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46"/>
  </bookViews>
  <sheets>
    <sheet name="Mrkt" sheetId="15" r:id="rId1"/>
    <sheet name="Mrkt_Report" sheetId="16" r:id="rId2"/>
  </sheets>
  <calcPr calcId="152511"/>
</workbook>
</file>

<file path=xl/calcChain.xml><?xml version="1.0" encoding="utf-8"?>
<calcChain xmlns="http://schemas.openxmlformats.org/spreadsheetml/2006/main">
  <c r="N51" i="16" l="1"/>
  <c r="M51" i="16"/>
  <c r="L51" i="16"/>
  <c r="K51" i="16"/>
  <c r="G41" i="16"/>
  <c r="G40" i="16"/>
  <c r="G36" i="16"/>
  <c r="G35" i="16"/>
  <c r="G31" i="16"/>
  <c r="G30" i="16"/>
  <c r="G26" i="16"/>
  <c r="G25" i="16"/>
  <c r="G21" i="16"/>
  <c r="G20" i="16"/>
  <c r="G16" i="16"/>
  <c r="G15" i="16"/>
  <c r="N36" i="16"/>
  <c r="M36" i="16"/>
  <c r="L36" i="16"/>
  <c r="K36" i="16"/>
  <c r="N35" i="16"/>
  <c r="M35" i="16"/>
  <c r="L35" i="16"/>
  <c r="K35" i="16"/>
  <c r="N20" i="16"/>
  <c r="M20" i="16"/>
  <c r="L20" i="16"/>
  <c r="K20" i="16"/>
  <c r="I51" i="16" l="1"/>
  <c r="M30" i="16"/>
  <c r="L33" i="16"/>
  <c r="M33" i="16"/>
  <c r="N33" i="16"/>
  <c r="I35" i="16"/>
  <c r="K33" i="16"/>
  <c r="I36" i="16"/>
  <c r="K30" i="16"/>
  <c r="N30" i="16"/>
  <c r="L30" i="16"/>
  <c r="I20" i="16"/>
  <c r="K11" i="16"/>
  <c r="K8" i="16"/>
  <c r="K9" i="16" s="1"/>
  <c r="C5" i="16"/>
  <c r="C4" i="16"/>
  <c r="E3" i="16"/>
  <c r="C3" i="16"/>
  <c r="I30" i="16" l="1"/>
  <c r="I11" i="16"/>
  <c r="I33" i="16"/>
  <c r="I9" i="16"/>
  <c r="L8" i="16"/>
  <c r="L9" i="16" s="1"/>
  <c r="M8" i="16" s="1"/>
  <c r="M9" i="16" s="1"/>
  <c r="N8" i="16" s="1"/>
  <c r="N9" i="16" s="1"/>
  <c r="O9" i="15" l="1"/>
  <c r="P9" i="15" s="1"/>
  <c r="Q9" i="15" s="1"/>
  <c r="R9" i="15" s="1"/>
  <c r="S9" i="15" s="1"/>
  <c r="T9" i="15" s="1"/>
  <c r="U9" i="15" s="1"/>
  <c r="V9" i="15" s="1"/>
  <c r="W9" i="15" s="1"/>
  <c r="X9" i="15" s="1"/>
  <c r="Y9" i="15" s="1"/>
  <c r="Y103" i="15"/>
  <c r="Y109" i="15" s="1"/>
  <c r="X103" i="15"/>
  <c r="X109" i="15" s="1"/>
  <c r="W103" i="15"/>
  <c r="V103" i="15"/>
  <c r="V109" i="15" s="1"/>
  <c r="U103" i="15"/>
  <c r="U109" i="15" s="1"/>
  <c r="T103" i="15"/>
  <c r="S103" i="15"/>
  <c r="S109" i="15" s="1"/>
  <c r="R103" i="15"/>
  <c r="R109" i="15" s="1"/>
  <c r="Q103" i="15"/>
  <c r="P103" i="15"/>
  <c r="P6" i="15" s="1"/>
  <c r="O103" i="15"/>
  <c r="O109" i="15" s="1"/>
  <c r="N103" i="15"/>
  <c r="K85" i="15"/>
  <c r="N81" i="15"/>
  <c r="P73" i="15"/>
  <c r="Q73" i="15" s="1"/>
  <c r="O73" i="15"/>
  <c r="U55" i="15"/>
  <c r="U59" i="15" s="1"/>
  <c r="S55" i="15"/>
  <c r="S59" i="15" s="1"/>
  <c r="Y51" i="15"/>
  <c r="Y55" i="15" s="1"/>
  <c r="Y59" i="15" s="1"/>
  <c r="X51" i="15"/>
  <c r="W51" i="15"/>
  <c r="N21" i="16" s="1"/>
  <c r="V51" i="15"/>
  <c r="V55" i="15" s="1"/>
  <c r="V59" i="15" s="1"/>
  <c r="U51" i="15"/>
  <c r="T51" i="15"/>
  <c r="M21" i="16" s="1"/>
  <c r="S51" i="15"/>
  <c r="R51" i="15"/>
  <c r="Q51" i="15"/>
  <c r="L21" i="16" s="1"/>
  <c r="P51" i="15"/>
  <c r="P55" i="15" s="1"/>
  <c r="O51" i="15"/>
  <c r="O55" i="15" s="1"/>
  <c r="O59" i="15" s="1"/>
  <c r="N51" i="15"/>
  <c r="K21" i="16" s="1"/>
  <c r="K49" i="15"/>
  <c r="K47" i="15"/>
  <c r="Y33" i="15"/>
  <c r="X33" i="15"/>
  <c r="X37" i="15" s="1"/>
  <c r="W33" i="15"/>
  <c r="V33" i="15"/>
  <c r="U33" i="15"/>
  <c r="U37" i="15" s="1"/>
  <c r="U41" i="15" s="1"/>
  <c r="T33" i="15"/>
  <c r="M15" i="16" s="1"/>
  <c r="S33" i="15"/>
  <c r="R33" i="15"/>
  <c r="R37" i="15" s="1"/>
  <c r="R43" i="15" s="1"/>
  <c r="Q33" i="15"/>
  <c r="P33" i="15"/>
  <c r="P69" i="15" s="1"/>
  <c r="O33" i="15"/>
  <c r="N33" i="15"/>
  <c r="K15" i="16" s="1"/>
  <c r="K29" i="15"/>
  <c r="K27" i="15"/>
  <c r="Y21" i="15"/>
  <c r="Y23" i="15" s="1"/>
  <c r="X21" i="15"/>
  <c r="X23" i="15" s="1"/>
  <c r="W21" i="15"/>
  <c r="V21" i="15"/>
  <c r="V23" i="15" s="1"/>
  <c r="U21" i="15"/>
  <c r="U23" i="15" s="1"/>
  <c r="T21" i="15"/>
  <c r="S21" i="15"/>
  <c r="S23" i="15" s="1"/>
  <c r="R21" i="15"/>
  <c r="R23" i="15" s="1"/>
  <c r="Q21" i="15"/>
  <c r="P21" i="15"/>
  <c r="P23" i="15" s="1"/>
  <c r="O21" i="15"/>
  <c r="N21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O15" i="15"/>
  <c r="P15" i="15" s="1"/>
  <c r="X6" i="15"/>
  <c r="V6" i="15"/>
  <c r="N6" i="15"/>
  <c r="O7" i="15" s="1"/>
  <c r="O6" i="15" l="1"/>
  <c r="R6" i="15"/>
  <c r="W55" i="15"/>
  <c r="S69" i="15"/>
  <c r="V69" i="15"/>
  <c r="O69" i="15"/>
  <c r="Q55" i="15"/>
  <c r="Q69" i="15" s="1"/>
  <c r="K18" i="16"/>
  <c r="K31" i="16"/>
  <c r="I21" i="16"/>
  <c r="I31" i="16" s="1"/>
  <c r="N55" i="15"/>
  <c r="N69" i="15" s="1"/>
  <c r="K13" i="16" s="1"/>
  <c r="P7" i="15"/>
  <c r="M31" i="16"/>
  <c r="M18" i="16"/>
  <c r="W59" i="15"/>
  <c r="N16" i="16"/>
  <c r="L18" i="16"/>
  <c r="L31" i="16"/>
  <c r="N31" i="16"/>
  <c r="N18" i="16"/>
  <c r="U69" i="15"/>
  <c r="X43" i="15"/>
  <c r="X41" i="15"/>
  <c r="W69" i="15"/>
  <c r="N15" i="16"/>
  <c r="N37" i="15"/>
  <c r="N41" i="15" s="1"/>
  <c r="P37" i="15"/>
  <c r="L15" i="16"/>
  <c r="K103" i="15"/>
  <c r="K6" i="15" s="1"/>
  <c r="P109" i="15"/>
  <c r="L64" i="16"/>
  <c r="Q109" i="15"/>
  <c r="Q6" i="15"/>
  <c r="R7" i="15" s="1"/>
  <c r="U6" i="15"/>
  <c r="V7" i="15" s="1"/>
  <c r="S6" i="15"/>
  <c r="T7" i="15" s="1"/>
  <c r="N64" i="16"/>
  <c r="W109" i="15"/>
  <c r="W6" i="15"/>
  <c r="X7" i="15" s="1"/>
  <c r="M64" i="16"/>
  <c r="T109" i="15"/>
  <c r="T6" i="15"/>
  <c r="Y6" i="15"/>
  <c r="Y7" i="15" s="1"/>
  <c r="K64" i="16"/>
  <c r="N109" i="15"/>
  <c r="W23" i="15"/>
  <c r="O23" i="15"/>
  <c r="T23" i="15"/>
  <c r="N61" i="15"/>
  <c r="Y69" i="15"/>
  <c r="O65" i="15"/>
  <c r="O63" i="15"/>
  <c r="Q61" i="15"/>
  <c r="P59" i="15"/>
  <c r="S65" i="15"/>
  <c r="S63" i="15"/>
  <c r="S61" i="15"/>
  <c r="U65" i="15"/>
  <c r="U63" i="15"/>
  <c r="U61" i="15"/>
  <c r="W61" i="15"/>
  <c r="O75" i="15"/>
  <c r="R73" i="15"/>
  <c r="Q75" i="15"/>
  <c r="V65" i="15"/>
  <c r="V63" i="15"/>
  <c r="V61" i="15"/>
  <c r="Y65" i="15"/>
  <c r="Y63" i="15"/>
  <c r="Y61" i="15"/>
  <c r="Q15" i="15"/>
  <c r="R15" i="15" s="1"/>
  <c r="S15" i="15" s="1"/>
  <c r="T15" i="15" s="1"/>
  <c r="U15" i="15" s="1"/>
  <c r="V15" i="15" s="1"/>
  <c r="W15" i="15" s="1"/>
  <c r="X15" i="15" s="1"/>
  <c r="Y15" i="15" s="1"/>
  <c r="N75" i="15"/>
  <c r="N23" i="15"/>
  <c r="K33" i="15"/>
  <c r="U43" i="15"/>
  <c r="O61" i="15"/>
  <c r="Q23" i="15"/>
  <c r="Y37" i="15"/>
  <c r="X39" i="15"/>
  <c r="R55" i="15"/>
  <c r="K55" i="15" s="1"/>
  <c r="P61" i="15"/>
  <c r="N67" i="15"/>
  <c r="O67" i="15" s="1"/>
  <c r="P67" i="15" s="1"/>
  <c r="Q67" i="15" s="1"/>
  <c r="R67" i="15" s="1"/>
  <c r="S67" i="15" s="1"/>
  <c r="T67" i="15" s="1"/>
  <c r="U67" i="15" s="1"/>
  <c r="V67" i="15" s="1"/>
  <c r="W67" i="15" s="1"/>
  <c r="X67" i="15" s="1"/>
  <c r="Y67" i="15" s="1"/>
  <c r="N77" i="15"/>
  <c r="O77" i="15" s="1"/>
  <c r="P77" i="15" s="1"/>
  <c r="Q77" i="15" s="1"/>
  <c r="R77" i="15" s="1"/>
  <c r="S77" i="15" s="1"/>
  <c r="T77" i="15" s="1"/>
  <c r="U77" i="15" s="1"/>
  <c r="V77" i="15" s="1"/>
  <c r="W77" i="15" s="1"/>
  <c r="X77" i="15" s="1"/>
  <c r="Y77" i="15" s="1"/>
  <c r="O37" i="15"/>
  <c r="N39" i="15"/>
  <c r="T55" i="15"/>
  <c r="N83" i="15"/>
  <c r="O83" i="15" s="1"/>
  <c r="P83" i="15" s="1"/>
  <c r="Q83" i="15" s="1"/>
  <c r="R83" i="15" s="1"/>
  <c r="S83" i="15" s="1"/>
  <c r="T83" i="15" s="1"/>
  <c r="U83" i="15" s="1"/>
  <c r="V83" i="15" s="1"/>
  <c r="W83" i="15" s="1"/>
  <c r="X83" i="15" s="1"/>
  <c r="Y83" i="15" s="1"/>
  <c r="P75" i="15"/>
  <c r="Q37" i="15"/>
  <c r="L25" i="16" s="1"/>
  <c r="N45" i="15"/>
  <c r="O45" i="15" s="1"/>
  <c r="P45" i="15" s="1"/>
  <c r="Q45" i="15" s="1"/>
  <c r="R45" i="15" s="1"/>
  <c r="S45" i="15" s="1"/>
  <c r="T45" i="15" s="1"/>
  <c r="U45" i="15" s="1"/>
  <c r="V45" i="15" s="1"/>
  <c r="W45" i="15" s="1"/>
  <c r="X45" i="15" s="1"/>
  <c r="Y45" i="15" s="1"/>
  <c r="S37" i="15"/>
  <c r="K51" i="15"/>
  <c r="N97" i="15"/>
  <c r="O97" i="15" s="1"/>
  <c r="P97" i="15" s="1"/>
  <c r="Q97" i="15" s="1"/>
  <c r="R97" i="15" s="1"/>
  <c r="S97" i="15" s="1"/>
  <c r="T97" i="15" s="1"/>
  <c r="U97" i="15" s="1"/>
  <c r="V97" i="15" s="1"/>
  <c r="W97" i="15" s="1"/>
  <c r="X97" i="15" s="1"/>
  <c r="Y97" i="15" s="1"/>
  <c r="R39" i="15"/>
  <c r="X55" i="15"/>
  <c r="N19" i="15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K21" i="15"/>
  <c r="T37" i="15"/>
  <c r="R41" i="15"/>
  <c r="N25" i="15"/>
  <c r="O25" i="15" s="1"/>
  <c r="P25" i="15" s="1"/>
  <c r="Q25" i="15" s="1"/>
  <c r="R25" i="15" s="1"/>
  <c r="S25" i="15" s="1"/>
  <c r="T25" i="15" s="1"/>
  <c r="U25" i="15" s="1"/>
  <c r="V25" i="15" s="1"/>
  <c r="W25" i="15" s="1"/>
  <c r="X25" i="15" s="1"/>
  <c r="Y25" i="15" s="1"/>
  <c r="V37" i="15"/>
  <c r="U39" i="15"/>
  <c r="W37" i="15"/>
  <c r="N25" i="16" s="1"/>
  <c r="I15" i="16" l="1"/>
  <c r="N59" i="15"/>
  <c r="K16" i="16"/>
  <c r="K109" i="15"/>
  <c r="I18" i="16"/>
  <c r="W7" i="15"/>
  <c r="T59" i="15"/>
  <c r="M26" i="16" s="1"/>
  <c r="M41" i="16" s="1"/>
  <c r="M16" i="16"/>
  <c r="W63" i="15"/>
  <c r="Q59" i="15"/>
  <c r="L16" i="16"/>
  <c r="W65" i="15"/>
  <c r="M25" i="16"/>
  <c r="K43" i="16"/>
  <c r="L11" i="16" s="1"/>
  <c r="N43" i="15"/>
  <c r="K25" i="16"/>
  <c r="N40" i="16"/>
  <c r="P39" i="15"/>
  <c r="P43" i="15"/>
  <c r="P41" i="15"/>
  <c r="L40" i="16"/>
  <c r="I64" i="16"/>
  <c r="Q7" i="15"/>
  <c r="U7" i="15"/>
  <c r="S7" i="15"/>
  <c r="T61" i="15"/>
  <c r="V39" i="15"/>
  <c r="V43" i="15"/>
  <c r="V41" i="15"/>
  <c r="S43" i="15"/>
  <c r="S39" i="15"/>
  <c r="S41" i="15"/>
  <c r="O43" i="15"/>
  <c r="O41" i="15"/>
  <c r="O39" i="15"/>
  <c r="K23" i="15"/>
  <c r="T69" i="15"/>
  <c r="M13" i="16" s="1"/>
  <c r="W43" i="15"/>
  <c r="W41" i="15"/>
  <c r="W39" i="15"/>
  <c r="Q43" i="15"/>
  <c r="Q41" i="15"/>
  <c r="Q39" i="15"/>
  <c r="T43" i="15"/>
  <c r="T41" i="15"/>
  <c r="T39" i="15"/>
  <c r="N71" i="15"/>
  <c r="O71" i="15" s="1"/>
  <c r="O91" i="15" s="1"/>
  <c r="R69" i="15"/>
  <c r="L13" i="16" s="1"/>
  <c r="R59" i="15"/>
  <c r="Y39" i="15"/>
  <c r="Y43" i="15"/>
  <c r="Y41" i="15"/>
  <c r="S73" i="15"/>
  <c r="R75" i="15"/>
  <c r="P63" i="15"/>
  <c r="P65" i="15"/>
  <c r="X69" i="15"/>
  <c r="N13" i="16" s="1"/>
  <c r="X59" i="15"/>
  <c r="N26" i="16" s="1"/>
  <c r="N41" i="16" s="1"/>
  <c r="K37" i="15"/>
  <c r="T65" i="15" l="1"/>
  <c r="I16" i="16"/>
  <c r="M23" i="16"/>
  <c r="L26" i="16"/>
  <c r="Q63" i="15"/>
  <c r="Q65" i="15"/>
  <c r="T63" i="15"/>
  <c r="N23" i="16"/>
  <c r="N38" i="16" s="1"/>
  <c r="K26" i="16"/>
  <c r="K23" i="16" s="1"/>
  <c r="N63" i="15"/>
  <c r="N65" i="15"/>
  <c r="K69" i="15"/>
  <c r="I13" i="16"/>
  <c r="I43" i="16" s="1"/>
  <c r="M40" i="16"/>
  <c r="N28" i="16"/>
  <c r="L43" i="16"/>
  <c r="M11" i="16" s="1"/>
  <c r="M43" i="16" s="1"/>
  <c r="N11" i="16" s="1"/>
  <c r="N43" i="16" s="1"/>
  <c r="K40" i="16"/>
  <c r="I25" i="16"/>
  <c r="I40" i="16" s="1"/>
  <c r="L28" i="16"/>
  <c r="M28" i="16"/>
  <c r="M38" i="16"/>
  <c r="R65" i="15"/>
  <c r="R63" i="15"/>
  <c r="R61" i="15"/>
  <c r="K59" i="15"/>
  <c r="K43" i="15"/>
  <c r="K41" i="15"/>
  <c r="K39" i="15"/>
  <c r="X65" i="15"/>
  <c r="X63" i="15"/>
  <c r="X61" i="15"/>
  <c r="T73" i="15"/>
  <c r="S75" i="15"/>
  <c r="N91" i="15"/>
  <c r="K65" i="15" l="1"/>
  <c r="K41" i="16"/>
  <c r="I26" i="16"/>
  <c r="I41" i="16" s="1"/>
  <c r="L41" i="16"/>
  <c r="L23" i="16"/>
  <c r="L38" i="16" s="1"/>
  <c r="K28" i="16"/>
  <c r="K38" i="16"/>
  <c r="I23" i="16"/>
  <c r="K63" i="15"/>
  <c r="K61" i="15"/>
  <c r="U73" i="15"/>
  <c r="T75" i="15"/>
  <c r="P71" i="15"/>
  <c r="N95" i="15"/>
  <c r="N93" i="15"/>
  <c r="N99" i="15"/>
  <c r="I28" i="16" l="1"/>
  <c r="I38" i="16"/>
  <c r="Q71" i="15"/>
  <c r="P91" i="15"/>
  <c r="K47" i="16" s="1"/>
  <c r="O95" i="15"/>
  <c r="O93" i="15"/>
  <c r="V73" i="15"/>
  <c r="U75" i="15"/>
  <c r="N105" i="15"/>
  <c r="N3" i="15" s="1"/>
  <c r="N1" i="15"/>
  <c r="N101" i="15"/>
  <c r="K53" i="16" l="1"/>
  <c r="K49" i="16"/>
  <c r="N111" i="15"/>
  <c r="N107" i="15"/>
  <c r="N8" i="15" s="1"/>
  <c r="N4" i="15"/>
  <c r="W73" i="15"/>
  <c r="V75" i="15"/>
  <c r="P95" i="15"/>
  <c r="P93" i="15"/>
  <c r="Q91" i="15"/>
  <c r="R71" i="15"/>
  <c r="R91" i="15" l="1"/>
  <c r="S71" i="15"/>
  <c r="Q95" i="15"/>
  <c r="Q93" i="15"/>
  <c r="X73" i="15"/>
  <c r="W75" i="15"/>
  <c r="X75" i="15" l="1"/>
  <c r="Y73" i="15"/>
  <c r="Y75" i="15" s="1"/>
  <c r="O79" i="15" s="1"/>
  <c r="S91" i="15"/>
  <c r="L47" i="16" s="1"/>
  <c r="T71" i="15"/>
  <c r="R95" i="15"/>
  <c r="R93" i="15"/>
  <c r="O99" i="15" l="1"/>
  <c r="P79" i="15"/>
  <c r="K45" i="16" s="1"/>
  <c r="Q79" i="15"/>
  <c r="Q81" i="15" s="1"/>
  <c r="Q101" i="15" s="1"/>
  <c r="L53" i="16"/>
  <c r="L49" i="16"/>
  <c r="R79" i="15"/>
  <c r="T91" i="15"/>
  <c r="U71" i="15"/>
  <c r="S95" i="15"/>
  <c r="S93" i="15"/>
  <c r="Y79" i="15"/>
  <c r="V79" i="15"/>
  <c r="U79" i="15"/>
  <c r="X79" i="15"/>
  <c r="T79" i="15"/>
  <c r="W79" i="15"/>
  <c r="S79" i="15"/>
  <c r="Q99" i="15" l="1"/>
  <c r="M45" i="16"/>
  <c r="N45" i="16"/>
  <c r="L45" i="16"/>
  <c r="I45" i="16" s="1"/>
  <c r="L58" i="16"/>
  <c r="L66" i="16" s="1"/>
  <c r="L62" i="16"/>
  <c r="Q111" i="15"/>
  <c r="O81" i="15"/>
  <c r="K79" i="15"/>
  <c r="Y81" i="15"/>
  <c r="V81" i="15"/>
  <c r="S81" i="15"/>
  <c r="S101" i="15" s="1"/>
  <c r="S99" i="15"/>
  <c r="P81" i="15"/>
  <c r="P101" i="15" s="1"/>
  <c r="P99" i="15"/>
  <c r="K58" i="16" s="1"/>
  <c r="K66" i="16" s="1"/>
  <c r="U91" i="15"/>
  <c r="V71" i="15"/>
  <c r="W81" i="15"/>
  <c r="T93" i="15"/>
  <c r="T95" i="15"/>
  <c r="T81" i="15"/>
  <c r="T101" i="15" s="1"/>
  <c r="T99" i="15"/>
  <c r="R81" i="15"/>
  <c r="R101" i="15" s="1"/>
  <c r="R99" i="15"/>
  <c r="X81" i="15"/>
  <c r="Q1" i="15"/>
  <c r="Q105" i="15"/>
  <c r="Q3" i="15" s="1"/>
  <c r="U81" i="15"/>
  <c r="U99" i="15"/>
  <c r="Q4" i="15"/>
  <c r="Q107" i="15"/>
  <c r="Q8" i="15" s="1"/>
  <c r="P111" i="15" l="1"/>
  <c r="S111" i="15"/>
  <c r="R111" i="15"/>
  <c r="T111" i="15"/>
  <c r="L60" i="16"/>
  <c r="L68" i="16"/>
  <c r="P4" i="15"/>
  <c r="Q5" i="15" s="1"/>
  <c r="P107" i="15"/>
  <c r="P8" i="15" s="1"/>
  <c r="R105" i="15"/>
  <c r="R3" i="15" s="1"/>
  <c r="R1" i="15"/>
  <c r="R2" i="15" s="1"/>
  <c r="S105" i="15"/>
  <c r="S3" i="15" s="1"/>
  <c r="S1" i="15"/>
  <c r="R107" i="15"/>
  <c r="R8" i="15" s="1"/>
  <c r="R4" i="15"/>
  <c r="S5" i="15" s="1"/>
  <c r="S107" i="15"/>
  <c r="S8" i="15" s="1"/>
  <c r="S4" i="15"/>
  <c r="P1" i="15"/>
  <c r="Q2" i="15" s="1"/>
  <c r="P105" i="15"/>
  <c r="P3" i="15" s="1"/>
  <c r="T105" i="15"/>
  <c r="T3" i="15" s="1"/>
  <c r="T1" i="15"/>
  <c r="T107" i="15"/>
  <c r="T8" i="15" s="1"/>
  <c r="T4" i="15"/>
  <c r="U105" i="15"/>
  <c r="U3" i="15" s="1"/>
  <c r="U1" i="15"/>
  <c r="O105" i="15"/>
  <c r="O3" i="15" s="1"/>
  <c r="O1" i="15"/>
  <c r="W71" i="15"/>
  <c r="V91" i="15"/>
  <c r="M47" i="16" s="1"/>
  <c r="K81" i="15"/>
  <c r="O101" i="15"/>
  <c r="U95" i="15"/>
  <c r="U101" i="15" s="1"/>
  <c r="U93" i="15"/>
  <c r="U2" i="15" l="1"/>
  <c r="T2" i="15"/>
  <c r="M53" i="16"/>
  <c r="M49" i="16"/>
  <c r="U111" i="15"/>
  <c r="M62" i="16"/>
  <c r="O4" i="15"/>
  <c r="O111" i="15"/>
  <c r="K62" i="16"/>
  <c r="V95" i="15"/>
  <c r="V101" i="15" s="1"/>
  <c r="V93" i="15"/>
  <c r="V99" i="15"/>
  <c r="M58" i="16" s="1"/>
  <c r="W91" i="15"/>
  <c r="X71" i="15"/>
  <c r="R5" i="15"/>
  <c r="U107" i="15"/>
  <c r="U8" i="15" s="1"/>
  <c r="U4" i="15"/>
  <c r="S2" i="15"/>
  <c r="P2" i="15"/>
  <c r="O2" i="15"/>
  <c r="O107" i="15"/>
  <c r="O8" i="15" s="1"/>
  <c r="T5" i="15"/>
  <c r="M66" i="16" l="1"/>
  <c r="V111" i="15"/>
  <c r="K60" i="16"/>
  <c r="K68" i="16"/>
  <c r="M60" i="16"/>
  <c r="M68" i="16"/>
  <c r="Y71" i="15"/>
  <c r="X91" i="15"/>
  <c r="W95" i="15"/>
  <c r="W101" i="15" s="1"/>
  <c r="W93" i="15"/>
  <c r="W99" i="15"/>
  <c r="U5" i="15"/>
  <c r="V105" i="15"/>
  <c r="V3" i="15" s="1"/>
  <c r="V1" i="15"/>
  <c r="P5" i="15"/>
  <c r="O5" i="15"/>
  <c r="V107" i="15"/>
  <c r="V8" i="15" s="1"/>
  <c r="V4" i="15"/>
  <c r="W111" i="15" l="1"/>
  <c r="V2" i="15"/>
  <c r="W105" i="15"/>
  <c r="W3" i="15" s="1"/>
  <c r="W1" i="15"/>
  <c r="W107" i="15"/>
  <c r="W8" i="15" s="1"/>
  <c r="W4" i="15"/>
  <c r="X95" i="15"/>
  <c r="X101" i="15" s="1"/>
  <c r="X93" i="15"/>
  <c r="X99" i="15"/>
  <c r="Y91" i="15"/>
  <c r="N47" i="16" s="1"/>
  <c r="V5" i="15"/>
  <c r="X111" i="15" l="1"/>
  <c r="N53" i="16"/>
  <c r="N49" i="16"/>
  <c r="I49" i="16" s="1"/>
  <c r="I47" i="16"/>
  <c r="I53" i="16" s="1"/>
  <c r="X107" i="15"/>
  <c r="X8" i="15" s="1"/>
  <c r="X4" i="15"/>
  <c r="X5" i="15"/>
  <c r="W5" i="15"/>
  <c r="X105" i="15"/>
  <c r="X3" i="15" s="1"/>
  <c r="X1" i="15"/>
  <c r="X2" i="15" s="1"/>
  <c r="K99" i="15"/>
  <c r="Y95" i="15"/>
  <c r="Y93" i="15"/>
  <c r="Y99" i="15"/>
  <c r="N58" i="16" s="1"/>
  <c r="K91" i="15"/>
  <c r="K93" i="15" s="1"/>
  <c r="W2" i="15"/>
  <c r="N66" i="16" l="1"/>
  <c r="I58" i="16"/>
  <c r="K105" i="15"/>
  <c r="K3" i="15" s="1"/>
  <c r="K1" i="15"/>
  <c r="Y105" i="15"/>
  <c r="Y3" i="15" s="1"/>
  <c r="Y1" i="15"/>
  <c r="Y2" i="15" s="1"/>
  <c r="K95" i="15"/>
  <c r="Y101" i="15"/>
  <c r="I66" i="16" l="1"/>
  <c r="I70" i="16"/>
  <c r="Y111" i="15"/>
  <c r="K111" i="15" s="1"/>
  <c r="N62" i="16"/>
  <c r="Y107" i="15"/>
  <c r="Y8" i="15" s="1"/>
  <c r="Y4" i="15"/>
  <c r="Y5" i="15" s="1"/>
  <c r="K101" i="15"/>
  <c r="N60" i="16" l="1"/>
  <c r="N68" i="16"/>
  <c r="I62" i="16"/>
  <c r="K107" i="15"/>
  <c r="K8" i="15" s="1"/>
  <c r="K4" i="15"/>
  <c r="I68" i="16" l="1"/>
  <c r="I60" i="16"/>
</calcChain>
</file>

<file path=xl/sharedStrings.xml><?xml version="1.0" encoding="utf-8"?>
<sst xmlns="http://schemas.openxmlformats.org/spreadsheetml/2006/main" count="272" uniqueCount="140">
  <si>
    <t>тыс.руб.</t>
  </si>
  <si>
    <t>%</t>
  </si>
  <si>
    <t>Раздел</t>
  </si>
  <si>
    <t>Показатель</t>
  </si>
  <si>
    <t>ед.изм.</t>
  </si>
  <si>
    <t>Итого</t>
  </si>
  <si>
    <t>Разное/Комменты</t>
  </si>
  <si>
    <t>№ месяца</t>
  </si>
  <si>
    <t>месяц</t>
  </si>
  <si>
    <t>*</t>
  </si>
  <si>
    <t>-</t>
  </si>
  <si>
    <t>поля для заполнения (внесения исходных данных модели)</t>
  </si>
  <si>
    <t>GMV</t>
  </si>
  <si>
    <t>в деньгах и в заказах</t>
  </si>
  <si>
    <t>шт заказов</t>
  </si>
  <si>
    <t>руб.</t>
  </si>
  <si>
    <t>GrOrd</t>
  </si>
  <si>
    <t>прирост мес/мес</t>
  </si>
  <si>
    <t>Gross Orders</t>
  </si>
  <si>
    <t>Mrkt_CPO</t>
  </si>
  <si>
    <t>Mrkt Costs</t>
  </si>
  <si>
    <t>% Mrkt to GMV</t>
  </si>
  <si>
    <t>AOV</t>
  </si>
  <si>
    <t>Базовый средний чек сформированного заказа для маркетинговых расчетов</t>
  </si>
  <si>
    <t>BegClients</t>
  </si>
  <si>
    <t>Количество активных клиентов на начало периода</t>
  </si>
  <si>
    <t>кол-во клиентов</t>
  </si>
  <si>
    <t>прямой порядок</t>
  </si>
  <si>
    <t>Recoverability</t>
  </si>
  <si>
    <t>Текущая возвращаемость клиентов, распределение %GrOrd по месяцам</t>
  </si>
  <si>
    <t>Первый оборот: расчет кол-ва заказов (GrOrd) при возврате клиентов BegClients</t>
  </si>
  <si>
    <t>Первый оборот: расчет объема заказов (GMV) в деньгах</t>
  </si>
  <si>
    <t>Organic search</t>
  </si>
  <si>
    <t>SEO - Search Engines Optimization - оптимизация сайта</t>
  </si>
  <si>
    <t>SEO_Budget</t>
  </si>
  <si>
    <t>Бюджет расходов на SEO-оптимизацию сайта</t>
  </si>
  <si>
    <t>SEO_Visits</t>
  </si>
  <si>
    <t>Плановое количество визитов (посещений сайта)  через поисковики</t>
  </si>
  <si>
    <t>тыс.визитов</t>
  </si>
  <si>
    <t>SEO_NewClients%</t>
  </si>
  <si>
    <t>Плановый процент уникальных новых клиентов от количества SEO-визитов</t>
  </si>
  <si>
    <t>SEO_NewClients</t>
  </si>
  <si>
    <t>Количество уникальных новых SEO-клиентов в месяц</t>
  </si>
  <si>
    <t>SEO_GrOrd_Client</t>
  </si>
  <si>
    <t>Плановое количество заказов на одного нового SEO-клиента в месяц</t>
  </si>
  <si>
    <t>SEO_GrOrd</t>
  </si>
  <si>
    <t>Количество SEO-заказов</t>
  </si>
  <si>
    <t>SEO_Conv</t>
  </si>
  <si>
    <t>SEO-конверсия</t>
  </si>
  <si>
    <t>SEO_CPO</t>
  </si>
  <si>
    <t>Маркетинговые расходы на один SEO-заказ</t>
  </si>
  <si>
    <t>SEO_GMV</t>
  </si>
  <si>
    <t>Объем SEO-заказов в ценах продажи</t>
  </si>
  <si>
    <t>Paid Traffic</t>
  </si>
  <si>
    <t>Планый траффик</t>
  </si>
  <si>
    <t>PT_Budget</t>
  </si>
  <si>
    <t>Бюджет расходов на платный траффик</t>
  </si>
  <si>
    <t>PT_CPVisit</t>
  </si>
  <si>
    <t>Плановая стоимость одного платного визита</t>
  </si>
  <si>
    <t>PT_Visits</t>
  </si>
  <si>
    <t>Плановое количество визитов (посещений сайта)  через платный канал</t>
  </si>
  <si>
    <t>PT_NewClients%</t>
  </si>
  <si>
    <t>Плановый процент уникальных новых клиентов от количества PT-визитов</t>
  </si>
  <si>
    <t>PT_NewClients</t>
  </si>
  <si>
    <t>Количество уникальных новых PT-клиентов в месяц</t>
  </si>
  <si>
    <t>PT_GrOrd_Client</t>
  </si>
  <si>
    <t>Плановое количество заказов на одного нового PT-клиента в месяц</t>
  </si>
  <si>
    <t>PT_GrOrd</t>
  </si>
  <si>
    <t>Количество PT-заказов</t>
  </si>
  <si>
    <t>PT_Conv</t>
  </si>
  <si>
    <t>PT-конверсия</t>
  </si>
  <si>
    <t>PT_CPO</t>
  </si>
  <si>
    <t>Маркетинговые расходы на один PT-заказ</t>
  </si>
  <si>
    <t>PT_GMV</t>
  </si>
  <si>
    <t>Объем PT-заказов в ценах продажи</t>
  </si>
  <si>
    <t>Clients</t>
  </si>
  <si>
    <t>Расчет количества новых клиентов и клиентской базы накопительным итогом</t>
  </si>
  <si>
    <t>New_Clients</t>
  </si>
  <si>
    <t>Плановое количество новых клиентов</t>
  </si>
  <si>
    <t>Плановое количество клиентов - всего накопительным итогом</t>
  </si>
  <si>
    <t>обратный порядок</t>
  </si>
  <si>
    <t>Обратная текущая возвращаемость клиентов, распределение %GrOrd по месяцам</t>
  </si>
  <si>
    <t>Полный оборот: расчет кол-ва заказов (GrOrd) при возврате новых клиентов</t>
  </si>
  <si>
    <t>Полный оборот: расчет объема заказов (GMV) в деньгах при возврате новых клиентов</t>
  </si>
  <si>
    <t>CRM - Customer Relationship Management</t>
  </si>
  <si>
    <t>CRM_Budget</t>
  </si>
  <si>
    <t>Бюджет расходов на CRM (без учета ФОТ)</t>
  </si>
  <si>
    <t>CRM_GrOrd_Client</t>
  </si>
  <si>
    <t>Плановое количество заказов на одного CRM-клиента в месяц</t>
  </si>
  <si>
    <t>CRM_GrOrd</t>
  </si>
  <si>
    <t>Количество CRM-заказов</t>
  </si>
  <si>
    <t>CRM_CPO</t>
  </si>
  <si>
    <t>Маркетинговые расходы на один CRM-заказ</t>
  </si>
  <si>
    <t>CRM_GMV</t>
  </si>
  <si>
    <t>Объем CRM-заказов в ценах продажи</t>
  </si>
  <si>
    <t>Расчет итоговых объемов сформированных заказов</t>
  </si>
  <si>
    <t>Плановое количество созданных на сайте заказов</t>
  </si>
  <si>
    <t>Бюджет Gross-оборота, стомости в ценах продажи созданных заказов</t>
  </si>
  <si>
    <t>Mrkt_Costs</t>
  </si>
  <si>
    <t>Бюджет маркетинговых расходов</t>
  </si>
  <si>
    <t>Маркетинговые расходы на один Gross-заказ (созданный заказ)</t>
  </si>
  <si>
    <t>%Mrkt_Costs</t>
  </si>
  <si>
    <t>Отношение маркетинговых расходов к GMV</t>
  </si>
  <si>
    <t>контроль</t>
  </si>
  <si>
    <t>Операционно-финансовая модель онлайн ритейла - Маркетинговое подразделение</t>
  </si>
  <si>
    <t>Расчет Gross-оборота клиентских заказов через каналы онлайн маркетинга</t>
  </si>
  <si>
    <t>CFOut_Mrkt</t>
  </si>
  <si>
    <t>Оплата маркетинговых расходов</t>
  </si>
  <si>
    <t>CRM_Conv</t>
  </si>
  <si>
    <t>Плановый процент клинтов от их общего числа, формирующих заказы через CRM</t>
  </si>
  <si>
    <t>Модель: онлайн ритейл, от Интернет-траффика к бюджету GMV</t>
  </si>
  <si>
    <t>Маркетинговый отчет online ритейла</t>
  </si>
  <si>
    <t>Квартальная разбивка</t>
  </si>
  <si>
    <t>БАЗОВАЯ</t>
  </si>
  <si>
    <t>Количество клиентов на начало периода</t>
  </si>
  <si>
    <t>чел</t>
  </si>
  <si>
    <t>в т.ч. в разрезе каналов</t>
  </si>
  <si>
    <t>SEO</t>
  </si>
  <si>
    <t>Paid Traffic (Yandex, Google, ...)</t>
  </si>
  <si>
    <t>Acquisition - Количество новых клиентов за период</t>
  </si>
  <si>
    <t>тыс.visits</t>
  </si>
  <si>
    <t>шт</t>
  </si>
  <si>
    <t>Acquisition Visits - Визиты на "сайт новых клиентов"</t>
  </si>
  <si>
    <t>Acquisition Gross Orders - Заказы новых клиентов</t>
  </si>
  <si>
    <t>Acquisition Conversions - Конверсия "новых клиентов"</t>
  </si>
  <si>
    <t>Бюджет маркетинга на привлечение новых клиентов</t>
  </si>
  <si>
    <t>Acquisition Cost per Order - Расходы на один заказ</t>
  </si>
  <si>
    <t>Количество клиентов на конец периода</t>
  </si>
  <si>
    <t>Повторные заказы при "возврате" клиентов - "репутация"</t>
  </si>
  <si>
    <t>Заказы по каналу CRM - работа с клиентской базой</t>
  </si>
  <si>
    <t>Бюджет маркетинга на CRM</t>
  </si>
  <si>
    <t>CRM - "конверсия"</t>
  </si>
  <si>
    <t>CRM Cost per Order - Расходы на один CRM-заказ</t>
  </si>
  <si>
    <t>ИТОГОВЫЕ МАРКЕТИНГОВЫЕ РАСЧЕТЫ</t>
  </si>
  <si>
    <t>Gross Orders - Итого созданных заказов</t>
  </si>
  <si>
    <t>GMV-total</t>
  </si>
  <si>
    <t>GMV - Итого валовой оборот заказов</t>
  </si>
  <si>
    <t>AOV - Средняя стоимость одного заказа</t>
  </si>
  <si>
    <t>CPO - Маркетинговые расходы на один заказ</t>
  </si>
  <si>
    <t>Доля маркетинговых расходов в GMV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</si>
</sst>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\-yy;@"/>
    <numFmt numFmtId="165" formatCode="0.0%"/>
    <numFmt numFmtId="166" formatCode="#,##0.0"/>
    <numFmt numFmtId="167" formatCode="0.000%"/>
    <numFmt numFmtId="169" formatCode="dd/mm/yy;@"/>
    <numFmt numFmtId="170" formatCode="mm/dd/yy;@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2" borderId="0" xfId="0" applyNumberFormat="1" applyFont="1" applyFill="1"/>
    <xf numFmtId="3" fontId="1" fillId="2" borderId="1" xfId="0" applyNumberFormat="1" applyFont="1" applyFill="1" applyBorder="1"/>
    <xf numFmtId="165" fontId="2" fillId="2" borderId="1" xfId="0" applyNumberFormat="1" applyFont="1" applyFill="1" applyBorder="1"/>
    <xf numFmtId="165" fontId="3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0" fontId="3" fillId="0" borderId="0" xfId="0" applyFont="1"/>
    <xf numFmtId="3" fontId="4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0" fontId="5" fillId="2" borderId="2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1" fillId="2" borderId="0" xfId="0" applyFont="1" applyFill="1" applyBorder="1"/>
    <xf numFmtId="164" fontId="3" fillId="3" borderId="2" xfId="0" applyNumberFormat="1" applyFont="1" applyFill="1" applyBorder="1"/>
    <xf numFmtId="0" fontId="1" fillId="3" borderId="2" xfId="0" applyFont="1" applyFill="1" applyBorder="1"/>
    <xf numFmtId="0" fontId="6" fillId="2" borderId="3" xfId="0" applyFont="1" applyFill="1" applyBorder="1"/>
    <xf numFmtId="3" fontId="2" fillId="2" borderId="1" xfId="0" applyNumberFormat="1" applyFont="1" applyFill="1" applyBorder="1"/>
    <xf numFmtId="0" fontId="4" fillId="5" borderId="0" xfId="0" applyFont="1" applyFill="1"/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0" fontId="7" fillId="2" borderId="0" xfId="0" applyFont="1" applyFill="1"/>
    <xf numFmtId="0" fontId="6" fillId="2" borderId="0" xfId="0" quotePrefix="1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3" fillId="3" borderId="0" xfId="0" applyFont="1" applyFill="1"/>
    <xf numFmtId="0" fontId="11" fillId="2" borderId="0" xfId="0" applyFont="1" applyFill="1"/>
    <xf numFmtId="0" fontId="1" fillId="3" borderId="0" xfId="0" applyFont="1" applyFill="1"/>
    <xf numFmtId="165" fontId="7" fillId="2" borderId="0" xfId="0" applyNumberFormat="1" applyFont="1" applyFill="1"/>
    <xf numFmtId="0" fontId="3" fillId="2" borderId="8" xfId="0" applyFont="1" applyFill="1" applyBorder="1"/>
    <xf numFmtId="3" fontId="3" fillId="2" borderId="8" xfId="0" applyNumberFormat="1" applyFont="1" applyFill="1" applyBorder="1"/>
    <xf numFmtId="0" fontId="1" fillId="7" borderId="0" xfId="0" applyFont="1" applyFill="1"/>
    <xf numFmtId="0" fontId="1" fillId="2" borderId="9" xfId="0" applyFont="1" applyFill="1" applyBorder="1"/>
    <xf numFmtId="0" fontId="3" fillId="6" borderId="10" xfId="0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3" fontId="3" fillId="6" borderId="12" xfId="0" applyNumberFormat="1" applyFont="1" applyFill="1" applyBorder="1"/>
    <xf numFmtId="3" fontId="3" fillId="6" borderId="13" xfId="0" applyNumberFormat="1" applyFont="1" applyFill="1" applyBorder="1"/>
    <xf numFmtId="0" fontId="3" fillId="2" borderId="14" xfId="0" applyFont="1" applyFill="1" applyBorder="1"/>
    <xf numFmtId="0" fontId="3" fillId="7" borderId="0" xfId="0" applyFont="1" applyFill="1"/>
    <xf numFmtId="0" fontId="11" fillId="6" borderId="10" xfId="0" applyFont="1" applyFill="1" applyBorder="1"/>
    <xf numFmtId="165" fontId="11" fillId="6" borderId="10" xfId="0" applyNumberFormat="1" applyFont="1" applyFill="1" applyBorder="1"/>
    <xf numFmtId="165" fontId="11" fillId="6" borderId="12" xfId="0" applyNumberFormat="1" applyFont="1" applyFill="1" applyBorder="1"/>
    <xf numFmtId="165" fontId="11" fillId="6" borderId="13" xfId="0" applyNumberFormat="1" applyFont="1" applyFill="1" applyBorder="1"/>
    <xf numFmtId="0" fontId="5" fillId="2" borderId="15" xfId="0" applyFont="1" applyFill="1" applyBorder="1"/>
    <xf numFmtId="0" fontId="3" fillId="2" borderId="15" xfId="0" applyFont="1" applyFill="1" applyBorder="1"/>
    <xf numFmtId="164" fontId="3" fillId="3" borderId="15" xfId="0" applyNumberFormat="1" applyFont="1" applyFill="1" applyBorder="1"/>
    <xf numFmtId="0" fontId="5" fillId="7" borderId="0" xfId="0" applyFont="1" applyFill="1"/>
    <xf numFmtId="0" fontId="6" fillId="2" borderId="7" xfId="0" applyFont="1" applyFill="1" applyBorder="1"/>
    <xf numFmtId="167" fontId="2" fillId="2" borderId="1" xfId="0" applyNumberFormat="1" applyFont="1" applyFill="1" applyBorder="1"/>
    <xf numFmtId="4" fontId="2" fillId="2" borderId="1" xfId="0" applyNumberFormat="1" applyFont="1" applyFill="1" applyBorder="1"/>
    <xf numFmtId="166" fontId="2" fillId="2" borderId="1" xfId="0" applyNumberFormat="1" applyFont="1" applyFill="1" applyBorder="1"/>
    <xf numFmtId="0" fontId="6" fillId="2" borderId="0" xfId="0" applyFont="1" applyFill="1"/>
    <xf numFmtId="3" fontId="13" fillId="2" borderId="0" xfId="0" applyNumberFormat="1" applyFont="1" applyFill="1"/>
    <xf numFmtId="0" fontId="6" fillId="7" borderId="0" xfId="0" applyFont="1" applyFill="1"/>
    <xf numFmtId="0" fontId="6" fillId="0" borderId="0" xfId="0" applyFont="1"/>
    <xf numFmtId="0" fontId="9" fillId="7" borderId="0" xfId="0" applyFont="1" applyFill="1"/>
    <xf numFmtId="0" fontId="10" fillId="7" borderId="0" xfId="0" applyFont="1" applyFill="1"/>
    <xf numFmtId="165" fontId="11" fillId="6" borderId="16" xfId="0" applyNumberFormat="1" applyFont="1" applyFill="1" applyBorder="1"/>
    <xf numFmtId="164" fontId="12" fillId="4" borderId="1" xfId="0" applyNumberFormat="1" applyFont="1" applyFill="1" applyBorder="1"/>
    <xf numFmtId="3" fontId="6" fillId="2" borderId="0" xfId="0" applyNumberFormat="1" applyFont="1" applyFill="1"/>
    <xf numFmtId="167" fontId="3" fillId="2" borderId="0" xfId="0" applyNumberFormat="1" applyFont="1" applyFill="1"/>
    <xf numFmtId="167" fontId="1" fillId="2" borderId="4" xfId="0" applyNumberFormat="1" applyFont="1" applyFill="1" applyBorder="1"/>
    <xf numFmtId="167" fontId="1" fillId="2" borderId="5" xfId="0" applyNumberFormat="1" applyFont="1" applyFill="1" applyBorder="1"/>
    <xf numFmtId="167" fontId="1" fillId="2" borderId="6" xfId="0" applyNumberFormat="1" applyFont="1" applyFill="1" applyBorder="1"/>
    <xf numFmtId="0" fontId="5" fillId="2" borderId="0" xfId="0" applyFont="1" applyFill="1" applyBorder="1"/>
    <xf numFmtId="0" fontId="3" fillId="2" borderId="2" xfId="0" applyFont="1" applyFill="1" applyBorder="1"/>
    <xf numFmtId="170" fontId="3" fillId="3" borderId="2" xfId="0" applyNumberFormat="1" applyFont="1" applyFill="1" applyBorder="1"/>
    <xf numFmtId="169" fontId="3" fillId="3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Alignment="1">
      <alignment horizontal="left" indent="1"/>
    </xf>
    <xf numFmtId="0" fontId="14" fillId="2" borderId="0" xfId="0" applyFont="1" applyFill="1"/>
    <xf numFmtId="3" fontId="14" fillId="2" borderId="0" xfId="0" applyNumberFormat="1" applyFont="1" applyFill="1"/>
    <xf numFmtId="0" fontId="14" fillId="7" borderId="0" xfId="0" applyFont="1" applyFill="1"/>
    <xf numFmtId="0" fontId="14" fillId="0" borderId="0" xfId="0" applyFont="1"/>
    <xf numFmtId="0" fontId="14" fillId="2" borderId="17" xfId="0" applyFont="1" applyFill="1" applyBorder="1"/>
    <xf numFmtId="0" fontId="1" fillId="2" borderId="18" xfId="0" applyFont="1" applyFill="1" applyBorder="1" applyAlignment="1">
      <alignment horizontal="left" indent="1"/>
    </xf>
    <xf numFmtId="0" fontId="1" fillId="2" borderId="18" xfId="0" applyFont="1" applyFill="1" applyBorder="1"/>
    <xf numFmtId="3" fontId="14" fillId="2" borderId="17" xfId="0" applyNumberFormat="1" applyFont="1" applyFill="1" applyBorder="1"/>
    <xf numFmtId="0" fontId="3" fillId="2" borderId="18" xfId="0" applyFont="1" applyFill="1" applyBorder="1"/>
    <xf numFmtId="3" fontId="1" fillId="2" borderId="18" xfId="0" applyNumberFormat="1" applyFont="1" applyFill="1" applyBorder="1"/>
    <xf numFmtId="10" fontId="14" fillId="2" borderId="17" xfId="0" applyNumberFormat="1" applyFont="1" applyFill="1" applyBorder="1"/>
    <xf numFmtId="10" fontId="1" fillId="2" borderId="0" xfId="0" applyNumberFormat="1" applyFont="1" applyFill="1" applyBorder="1"/>
    <xf numFmtId="10" fontId="3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3" fontId="9" fillId="2" borderId="0" xfId="0" applyNumberFormat="1" applyFont="1" applyFill="1" applyBorder="1"/>
    <xf numFmtId="0" fontId="9" fillId="2" borderId="0" xfId="0" applyFont="1" applyFill="1" applyBorder="1"/>
    <xf numFmtId="0" fontId="15" fillId="2" borderId="0" xfId="0" applyFont="1" applyFill="1"/>
    <xf numFmtId="0" fontId="2" fillId="2" borderId="0" xfId="0" applyFont="1" applyFill="1"/>
    <xf numFmtId="0" fontId="15" fillId="2" borderId="17" xfId="0" applyFont="1" applyFill="1" applyBorder="1"/>
    <xf numFmtId="3" fontId="15" fillId="2" borderId="0" xfId="0" applyNumberFormat="1" applyFont="1" applyFill="1"/>
    <xf numFmtId="0" fontId="15" fillId="7" borderId="0" xfId="0" applyFont="1" applyFill="1"/>
    <xf numFmtId="0" fontId="15" fillId="0" borderId="0" xfId="0" applyFont="1"/>
    <xf numFmtId="165" fontId="15" fillId="2" borderId="17" xfId="0" applyNumberFormat="1" applyFont="1" applyFill="1" applyBorder="1"/>
    <xf numFmtId="0" fontId="16" fillId="2" borderId="0" xfId="0" applyFont="1" applyFill="1"/>
    <xf numFmtId="3" fontId="16" fillId="2" borderId="0" xfId="0" applyNumberFormat="1" applyFont="1" applyFill="1"/>
    <xf numFmtId="0" fontId="16" fillId="7" borderId="0" xfId="0" applyFont="1" applyFill="1"/>
    <xf numFmtId="0" fontId="16" fillId="0" borderId="0" xfId="0" applyFont="1"/>
    <xf numFmtId="0" fontId="16" fillId="2" borderId="17" xfId="0" applyFont="1" applyFill="1" applyBorder="1"/>
    <xf numFmtId="0" fontId="9" fillId="2" borderId="18" xfId="0" applyFont="1" applyFill="1" applyBorder="1"/>
    <xf numFmtId="3" fontId="17" fillId="2" borderId="17" xfId="0" applyNumberFormat="1" applyFont="1" applyFill="1" applyBorder="1"/>
    <xf numFmtId="0" fontId="10" fillId="2" borderId="18" xfId="0" applyFont="1" applyFill="1" applyBorder="1"/>
    <xf numFmtId="3" fontId="16" fillId="2" borderId="17" xfId="0" applyNumberFormat="1" applyFont="1" applyFill="1" applyBorder="1"/>
    <xf numFmtId="3" fontId="9" fillId="2" borderId="18" xfId="0" applyNumberFormat="1" applyFont="1" applyFill="1" applyBorder="1"/>
    <xf numFmtId="0" fontId="14" fillId="2" borderId="19" xfId="0" applyFont="1" applyFill="1" applyBorder="1"/>
    <xf numFmtId="0" fontId="9" fillId="2" borderId="20" xfId="0" applyFont="1" applyFill="1" applyBorder="1"/>
    <xf numFmtId="3" fontId="14" fillId="2" borderId="19" xfId="0" applyNumberFormat="1" applyFont="1" applyFill="1" applyBorder="1"/>
    <xf numFmtId="0" fontId="10" fillId="2" borderId="20" xfId="0" applyFont="1" applyFill="1" applyBorder="1"/>
    <xf numFmtId="3" fontId="9" fillId="2" borderId="20" xfId="0" applyNumberFormat="1" applyFont="1" applyFill="1" applyBorder="1"/>
    <xf numFmtId="165" fontId="14" fillId="2" borderId="17" xfId="0" applyNumberFormat="1" applyFont="1" applyFill="1" applyBorder="1"/>
  </cellXfs>
  <cellStyles count="1">
    <cellStyle name="Обычный" xfId="0" builtinId="0"/>
  </cellStyles>
  <dxfs count="315"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A113"/>
  <sheetViews>
    <sheetView tabSelected="1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A9" sqref="A9"/>
    </sheetView>
  </sheetViews>
  <sheetFormatPr defaultRowHeight="11.25" x14ac:dyDescent="0.2"/>
  <cols>
    <col min="1" max="2" width="1.7109375" style="2" customWidth="1"/>
    <col min="3" max="3" width="12.85546875" style="2" customWidth="1"/>
    <col min="4" max="4" width="1.7109375" style="2" customWidth="1"/>
    <col min="5" max="5" width="59.5703125" style="2" bestFit="1" customWidth="1"/>
    <col min="6" max="6" width="1.7109375" style="2" customWidth="1"/>
    <col min="7" max="7" width="14" style="2" bestFit="1" customWidth="1"/>
    <col min="8" max="8" width="1.7109375" style="2" customWidth="1"/>
    <col min="9" max="9" width="14.140625" style="2" bestFit="1" customWidth="1"/>
    <col min="10" max="10" width="2.7109375" style="2" customWidth="1"/>
    <col min="11" max="11" width="6.7109375" style="9" bestFit="1" customWidth="1"/>
    <col min="12" max="13" width="1.7109375" style="2" customWidth="1"/>
    <col min="14" max="25" width="9.140625" style="2"/>
    <col min="26" max="27" width="1.7109375" style="2" customWidth="1"/>
    <col min="28" max="16384" width="9.140625" style="2"/>
  </cols>
  <sheetData>
    <row r="1" spans="1:27" x14ac:dyDescent="0.2">
      <c r="A1" s="1"/>
      <c r="B1" s="1"/>
      <c r="C1" s="1"/>
      <c r="D1" s="1"/>
      <c r="E1" s="1"/>
      <c r="F1" s="1"/>
      <c r="G1" s="7" t="s">
        <v>14</v>
      </c>
      <c r="H1" s="1"/>
      <c r="I1" s="36" t="s">
        <v>18</v>
      </c>
      <c r="J1" s="1"/>
      <c r="K1" s="37">
        <f>K99</f>
        <v>0</v>
      </c>
      <c r="L1" s="7"/>
      <c r="M1" s="7"/>
      <c r="N1" s="37">
        <f t="shared" ref="N1:Y1" si="0">N99</f>
        <v>0</v>
      </c>
      <c r="O1" s="37">
        <f t="shared" si="0"/>
        <v>0</v>
      </c>
      <c r="P1" s="37">
        <f t="shared" si="0"/>
        <v>0</v>
      </c>
      <c r="Q1" s="37">
        <f t="shared" si="0"/>
        <v>0</v>
      </c>
      <c r="R1" s="37">
        <f t="shared" si="0"/>
        <v>0</v>
      </c>
      <c r="S1" s="37">
        <f t="shared" si="0"/>
        <v>0</v>
      </c>
      <c r="T1" s="37">
        <f t="shared" si="0"/>
        <v>0</v>
      </c>
      <c r="U1" s="37">
        <f t="shared" si="0"/>
        <v>0</v>
      </c>
      <c r="V1" s="37">
        <f t="shared" si="0"/>
        <v>0</v>
      </c>
      <c r="W1" s="37">
        <f t="shared" si="0"/>
        <v>0</v>
      </c>
      <c r="X1" s="37">
        <f t="shared" si="0"/>
        <v>0</v>
      </c>
      <c r="Y1" s="37">
        <f t="shared" si="0"/>
        <v>0</v>
      </c>
      <c r="Z1" s="1"/>
      <c r="AA1" s="38"/>
    </row>
    <row r="2" spans="1:27" x14ac:dyDescent="0.2">
      <c r="A2" s="1"/>
      <c r="B2" s="1"/>
      <c r="C2" s="1"/>
      <c r="D2" s="1"/>
      <c r="E2" s="1"/>
      <c r="F2" s="1"/>
      <c r="G2" s="39" t="s">
        <v>1</v>
      </c>
      <c r="H2" s="7"/>
      <c r="I2" s="28" t="s">
        <v>17</v>
      </c>
      <c r="J2" s="28"/>
      <c r="K2" s="28"/>
      <c r="L2" s="28"/>
      <c r="M2" s="28"/>
      <c r="N2" s="28"/>
      <c r="O2" s="35">
        <f>IF(N1=0,0,(O1-N1)/N1)</f>
        <v>0</v>
      </c>
      <c r="P2" s="35">
        <f t="shared" ref="P2:Y2" si="1">IF(O1=0,0,(P1-O1)/O1)</f>
        <v>0</v>
      </c>
      <c r="Q2" s="35">
        <f t="shared" si="1"/>
        <v>0</v>
      </c>
      <c r="R2" s="35">
        <f t="shared" si="1"/>
        <v>0</v>
      </c>
      <c r="S2" s="35">
        <f t="shared" si="1"/>
        <v>0</v>
      </c>
      <c r="T2" s="35">
        <f t="shared" si="1"/>
        <v>0</v>
      </c>
      <c r="U2" s="35">
        <f t="shared" si="1"/>
        <v>0</v>
      </c>
      <c r="V2" s="35">
        <f t="shared" si="1"/>
        <v>0</v>
      </c>
      <c r="W2" s="35">
        <f t="shared" si="1"/>
        <v>0</v>
      </c>
      <c r="X2" s="35">
        <f t="shared" si="1"/>
        <v>0</v>
      </c>
      <c r="Y2" s="35">
        <f t="shared" si="1"/>
        <v>0</v>
      </c>
      <c r="Z2" s="1"/>
      <c r="AA2" s="38"/>
    </row>
    <row r="3" spans="1:27" x14ac:dyDescent="0.2">
      <c r="A3" s="1"/>
      <c r="B3" s="1"/>
      <c r="C3" s="1" t="s">
        <v>113</v>
      </c>
      <c r="D3" s="1"/>
      <c r="E3" s="1" t="s">
        <v>13</v>
      </c>
      <c r="F3" s="1"/>
      <c r="G3" s="40" t="s">
        <v>15</v>
      </c>
      <c r="H3" s="7"/>
      <c r="I3" s="40" t="s">
        <v>19</v>
      </c>
      <c r="J3" s="7"/>
      <c r="K3" s="41">
        <f>K105</f>
        <v>0</v>
      </c>
      <c r="L3" s="7"/>
      <c r="M3" s="7"/>
      <c r="N3" s="42">
        <f t="shared" ref="N3:Y3" si="2">N105</f>
        <v>0</v>
      </c>
      <c r="O3" s="43">
        <f t="shared" si="2"/>
        <v>0</v>
      </c>
      <c r="P3" s="43">
        <f t="shared" si="2"/>
        <v>0</v>
      </c>
      <c r="Q3" s="43">
        <f t="shared" si="2"/>
        <v>0</v>
      </c>
      <c r="R3" s="43">
        <f t="shared" si="2"/>
        <v>0</v>
      </c>
      <c r="S3" s="43">
        <f t="shared" si="2"/>
        <v>0</v>
      </c>
      <c r="T3" s="43">
        <f t="shared" si="2"/>
        <v>0</v>
      </c>
      <c r="U3" s="43">
        <f t="shared" si="2"/>
        <v>0</v>
      </c>
      <c r="V3" s="43">
        <f t="shared" si="2"/>
        <v>0</v>
      </c>
      <c r="W3" s="43">
        <f t="shared" si="2"/>
        <v>0</v>
      </c>
      <c r="X3" s="43">
        <f t="shared" si="2"/>
        <v>0</v>
      </c>
      <c r="Y3" s="44">
        <f t="shared" si="2"/>
        <v>0</v>
      </c>
      <c r="Z3" s="1"/>
      <c r="AA3" s="38"/>
    </row>
    <row r="4" spans="1:27" s="9" customFormat="1" x14ac:dyDescent="0.2">
      <c r="A4" s="7"/>
      <c r="B4" s="7"/>
      <c r="C4" s="7" t="s">
        <v>104</v>
      </c>
      <c r="D4" s="7"/>
      <c r="E4" s="7"/>
      <c r="F4" s="7"/>
      <c r="G4" s="45" t="s">
        <v>0</v>
      </c>
      <c r="H4" s="1"/>
      <c r="I4" s="36" t="s">
        <v>12</v>
      </c>
      <c r="J4" s="1"/>
      <c r="K4" s="37">
        <f>K101</f>
        <v>0</v>
      </c>
      <c r="L4" s="7"/>
      <c r="M4" s="7"/>
      <c r="N4" s="37">
        <f t="shared" ref="N4:Y4" si="3">N101</f>
        <v>0</v>
      </c>
      <c r="O4" s="37">
        <f>O101</f>
        <v>0</v>
      </c>
      <c r="P4" s="37">
        <f t="shared" si="3"/>
        <v>0</v>
      </c>
      <c r="Q4" s="37">
        <f t="shared" si="3"/>
        <v>0</v>
      </c>
      <c r="R4" s="37">
        <f t="shared" si="3"/>
        <v>0</v>
      </c>
      <c r="S4" s="37">
        <f t="shared" si="3"/>
        <v>0</v>
      </c>
      <c r="T4" s="37">
        <f t="shared" si="3"/>
        <v>0</v>
      </c>
      <c r="U4" s="37">
        <f t="shared" si="3"/>
        <v>0</v>
      </c>
      <c r="V4" s="37">
        <f t="shared" si="3"/>
        <v>0</v>
      </c>
      <c r="W4" s="37">
        <f t="shared" si="3"/>
        <v>0</v>
      </c>
      <c r="X4" s="37">
        <f t="shared" si="3"/>
        <v>0</v>
      </c>
      <c r="Y4" s="37">
        <f t="shared" si="3"/>
        <v>0</v>
      </c>
      <c r="Z4" s="7"/>
      <c r="AA4" s="46"/>
    </row>
    <row r="5" spans="1:27" s="9" customFormat="1" x14ac:dyDescent="0.2">
      <c r="A5" s="7"/>
      <c r="B5" s="7"/>
      <c r="C5" s="7" t="s">
        <v>110</v>
      </c>
      <c r="D5" s="7"/>
      <c r="E5" s="7"/>
      <c r="F5" s="7"/>
      <c r="G5" s="39" t="s">
        <v>1</v>
      </c>
      <c r="H5" s="7"/>
      <c r="I5" s="28" t="s">
        <v>17</v>
      </c>
      <c r="J5" s="28"/>
      <c r="K5" s="28"/>
      <c r="L5" s="28"/>
      <c r="M5" s="28"/>
      <c r="N5" s="28"/>
      <c r="O5" s="35">
        <f>IF(N4=0,0,(O4-N4)/N4)</f>
        <v>0</v>
      </c>
      <c r="P5" s="35">
        <f t="shared" ref="P5:Y5" si="4">IF(O4=0,0,(P4-O4)/O4)</f>
        <v>0</v>
      </c>
      <c r="Q5" s="35">
        <f t="shared" si="4"/>
        <v>0</v>
      </c>
      <c r="R5" s="35">
        <f t="shared" si="4"/>
        <v>0</v>
      </c>
      <c r="S5" s="35">
        <f t="shared" si="4"/>
        <v>0</v>
      </c>
      <c r="T5" s="35">
        <f t="shared" si="4"/>
        <v>0</v>
      </c>
      <c r="U5" s="35">
        <f t="shared" si="4"/>
        <v>0</v>
      </c>
      <c r="V5" s="35">
        <f t="shared" si="4"/>
        <v>0</v>
      </c>
      <c r="W5" s="35">
        <f t="shared" si="4"/>
        <v>0</v>
      </c>
      <c r="X5" s="35">
        <f t="shared" si="4"/>
        <v>0</v>
      </c>
      <c r="Y5" s="35">
        <f t="shared" si="4"/>
        <v>0</v>
      </c>
      <c r="Z5" s="7"/>
      <c r="AA5" s="46"/>
    </row>
    <row r="6" spans="1:27" x14ac:dyDescent="0.2">
      <c r="A6" s="1"/>
      <c r="B6" s="1"/>
      <c r="C6" s="1"/>
      <c r="D6" s="1"/>
      <c r="E6" s="1"/>
      <c r="F6" s="1"/>
      <c r="G6" s="45" t="s">
        <v>0</v>
      </c>
      <c r="H6" s="1"/>
      <c r="I6" s="36" t="s">
        <v>20</v>
      </c>
      <c r="J6" s="1"/>
      <c r="K6" s="37">
        <f>K103</f>
        <v>0</v>
      </c>
      <c r="L6" s="7"/>
      <c r="M6" s="7"/>
      <c r="N6" s="37">
        <f>N103</f>
        <v>0</v>
      </c>
      <c r="O6" s="37">
        <f t="shared" ref="O6:Y6" si="5">O103</f>
        <v>0</v>
      </c>
      <c r="P6" s="37">
        <f t="shared" si="5"/>
        <v>0</v>
      </c>
      <c r="Q6" s="37">
        <f t="shared" si="5"/>
        <v>0</v>
      </c>
      <c r="R6" s="37">
        <f t="shared" si="5"/>
        <v>0</v>
      </c>
      <c r="S6" s="37">
        <f t="shared" si="5"/>
        <v>0</v>
      </c>
      <c r="T6" s="37">
        <f t="shared" si="5"/>
        <v>0</v>
      </c>
      <c r="U6" s="37">
        <f t="shared" si="5"/>
        <v>0</v>
      </c>
      <c r="V6" s="37">
        <f t="shared" si="5"/>
        <v>0</v>
      </c>
      <c r="W6" s="37">
        <f t="shared" si="5"/>
        <v>0</v>
      </c>
      <c r="X6" s="37">
        <f t="shared" si="5"/>
        <v>0</v>
      </c>
      <c r="Y6" s="37">
        <f t="shared" si="5"/>
        <v>0</v>
      </c>
      <c r="Z6" s="1"/>
      <c r="AA6" s="38"/>
    </row>
    <row r="7" spans="1:27" s="9" customFormat="1" x14ac:dyDescent="0.2">
      <c r="A7" s="7"/>
      <c r="B7" s="21" t="s">
        <v>9</v>
      </c>
      <c r="C7" s="4"/>
      <c r="D7" s="29" t="s">
        <v>10</v>
      </c>
      <c r="E7" s="30" t="s">
        <v>11</v>
      </c>
      <c r="F7" s="7"/>
      <c r="G7" s="1" t="s">
        <v>1</v>
      </c>
      <c r="H7" s="7"/>
      <c r="I7" s="28" t="s">
        <v>17</v>
      </c>
      <c r="J7" s="28"/>
      <c r="K7" s="28"/>
      <c r="L7" s="28"/>
      <c r="M7" s="28"/>
      <c r="N7" s="28"/>
      <c r="O7" s="35">
        <f>IF(N6=0,0,(O6-N6)/N6)</f>
        <v>0</v>
      </c>
      <c r="P7" s="35">
        <f t="shared" ref="P7:Y7" si="6">IF(O6=0,0,(P6-O6)/O6)</f>
        <v>0</v>
      </c>
      <c r="Q7" s="35">
        <f t="shared" si="6"/>
        <v>0</v>
      </c>
      <c r="R7" s="35">
        <f t="shared" si="6"/>
        <v>0</v>
      </c>
      <c r="S7" s="35">
        <f t="shared" si="6"/>
        <v>0</v>
      </c>
      <c r="T7" s="35">
        <f t="shared" si="6"/>
        <v>0</v>
      </c>
      <c r="U7" s="35">
        <f t="shared" si="6"/>
        <v>0</v>
      </c>
      <c r="V7" s="35">
        <f t="shared" si="6"/>
        <v>0</v>
      </c>
      <c r="W7" s="35">
        <f t="shared" si="6"/>
        <v>0</v>
      </c>
      <c r="X7" s="35">
        <f t="shared" si="6"/>
        <v>0</v>
      </c>
      <c r="Y7" s="35">
        <f t="shared" si="6"/>
        <v>0</v>
      </c>
      <c r="Z7" s="7"/>
      <c r="AA7" s="46"/>
    </row>
    <row r="8" spans="1:27" x14ac:dyDescent="0.2">
      <c r="A8" s="1"/>
      <c r="B8" s="1"/>
      <c r="C8" s="7" t="s">
        <v>105</v>
      </c>
      <c r="D8" s="1"/>
      <c r="E8" s="1"/>
      <c r="F8" s="1"/>
      <c r="G8" s="40" t="s">
        <v>1</v>
      </c>
      <c r="H8" s="7"/>
      <c r="I8" s="47" t="s">
        <v>21</v>
      </c>
      <c r="J8" s="33"/>
      <c r="K8" s="48">
        <f>K107</f>
        <v>0</v>
      </c>
      <c r="L8" s="33"/>
      <c r="M8" s="33"/>
      <c r="N8" s="65">
        <f t="shared" ref="N8:X8" si="7">N107</f>
        <v>0</v>
      </c>
      <c r="O8" s="49">
        <f t="shared" si="7"/>
        <v>0</v>
      </c>
      <c r="P8" s="49">
        <f t="shared" si="7"/>
        <v>0</v>
      </c>
      <c r="Q8" s="49">
        <f t="shared" si="7"/>
        <v>0</v>
      </c>
      <c r="R8" s="49">
        <f t="shared" si="7"/>
        <v>0</v>
      </c>
      <c r="S8" s="49">
        <f t="shared" si="7"/>
        <v>0</v>
      </c>
      <c r="T8" s="49">
        <f t="shared" si="7"/>
        <v>0</v>
      </c>
      <c r="U8" s="49">
        <f t="shared" si="7"/>
        <v>0</v>
      </c>
      <c r="V8" s="49">
        <f t="shared" si="7"/>
        <v>0</v>
      </c>
      <c r="W8" s="49">
        <f t="shared" si="7"/>
        <v>0</v>
      </c>
      <c r="X8" s="49">
        <f t="shared" si="7"/>
        <v>0</v>
      </c>
      <c r="Y8" s="50">
        <f>Y107</f>
        <v>0</v>
      </c>
      <c r="Z8" s="1"/>
      <c r="AA8" s="38"/>
    </row>
    <row r="9" spans="1:27" s="12" customFormat="1" x14ac:dyDescent="0.2">
      <c r="A9" s="11"/>
      <c r="B9" s="11"/>
      <c r="C9" s="13" t="s">
        <v>2</v>
      </c>
      <c r="D9" s="11"/>
      <c r="E9" s="13" t="s">
        <v>3</v>
      </c>
      <c r="F9" s="11"/>
      <c r="G9" s="51" t="s">
        <v>4</v>
      </c>
      <c r="H9" s="11"/>
      <c r="I9" s="51" t="s">
        <v>6</v>
      </c>
      <c r="J9" s="11"/>
      <c r="K9" s="52" t="s">
        <v>5</v>
      </c>
      <c r="L9" s="11"/>
      <c r="M9" s="21" t="s">
        <v>9</v>
      </c>
      <c r="N9" s="66"/>
      <c r="O9" s="53" t="str">
        <f>IF(N9="","",EOMONTH(N9,0)+1)</f>
        <v/>
      </c>
      <c r="P9" s="53" t="str">
        <f t="shared" ref="P9:Y9" si="8">IF(O9="","",EOMONTH(O9,0)+1)</f>
        <v/>
      </c>
      <c r="Q9" s="53" t="str">
        <f t="shared" si="8"/>
        <v/>
      </c>
      <c r="R9" s="53" t="str">
        <f t="shared" si="8"/>
        <v/>
      </c>
      <c r="S9" s="53" t="str">
        <f t="shared" si="8"/>
        <v/>
      </c>
      <c r="T9" s="53" t="str">
        <f t="shared" si="8"/>
        <v/>
      </c>
      <c r="U9" s="53" t="str">
        <f t="shared" si="8"/>
        <v/>
      </c>
      <c r="V9" s="53" t="str">
        <f t="shared" si="8"/>
        <v/>
      </c>
      <c r="W9" s="53" t="str">
        <f t="shared" si="8"/>
        <v/>
      </c>
      <c r="X9" s="53" t="str">
        <f t="shared" si="8"/>
        <v/>
      </c>
      <c r="Y9" s="53" t="str">
        <f t="shared" si="8"/>
        <v/>
      </c>
      <c r="Z9" s="11"/>
      <c r="AA9" s="54"/>
    </row>
    <row r="10" spans="1:27" x14ac:dyDescent="0.2">
      <c r="A10" s="1"/>
      <c r="B10" s="1"/>
      <c r="C10" s="14"/>
      <c r="D10" s="16"/>
      <c r="E10" s="14"/>
      <c r="F10" s="16"/>
      <c r="G10" s="14"/>
      <c r="H10" s="16"/>
      <c r="I10" s="14"/>
      <c r="J10" s="16"/>
      <c r="K10" s="15"/>
      <c r="L10" s="16"/>
      <c r="M10" s="16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"/>
      <c r="AA10" s="38"/>
    </row>
    <row r="11" spans="1:27" x14ac:dyDescent="0.2">
      <c r="A11" s="1"/>
      <c r="B11" s="1"/>
      <c r="C11" s="1" t="s">
        <v>22</v>
      </c>
      <c r="D11" s="1"/>
      <c r="E11" s="1" t="s">
        <v>23</v>
      </c>
      <c r="F11" s="1"/>
      <c r="G11" s="1" t="s">
        <v>15</v>
      </c>
      <c r="H11" s="1"/>
      <c r="I11" s="1"/>
      <c r="J11" s="1"/>
      <c r="K11" s="6"/>
      <c r="L11" s="1"/>
      <c r="M11" s="21" t="s">
        <v>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"/>
      <c r="AA11" s="38"/>
    </row>
    <row r="12" spans="1:2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  <c r="L12" s="1"/>
      <c r="M12" s="1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"/>
      <c r="AA12" s="38"/>
    </row>
    <row r="13" spans="1:27" x14ac:dyDescent="0.2">
      <c r="A13" s="1"/>
      <c r="B13" s="1"/>
      <c r="C13" s="1" t="s">
        <v>24</v>
      </c>
      <c r="D13" s="1"/>
      <c r="E13" s="1" t="s">
        <v>25</v>
      </c>
      <c r="F13" s="1"/>
      <c r="G13" s="1" t="s">
        <v>26</v>
      </c>
      <c r="H13" s="21" t="s">
        <v>9</v>
      </c>
      <c r="I13" s="4"/>
      <c r="J13" s="1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8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8"/>
    </row>
    <row r="15" spans="1:27" x14ac:dyDescent="0.2">
      <c r="A15" s="1"/>
      <c r="B15" s="1"/>
      <c r="C15" s="34"/>
      <c r="D15" s="1"/>
      <c r="E15" s="34"/>
      <c r="F15" s="1"/>
      <c r="G15" s="34" t="s">
        <v>7</v>
      </c>
      <c r="H15" s="1"/>
      <c r="I15" s="34" t="s">
        <v>27</v>
      </c>
      <c r="J15" s="1"/>
      <c r="K15" s="32"/>
      <c r="L15" s="1"/>
      <c r="M15" s="1"/>
      <c r="N15" s="18">
        <v>1</v>
      </c>
      <c r="O15" s="18">
        <f>N15+1</f>
        <v>2</v>
      </c>
      <c r="P15" s="18">
        <f t="shared" ref="P15:Y15" si="9">O15+1</f>
        <v>3</v>
      </c>
      <c r="Q15" s="18">
        <f t="shared" si="9"/>
        <v>4</v>
      </c>
      <c r="R15" s="18">
        <f t="shared" si="9"/>
        <v>5</v>
      </c>
      <c r="S15" s="18">
        <f t="shared" si="9"/>
        <v>6</v>
      </c>
      <c r="T15" s="18">
        <f t="shared" si="9"/>
        <v>7</v>
      </c>
      <c r="U15" s="18">
        <f t="shared" si="9"/>
        <v>8</v>
      </c>
      <c r="V15" s="18">
        <f t="shared" si="9"/>
        <v>9</v>
      </c>
      <c r="W15" s="18">
        <f t="shared" si="9"/>
        <v>10</v>
      </c>
      <c r="X15" s="18">
        <f t="shared" si="9"/>
        <v>11</v>
      </c>
      <c r="Y15" s="18">
        <f t="shared" si="9"/>
        <v>12</v>
      </c>
      <c r="Z15" s="1"/>
      <c r="AA15" s="38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7"/>
      <c r="L16" s="1"/>
      <c r="M16" s="1"/>
      <c r="N16" s="19" t="str">
        <f>IF(OR(N17&lt;0%,N17&gt;100%),"Ошибка!","")</f>
        <v/>
      </c>
      <c r="O16" s="19" t="str">
        <f t="shared" ref="O16:Y16" si="10">IF(OR(O17&lt;0%,O17&gt;100%),"Ошибка!","")</f>
        <v/>
      </c>
      <c r="P16" s="19" t="str">
        <f t="shared" si="10"/>
        <v/>
      </c>
      <c r="Q16" s="19" t="str">
        <f t="shared" si="10"/>
        <v/>
      </c>
      <c r="R16" s="19" t="str">
        <f t="shared" si="10"/>
        <v/>
      </c>
      <c r="S16" s="19" t="str">
        <f t="shared" si="10"/>
        <v/>
      </c>
      <c r="T16" s="19" t="str">
        <f t="shared" si="10"/>
        <v/>
      </c>
      <c r="U16" s="19" t="str">
        <f t="shared" si="10"/>
        <v/>
      </c>
      <c r="V16" s="19" t="str">
        <f t="shared" si="10"/>
        <v/>
      </c>
      <c r="W16" s="19" t="str">
        <f t="shared" si="10"/>
        <v/>
      </c>
      <c r="X16" s="19" t="str">
        <f t="shared" si="10"/>
        <v/>
      </c>
      <c r="Y16" s="19" t="str">
        <f t="shared" si="10"/>
        <v/>
      </c>
      <c r="Z16" s="1"/>
      <c r="AA16" s="38"/>
    </row>
    <row r="17" spans="1:27" x14ac:dyDescent="0.2">
      <c r="A17" s="1"/>
      <c r="B17" s="1"/>
      <c r="C17" s="1" t="s">
        <v>28</v>
      </c>
      <c r="D17" s="1"/>
      <c r="E17" s="1" t="s">
        <v>29</v>
      </c>
      <c r="F17" s="1"/>
      <c r="G17" s="1" t="s">
        <v>1</v>
      </c>
      <c r="H17" s="1"/>
      <c r="I17" s="1"/>
      <c r="J17" s="1"/>
      <c r="K17" s="6"/>
      <c r="L17" s="1"/>
      <c r="M17" s="21" t="s">
        <v>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"/>
      <c r="AA17" s="38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1"/>
      <c r="M18" s="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"/>
      <c r="AA18" s="38"/>
    </row>
    <row r="19" spans="1:27" x14ac:dyDescent="0.2">
      <c r="A19" s="1"/>
      <c r="B19" s="1"/>
      <c r="C19" s="34"/>
      <c r="D19" s="1"/>
      <c r="E19" s="32"/>
      <c r="F19" s="1"/>
      <c r="G19" s="34" t="s">
        <v>8</v>
      </c>
      <c r="H19" s="1"/>
      <c r="I19" s="34"/>
      <c r="J19" s="1"/>
      <c r="K19" s="32"/>
      <c r="L19" s="1"/>
      <c r="M19" s="1"/>
      <c r="N19" s="17" t="str">
        <f>IF($N$9="","",$N$9)</f>
        <v/>
      </c>
      <c r="O19" s="17" t="str">
        <f>IF(N19="","",EOMONTH(N19,0)+1)</f>
        <v/>
      </c>
      <c r="P19" s="17" t="str">
        <f t="shared" ref="P19:Y19" si="11">IF(O19="","",EOMONTH(O19,0)+1)</f>
        <v/>
      </c>
      <c r="Q19" s="17" t="str">
        <f t="shared" si="11"/>
        <v/>
      </c>
      <c r="R19" s="17" t="str">
        <f t="shared" si="11"/>
        <v/>
      </c>
      <c r="S19" s="17" t="str">
        <f t="shared" si="11"/>
        <v/>
      </c>
      <c r="T19" s="17" t="str">
        <f t="shared" si="11"/>
        <v/>
      </c>
      <c r="U19" s="17" t="str">
        <f t="shared" si="11"/>
        <v/>
      </c>
      <c r="V19" s="17" t="str">
        <f t="shared" si="11"/>
        <v/>
      </c>
      <c r="W19" s="17" t="str">
        <f t="shared" si="11"/>
        <v/>
      </c>
      <c r="X19" s="17" t="str">
        <f t="shared" si="11"/>
        <v/>
      </c>
      <c r="Y19" s="17" t="str">
        <f t="shared" si="11"/>
        <v/>
      </c>
      <c r="Z19" s="1"/>
      <c r="AA19" s="38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1"/>
      <c r="M20" s="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"/>
      <c r="AA20" s="38"/>
    </row>
    <row r="21" spans="1:27" x14ac:dyDescent="0.2">
      <c r="A21" s="1"/>
      <c r="B21" s="1"/>
      <c r="C21" s="1" t="s">
        <v>16</v>
      </c>
      <c r="D21" s="1"/>
      <c r="E21" s="1" t="s">
        <v>30</v>
      </c>
      <c r="F21" s="1"/>
      <c r="G21" s="1" t="s">
        <v>14</v>
      </c>
      <c r="H21" s="1"/>
      <c r="I21" s="1"/>
      <c r="J21" s="1"/>
      <c r="K21" s="8">
        <f>SUM(N21:AA21)</f>
        <v>0</v>
      </c>
      <c r="L21" s="3"/>
      <c r="M21" s="3"/>
      <c r="N21" s="22">
        <f>$I$13*N17</f>
        <v>0</v>
      </c>
      <c r="O21" s="23">
        <f t="shared" ref="O21:Y21" si="12">$I$13*O17</f>
        <v>0</v>
      </c>
      <c r="P21" s="23">
        <f t="shared" si="12"/>
        <v>0</v>
      </c>
      <c r="Q21" s="23">
        <f t="shared" si="12"/>
        <v>0</v>
      </c>
      <c r="R21" s="23">
        <f t="shared" si="12"/>
        <v>0</v>
      </c>
      <c r="S21" s="23">
        <f t="shared" si="12"/>
        <v>0</v>
      </c>
      <c r="T21" s="23">
        <f t="shared" si="12"/>
        <v>0</v>
      </c>
      <c r="U21" s="23">
        <f t="shared" si="12"/>
        <v>0</v>
      </c>
      <c r="V21" s="23">
        <f t="shared" si="12"/>
        <v>0</v>
      </c>
      <c r="W21" s="23">
        <f t="shared" si="12"/>
        <v>0</v>
      </c>
      <c r="X21" s="23">
        <f t="shared" si="12"/>
        <v>0</v>
      </c>
      <c r="Y21" s="24">
        <f t="shared" si="12"/>
        <v>0</v>
      </c>
      <c r="Z21" s="1"/>
      <c r="AA21" s="38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8"/>
    </row>
    <row r="23" spans="1:27" x14ac:dyDescent="0.2">
      <c r="A23" s="1"/>
      <c r="B23" s="1"/>
      <c r="C23" s="1" t="s">
        <v>12</v>
      </c>
      <c r="D23" s="1"/>
      <c r="E23" s="1" t="s">
        <v>31</v>
      </c>
      <c r="F23" s="1"/>
      <c r="G23" s="1" t="s">
        <v>0</v>
      </c>
      <c r="H23" s="1"/>
      <c r="I23" s="1"/>
      <c r="J23" s="1"/>
      <c r="K23" s="8">
        <f>SUM(N23:AA23)</f>
        <v>0</v>
      </c>
      <c r="L23" s="3"/>
      <c r="M23" s="3"/>
      <c r="N23" s="22">
        <f>N11*N21/1000</f>
        <v>0</v>
      </c>
      <c r="O23" s="23">
        <f>O11*O21/1000</f>
        <v>0</v>
      </c>
      <c r="P23" s="23">
        <f t="shared" ref="P23:Y23" si="13">P11*P21/1000</f>
        <v>0</v>
      </c>
      <c r="Q23" s="23">
        <f t="shared" si="13"/>
        <v>0</v>
      </c>
      <c r="R23" s="23">
        <f t="shared" si="13"/>
        <v>0</v>
      </c>
      <c r="S23" s="23">
        <f t="shared" si="13"/>
        <v>0</v>
      </c>
      <c r="T23" s="23">
        <f t="shared" si="13"/>
        <v>0</v>
      </c>
      <c r="U23" s="23">
        <f t="shared" si="13"/>
        <v>0</v>
      </c>
      <c r="V23" s="23">
        <f t="shared" si="13"/>
        <v>0</v>
      </c>
      <c r="W23" s="23">
        <f t="shared" si="13"/>
        <v>0</v>
      </c>
      <c r="X23" s="23">
        <f t="shared" si="13"/>
        <v>0</v>
      </c>
      <c r="Y23" s="24">
        <f t="shared" si="13"/>
        <v>0</v>
      </c>
      <c r="Z23" s="1"/>
      <c r="AA23" s="38"/>
    </row>
    <row r="24" spans="1:2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8"/>
    </row>
    <row r="25" spans="1:27" x14ac:dyDescent="0.2">
      <c r="A25" s="1"/>
      <c r="B25" s="1"/>
      <c r="C25" s="34" t="s">
        <v>32</v>
      </c>
      <c r="D25" s="1"/>
      <c r="E25" s="32" t="s">
        <v>33</v>
      </c>
      <c r="F25" s="1"/>
      <c r="G25" s="34" t="s">
        <v>8</v>
      </c>
      <c r="H25" s="1"/>
      <c r="I25" s="34"/>
      <c r="J25" s="1"/>
      <c r="K25" s="32"/>
      <c r="L25" s="1"/>
      <c r="M25" s="1"/>
      <c r="N25" s="17" t="str">
        <f>IF($N$9="","",$N$9)</f>
        <v/>
      </c>
      <c r="O25" s="17" t="str">
        <f>IF(N25="","",EOMONTH(N25,0)+1)</f>
        <v/>
      </c>
      <c r="P25" s="17" t="str">
        <f t="shared" ref="P25:Y25" si="14">IF(O25="","",EOMONTH(O25,0)+1)</f>
        <v/>
      </c>
      <c r="Q25" s="17" t="str">
        <f t="shared" si="14"/>
        <v/>
      </c>
      <c r="R25" s="17" t="str">
        <f t="shared" si="14"/>
        <v/>
      </c>
      <c r="S25" s="17" t="str">
        <f t="shared" si="14"/>
        <v/>
      </c>
      <c r="T25" s="17" t="str">
        <f t="shared" si="14"/>
        <v/>
      </c>
      <c r="U25" s="17" t="str">
        <f t="shared" si="14"/>
        <v/>
      </c>
      <c r="V25" s="17" t="str">
        <f t="shared" si="14"/>
        <v/>
      </c>
      <c r="W25" s="17" t="str">
        <f t="shared" si="14"/>
        <v/>
      </c>
      <c r="X25" s="17" t="str">
        <f t="shared" si="14"/>
        <v/>
      </c>
      <c r="Y25" s="17" t="str">
        <f t="shared" si="14"/>
        <v/>
      </c>
      <c r="Z25" s="1"/>
      <c r="AA25" s="38"/>
    </row>
    <row r="26" spans="1:2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1"/>
      <c r="M26" s="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"/>
      <c r="AA26" s="38"/>
    </row>
    <row r="27" spans="1:27" x14ac:dyDescent="0.2">
      <c r="A27" s="1"/>
      <c r="B27" s="1"/>
      <c r="C27" s="1" t="s">
        <v>34</v>
      </c>
      <c r="D27" s="1"/>
      <c r="E27" s="1" t="s">
        <v>35</v>
      </c>
      <c r="F27" s="1"/>
      <c r="G27" s="1" t="s">
        <v>0</v>
      </c>
      <c r="H27" s="1"/>
      <c r="I27" s="1"/>
      <c r="J27" s="1"/>
      <c r="K27" s="8">
        <f>SUM(N27:AA27)</f>
        <v>0</v>
      </c>
      <c r="L27" s="1"/>
      <c r="M27" s="21" t="s">
        <v>9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"/>
      <c r="AA27" s="38"/>
    </row>
    <row r="28" spans="1:2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1"/>
      <c r="M28" s="1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"/>
      <c r="AA28" s="38"/>
    </row>
    <row r="29" spans="1:27" x14ac:dyDescent="0.2">
      <c r="A29" s="1"/>
      <c r="B29" s="1"/>
      <c r="C29" s="1" t="s">
        <v>36</v>
      </c>
      <c r="D29" s="1"/>
      <c r="E29" s="1" t="s">
        <v>37</v>
      </c>
      <c r="F29" s="1"/>
      <c r="G29" s="1" t="s">
        <v>38</v>
      </c>
      <c r="H29" s="1"/>
      <c r="I29" s="1"/>
      <c r="J29" s="1"/>
      <c r="K29" s="8">
        <f>SUM(N29:AA29)</f>
        <v>0</v>
      </c>
      <c r="L29" s="1"/>
      <c r="M29" s="21" t="s">
        <v>9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"/>
      <c r="AA29" s="38"/>
    </row>
    <row r="30" spans="1:2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  <c r="M30" s="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"/>
      <c r="AA30" s="38"/>
    </row>
    <row r="31" spans="1:27" x14ac:dyDescent="0.2">
      <c r="A31" s="1"/>
      <c r="B31" s="1"/>
      <c r="C31" s="1" t="s">
        <v>39</v>
      </c>
      <c r="D31" s="1"/>
      <c r="E31" s="1" t="s">
        <v>40</v>
      </c>
      <c r="F31" s="1"/>
      <c r="G31" s="1" t="s">
        <v>1</v>
      </c>
      <c r="H31" s="1"/>
      <c r="I31" s="1"/>
      <c r="J31" s="1"/>
      <c r="K31" s="6"/>
      <c r="L31" s="1"/>
      <c r="M31" s="21" t="s">
        <v>9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1"/>
      <c r="AA31" s="38"/>
    </row>
    <row r="32" spans="1:2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1"/>
      <c r="M32" s="1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1"/>
      <c r="AA32" s="38"/>
    </row>
    <row r="33" spans="1:27" x14ac:dyDescent="0.2">
      <c r="A33" s="1"/>
      <c r="B33" s="1"/>
      <c r="C33" s="1" t="s">
        <v>41</v>
      </c>
      <c r="D33" s="1"/>
      <c r="E33" s="1" t="s">
        <v>42</v>
      </c>
      <c r="F33" s="1"/>
      <c r="G33" s="1" t="s">
        <v>26</v>
      </c>
      <c r="H33" s="1"/>
      <c r="I33" s="1"/>
      <c r="J33" s="1"/>
      <c r="K33" s="8">
        <f>SUM(N33:AA33)</f>
        <v>0</v>
      </c>
      <c r="L33" s="1"/>
      <c r="M33" s="1"/>
      <c r="N33" s="22">
        <f>N29*1000*N31</f>
        <v>0</v>
      </c>
      <c r="O33" s="23">
        <f t="shared" ref="O33:Y33" si="15">O29*1000*O31</f>
        <v>0</v>
      </c>
      <c r="P33" s="23">
        <f t="shared" si="15"/>
        <v>0</v>
      </c>
      <c r="Q33" s="23">
        <f t="shared" si="15"/>
        <v>0</v>
      </c>
      <c r="R33" s="23">
        <f t="shared" si="15"/>
        <v>0</v>
      </c>
      <c r="S33" s="23">
        <f t="shared" si="15"/>
        <v>0</v>
      </c>
      <c r="T33" s="23">
        <f t="shared" si="15"/>
        <v>0</v>
      </c>
      <c r="U33" s="23">
        <f t="shared" si="15"/>
        <v>0</v>
      </c>
      <c r="V33" s="23">
        <f t="shared" si="15"/>
        <v>0</v>
      </c>
      <c r="W33" s="23">
        <f t="shared" si="15"/>
        <v>0</v>
      </c>
      <c r="X33" s="23">
        <f t="shared" si="15"/>
        <v>0</v>
      </c>
      <c r="Y33" s="24">
        <f t="shared" si="15"/>
        <v>0</v>
      </c>
      <c r="Z33" s="1"/>
      <c r="AA33" s="38"/>
    </row>
    <row r="34" spans="1: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1"/>
      <c r="M34" s="1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"/>
      <c r="AA34" s="38"/>
    </row>
    <row r="35" spans="1:27" x14ac:dyDescent="0.2">
      <c r="A35" s="1"/>
      <c r="B35" s="1"/>
      <c r="C35" s="1" t="s">
        <v>43</v>
      </c>
      <c r="D35" s="1"/>
      <c r="E35" s="1" t="s">
        <v>44</v>
      </c>
      <c r="F35" s="1"/>
      <c r="G35" s="1" t="s">
        <v>14</v>
      </c>
      <c r="H35" s="1"/>
      <c r="I35" s="1"/>
      <c r="J35" s="1"/>
      <c r="K35" s="6"/>
      <c r="L35" s="1"/>
      <c r="M35" s="21" t="s">
        <v>9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1"/>
      <c r="AA35" s="38"/>
    </row>
    <row r="36" spans="1: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1"/>
      <c r="M36" s="1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"/>
      <c r="AA36" s="38"/>
    </row>
    <row r="37" spans="1:27" x14ac:dyDescent="0.2">
      <c r="A37" s="1"/>
      <c r="B37" s="1"/>
      <c r="C37" s="1" t="s">
        <v>45</v>
      </c>
      <c r="D37" s="1"/>
      <c r="E37" s="1" t="s">
        <v>46</v>
      </c>
      <c r="F37" s="1"/>
      <c r="G37" s="1" t="s">
        <v>14</v>
      </c>
      <c r="H37" s="1"/>
      <c r="I37" s="1"/>
      <c r="J37" s="1"/>
      <c r="K37" s="8">
        <f>SUM(N37:AA37)</f>
        <v>0</v>
      </c>
      <c r="L37" s="1"/>
      <c r="M37" s="1"/>
      <c r="N37" s="22">
        <f>N33*N35</f>
        <v>0</v>
      </c>
      <c r="O37" s="23">
        <f t="shared" ref="O37:Y37" si="16">O33*O35</f>
        <v>0</v>
      </c>
      <c r="P37" s="23">
        <f t="shared" si="16"/>
        <v>0</v>
      </c>
      <c r="Q37" s="23">
        <f t="shared" si="16"/>
        <v>0</v>
      </c>
      <c r="R37" s="23">
        <f t="shared" si="16"/>
        <v>0</v>
      </c>
      <c r="S37" s="23">
        <f t="shared" si="16"/>
        <v>0</v>
      </c>
      <c r="T37" s="23">
        <f t="shared" si="16"/>
        <v>0</v>
      </c>
      <c r="U37" s="23">
        <f t="shared" si="16"/>
        <v>0</v>
      </c>
      <c r="V37" s="23">
        <f t="shared" si="16"/>
        <v>0</v>
      </c>
      <c r="W37" s="23">
        <f t="shared" si="16"/>
        <v>0</v>
      </c>
      <c r="X37" s="23">
        <f t="shared" si="16"/>
        <v>0</v>
      </c>
      <c r="Y37" s="24">
        <f t="shared" si="16"/>
        <v>0</v>
      </c>
      <c r="Z37" s="1"/>
      <c r="AA37" s="38"/>
    </row>
    <row r="38" spans="1: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1"/>
      <c r="M38" s="1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"/>
      <c r="AA38" s="38"/>
    </row>
    <row r="39" spans="1:27" x14ac:dyDescent="0.2">
      <c r="A39" s="1"/>
      <c r="B39" s="1"/>
      <c r="C39" s="1" t="s">
        <v>47</v>
      </c>
      <c r="D39" s="1"/>
      <c r="E39" s="1" t="s">
        <v>48</v>
      </c>
      <c r="F39" s="1"/>
      <c r="G39" s="1" t="s">
        <v>1</v>
      </c>
      <c r="H39" s="1"/>
      <c r="I39" s="1"/>
      <c r="J39" s="1"/>
      <c r="K39" s="68">
        <f>IF(K29=0,0,K37/(K29*1000))</f>
        <v>0</v>
      </c>
      <c r="L39" s="1"/>
      <c r="M39" s="1"/>
      <c r="N39" s="69">
        <f>IF(N29=0,0,N37/(N29*1000))</f>
        <v>0</v>
      </c>
      <c r="O39" s="70">
        <f t="shared" ref="O39:Y39" si="17">IF(O29=0,0,O37/(O29*1000))</f>
        <v>0</v>
      </c>
      <c r="P39" s="70">
        <f t="shared" si="17"/>
        <v>0</v>
      </c>
      <c r="Q39" s="70">
        <f t="shared" si="17"/>
        <v>0</v>
      </c>
      <c r="R39" s="70">
        <f t="shared" si="17"/>
        <v>0</v>
      </c>
      <c r="S39" s="70">
        <f t="shared" si="17"/>
        <v>0</v>
      </c>
      <c r="T39" s="70">
        <f t="shared" si="17"/>
        <v>0</v>
      </c>
      <c r="U39" s="70">
        <f t="shared" si="17"/>
        <v>0</v>
      </c>
      <c r="V39" s="70">
        <f t="shared" si="17"/>
        <v>0</v>
      </c>
      <c r="W39" s="70">
        <f t="shared" si="17"/>
        <v>0</v>
      </c>
      <c r="X39" s="70">
        <f t="shared" si="17"/>
        <v>0</v>
      </c>
      <c r="Y39" s="71">
        <f t="shared" si="17"/>
        <v>0</v>
      </c>
      <c r="Z39" s="1"/>
      <c r="AA39" s="38"/>
    </row>
    <row r="40" spans="1:2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1"/>
      <c r="M40" s="1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1"/>
      <c r="AA40" s="38"/>
    </row>
    <row r="41" spans="1:27" x14ac:dyDescent="0.2">
      <c r="A41" s="1"/>
      <c r="B41" s="1"/>
      <c r="C41" s="1" t="s">
        <v>49</v>
      </c>
      <c r="D41" s="1"/>
      <c r="E41" s="1" t="s">
        <v>50</v>
      </c>
      <c r="F41" s="1"/>
      <c r="G41" s="1" t="s">
        <v>15</v>
      </c>
      <c r="H41" s="1"/>
      <c r="I41" s="1"/>
      <c r="J41" s="1"/>
      <c r="K41" s="8">
        <f>IF(K37=0,0,K27*1000/K37)</f>
        <v>0</v>
      </c>
      <c r="L41" s="1"/>
      <c r="M41" s="1"/>
      <c r="N41" s="22">
        <f>IF(N37=0,0,N27*1000/N37)</f>
        <v>0</v>
      </c>
      <c r="O41" s="23">
        <f t="shared" ref="O41:Y41" si="18">IF(O37=0,0,O27*1000/O37)</f>
        <v>0</v>
      </c>
      <c r="P41" s="23">
        <f t="shared" si="18"/>
        <v>0</v>
      </c>
      <c r="Q41" s="23">
        <f t="shared" si="18"/>
        <v>0</v>
      </c>
      <c r="R41" s="23">
        <f t="shared" si="18"/>
        <v>0</v>
      </c>
      <c r="S41" s="23">
        <f t="shared" si="18"/>
        <v>0</v>
      </c>
      <c r="T41" s="23">
        <f t="shared" si="18"/>
        <v>0</v>
      </c>
      <c r="U41" s="23">
        <f t="shared" si="18"/>
        <v>0</v>
      </c>
      <c r="V41" s="23">
        <f t="shared" si="18"/>
        <v>0</v>
      </c>
      <c r="W41" s="23">
        <f t="shared" si="18"/>
        <v>0</v>
      </c>
      <c r="X41" s="23">
        <f t="shared" si="18"/>
        <v>0</v>
      </c>
      <c r="Y41" s="24">
        <f t="shared" si="18"/>
        <v>0</v>
      </c>
      <c r="Z41" s="1"/>
      <c r="AA41" s="38"/>
    </row>
    <row r="42" spans="1:2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1"/>
      <c r="M42" s="1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1"/>
      <c r="AA42" s="38"/>
    </row>
    <row r="43" spans="1:27" x14ac:dyDescent="0.2">
      <c r="A43" s="1"/>
      <c r="B43" s="1"/>
      <c r="C43" s="1" t="s">
        <v>51</v>
      </c>
      <c r="D43" s="1"/>
      <c r="E43" s="1" t="s">
        <v>52</v>
      </c>
      <c r="F43" s="1"/>
      <c r="G43" s="1" t="s">
        <v>0</v>
      </c>
      <c r="H43" s="1"/>
      <c r="I43" s="1"/>
      <c r="J43" s="1"/>
      <c r="K43" s="8">
        <f>SUM(N43:AA43)</f>
        <v>0</v>
      </c>
      <c r="L43" s="1"/>
      <c r="M43" s="1"/>
      <c r="N43" s="22">
        <f>N11*N37/1000</f>
        <v>0</v>
      </c>
      <c r="O43" s="23">
        <f t="shared" ref="O43:Y43" si="19">O11*O37/1000</f>
        <v>0</v>
      </c>
      <c r="P43" s="23">
        <f t="shared" si="19"/>
        <v>0</v>
      </c>
      <c r="Q43" s="23">
        <f t="shared" si="19"/>
        <v>0</v>
      </c>
      <c r="R43" s="23">
        <f t="shared" si="19"/>
        <v>0</v>
      </c>
      <c r="S43" s="23">
        <f t="shared" si="19"/>
        <v>0</v>
      </c>
      <c r="T43" s="23">
        <f t="shared" si="19"/>
        <v>0</v>
      </c>
      <c r="U43" s="23">
        <f t="shared" si="19"/>
        <v>0</v>
      </c>
      <c r="V43" s="23">
        <f t="shared" si="19"/>
        <v>0</v>
      </c>
      <c r="W43" s="23">
        <f t="shared" si="19"/>
        <v>0</v>
      </c>
      <c r="X43" s="23">
        <f t="shared" si="19"/>
        <v>0</v>
      </c>
      <c r="Y43" s="24">
        <f t="shared" si="19"/>
        <v>0</v>
      </c>
      <c r="Z43" s="1"/>
      <c r="AA43" s="38"/>
    </row>
    <row r="44" spans="1: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1"/>
      <c r="M44" s="1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"/>
      <c r="AA44" s="38"/>
    </row>
    <row r="45" spans="1:27" x14ac:dyDescent="0.2">
      <c r="A45" s="1"/>
      <c r="B45" s="1"/>
      <c r="C45" s="34" t="s">
        <v>53</v>
      </c>
      <c r="D45" s="1"/>
      <c r="E45" s="32" t="s">
        <v>54</v>
      </c>
      <c r="F45" s="1"/>
      <c r="G45" s="34" t="s">
        <v>8</v>
      </c>
      <c r="H45" s="1"/>
      <c r="I45" s="34"/>
      <c r="J45" s="1"/>
      <c r="K45" s="32"/>
      <c r="L45" s="1"/>
      <c r="M45" s="1"/>
      <c r="N45" s="17" t="str">
        <f>IF($N$9="","",$N$9)</f>
        <v/>
      </c>
      <c r="O45" s="17" t="str">
        <f>IF(N45="","",EOMONTH(N45,0)+1)</f>
        <v/>
      </c>
      <c r="P45" s="17" t="str">
        <f t="shared" ref="P45:Y45" si="20">IF(O45="","",EOMONTH(O45,0)+1)</f>
        <v/>
      </c>
      <c r="Q45" s="17" t="str">
        <f t="shared" si="20"/>
        <v/>
      </c>
      <c r="R45" s="17" t="str">
        <f t="shared" si="20"/>
        <v/>
      </c>
      <c r="S45" s="17" t="str">
        <f t="shared" si="20"/>
        <v/>
      </c>
      <c r="T45" s="17" t="str">
        <f t="shared" si="20"/>
        <v/>
      </c>
      <c r="U45" s="17" t="str">
        <f t="shared" si="20"/>
        <v/>
      </c>
      <c r="V45" s="17" t="str">
        <f t="shared" si="20"/>
        <v/>
      </c>
      <c r="W45" s="17" t="str">
        <f t="shared" si="20"/>
        <v/>
      </c>
      <c r="X45" s="17" t="str">
        <f t="shared" si="20"/>
        <v/>
      </c>
      <c r="Y45" s="17" t="str">
        <f t="shared" si="20"/>
        <v/>
      </c>
      <c r="Z45" s="1"/>
      <c r="AA45" s="38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"/>
      <c r="AA46" s="38"/>
    </row>
    <row r="47" spans="1:27" x14ac:dyDescent="0.2">
      <c r="A47" s="1"/>
      <c r="B47" s="1"/>
      <c r="C47" s="1" t="s">
        <v>55</v>
      </c>
      <c r="D47" s="1"/>
      <c r="E47" s="1" t="s">
        <v>56</v>
      </c>
      <c r="F47" s="1"/>
      <c r="G47" s="1" t="s">
        <v>0</v>
      </c>
      <c r="H47" s="1"/>
      <c r="I47" s="1"/>
      <c r="J47" s="1"/>
      <c r="K47" s="8">
        <f>SUM(N47:AA47)</f>
        <v>0</v>
      </c>
      <c r="L47" s="1"/>
      <c r="M47" s="21" t="s">
        <v>9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"/>
      <c r="AA47" s="38"/>
    </row>
    <row r="48" spans="1:2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1"/>
      <c r="M48" s="1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1"/>
      <c r="AA48" s="38"/>
    </row>
    <row r="49" spans="1:27" x14ac:dyDescent="0.2">
      <c r="A49" s="1"/>
      <c r="B49" s="1"/>
      <c r="C49" s="1" t="s">
        <v>57</v>
      </c>
      <c r="D49" s="1"/>
      <c r="E49" s="1" t="s">
        <v>58</v>
      </c>
      <c r="F49" s="1"/>
      <c r="G49" s="1" t="s">
        <v>15</v>
      </c>
      <c r="H49" s="1"/>
      <c r="I49" s="1"/>
      <c r="J49" s="1"/>
      <c r="K49" s="8">
        <f>SUM(N49:AA49)</f>
        <v>0</v>
      </c>
      <c r="L49" s="1"/>
      <c r="M49" s="21" t="s">
        <v>9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"/>
      <c r="AA49" s="38"/>
    </row>
    <row r="50" spans="1: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7"/>
      <c r="L50" s="1"/>
      <c r="M50" s="1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1"/>
      <c r="AA50" s="38"/>
    </row>
    <row r="51" spans="1:27" x14ac:dyDescent="0.2">
      <c r="A51" s="1"/>
      <c r="B51" s="1"/>
      <c r="C51" s="1" t="s">
        <v>59</v>
      </c>
      <c r="D51" s="1"/>
      <c r="E51" s="1" t="s">
        <v>60</v>
      </c>
      <c r="F51" s="1"/>
      <c r="G51" s="1" t="s">
        <v>38</v>
      </c>
      <c r="H51" s="1"/>
      <c r="I51" s="1"/>
      <c r="J51" s="1"/>
      <c r="K51" s="8">
        <f>SUM(N51:AA51)</f>
        <v>0</v>
      </c>
      <c r="L51" s="1"/>
      <c r="M51" s="1"/>
      <c r="N51" s="22">
        <f>IF(N49=0,0,N47/N49)</f>
        <v>0</v>
      </c>
      <c r="O51" s="23">
        <f t="shared" ref="O51:Y51" si="21">IF(O49=0,0,O47/O49)</f>
        <v>0</v>
      </c>
      <c r="P51" s="23">
        <f t="shared" si="21"/>
        <v>0</v>
      </c>
      <c r="Q51" s="23">
        <f t="shared" si="21"/>
        <v>0</v>
      </c>
      <c r="R51" s="23">
        <f t="shared" si="21"/>
        <v>0</v>
      </c>
      <c r="S51" s="23">
        <f t="shared" si="21"/>
        <v>0</v>
      </c>
      <c r="T51" s="23">
        <f t="shared" si="21"/>
        <v>0</v>
      </c>
      <c r="U51" s="23">
        <f t="shared" si="21"/>
        <v>0</v>
      </c>
      <c r="V51" s="23">
        <f t="shared" si="21"/>
        <v>0</v>
      </c>
      <c r="W51" s="23">
        <f t="shared" si="21"/>
        <v>0</v>
      </c>
      <c r="X51" s="23">
        <f t="shared" si="21"/>
        <v>0</v>
      </c>
      <c r="Y51" s="24">
        <f t="shared" si="21"/>
        <v>0</v>
      </c>
      <c r="Z51" s="1"/>
      <c r="AA51" s="38"/>
    </row>
    <row r="52" spans="1:2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1"/>
      <c r="M52" s="1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1"/>
      <c r="AA52" s="38"/>
    </row>
    <row r="53" spans="1:27" x14ac:dyDescent="0.2">
      <c r="A53" s="1"/>
      <c r="B53" s="1"/>
      <c r="C53" s="1" t="s">
        <v>61</v>
      </c>
      <c r="D53" s="1"/>
      <c r="E53" s="1" t="s">
        <v>62</v>
      </c>
      <c r="F53" s="1"/>
      <c r="G53" s="1" t="s">
        <v>1</v>
      </c>
      <c r="H53" s="1"/>
      <c r="I53" s="1"/>
      <c r="J53" s="1"/>
      <c r="K53" s="6"/>
      <c r="L53" s="1"/>
      <c r="M53" s="21" t="s">
        <v>9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1"/>
      <c r="AA53" s="38"/>
    </row>
    <row r="54" spans="1:2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1"/>
      <c r="M54" s="1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1"/>
      <c r="AA54" s="38"/>
    </row>
    <row r="55" spans="1:27" x14ac:dyDescent="0.2">
      <c r="A55" s="1"/>
      <c r="B55" s="1"/>
      <c r="C55" s="1" t="s">
        <v>63</v>
      </c>
      <c r="D55" s="1"/>
      <c r="E55" s="1" t="s">
        <v>64</v>
      </c>
      <c r="F55" s="1"/>
      <c r="G55" s="1" t="s">
        <v>26</v>
      </c>
      <c r="H55" s="1"/>
      <c r="I55" s="1"/>
      <c r="J55" s="1"/>
      <c r="K55" s="8">
        <f>SUM(N55:AA55)</f>
        <v>0</v>
      </c>
      <c r="L55" s="1"/>
      <c r="M55" s="1"/>
      <c r="N55" s="22">
        <f>N51*1000*N53</f>
        <v>0</v>
      </c>
      <c r="O55" s="23">
        <f t="shared" ref="O55:Y55" si="22">O51*1000*O53</f>
        <v>0</v>
      </c>
      <c r="P55" s="23">
        <f t="shared" si="22"/>
        <v>0</v>
      </c>
      <c r="Q55" s="23">
        <f t="shared" si="22"/>
        <v>0</v>
      </c>
      <c r="R55" s="23">
        <f t="shared" si="22"/>
        <v>0</v>
      </c>
      <c r="S55" s="23">
        <f t="shared" si="22"/>
        <v>0</v>
      </c>
      <c r="T55" s="23">
        <f t="shared" si="22"/>
        <v>0</v>
      </c>
      <c r="U55" s="23">
        <f t="shared" si="22"/>
        <v>0</v>
      </c>
      <c r="V55" s="23">
        <f t="shared" si="22"/>
        <v>0</v>
      </c>
      <c r="W55" s="23">
        <f t="shared" si="22"/>
        <v>0</v>
      </c>
      <c r="X55" s="23">
        <f t="shared" si="22"/>
        <v>0</v>
      </c>
      <c r="Y55" s="24">
        <f t="shared" si="22"/>
        <v>0</v>
      </c>
      <c r="Z55" s="1"/>
      <c r="AA55" s="38"/>
    </row>
    <row r="56" spans="1:2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1"/>
      <c r="M56" s="1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1"/>
      <c r="AA56" s="38"/>
    </row>
    <row r="57" spans="1:27" x14ac:dyDescent="0.2">
      <c r="A57" s="1"/>
      <c r="B57" s="1"/>
      <c r="C57" s="1" t="s">
        <v>65</v>
      </c>
      <c r="D57" s="1"/>
      <c r="E57" s="1" t="s">
        <v>66</v>
      </c>
      <c r="F57" s="1"/>
      <c r="G57" s="1" t="s">
        <v>14</v>
      </c>
      <c r="H57" s="1"/>
      <c r="I57" s="1"/>
      <c r="J57" s="1"/>
      <c r="K57" s="6"/>
      <c r="L57" s="1"/>
      <c r="M57" s="21" t="s">
        <v>9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"/>
      <c r="AA57" s="38"/>
    </row>
    <row r="58" spans="1:2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1"/>
      <c r="M58" s="1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1"/>
      <c r="AA58" s="38"/>
    </row>
    <row r="59" spans="1:27" x14ac:dyDescent="0.2">
      <c r="A59" s="1"/>
      <c r="B59" s="1"/>
      <c r="C59" s="1" t="s">
        <v>67</v>
      </c>
      <c r="D59" s="1"/>
      <c r="E59" s="1" t="s">
        <v>68</v>
      </c>
      <c r="F59" s="1"/>
      <c r="G59" s="1" t="s">
        <v>14</v>
      </c>
      <c r="H59" s="1"/>
      <c r="I59" s="1"/>
      <c r="J59" s="1"/>
      <c r="K59" s="8">
        <f>SUM(N59:AA59)</f>
        <v>0</v>
      </c>
      <c r="L59" s="1"/>
      <c r="M59" s="1"/>
      <c r="N59" s="22">
        <f>N55*N57</f>
        <v>0</v>
      </c>
      <c r="O59" s="23">
        <f t="shared" ref="O59:Y59" si="23">O55*O57</f>
        <v>0</v>
      </c>
      <c r="P59" s="23">
        <f t="shared" si="23"/>
        <v>0</v>
      </c>
      <c r="Q59" s="23">
        <f t="shared" si="23"/>
        <v>0</v>
      </c>
      <c r="R59" s="23">
        <f t="shared" si="23"/>
        <v>0</v>
      </c>
      <c r="S59" s="23">
        <f t="shared" si="23"/>
        <v>0</v>
      </c>
      <c r="T59" s="23">
        <f t="shared" si="23"/>
        <v>0</v>
      </c>
      <c r="U59" s="23">
        <f t="shared" si="23"/>
        <v>0</v>
      </c>
      <c r="V59" s="23">
        <f t="shared" si="23"/>
        <v>0</v>
      </c>
      <c r="W59" s="23">
        <f t="shared" si="23"/>
        <v>0</v>
      </c>
      <c r="X59" s="23">
        <f t="shared" si="23"/>
        <v>0</v>
      </c>
      <c r="Y59" s="24">
        <f t="shared" si="23"/>
        <v>0</v>
      </c>
      <c r="Z59" s="1"/>
      <c r="AA59" s="38"/>
    </row>
    <row r="60" spans="1: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1"/>
      <c r="M60" s="1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1"/>
      <c r="AA60" s="38"/>
    </row>
    <row r="61" spans="1:27" x14ac:dyDescent="0.2">
      <c r="A61" s="1"/>
      <c r="B61" s="1"/>
      <c r="C61" s="1" t="s">
        <v>69</v>
      </c>
      <c r="D61" s="1"/>
      <c r="E61" s="1" t="s">
        <v>70</v>
      </c>
      <c r="F61" s="1"/>
      <c r="G61" s="1" t="s">
        <v>1</v>
      </c>
      <c r="H61" s="1"/>
      <c r="I61" s="1"/>
      <c r="J61" s="1"/>
      <c r="K61" s="68">
        <f>IF(K51=0,0,K59/(K51*1000))</f>
        <v>0</v>
      </c>
      <c r="L61" s="1"/>
      <c r="M61" s="1"/>
      <c r="N61" s="69">
        <f>IF(N51=0,0,N59/(N51*1000))</f>
        <v>0</v>
      </c>
      <c r="O61" s="70">
        <f t="shared" ref="O61:Y61" si="24">IF(O51=0,0,O59/(O51*1000))</f>
        <v>0</v>
      </c>
      <c r="P61" s="70">
        <f t="shared" si="24"/>
        <v>0</v>
      </c>
      <c r="Q61" s="70">
        <f t="shared" si="24"/>
        <v>0</v>
      </c>
      <c r="R61" s="70">
        <f t="shared" si="24"/>
        <v>0</v>
      </c>
      <c r="S61" s="70">
        <f t="shared" si="24"/>
        <v>0</v>
      </c>
      <c r="T61" s="70">
        <f t="shared" si="24"/>
        <v>0</v>
      </c>
      <c r="U61" s="70">
        <f t="shared" si="24"/>
        <v>0</v>
      </c>
      <c r="V61" s="70">
        <f t="shared" si="24"/>
        <v>0</v>
      </c>
      <c r="W61" s="70">
        <f t="shared" si="24"/>
        <v>0</v>
      </c>
      <c r="X61" s="70">
        <f t="shared" si="24"/>
        <v>0</v>
      </c>
      <c r="Y61" s="71">
        <f t="shared" si="24"/>
        <v>0</v>
      </c>
      <c r="Z61" s="1"/>
      <c r="AA61" s="38"/>
    </row>
    <row r="62" spans="1: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1"/>
      <c r="M62" s="1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1"/>
      <c r="AA62" s="38"/>
    </row>
    <row r="63" spans="1:27" x14ac:dyDescent="0.2">
      <c r="A63" s="1"/>
      <c r="B63" s="1"/>
      <c r="C63" s="1" t="s">
        <v>71</v>
      </c>
      <c r="D63" s="1"/>
      <c r="E63" s="1" t="s">
        <v>72</v>
      </c>
      <c r="F63" s="1"/>
      <c r="G63" s="1" t="s">
        <v>15</v>
      </c>
      <c r="H63" s="1"/>
      <c r="I63" s="1"/>
      <c r="J63" s="1"/>
      <c r="K63" s="8">
        <f>IF(K59=0,0,K47*1000/K59)</f>
        <v>0</v>
      </c>
      <c r="L63" s="1"/>
      <c r="M63" s="1"/>
      <c r="N63" s="22">
        <f>IF(N59=0,0,N47*1000/N59)</f>
        <v>0</v>
      </c>
      <c r="O63" s="23">
        <f t="shared" ref="O63:Y63" si="25">IF(O59=0,0,O47*1000/O59)</f>
        <v>0</v>
      </c>
      <c r="P63" s="23">
        <f t="shared" si="25"/>
        <v>0</v>
      </c>
      <c r="Q63" s="23">
        <f t="shared" si="25"/>
        <v>0</v>
      </c>
      <c r="R63" s="23">
        <f t="shared" si="25"/>
        <v>0</v>
      </c>
      <c r="S63" s="23">
        <f t="shared" si="25"/>
        <v>0</v>
      </c>
      <c r="T63" s="23">
        <f t="shared" si="25"/>
        <v>0</v>
      </c>
      <c r="U63" s="23">
        <f t="shared" si="25"/>
        <v>0</v>
      </c>
      <c r="V63" s="23">
        <f t="shared" si="25"/>
        <v>0</v>
      </c>
      <c r="W63" s="23">
        <f t="shared" si="25"/>
        <v>0</v>
      </c>
      <c r="X63" s="23">
        <f t="shared" si="25"/>
        <v>0</v>
      </c>
      <c r="Y63" s="24">
        <f t="shared" si="25"/>
        <v>0</v>
      </c>
      <c r="Z63" s="1"/>
      <c r="AA63" s="38"/>
    </row>
    <row r="64" spans="1: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7"/>
      <c r="L64" s="1"/>
      <c r="M64" s="1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"/>
      <c r="AA64" s="38"/>
    </row>
    <row r="65" spans="1:27" x14ac:dyDescent="0.2">
      <c r="A65" s="1"/>
      <c r="B65" s="1"/>
      <c r="C65" s="1" t="s">
        <v>73</v>
      </c>
      <c r="D65" s="1"/>
      <c r="E65" s="1" t="s">
        <v>74</v>
      </c>
      <c r="F65" s="1"/>
      <c r="G65" s="1" t="s">
        <v>0</v>
      </c>
      <c r="H65" s="1"/>
      <c r="I65" s="1"/>
      <c r="J65" s="1"/>
      <c r="K65" s="8">
        <f>SUM(N65:AA65)</f>
        <v>0</v>
      </c>
      <c r="L65" s="1"/>
      <c r="M65" s="1"/>
      <c r="N65" s="22">
        <f t="shared" ref="N65:Y65" si="26">N11*N59/1000</f>
        <v>0</v>
      </c>
      <c r="O65" s="23">
        <f t="shared" si="26"/>
        <v>0</v>
      </c>
      <c r="P65" s="23">
        <f t="shared" si="26"/>
        <v>0</v>
      </c>
      <c r="Q65" s="23">
        <f t="shared" si="26"/>
        <v>0</v>
      </c>
      <c r="R65" s="23">
        <f t="shared" si="26"/>
        <v>0</v>
      </c>
      <c r="S65" s="23">
        <f t="shared" si="26"/>
        <v>0</v>
      </c>
      <c r="T65" s="23">
        <f t="shared" si="26"/>
        <v>0</v>
      </c>
      <c r="U65" s="23">
        <f t="shared" si="26"/>
        <v>0</v>
      </c>
      <c r="V65" s="23">
        <f t="shared" si="26"/>
        <v>0</v>
      </c>
      <c r="W65" s="23">
        <f t="shared" si="26"/>
        <v>0</v>
      </c>
      <c r="X65" s="23">
        <f t="shared" si="26"/>
        <v>0</v>
      </c>
      <c r="Y65" s="24">
        <f t="shared" si="26"/>
        <v>0</v>
      </c>
      <c r="Z65" s="1"/>
      <c r="AA65" s="38"/>
    </row>
    <row r="66" spans="1: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1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"/>
      <c r="AA66" s="38"/>
    </row>
    <row r="67" spans="1:27" x14ac:dyDescent="0.2">
      <c r="A67" s="1"/>
      <c r="B67" s="1"/>
      <c r="C67" s="34" t="s">
        <v>75</v>
      </c>
      <c r="D67" s="1"/>
      <c r="E67" s="32" t="s">
        <v>76</v>
      </c>
      <c r="F67" s="1"/>
      <c r="G67" s="34" t="s">
        <v>8</v>
      </c>
      <c r="H67" s="1"/>
      <c r="I67" s="34"/>
      <c r="J67" s="1"/>
      <c r="K67" s="32"/>
      <c r="L67" s="1"/>
      <c r="M67" s="1"/>
      <c r="N67" s="17" t="str">
        <f>IF($N$9="","",$N$9)</f>
        <v/>
      </c>
      <c r="O67" s="17" t="str">
        <f>IF(N67="","",EOMONTH(N67,0)+1)</f>
        <v/>
      </c>
      <c r="P67" s="17" t="str">
        <f t="shared" ref="P67:Y67" si="27">IF(O67="","",EOMONTH(O67,0)+1)</f>
        <v/>
      </c>
      <c r="Q67" s="17" t="str">
        <f t="shared" si="27"/>
        <v/>
      </c>
      <c r="R67" s="17" t="str">
        <f t="shared" si="27"/>
        <v/>
      </c>
      <c r="S67" s="17" t="str">
        <f t="shared" si="27"/>
        <v/>
      </c>
      <c r="T67" s="17" t="str">
        <f t="shared" si="27"/>
        <v/>
      </c>
      <c r="U67" s="17" t="str">
        <f t="shared" si="27"/>
        <v/>
      </c>
      <c r="V67" s="17" t="str">
        <f t="shared" si="27"/>
        <v/>
      </c>
      <c r="W67" s="17" t="str">
        <f t="shared" si="27"/>
        <v/>
      </c>
      <c r="X67" s="17" t="str">
        <f t="shared" si="27"/>
        <v/>
      </c>
      <c r="Y67" s="17" t="str">
        <f t="shared" si="27"/>
        <v/>
      </c>
      <c r="Z67" s="1"/>
      <c r="AA67" s="38"/>
    </row>
    <row r="68" spans="1: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1"/>
      <c r="M68" s="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"/>
      <c r="AA68" s="38"/>
    </row>
    <row r="69" spans="1:27" x14ac:dyDescent="0.2">
      <c r="A69" s="1"/>
      <c r="B69" s="1"/>
      <c r="C69" s="1" t="s">
        <v>77</v>
      </c>
      <c r="D69" s="1"/>
      <c r="E69" s="1" t="s">
        <v>78</v>
      </c>
      <c r="F69" s="1"/>
      <c r="G69" s="1" t="s">
        <v>26</v>
      </c>
      <c r="H69" s="1"/>
      <c r="I69" s="1"/>
      <c r="J69" s="1"/>
      <c r="K69" s="8">
        <f>SUM(N69:AA69)</f>
        <v>0</v>
      </c>
      <c r="L69" s="3"/>
      <c r="M69" s="3"/>
      <c r="N69" s="22">
        <f t="shared" ref="N69:Y69" si="28">N33+N55</f>
        <v>0</v>
      </c>
      <c r="O69" s="23">
        <f>O33+O55</f>
        <v>0</v>
      </c>
      <c r="P69" s="23">
        <f>P33+P55</f>
        <v>0</v>
      </c>
      <c r="Q69" s="23">
        <f t="shared" si="28"/>
        <v>0</v>
      </c>
      <c r="R69" s="23">
        <f t="shared" si="28"/>
        <v>0</v>
      </c>
      <c r="S69" s="23">
        <f t="shared" si="28"/>
        <v>0</v>
      </c>
      <c r="T69" s="23">
        <f t="shared" si="28"/>
        <v>0</v>
      </c>
      <c r="U69" s="23">
        <f t="shared" si="28"/>
        <v>0</v>
      </c>
      <c r="V69" s="23">
        <f t="shared" si="28"/>
        <v>0</v>
      </c>
      <c r="W69" s="23">
        <f t="shared" si="28"/>
        <v>0</v>
      </c>
      <c r="X69" s="23">
        <f t="shared" si="28"/>
        <v>0</v>
      </c>
      <c r="Y69" s="24">
        <f t="shared" si="28"/>
        <v>0</v>
      </c>
      <c r="Z69" s="1"/>
      <c r="AA69" s="38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8"/>
    </row>
    <row r="71" spans="1:27" x14ac:dyDescent="0.2">
      <c r="A71" s="1"/>
      <c r="B71" s="1"/>
      <c r="C71" s="1" t="s">
        <v>75</v>
      </c>
      <c r="D71" s="1"/>
      <c r="E71" s="1" t="s">
        <v>79</v>
      </c>
      <c r="F71" s="1"/>
      <c r="G71" s="1" t="s">
        <v>26</v>
      </c>
      <c r="H71" s="1"/>
      <c r="I71" s="1"/>
      <c r="J71" s="1"/>
      <c r="K71" s="8"/>
      <c r="L71" s="3"/>
      <c r="M71" s="3"/>
      <c r="N71" s="22">
        <f>I13+N69</f>
        <v>0</v>
      </c>
      <c r="O71" s="23">
        <f>N71+O69</f>
        <v>0</v>
      </c>
      <c r="P71" s="23">
        <f t="shared" ref="P71:Y71" si="29">O71+P69</f>
        <v>0</v>
      </c>
      <c r="Q71" s="23">
        <f t="shared" si="29"/>
        <v>0</v>
      </c>
      <c r="R71" s="23">
        <f t="shared" si="29"/>
        <v>0</v>
      </c>
      <c r="S71" s="23">
        <f t="shared" si="29"/>
        <v>0</v>
      </c>
      <c r="T71" s="23">
        <f t="shared" si="29"/>
        <v>0</v>
      </c>
      <c r="U71" s="23">
        <f t="shared" si="29"/>
        <v>0</v>
      </c>
      <c r="V71" s="23">
        <f t="shared" si="29"/>
        <v>0</v>
      </c>
      <c r="W71" s="23">
        <f t="shared" si="29"/>
        <v>0</v>
      </c>
      <c r="X71" s="23">
        <f t="shared" si="29"/>
        <v>0</v>
      </c>
      <c r="Y71" s="24">
        <f t="shared" si="29"/>
        <v>0</v>
      </c>
      <c r="Z71" s="1"/>
      <c r="AA71" s="38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8"/>
    </row>
    <row r="73" spans="1:27" x14ac:dyDescent="0.2">
      <c r="A73" s="1"/>
      <c r="B73" s="1"/>
      <c r="C73" s="34"/>
      <c r="D73" s="1"/>
      <c r="E73" s="34"/>
      <c r="F73" s="1"/>
      <c r="G73" s="34" t="s">
        <v>7</v>
      </c>
      <c r="H73" s="1"/>
      <c r="I73" s="34" t="s">
        <v>80</v>
      </c>
      <c r="J73" s="1"/>
      <c r="K73" s="32"/>
      <c r="L73" s="1"/>
      <c r="M73" s="1"/>
      <c r="N73" s="18">
        <v>12</v>
      </c>
      <c r="O73" s="18">
        <f>N73-1</f>
        <v>11</v>
      </c>
      <c r="P73" s="18">
        <f t="shared" ref="P73:Y73" si="30">O73-1</f>
        <v>10</v>
      </c>
      <c r="Q73" s="18">
        <f t="shared" si="30"/>
        <v>9</v>
      </c>
      <c r="R73" s="18">
        <f t="shared" si="30"/>
        <v>8</v>
      </c>
      <c r="S73" s="18">
        <f t="shared" si="30"/>
        <v>7</v>
      </c>
      <c r="T73" s="18">
        <f t="shared" si="30"/>
        <v>6</v>
      </c>
      <c r="U73" s="18">
        <f t="shared" si="30"/>
        <v>5</v>
      </c>
      <c r="V73" s="18">
        <f t="shared" si="30"/>
        <v>4</v>
      </c>
      <c r="W73" s="18">
        <f t="shared" si="30"/>
        <v>3</v>
      </c>
      <c r="X73" s="18">
        <f t="shared" si="30"/>
        <v>2</v>
      </c>
      <c r="Y73" s="18">
        <f t="shared" si="30"/>
        <v>1</v>
      </c>
      <c r="Z73" s="1"/>
      <c r="AA73" s="38"/>
    </row>
    <row r="74" spans="1: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1"/>
      <c r="M74" s="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"/>
      <c r="AA74" s="38"/>
    </row>
    <row r="75" spans="1:27" x14ac:dyDescent="0.2">
      <c r="A75" s="1"/>
      <c r="B75" s="1"/>
      <c r="C75" s="1" t="s">
        <v>28</v>
      </c>
      <c r="D75" s="1"/>
      <c r="E75" s="1" t="s">
        <v>81</v>
      </c>
      <c r="F75" s="1"/>
      <c r="G75" s="1" t="s">
        <v>1</v>
      </c>
      <c r="H75" s="1"/>
      <c r="I75" s="1"/>
      <c r="J75" s="1"/>
      <c r="K75" s="6"/>
      <c r="L75" s="1"/>
      <c r="M75" s="1"/>
      <c r="N75" s="25">
        <f t="shared" ref="N75:Y75" si="31">SUMIFS($17:$17,$15:$15,N$73)</f>
        <v>0</v>
      </c>
      <c r="O75" s="26">
        <f t="shared" si="31"/>
        <v>0</v>
      </c>
      <c r="P75" s="26">
        <f t="shared" si="31"/>
        <v>0</v>
      </c>
      <c r="Q75" s="26">
        <f t="shared" si="31"/>
        <v>0</v>
      </c>
      <c r="R75" s="26">
        <f t="shared" si="31"/>
        <v>0</v>
      </c>
      <c r="S75" s="26">
        <f t="shared" si="31"/>
        <v>0</v>
      </c>
      <c r="T75" s="26">
        <f t="shared" si="31"/>
        <v>0</v>
      </c>
      <c r="U75" s="26">
        <f t="shared" si="31"/>
        <v>0</v>
      </c>
      <c r="V75" s="26">
        <f t="shared" si="31"/>
        <v>0</v>
      </c>
      <c r="W75" s="26">
        <f t="shared" si="31"/>
        <v>0</v>
      </c>
      <c r="X75" s="26">
        <f t="shared" si="31"/>
        <v>0</v>
      </c>
      <c r="Y75" s="27">
        <f t="shared" si="31"/>
        <v>0</v>
      </c>
      <c r="Z75" s="1"/>
      <c r="AA75" s="38"/>
    </row>
    <row r="76" spans="1: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1"/>
      <c r="M76" s="1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"/>
      <c r="AA76" s="38"/>
    </row>
    <row r="77" spans="1:27" x14ac:dyDescent="0.2">
      <c r="A77" s="1"/>
      <c r="B77" s="1"/>
      <c r="C77" s="34"/>
      <c r="D77" s="1"/>
      <c r="E77" s="32"/>
      <c r="F77" s="1"/>
      <c r="G77" s="34" t="s">
        <v>8</v>
      </c>
      <c r="H77" s="1"/>
      <c r="I77" s="34"/>
      <c r="J77" s="1"/>
      <c r="K77" s="32"/>
      <c r="L77" s="1"/>
      <c r="M77" s="1"/>
      <c r="N77" s="17" t="str">
        <f>IF($N$9="","",$N$9)</f>
        <v/>
      </c>
      <c r="O77" s="17" t="str">
        <f>IF(N77="","",EOMONTH(N77,0)+1)</f>
        <v/>
      </c>
      <c r="P77" s="17" t="str">
        <f t="shared" ref="P77:Y77" si="32">IF(O77="","",EOMONTH(O77,0)+1)</f>
        <v/>
      </c>
      <c r="Q77" s="17" t="str">
        <f t="shared" si="32"/>
        <v/>
      </c>
      <c r="R77" s="17" t="str">
        <f t="shared" si="32"/>
        <v/>
      </c>
      <c r="S77" s="17" t="str">
        <f t="shared" si="32"/>
        <v/>
      </c>
      <c r="T77" s="17" t="str">
        <f t="shared" si="32"/>
        <v/>
      </c>
      <c r="U77" s="17" t="str">
        <f t="shared" si="32"/>
        <v/>
      </c>
      <c r="V77" s="17" t="str">
        <f t="shared" si="32"/>
        <v/>
      </c>
      <c r="W77" s="17" t="str">
        <f t="shared" si="32"/>
        <v/>
      </c>
      <c r="X77" s="17" t="str">
        <f t="shared" si="32"/>
        <v/>
      </c>
      <c r="Y77" s="17" t="str">
        <f t="shared" si="32"/>
        <v/>
      </c>
      <c r="Z77" s="1"/>
      <c r="AA77" s="38"/>
    </row>
    <row r="78" spans="1: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1"/>
      <c r="M78" s="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"/>
      <c r="AA78" s="38"/>
    </row>
    <row r="79" spans="1:27" x14ac:dyDescent="0.2">
      <c r="A79" s="1"/>
      <c r="B79" s="1"/>
      <c r="C79" s="1" t="s">
        <v>16</v>
      </c>
      <c r="D79" s="1"/>
      <c r="E79" s="1" t="s">
        <v>82</v>
      </c>
      <c r="F79" s="1"/>
      <c r="G79" s="1" t="s">
        <v>14</v>
      </c>
      <c r="H79" s="1"/>
      <c r="I79" s="1"/>
      <c r="J79" s="1"/>
      <c r="K79" s="8">
        <f>SUM(N79:AA79)</f>
        <v>0</v>
      </c>
      <c r="L79" s="3"/>
      <c r="M79" s="3"/>
      <c r="N79" s="22">
        <v>0</v>
      </c>
      <c r="O79" s="23">
        <f>N69*Y75</f>
        <v>0</v>
      </c>
      <c r="P79" s="23">
        <f>SUMPRODUCT($N$69:O$69,$X$75:$Y$75)</f>
        <v>0</v>
      </c>
      <c r="Q79" s="23">
        <f>SUMPRODUCT($N$69:P$69,$W$75:$Y$75)</f>
        <v>0</v>
      </c>
      <c r="R79" s="23">
        <f>SUMPRODUCT($N$69:Q$69,$V$75:$Y$75)</f>
        <v>0</v>
      </c>
      <c r="S79" s="23">
        <f>SUMPRODUCT($N$69:R$69,$U$75:$Y$75)</f>
        <v>0</v>
      </c>
      <c r="T79" s="23">
        <f>SUMPRODUCT($N$69:S$69,$T$75:$Y$75)</f>
        <v>0</v>
      </c>
      <c r="U79" s="23">
        <f>SUMPRODUCT($N$69:T$69,$S$75:$Y$75)</f>
        <v>0</v>
      </c>
      <c r="V79" s="23">
        <f>SUMPRODUCT($N$69:U$69,$R$75:$Y$75)</f>
        <v>0</v>
      </c>
      <c r="W79" s="23">
        <f>SUMPRODUCT($N$69:V$69,$Q$75:$Y$75)</f>
        <v>0</v>
      </c>
      <c r="X79" s="23">
        <f>SUMPRODUCT($N$69:W$69,$P$75:$Y$75)</f>
        <v>0</v>
      </c>
      <c r="Y79" s="24">
        <f>SUMPRODUCT($N$69:X$69,$O$75:$Y$75)</f>
        <v>0</v>
      </c>
      <c r="Z79" s="1"/>
      <c r="AA79" s="38"/>
    </row>
    <row r="80" spans="1: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8"/>
    </row>
    <row r="81" spans="1:27" x14ac:dyDescent="0.2">
      <c r="A81" s="1"/>
      <c r="B81" s="1"/>
      <c r="C81" s="1" t="s">
        <v>12</v>
      </c>
      <c r="D81" s="1"/>
      <c r="E81" s="1" t="s">
        <v>83</v>
      </c>
      <c r="F81" s="1"/>
      <c r="G81" s="1" t="s">
        <v>0</v>
      </c>
      <c r="H81" s="1"/>
      <c r="I81" s="1"/>
      <c r="J81" s="1"/>
      <c r="K81" s="8">
        <f>SUM(N81:AA81)</f>
        <v>0</v>
      </c>
      <c r="L81" s="3"/>
      <c r="M81" s="3"/>
      <c r="N81" s="22">
        <f t="shared" ref="N81:Y81" si="33">N11*N79/1000</f>
        <v>0</v>
      </c>
      <c r="O81" s="23">
        <f t="shared" si="33"/>
        <v>0</v>
      </c>
      <c r="P81" s="23">
        <f t="shared" si="33"/>
        <v>0</v>
      </c>
      <c r="Q81" s="23">
        <f t="shared" si="33"/>
        <v>0</v>
      </c>
      <c r="R81" s="23">
        <f t="shared" si="33"/>
        <v>0</v>
      </c>
      <c r="S81" s="23">
        <f t="shared" si="33"/>
        <v>0</v>
      </c>
      <c r="T81" s="23">
        <f t="shared" si="33"/>
        <v>0</v>
      </c>
      <c r="U81" s="23">
        <f t="shared" si="33"/>
        <v>0</v>
      </c>
      <c r="V81" s="23">
        <f t="shared" si="33"/>
        <v>0</v>
      </c>
      <c r="W81" s="23">
        <f t="shared" si="33"/>
        <v>0</v>
      </c>
      <c r="X81" s="23">
        <f t="shared" si="33"/>
        <v>0</v>
      </c>
      <c r="Y81" s="24">
        <f t="shared" si="33"/>
        <v>0</v>
      </c>
      <c r="Z81" s="1"/>
      <c r="AA81" s="38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8"/>
    </row>
    <row r="83" spans="1:27" x14ac:dyDescent="0.2">
      <c r="A83" s="1"/>
      <c r="B83" s="1"/>
      <c r="C83" s="34"/>
      <c r="D83" s="1"/>
      <c r="E83" s="32" t="s">
        <v>84</v>
      </c>
      <c r="F83" s="1"/>
      <c r="G83" s="34" t="s">
        <v>8</v>
      </c>
      <c r="H83" s="1"/>
      <c r="I83" s="34"/>
      <c r="J83" s="1"/>
      <c r="K83" s="32"/>
      <c r="L83" s="1"/>
      <c r="M83" s="1"/>
      <c r="N83" s="17" t="str">
        <f>IF($N$9="","",$N$9)</f>
        <v/>
      </c>
      <c r="O83" s="17" t="str">
        <f>IF(N83="","",EOMONTH(N83,0)+1)</f>
        <v/>
      </c>
      <c r="P83" s="17" t="str">
        <f t="shared" ref="P83:Y83" si="34">IF(O83="","",EOMONTH(O83,0)+1)</f>
        <v/>
      </c>
      <c r="Q83" s="17" t="str">
        <f t="shared" si="34"/>
        <v/>
      </c>
      <c r="R83" s="17" t="str">
        <f t="shared" si="34"/>
        <v/>
      </c>
      <c r="S83" s="17" t="str">
        <f t="shared" si="34"/>
        <v/>
      </c>
      <c r="T83" s="17" t="str">
        <f t="shared" si="34"/>
        <v/>
      </c>
      <c r="U83" s="17" t="str">
        <f t="shared" si="34"/>
        <v/>
      </c>
      <c r="V83" s="17" t="str">
        <f t="shared" si="34"/>
        <v/>
      </c>
      <c r="W83" s="17" t="str">
        <f t="shared" si="34"/>
        <v/>
      </c>
      <c r="X83" s="17" t="str">
        <f t="shared" si="34"/>
        <v/>
      </c>
      <c r="Y83" s="17" t="str">
        <f t="shared" si="34"/>
        <v/>
      </c>
      <c r="Z83" s="1"/>
      <c r="AA83" s="38"/>
    </row>
    <row r="84" spans="1: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7"/>
      <c r="L84" s="1"/>
      <c r="M84" s="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"/>
      <c r="AA84" s="38"/>
    </row>
    <row r="85" spans="1:27" x14ac:dyDescent="0.2">
      <c r="A85" s="1"/>
      <c r="B85" s="1"/>
      <c r="C85" s="1" t="s">
        <v>85</v>
      </c>
      <c r="D85" s="1"/>
      <c r="E85" s="1" t="s">
        <v>86</v>
      </c>
      <c r="F85" s="1"/>
      <c r="G85" s="1" t="s">
        <v>0</v>
      </c>
      <c r="H85" s="1"/>
      <c r="I85" s="1"/>
      <c r="J85" s="1"/>
      <c r="K85" s="8">
        <f>SUM(N85:AA85)</f>
        <v>0</v>
      </c>
      <c r="L85" s="1"/>
      <c r="M85" s="21" t="s">
        <v>9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"/>
      <c r="AA85" s="38"/>
    </row>
    <row r="86" spans="1: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7"/>
      <c r="L86" s="1"/>
      <c r="M86" s="1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1"/>
      <c r="AA86" s="38"/>
    </row>
    <row r="87" spans="1:27" x14ac:dyDescent="0.2">
      <c r="A87" s="1"/>
      <c r="B87" s="1"/>
      <c r="C87" s="1" t="s">
        <v>108</v>
      </c>
      <c r="D87" s="1"/>
      <c r="E87" s="1" t="s">
        <v>109</v>
      </c>
      <c r="F87" s="1"/>
      <c r="G87" s="1" t="s">
        <v>1</v>
      </c>
      <c r="H87" s="1"/>
      <c r="I87" s="1"/>
      <c r="J87" s="1"/>
      <c r="K87" s="6"/>
      <c r="L87" s="1"/>
      <c r="M87" s="21" t="s">
        <v>9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38"/>
    </row>
    <row r="88" spans="1: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7"/>
      <c r="L88" s="1"/>
      <c r="M88" s="1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"/>
      <c r="AA88" s="38"/>
    </row>
    <row r="89" spans="1:27" x14ac:dyDescent="0.2">
      <c r="A89" s="1"/>
      <c r="B89" s="1"/>
      <c r="C89" s="1" t="s">
        <v>87</v>
      </c>
      <c r="D89" s="1"/>
      <c r="E89" s="1" t="s">
        <v>88</v>
      </c>
      <c r="F89" s="1"/>
      <c r="G89" s="1" t="s">
        <v>14</v>
      </c>
      <c r="H89" s="1"/>
      <c r="I89" s="1"/>
      <c r="J89" s="1"/>
      <c r="K89" s="6"/>
      <c r="L89" s="1"/>
      <c r="M89" s="21" t="s">
        <v>9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1"/>
      <c r="AA89" s="38"/>
    </row>
    <row r="90" spans="1:2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7"/>
      <c r="L90" s="1"/>
      <c r="M90" s="1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1"/>
      <c r="AA90" s="38"/>
    </row>
    <row r="91" spans="1:27" x14ac:dyDescent="0.2">
      <c r="A91" s="1"/>
      <c r="B91" s="1"/>
      <c r="C91" s="1" t="s">
        <v>89</v>
      </c>
      <c r="D91" s="1"/>
      <c r="E91" s="1" t="s">
        <v>90</v>
      </c>
      <c r="F91" s="1"/>
      <c r="G91" s="1" t="s">
        <v>14</v>
      </c>
      <c r="H91" s="1"/>
      <c r="I91" s="1"/>
      <c r="J91" s="1"/>
      <c r="K91" s="8">
        <f>SUM(N91:AA91)</f>
        <v>0</v>
      </c>
      <c r="L91" s="1"/>
      <c r="M91" s="1"/>
      <c r="N91" s="22">
        <f>N71*N87*N89</f>
        <v>0</v>
      </c>
      <c r="O91" s="23">
        <f>O71*O87*O89</f>
        <v>0</v>
      </c>
      <c r="P91" s="23">
        <f t="shared" ref="O91:Y91" si="35">P71*P87*P89</f>
        <v>0</v>
      </c>
      <c r="Q91" s="23">
        <f t="shared" si="35"/>
        <v>0</v>
      </c>
      <c r="R91" s="23">
        <f t="shared" si="35"/>
        <v>0</v>
      </c>
      <c r="S91" s="23">
        <f t="shared" si="35"/>
        <v>0</v>
      </c>
      <c r="T91" s="23">
        <f t="shared" si="35"/>
        <v>0</v>
      </c>
      <c r="U91" s="23">
        <f t="shared" si="35"/>
        <v>0</v>
      </c>
      <c r="V91" s="23">
        <f t="shared" si="35"/>
        <v>0</v>
      </c>
      <c r="W91" s="23">
        <f t="shared" si="35"/>
        <v>0</v>
      </c>
      <c r="X91" s="23">
        <f t="shared" si="35"/>
        <v>0</v>
      </c>
      <c r="Y91" s="24">
        <f t="shared" si="35"/>
        <v>0</v>
      </c>
      <c r="Z91" s="1"/>
      <c r="AA91" s="38"/>
    </row>
    <row r="92" spans="1:2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"/>
      <c r="L92" s="1"/>
      <c r="M92" s="1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1"/>
      <c r="AA92" s="38"/>
    </row>
    <row r="93" spans="1:27" x14ac:dyDescent="0.2">
      <c r="A93" s="1"/>
      <c r="B93" s="1"/>
      <c r="C93" s="1" t="s">
        <v>91</v>
      </c>
      <c r="D93" s="1"/>
      <c r="E93" s="1" t="s">
        <v>92</v>
      </c>
      <c r="F93" s="1"/>
      <c r="G93" s="1" t="s">
        <v>15</v>
      </c>
      <c r="H93" s="1"/>
      <c r="I93" s="1"/>
      <c r="J93" s="1"/>
      <c r="K93" s="8">
        <f>IF(K91=0,0,K85*1000/K91)</f>
        <v>0</v>
      </c>
      <c r="L93" s="1"/>
      <c r="M93" s="1"/>
      <c r="N93" s="22">
        <f>IF(N91=0,0,N85*1000/N91)</f>
        <v>0</v>
      </c>
      <c r="O93" s="23">
        <f t="shared" ref="O93:Y93" si="36">IF(O91=0,0,O85*1000/O91)</f>
        <v>0</v>
      </c>
      <c r="P93" s="23">
        <f t="shared" si="36"/>
        <v>0</v>
      </c>
      <c r="Q93" s="23">
        <f t="shared" si="36"/>
        <v>0</v>
      </c>
      <c r="R93" s="23">
        <f t="shared" si="36"/>
        <v>0</v>
      </c>
      <c r="S93" s="23">
        <f t="shared" si="36"/>
        <v>0</v>
      </c>
      <c r="T93" s="23">
        <f t="shared" si="36"/>
        <v>0</v>
      </c>
      <c r="U93" s="23">
        <f t="shared" si="36"/>
        <v>0</v>
      </c>
      <c r="V93" s="23">
        <f t="shared" si="36"/>
        <v>0</v>
      </c>
      <c r="W93" s="23">
        <f t="shared" si="36"/>
        <v>0</v>
      </c>
      <c r="X93" s="23">
        <f t="shared" si="36"/>
        <v>0</v>
      </c>
      <c r="Y93" s="24">
        <f t="shared" si="36"/>
        <v>0</v>
      </c>
      <c r="Z93" s="1"/>
      <c r="AA93" s="38"/>
    </row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"/>
      <c r="L94" s="1"/>
      <c r="M94" s="1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1"/>
      <c r="AA94" s="38"/>
    </row>
    <row r="95" spans="1:27" x14ac:dyDescent="0.2">
      <c r="A95" s="1"/>
      <c r="B95" s="1"/>
      <c r="C95" s="1" t="s">
        <v>93</v>
      </c>
      <c r="D95" s="1"/>
      <c r="E95" s="1" t="s">
        <v>94</v>
      </c>
      <c r="F95" s="1"/>
      <c r="G95" s="1" t="s">
        <v>0</v>
      </c>
      <c r="H95" s="1"/>
      <c r="I95" s="1"/>
      <c r="J95" s="1"/>
      <c r="K95" s="8">
        <f>SUM(N95:AA95)</f>
        <v>0</v>
      </c>
      <c r="L95" s="3"/>
      <c r="M95" s="3"/>
      <c r="N95" s="22">
        <f t="shared" ref="N95:Y95" si="37">N11*N91/1000</f>
        <v>0</v>
      </c>
      <c r="O95" s="23">
        <f t="shared" si="37"/>
        <v>0</v>
      </c>
      <c r="P95" s="23">
        <f t="shared" si="37"/>
        <v>0</v>
      </c>
      <c r="Q95" s="23">
        <f t="shared" si="37"/>
        <v>0</v>
      </c>
      <c r="R95" s="23">
        <f t="shared" si="37"/>
        <v>0</v>
      </c>
      <c r="S95" s="23">
        <f t="shared" si="37"/>
        <v>0</v>
      </c>
      <c r="T95" s="23">
        <f t="shared" si="37"/>
        <v>0</v>
      </c>
      <c r="U95" s="23">
        <f t="shared" si="37"/>
        <v>0</v>
      </c>
      <c r="V95" s="23">
        <f t="shared" si="37"/>
        <v>0</v>
      </c>
      <c r="W95" s="23">
        <f t="shared" si="37"/>
        <v>0</v>
      </c>
      <c r="X95" s="23">
        <f t="shared" si="37"/>
        <v>0</v>
      </c>
      <c r="Y95" s="24">
        <f t="shared" si="37"/>
        <v>0</v>
      </c>
      <c r="Z95" s="1"/>
      <c r="AA95" s="38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8"/>
    </row>
    <row r="97" spans="1:27" x14ac:dyDescent="0.2">
      <c r="A97" s="1"/>
      <c r="B97" s="1"/>
      <c r="C97" s="34"/>
      <c r="D97" s="1"/>
      <c r="E97" s="32" t="s">
        <v>95</v>
      </c>
      <c r="F97" s="1"/>
      <c r="G97" s="34" t="s">
        <v>8</v>
      </c>
      <c r="H97" s="1"/>
      <c r="I97" s="34"/>
      <c r="J97" s="1"/>
      <c r="K97" s="32"/>
      <c r="L97" s="1"/>
      <c r="M97" s="1"/>
      <c r="N97" s="17" t="str">
        <f>IF($N$9="","",$N$9)</f>
        <v/>
      </c>
      <c r="O97" s="17" t="str">
        <f>IF(N97="","",EOMONTH(N97,0)+1)</f>
        <v/>
      </c>
      <c r="P97" s="17" t="str">
        <f t="shared" ref="P97:Y97" si="38">IF(O97="","",EOMONTH(O97,0)+1)</f>
        <v/>
      </c>
      <c r="Q97" s="17" t="str">
        <f t="shared" si="38"/>
        <v/>
      </c>
      <c r="R97" s="17" t="str">
        <f t="shared" si="38"/>
        <v/>
      </c>
      <c r="S97" s="17" t="str">
        <f t="shared" si="38"/>
        <v/>
      </c>
      <c r="T97" s="17" t="str">
        <f t="shared" si="38"/>
        <v/>
      </c>
      <c r="U97" s="17" t="str">
        <f t="shared" si="38"/>
        <v/>
      </c>
      <c r="V97" s="17" t="str">
        <f t="shared" si="38"/>
        <v/>
      </c>
      <c r="W97" s="17" t="str">
        <f t="shared" si="38"/>
        <v/>
      </c>
      <c r="X97" s="17" t="str">
        <f t="shared" si="38"/>
        <v/>
      </c>
      <c r="Y97" s="17" t="str">
        <f t="shared" si="38"/>
        <v/>
      </c>
      <c r="Z97" s="1"/>
      <c r="AA97" s="38"/>
    </row>
    <row r="98" spans="1:2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"/>
      <c r="L98" s="1"/>
      <c r="M98" s="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"/>
      <c r="AA98" s="38"/>
    </row>
    <row r="99" spans="1:27" x14ac:dyDescent="0.2">
      <c r="A99" s="1"/>
      <c r="B99" s="1"/>
      <c r="C99" s="1" t="s">
        <v>18</v>
      </c>
      <c r="D99" s="1"/>
      <c r="E99" s="1" t="s">
        <v>96</v>
      </c>
      <c r="F99" s="1"/>
      <c r="G99" s="1" t="s">
        <v>14</v>
      </c>
      <c r="H99" s="1"/>
      <c r="I99" s="1"/>
      <c r="J99" s="1"/>
      <c r="K99" s="8">
        <f>SUM(N99:AA99)</f>
        <v>0</v>
      </c>
      <c r="L99" s="3"/>
      <c r="M99" s="3"/>
      <c r="N99" s="22">
        <f t="shared" ref="N99:Y99" si="39">N21+N37+N59+N79+N91</f>
        <v>0</v>
      </c>
      <c r="O99" s="23">
        <f>O21+O37+O59+O79+O91</f>
        <v>0</v>
      </c>
      <c r="P99" s="23">
        <f t="shared" si="39"/>
        <v>0</v>
      </c>
      <c r="Q99" s="23">
        <f t="shared" si="39"/>
        <v>0</v>
      </c>
      <c r="R99" s="23">
        <f t="shared" si="39"/>
        <v>0</v>
      </c>
      <c r="S99" s="23">
        <f t="shared" si="39"/>
        <v>0</v>
      </c>
      <c r="T99" s="23">
        <f t="shared" si="39"/>
        <v>0</v>
      </c>
      <c r="U99" s="23">
        <f t="shared" si="39"/>
        <v>0</v>
      </c>
      <c r="V99" s="23">
        <f t="shared" si="39"/>
        <v>0</v>
      </c>
      <c r="W99" s="23">
        <f t="shared" si="39"/>
        <v>0</v>
      </c>
      <c r="X99" s="23">
        <f t="shared" si="39"/>
        <v>0</v>
      </c>
      <c r="Y99" s="24">
        <f t="shared" si="39"/>
        <v>0</v>
      </c>
      <c r="Z99" s="1"/>
      <c r="AA99" s="38"/>
    </row>
    <row r="100" spans="1:2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8"/>
    </row>
    <row r="101" spans="1:27" x14ac:dyDescent="0.2">
      <c r="A101" s="1"/>
      <c r="B101" s="1"/>
      <c r="C101" s="1" t="s">
        <v>135</v>
      </c>
      <c r="D101" s="1"/>
      <c r="E101" s="1" t="s">
        <v>97</v>
      </c>
      <c r="F101" s="1"/>
      <c r="G101" s="1" t="s">
        <v>0</v>
      </c>
      <c r="H101" s="1"/>
      <c r="I101" s="1"/>
      <c r="J101" s="1"/>
      <c r="K101" s="8">
        <f>SUM(N101:AA101)</f>
        <v>0</v>
      </c>
      <c r="L101" s="3"/>
      <c r="M101" s="3"/>
      <c r="N101" s="22">
        <f t="shared" ref="N101:Y101" si="40">N23+N43+N65+N81+N95</f>
        <v>0</v>
      </c>
      <c r="O101" s="23">
        <f t="shared" si="40"/>
        <v>0</v>
      </c>
      <c r="P101" s="23">
        <f t="shared" si="40"/>
        <v>0</v>
      </c>
      <c r="Q101" s="23">
        <f t="shared" si="40"/>
        <v>0</v>
      </c>
      <c r="R101" s="23">
        <f t="shared" si="40"/>
        <v>0</v>
      </c>
      <c r="S101" s="23">
        <f t="shared" si="40"/>
        <v>0</v>
      </c>
      <c r="T101" s="23">
        <f t="shared" si="40"/>
        <v>0</v>
      </c>
      <c r="U101" s="23">
        <f t="shared" si="40"/>
        <v>0</v>
      </c>
      <c r="V101" s="23">
        <f t="shared" si="40"/>
        <v>0</v>
      </c>
      <c r="W101" s="23">
        <f t="shared" si="40"/>
        <v>0</v>
      </c>
      <c r="X101" s="23">
        <f t="shared" si="40"/>
        <v>0</v>
      </c>
      <c r="Y101" s="24">
        <f t="shared" si="40"/>
        <v>0</v>
      </c>
      <c r="Z101" s="1"/>
      <c r="AA101" s="38"/>
    </row>
    <row r="102" spans="1:2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8"/>
    </row>
    <row r="103" spans="1:27" x14ac:dyDescent="0.2">
      <c r="A103" s="1"/>
      <c r="B103" s="1"/>
      <c r="C103" s="1" t="s">
        <v>98</v>
      </c>
      <c r="D103" s="1"/>
      <c r="E103" s="1" t="s">
        <v>99</v>
      </c>
      <c r="F103" s="1"/>
      <c r="G103" s="1" t="s">
        <v>0</v>
      </c>
      <c r="H103" s="1"/>
      <c r="I103" s="1"/>
      <c r="J103" s="1"/>
      <c r="K103" s="8">
        <f>SUM(N103:AA103)</f>
        <v>0</v>
      </c>
      <c r="L103" s="3"/>
      <c r="M103" s="3"/>
      <c r="N103" s="22">
        <f>N27+N47+N85</f>
        <v>0</v>
      </c>
      <c r="O103" s="23">
        <f t="shared" ref="O103:Y103" si="41">O27+O47+O85</f>
        <v>0</v>
      </c>
      <c r="P103" s="23">
        <f t="shared" si="41"/>
        <v>0</v>
      </c>
      <c r="Q103" s="23">
        <f t="shared" si="41"/>
        <v>0</v>
      </c>
      <c r="R103" s="23">
        <f t="shared" si="41"/>
        <v>0</v>
      </c>
      <c r="S103" s="23">
        <f t="shared" si="41"/>
        <v>0</v>
      </c>
      <c r="T103" s="23">
        <f t="shared" si="41"/>
        <v>0</v>
      </c>
      <c r="U103" s="23">
        <f t="shared" si="41"/>
        <v>0</v>
      </c>
      <c r="V103" s="23">
        <f t="shared" si="41"/>
        <v>0</v>
      </c>
      <c r="W103" s="23">
        <f t="shared" si="41"/>
        <v>0</v>
      </c>
      <c r="X103" s="23">
        <f t="shared" si="41"/>
        <v>0</v>
      </c>
      <c r="Y103" s="24">
        <f t="shared" si="41"/>
        <v>0</v>
      </c>
      <c r="Z103" s="1"/>
      <c r="AA103" s="38"/>
    </row>
    <row r="104" spans="1:2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8"/>
    </row>
    <row r="105" spans="1:27" x14ac:dyDescent="0.2">
      <c r="A105" s="1"/>
      <c r="B105" s="1"/>
      <c r="C105" s="1" t="s">
        <v>19</v>
      </c>
      <c r="D105" s="1"/>
      <c r="E105" s="1" t="s">
        <v>100</v>
      </c>
      <c r="F105" s="1"/>
      <c r="G105" s="1" t="s">
        <v>15</v>
      </c>
      <c r="H105" s="1"/>
      <c r="I105" s="1"/>
      <c r="J105" s="1"/>
      <c r="K105" s="8">
        <f>IF(K99=0,0,K103*1000/K99)</f>
        <v>0</v>
      </c>
      <c r="L105" s="3"/>
      <c r="M105" s="3"/>
      <c r="N105" s="22">
        <f>IF(N99=0,0,N103*1000/N99)</f>
        <v>0</v>
      </c>
      <c r="O105" s="23">
        <f t="shared" ref="O105:Y105" si="42">IF(O99=0,0,O103*1000/O99)</f>
        <v>0</v>
      </c>
      <c r="P105" s="23">
        <f t="shared" si="42"/>
        <v>0</v>
      </c>
      <c r="Q105" s="23">
        <f t="shared" si="42"/>
        <v>0</v>
      </c>
      <c r="R105" s="23">
        <f t="shared" si="42"/>
        <v>0</v>
      </c>
      <c r="S105" s="23">
        <f t="shared" si="42"/>
        <v>0</v>
      </c>
      <c r="T105" s="23">
        <f t="shared" si="42"/>
        <v>0</v>
      </c>
      <c r="U105" s="23">
        <f t="shared" si="42"/>
        <v>0</v>
      </c>
      <c r="V105" s="23">
        <f t="shared" si="42"/>
        <v>0</v>
      </c>
      <c r="W105" s="23">
        <f t="shared" si="42"/>
        <v>0</v>
      </c>
      <c r="X105" s="23">
        <f t="shared" si="42"/>
        <v>0</v>
      </c>
      <c r="Y105" s="24">
        <f t="shared" si="42"/>
        <v>0</v>
      </c>
      <c r="Z105" s="1"/>
      <c r="AA105" s="38"/>
    </row>
    <row r="106" spans="1:2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8"/>
    </row>
    <row r="107" spans="1:27" x14ac:dyDescent="0.2">
      <c r="A107" s="1"/>
      <c r="B107" s="1"/>
      <c r="C107" s="1" t="s">
        <v>101</v>
      </c>
      <c r="D107" s="1"/>
      <c r="E107" s="1" t="s">
        <v>102</v>
      </c>
      <c r="F107" s="1"/>
      <c r="G107" s="1" t="s">
        <v>1</v>
      </c>
      <c r="H107" s="1"/>
      <c r="I107" s="1"/>
      <c r="J107" s="1"/>
      <c r="K107" s="6">
        <f>IF(K101=0,0,K103/K101)</f>
        <v>0</v>
      </c>
      <c r="L107" s="3"/>
      <c r="M107" s="3"/>
      <c r="N107" s="25">
        <f>IF(N101=0,0,N103/N101)</f>
        <v>0</v>
      </c>
      <c r="O107" s="26">
        <f t="shared" ref="O107:Y107" si="43">IF(O101=0,0,O103/O101)</f>
        <v>0</v>
      </c>
      <c r="P107" s="26">
        <f t="shared" si="43"/>
        <v>0</v>
      </c>
      <c r="Q107" s="26">
        <f t="shared" si="43"/>
        <v>0</v>
      </c>
      <c r="R107" s="26">
        <f t="shared" si="43"/>
        <v>0</v>
      </c>
      <c r="S107" s="26">
        <f t="shared" si="43"/>
        <v>0</v>
      </c>
      <c r="T107" s="26">
        <f t="shared" si="43"/>
        <v>0</v>
      </c>
      <c r="U107" s="26">
        <f t="shared" si="43"/>
        <v>0</v>
      </c>
      <c r="V107" s="26">
        <f t="shared" si="43"/>
        <v>0</v>
      </c>
      <c r="W107" s="26">
        <f t="shared" si="43"/>
        <v>0</v>
      </c>
      <c r="X107" s="26">
        <f t="shared" si="43"/>
        <v>0</v>
      </c>
      <c r="Y107" s="27">
        <f t="shared" si="43"/>
        <v>0</v>
      </c>
      <c r="Z107" s="1"/>
      <c r="AA107" s="38"/>
    </row>
    <row r="108" spans="1:2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8"/>
    </row>
    <row r="109" spans="1:27" x14ac:dyDescent="0.2">
      <c r="A109" s="1"/>
      <c r="B109" s="1"/>
      <c r="C109" s="1" t="s">
        <v>106</v>
      </c>
      <c r="D109" s="1"/>
      <c r="E109" s="1" t="s">
        <v>107</v>
      </c>
      <c r="F109" s="1"/>
      <c r="G109" s="1" t="s">
        <v>0</v>
      </c>
      <c r="H109" s="1"/>
      <c r="I109" s="1"/>
      <c r="J109" s="1"/>
      <c r="K109" s="8">
        <f>SUM(N109:AA109)</f>
        <v>0</v>
      </c>
      <c r="L109" s="3"/>
      <c r="M109" s="3"/>
      <c r="N109" s="22">
        <f>N103</f>
        <v>0</v>
      </c>
      <c r="O109" s="23">
        <f t="shared" ref="O109:Y109" si="44">O103</f>
        <v>0</v>
      </c>
      <c r="P109" s="23">
        <f t="shared" si="44"/>
        <v>0</v>
      </c>
      <c r="Q109" s="23">
        <f t="shared" si="44"/>
        <v>0</v>
      </c>
      <c r="R109" s="23">
        <f t="shared" si="44"/>
        <v>0</v>
      </c>
      <c r="S109" s="23">
        <f t="shared" si="44"/>
        <v>0</v>
      </c>
      <c r="T109" s="23">
        <f t="shared" si="44"/>
        <v>0</v>
      </c>
      <c r="U109" s="23">
        <f t="shared" si="44"/>
        <v>0</v>
      </c>
      <c r="V109" s="23">
        <f t="shared" si="44"/>
        <v>0</v>
      </c>
      <c r="W109" s="23">
        <f t="shared" si="44"/>
        <v>0</v>
      </c>
      <c r="X109" s="23">
        <f t="shared" si="44"/>
        <v>0</v>
      </c>
      <c r="Y109" s="24">
        <f t="shared" si="44"/>
        <v>0</v>
      </c>
      <c r="Z109" s="1"/>
      <c r="AA109" s="38"/>
    </row>
    <row r="110" spans="1:2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8"/>
    </row>
    <row r="111" spans="1:27" s="62" customFormat="1" x14ac:dyDescent="0.2">
      <c r="A111" s="59"/>
      <c r="B111" s="59"/>
      <c r="C111" s="59"/>
      <c r="D111" s="59"/>
      <c r="E111" s="59"/>
      <c r="F111" s="59"/>
      <c r="G111" s="59"/>
      <c r="H111" s="59"/>
      <c r="I111" s="59" t="s">
        <v>103</v>
      </c>
      <c r="J111" s="59"/>
      <c r="K111" s="60">
        <f>SUM(N111:AA111)</f>
        <v>0</v>
      </c>
      <c r="L111" s="59"/>
      <c r="M111" s="59"/>
      <c r="N111" s="67">
        <f>IF(N99=0,0,N101*1000/N99-N11)</f>
        <v>0</v>
      </c>
      <c r="O111" s="67">
        <f t="shared" ref="O111:Y111" si="45">IF(O99=0,0,O101*1000/O99-O11)</f>
        <v>0</v>
      </c>
      <c r="P111" s="67">
        <f t="shared" si="45"/>
        <v>0</v>
      </c>
      <c r="Q111" s="67">
        <f t="shared" si="45"/>
        <v>0</v>
      </c>
      <c r="R111" s="67">
        <f t="shared" si="45"/>
        <v>0</v>
      </c>
      <c r="S111" s="67">
        <f t="shared" si="45"/>
        <v>0</v>
      </c>
      <c r="T111" s="67">
        <f t="shared" si="45"/>
        <v>0</v>
      </c>
      <c r="U111" s="67">
        <f t="shared" si="45"/>
        <v>0</v>
      </c>
      <c r="V111" s="67">
        <f t="shared" si="45"/>
        <v>0</v>
      </c>
      <c r="W111" s="67">
        <f t="shared" si="45"/>
        <v>0</v>
      </c>
      <c r="X111" s="67">
        <f t="shared" si="45"/>
        <v>0</v>
      </c>
      <c r="Y111" s="67">
        <f t="shared" si="45"/>
        <v>0</v>
      </c>
      <c r="Z111" s="59"/>
      <c r="AA111" s="61"/>
    </row>
    <row r="112" spans="1:2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8"/>
    </row>
    <row r="113" spans="1:27" s="31" customFormat="1" ht="7.5" x14ac:dyDescent="0.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4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</sheetData>
  <conditionalFormatting sqref="C7">
    <cfRule type="containsBlanks" dxfId="314" priority="198">
      <formula>LEN(TRIM(C7))=0</formula>
    </cfRule>
  </conditionalFormatting>
  <conditionalFormatting sqref="N9:Y9">
    <cfRule type="containsBlanks" dxfId="313" priority="197">
      <formula>LEN(TRIM(N9))=0</formula>
    </cfRule>
  </conditionalFormatting>
  <conditionalFormatting sqref="A10:XFD10 A14:XFD16 Z111:XFD111 J13:XFD13 A18:XFD19 Z17:XFD17 A92:XFD92 Z87:XFD87 A82:XFD83 Z84:XFD85 A28:XFD28 Z26:XFD27 A24:XFD25 Z11:XFD11 A12:XFD12 A22:XFD22 L21:XFD21 Z20:XFD20 A30:XFD30 Z29:XFD29 A32:XFD32 Z31:XFD31 A36:XFD36 Z35:XFD35 A38:XFD38 Z37:XFD37 A34:XFD34 Z33:XFD33 A44:XFD45 Z43:XFD43 A48:XFD48 Z46:XFD47 A50:XFD50 Z49:XFD49 A54:XFD54 Z53:XFD53 A58:XFD58 Z57:XFD57 A60:XFD60 Z59:XFD59 A56:XFD56 Z55:XFD55 A66:XFD67 Z65:XFD65 A52:XFD52 Z51:XFD51 L23:XFD23 A70:XFD70 L69:XFD69 Z68:XFD68 A76:XFD77 Z75:XFD75 A72:XFD74 A80:XFD80 L79:XFD79 Z78:XFD78 L81:XFD81 L71:XFD71 Z89:XFD89 A88:XFD88 A90:XFD90 Z91:XFD91 A96:XFD97 L95:XFD95 A100:XFD100 L99:XFD99 Z98:XFD98 A102:XFD102 L101:XFD101 A40:XFD40 Z39:XFD39 A42:XFD42 Z41:XFD41 A62:XFD62 Z61:XFD61 A64:XFD64 Z63:XFD63 A86:XFD86 A94:XFD94 Z93:XFD93 A112:XFD1048576 Z1:XFD8 H1:Y2 G2 A1:F8 A9:L9 N9:XFD9">
    <cfRule type="cellIs" dxfId="312" priority="196" operator="equal">
      <formula>0</formula>
    </cfRule>
  </conditionalFormatting>
  <conditionalFormatting sqref="A111:J111 L111:M111">
    <cfRule type="cellIs" dxfId="311" priority="195" operator="equal">
      <formula>0</formula>
    </cfRule>
  </conditionalFormatting>
  <conditionalFormatting sqref="A13:H13">
    <cfRule type="cellIs" dxfId="310" priority="194" operator="equal">
      <formula>0</formula>
    </cfRule>
  </conditionalFormatting>
  <conditionalFormatting sqref="I13">
    <cfRule type="cellIs" dxfId="309" priority="192" operator="equal">
      <formula>0</formula>
    </cfRule>
    <cfRule type="containsBlanks" dxfId="308" priority="193">
      <formula>LEN(TRIM(I13))=0</formula>
    </cfRule>
  </conditionalFormatting>
  <conditionalFormatting sqref="A17:L17">
    <cfRule type="cellIs" dxfId="307" priority="191" operator="equal">
      <formula>0</formula>
    </cfRule>
  </conditionalFormatting>
  <conditionalFormatting sqref="N17:Y17">
    <cfRule type="containsBlanks" dxfId="306" priority="190">
      <formula>LEN(TRIM(N17))=0</formula>
    </cfRule>
  </conditionalFormatting>
  <conditionalFormatting sqref="N17:Y17">
    <cfRule type="cellIs" dxfId="305" priority="189" operator="equal">
      <formula>0</formula>
    </cfRule>
  </conditionalFormatting>
  <conditionalFormatting sqref="A87:L87">
    <cfRule type="cellIs" dxfId="304" priority="188" operator="equal">
      <formula>0</formula>
    </cfRule>
  </conditionalFormatting>
  <conditionalFormatting sqref="N87:Y87">
    <cfRule type="containsBlanks" dxfId="303" priority="187">
      <formula>LEN(TRIM(N87))=0</formula>
    </cfRule>
  </conditionalFormatting>
  <conditionalFormatting sqref="N87:Y87">
    <cfRule type="cellIs" dxfId="302" priority="186" operator="equal">
      <formula>0</formula>
    </cfRule>
  </conditionalFormatting>
  <conditionalFormatting sqref="A84:M84">
    <cfRule type="cellIs" dxfId="301" priority="185" operator="equal">
      <formula>0</formula>
    </cfRule>
  </conditionalFormatting>
  <conditionalFormatting sqref="N84:Y84">
    <cfRule type="cellIs" dxfId="300" priority="184" operator="equal">
      <formula>0</formula>
    </cfRule>
  </conditionalFormatting>
  <conditionalFormatting sqref="M17">
    <cfRule type="cellIs" dxfId="299" priority="183" operator="equal">
      <formula>0</formula>
    </cfRule>
  </conditionalFormatting>
  <conditionalFormatting sqref="M87">
    <cfRule type="cellIs" dxfId="298" priority="182" operator="equal">
      <formula>0</formula>
    </cfRule>
  </conditionalFormatting>
  <conditionalFormatting sqref="A27:J27 L27">
    <cfRule type="cellIs" dxfId="297" priority="181" operator="equal">
      <formula>0</formula>
    </cfRule>
  </conditionalFormatting>
  <conditionalFormatting sqref="N27:Y27">
    <cfRule type="containsBlanks" dxfId="296" priority="180">
      <formula>LEN(TRIM(N27))=0</formula>
    </cfRule>
  </conditionalFormatting>
  <conditionalFormatting sqref="N27:Y27">
    <cfRule type="cellIs" dxfId="295" priority="179" operator="equal">
      <formula>0</formula>
    </cfRule>
  </conditionalFormatting>
  <conditionalFormatting sqref="A26:M26">
    <cfRule type="cellIs" dxfId="294" priority="178" operator="equal">
      <formula>0</formula>
    </cfRule>
  </conditionalFormatting>
  <conditionalFormatting sqref="N26:Y26">
    <cfRule type="cellIs" dxfId="293" priority="177" operator="equal">
      <formula>0</formula>
    </cfRule>
  </conditionalFormatting>
  <conditionalFormatting sqref="M27">
    <cfRule type="cellIs" dxfId="292" priority="176" operator="equal">
      <formula>0</formula>
    </cfRule>
  </conditionalFormatting>
  <conditionalFormatting sqref="A11:L11">
    <cfRule type="cellIs" dxfId="291" priority="175" operator="equal">
      <formula>0</formula>
    </cfRule>
  </conditionalFormatting>
  <conditionalFormatting sqref="N11:Y11">
    <cfRule type="containsBlanks" dxfId="290" priority="174">
      <formula>LEN(TRIM(N11))=0</formula>
    </cfRule>
  </conditionalFormatting>
  <conditionalFormatting sqref="N11:Y11">
    <cfRule type="cellIs" dxfId="289" priority="173" operator="equal">
      <formula>0</formula>
    </cfRule>
  </conditionalFormatting>
  <conditionalFormatting sqref="M11">
    <cfRule type="cellIs" dxfId="288" priority="172" operator="equal">
      <formula>0</formula>
    </cfRule>
  </conditionalFormatting>
  <conditionalFormatting sqref="A21:J21">
    <cfRule type="cellIs" dxfId="287" priority="171" operator="equal">
      <formula>0</formula>
    </cfRule>
  </conditionalFormatting>
  <conditionalFormatting sqref="A20:M20">
    <cfRule type="cellIs" dxfId="286" priority="170" operator="equal">
      <formula>0</formula>
    </cfRule>
  </conditionalFormatting>
  <conditionalFormatting sqref="N20:Y20">
    <cfRule type="cellIs" dxfId="285" priority="169" operator="equal">
      <formula>0</formula>
    </cfRule>
  </conditionalFormatting>
  <conditionalFormatting sqref="A29:J29 L29">
    <cfRule type="cellIs" dxfId="284" priority="168" operator="equal">
      <formula>0</formula>
    </cfRule>
  </conditionalFormatting>
  <conditionalFormatting sqref="N29:Y29">
    <cfRule type="containsBlanks" dxfId="283" priority="167">
      <formula>LEN(TRIM(N29))=0</formula>
    </cfRule>
  </conditionalFormatting>
  <conditionalFormatting sqref="N29:Y29">
    <cfRule type="cellIs" dxfId="282" priority="166" operator="equal">
      <formula>0</formula>
    </cfRule>
  </conditionalFormatting>
  <conditionalFormatting sqref="M29">
    <cfRule type="cellIs" dxfId="281" priority="165" operator="equal">
      <formula>0</formula>
    </cfRule>
  </conditionalFormatting>
  <conditionalFormatting sqref="A31:L31">
    <cfRule type="cellIs" dxfId="280" priority="164" operator="equal">
      <formula>0</formula>
    </cfRule>
  </conditionalFormatting>
  <conditionalFormatting sqref="N31:Y31">
    <cfRule type="containsBlanks" dxfId="279" priority="163">
      <formula>LEN(TRIM(N31))=0</formula>
    </cfRule>
  </conditionalFormatting>
  <conditionalFormatting sqref="N31:Y31">
    <cfRule type="cellIs" dxfId="278" priority="162" operator="equal">
      <formula>0</formula>
    </cfRule>
  </conditionalFormatting>
  <conditionalFormatting sqref="M31">
    <cfRule type="cellIs" dxfId="277" priority="161" operator="equal">
      <formula>0</formula>
    </cfRule>
  </conditionalFormatting>
  <conditionalFormatting sqref="A35:F35 H35:L35 M37">
    <cfRule type="cellIs" dxfId="276" priority="160" operator="equal">
      <formula>0</formula>
    </cfRule>
  </conditionalFormatting>
  <conditionalFormatting sqref="N35:Y35">
    <cfRule type="containsBlanks" dxfId="275" priority="159">
      <formula>LEN(TRIM(N35))=0</formula>
    </cfRule>
  </conditionalFormatting>
  <conditionalFormatting sqref="N35:Y35">
    <cfRule type="cellIs" dxfId="274" priority="158" operator="equal">
      <formula>0</formula>
    </cfRule>
  </conditionalFormatting>
  <conditionalFormatting sqref="M35">
    <cfRule type="cellIs" dxfId="273" priority="157" operator="equal">
      <formula>0</formula>
    </cfRule>
  </conditionalFormatting>
  <conditionalFormatting sqref="G35">
    <cfRule type="cellIs" dxfId="272" priority="156" operator="equal">
      <formula>0</formula>
    </cfRule>
  </conditionalFormatting>
  <conditionalFormatting sqref="A37:F37 H37:J37 L37">
    <cfRule type="cellIs" dxfId="271" priority="155" operator="equal">
      <formula>0</formula>
    </cfRule>
  </conditionalFormatting>
  <conditionalFormatting sqref="G37">
    <cfRule type="cellIs" dxfId="270" priority="154" operator="equal">
      <formula>0</formula>
    </cfRule>
  </conditionalFormatting>
  <conditionalFormatting sqref="N37:Y37">
    <cfRule type="cellIs" dxfId="269" priority="153" operator="equal">
      <formula>0</formula>
    </cfRule>
  </conditionalFormatting>
  <conditionalFormatting sqref="M33">
    <cfRule type="cellIs" dxfId="268" priority="152" operator="equal">
      <formula>0</formula>
    </cfRule>
  </conditionalFormatting>
  <conditionalFormatting sqref="A33:F33 H33:J33 L33">
    <cfRule type="cellIs" dxfId="267" priority="151" operator="equal">
      <formula>0</formula>
    </cfRule>
  </conditionalFormatting>
  <conditionalFormatting sqref="G33">
    <cfRule type="cellIs" dxfId="266" priority="150" operator="equal">
      <formula>0</formula>
    </cfRule>
  </conditionalFormatting>
  <conditionalFormatting sqref="N33:Y33">
    <cfRule type="cellIs" dxfId="265" priority="149" operator="equal">
      <formula>0</formula>
    </cfRule>
  </conditionalFormatting>
  <conditionalFormatting sqref="K37">
    <cfRule type="cellIs" dxfId="264" priority="148" operator="equal">
      <formula>0</formula>
    </cfRule>
  </conditionalFormatting>
  <conditionalFormatting sqref="K33">
    <cfRule type="cellIs" dxfId="263" priority="147" operator="equal">
      <formula>0</formula>
    </cfRule>
  </conditionalFormatting>
  <conditionalFormatting sqref="K27">
    <cfRule type="cellIs" dxfId="262" priority="146" operator="equal">
      <formula>0</formula>
    </cfRule>
  </conditionalFormatting>
  <conditionalFormatting sqref="K29">
    <cfRule type="cellIs" dxfId="261" priority="145" operator="equal">
      <formula>0</formula>
    </cfRule>
  </conditionalFormatting>
  <conditionalFormatting sqref="K21">
    <cfRule type="cellIs" dxfId="260" priority="144" operator="equal">
      <formula>0</formula>
    </cfRule>
  </conditionalFormatting>
  <conditionalFormatting sqref="M43">
    <cfRule type="cellIs" dxfId="259" priority="143" operator="equal">
      <formula>0</formula>
    </cfRule>
  </conditionalFormatting>
  <conditionalFormatting sqref="A43:F43 H43:J43 L43">
    <cfRule type="cellIs" dxfId="258" priority="142" operator="equal">
      <formula>0</formula>
    </cfRule>
  </conditionalFormatting>
  <conditionalFormatting sqref="G43">
    <cfRule type="cellIs" dxfId="257" priority="141" operator="equal">
      <formula>0</formula>
    </cfRule>
  </conditionalFormatting>
  <conditionalFormatting sqref="N43:Y43">
    <cfRule type="cellIs" dxfId="256" priority="140" operator="equal">
      <formula>0</formula>
    </cfRule>
  </conditionalFormatting>
  <conditionalFormatting sqref="K43">
    <cfRule type="cellIs" dxfId="255" priority="139" operator="equal">
      <formula>0</formula>
    </cfRule>
  </conditionalFormatting>
  <conditionalFormatting sqref="A47:J47 L47">
    <cfRule type="cellIs" dxfId="254" priority="138" operator="equal">
      <formula>0</formula>
    </cfRule>
  </conditionalFormatting>
  <conditionalFormatting sqref="N47:Y47">
    <cfRule type="containsBlanks" dxfId="253" priority="137">
      <formula>LEN(TRIM(N47))=0</formula>
    </cfRule>
  </conditionalFormatting>
  <conditionalFormatting sqref="N47:Y47">
    <cfRule type="cellIs" dxfId="252" priority="136" operator="equal">
      <formula>0</formula>
    </cfRule>
  </conditionalFormatting>
  <conditionalFormatting sqref="A46:M46">
    <cfRule type="cellIs" dxfId="251" priority="135" operator="equal">
      <formula>0</formula>
    </cfRule>
  </conditionalFormatting>
  <conditionalFormatting sqref="N46:Y46">
    <cfRule type="cellIs" dxfId="250" priority="134" operator="equal">
      <formula>0</formula>
    </cfRule>
  </conditionalFormatting>
  <conditionalFormatting sqref="M47">
    <cfRule type="cellIs" dxfId="249" priority="133" operator="equal">
      <formula>0</formula>
    </cfRule>
  </conditionalFormatting>
  <conditionalFormatting sqref="A49:J49 L49">
    <cfRule type="cellIs" dxfId="248" priority="132" operator="equal">
      <formula>0</formula>
    </cfRule>
  </conditionalFormatting>
  <conditionalFormatting sqref="N49:Y49">
    <cfRule type="containsBlanks" dxfId="247" priority="131">
      <formula>LEN(TRIM(N49))=0</formula>
    </cfRule>
  </conditionalFormatting>
  <conditionalFormatting sqref="N49:Y49">
    <cfRule type="cellIs" dxfId="246" priority="130" operator="equal">
      <formula>0</formula>
    </cfRule>
  </conditionalFormatting>
  <conditionalFormatting sqref="M49">
    <cfRule type="cellIs" dxfId="245" priority="129" operator="equal">
      <formula>0</formula>
    </cfRule>
  </conditionalFormatting>
  <conditionalFormatting sqref="A53:L53">
    <cfRule type="cellIs" dxfId="244" priority="128" operator="equal">
      <formula>0</formula>
    </cfRule>
  </conditionalFormatting>
  <conditionalFormatting sqref="N53:Y53">
    <cfRule type="containsBlanks" dxfId="243" priority="127">
      <formula>LEN(TRIM(N53))=0</formula>
    </cfRule>
  </conditionalFormatting>
  <conditionalFormatting sqref="N53:Y53">
    <cfRule type="cellIs" dxfId="242" priority="126" operator="equal">
      <formula>0</formula>
    </cfRule>
  </conditionalFormatting>
  <conditionalFormatting sqref="M53">
    <cfRule type="cellIs" dxfId="241" priority="125" operator="equal">
      <formula>0</formula>
    </cfRule>
  </conditionalFormatting>
  <conditionalFormatting sqref="A57:F57 H57:L57 M59">
    <cfRule type="cellIs" dxfId="240" priority="124" operator="equal">
      <formula>0</formula>
    </cfRule>
  </conditionalFormatting>
  <conditionalFormatting sqref="N57:Y57">
    <cfRule type="containsBlanks" dxfId="239" priority="123">
      <formula>LEN(TRIM(N57))=0</formula>
    </cfRule>
  </conditionalFormatting>
  <conditionalFormatting sqref="N57:Y57">
    <cfRule type="cellIs" dxfId="238" priority="122" operator="equal">
      <formula>0</formula>
    </cfRule>
  </conditionalFormatting>
  <conditionalFormatting sqref="M57">
    <cfRule type="cellIs" dxfId="237" priority="121" operator="equal">
      <formula>0</formula>
    </cfRule>
  </conditionalFormatting>
  <conditionalFormatting sqref="G57">
    <cfRule type="cellIs" dxfId="236" priority="120" operator="equal">
      <formula>0</formula>
    </cfRule>
  </conditionalFormatting>
  <conditionalFormatting sqref="A59:F59 H59:J59 L59">
    <cfRule type="cellIs" dxfId="235" priority="119" operator="equal">
      <formula>0</formula>
    </cfRule>
  </conditionalFormatting>
  <conditionalFormatting sqref="G59">
    <cfRule type="cellIs" dxfId="234" priority="118" operator="equal">
      <formula>0</formula>
    </cfRule>
  </conditionalFormatting>
  <conditionalFormatting sqref="N59:Y59">
    <cfRule type="cellIs" dxfId="233" priority="117" operator="equal">
      <formula>0</formula>
    </cfRule>
  </conditionalFormatting>
  <conditionalFormatting sqref="M55">
    <cfRule type="cellIs" dxfId="232" priority="116" operator="equal">
      <formula>0</formula>
    </cfRule>
  </conditionalFormatting>
  <conditionalFormatting sqref="A55:F55 H55:J55 L55">
    <cfRule type="cellIs" dxfId="231" priority="115" operator="equal">
      <formula>0</formula>
    </cfRule>
  </conditionalFormatting>
  <conditionalFormatting sqref="G55">
    <cfRule type="cellIs" dxfId="230" priority="114" operator="equal">
      <formula>0</formula>
    </cfRule>
  </conditionalFormatting>
  <conditionalFormatting sqref="N55:Y55">
    <cfRule type="cellIs" dxfId="229" priority="113" operator="equal">
      <formula>0</formula>
    </cfRule>
  </conditionalFormatting>
  <conditionalFormatting sqref="K59">
    <cfRule type="cellIs" dxfId="228" priority="112" operator="equal">
      <formula>0</formula>
    </cfRule>
  </conditionalFormatting>
  <conditionalFormatting sqref="K55">
    <cfRule type="cellIs" dxfId="227" priority="111" operator="equal">
      <formula>0</formula>
    </cfRule>
  </conditionalFormatting>
  <conditionalFormatting sqref="K47">
    <cfRule type="cellIs" dxfId="226" priority="110" operator="equal">
      <formula>0</formula>
    </cfRule>
  </conditionalFormatting>
  <conditionalFormatting sqref="K49">
    <cfRule type="cellIs" dxfId="225" priority="109" operator="equal">
      <formula>0</formula>
    </cfRule>
  </conditionalFormatting>
  <conditionalFormatting sqref="M65">
    <cfRule type="cellIs" dxfId="224" priority="108" operator="equal">
      <formula>0</formula>
    </cfRule>
  </conditionalFormatting>
  <conditionalFormatting sqref="A65:F65 H65:J65 L65">
    <cfRule type="cellIs" dxfId="223" priority="107" operator="equal">
      <formula>0</formula>
    </cfRule>
  </conditionalFormatting>
  <conditionalFormatting sqref="G65">
    <cfRule type="cellIs" dxfId="222" priority="106" operator="equal">
      <formula>0</formula>
    </cfRule>
  </conditionalFormatting>
  <conditionalFormatting sqref="N65:Y65">
    <cfRule type="cellIs" dxfId="221" priority="105" operator="equal">
      <formula>0</formula>
    </cfRule>
  </conditionalFormatting>
  <conditionalFormatting sqref="K65">
    <cfRule type="cellIs" dxfId="220" priority="104" operator="equal">
      <formula>0</formula>
    </cfRule>
  </conditionalFormatting>
  <conditionalFormatting sqref="M51">
    <cfRule type="cellIs" dxfId="219" priority="103" operator="equal">
      <formula>0</formula>
    </cfRule>
  </conditionalFormatting>
  <conditionalFormatting sqref="A51:D51 H51:J51 L51 F51">
    <cfRule type="cellIs" dxfId="218" priority="102" operator="equal">
      <formula>0</formula>
    </cfRule>
  </conditionalFormatting>
  <conditionalFormatting sqref="N51:Y51">
    <cfRule type="cellIs" dxfId="217" priority="101" operator="equal">
      <formula>0</formula>
    </cfRule>
  </conditionalFormatting>
  <conditionalFormatting sqref="K51">
    <cfRule type="cellIs" dxfId="216" priority="100" operator="equal">
      <formula>0</formula>
    </cfRule>
  </conditionalFormatting>
  <conditionalFormatting sqref="E51">
    <cfRule type="cellIs" dxfId="215" priority="99" operator="equal">
      <formula>0</formula>
    </cfRule>
  </conditionalFormatting>
  <conditionalFormatting sqref="G51">
    <cfRule type="cellIs" dxfId="214" priority="98" operator="equal">
      <formula>0</formula>
    </cfRule>
  </conditionalFormatting>
  <conditionalFormatting sqref="A23:J23">
    <cfRule type="cellIs" dxfId="213" priority="97" operator="equal">
      <formula>0</formula>
    </cfRule>
  </conditionalFormatting>
  <conditionalFormatting sqref="K23">
    <cfRule type="cellIs" dxfId="212" priority="96" operator="equal">
      <formula>0</formula>
    </cfRule>
  </conditionalFormatting>
  <conditionalFormatting sqref="A69:F69 H69:J69">
    <cfRule type="cellIs" dxfId="211" priority="95" operator="equal">
      <formula>0</formula>
    </cfRule>
  </conditionalFormatting>
  <conditionalFormatting sqref="A68:M68">
    <cfRule type="cellIs" dxfId="210" priority="94" operator="equal">
      <formula>0</formula>
    </cfRule>
  </conditionalFormatting>
  <conditionalFormatting sqref="N68:Y68">
    <cfRule type="cellIs" dxfId="209" priority="93" operator="equal">
      <formula>0</formula>
    </cfRule>
  </conditionalFormatting>
  <conditionalFormatting sqref="K69">
    <cfRule type="cellIs" dxfId="208" priority="92" operator="equal">
      <formula>0</formula>
    </cfRule>
  </conditionalFormatting>
  <conditionalFormatting sqref="G69">
    <cfRule type="cellIs" dxfId="207" priority="91" operator="equal">
      <formula>0</formula>
    </cfRule>
  </conditionalFormatting>
  <conditionalFormatting sqref="A75:M75">
    <cfRule type="cellIs" dxfId="206" priority="90" operator="equal">
      <formula>0</formula>
    </cfRule>
  </conditionalFormatting>
  <conditionalFormatting sqref="N75:Y75">
    <cfRule type="cellIs" dxfId="205" priority="89" operator="equal">
      <formula>0</formula>
    </cfRule>
  </conditionalFormatting>
  <conditionalFormatting sqref="A79:J79">
    <cfRule type="cellIs" dxfId="204" priority="88" operator="equal">
      <formula>0</formula>
    </cfRule>
  </conditionalFormatting>
  <conditionalFormatting sqref="A78:M78">
    <cfRule type="cellIs" dxfId="203" priority="87" operator="equal">
      <formula>0</formula>
    </cfRule>
  </conditionalFormatting>
  <conditionalFormatting sqref="N78:Y78">
    <cfRule type="cellIs" dxfId="202" priority="86" operator="equal">
      <formula>0</formula>
    </cfRule>
  </conditionalFormatting>
  <conditionalFormatting sqref="K79">
    <cfRule type="cellIs" dxfId="201" priority="85" operator="equal">
      <formula>0</formula>
    </cfRule>
  </conditionalFormatting>
  <conditionalFormatting sqref="A81:F81 H81:J81">
    <cfRule type="cellIs" dxfId="200" priority="84" operator="equal">
      <formula>0</formula>
    </cfRule>
  </conditionalFormatting>
  <conditionalFormatting sqref="K81">
    <cfRule type="cellIs" dxfId="199" priority="83" operator="equal">
      <formula>0</formula>
    </cfRule>
  </conditionalFormatting>
  <conditionalFormatting sqref="G81">
    <cfRule type="cellIs" dxfId="198" priority="82" operator="equal">
      <formula>0</formula>
    </cfRule>
  </conditionalFormatting>
  <conditionalFormatting sqref="A71:F71 H71:J71">
    <cfRule type="cellIs" dxfId="197" priority="81" operator="equal">
      <formula>0</formula>
    </cfRule>
  </conditionalFormatting>
  <conditionalFormatting sqref="K71">
    <cfRule type="cellIs" dxfId="196" priority="80" operator="equal">
      <formula>0</formula>
    </cfRule>
  </conditionalFormatting>
  <conditionalFormatting sqref="G71">
    <cfRule type="cellIs" dxfId="195" priority="79" operator="equal">
      <formula>0</formula>
    </cfRule>
  </conditionalFormatting>
  <conditionalFormatting sqref="A89:F89 H89:L89">
    <cfRule type="cellIs" dxfId="194" priority="78" operator="equal">
      <formula>0</formula>
    </cfRule>
  </conditionalFormatting>
  <conditionalFormatting sqref="N89:Y89">
    <cfRule type="containsBlanks" dxfId="193" priority="77">
      <formula>LEN(TRIM(N89))=0</formula>
    </cfRule>
  </conditionalFormatting>
  <conditionalFormatting sqref="N89:Y89">
    <cfRule type="cellIs" dxfId="192" priority="76" operator="equal">
      <formula>0</formula>
    </cfRule>
  </conditionalFormatting>
  <conditionalFormatting sqref="M89">
    <cfRule type="cellIs" dxfId="191" priority="75" operator="equal">
      <formula>0</formula>
    </cfRule>
  </conditionalFormatting>
  <conditionalFormatting sqref="G89">
    <cfRule type="cellIs" dxfId="190" priority="74" operator="equal">
      <formula>0</formula>
    </cfRule>
  </conditionalFormatting>
  <conditionalFormatting sqref="M91">
    <cfRule type="cellIs" dxfId="189" priority="73" operator="equal">
      <formula>0</formula>
    </cfRule>
  </conditionalFormatting>
  <conditionalFormatting sqref="A91:F91 H91:J91 L91">
    <cfRule type="cellIs" dxfId="188" priority="72" operator="equal">
      <formula>0</formula>
    </cfRule>
  </conditionalFormatting>
  <conditionalFormatting sqref="G91">
    <cfRule type="cellIs" dxfId="187" priority="71" operator="equal">
      <formula>0</formula>
    </cfRule>
  </conditionalFormatting>
  <conditionalFormatting sqref="N91:Y91">
    <cfRule type="cellIs" dxfId="186" priority="70" operator="equal">
      <formula>0</formula>
    </cfRule>
  </conditionalFormatting>
  <conditionalFormatting sqref="K91">
    <cfRule type="cellIs" dxfId="185" priority="69" operator="equal">
      <formula>0</formula>
    </cfRule>
  </conditionalFormatting>
  <conditionalFormatting sqref="A95:D95 H95:J95 F95">
    <cfRule type="cellIs" dxfId="184" priority="68" operator="equal">
      <formula>0</formula>
    </cfRule>
  </conditionalFormatting>
  <conditionalFormatting sqref="K95">
    <cfRule type="cellIs" dxfId="183" priority="67" operator="equal">
      <formula>0</formula>
    </cfRule>
  </conditionalFormatting>
  <conditionalFormatting sqref="G95">
    <cfRule type="cellIs" dxfId="182" priority="66" operator="equal">
      <formula>0</formula>
    </cfRule>
  </conditionalFormatting>
  <conditionalFormatting sqref="E95">
    <cfRule type="cellIs" dxfId="181" priority="65" operator="equal">
      <formula>0</formula>
    </cfRule>
  </conditionalFormatting>
  <conditionalFormatting sqref="A99:J99">
    <cfRule type="cellIs" dxfId="180" priority="64" operator="equal">
      <formula>0</formula>
    </cfRule>
  </conditionalFormatting>
  <conditionalFormatting sqref="A98:M98">
    <cfRule type="cellIs" dxfId="179" priority="63" operator="equal">
      <formula>0</formula>
    </cfRule>
  </conditionalFormatting>
  <conditionalFormatting sqref="N98:Y98">
    <cfRule type="cellIs" dxfId="178" priority="62" operator="equal">
      <formula>0</formula>
    </cfRule>
  </conditionalFormatting>
  <conditionalFormatting sqref="K99">
    <cfRule type="cellIs" dxfId="177" priority="61" operator="equal">
      <formula>0</formula>
    </cfRule>
  </conditionalFormatting>
  <conditionalFormatting sqref="A101:F101 H101:J101">
    <cfRule type="cellIs" dxfId="176" priority="60" operator="equal">
      <formula>0</formula>
    </cfRule>
  </conditionalFormatting>
  <conditionalFormatting sqref="K101">
    <cfRule type="cellIs" dxfId="175" priority="59" operator="equal">
      <formula>0</formula>
    </cfRule>
  </conditionalFormatting>
  <conditionalFormatting sqref="G101">
    <cfRule type="cellIs" dxfId="174" priority="58" operator="equal">
      <formula>0</formula>
    </cfRule>
  </conditionalFormatting>
  <conditionalFormatting sqref="M39">
    <cfRule type="cellIs" dxfId="173" priority="57" operator="equal">
      <formula>0</formula>
    </cfRule>
  </conditionalFormatting>
  <conditionalFormatting sqref="A39:F39 H39:J39 L39">
    <cfRule type="cellIs" dxfId="172" priority="56" operator="equal">
      <formula>0</formula>
    </cfRule>
  </conditionalFormatting>
  <conditionalFormatting sqref="G39">
    <cfRule type="cellIs" dxfId="171" priority="55" operator="equal">
      <formula>0</formula>
    </cfRule>
  </conditionalFormatting>
  <conditionalFormatting sqref="N39:Y39">
    <cfRule type="cellIs" dxfId="170" priority="54" operator="equal">
      <formula>0</formula>
    </cfRule>
  </conditionalFormatting>
  <conditionalFormatting sqref="K39">
    <cfRule type="cellIs" dxfId="169" priority="53" operator="equal">
      <formula>0</formula>
    </cfRule>
  </conditionalFormatting>
  <conditionalFormatting sqref="M41">
    <cfRule type="cellIs" dxfId="168" priority="52" operator="equal">
      <formula>0</formula>
    </cfRule>
  </conditionalFormatting>
  <conditionalFormatting sqref="A41:F41 H41:J41 L41">
    <cfRule type="cellIs" dxfId="167" priority="51" operator="equal">
      <formula>0</formula>
    </cfRule>
  </conditionalFormatting>
  <conditionalFormatting sqref="G41">
    <cfRule type="cellIs" dxfId="166" priority="50" operator="equal">
      <formula>0</formula>
    </cfRule>
  </conditionalFormatting>
  <conditionalFormatting sqref="N41:Y41">
    <cfRule type="cellIs" dxfId="165" priority="49" operator="equal">
      <formula>0</formula>
    </cfRule>
  </conditionalFormatting>
  <conditionalFormatting sqref="K41">
    <cfRule type="cellIs" dxfId="164" priority="48" operator="equal">
      <formula>0</formula>
    </cfRule>
  </conditionalFormatting>
  <conditionalFormatting sqref="M61">
    <cfRule type="cellIs" dxfId="163" priority="47" operator="equal">
      <formula>0</formula>
    </cfRule>
  </conditionalFormatting>
  <conditionalFormatting sqref="A61:F61 H61:J61 L61">
    <cfRule type="cellIs" dxfId="162" priority="46" operator="equal">
      <formula>0</formula>
    </cfRule>
  </conditionalFormatting>
  <conditionalFormatting sqref="G61">
    <cfRule type="cellIs" dxfId="161" priority="45" operator="equal">
      <formula>0</formula>
    </cfRule>
  </conditionalFormatting>
  <conditionalFormatting sqref="N61:Y61">
    <cfRule type="cellIs" dxfId="160" priority="44" operator="equal">
      <formula>0</formula>
    </cfRule>
  </conditionalFormatting>
  <conditionalFormatting sqref="K61">
    <cfRule type="cellIs" dxfId="159" priority="43" operator="equal">
      <formula>0</formula>
    </cfRule>
  </conditionalFormatting>
  <conditionalFormatting sqref="M63">
    <cfRule type="cellIs" dxfId="158" priority="42" operator="equal">
      <formula>0</formula>
    </cfRule>
  </conditionalFormatting>
  <conditionalFormatting sqref="A63:F63 H63:J63 L63">
    <cfRule type="cellIs" dxfId="157" priority="41" operator="equal">
      <formula>0</formula>
    </cfRule>
  </conditionalFormatting>
  <conditionalFormatting sqref="G63">
    <cfRule type="cellIs" dxfId="156" priority="40" operator="equal">
      <formula>0</formula>
    </cfRule>
  </conditionalFormatting>
  <conditionalFormatting sqref="N63:Y63">
    <cfRule type="cellIs" dxfId="155" priority="39" operator="equal">
      <formula>0</formula>
    </cfRule>
  </conditionalFormatting>
  <conditionalFormatting sqref="K63">
    <cfRule type="cellIs" dxfId="154" priority="38" operator="equal">
      <formula>0</formula>
    </cfRule>
  </conditionalFormatting>
  <conditionalFormatting sqref="A85:J85 L85">
    <cfRule type="cellIs" dxfId="153" priority="37" operator="equal">
      <formula>0</formula>
    </cfRule>
  </conditionalFormatting>
  <conditionalFormatting sqref="N85:Y85">
    <cfRule type="containsBlanks" dxfId="152" priority="36">
      <formula>LEN(TRIM(N85))=0</formula>
    </cfRule>
  </conditionalFormatting>
  <conditionalFormatting sqref="N85:Y85">
    <cfRule type="cellIs" dxfId="151" priority="35" operator="equal">
      <formula>0</formula>
    </cfRule>
  </conditionalFormatting>
  <conditionalFormatting sqref="M85">
    <cfRule type="cellIs" dxfId="150" priority="34" operator="equal">
      <formula>0</formula>
    </cfRule>
  </conditionalFormatting>
  <conditionalFormatting sqref="K85">
    <cfRule type="cellIs" dxfId="149" priority="33" operator="equal">
      <formula>0</formula>
    </cfRule>
  </conditionalFormatting>
  <conditionalFormatting sqref="M93">
    <cfRule type="cellIs" dxfId="148" priority="32" operator="equal">
      <formula>0</formula>
    </cfRule>
  </conditionalFormatting>
  <conditionalFormatting sqref="A93:F93 H93:J93 L93">
    <cfRule type="cellIs" dxfId="147" priority="31" operator="equal">
      <formula>0</formula>
    </cfRule>
  </conditionalFormatting>
  <conditionalFormatting sqref="G93">
    <cfRule type="cellIs" dxfId="146" priority="30" operator="equal">
      <formula>0</formula>
    </cfRule>
  </conditionalFormatting>
  <conditionalFormatting sqref="N93:Y93">
    <cfRule type="cellIs" dxfId="145" priority="29" operator="equal">
      <formula>0</formula>
    </cfRule>
  </conditionalFormatting>
  <conditionalFormatting sqref="K93">
    <cfRule type="cellIs" dxfId="144" priority="28" operator="equal">
      <formula>0</formula>
    </cfRule>
  </conditionalFormatting>
  <conditionalFormatting sqref="G1">
    <cfRule type="cellIs" dxfId="143" priority="27" operator="equal">
      <formula>0</formula>
    </cfRule>
  </conditionalFormatting>
  <conditionalFormatting sqref="H4:Y5 G5">
    <cfRule type="cellIs" dxfId="142" priority="26" operator="equal">
      <formula>0</formula>
    </cfRule>
  </conditionalFormatting>
  <conditionalFormatting sqref="G4">
    <cfRule type="cellIs" dxfId="141" priority="25" operator="equal">
      <formula>0</formula>
    </cfRule>
  </conditionalFormatting>
  <conditionalFormatting sqref="H6:Y7 G7">
    <cfRule type="cellIs" dxfId="140" priority="24" operator="equal">
      <formula>0</formula>
    </cfRule>
  </conditionalFormatting>
  <conditionalFormatting sqref="G6">
    <cfRule type="cellIs" dxfId="139" priority="23" operator="equal">
      <formula>0</formula>
    </cfRule>
  </conditionalFormatting>
  <conditionalFormatting sqref="A104:XFD104 L103:XFD103">
    <cfRule type="cellIs" dxfId="138" priority="22" operator="equal">
      <formula>0</formula>
    </cfRule>
  </conditionalFormatting>
  <conditionalFormatting sqref="A103:F103 H103:J103">
    <cfRule type="cellIs" dxfId="137" priority="21" operator="equal">
      <formula>0</formula>
    </cfRule>
  </conditionalFormatting>
  <conditionalFormatting sqref="K103">
    <cfRule type="cellIs" dxfId="136" priority="20" operator="equal">
      <formula>0</formula>
    </cfRule>
  </conditionalFormatting>
  <conditionalFormatting sqref="G103">
    <cfRule type="cellIs" dxfId="135" priority="19" operator="equal">
      <formula>0</formula>
    </cfRule>
  </conditionalFormatting>
  <conditionalFormatting sqref="A110:XFD110 L107:XFD107">
    <cfRule type="cellIs" dxfId="134" priority="18" operator="equal">
      <formula>0</formula>
    </cfRule>
  </conditionalFormatting>
  <conditionalFormatting sqref="A107:F107 H107:J107">
    <cfRule type="cellIs" dxfId="133" priority="17" operator="equal">
      <formula>0</formula>
    </cfRule>
  </conditionalFormatting>
  <conditionalFormatting sqref="K107">
    <cfRule type="cellIs" dxfId="132" priority="16" operator="equal">
      <formula>0</formula>
    </cfRule>
  </conditionalFormatting>
  <conditionalFormatting sqref="G107">
    <cfRule type="cellIs" dxfId="131" priority="15" operator="equal">
      <formula>0</formula>
    </cfRule>
  </conditionalFormatting>
  <conditionalFormatting sqref="G8:Y8">
    <cfRule type="cellIs" dxfId="130" priority="14" operator="equal">
      <formula>0</formula>
    </cfRule>
  </conditionalFormatting>
  <conditionalFormatting sqref="G3:Y3">
    <cfRule type="cellIs" dxfId="129" priority="13" operator="equal">
      <formula>0</formula>
    </cfRule>
  </conditionalFormatting>
  <conditionalFormatting sqref="A106:XFD106 L105:XFD105">
    <cfRule type="cellIs" dxfId="128" priority="12" operator="equal">
      <formula>0</formula>
    </cfRule>
  </conditionalFormatting>
  <conditionalFormatting sqref="A105:F105 H105:J105">
    <cfRule type="cellIs" dxfId="127" priority="11" operator="equal">
      <formula>0</formula>
    </cfRule>
  </conditionalFormatting>
  <conditionalFormatting sqref="K105">
    <cfRule type="cellIs" dxfId="126" priority="10" operator="equal">
      <formula>0</formula>
    </cfRule>
  </conditionalFormatting>
  <conditionalFormatting sqref="G105">
    <cfRule type="cellIs" dxfId="125" priority="9" operator="equal">
      <formula>0</formula>
    </cfRule>
  </conditionalFormatting>
  <conditionalFormatting sqref="A108:XFD108">
    <cfRule type="cellIs" dxfId="124" priority="6" operator="equal">
      <formula>0</formula>
    </cfRule>
  </conditionalFormatting>
  <conditionalFormatting sqref="L109:XFD109">
    <cfRule type="cellIs" dxfId="123" priority="5" operator="equal">
      <formula>0</formula>
    </cfRule>
  </conditionalFormatting>
  <conditionalFormatting sqref="A109:F109 H109:J109">
    <cfRule type="cellIs" dxfId="122" priority="4" operator="equal">
      <formula>0</formula>
    </cfRule>
  </conditionalFormatting>
  <conditionalFormatting sqref="K109">
    <cfRule type="cellIs" dxfId="121" priority="3" operator="equal">
      <formula>0</formula>
    </cfRule>
  </conditionalFormatting>
  <conditionalFormatting sqref="G109">
    <cfRule type="cellIs" dxfId="120" priority="2" operator="equal">
      <formula>0</formula>
    </cfRule>
  </conditionalFormatting>
  <conditionalFormatting sqref="M9">
    <cfRule type="cellIs" dxfId="11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71"/>
  <sheetViews>
    <sheetView workbookViewId="0">
      <pane ySplit="9" topLeftCell="A10" activePane="bottomLeft" state="frozen"/>
      <selection pane="bottomLeft" activeCell="A9" sqref="A9"/>
    </sheetView>
  </sheetViews>
  <sheetFormatPr defaultRowHeight="11.25" x14ac:dyDescent="0.2"/>
  <cols>
    <col min="1" max="2" width="1.7109375" style="2" customWidth="1"/>
    <col min="3" max="3" width="12" style="2" customWidth="1"/>
    <col min="4" max="4" width="1.7109375" style="2" customWidth="1"/>
    <col min="5" max="5" width="46" style="2" bestFit="1" customWidth="1"/>
    <col min="6" max="6" width="1.7109375" style="2" customWidth="1"/>
    <col min="7" max="7" width="7.85546875" style="2" bestFit="1" customWidth="1"/>
    <col min="8" max="8" width="2.7109375" style="2" customWidth="1"/>
    <col min="9" max="9" width="7.28515625" style="9" bestFit="1" customWidth="1"/>
    <col min="10" max="10" width="1.7109375" style="2" customWidth="1"/>
    <col min="11" max="14" width="9.140625" style="2"/>
    <col min="15" max="16" width="1.7109375" style="2" customWidth="1"/>
    <col min="17" max="16384" width="9.140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8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8"/>
    </row>
    <row r="3" spans="1:16" x14ac:dyDescent="0.2">
      <c r="A3" s="1"/>
      <c r="B3" s="1"/>
      <c r="C3" s="1" t="str">
        <f>Mrkt!C3</f>
        <v>БАЗОВАЯ</v>
      </c>
      <c r="D3" s="1"/>
      <c r="E3" s="1" t="str">
        <f>Mrkt!E3</f>
        <v>в деньгах и в заказах</v>
      </c>
      <c r="F3" s="1"/>
      <c r="G3" s="1"/>
      <c r="H3" s="1"/>
      <c r="I3" s="1"/>
      <c r="J3" s="1"/>
      <c r="K3" s="1"/>
      <c r="L3" s="1"/>
      <c r="M3" s="1"/>
      <c r="N3" s="1"/>
      <c r="O3" s="1"/>
      <c r="P3" s="38"/>
    </row>
    <row r="4" spans="1:16" s="9" customFormat="1" x14ac:dyDescent="0.2">
      <c r="A4" s="7"/>
      <c r="B4" s="7"/>
      <c r="C4" s="7" t="str">
        <f>Mrkt!C4</f>
        <v>Операционно-финансовая модель онлайн ритейла - Маркетинговое подразделение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6"/>
    </row>
    <row r="5" spans="1:16" s="9" customFormat="1" x14ac:dyDescent="0.2">
      <c r="A5" s="7"/>
      <c r="B5" s="7"/>
      <c r="C5" s="7" t="str">
        <f>Mrkt!C5</f>
        <v>Модель: онлайн ритейл, от Интернет-траффика к бюджету GMV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6"/>
    </row>
    <row r="6" spans="1:16" x14ac:dyDescent="0.2">
      <c r="A6" s="1"/>
      <c r="B6" s="1"/>
      <c r="C6" s="7" t="s">
        <v>111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</row>
    <row r="7" spans="1:16" s="9" customFormat="1" x14ac:dyDescent="0.2">
      <c r="A7" s="7"/>
      <c r="B7" s="7"/>
      <c r="C7" s="28" t="s">
        <v>112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6"/>
    </row>
    <row r="8" spans="1:16" x14ac:dyDescent="0.2">
      <c r="A8" s="1"/>
      <c r="B8" s="1"/>
      <c r="C8" s="28"/>
      <c r="D8" s="1"/>
      <c r="E8" s="1"/>
      <c r="F8" s="1"/>
      <c r="G8" s="16"/>
      <c r="H8" s="16"/>
      <c r="I8" s="16"/>
      <c r="J8" s="16"/>
      <c r="K8" s="75" t="str">
        <f>IF(Mrkt!$N$9="","",Mrkt!$N$9)</f>
        <v/>
      </c>
      <c r="L8" s="75" t="str">
        <f>IF(K9="","",K9+1)</f>
        <v/>
      </c>
      <c r="M8" s="75" t="str">
        <f t="shared" ref="M8:N8" si="0">IF(L9="","",L9+1)</f>
        <v/>
      </c>
      <c r="N8" s="75" t="str">
        <f t="shared" si="0"/>
        <v/>
      </c>
      <c r="O8" s="1"/>
      <c r="P8" s="38"/>
    </row>
    <row r="9" spans="1:16" s="12" customFormat="1" x14ac:dyDescent="0.2">
      <c r="A9" s="11"/>
      <c r="B9" s="11"/>
      <c r="C9" s="13" t="s">
        <v>2</v>
      </c>
      <c r="D9" s="11"/>
      <c r="E9" s="13" t="s">
        <v>3</v>
      </c>
      <c r="F9" s="11"/>
      <c r="G9" s="13" t="s">
        <v>4</v>
      </c>
      <c r="H9" s="72"/>
      <c r="I9" s="73" t="str">
        <f>IF($K$8="","","Итого "&amp;YEAR($K$8)-2000&amp;"'")</f>
        <v/>
      </c>
      <c r="J9" s="72"/>
      <c r="K9" s="74" t="str">
        <f>IF(K8="","",EOMONTH(K8,2))</f>
        <v/>
      </c>
      <c r="L9" s="74" t="str">
        <f>IF(L8="","",EOMONTH(L8,2))</f>
        <v/>
      </c>
      <c r="M9" s="74" t="str">
        <f t="shared" ref="M9:N9" si="1">IF(M8="","",EOMONTH(M8,2))</f>
        <v/>
      </c>
      <c r="N9" s="74" t="str">
        <f t="shared" si="1"/>
        <v/>
      </c>
      <c r="O9" s="11"/>
      <c r="P9" s="54"/>
    </row>
    <row r="10" spans="1:16" x14ac:dyDescent="0.2">
      <c r="A10" s="1"/>
      <c r="B10" s="1"/>
      <c r="C10" s="14"/>
      <c r="D10" s="16"/>
      <c r="E10" s="14"/>
      <c r="F10" s="16"/>
      <c r="G10" s="14"/>
      <c r="H10" s="16"/>
      <c r="I10" s="15"/>
      <c r="J10" s="16"/>
      <c r="K10" s="16"/>
      <c r="L10" s="14"/>
      <c r="M10" s="14"/>
      <c r="N10" s="14"/>
      <c r="O10" s="1"/>
      <c r="P10" s="38"/>
    </row>
    <row r="11" spans="1:16" x14ac:dyDescent="0.2">
      <c r="A11" s="1"/>
      <c r="B11" s="1"/>
      <c r="C11" s="1" t="s">
        <v>24</v>
      </c>
      <c r="D11" s="1"/>
      <c r="E11" s="1" t="s">
        <v>114</v>
      </c>
      <c r="F11" s="1"/>
      <c r="G11" s="1" t="s">
        <v>115</v>
      </c>
      <c r="H11" s="1"/>
      <c r="I11" s="8">
        <f>K11</f>
        <v>0</v>
      </c>
      <c r="J11" s="1"/>
      <c r="K11" s="76">
        <f>Mrkt!I13</f>
        <v>0</v>
      </c>
      <c r="L11" s="76">
        <f>K43</f>
        <v>0</v>
      </c>
      <c r="M11" s="76">
        <f t="shared" ref="M11:N11" si="2">L43</f>
        <v>0</v>
      </c>
      <c r="N11" s="76">
        <f t="shared" si="2"/>
        <v>0</v>
      </c>
      <c r="O11" s="1"/>
      <c r="P11" s="38"/>
    </row>
    <row r="12" spans="1:16" s="31" customFormat="1" ht="7.5" x14ac:dyDescent="0.15">
      <c r="A12" s="91"/>
      <c r="B12" s="91"/>
      <c r="C12" s="91"/>
      <c r="D12" s="91"/>
      <c r="E12" s="91"/>
      <c r="F12" s="91"/>
      <c r="G12" s="91"/>
      <c r="H12" s="91"/>
      <c r="I12" s="92"/>
      <c r="J12" s="91"/>
      <c r="K12" s="93"/>
      <c r="L12" s="94"/>
      <c r="M12" s="94"/>
      <c r="N12" s="94"/>
      <c r="O12" s="91"/>
      <c r="P12" s="63"/>
    </row>
    <row r="13" spans="1:16" s="81" customFormat="1" ht="12" x14ac:dyDescent="0.2">
      <c r="A13" s="78"/>
      <c r="B13" s="78"/>
      <c r="C13" s="78" t="s">
        <v>77</v>
      </c>
      <c r="D13" s="78"/>
      <c r="E13" s="82" t="s">
        <v>119</v>
      </c>
      <c r="F13" s="78"/>
      <c r="G13" s="82" t="s">
        <v>115</v>
      </c>
      <c r="H13" s="78"/>
      <c r="I13" s="85">
        <f>SUM(K13:P13)</f>
        <v>0</v>
      </c>
      <c r="J13" s="79"/>
      <c r="K13" s="85">
        <f>SUMIFS(Mrkt!N:N,Mrkt!$C:$C,$C13)+SUMIFS(Mrkt!O:O,Mrkt!$C:$C,$C13)+SUMIFS(Mrkt!P:P,Mrkt!$C:$C,$C13)</f>
        <v>0</v>
      </c>
      <c r="L13" s="85">
        <f>SUMIFS(Mrkt!Q:Q,Mrkt!$C:$C,$C13)+SUMIFS(Mrkt!R:R,Mrkt!$C:$C,$C13)+SUMIFS(Mrkt!S:S,Mrkt!$C:$C,$C13)</f>
        <v>0</v>
      </c>
      <c r="M13" s="85">
        <f>SUMIFS(Mrkt!T:T,Mrkt!$C:$C,$C13)+SUMIFS(Mrkt!U:U,Mrkt!$C:$C,$C13)+SUMIFS(Mrkt!V:V,Mrkt!$C:$C,$C13)</f>
        <v>0</v>
      </c>
      <c r="N13" s="85">
        <f>SUMIFS(Mrkt!W:W,Mrkt!$C:$C,$C13)+SUMIFS(Mrkt!X:X,Mrkt!$C:$C,$C13)+SUMIFS(Mrkt!Y:Y,Mrkt!$C:$C,$C13)</f>
        <v>0</v>
      </c>
      <c r="O13" s="78"/>
      <c r="P13" s="80"/>
    </row>
    <row r="14" spans="1:16" x14ac:dyDescent="0.2">
      <c r="A14" s="1"/>
      <c r="B14" s="1"/>
      <c r="C14" s="1"/>
      <c r="D14" s="1"/>
      <c r="E14" s="83" t="s">
        <v>116</v>
      </c>
      <c r="F14" s="1"/>
      <c r="G14" s="84"/>
      <c r="H14" s="1"/>
      <c r="I14" s="86"/>
      <c r="J14" s="1"/>
      <c r="K14" s="87"/>
      <c r="L14" s="84"/>
      <c r="M14" s="84"/>
      <c r="N14" s="84"/>
      <c r="O14" s="1"/>
      <c r="P14" s="38"/>
    </row>
    <row r="15" spans="1:16" x14ac:dyDescent="0.2">
      <c r="A15" s="1"/>
      <c r="B15" s="1"/>
      <c r="C15" s="1" t="s">
        <v>41</v>
      </c>
      <c r="D15" s="1"/>
      <c r="E15" s="77" t="s">
        <v>117</v>
      </c>
      <c r="F15" s="1"/>
      <c r="G15" s="1" t="str">
        <f>G13</f>
        <v>чел</v>
      </c>
      <c r="H15" s="1"/>
      <c r="I15" s="8">
        <f>SUM(K15:P15)</f>
        <v>0</v>
      </c>
      <c r="J15" s="1"/>
      <c r="K15" s="76">
        <f>SUMIFS(Mrkt!N:N,Mrkt!$C:$C,$C15)+SUMIFS(Mrkt!O:O,Mrkt!$C:$C,$C15)+SUMIFS(Mrkt!P:P,Mrkt!$C:$C,$C15)</f>
        <v>0</v>
      </c>
      <c r="L15" s="76">
        <f>SUMIFS(Mrkt!Q:Q,Mrkt!$C:$C,$C15)+SUMIFS(Mrkt!R:R,Mrkt!$C:$C,$C15)+SUMIFS(Mrkt!S:S,Mrkt!$C:$C,$C15)</f>
        <v>0</v>
      </c>
      <c r="M15" s="76">
        <f>SUMIFS(Mrkt!T:T,Mrkt!$C:$C,$C15)+SUMIFS(Mrkt!U:U,Mrkt!$C:$C,$C15)+SUMIFS(Mrkt!V:V,Mrkt!$C:$C,$C15)</f>
        <v>0</v>
      </c>
      <c r="N15" s="76">
        <f>SUMIFS(Mrkt!W:W,Mrkt!$C:$C,$C15)+SUMIFS(Mrkt!X:X,Mrkt!$C:$C,$C15)+SUMIFS(Mrkt!Y:Y,Mrkt!$C:$C,$C15)</f>
        <v>0</v>
      </c>
      <c r="O15" s="1"/>
      <c r="P15" s="38"/>
    </row>
    <row r="16" spans="1:16" x14ac:dyDescent="0.2">
      <c r="A16" s="1"/>
      <c r="B16" s="1"/>
      <c r="C16" s="1" t="s">
        <v>63</v>
      </c>
      <c r="D16" s="1"/>
      <c r="E16" s="77" t="s">
        <v>118</v>
      </c>
      <c r="F16" s="1"/>
      <c r="G16" s="1" t="str">
        <f>G13</f>
        <v>чел</v>
      </c>
      <c r="H16" s="1"/>
      <c r="I16" s="8">
        <f>SUM(K16:P16)</f>
        <v>0</v>
      </c>
      <c r="J16" s="1"/>
      <c r="K16" s="76">
        <f>SUMIFS(Mrkt!N:N,Mrkt!$C:$C,$C16)+SUMIFS(Mrkt!O:O,Mrkt!$C:$C,$C16)+SUMIFS(Mrkt!P:P,Mrkt!$C:$C,$C16)</f>
        <v>0</v>
      </c>
      <c r="L16" s="76">
        <f>SUMIFS(Mrkt!Q:Q,Mrkt!$C:$C,$C16)+SUMIFS(Mrkt!R:R,Mrkt!$C:$C,$C16)+SUMIFS(Mrkt!S:S,Mrkt!$C:$C,$C16)</f>
        <v>0</v>
      </c>
      <c r="M16" s="76">
        <f>SUMIFS(Mrkt!T:T,Mrkt!$C:$C,$C16)+SUMIFS(Mrkt!U:U,Mrkt!$C:$C,$C16)+SUMIFS(Mrkt!V:V,Mrkt!$C:$C,$C16)</f>
        <v>0</v>
      </c>
      <c r="N16" s="76">
        <f>SUMIFS(Mrkt!W:W,Mrkt!$C:$C,$C16)+SUMIFS(Mrkt!X:X,Mrkt!$C:$C,$C16)+SUMIFS(Mrkt!Y:Y,Mrkt!$C:$C,$C16)</f>
        <v>0</v>
      </c>
      <c r="O16" s="1"/>
      <c r="P16" s="38"/>
    </row>
    <row r="17" spans="1:16" s="31" customFormat="1" ht="7.5" x14ac:dyDescent="0.15">
      <c r="A17" s="91"/>
      <c r="B17" s="91"/>
      <c r="C17" s="91"/>
      <c r="D17" s="91"/>
      <c r="E17" s="91"/>
      <c r="F17" s="91"/>
      <c r="G17" s="91"/>
      <c r="H17" s="91"/>
      <c r="I17" s="92"/>
      <c r="J17" s="91"/>
      <c r="K17" s="93"/>
      <c r="L17" s="94"/>
      <c r="M17" s="94"/>
      <c r="N17" s="94"/>
      <c r="O17" s="91"/>
      <c r="P17" s="63"/>
    </row>
    <row r="18" spans="1:16" s="81" customFormat="1" ht="12" x14ac:dyDescent="0.2">
      <c r="A18" s="78"/>
      <c r="B18" s="78"/>
      <c r="C18" s="78"/>
      <c r="D18" s="78"/>
      <c r="E18" s="82" t="s">
        <v>122</v>
      </c>
      <c r="F18" s="78"/>
      <c r="G18" s="82" t="s">
        <v>120</v>
      </c>
      <c r="H18" s="78"/>
      <c r="I18" s="85">
        <f>SUM(K18:P18)</f>
        <v>0</v>
      </c>
      <c r="J18" s="79"/>
      <c r="K18" s="85">
        <f>SUM(K19:K21)</f>
        <v>0</v>
      </c>
      <c r="L18" s="85">
        <f t="shared" ref="L18:N18" si="3">SUM(L19:L21)</f>
        <v>0</v>
      </c>
      <c r="M18" s="85">
        <f t="shared" si="3"/>
        <v>0</v>
      </c>
      <c r="N18" s="85">
        <f t="shared" si="3"/>
        <v>0</v>
      </c>
      <c r="O18" s="78"/>
      <c r="P18" s="80"/>
    </row>
    <row r="19" spans="1:16" x14ac:dyDescent="0.2">
      <c r="A19" s="1"/>
      <c r="B19" s="1"/>
      <c r="C19" s="1"/>
      <c r="D19" s="1"/>
      <c r="E19" s="83" t="s">
        <v>116</v>
      </c>
      <c r="F19" s="1"/>
      <c r="G19" s="84"/>
      <c r="H19" s="1"/>
      <c r="I19" s="86"/>
      <c r="J19" s="1"/>
      <c r="K19" s="87"/>
      <c r="L19" s="84"/>
      <c r="M19" s="84"/>
      <c r="N19" s="84"/>
      <c r="O19" s="1"/>
      <c r="P19" s="38"/>
    </row>
    <row r="20" spans="1:16" x14ac:dyDescent="0.2">
      <c r="A20" s="1"/>
      <c r="B20" s="1"/>
      <c r="C20" s="1" t="s">
        <v>36</v>
      </c>
      <c r="D20" s="1"/>
      <c r="E20" s="77" t="s">
        <v>117</v>
      </c>
      <c r="F20" s="1"/>
      <c r="G20" s="1" t="str">
        <f>G18</f>
        <v>тыс.visits</v>
      </c>
      <c r="H20" s="1"/>
      <c r="I20" s="8">
        <f>SUM(K20:P20)</f>
        <v>0</v>
      </c>
      <c r="J20" s="1"/>
      <c r="K20" s="76">
        <f>SUMIFS(Mrkt!N:N,Mrkt!$C:$C,$C20)+SUMIFS(Mrkt!O:O,Mrkt!$C:$C,$C20)+SUMIFS(Mrkt!P:P,Mrkt!$C:$C,$C20)</f>
        <v>0</v>
      </c>
      <c r="L20" s="76">
        <f>SUMIFS(Mrkt!Q:Q,Mrkt!$C:$C,$C20)+SUMIFS(Mrkt!R:R,Mrkt!$C:$C,$C20)+SUMIFS(Mrkt!S:S,Mrkt!$C:$C,$C20)</f>
        <v>0</v>
      </c>
      <c r="M20" s="76">
        <f>SUMIFS(Mrkt!T:T,Mrkt!$C:$C,$C20)+SUMIFS(Mrkt!U:U,Mrkt!$C:$C,$C20)+SUMIFS(Mrkt!V:V,Mrkt!$C:$C,$C20)</f>
        <v>0</v>
      </c>
      <c r="N20" s="76">
        <f>SUMIFS(Mrkt!W:W,Mrkt!$C:$C,$C20)+SUMIFS(Mrkt!X:X,Mrkt!$C:$C,$C20)+SUMIFS(Mrkt!Y:Y,Mrkt!$C:$C,$C20)</f>
        <v>0</v>
      </c>
      <c r="O20" s="1"/>
      <c r="P20" s="38"/>
    </row>
    <row r="21" spans="1:16" x14ac:dyDescent="0.2">
      <c r="A21" s="1"/>
      <c r="B21" s="1"/>
      <c r="C21" s="1" t="s">
        <v>59</v>
      </c>
      <c r="D21" s="1"/>
      <c r="E21" s="77" t="s">
        <v>118</v>
      </c>
      <c r="F21" s="1"/>
      <c r="G21" s="1" t="str">
        <f>G18</f>
        <v>тыс.visits</v>
      </c>
      <c r="H21" s="1"/>
      <c r="I21" s="8">
        <f>SUM(K21:P21)</f>
        <v>0</v>
      </c>
      <c r="J21" s="1"/>
      <c r="K21" s="76">
        <f>SUMIFS(Mrkt!N:N,Mrkt!$C:$C,$C21)+SUMIFS(Mrkt!O:O,Mrkt!$C:$C,$C21)+SUMIFS(Mrkt!P:P,Mrkt!$C:$C,$C21)</f>
        <v>0</v>
      </c>
      <c r="L21" s="76">
        <f>SUMIFS(Mrkt!Q:Q,Mrkt!$C:$C,$C21)+SUMIFS(Mrkt!R:R,Mrkt!$C:$C,$C21)+SUMIFS(Mrkt!S:S,Mrkt!$C:$C,$C21)</f>
        <v>0</v>
      </c>
      <c r="M21" s="76">
        <f>SUMIFS(Mrkt!T:T,Mrkt!$C:$C,$C21)+SUMIFS(Mrkt!U:U,Mrkt!$C:$C,$C21)+SUMIFS(Mrkt!V:V,Mrkt!$C:$C,$C21)</f>
        <v>0</v>
      </c>
      <c r="N21" s="76">
        <f>SUMIFS(Mrkt!W:W,Mrkt!$C:$C,$C21)+SUMIFS(Mrkt!X:X,Mrkt!$C:$C,$C21)+SUMIFS(Mrkt!Y:Y,Mrkt!$C:$C,$C21)</f>
        <v>0</v>
      </c>
      <c r="O21" s="1"/>
      <c r="P21" s="38"/>
    </row>
    <row r="22" spans="1:16" s="31" customFormat="1" ht="7.5" x14ac:dyDescent="0.15">
      <c r="A22" s="91"/>
      <c r="B22" s="91"/>
      <c r="C22" s="91"/>
      <c r="D22" s="91"/>
      <c r="E22" s="91"/>
      <c r="F22" s="91"/>
      <c r="G22" s="91"/>
      <c r="H22" s="91"/>
      <c r="I22" s="92"/>
      <c r="J22" s="91"/>
      <c r="K22" s="93"/>
      <c r="L22" s="94"/>
      <c r="M22" s="94"/>
      <c r="N22" s="94"/>
      <c r="O22" s="91"/>
      <c r="P22" s="63"/>
    </row>
    <row r="23" spans="1:16" s="81" customFormat="1" ht="12" x14ac:dyDescent="0.2">
      <c r="A23" s="78"/>
      <c r="B23" s="78"/>
      <c r="C23" s="78"/>
      <c r="D23" s="78"/>
      <c r="E23" s="82" t="s">
        <v>123</v>
      </c>
      <c r="F23" s="78"/>
      <c r="G23" s="82" t="s">
        <v>121</v>
      </c>
      <c r="H23" s="78"/>
      <c r="I23" s="85">
        <f>SUM(K23:P23)</f>
        <v>0</v>
      </c>
      <c r="J23" s="79"/>
      <c r="K23" s="85">
        <f>SUM(K24:K26)</f>
        <v>0</v>
      </c>
      <c r="L23" s="85">
        <f t="shared" ref="L23" si="4">SUM(L24:L26)</f>
        <v>0</v>
      </c>
      <c r="M23" s="85">
        <f t="shared" ref="M23" si="5">SUM(M24:M26)</f>
        <v>0</v>
      </c>
      <c r="N23" s="85">
        <f t="shared" ref="N23" si="6">SUM(N24:N26)</f>
        <v>0</v>
      </c>
      <c r="O23" s="78"/>
      <c r="P23" s="80"/>
    </row>
    <row r="24" spans="1:16" x14ac:dyDescent="0.2">
      <c r="A24" s="1"/>
      <c r="B24" s="1"/>
      <c r="C24" s="1"/>
      <c r="D24" s="1"/>
      <c r="E24" s="83" t="s">
        <v>116</v>
      </c>
      <c r="F24" s="1"/>
      <c r="G24" s="84"/>
      <c r="H24" s="1"/>
      <c r="I24" s="86"/>
      <c r="J24" s="1"/>
      <c r="K24" s="87"/>
      <c r="L24" s="84"/>
      <c r="M24" s="84"/>
      <c r="N24" s="84"/>
      <c r="O24" s="1"/>
      <c r="P24" s="38"/>
    </row>
    <row r="25" spans="1:16" x14ac:dyDescent="0.2">
      <c r="A25" s="1"/>
      <c r="B25" s="1"/>
      <c r="C25" s="1" t="s">
        <v>45</v>
      </c>
      <c r="D25" s="1"/>
      <c r="E25" s="77" t="s">
        <v>117</v>
      </c>
      <c r="F25" s="1"/>
      <c r="G25" s="1" t="str">
        <f>G23</f>
        <v>шт</v>
      </c>
      <c r="H25" s="1"/>
      <c r="I25" s="8">
        <f>SUM(K25:P25)</f>
        <v>0</v>
      </c>
      <c r="J25" s="1"/>
      <c r="K25" s="76">
        <f>SUMIFS(Mrkt!N:N,Mrkt!$C:$C,$C25)+SUMIFS(Mrkt!O:O,Mrkt!$C:$C,$C25)+SUMIFS(Mrkt!P:P,Mrkt!$C:$C,$C25)</f>
        <v>0</v>
      </c>
      <c r="L25" s="76">
        <f>SUMIFS(Mrkt!Q:Q,Mrkt!$C:$C,$C25)+SUMIFS(Mrkt!R:R,Mrkt!$C:$C,$C25)+SUMIFS(Mrkt!S:S,Mrkt!$C:$C,$C25)</f>
        <v>0</v>
      </c>
      <c r="M25" s="76">
        <f>SUMIFS(Mrkt!T:T,Mrkt!$C:$C,$C25)+SUMIFS(Mrkt!U:U,Mrkt!$C:$C,$C25)+SUMIFS(Mrkt!V:V,Mrkt!$C:$C,$C25)</f>
        <v>0</v>
      </c>
      <c r="N25" s="76">
        <f>SUMIFS(Mrkt!W:W,Mrkt!$C:$C,$C25)+SUMIFS(Mrkt!X:X,Mrkt!$C:$C,$C25)+SUMIFS(Mrkt!Y:Y,Mrkt!$C:$C,$C25)</f>
        <v>0</v>
      </c>
      <c r="O25" s="1"/>
      <c r="P25" s="38"/>
    </row>
    <row r="26" spans="1:16" x14ac:dyDescent="0.2">
      <c r="A26" s="1"/>
      <c r="B26" s="1"/>
      <c r="C26" s="1" t="s">
        <v>67</v>
      </c>
      <c r="D26" s="1"/>
      <c r="E26" s="77" t="s">
        <v>118</v>
      </c>
      <c r="F26" s="1"/>
      <c r="G26" s="1" t="str">
        <f>G23</f>
        <v>шт</v>
      </c>
      <c r="H26" s="1"/>
      <c r="I26" s="8">
        <f>SUM(K26:P26)</f>
        <v>0</v>
      </c>
      <c r="J26" s="1"/>
      <c r="K26" s="76">
        <f>SUMIFS(Mrkt!N:N,Mrkt!$C:$C,$C26)+SUMIFS(Mrkt!O:O,Mrkt!$C:$C,$C26)+SUMIFS(Mrkt!P:P,Mrkt!$C:$C,$C26)</f>
        <v>0</v>
      </c>
      <c r="L26" s="76">
        <f>SUMIFS(Mrkt!Q:Q,Mrkt!$C:$C,$C26)+SUMIFS(Mrkt!R:R,Mrkt!$C:$C,$C26)+SUMIFS(Mrkt!S:S,Mrkt!$C:$C,$C26)</f>
        <v>0</v>
      </c>
      <c r="M26" s="76">
        <f>SUMIFS(Mrkt!T:T,Mrkt!$C:$C,$C26)+SUMIFS(Mrkt!U:U,Mrkt!$C:$C,$C26)+SUMIFS(Mrkt!V:V,Mrkt!$C:$C,$C26)</f>
        <v>0</v>
      </c>
      <c r="N26" s="76">
        <f>SUMIFS(Mrkt!W:W,Mrkt!$C:$C,$C26)+SUMIFS(Mrkt!X:X,Mrkt!$C:$C,$C26)+SUMIFS(Mrkt!Y:Y,Mrkt!$C:$C,$C26)</f>
        <v>0</v>
      </c>
      <c r="O26" s="1"/>
      <c r="P26" s="38"/>
    </row>
    <row r="27" spans="1:16" s="31" customFormat="1" ht="7.5" x14ac:dyDescent="0.15">
      <c r="A27" s="91"/>
      <c r="B27" s="91"/>
      <c r="C27" s="91"/>
      <c r="D27" s="91"/>
      <c r="E27" s="91"/>
      <c r="F27" s="91"/>
      <c r="G27" s="91"/>
      <c r="H27" s="91"/>
      <c r="I27" s="92"/>
      <c r="J27" s="91"/>
      <c r="K27" s="93"/>
      <c r="L27" s="94"/>
      <c r="M27" s="94"/>
      <c r="N27" s="94"/>
      <c r="O27" s="91"/>
      <c r="P27" s="63"/>
    </row>
    <row r="28" spans="1:16" s="81" customFormat="1" ht="12" x14ac:dyDescent="0.2">
      <c r="A28" s="78"/>
      <c r="B28" s="78"/>
      <c r="C28" s="78"/>
      <c r="D28" s="78"/>
      <c r="E28" s="82" t="s">
        <v>124</v>
      </c>
      <c r="F28" s="78"/>
      <c r="G28" s="82" t="s">
        <v>1</v>
      </c>
      <c r="H28" s="78"/>
      <c r="I28" s="88">
        <f>IF(I18=0,0,I23/(I18*1000))</f>
        <v>0</v>
      </c>
      <c r="J28" s="79"/>
      <c r="K28" s="88">
        <f>IF(K18=0,0,K23/(K18*1000))</f>
        <v>0</v>
      </c>
      <c r="L28" s="88">
        <f t="shared" ref="L28:N28" si="7">IF(L18=0,0,L23/(L18*1000))</f>
        <v>0</v>
      </c>
      <c r="M28" s="88">
        <f t="shared" si="7"/>
        <v>0</v>
      </c>
      <c r="N28" s="88">
        <f t="shared" si="7"/>
        <v>0</v>
      </c>
      <c r="O28" s="78"/>
      <c r="P28" s="80"/>
    </row>
    <row r="29" spans="1:16" x14ac:dyDescent="0.2">
      <c r="A29" s="1"/>
      <c r="B29" s="1"/>
      <c r="C29" s="1"/>
      <c r="D29" s="1"/>
      <c r="E29" s="83" t="s">
        <v>116</v>
      </c>
      <c r="F29" s="1"/>
      <c r="G29" s="84"/>
      <c r="H29" s="1"/>
      <c r="I29" s="86"/>
      <c r="J29" s="1"/>
      <c r="K29" s="87"/>
      <c r="L29" s="84"/>
      <c r="M29" s="84"/>
      <c r="N29" s="84"/>
      <c r="O29" s="1"/>
      <c r="P29" s="38"/>
    </row>
    <row r="30" spans="1:16" x14ac:dyDescent="0.2">
      <c r="A30" s="1"/>
      <c r="B30" s="1"/>
      <c r="C30" s="1" t="s">
        <v>47</v>
      </c>
      <c r="D30" s="1"/>
      <c r="E30" s="77" t="s">
        <v>117</v>
      </c>
      <c r="F30" s="1"/>
      <c r="G30" s="1" t="str">
        <f>G28</f>
        <v>%</v>
      </c>
      <c r="H30" s="1"/>
      <c r="I30" s="90">
        <f>IF(I20=0,0,I25/(I20*1000))</f>
        <v>0</v>
      </c>
      <c r="J30" s="1"/>
      <c r="K30" s="89">
        <f t="shared" ref="K30:N30" si="8">IF(K20=0,0,K25/(K20*1000))</f>
        <v>0</v>
      </c>
      <c r="L30" s="89">
        <f t="shared" si="8"/>
        <v>0</v>
      </c>
      <c r="M30" s="89">
        <f t="shared" si="8"/>
        <v>0</v>
      </c>
      <c r="N30" s="89">
        <f t="shared" si="8"/>
        <v>0</v>
      </c>
      <c r="O30" s="1"/>
      <c r="P30" s="38"/>
    </row>
    <row r="31" spans="1:16" x14ac:dyDescent="0.2">
      <c r="A31" s="1"/>
      <c r="B31" s="1"/>
      <c r="C31" s="1" t="s">
        <v>69</v>
      </c>
      <c r="D31" s="1"/>
      <c r="E31" s="77" t="s">
        <v>118</v>
      </c>
      <c r="F31" s="1"/>
      <c r="G31" s="1" t="str">
        <f>G28</f>
        <v>%</v>
      </c>
      <c r="H31" s="1"/>
      <c r="I31" s="90">
        <f>IF(I21=0,0,I26/(I21*1000))</f>
        <v>0</v>
      </c>
      <c r="J31" s="1"/>
      <c r="K31" s="89">
        <f t="shared" ref="K31:N31" si="9">IF(K21=0,0,K26/(K21*1000))</f>
        <v>0</v>
      </c>
      <c r="L31" s="89">
        <f t="shared" si="9"/>
        <v>0</v>
      </c>
      <c r="M31" s="89">
        <f t="shared" si="9"/>
        <v>0</v>
      </c>
      <c r="N31" s="89">
        <f t="shared" si="9"/>
        <v>0</v>
      </c>
      <c r="O31" s="1"/>
      <c r="P31" s="38"/>
    </row>
    <row r="32" spans="1:16" s="31" customFormat="1" ht="7.5" x14ac:dyDescent="0.15">
      <c r="A32" s="91"/>
      <c r="B32" s="91"/>
      <c r="C32" s="91"/>
      <c r="D32" s="91"/>
      <c r="E32" s="91"/>
      <c r="F32" s="91"/>
      <c r="G32" s="91"/>
      <c r="H32" s="91"/>
      <c r="I32" s="92"/>
      <c r="J32" s="91"/>
      <c r="K32" s="93"/>
      <c r="L32" s="94"/>
      <c r="M32" s="94"/>
      <c r="N32" s="94"/>
      <c r="O32" s="91"/>
      <c r="P32" s="63"/>
    </row>
    <row r="33" spans="1:16" s="81" customFormat="1" ht="12" x14ac:dyDescent="0.2">
      <c r="A33" s="78"/>
      <c r="B33" s="78"/>
      <c r="C33" s="78"/>
      <c r="D33" s="78"/>
      <c r="E33" s="82" t="s">
        <v>125</v>
      </c>
      <c r="F33" s="78"/>
      <c r="G33" s="82" t="s">
        <v>0</v>
      </c>
      <c r="H33" s="78"/>
      <c r="I33" s="85">
        <f>SUM(K33:P33)</f>
        <v>0</v>
      </c>
      <c r="J33" s="79"/>
      <c r="K33" s="85">
        <f>SUM(K34:K36)</f>
        <v>0</v>
      </c>
      <c r="L33" s="85">
        <f t="shared" ref="L33" si="10">SUM(L34:L36)</f>
        <v>0</v>
      </c>
      <c r="M33" s="85">
        <f t="shared" ref="M33" si="11">SUM(M34:M36)</f>
        <v>0</v>
      </c>
      <c r="N33" s="85">
        <f t="shared" ref="N33" si="12">SUM(N34:N36)</f>
        <v>0</v>
      </c>
      <c r="O33" s="78"/>
      <c r="P33" s="80"/>
    </row>
    <row r="34" spans="1:16" x14ac:dyDescent="0.2">
      <c r="A34" s="1"/>
      <c r="B34" s="1"/>
      <c r="C34" s="1"/>
      <c r="D34" s="1"/>
      <c r="E34" s="83" t="s">
        <v>116</v>
      </c>
      <c r="F34" s="1"/>
      <c r="G34" s="84"/>
      <c r="H34" s="1"/>
      <c r="I34" s="86"/>
      <c r="J34" s="1"/>
      <c r="K34" s="87"/>
      <c r="L34" s="84"/>
      <c r="M34" s="84"/>
      <c r="N34" s="84"/>
      <c r="O34" s="1"/>
      <c r="P34" s="38"/>
    </row>
    <row r="35" spans="1:16" x14ac:dyDescent="0.2">
      <c r="A35" s="1"/>
      <c r="B35" s="1"/>
      <c r="C35" s="1" t="s">
        <v>34</v>
      </c>
      <c r="D35" s="1"/>
      <c r="E35" s="77" t="s">
        <v>117</v>
      </c>
      <c r="F35" s="1"/>
      <c r="G35" s="1" t="str">
        <f>G33</f>
        <v>тыс.руб.</v>
      </c>
      <c r="H35" s="1"/>
      <c r="I35" s="8">
        <f>SUM(K35:P35)</f>
        <v>0</v>
      </c>
      <c r="J35" s="1"/>
      <c r="K35" s="76">
        <f>SUMIFS(Mrkt!N:N,Mrkt!$C:$C,$C35)+SUMIFS(Mrkt!O:O,Mrkt!$C:$C,$C35)+SUMIFS(Mrkt!P:P,Mrkt!$C:$C,$C35)</f>
        <v>0</v>
      </c>
      <c r="L35" s="76">
        <f>SUMIFS(Mrkt!Q:Q,Mrkt!$C:$C,$C35)+SUMIFS(Mrkt!R:R,Mrkt!$C:$C,$C35)+SUMIFS(Mrkt!S:S,Mrkt!$C:$C,$C35)</f>
        <v>0</v>
      </c>
      <c r="M35" s="76">
        <f>SUMIFS(Mrkt!T:T,Mrkt!$C:$C,$C35)+SUMIFS(Mrkt!U:U,Mrkt!$C:$C,$C35)+SUMIFS(Mrkt!V:V,Mrkt!$C:$C,$C35)</f>
        <v>0</v>
      </c>
      <c r="N35" s="76">
        <f>SUMIFS(Mrkt!W:W,Mrkt!$C:$C,$C35)+SUMIFS(Mrkt!X:X,Mrkt!$C:$C,$C35)+SUMIFS(Mrkt!Y:Y,Mrkt!$C:$C,$C35)</f>
        <v>0</v>
      </c>
      <c r="O35" s="1"/>
      <c r="P35" s="38"/>
    </row>
    <row r="36" spans="1:16" x14ac:dyDescent="0.2">
      <c r="A36" s="1"/>
      <c r="B36" s="1"/>
      <c r="C36" s="1" t="s">
        <v>55</v>
      </c>
      <c r="D36" s="1"/>
      <c r="E36" s="77" t="s">
        <v>118</v>
      </c>
      <c r="F36" s="1"/>
      <c r="G36" s="1" t="str">
        <f>G33</f>
        <v>тыс.руб.</v>
      </c>
      <c r="H36" s="1"/>
      <c r="I36" s="8">
        <f>SUM(K36:P36)</f>
        <v>0</v>
      </c>
      <c r="J36" s="1"/>
      <c r="K36" s="76">
        <f>SUMIFS(Mrkt!N:N,Mrkt!$C:$C,$C36)+SUMIFS(Mrkt!O:O,Mrkt!$C:$C,$C36)+SUMIFS(Mrkt!P:P,Mrkt!$C:$C,$C36)</f>
        <v>0</v>
      </c>
      <c r="L36" s="76">
        <f>SUMIFS(Mrkt!Q:Q,Mrkt!$C:$C,$C36)+SUMIFS(Mrkt!R:R,Mrkt!$C:$C,$C36)+SUMIFS(Mrkt!S:S,Mrkt!$C:$C,$C36)</f>
        <v>0</v>
      </c>
      <c r="M36" s="76">
        <f>SUMIFS(Mrkt!T:T,Mrkt!$C:$C,$C36)+SUMIFS(Mrkt!U:U,Mrkt!$C:$C,$C36)+SUMIFS(Mrkt!V:V,Mrkt!$C:$C,$C36)</f>
        <v>0</v>
      </c>
      <c r="N36" s="76">
        <f>SUMIFS(Mrkt!W:W,Mrkt!$C:$C,$C36)+SUMIFS(Mrkt!X:X,Mrkt!$C:$C,$C36)+SUMIFS(Mrkt!Y:Y,Mrkt!$C:$C,$C36)</f>
        <v>0</v>
      </c>
      <c r="O36" s="1"/>
      <c r="P36" s="38"/>
    </row>
    <row r="37" spans="1:16" s="31" customFormat="1" ht="7.5" x14ac:dyDescent="0.15">
      <c r="A37" s="91"/>
      <c r="B37" s="91"/>
      <c r="C37" s="91"/>
      <c r="D37" s="91"/>
      <c r="E37" s="91"/>
      <c r="F37" s="91"/>
      <c r="G37" s="91"/>
      <c r="H37" s="91"/>
      <c r="I37" s="92"/>
      <c r="J37" s="91"/>
      <c r="K37" s="93"/>
      <c r="L37" s="94"/>
      <c r="M37" s="94"/>
      <c r="N37" s="94"/>
      <c r="O37" s="91"/>
      <c r="P37" s="63"/>
    </row>
    <row r="38" spans="1:16" s="81" customFormat="1" ht="12" x14ac:dyDescent="0.2">
      <c r="A38" s="78"/>
      <c r="B38" s="78"/>
      <c r="C38" s="78"/>
      <c r="D38" s="78"/>
      <c r="E38" s="82" t="s">
        <v>126</v>
      </c>
      <c r="F38" s="78"/>
      <c r="G38" s="82" t="s">
        <v>15</v>
      </c>
      <c r="H38" s="78"/>
      <c r="I38" s="85">
        <f>IF(I23=0,0,I33*1000/I23)</f>
        <v>0</v>
      </c>
      <c r="J38" s="79"/>
      <c r="K38" s="85">
        <f>IF(K23=0,0,K33*1000/K23)</f>
        <v>0</v>
      </c>
      <c r="L38" s="85">
        <f t="shared" ref="L38:N38" si="13">IF(L23=0,0,L33*1000/L23)</f>
        <v>0</v>
      </c>
      <c r="M38" s="85">
        <f t="shared" si="13"/>
        <v>0</v>
      </c>
      <c r="N38" s="85">
        <f t="shared" si="13"/>
        <v>0</v>
      </c>
      <c r="O38" s="78"/>
      <c r="P38" s="80"/>
    </row>
    <row r="39" spans="1:16" x14ac:dyDescent="0.2">
      <c r="A39" s="1"/>
      <c r="B39" s="1"/>
      <c r="C39" s="1"/>
      <c r="D39" s="1"/>
      <c r="E39" s="83" t="s">
        <v>116</v>
      </c>
      <c r="F39" s="1"/>
      <c r="G39" s="84"/>
      <c r="H39" s="1"/>
      <c r="I39" s="86"/>
      <c r="J39" s="1"/>
      <c r="K39" s="87"/>
      <c r="L39" s="84"/>
      <c r="M39" s="84"/>
      <c r="N39" s="84"/>
      <c r="O39" s="1"/>
      <c r="P39" s="38"/>
    </row>
    <row r="40" spans="1:16" x14ac:dyDescent="0.2">
      <c r="A40" s="1"/>
      <c r="B40" s="1"/>
      <c r="C40" s="1" t="s">
        <v>49</v>
      </c>
      <c r="D40" s="1"/>
      <c r="E40" s="77" t="s">
        <v>117</v>
      </c>
      <c r="F40" s="1"/>
      <c r="G40" s="1" t="str">
        <f>G38</f>
        <v>руб.</v>
      </c>
      <c r="H40" s="1"/>
      <c r="I40" s="8">
        <f t="shared" ref="I40:I41" si="14">IF(I25=0,0,I35*1000/I25)</f>
        <v>0</v>
      </c>
      <c r="J40" s="1"/>
      <c r="K40" s="76">
        <f t="shared" ref="K40:N40" si="15">IF(K25=0,0,K35*1000/K25)</f>
        <v>0</v>
      </c>
      <c r="L40" s="76">
        <f t="shared" si="15"/>
        <v>0</v>
      </c>
      <c r="M40" s="76">
        <f t="shared" si="15"/>
        <v>0</v>
      </c>
      <c r="N40" s="76">
        <f t="shared" si="15"/>
        <v>0</v>
      </c>
      <c r="O40" s="1"/>
      <c r="P40" s="38"/>
    </row>
    <row r="41" spans="1:16" x14ac:dyDescent="0.2">
      <c r="A41" s="1"/>
      <c r="B41" s="1"/>
      <c r="C41" s="1" t="s">
        <v>71</v>
      </c>
      <c r="D41" s="1"/>
      <c r="E41" s="77" t="s">
        <v>118</v>
      </c>
      <c r="F41" s="1"/>
      <c r="G41" s="1" t="str">
        <f>G38</f>
        <v>руб.</v>
      </c>
      <c r="H41" s="1"/>
      <c r="I41" s="8">
        <f t="shared" si="14"/>
        <v>0</v>
      </c>
      <c r="J41" s="1"/>
      <c r="K41" s="76">
        <f t="shared" ref="K41:N41" si="16">IF(K26=0,0,K36*1000/K26)</f>
        <v>0</v>
      </c>
      <c r="L41" s="76">
        <f t="shared" si="16"/>
        <v>0</v>
      </c>
      <c r="M41" s="76">
        <f t="shared" si="16"/>
        <v>0</v>
      </c>
      <c r="N41" s="76">
        <f t="shared" si="16"/>
        <v>0</v>
      </c>
      <c r="O41" s="1"/>
      <c r="P41" s="38"/>
    </row>
    <row r="42" spans="1:16" s="31" customFormat="1" ht="7.5" x14ac:dyDescent="0.15">
      <c r="A42" s="91"/>
      <c r="B42" s="91"/>
      <c r="C42" s="91"/>
      <c r="D42" s="91"/>
      <c r="E42" s="91"/>
      <c r="F42" s="91"/>
      <c r="G42" s="91"/>
      <c r="H42" s="91"/>
      <c r="I42" s="92"/>
      <c r="J42" s="91"/>
      <c r="K42" s="93"/>
      <c r="L42" s="94"/>
      <c r="M42" s="94"/>
      <c r="N42" s="94"/>
      <c r="O42" s="91"/>
      <c r="P42" s="63"/>
    </row>
    <row r="43" spans="1:16" s="81" customFormat="1" ht="12" x14ac:dyDescent="0.2">
      <c r="A43" s="78"/>
      <c r="B43" s="78"/>
      <c r="C43" s="78"/>
      <c r="D43" s="78"/>
      <c r="E43" s="82" t="s">
        <v>127</v>
      </c>
      <c r="F43" s="78"/>
      <c r="G43" s="82" t="s">
        <v>115</v>
      </c>
      <c r="H43" s="78"/>
      <c r="I43" s="85">
        <f>I11+I13</f>
        <v>0</v>
      </c>
      <c r="J43" s="79"/>
      <c r="K43" s="85">
        <f>K11+K13</f>
        <v>0</v>
      </c>
      <c r="L43" s="85">
        <f t="shared" ref="L43:N43" si="17">L11+L13</f>
        <v>0</v>
      </c>
      <c r="M43" s="85">
        <f t="shared" si="17"/>
        <v>0</v>
      </c>
      <c r="N43" s="85">
        <f t="shared" si="17"/>
        <v>0</v>
      </c>
      <c r="O43" s="78"/>
      <c r="P43" s="80"/>
    </row>
    <row r="44" spans="1:16" s="31" customFormat="1" ht="7.5" x14ac:dyDescent="0.15">
      <c r="A44" s="91"/>
      <c r="B44" s="91"/>
      <c r="C44" s="91"/>
      <c r="D44" s="91"/>
      <c r="E44" s="91"/>
      <c r="F44" s="91"/>
      <c r="G44" s="91"/>
      <c r="H44" s="91"/>
      <c r="I44" s="92"/>
      <c r="J44" s="91"/>
      <c r="K44" s="93"/>
      <c r="L44" s="94"/>
      <c r="M44" s="94"/>
      <c r="N44" s="94"/>
      <c r="O44" s="91"/>
      <c r="P44" s="63"/>
    </row>
    <row r="45" spans="1:16" s="81" customFormat="1" ht="12" x14ac:dyDescent="0.2">
      <c r="A45" s="78"/>
      <c r="B45" s="78"/>
      <c r="C45" s="78"/>
      <c r="D45" s="78"/>
      <c r="E45" s="82" t="s">
        <v>128</v>
      </c>
      <c r="F45" s="78"/>
      <c r="G45" s="82" t="s">
        <v>121</v>
      </c>
      <c r="H45" s="78"/>
      <c r="I45" s="85">
        <f>SUM(K45:P45)</f>
        <v>0</v>
      </c>
      <c r="J45" s="79"/>
      <c r="K45" s="85">
        <f>Mrkt!N21+Mrkt!N79+Mrkt!O21+Mrkt!O79+Mrkt!P21+Mrkt!P79</f>
        <v>0</v>
      </c>
      <c r="L45" s="85">
        <f>Mrkt!Q21+Mrkt!Q79+Mrkt!R21+Mrkt!R79+Mrkt!S21+Mrkt!S79</f>
        <v>0</v>
      </c>
      <c r="M45" s="85">
        <f>Mrkt!T21+Mrkt!T79+Mrkt!U21+Mrkt!U79+Mrkt!V21+Mrkt!V79</f>
        <v>0</v>
      </c>
      <c r="N45" s="85">
        <f>Mrkt!W21+Mrkt!W79+Mrkt!X21+Mrkt!X79+Mrkt!Y21+Mrkt!Y79</f>
        <v>0</v>
      </c>
      <c r="O45" s="78"/>
      <c r="P45" s="80"/>
    </row>
    <row r="46" spans="1:16" s="31" customFormat="1" ht="7.5" x14ac:dyDescent="0.15">
      <c r="A46" s="91"/>
      <c r="B46" s="91"/>
      <c r="C46" s="91"/>
      <c r="D46" s="91"/>
      <c r="E46" s="91"/>
      <c r="F46" s="91"/>
      <c r="G46" s="91"/>
      <c r="H46" s="91"/>
      <c r="I46" s="92"/>
      <c r="J46" s="91"/>
      <c r="K46" s="93"/>
      <c r="L46" s="94"/>
      <c r="M46" s="94"/>
      <c r="N46" s="94"/>
      <c r="O46" s="91"/>
      <c r="P46" s="63"/>
    </row>
    <row r="47" spans="1:16" s="81" customFormat="1" ht="12" x14ac:dyDescent="0.2">
      <c r="A47" s="78"/>
      <c r="B47" s="78"/>
      <c r="C47" s="1" t="s">
        <v>89</v>
      </c>
      <c r="D47" s="78"/>
      <c r="E47" s="82" t="s">
        <v>129</v>
      </c>
      <c r="F47" s="78"/>
      <c r="G47" s="82" t="s">
        <v>121</v>
      </c>
      <c r="H47" s="78"/>
      <c r="I47" s="85">
        <f>SUM(K47:P47)</f>
        <v>0</v>
      </c>
      <c r="J47" s="79"/>
      <c r="K47" s="85">
        <f>SUMIFS(Mrkt!N:N,Mrkt!$C:$C,$C47)+SUMIFS(Mrkt!O:O,Mrkt!$C:$C,$C47)+SUMIFS(Mrkt!P:P,Mrkt!$C:$C,$C47)</f>
        <v>0</v>
      </c>
      <c r="L47" s="85">
        <f>SUMIFS(Mrkt!Q:Q,Mrkt!$C:$C,$C47)+SUMIFS(Mrkt!R:R,Mrkt!$C:$C,$C47)+SUMIFS(Mrkt!S:S,Mrkt!$C:$C,$C47)</f>
        <v>0</v>
      </c>
      <c r="M47" s="85">
        <f>SUMIFS(Mrkt!T:T,Mrkt!$C:$C,$C47)+SUMIFS(Mrkt!U:U,Mrkt!$C:$C,$C47)+SUMIFS(Mrkt!V:V,Mrkt!$C:$C,$C47)</f>
        <v>0</v>
      </c>
      <c r="N47" s="85">
        <f>SUMIFS(Mrkt!W:W,Mrkt!$C:$C,$C47)+SUMIFS(Mrkt!X:X,Mrkt!$C:$C,$C47)+SUMIFS(Mrkt!Y:Y,Mrkt!$C:$C,$C47)</f>
        <v>0</v>
      </c>
      <c r="O47" s="78"/>
      <c r="P47" s="80"/>
    </row>
    <row r="48" spans="1:16" s="31" customFormat="1" ht="7.5" x14ac:dyDescent="0.15">
      <c r="A48" s="91"/>
      <c r="B48" s="91"/>
      <c r="C48" s="91"/>
      <c r="D48" s="91"/>
      <c r="E48" s="91"/>
      <c r="F48" s="91"/>
      <c r="G48" s="91"/>
      <c r="H48" s="91"/>
      <c r="I48" s="92"/>
      <c r="J48" s="91"/>
      <c r="K48" s="93"/>
      <c r="L48" s="94"/>
      <c r="M48" s="94"/>
      <c r="N48" s="94"/>
      <c r="O48" s="91"/>
      <c r="P48" s="63"/>
    </row>
    <row r="49" spans="1:16" s="100" customFormat="1" ht="12" x14ac:dyDescent="0.2">
      <c r="A49" s="95"/>
      <c r="B49" s="95"/>
      <c r="C49" s="96"/>
      <c r="D49" s="95"/>
      <c r="E49" s="97" t="s">
        <v>131</v>
      </c>
      <c r="F49" s="95"/>
      <c r="G49" s="97" t="s">
        <v>1</v>
      </c>
      <c r="H49" s="95"/>
      <c r="I49" s="101">
        <f>IF(I13=0,0,SUMPRODUCT(K49:N49,K13:N13)/I13)</f>
        <v>0</v>
      </c>
      <c r="J49" s="98"/>
      <c r="K49" s="101">
        <f>IF(K43+K11=0,0,K47/((K43+K11)/2))</f>
        <v>0</v>
      </c>
      <c r="L49" s="101">
        <f>IF(L43+L11=0,0,L47/((L43+L11)/2))</f>
        <v>0</v>
      </c>
      <c r="M49" s="101">
        <f t="shared" ref="M49:N49" si="18">IF(M43+M11=0,0,M47/((M43+M11)/2))</f>
        <v>0</v>
      </c>
      <c r="N49" s="101">
        <f t="shared" si="18"/>
        <v>0</v>
      </c>
      <c r="O49" s="95"/>
      <c r="P49" s="99"/>
    </row>
    <row r="50" spans="1:16" s="31" customFormat="1" ht="7.5" x14ac:dyDescent="0.15">
      <c r="A50" s="91"/>
      <c r="B50" s="91"/>
      <c r="C50" s="91"/>
      <c r="D50" s="91"/>
      <c r="E50" s="91"/>
      <c r="F50" s="91"/>
      <c r="G50" s="91"/>
      <c r="H50" s="91"/>
      <c r="I50" s="92"/>
      <c r="J50" s="91"/>
      <c r="K50" s="93"/>
      <c r="L50" s="94"/>
      <c r="M50" s="94"/>
      <c r="N50" s="94"/>
      <c r="O50" s="91"/>
      <c r="P50" s="63"/>
    </row>
    <row r="51" spans="1:16" s="81" customFormat="1" ht="12" x14ac:dyDescent="0.2">
      <c r="A51" s="78"/>
      <c r="B51" s="78"/>
      <c r="C51" s="1" t="s">
        <v>85</v>
      </c>
      <c r="D51" s="78"/>
      <c r="E51" s="82" t="s">
        <v>130</v>
      </c>
      <c r="F51" s="78"/>
      <c r="G51" s="82" t="s">
        <v>0</v>
      </c>
      <c r="H51" s="78"/>
      <c r="I51" s="85">
        <f>SUM(K51:P51)</f>
        <v>0</v>
      </c>
      <c r="J51" s="79"/>
      <c r="K51" s="85">
        <f>SUMIFS(Mrkt!N:N,Mrkt!$C:$C,$C51)+SUMIFS(Mrkt!O:O,Mrkt!$C:$C,$C51)+SUMIFS(Mrkt!P:P,Mrkt!$C:$C,$C51)</f>
        <v>0</v>
      </c>
      <c r="L51" s="85">
        <f>SUMIFS(Mrkt!Q:Q,Mrkt!$C:$C,$C51)+SUMIFS(Mrkt!R:R,Mrkt!$C:$C,$C51)+SUMIFS(Mrkt!S:S,Mrkt!$C:$C,$C51)</f>
        <v>0</v>
      </c>
      <c r="M51" s="85">
        <f>SUMIFS(Mrkt!T:T,Mrkt!$C:$C,$C51)+SUMIFS(Mrkt!U:U,Mrkt!$C:$C,$C51)+SUMIFS(Mrkt!V:V,Mrkt!$C:$C,$C51)</f>
        <v>0</v>
      </c>
      <c r="N51" s="85">
        <f>SUMIFS(Mrkt!W:W,Mrkt!$C:$C,$C51)+SUMIFS(Mrkt!X:X,Mrkt!$C:$C,$C51)+SUMIFS(Mrkt!Y:Y,Mrkt!$C:$C,$C51)</f>
        <v>0</v>
      </c>
      <c r="O51" s="78"/>
      <c r="P51" s="80"/>
    </row>
    <row r="52" spans="1:16" s="31" customFormat="1" ht="7.5" x14ac:dyDescent="0.15">
      <c r="A52" s="91"/>
      <c r="B52" s="91"/>
      <c r="C52" s="91"/>
      <c r="D52" s="91"/>
      <c r="E52" s="91"/>
      <c r="F52" s="91"/>
      <c r="G52" s="91"/>
      <c r="H52" s="91"/>
      <c r="I52" s="92"/>
      <c r="J52" s="91"/>
      <c r="K52" s="93"/>
      <c r="L52" s="94"/>
      <c r="M52" s="94"/>
      <c r="N52" s="94"/>
      <c r="O52" s="91"/>
      <c r="P52" s="63"/>
    </row>
    <row r="53" spans="1:16" s="81" customFormat="1" ht="12" x14ac:dyDescent="0.2">
      <c r="A53" s="78"/>
      <c r="B53" s="78"/>
      <c r="C53" s="78"/>
      <c r="D53" s="78"/>
      <c r="E53" s="82" t="s">
        <v>132</v>
      </c>
      <c r="F53" s="78"/>
      <c r="G53" s="82" t="s">
        <v>15</v>
      </c>
      <c r="H53" s="78"/>
      <c r="I53" s="85">
        <f>IF(I47=0,0,I51*1000/I47)</f>
        <v>0</v>
      </c>
      <c r="J53" s="79"/>
      <c r="K53" s="85">
        <f>IF(K47=0,0,K51*1000/K47)</f>
        <v>0</v>
      </c>
      <c r="L53" s="85">
        <f t="shared" ref="L53:N53" si="19">IF(L47=0,0,L51*1000/L47)</f>
        <v>0</v>
      </c>
      <c r="M53" s="85">
        <f t="shared" si="19"/>
        <v>0</v>
      </c>
      <c r="N53" s="85">
        <f t="shared" si="19"/>
        <v>0</v>
      </c>
      <c r="O53" s="78"/>
      <c r="P53" s="80"/>
    </row>
    <row r="54" spans="1:16" s="31" customFormat="1" ht="7.5" x14ac:dyDescent="0.15">
      <c r="A54" s="91"/>
      <c r="B54" s="91"/>
      <c r="C54" s="91"/>
      <c r="D54" s="91"/>
      <c r="E54" s="91"/>
      <c r="F54" s="91"/>
      <c r="G54" s="91"/>
      <c r="H54" s="91"/>
      <c r="I54" s="92"/>
      <c r="J54" s="91"/>
      <c r="K54" s="93"/>
      <c r="L54" s="94"/>
      <c r="M54" s="94"/>
      <c r="N54" s="94"/>
      <c r="O54" s="91"/>
      <c r="P54" s="63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0"/>
      <c r="J55" s="1"/>
      <c r="K55" s="76"/>
      <c r="L55" s="16"/>
      <c r="M55" s="16"/>
      <c r="N55" s="16"/>
      <c r="O55" s="1"/>
      <c r="P55" s="38"/>
    </row>
    <row r="56" spans="1:16" x14ac:dyDescent="0.2">
      <c r="A56" s="1"/>
      <c r="B56" s="1"/>
      <c r="C56" s="34"/>
      <c r="D56" s="1"/>
      <c r="E56" s="32" t="s">
        <v>133</v>
      </c>
      <c r="F56" s="1"/>
      <c r="G56" s="34"/>
      <c r="H56" s="1"/>
      <c r="I56" s="32"/>
      <c r="J56" s="1"/>
      <c r="K56" s="32"/>
      <c r="L56" s="32"/>
      <c r="M56" s="32"/>
      <c r="N56" s="32"/>
      <c r="O56" s="1"/>
      <c r="P56" s="38"/>
    </row>
    <row r="57" spans="1:16" s="31" customFormat="1" ht="7.5" x14ac:dyDescent="0.15">
      <c r="A57" s="91"/>
      <c r="B57" s="91"/>
      <c r="C57" s="91"/>
      <c r="D57" s="91"/>
      <c r="E57" s="91"/>
      <c r="F57" s="91"/>
      <c r="G57" s="91"/>
      <c r="H57" s="91"/>
      <c r="I57" s="92"/>
      <c r="J57" s="91"/>
      <c r="K57" s="93"/>
      <c r="L57" s="94"/>
      <c r="M57" s="94"/>
      <c r="N57" s="94"/>
      <c r="O57" s="91"/>
      <c r="P57" s="63"/>
    </row>
    <row r="58" spans="1:16" s="105" customFormat="1" ht="12" x14ac:dyDescent="0.2">
      <c r="A58" s="102"/>
      <c r="B58" s="102"/>
      <c r="C58" s="102" t="s">
        <v>18</v>
      </c>
      <c r="D58" s="102"/>
      <c r="E58" s="106" t="s">
        <v>134</v>
      </c>
      <c r="F58" s="102"/>
      <c r="G58" s="106" t="s">
        <v>121</v>
      </c>
      <c r="H58" s="102"/>
      <c r="I58" s="108">
        <f>SUM(K58:P58)</f>
        <v>0</v>
      </c>
      <c r="J58" s="103"/>
      <c r="K58" s="110">
        <f>SUMIFS(Mrkt!N:N,Mrkt!$C:$C,$C58)+SUMIFS(Mrkt!O:O,Mrkt!$C:$C,$C58)+SUMIFS(Mrkt!P:P,Mrkt!$C:$C,$C58)</f>
        <v>0</v>
      </c>
      <c r="L58" s="110">
        <f>SUMIFS(Mrkt!Q:Q,Mrkt!$C:$C,$C58)+SUMIFS(Mrkt!R:R,Mrkt!$C:$C,$C58)+SUMIFS(Mrkt!S:S,Mrkt!$C:$C,$C58)</f>
        <v>0</v>
      </c>
      <c r="M58" s="110">
        <f>SUMIFS(Mrkt!T:T,Mrkt!$C:$C,$C58)+SUMIFS(Mrkt!U:U,Mrkt!$C:$C,$C58)+SUMIFS(Mrkt!V:V,Mrkt!$C:$C,$C58)</f>
        <v>0</v>
      </c>
      <c r="N58" s="110">
        <f>SUMIFS(Mrkt!W:W,Mrkt!$C:$C,$C58)+SUMIFS(Mrkt!X:X,Mrkt!$C:$C,$C58)+SUMIFS(Mrkt!Y:Y,Mrkt!$C:$C,$C58)</f>
        <v>0</v>
      </c>
      <c r="O58" s="102"/>
      <c r="P58" s="104"/>
    </row>
    <row r="59" spans="1:16" s="31" customFormat="1" ht="7.5" x14ac:dyDescent="0.15">
      <c r="A59" s="91"/>
      <c r="B59" s="91"/>
      <c r="C59" s="91"/>
      <c r="D59" s="91"/>
      <c r="E59" s="107"/>
      <c r="F59" s="91"/>
      <c r="G59" s="107"/>
      <c r="H59" s="91"/>
      <c r="I59" s="109"/>
      <c r="J59" s="91"/>
      <c r="K59" s="111"/>
      <c r="L59" s="107"/>
      <c r="M59" s="107"/>
      <c r="N59" s="107"/>
      <c r="O59" s="91"/>
      <c r="P59" s="63"/>
    </row>
    <row r="60" spans="1:16" s="105" customFormat="1" ht="12" x14ac:dyDescent="0.2">
      <c r="A60" s="102"/>
      <c r="B60" s="102"/>
      <c r="C60" s="102" t="s">
        <v>22</v>
      </c>
      <c r="D60" s="102"/>
      <c r="E60" s="106" t="s">
        <v>137</v>
      </c>
      <c r="F60" s="102"/>
      <c r="G60" s="106" t="s">
        <v>15</v>
      </c>
      <c r="H60" s="102"/>
      <c r="I60" s="108">
        <f>IF(I58=0,0,I62*1000/I58)</f>
        <v>0</v>
      </c>
      <c r="J60" s="103"/>
      <c r="K60" s="110">
        <f>IF(K58=0,0,K62*1000/K58)</f>
        <v>0</v>
      </c>
      <c r="L60" s="110">
        <f t="shared" ref="L60:N60" si="20">IF(L58=0,0,L62*1000/L58)</f>
        <v>0</v>
      </c>
      <c r="M60" s="110">
        <f t="shared" si="20"/>
        <v>0</v>
      </c>
      <c r="N60" s="110">
        <f t="shared" si="20"/>
        <v>0</v>
      </c>
      <c r="O60" s="102"/>
      <c r="P60" s="104"/>
    </row>
    <row r="61" spans="1:16" s="31" customFormat="1" ht="7.5" x14ac:dyDescent="0.15">
      <c r="A61" s="91"/>
      <c r="B61" s="91"/>
      <c r="C61" s="91"/>
      <c r="D61" s="91"/>
      <c r="E61" s="107"/>
      <c r="F61" s="91"/>
      <c r="G61" s="107"/>
      <c r="H61" s="91"/>
      <c r="I61" s="109"/>
      <c r="J61" s="91"/>
      <c r="K61" s="111"/>
      <c r="L61" s="107"/>
      <c r="M61" s="107"/>
      <c r="N61" s="107"/>
      <c r="O61" s="91"/>
      <c r="P61" s="63"/>
    </row>
    <row r="62" spans="1:16" s="81" customFormat="1" ht="12.75" thickBot="1" x14ac:dyDescent="0.25">
      <c r="A62" s="78"/>
      <c r="B62" s="78"/>
      <c r="C62" s="1" t="s">
        <v>135</v>
      </c>
      <c r="D62" s="78"/>
      <c r="E62" s="112" t="s">
        <v>136</v>
      </c>
      <c r="F62" s="78"/>
      <c r="G62" s="112" t="s">
        <v>0</v>
      </c>
      <c r="H62" s="78"/>
      <c r="I62" s="114">
        <f>SUM(K62:P62)</f>
        <v>0</v>
      </c>
      <c r="J62" s="79"/>
      <c r="K62" s="114">
        <f>SUMIFS(Mrkt!N:N,Mrkt!$C:$C,$C62)+SUMIFS(Mrkt!O:O,Mrkt!$C:$C,$C62)+SUMIFS(Mrkt!P:P,Mrkt!$C:$C,$C62)</f>
        <v>0</v>
      </c>
      <c r="L62" s="114">
        <f>SUMIFS(Mrkt!Q:Q,Mrkt!$C:$C,$C62)+SUMIFS(Mrkt!R:R,Mrkt!$C:$C,$C62)+SUMIFS(Mrkt!S:S,Mrkt!$C:$C,$C62)</f>
        <v>0</v>
      </c>
      <c r="M62" s="114">
        <f>SUMIFS(Mrkt!T:T,Mrkt!$C:$C,$C62)+SUMIFS(Mrkt!U:U,Mrkt!$C:$C,$C62)+SUMIFS(Mrkt!V:V,Mrkt!$C:$C,$C62)</f>
        <v>0</v>
      </c>
      <c r="N62" s="114">
        <f>SUMIFS(Mrkt!W:W,Mrkt!$C:$C,$C62)+SUMIFS(Mrkt!X:X,Mrkt!$C:$C,$C62)+SUMIFS(Mrkt!Y:Y,Mrkt!$C:$C,$C62)</f>
        <v>0</v>
      </c>
      <c r="O62" s="78"/>
      <c r="P62" s="80"/>
    </row>
    <row r="63" spans="1:16" s="31" customFormat="1" ht="8.25" thickTop="1" x14ac:dyDescent="0.15">
      <c r="A63" s="91"/>
      <c r="B63" s="91"/>
      <c r="C63" s="91"/>
      <c r="D63" s="91"/>
      <c r="E63" s="113"/>
      <c r="F63" s="91"/>
      <c r="G63" s="113"/>
      <c r="H63" s="91"/>
      <c r="I63" s="115"/>
      <c r="J63" s="91"/>
      <c r="K63" s="116"/>
      <c r="L63" s="113"/>
      <c r="M63" s="113"/>
      <c r="N63" s="113"/>
      <c r="O63" s="91"/>
      <c r="P63" s="63"/>
    </row>
    <row r="64" spans="1:16" s="105" customFormat="1" ht="12" x14ac:dyDescent="0.2">
      <c r="A64" s="102"/>
      <c r="B64" s="102"/>
      <c r="C64" s="102" t="s">
        <v>98</v>
      </c>
      <c r="D64" s="102"/>
      <c r="E64" s="106" t="s">
        <v>99</v>
      </c>
      <c r="F64" s="102"/>
      <c r="G64" s="106" t="s">
        <v>0</v>
      </c>
      <c r="H64" s="102"/>
      <c r="I64" s="108">
        <f>SUM(K64:P64)</f>
        <v>0</v>
      </c>
      <c r="J64" s="103"/>
      <c r="K64" s="110">
        <f>SUMIFS(Mrkt!N:N,Mrkt!$C:$C,$C64)+SUMIFS(Mrkt!O:O,Mrkt!$C:$C,$C64)+SUMIFS(Mrkt!P:P,Mrkt!$C:$C,$C64)</f>
        <v>0</v>
      </c>
      <c r="L64" s="110">
        <f>SUMIFS(Mrkt!Q:Q,Mrkt!$C:$C,$C64)+SUMIFS(Mrkt!R:R,Mrkt!$C:$C,$C64)+SUMIFS(Mrkt!S:S,Mrkt!$C:$C,$C64)</f>
        <v>0</v>
      </c>
      <c r="M64" s="110">
        <f>SUMIFS(Mrkt!T:T,Mrkt!$C:$C,$C64)+SUMIFS(Mrkt!U:U,Mrkt!$C:$C,$C64)+SUMIFS(Mrkt!V:V,Mrkt!$C:$C,$C64)</f>
        <v>0</v>
      </c>
      <c r="N64" s="110">
        <f>SUMIFS(Mrkt!W:W,Mrkt!$C:$C,$C64)+SUMIFS(Mrkt!X:X,Mrkt!$C:$C,$C64)+SUMIFS(Mrkt!Y:Y,Mrkt!$C:$C,$C64)</f>
        <v>0</v>
      </c>
      <c r="O64" s="102"/>
      <c r="P64" s="104"/>
    </row>
    <row r="65" spans="1:16" s="31" customFormat="1" ht="7.5" x14ac:dyDescent="0.15">
      <c r="A65" s="91"/>
      <c r="B65" s="91"/>
      <c r="C65" s="91"/>
      <c r="D65" s="91"/>
      <c r="E65" s="107"/>
      <c r="F65" s="91"/>
      <c r="G65" s="107"/>
      <c r="H65" s="91"/>
      <c r="I65" s="109"/>
      <c r="J65" s="91"/>
      <c r="K65" s="111"/>
      <c r="L65" s="107"/>
      <c r="M65" s="107"/>
      <c r="N65" s="107"/>
      <c r="O65" s="91"/>
      <c r="P65" s="63"/>
    </row>
    <row r="66" spans="1:16" s="81" customFormat="1" ht="12.75" thickBot="1" x14ac:dyDescent="0.25">
      <c r="A66" s="78"/>
      <c r="B66" s="78"/>
      <c r="C66" s="1" t="s">
        <v>19</v>
      </c>
      <c r="D66" s="78"/>
      <c r="E66" s="112" t="s">
        <v>138</v>
      </c>
      <c r="F66" s="78"/>
      <c r="G66" s="112" t="s">
        <v>15</v>
      </c>
      <c r="H66" s="78"/>
      <c r="I66" s="114">
        <f t="shared" ref="I66" si="21">IF(I58=0,0,I64*1000/I58)</f>
        <v>0</v>
      </c>
      <c r="J66" s="79"/>
      <c r="K66" s="114">
        <f>IF(K58=0,0,K64*1000/K58)</f>
        <v>0</v>
      </c>
      <c r="L66" s="114">
        <f t="shared" ref="L66:N66" si="22">IF(L58=0,0,L64*1000/L58)</f>
        <v>0</v>
      </c>
      <c r="M66" s="114">
        <f t="shared" si="22"/>
        <v>0</v>
      </c>
      <c r="N66" s="114">
        <f t="shared" si="22"/>
        <v>0</v>
      </c>
      <c r="O66" s="78"/>
      <c r="P66" s="80"/>
    </row>
    <row r="67" spans="1:16" s="31" customFormat="1" ht="8.25" thickTop="1" x14ac:dyDescent="0.15">
      <c r="A67" s="91"/>
      <c r="B67" s="91"/>
      <c r="C67" s="91"/>
      <c r="D67" s="91"/>
      <c r="E67" s="113"/>
      <c r="F67" s="91"/>
      <c r="G67" s="113"/>
      <c r="H67" s="91"/>
      <c r="I67" s="115"/>
      <c r="J67" s="91"/>
      <c r="K67" s="116"/>
      <c r="L67" s="113"/>
      <c r="M67" s="113"/>
      <c r="N67" s="113"/>
      <c r="O67" s="91"/>
      <c r="P67" s="63"/>
    </row>
    <row r="68" spans="1:16" s="81" customFormat="1" ht="12" x14ac:dyDescent="0.2">
      <c r="A68" s="78"/>
      <c r="B68" s="78"/>
      <c r="C68" s="78" t="s">
        <v>101</v>
      </c>
      <c r="D68" s="78"/>
      <c r="E68" s="82" t="s">
        <v>139</v>
      </c>
      <c r="F68" s="78"/>
      <c r="G68" s="82" t="s">
        <v>1</v>
      </c>
      <c r="H68" s="78"/>
      <c r="I68" s="117">
        <f>IF(I62=0,0,I64/I62)</f>
        <v>0</v>
      </c>
      <c r="J68" s="79"/>
      <c r="K68" s="117">
        <f>IF(K62=0,0,K64/K62)</f>
        <v>0</v>
      </c>
      <c r="L68" s="117">
        <f t="shared" ref="L68:N68" si="23">IF(L62=0,0,L64/L62)</f>
        <v>0</v>
      </c>
      <c r="M68" s="117">
        <f t="shared" si="23"/>
        <v>0</v>
      </c>
      <c r="N68" s="117">
        <f t="shared" si="23"/>
        <v>0</v>
      </c>
      <c r="O68" s="78"/>
      <c r="P68" s="80"/>
    </row>
    <row r="69" spans="1:16" s="31" customFormat="1" ht="7.5" x14ac:dyDescent="0.15">
      <c r="A69" s="91"/>
      <c r="B69" s="91"/>
      <c r="C69" s="91"/>
      <c r="D69" s="91"/>
      <c r="E69" s="107"/>
      <c r="F69" s="91"/>
      <c r="G69" s="107"/>
      <c r="H69" s="91"/>
      <c r="I69" s="109"/>
      <c r="J69" s="91"/>
      <c r="K69" s="111"/>
      <c r="L69" s="107"/>
      <c r="M69" s="107"/>
      <c r="N69" s="107"/>
      <c r="O69" s="91"/>
      <c r="P69" s="63"/>
    </row>
    <row r="70" spans="1:16" s="62" customFormat="1" x14ac:dyDescent="0.2">
      <c r="A70" s="59"/>
      <c r="B70" s="59"/>
      <c r="C70" s="59"/>
      <c r="D70" s="59"/>
      <c r="E70" s="59" t="s">
        <v>103</v>
      </c>
      <c r="F70" s="59"/>
      <c r="G70" s="59"/>
      <c r="H70" s="59"/>
      <c r="I70" s="60">
        <f>I58-I47-I45-I23</f>
        <v>0</v>
      </c>
      <c r="J70" s="59"/>
      <c r="K70" s="59"/>
      <c r="L70" s="59"/>
      <c r="M70" s="59"/>
      <c r="N70" s="59"/>
      <c r="O70" s="59"/>
      <c r="P70" s="61"/>
    </row>
    <row r="71" spans="1:16" s="31" customFormat="1" ht="7.5" x14ac:dyDescent="0.15">
      <c r="A71" s="63"/>
      <c r="B71" s="63"/>
      <c r="C71" s="63"/>
      <c r="D71" s="63"/>
      <c r="E71" s="63"/>
      <c r="F71" s="63"/>
      <c r="G71" s="63"/>
      <c r="H71" s="63"/>
      <c r="I71" s="64"/>
      <c r="J71" s="63"/>
      <c r="K71" s="63"/>
      <c r="L71" s="63"/>
      <c r="M71" s="63"/>
      <c r="N71" s="63"/>
      <c r="O71" s="63"/>
      <c r="P71" s="63"/>
    </row>
  </sheetData>
  <conditionalFormatting sqref="K9:N9">
    <cfRule type="containsBlanks" dxfId="118" priority="398">
      <formula>LEN(TRIM(K9))=0</formula>
    </cfRule>
  </conditionalFormatting>
  <conditionalFormatting sqref="A11:G11">
    <cfRule type="cellIs" dxfId="117" priority="395" operator="equal">
      <formula>0</formula>
    </cfRule>
  </conditionalFormatting>
  <conditionalFormatting sqref="A16:F16 J16">
    <cfRule type="cellIs" dxfId="116" priority="316" operator="equal">
      <formula>0</formula>
    </cfRule>
  </conditionalFormatting>
  <conditionalFormatting sqref="G16">
    <cfRule type="cellIs" dxfId="115" priority="315" operator="equal">
      <formula>0</formula>
    </cfRule>
  </conditionalFormatting>
  <conditionalFormatting sqref="I16">
    <cfRule type="cellIs" dxfId="114" priority="312" operator="equal">
      <formula>0</formula>
    </cfRule>
  </conditionalFormatting>
  <conditionalFormatting sqref="A13:F13">
    <cfRule type="cellIs" dxfId="113" priority="296" operator="equal">
      <formula>0</formula>
    </cfRule>
  </conditionalFormatting>
  <conditionalFormatting sqref="I13">
    <cfRule type="cellIs" dxfId="112" priority="293" operator="equal">
      <formula>0</formula>
    </cfRule>
  </conditionalFormatting>
  <conditionalFormatting sqref="G13">
    <cfRule type="cellIs" dxfId="111" priority="292" operator="equal">
      <formula>0</formula>
    </cfRule>
  </conditionalFormatting>
  <conditionalFormatting sqref="I58">
    <cfRule type="cellIs" dxfId="110" priority="262" operator="equal">
      <formula>0</formula>
    </cfRule>
  </conditionalFormatting>
  <conditionalFormatting sqref="H15 O15:XFD15">
    <cfRule type="cellIs" dxfId="109" priority="203" operator="equal">
      <formula>0</formula>
    </cfRule>
  </conditionalFormatting>
  <conditionalFormatting sqref="A15:F15 J15">
    <cfRule type="cellIs" dxfId="108" priority="202" operator="equal">
      <formula>0</formula>
    </cfRule>
  </conditionalFormatting>
  <conditionalFormatting sqref="G15">
    <cfRule type="cellIs" dxfId="107" priority="201" operator="equal">
      <formula>0</formula>
    </cfRule>
  </conditionalFormatting>
  <conditionalFormatting sqref="I15">
    <cfRule type="cellIs" dxfId="106" priority="200" operator="equal">
      <formula>0</formula>
    </cfRule>
  </conditionalFormatting>
  <conditionalFormatting sqref="K15:N15">
    <cfRule type="cellIs" dxfId="105" priority="199" operator="equal">
      <formula>0</formula>
    </cfRule>
  </conditionalFormatting>
  <conditionalFormatting sqref="K16:N16">
    <cfRule type="cellIs" dxfId="104" priority="198" operator="equal">
      <formula>0</formula>
    </cfRule>
  </conditionalFormatting>
  <conditionalFormatting sqref="H21 H26 H31 H18 H23 H28 J18 J23 J28 A19:J19 A24:J24 A29:J29 K18:XFD19 K23:XFD24 K28:XFD29 A22:XFD22 A27:XFD27 A32:XFD32 O21:XFD21 O26:XFD26 O31:XFD31">
    <cfRule type="cellIs" dxfId="103" priority="137" operator="equal">
      <formula>0</formula>
    </cfRule>
  </conditionalFormatting>
  <conditionalFormatting sqref="A21:F21 A26:F26 A31:F31 J21 J26 J31">
    <cfRule type="cellIs" dxfId="102" priority="136" operator="equal">
      <formula>0</formula>
    </cfRule>
  </conditionalFormatting>
  <conditionalFormatting sqref="I21 I26 I31">
    <cfRule type="cellIs" dxfId="101" priority="134" operator="equal">
      <formula>0</formula>
    </cfRule>
  </conditionalFormatting>
  <conditionalFormatting sqref="A18:F18 A28:F28 A23:F23">
    <cfRule type="cellIs" dxfId="100" priority="133" operator="equal">
      <formula>0</formula>
    </cfRule>
  </conditionalFormatting>
  <conditionalFormatting sqref="G18 G23 G28">
    <cfRule type="cellIs" dxfId="99" priority="131" operator="equal">
      <formula>0</formula>
    </cfRule>
  </conditionalFormatting>
  <conditionalFormatting sqref="H20 H25 H30 O20:XFD20 O25:XFD25 O30:XFD30">
    <cfRule type="cellIs" dxfId="98" priority="130" operator="equal">
      <formula>0</formula>
    </cfRule>
  </conditionalFormatting>
  <conditionalFormatting sqref="K20:N20 K25:N25 K30:N30">
    <cfRule type="cellIs" dxfId="97" priority="126" operator="equal">
      <formula>0</formula>
    </cfRule>
  </conditionalFormatting>
  <conditionalFormatting sqref="A20:F20 A25:F25 A30:F30 J20 J25 J30">
    <cfRule type="cellIs" dxfId="96" priority="129" operator="equal">
      <formula>0</formula>
    </cfRule>
  </conditionalFormatting>
  <conditionalFormatting sqref="I20 I25 I30">
    <cfRule type="cellIs" dxfId="95" priority="127" operator="equal">
      <formula>0</formula>
    </cfRule>
  </conditionalFormatting>
  <conditionalFormatting sqref="K21:N21 K26:N26 K31:N31">
    <cfRule type="cellIs" dxfId="94" priority="125" operator="equal">
      <formula>0</formula>
    </cfRule>
  </conditionalFormatting>
  <conditionalFormatting sqref="I18 I23 I28">
    <cfRule type="cellIs" dxfId="93" priority="132" operator="equal">
      <formula>0</formula>
    </cfRule>
  </conditionalFormatting>
  <conditionalFormatting sqref="H36 H33 J33 A34:J34 K33:XFD34 A37:XFD37 O36:XFD36">
    <cfRule type="cellIs" dxfId="92" priority="111" operator="equal">
      <formula>0</formula>
    </cfRule>
  </conditionalFormatting>
  <conditionalFormatting sqref="A36:B36 J36 D36:F36">
    <cfRule type="cellIs" dxfId="91" priority="110" operator="equal">
      <formula>0</formula>
    </cfRule>
  </conditionalFormatting>
  <conditionalFormatting sqref="I36">
    <cfRule type="cellIs" dxfId="90" priority="108" operator="equal">
      <formula>0</formula>
    </cfRule>
  </conditionalFormatting>
  <conditionalFormatting sqref="A33:F33">
    <cfRule type="cellIs" dxfId="89" priority="107" operator="equal">
      <formula>0</formula>
    </cfRule>
  </conditionalFormatting>
  <conditionalFormatting sqref="I33">
    <cfRule type="cellIs" dxfId="88" priority="106" operator="equal">
      <formula>0</formula>
    </cfRule>
  </conditionalFormatting>
  <conditionalFormatting sqref="G33">
    <cfRule type="cellIs" dxfId="87" priority="105" operator="equal">
      <formula>0</formula>
    </cfRule>
  </conditionalFormatting>
  <conditionalFormatting sqref="H35 O35:XFD35">
    <cfRule type="cellIs" dxfId="86" priority="104" operator="equal">
      <formula>0</formula>
    </cfRule>
  </conditionalFormatting>
  <conditionalFormatting sqref="A35:B35 J35 D35:F35">
    <cfRule type="cellIs" dxfId="85" priority="103" operator="equal">
      <formula>0</formula>
    </cfRule>
  </conditionalFormatting>
  <conditionalFormatting sqref="I35">
    <cfRule type="cellIs" dxfId="84" priority="101" operator="equal">
      <formula>0</formula>
    </cfRule>
  </conditionalFormatting>
  <conditionalFormatting sqref="K35:N35">
    <cfRule type="cellIs" dxfId="83" priority="100" operator="equal">
      <formula>0</formula>
    </cfRule>
  </conditionalFormatting>
  <conditionalFormatting sqref="K36:N36">
    <cfRule type="cellIs" dxfId="82" priority="99" operator="equal">
      <formula>0</formula>
    </cfRule>
  </conditionalFormatting>
  <conditionalFormatting sqref="C35">
    <cfRule type="cellIs" dxfId="81" priority="98" operator="equal">
      <formula>0</formula>
    </cfRule>
  </conditionalFormatting>
  <conditionalFormatting sqref="C36">
    <cfRule type="cellIs" dxfId="80" priority="97" operator="equal">
      <formula>0</formula>
    </cfRule>
  </conditionalFormatting>
  <conditionalFormatting sqref="H41 H38 J38 A39:J39 K38:XFD39 A42:XFD42 O41:XFD41">
    <cfRule type="cellIs" dxfId="79" priority="96" operator="equal">
      <formula>0</formula>
    </cfRule>
  </conditionalFormatting>
  <conditionalFormatting sqref="A41:B41 J41 D41:F41">
    <cfRule type="cellIs" dxfId="78" priority="95" operator="equal">
      <formula>0</formula>
    </cfRule>
  </conditionalFormatting>
  <conditionalFormatting sqref="I41">
    <cfRule type="cellIs" dxfId="77" priority="93" operator="equal">
      <formula>0</formula>
    </cfRule>
  </conditionalFormatting>
  <conditionalFormatting sqref="A38:D38 F38">
    <cfRule type="cellIs" dxfId="76" priority="92" operator="equal">
      <formula>0</formula>
    </cfRule>
  </conditionalFormatting>
  <conditionalFormatting sqref="I38">
    <cfRule type="cellIs" dxfId="75" priority="91" operator="equal">
      <formula>0</formula>
    </cfRule>
  </conditionalFormatting>
  <conditionalFormatting sqref="G38">
    <cfRule type="cellIs" dxfId="74" priority="90" operator="equal">
      <formula>0</formula>
    </cfRule>
  </conditionalFormatting>
  <conditionalFormatting sqref="H40 O40:XFD40">
    <cfRule type="cellIs" dxfId="73" priority="89" operator="equal">
      <formula>0</formula>
    </cfRule>
  </conditionalFormatting>
  <conditionalFormatting sqref="A40:B40 J40 D40:F40">
    <cfRule type="cellIs" dxfId="72" priority="88" operator="equal">
      <formula>0</formula>
    </cfRule>
  </conditionalFormatting>
  <conditionalFormatting sqref="I40">
    <cfRule type="cellIs" dxfId="71" priority="86" operator="equal">
      <formula>0</formula>
    </cfRule>
  </conditionalFormatting>
  <conditionalFormatting sqref="K40:N40">
    <cfRule type="cellIs" dxfId="70" priority="85" operator="equal">
      <formula>0</formula>
    </cfRule>
  </conditionalFormatting>
  <conditionalFormatting sqref="K41:N41">
    <cfRule type="cellIs" dxfId="69" priority="84" operator="equal">
      <formula>0</formula>
    </cfRule>
  </conditionalFormatting>
  <conditionalFormatting sqref="C40">
    <cfRule type="cellIs" dxfId="68" priority="83" operator="equal">
      <formula>0</formula>
    </cfRule>
  </conditionalFormatting>
  <conditionalFormatting sqref="C41">
    <cfRule type="cellIs" dxfId="67" priority="82" operator="equal">
      <formula>0</formula>
    </cfRule>
  </conditionalFormatting>
  <conditionalFormatting sqref="E38">
    <cfRule type="cellIs" dxfId="66" priority="81" operator="equal">
      <formula>0</formula>
    </cfRule>
  </conditionalFormatting>
  <conditionalFormatting sqref="G41 G36 G31 G26 G21">
    <cfRule type="cellIs" dxfId="65" priority="80" operator="equal">
      <formula>0</formula>
    </cfRule>
  </conditionalFormatting>
  <conditionalFormatting sqref="G40 G35 G30 G25 G20">
    <cfRule type="cellIs" dxfId="64" priority="79" operator="equal">
      <formula>0</formula>
    </cfRule>
  </conditionalFormatting>
  <conditionalFormatting sqref="A44:XFD44">
    <cfRule type="cellIs" dxfId="63" priority="78" operator="equal">
      <formula>0</formula>
    </cfRule>
  </conditionalFormatting>
  <conditionalFormatting sqref="J43:N43">
    <cfRule type="cellIs" dxfId="62" priority="71" operator="equal">
      <formula>0</formula>
    </cfRule>
  </conditionalFormatting>
  <conditionalFormatting sqref="I43">
    <cfRule type="cellIs" dxfId="61" priority="70" operator="equal">
      <formula>0</formula>
    </cfRule>
  </conditionalFormatting>
  <conditionalFormatting sqref="H43 O43:XFD43">
    <cfRule type="cellIs" dxfId="60" priority="75" operator="equal">
      <formula>0</formula>
    </cfRule>
  </conditionalFormatting>
  <conditionalFormatting sqref="A43:F43">
    <cfRule type="cellIs" dxfId="59" priority="74" operator="equal">
      <formula>0</formula>
    </cfRule>
  </conditionalFormatting>
  <conditionalFormatting sqref="G43">
    <cfRule type="cellIs" dxfId="58" priority="72" operator="equal">
      <formula>0</formula>
    </cfRule>
  </conditionalFormatting>
  <conditionalFormatting sqref="I45">
    <cfRule type="cellIs" dxfId="57" priority="63" operator="equal">
      <formula>0</formula>
    </cfRule>
  </conditionalFormatting>
  <conditionalFormatting sqref="G45">
    <cfRule type="cellIs" dxfId="56" priority="62" operator="equal">
      <formula>0</formula>
    </cfRule>
  </conditionalFormatting>
  <conditionalFormatting sqref="A46:XFD46">
    <cfRule type="cellIs" dxfId="55" priority="69" operator="equal">
      <formula>0</formula>
    </cfRule>
  </conditionalFormatting>
  <conditionalFormatting sqref="J45:N45">
    <cfRule type="cellIs" dxfId="54" priority="65" operator="equal">
      <formula>0</formula>
    </cfRule>
  </conditionalFormatting>
  <conditionalFormatting sqref="H45 O45:XFD45">
    <cfRule type="cellIs" dxfId="53" priority="68" operator="equal">
      <formula>0</formula>
    </cfRule>
  </conditionalFormatting>
  <conditionalFormatting sqref="A45:F45">
    <cfRule type="cellIs" dxfId="52" priority="67" operator="equal">
      <formula>0</formula>
    </cfRule>
  </conditionalFormatting>
  <conditionalFormatting sqref="I47">
    <cfRule type="cellIs" dxfId="51" priority="57" operator="equal">
      <formula>0</formula>
    </cfRule>
  </conditionalFormatting>
  <conditionalFormatting sqref="G47">
    <cfRule type="cellIs" dxfId="50" priority="56" operator="equal">
      <formula>0</formula>
    </cfRule>
  </conditionalFormatting>
  <conditionalFormatting sqref="A48:XFD48">
    <cfRule type="cellIs" dxfId="49" priority="61" operator="equal">
      <formula>0</formula>
    </cfRule>
  </conditionalFormatting>
  <conditionalFormatting sqref="J47:N47">
    <cfRule type="cellIs" dxfId="48" priority="58" operator="equal">
      <formula>0</formula>
    </cfRule>
  </conditionalFormatting>
  <conditionalFormatting sqref="H47 O47:XFD47">
    <cfRule type="cellIs" dxfId="47" priority="60" operator="equal">
      <formula>0</formula>
    </cfRule>
  </conditionalFormatting>
  <conditionalFormatting sqref="A47:B47 D47:F47">
    <cfRule type="cellIs" dxfId="46" priority="59" operator="equal">
      <formula>0</formula>
    </cfRule>
  </conditionalFormatting>
  <conditionalFormatting sqref="C47">
    <cfRule type="cellIs" dxfId="45" priority="55" operator="equal">
      <formula>0</formula>
    </cfRule>
  </conditionalFormatting>
  <conditionalFormatting sqref="H51 O51:XFD51">
    <cfRule type="cellIs" dxfId="44" priority="54" operator="equal">
      <formula>0</formula>
    </cfRule>
  </conditionalFormatting>
  <conditionalFormatting sqref="A51:B51 D51:F51">
    <cfRule type="cellIs" dxfId="43" priority="53" operator="equal">
      <formula>0</formula>
    </cfRule>
  </conditionalFormatting>
  <conditionalFormatting sqref="C51">
    <cfRule type="cellIs" dxfId="42" priority="50" operator="equal">
      <formula>0</formula>
    </cfRule>
  </conditionalFormatting>
  <conditionalFormatting sqref="G51">
    <cfRule type="cellIs" dxfId="41" priority="51" operator="equal">
      <formula>0</formula>
    </cfRule>
  </conditionalFormatting>
  <conditionalFormatting sqref="I49">
    <cfRule type="cellIs" dxfId="40" priority="43" operator="equal">
      <formula>0</formula>
    </cfRule>
  </conditionalFormatting>
  <conditionalFormatting sqref="I51">
    <cfRule type="cellIs" dxfId="39" priority="48" operator="equal">
      <formula>0</formula>
    </cfRule>
  </conditionalFormatting>
  <conditionalFormatting sqref="J51:N51">
    <cfRule type="cellIs" dxfId="38" priority="49" operator="equal">
      <formula>0</formula>
    </cfRule>
  </conditionalFormatting>
  <conditionalFormatting sqref="G49">
    <cfRule type="cellIs" dxfId="37" priority="42" operator="equal">
      <formula>0</formula>
    </cfRule>
  </conditionalFormatting>
  <conditionalFormatting sqref="I53">
    <cfRule type="cellIs" dxfId="36" priority="37" operator="equal">
      <formula>0</formula>
    </cfRule>
  </conditionalFormatting>
  <conditionalFormatting sqref="A50:XFD50">
    <cfRule type="cellIs" dxfId="35" priority="47" operator="equal">
      <formula>0</formula>
    </cfRule>
  </conditionalFormatting>
  <conditionalFormatting sqref="J49:N49">
    <cfRule type="cellIs" dxfId="34" priority="44" operator="equal">
      <formula>0</formula>
    </cfRule>
  </conditionalFormatting>
  <conditionalFormatting sqref="H49 O49:XFD49">
    <cfRule type="cellIs" dxfId="33" priority="46" operator="equal">
      <formula>0</formula>
    </cfRule>
  </conditionalFormatting>
  <conditionalFormatting sqref="A49:B49 D49:F49">
    <cfRule type="cellIs" dxfId="32" priority="45" operator="equal">
      <formula>0</formula>
    </cfRule>
  </conditionalFormatting>
  <conditionalFormatting sqref="C49">
    <cfRule type="cellIs" dxfId="31" priority="41" operator="equal">
      <formula>0</formula>
    </cfRule>
  </conditionalFormatting>
  <conditionalFormatting sqref="A52:XFD52">
    <cfRule type="cellIs" dxfId="30" priority="40" operator="equal">
      <formula>0</formula>
    </cfRule>
  </conditionalFormatting>
  <conditionalFormatting sqref="H53 J53:XFD53">
    <cfRule type="cellIs" dxfId="29" priority="39" operator="equal">
      <formula>0</formula>
    </cfRule>
  </conditionalFormatting>
  <conditionalFormatting sqref="A53:D53 F53">
    <cfRule type="cellIs" dxfId="28" priority="38" operator="equal">
      <formula>0</formula>
    </cfRule>
  </conditionalFormatting>
  <conditionalFormatting sqref="G53">
    <cfRule type="cellIs" dxfId="27" priority="36" operator="equal">
      <formula>0</formula>
    </cfRule>
  </conditionalFormatting>
  <conditionalFormatting sqref="E53">
    <cfRule type="cellIs" dxfId="26" priority="35" operator="equal">
      <formula>0</formula>
    </cfRule>
  </conditionalFormatting>
  <conditionalFormatting sqref="A54:XFD54">
    <cfRule type="cellIs" dxfId="25" priority="34" operator="equal">
      <formula>0</formula>
    </cfRule>
  </conditionalFormatting>
  <conditionalFormatting sqref="A62:B62 D62:F62">
    <cfRule type="cellIs" dxfId="24" priority="23" operator="equal">
      <formula>0</formula>
    </cfRule>
  </conditionalFormatting>
  <conditionalFormatting sqref="G62">
    <cfRule type="cellIs" dxfId="23" priority="22" operator="equal">
      <formula>0</formula>
    </cfRule>
  </conditionalFormatting>
  <conditionalFormatting sqref="H62 O62:XFD62">
    <cfRule type="cellIs" dxfId="22" priority="24" operator="equal">
      <formula>0</formula>
    </cfRule>
  </conditionalFormatting>
  <conditionalFormatting sqref="A59:XFD59 A57:XFD57">
    <cfRule type="cellIs" dxfId="21" priority="28" operator="equal">
      <formula>0</formula>
    </cfRule>
  </conditionalFormatting>
  <conditionalFormatting sqref="A60:H60 J60:XFD60">
    <cfRule type="cellIs" dxfId="20" priority="27" operator="equal">
      <formula>0</formula>
    </cfRule>
  </conditionalFormatting>
  <conditionalFormatting sqref="I60">
    <cfRule type="cellIs" dxfId="19" priority="26" operator="equal">
      <formula>0</formula>
    </cfRule>
  </conditionalFormatting>
  <conditionalFormatting sqref="A61:XFD61">
    <cfRule type="cellIs" dxfId="18" priority="25" operator="equal">
      <formula>0</formula>
    </cfRule>
  </conditionalFormatting>
  <conditionalFormatting sqref="C62">
    <cfRule type="cellIs" dxfId="17" priority="21" operator="equal">
      <formula>0</formula>
    </cfRule>
  </conditionalFormatting>
  <conditionalFormatting sqref="I62">
    <cfRule type="cellIs" dxfId="16" priority="19" operator="equal">
      <formula>0</formula>
    </cfRule>
  </conditionalFormatting>
  <conditionalFormatting sqref="J62:N62">
    <cfRule type="cellIs" dxfId="15" priority="20" operator="equal">
      <formula>0</formula>
    </cfRule>
  </conditionalFormatting>
  <conditionalFormatting sqref="A63:XFD63">
    <cfRule type="cellIs" dxfId="14" priority="18" operator="equal">
      <formula>0</formula>
    </cfRule>
  </conditionalFormatting>
  <conditionalFormatting sqref="A64:H64 J64:XFD64">
    <cfRule type="cellIs" dxfId="13" priority="17" operator="equal">
      <formula>0</formula>
    </cfRule>
  </conditionalFormatting>
  <conditionalFormatting sqref="I64">
    <cfRule type="cellIs" dxfId="12" priority="16" operator="equal">
      <formula>0</formula>
    </cfRule>
  </conditionalFormatting>
  <conditionalFormatting sqref="A65:XFD65">
    <cfRule type="cellIs" dxfId="11" priority="15" operator="equal">
      <formula>0</formula>
    </cfRule>
  </conditionalFormatting>
  <conditionalFormatting sqref="A66:B66 D66:F66">
    <cfRule type="cellIs" dxfId="10" priority="10" operator="equal">
      <formula>0</formula>
    </cfRule>
  </conditionalFormatting>
  <conditionalFormatting sqref="G66">
    <cfRule type="cellIs" dxfId="9" priority="9" operator="equal">
      <formula>0</formula>
    </cfRule>
  </conditionalFormatting>
  <conditionalFormatting sqref="H66 O66:XFD66">
    <cfRule type="cellIs" dxfId="8" priority="11" operator="equal">
      <formula>0</formula>
    </cfRule>
  </conditionalFormatting>
  <conditionalFormatting sqref="C66">
    <cfRule type="cellIs" dxfId="7" priority="8" operator="equal">
      <formula>0</formula>
    </cfRule>
  </conditionalFormatting>
  <conditionalFormatting sqref="I66">
    <cfRule type="cellIs" dxfId="6" priority="6" operator="equal">
      <formula>0</formula>
    </cfRule>
  </conditionalFormatting>
  <conditionalFormatting sqref="J66:N66">
    <cfRule type="cellIs" dxfId="5" priority="7" operator="equal">
      <formula>0</formula>
    </cfRule>
  </conditionalFormatting>
  <conditionalFormatting sqref="A67:XFD67">
    <cfRule type="cellIs" dxfId="4" priority="5" operator="equal">
      <formula>0</formula>
    </cfRule>
  </conditionalFormatting>
  <conditionalFormatting sqref="A68:H68 J68:XFD68">
    <cfRule type="cellIs" dxfId="3" priority="4" operator="equal">
      <formula>0</formula>
    </cfRule>
  </conditionalFormatting>
  <conditionalFormatting sqref="I68">
    <cfRule type="cellIs" dxfId="2" priority="3" operator="equal">
      <formula>0</formula>
    </cfRule>
  </conditionalFormatting>
  <conditionalFormatting sqref="A69:XFD69">
    <cfRule type="cellIs" dxfId="1" priority="2" operator="equal">
      <formula>0</formula>
    </cfRule>
  </conditionalFormatting>
  <conditionalFormatting sqref="K8:N8">
    <cfRule type="containsBlanks" dxfId="0" priority="1">
      <formula>LEN(TRIM(K8))=0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Mrkt</vt:lpstr>
      <vt:lpstr>Mrkt_Report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2016-10-28T09:38:15Z</dcterms:modified>
</cp:coreProperties>
</file>