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" i="1" l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E1" i="1"/>
  <c r="B28" i="1"/>
  <c r="H26" i="1"/>
  <c r="B26" i="1"/>
  <c r="B25" i="1"/>
  <c r="B23" i="1"/>
  <c r="H21" i="1"/>
  <c r="B21" i="1"/>
  <c r="B20" i="1"/>
  <c r="B18" i="1"/>
  <c r="H16" i="1"/>
  <c r="H13" i="1"/>
  <c r="H12" i="1"/>
  <c r="AG1" i="1" l="1"/>
  <c r="AF1" i="1"/>
  <c r="Y1" i="1"/>
  <c r="X1" i="1"/>
  <c r="AD2" i="1"/>
  <c r="AC2" i="1"/>
  <c r="X8" i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AH1" i="1" l="1"/>
  <c r="Z1" i="1"/>
  <c r="Y8" i="1"/>
  <c r="X6" i="1"/>
  <c r="N19" i="4"/>
  <c r="H8" i="1"/>
  <c r="I7" i="1"/>
  <c r="H7" i="1" s="1"/>
  <c r="I6" i="1"/>
  <c r="H6" i="1" s="1"/>
  <c r="AI1" i="1" l="1"/>
  <c r="AB1" i="1"/>
  <c r="AC1" i="1" s="1"/>
  <c r="AA1" i="1"/>
  <c r="X7" i="1"/>
  <c r="U6" i="1"/>
  <c r="Z8" i="1"/>
  <c r="N20" i="4"/>
  <c r="AB2" i="1"/>
  <c r="AA2" i="1"/>
  <c r="B7" i="1"/>
  <c r="B8" i="1"/>
  <c r="B9" i="1"/>
  <c r="B10" i="1"/>
  <c r="B11" i="1"/>
  <c r="B12" i="1"/>
  <c r="B13" i="1"/>
  <c r="B14" i="1"/>
  <c r="B15" i="1"/>
  <c r="B16" i="1"/>
  <c r="B17" i="1"/>
  <c r="B19" i="1"/>
  <c r="B22" i="1"/>
  <c r="B24" i="1"/>
  <c r="B27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6" i="1"/>
  <c r="Z2" i="1"/>
  <c r="Y2" i="1"/>
  <c r="X2" i="1"/>
  <c r="O6" i="4"/>
  <c r="N1" i="4"/>
  <c r="N2" i="4" s="1"/>
  <c r="J7" i="4"/>
  <c r="J8" i="4" s="1"/>
  <c r="J6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AJ1" i="1" l="1"/>
  <c r="AK1" i="1"/>
  <c r="X4" i="1"/>
  <c r="AD1" i="1"/>
  <c r="Y6" i="1"/>
  <c r="Y7" i="1" s="1"/>
  <c r="AA8" i="1"/>
  <c r="J9" i="4"/>
  <c r="I5" i="4" s="1"/>
  <c r="O7" i="4"/>
  <c r="N21" i="4"/>
  <c r="O8" i="4"/>
  <c r="X11" i="1" l="1"/>
  <c r="X25" i="1"/>
  <c r="AL1" i="1"/>
  <c r="Y4" i="1"/>
  <c r="Z6" i="1"/>
  <c r="Z7" i="1" s="1"/>
  <c r="AB8" i="1"/>
  <c r="K9" i="4"/>
  <c r="K7" i="4"/>
  <c r="K8" i="4"/>
  <c r="K6" i="4"/>
  <c r="O9" i="4"/>
  <c r="N22" i="4"/>
  <c r="Y11" i="1" l="1"/>
  <c r="Y20" i="1" s="1"/>
  <c r="Y25" i="1"/>
  <c r="X15" i="1"/>
  <c r="X18" i="1" s="1"/>
  <c r="X20" i="1"/>
  <c r="AM1" i="1"/>
  <c r="Z4" i="1"/>
  <c r="AC8" i="1"/>
  <c r="AA6" i="1"/>
  <c r="AA7" i="1" s="1"/>
  <c r="O10" i="4"/>
  <c r="O11" i="4" s="1"/>
  <c r="O13" i="4"/>
  <c r="O12" i="4"/>
  <c r="N23" i="4"/>
  <c r="X23" i="1" l="1"/>
  <c r="X28" i="1" s="1"/>
  <c r="Z11" i="1"/>
  <c r="Z15" i="1" s="1"/>
  <c r="Z25" i="1"/>
  <c r="Y15" i="1"/>
  <c r="Y18" i="1" s="1"/>
  <c r="Y23" i="1" s="1"/>
  <c r="Y28" i="1" s="1"/>
  <c r="AN1" i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AA4" i="1"/>
  <c r="AD8" i="1"/>
  <c r="AB6" i="1"/>
  <c r="AB7" i="1" s="1"/>
  <c r="AC6" i="1" s="1"/>
  <c r="AC7" i="1" s="1"/>
  <c r="AC4" i="1" s="1"/>
  <c r="O14" i="4"/>
  <c r="N24" i="4"/>
  <c r="AA11" i="1" l="1"/>
  <c r="AA15" i="1" s="1"/>
  <c r="AA18" i="1" s="1"/>
  <c r="AA25" i="1"/>
  <c r="AA20" i="1"/>
  <c r="Z18" i="1"/>
  <c r="Z23" i="1" s="1"/>
  <c r="Z28" i="1" s="1"/>
  <c r="Z20" i="1"/>
  <c r="AE8" i="1"/>
  <c r="AC25" i="1"/>
  <c r="AB4" i="1"/>
  <c r="AD6" i="1"/>
  <c r="AD7" i="1"/>
  <c r="AD4" i="1" s="1"/>
  <c r="O15" i="4"/>
  <c r="N25" i="4"/>
  <c r="AA23" i="1" l="1"/>
  <c r="AA28" i="1" s="1"/>
  <c r="AB11" i="1"/>
  <c r="AB15" i="1" s="1"/>
  <c r="AB18" i="1" s="1"/>
  <c r="AB25" i="1"/>
  <c r="AB20" i="1"/>
  <c r="AE6" i="1"/>
  <c r="AE7" i="1" s="1"/>
  <c r="AE4" i="1"/>
  <c r="AD25" i="1"/>
  <c r="AF8" i="1"/>
  <c r="O16" i="4"/>
  <c r="N26" i="4"/>
  <c r="AC11" i="1" l="1"/>
  <c r="AB23" i="1"/>
  <c r="AB28" i="1" s="1"/>
  <c r="AC20" i="1"/>
  <c r="AC15" i="1"/>
  <c r="AC18" i="1" s="1"/>
  <c r="AC23" i="1" s="1"/>
  <c r="AC28" i="1" s="1"/>
  <c r="AD11" i="1"/>
  <c r="AF6" i="1"/>
  <c r="AF7" i="1" s="1"/>
  <c r="AF4" i="1"/>
  <c r="AG8" i="1"/>
  <c r="AE25" i="1"/>
  <c r="AE11" i="1"/>
  <c r="O17" i="4"/>
  <c r="N27" i="4"/>
  <c r="N28" i="4" s="1"/>
  <c r="AD20" i="1" l="1"/>
  <c r="AD15" i="1"/>
  <c r="AD18" i="1" s="1"/>
  <c r="AD23" i="1" s="1"/>
  <c r="AD28" i="1" s="1"/>
  <c r="AF25" i="1"/>
  <c r="AF11" i="1"/>
  <c r="AF20" i="1" s="1"/>
  <c r="AE20" i="1"/>
  <c r="AG6" i="1"/>
  <c r="AG7" i="1" s="1"/>
  <c r="AG4" i="1"/>
  <c r="AH8" i="1"/>
  <c r="AE15" i="1"/>
  <c r="AE18" i="1" s="1"/>
  <c r="AE23" i="1" s="1"/>
  <c r="AE28" i="1" s="1"/>
  <c r="O18" i="4"/>
  <c r="O19" i="4" s="1"/>
  <c r="O20" i="4" s="1"/>
  <c r="O21" i="4" s="1"/>
  <c r="N29" i="4"/>
  <c r="AH6" i="1" l="1"/>
  <c r="AH4" i="1" s="1"/>
  <c r="AI8" i="1"/>
  <c r="AG11" i="1"/>
  <c r="AG20" i="1" s="1"/>
  <c r="AG25" i="1"/>
  <c r="AF15" i="1"/>
  <c r="AF18" i="1" s="1"/>
  <c r="AF23" i="1" s="1"/>
  <c r="AF28" i="1" s="1"/>
  <c r="O22" i="4"/>
  <c r="O23" i="4" s="1"/>
  <c r="AH7" i="1" l="1"/>
  <c r="AI6" i="1" s="1"/>
  <c r="AG15" i="1"/>
  <c r="AG18" i="1" s="1"/>
  <c r="AG23" i="1" s="1"/>
  <c r="AG28" i="1" s="1"/>
  <c r="AJ8" i="1"/>
  <c r="AH25" i="1"/>
  <c r="AH11" i="1"/>
  <c r="AH15" i="1" s="1"/>
  <c r="AH18" i="1" s="1"/>
  <c r="O24" i="4"/>
  <c r="AI4" i="1" l="1"/>
  <c r="AI7" i="1"/>
  <c r="AJ6" i="1" s="1"/>
  <c r="AJ4" i="1" s="1"/>
  <c r="AH20" i="1"/>
  <c r="AH23" i="1"/>
  <c r="AH28" i="1" s="1"/>
  <c r="AK8" i="1"/>
  <c r="AI11" i="1"/>
  <c r="AI20" i="1" s="1"/>
  <c r="AI25" i="1"/>
  <c r="O25" i="4"/>
  <c r="AJ7" i="1" l="1"/>
  <c r="AK6" i="1" s="1"/>
  <c r="AI15" i="1"/>
  <c r="AI18" i="1" s="1"/>
  <c r="AI23" i="1" s="1"/>
  <c r="AI28" i="1" s="1"/>
  <c r="AL8" i="1"/>
  <c r="AJ25" i="1"/>
  <c r="AJ11" i="1"/>
  <c r="AJ20" i="1" s="1"/>
  <c r="O26" i="4"/>
  <c r="AK7" i="1" l="1"/>
  <c r="AK4" i="1"/>
  <c r="AK11" i="1" s="1"/>
  <c r="AJ15" i="1"/>
  <c r="AJ18" i="1"/>
  <c r="AJ23" i="1" s="1"/>
  <c r="AJ28" i="1" s="1"/>
  <c r="AL6" i="1"/>
  <c r="AL4" i="1" s="1"/>
  <c r="AL7" i="1"/>
  <c r="AM8" i="1"/>
  <c r="AK25" i="1"/>
  <c r="O27" i="4"/>
  <c r="AK20" i="1" l="1"/>
  <c r="AK15" i="1"/>
  <c r="AK18" i="1" s="1"/>
  <c r="AK23" i="1" s="1"/>
  <c r="AK28" i="1" s="1"/>
  <c r="AM6" i="1"/>
  <c r="AM7" i="1" s="1"/>
  <c r="AN8" i="1"/>
  <c r="AL25" i="1"/>
  <c r="AL11" i="1"/>
  <c r="AL15" i="1" s="1"/>
  <c r="AL18" i="1" s="1"/>
  <c r="O28" i="4"/>
  <c r="AL20" i="1" l="1"/>
  <c r="AM4" i="1"/>
  <c r="AM25" i="1" s="1"/>
  <c r="AL23" i="1"/>
  <c r="AL28" i="1" s="1"/>
  <c r="AN6" i="1"/>
  <c r="AN7" i="1" s="1"/>
  <c r="AN4" i="1"/>
  <c r="AO8" i="1"/>
  <c r="AM11" i="1"/>
  <c r="AM20" i="1" s="1"/>
  <c r="O29" i="4"/>
  <c r="AM15" i="1" l="1"/>
  <c r="AM18" i="1" s="1"/>
  <c r="AM23" i="1" s="1"/>
  <c r="AM28" i="1" s="1"/>
  <c r="AO6" i="1"/>
  <c r="AO7" i="1" s="1"/>
  <c r="AP8" i="1"/>
  <c r="AN11" i="1"/>
  <c r="AN20" i="1" s="1"/>
  <c r="AN25" i="1"/>
  <c r="P29" i="4"/>
  <c r="N5" i="4"/>
  <c r="AN15" i="1" l="1"/>
  <c r="AN18" i="1" s="1"/>
  <c r="AN23" i="1" s="1"/>
  <c r="AN28" i="1" s="1"/>
  <c r="AO4" i="1"/>
  <c r="AO25" i="1" s="1"/>
  <c r="AP6" i="1"/>
  <c r="AP4" i="1" s="1"/>
  <c r="AQ8" i="1"/>
  <c r="AO20" i="1"/>
  <c r="P13" i="4"/>
  <c r="P9" i="4"/>
  <c r="P10" i="4"/>
  <c r="P11" i="4"/>
  <c r="P12" i="4"/>
  <c r="P14" i="4"/>
  <c r="P7" i="4"/>
  <c r="P17" i="4"/>
  <c r="P15" i="4"/>
  <c r="P6" i="4"/>
  <c r="P8" i="4"/>
  <c r="P20" i="4"/>
  <c r="P16" i="4"/>
  <c r="P22" i="4"/>
  <c r="P21" i="4"/>
  <c r="P19" i="4"/>
  <c r="P18" i="4"/>
  <c r="P23" i="4"/>
  <c r="P24" i="4"/>
  <c r="P25" i="4"/>
  <c r="P26" i="4"/>
  <c r="P27" i="4"/>
  <c r="P28" i="4"/>
  <c r="AO11" i="1" l="1"/>
  <c r="AO15" i="1" s="1"/>
  <c r="AO18" i="1"/>
  <c r="AO23" i="1" s="1"/>
  <c r="AO28" i="1" s="1"/>
  <c r="AP7" i="1"/>
  <c r="AQ6" i="1"/>
  <c r="AQ4" i="1" s="1"/>
  <c r="AQ7" i="1"/>
  <c r="AR8" i="1"/>
  <c r="AP20" i="1"/>
  <c r="AP25" i="1"/>
  <c r="AP15" i="1"/>
  <c r="AP11" i="1"/>
  <c r="AP18" i="1" l="1"/>
  <c r="AP23" i="1" s="1"/>
  <c r="AP28" i="1" s="1"/>
  <c r="AQ25" i="1"/>
  <c r="AQ11" i="1"/>
  <c r="AR6" i="1"/>
  <c r="AR4" i="1"/>
  <c r="AR7" i="1"/>
  <c r="AS8" i="1"/>
  <c r="AQ15" i="1" l="1"/>
  <c r="AQ18" i="1" s="1"/>
  <c r="AQ20" i="1"/>
  <c r="AS6" i="1"/>
  <c r="AS4" i="1"/>
  <c r="AS7" i="1"/>
  <c r="AT8" i="1"/>
  <c r="AR20" i="1"/>
  <c r="AR25" i="1"/>
  <c r="AR11" i="1"/>
  <c r="AR15" i="1" s="1"/>
  <c r="AR18" i="1" s="1"/>
  <c r="AR23" i="1" l="1"/>
  <c r="AR28" i="1" s="1"/>
  <c r="AQ23" i="1"/>
  <c r="AQ28" i="1" s="1"/>
  <c r="AS20" i="1"/>
  <c r="AS18" i="1"/>
  <c r="AS25" i="1"/>
  <c r="AS15" i="1"/>
  <c r="AS23" i="1"/>
  <c r="AS11" i="1"/>
  <c r="AS28" i="1"/>
  <c r="AT7" i="1"/>
  <c r="AT4" i="1"/>
  <c r="AT6" i="1"/>
  <c r="AU8" i="1"/>
  <c r="AU4" i="1" l="1"/>
  <c r="AU6" i="1"/>
  <c r="AU7" i="1"/>
  <c r="AV8" i="1"/>
  <c r="AT25" i="1"/>
  <c r="AT15" i="1"/>
  <c r="AT23" i="1"/>
  <c r="AT11" i="1"/>
  <c r="AT20" i="1"/>
  <c r="AT18" i="1"/>
  <c r="AT28" i="1"/>
  <c r="AV4" i="1" l="1"/>
  <c r="AV7" i="1"/>
  <c r="AV6" i="1"/>
  <c r="AW8" i="1"/>
  <c r="AU25" i="1"/>
  <c r="AU11" i="1"/>
  <c r="AU23" i="1"/>
  <c r="AU20" i="1"/>
  <c r="AU18" i="1"/>
  <c r="AU28" i="1"/>
  <c r="AU15" i="1"/>
  <c r="AW4" i="1" l="1"/>
  <c r="AW7" i="1"/>
  <c r="AW6" i="1"/>
  <c r="AX8" i="1"/>
  <c r="AV23" i="1"/>
  <c r="AV11" i="1"/>
  <c r="AV20" i="1"/>
  <c r="AV28" i="1"/>
  <c r="AV18" i="1"/>
  <c r="AV25" i="1"/>
  <c r="AV15" i="1"/>
  <c r="AX4" i="1" l="1"/>
  <c r="AX7" i="1"/>
  <c r="AX6" i="1"/>
  <c r="AY8" i="1"/>
  <c r="AW23" i="1"/>
  <c r="AW11" i="1"/>
  <c r="AW25" i="1"/>
  <c r="AW15" i="1"/>
  <c r="AW20" i="1"/>
  <c r="AW28" i="1"/>
  <c r="AW18" i="1"/>
  <c r="AY6" i="1" l="1"/>
  <c r="AY7" i="1"/>
  <c r="AY4" i="1"/>
  <c r="AZ8" i="1"/>
  <c r="AX28" i="1"/>
  <c r="AX18" i="1"/>
  <c r="AX15" i="1"/>
  <c r="AX23" i="1"/>
  <c r="AX11" i="1"/>
  <c r="AX20" i="1"/>
  <c r="AX25" i="1"/>
  <c r="AZ7" i="1" l="1"/>
  <c r="AZ6" i="1"/>
  <c r="AZ4" i="1"/>
  <c r="BA8" i="1"/>
  <c r="AY25" i="1"/>
  <c r="AY20" i="1"/>
  <c r="AY11" i="1"/>
  <c r="AY23" i="1"/>
  <c r="AY18" i="1"/>
  <c r="AY28" i="1"/>
  <c r="AY15" i="1"/>
  <c r="BA4" i="1" l="1"/>
  <c r="BA7" i="1"/>
  <c r="BA6" i="1"/>
  <c r="BB8" i="1"/>
  <c r="AZ23" i="1"/>
  <c r="AZ11" i="1"/>
  <c r="AZ20" i="1"/>
  <c r="AZ28" i="1"/>
  <c r="AZ18" i="1"/>
  <c r="AZ25" i="1"/>
  <c r="AZ15" i="1"/>
  <c r="U8" i="1"/>
  <c r="BB7" i="1" l="1"/>
  <c r="BB6" i="1"/>
  <c r="BB4" i="1"/>
  <c r="BA20" i="1"/>
  <c r="BA23" i="1"/>
  <c r="BA11" i="1"/>
  <c r="BA28" i="1"/>
  <c r="BA18" i="1"/>
  <c r="BA25" i="1"/>
  <c r="BA15" i="1"/>
  <c r="U7" i="1"/>
  <c r="BB25" i="1" l="1"/>
  <c r="BB15" i="1"/>
  <c r="BB11" i="1"/>
  <c r="BB23" i="1"/>
  <c r="BB20" i="1"/>
  <c r="BB28" i="1"/>
  <c r="BB18" i="1"/>
  <c r="U23" i="1"/>
  <c r="U25" i="1"/>
  <c r="U18" i="1"/>
  <c r="U15" i="1"/>
  <c r="U11" i="1"/>
  <c r="U28" i="1"/>
  <c r="U20" i="1"/>
</calcChain>
</file>

<file path=xl/sharedStrings.xml><?xml version="1.0" encoding="utf-8"?>
<sst xmlns="http://schemas.openxmlformats.org/spreadsheetml/2006/main" count="50" uniqueCount="29">
  <si>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</si>
  <si>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</si>
  <si>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</si>
  <si>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</si>
  <si>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</si>
  <si>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</si>
  <si>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</si>
  <si>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</si>
  <si>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</si>
  <si>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</si>
  <si>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</si>
  <si>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</si>
  <si>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</si>
  <si>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</si>
  <si>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</si>
  <si>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>доход</t>
  </si>
  <si>
    <t>размер дохода в начальный период</t>
  </si>
  <si>
    <t>руб.</t>
  </si>
  <si>
    <t>прирост дохода мес-к-мес</t>
  </si>
  <si>
    <t>себестоимость</t>
  </si>
  <si>
    <t>маржинальность</t>
  </si>
  <si>
    <t>%</t>
  </si>
  <si>
    <t>валовая прибыль</t>
  </si>
  <si>
    <t>переменные расходы</t>
  </si>
  <si>
    <t>% от дохода</t>
  </si>
  <si>
    <t>маржинальная прибыль</t>
  </si>
  <si>
    <t>постоянные расходы</t>
  </si>
  <si>
    <t>размер расхода в месяц</t>
  </si>
  <si>
    <t>EBITDA (приб.от.собств.операц.деят.)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</si>
</sst>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[$-409]mmm\-yy;@"/>
    <numFmt numFmtId="166" formatCode="dd/mm/yy;@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4" fillId="2" borderId="3" xfId="0" applyNumberFormat="1" applyFont="1" applyFill="1" applyBorder="1" applyAlignment="1">
      <alignment horizontal="left" indent="1"/>
    </xf>
  </cellXfs>
  <cellStyles count="1">
    <cellStyle name="Обычный" xfId="0" builtinId="0"/>
  </cellStyles>
  <dxfs count="117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B47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1.109375" style="1" customWidth="1"/>
    <col min="11" max="12" width="0.88671875" style="1" customWidth="1"/>
    <col min="13" max="13" width="11.6640625" style="1" bestFit="1" customWidth="1"/>
    <col min="14" max="14" width="0.88671875" style="1" customWidth="1"/>
    <col min="15" max="15" width="1.77734375" style="8" customWidth="1"/>
    <col min="16" max="16" width="23.332031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0.88671875" style="1" customWidth="1"/>
    <col min="24" max="54" width="12.77734375" style="5" customWidth="1"/>
    <col min="55" max="16384" width="8.88671875" style="1"/>
  </cols>
  <sheetData>
    <row r="1" spans="2:54" s="13" customFormat="1" ht="10.050000000000001" customHeight="1" x14ac:dyDescent="0.2"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  <c r="AE1" s="24">
        <f>MAX($W1:AD1)+1</f>
        <v>8</v>
      </c>
      <c r="AF1" s="24">
        <f>MAX($W1:AE1)+1</f>
        <v>9</v>
      </c>
      <c r="AG1" s="24">
        <f>MAX($W1:AF1)+1</f>
        <v>10</v>
      </c>
      <c r="AH1" s="24">
        <f>MAX($W1:AG1)+1</f>
        <v>11</v>
      </c>
      <c r="AI1" s="24">
        <f>MAX($W1:AH1)+1</f>
        <v>12</v>
      </c>
      <c r="AJ1" s="24">
        <f>MAX($W1:AI1)+1</f>
        <v>13</v>
      </c>
      <c r="AK1" s="24">
        <f>MAX($W1:AJ1)+1</f>
        <v>14</v>
      </c>
      <c r="AL1" s="24">
        <f>MAX($W1:AK1)+1</f>
        <v>15</v>
      </c>
      <c r="AM1" s="24">
        <f>MAX($W1:AL1)+1</f>
        <v>16</v>
      </c>
      <c r="AN1" s="24">
        <f>MAX($W1:AM1)+1</f>
        <v>17</v>
      </c>
      <c r="AO1" s="24">
        <f>MAX($W1:AN1)+1</f>
        <v>18</v>
      </c>
      <c r="AP1" s="24">
        <f>MAX($W1:AO1)+1</f>
        <v>19</v>
      </c>
      <c r="AQ1" s="24">
        <f>MAX($W1:AP1)+1</f>
        <v>20</v>
      </c>
      <c r="AR1" s="24">
        <f>MAX($W1:AQ1)+1</f>
        <v>21</v>
      </c>
      <c r="AS1" s="24">
        <f>MAX($W1:AR1)+1</f>
        <v>22</v>
      </c>
      <c r="AT1" s="24">
        <f>MAX($W1:AS1)+1</f>
        <v>23</v>
      </c>
      <c r="AU1" s="24">
        <f>MAX($W1:AT1)+1</f>
        <v>24</v>
      </c>
      <c r="AV1" s="24">
        <f>MAX($W1:AU1)+1</f>
        <v>25</v>
      </c>
      <c r="AW1" s="24">
        <f>MAX($W1:AV1)+1</f>
        <v>26</v>
      </c>
      <c r="AX1" s="24">
        <f>MAX($W1:AW1)+1</f>
        <v>27</v>
      </c>
      <c r="AY1" s="24">
        <f>MAX($W1:AX1)+1</f>
        <v>28</v>
      </c>
      <c r="AZ1" s="24">
        <f>MAX($W1:AY1)+1</f>
        <v>29</v>
      </c>
      <c r="BA1" s="24">
        <f>MAX($W1:AZ1)+1</f>
        <v>30</v>
      </c>
      <c r="BB1" s="24">
        <f>MAX($W1:BA1)+1</f>
        <v>31</v>
      </c>
    </row>
    <row r="2" spans="2:54" s="13" customFormat="1" ht="10.050000000000001" customHeight="1" x14ac:dyDescent="0.2">
      <c r="O2" s="22"/>
      <c r="P2" s="23"/>
      <c r="Q2" s="22"/>
      <c r="U2" s="24"/>
      <c r="X2" s="24">
        <f>COLUMN()</f>
        <v>24</v>
      </c>
      <c r="Y2" s="24">
        <f>COLUMN()</f>
        <v>25</v>
      </c>
      <c r="Z2" s="24">
        <f>COLUMN()</f>
        <v>26</v>
      </c>
      <c r="AA2" s="24">
        <f>COLUMN()</f>
        <v>27</v>
      </c>
      <c r="AB2" s="24">
        <f>COLUMN()</f>
        <v>28</v>
      </c>
      <c r="AC2" s="24">
        <f>COLUMN()</f>
        <v>29</v>
      </c>
      <c r="AD2" s="24">
        <f>COLUMN()</f>
        <v>30</v>
      </c>
      <c r="AE2" s="24">
        <f>COLUMN()</f>
        <v>31</v>
      </c>
      <c r="AF2" s="24">
        <f>COLUMN()</f>
        <v>32</v>
      </c>
      <c r="AG2" s="24">
        <f>COLUMN()</f>
        <v>33</v>
      </c>
      <c r="AH2" s="24">
        <f>COLUMN()</f>
        <v>34</v>
      </c>
      <c r="AI2" s="24">
        <f>COLUMN()</f>
        <v>35</v>
      </c>
      <c r="AJ2" s="24">
        <f>COLUMN()</f>
        <v>36</v>
      </c>
      <c r="AK2" s="24">
        <f>COLUMN()</f>
        <v>37</v>
      </c>
      <c r="AL2" s="24">
        <f>COLUMN()</f>
        <v>38</v>
      </c>
      <c r="AM2" s="24">
        <f>COLUMN()</f>
        <v>39</v>
      </c>
      <c r="AN2" s="24">
        <f>COLUMN()</f>
        <v>40</v>
      </c>
      <c r="AO2" s="24">
        <f>COLUMN()</f>
        <v>41</v>
      </c>
      <c r="AP2" s="24">
        <f>COLUMN()</f>
        <v>42</v>
      </c>
      <c r="AQ2" s="24">
        <f>COLUMN()</f>
        <v>43</v>
      </c>
      <c r="AR2" s="24">
        <f>COLUMN()</f>
        <v>44</v>
      </c>
      <c r="AS2" s="24">
        <f>COLUMN()</f>
        <v>45</v>
      </c>
      <c r="AT2" s="24">
        <f>COLUMN()</f>
        <v>46</v>
      </c>
      <c r="AU2" s="24">
        <f>COLUMN()</f>
        <v>47</v>
      </c>
      <c r="AV2" s="24">
        <f>COLUMN()</f>
        <v>48</v>
      </c>
      <c r="AW2" s="24">
        <f>COLUMN()</f>
        <v>49</v>
      </c>
      <c r="AX2" s="24">
        <f>COLUMN()</f>
        <v>50</v>
      </c>
      <c r="AY2" s="24">
        <f>COLUMN()</f>
        <v>51</v>
      </c>
      <c r="AZ2" s="24">
        <f>COLUMN()</f>
        <v>52</v>
      </c>
      <c r="BA2" s="24">
        <f>COLUMN()</f>
        <v>53</v>
      </c>
      <c r="BB2" s="24">
        <f>COLUMN()</f>
        <v>54</v>
      </c>
    </row>
    <row r="3" spans="2:54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2:54" s="2" customFormat="1" x14ac:dyDescent="0.3">
      <c r="B4" s="14"/>
      <c r="H4" s="3" t="s">
        <v>0</v>
      </c>
      <c r="I4" s="3"/>
      <c r="J4" s="3"/>
      <c r="M4" s="3" t="s">
        <v>1</v>
      </c>
      <c r="O4" s="8"/>
      <c r="P4" s="11" t="s">
        <v>2</v>
      </c>
      <c r="Q4" s="9"/>
      <c r="U4" s="6" t="s">
        <v>3</v>
      </c>
      <c r="X4" s="21" t="str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/>
      </c>
      <c r="Y4" s="21" t="str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/>
      </c>
      <c r="Z4" s="21" t="str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/>
      </c>
      <c r="AA4" s="21" t="str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/>
      </c>
      <c r="AB4" s="21" t="str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/>
      </c>
      <c r="AC4" s="21" t="str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/>
      </c>
      <c r="AD4" s="21" t="str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/>
      </c>
      <c r="AE4" s="21" t="str">
        <f>IF(OR($P$6="",$P$6=0,$P$7="",$P$7=0,$P$8="",$P$7&lt;1),"",
IF(AE$8="","",
IF($P$6=Lists!$I$6,AE6,
IF($P$6=Lists!$I$7,INT(MONTH(AE7)/3)&amp;"кв"&amp;(YEAR(AE7)-2000)&amp;"г",
IF($P$6=Lists!$I$8,AE8&amp;" год",
IF($P$6=Lists!$I$9,YEAR(AE7)&amp;"г.",""))))))</f>
        <v/>
      </c>
      <c r="AF4" s="21" t="str">
        <f>IF(OR($P$6="",$P$6=0,$P$7="",$P$7=0,$P$8="",$P$7&lt;1),"",
IF(AF$8="","",
IF($P$6=Lists!$I$6,AF6,
IF($P$6=Lists!$I$7,INT(MONTH(AF7)/3)&amp;"кв"&amp;(YEAR(AF7)-2000)&amp;"г",
IF($P$6=Lists!$I$8,AF8&amp;" год",
IF($P$6=Lists!$I$9,YEAR(AF7)&amp;"г.",""))))))</f>
        <v/>
      </c>
      <c r="AG4" s="21" t="str">
        <f>IF(OR($P$6="",$P$6=0,$P$7="",$P$7=0,$P$8="",$P$7&lt;1),"",
IF(AG$8="","",
IF($P$6=Lists!$I$6,AG6,
IF($P$6=Lists!$I$7,INT(MONTH(AG7)/3)&amp;"кв"&amp;(YEAR(AG7)-2000)&amp;"г",
IF($P$6=Lists!$I$8,AG8&amp;" год",
IF($P$6=Lists!$I$9,YEAR(AG7)&amp;"г.",""))))))</f>
        <v/>
      </c>
      <c r="AH4" s="21" t="str">
        <f>IF(OR($P$6="",$P$6=0,$P$7="",$P$7=0,$P$8="",$P$7&lt;1),"",
IF(AH$8="","",
IF($P$6=Lists!$I$6,AH6,
IF($P$6=Lists!$I$7,INT(MONTH(AH7)/3)&amp;"кв"&amp;(YEAR(AH7)-2000)&amp;"г",
IF($P$6=Lists!$I$8,AH8&amp;" год",
IF($P$6=Lists!$I$9,YEAR(AH7)&amp;"г.",""))))))</f>
        <v/>
      </c>
      <c r="AI4" s="21" t="str">
        <f>IF(OR($P$6="",$P$6=0,$P$7="",$P$7=0,$P$8="",$P$7&lt;1),"",
IF(AI$8="","",
IF($P$6=Lists!$I$6,AI6,
IF($P$6=Lists!$I$7,INT(MONTH(AI7)/3)&amp;"кв"&amp;(YEAR(AI7)-2000)&amp;"г",
IF($P$6=Lists!$I$8,AI8&amp;" год",
IF($P$6=Lists!$I$9,YEAR(AI7)&amp;"г.",""))))))</f>
        <v/>
      </c>
      <c r="AJ4" s="21" t="str">
        <f>IF(OR($P$6="",$P$6=0,$P$7="",$P$7=0,$P$8="",$P$7&lt;1),"",
IF(AJ$8="","",
IF($P$6=Lists!$I$6,AJ6,
IF($P$6=Lists!$I$7,INT(MONTH(AJ7)/3)&amp;"кв"&amp;(YEAR(AJ7)-2000)&amp;"г",
IF($P$6=Lists!$I$8,AJ8&amp;" год",
IF($P$6=Lists!$I$9,YEAR(AJ7)&amp;"г.",""))))))</f>
        <v/>
      </c>
      <c r="AK4" s="21" t="str">
        <f>IF(OR($P$6="",$P$6=0,$P$7="",$P$7=0,$P$8="",$P$7&lt;1),"",
IF(AK$8="","",
IF($P$6=Lists!$I$6,AK6,
IF($P$6=Lists!$I$7,INT(MONTH(AK7)/3)&amp;"кв"&amp;(YEAR(AK7)-2000)&amp;"г",
IF($P$6=Lists!$I$8,AK8&amp;" год",
IF($P$6=Lists!$I$9,YEAR(AK7)&amp;"г.",""))))))</f>
        <v/>
      </c>
      <c r="AL4" s="21" t="str">
        <f>IF(OR($P$6="",$P$6=0,$P$7="",$P$7=0,$P$8="",$P$7&lt;1),"",
IF(AL$8="","",
IF($P$6=Lists!$I$6,AL6,
IF($P$6=Lists!$I$7,INT(MONTH(AL7)/3)&amp;"кв"&amp;(YEAR(AL7)-2000)&amp;"г",
IF($P$6=Lists!$I$8,AL8&amp;" год",
IF($P$6=Lists!$I$9,YEAR(AL7)&amp;"г.",""))))))</f>
        <v/>
      </c>
      <c r="AM4" s="21" t="str">
        <f>IF(OR($P$6="",$P$6=0,$P$7="",$P$7=0,$P$8="",$P$7&lt;1),"",
IF(AM$8="","",
IF($P$6=Lists!$I$6,AM6,
IF($P$6=Lists!$I$7,INT(MONTH(AM7)/3)&amp;"кв"&amp;(YEAR(AM7)-2000)&amp;"г",
IF($P$6=Lists!$I$8,AM8&amp;" год",
IF($P$6=Lists!$I$9,YEAR(AM7)&amp;"г.",""))))))</f>
        <v/>
      </c>
      <c r="AN4" s="21" t="str">
        <f>IF(OR($P$6="",$P$6=0,$P$7="",$P$7=0,$P$8="",$P$7&lt;1),"",
IF(AN$8="","",
IF($P$6=Lists!$I$6,AN6,
IF($P$6=Lists!$I$7,INT(MONTH(AN7)/3)&amp;"кв"&amp;(YEAR(AN7)-2000)&amp;"г",
IF($P$6=Lists!$I$8,AN8&amp;" год",
IF($P$6=Lists!$I$9,YEAR(AN7)&amp;"г.",""))))))</f>
        <v/>
      </c>
      <c r="AO4" s="21" t="str">
        <f>IF(OR($P$6="",$P$6=0,$P$7="",$P$7=0,$P$8="",$P$7&lt;1),"",
IF(AO$8="","",
IF($P$6=Lists!$I$6,AO6,
IF($P$6=Lists!$I$7,INT(MONTH(AO7)/3)&amp;"кв"&amp;(YEAR(AO7)-2000)&amp;"г",
IF($P$6=Lists!$I$8,AO8&amp;" год",
IF($P$6=Lists!$I$9,YEAR(AO7)&amp;"г.",""))))))</f>
        <v/>
      </c>
      <c r="AP4" s="21" t="str">
        <f>IF(OR($P$6="",$P$6=0,$P$7="",$P$7=0,$P$8="",$P$7&lt;1),"",
IF(AP$8="","",
IF($P$6=Lists!$I$6,AP6,
IF($P$6=Lists!$I$7,INT(MONTH(AP7)/3)&amp;"кв"&amp;(YEAR(AP7)-2000)&amp;"г",
IF($P$6=Lists!$I$8,AP8&amp;" год",
IF($P$6=Lists!$I$9,YEAR(AP7)&amp;"г.",""))))))</f>
        <v/>
      </c>
      <c r="AQ4" s="21" t="str">
        <f>IF(OR($P$6="",$P$6=0,$P$7="",$P$7=0,$P$8="",$P$7&lt;1),"",
IF(AQ$8="","",
IF($P$6=Lists!$I$6,AQ6,
IF($P$6=Lists!$I$7,INT(MONTH(AQ7)/3)&amp;"кв"&amp;(YEAR(AQ7)-2000)&amp;"г",
IF($P$6=Lists!$I$8,AQ8&amp;" год",
IF($P$6=Lists!$I$9,YEAR(AQ7)&amp;"г.",""))))))</f>
        <v/>
      </c>
      <c r="AR4" s="21" t="str">
        <f>IF(OR($P$6="",$P$6=0,$P$7="",$P$7=0,$P$8="",$P$7&lt;1),"",
IF(AR$8="","",
IF($P$6=Lists!$I$6,AR6,
IF($P$6=Lists!$I$7,INT(MONTH(AR7)/3)&amp;"кв"&amp;(YEAR(AR7)-2000)&amp;"г",
IF($P$6=Lists!$I$8,AR8&amp;" год",
IF($P$6=Lists!$I$9,YEAR(AR7)&amp;"г.",""))))))</f>
        <v/>
      </c>
      <c r="AS4" s="21" t="str">
        <f>IF(OR($P$6="",$P$6=0,$P$7="",$P$7=0,$P$8="",$P$7&lt;1),"",
IF(AS$8="","",
IF($P$6=Lists!$I$6,AS6,
IF($P$6=Lists!$I$7,INT(MONTH(AS7)/3)&amp;"кв"&amp;(YEAR(AS7)-2000)&amp;"г",
IF($P$6=Lists!$I$8,AS8&amp;" год",
IF($P$6=Lists!$I$9,YEAR(AS7)&amp;"г.",""))))))</f>
        <v/>
      </c>
      <c r="AT4" s="21" t="str">
        <f>IF(OR($P$6="",$P$6=0,$P$7="",$P$7=0,$P$8="",$P$7&lt;1),"",
IF(AT$8="","",
IF($P$6=Lists!$I$6,AT6,
IF($P$6=Lists!$I$7,INT(MONTH(AT7)/3)&amp;"кв"&amp;(YEAR(AT7)-2000)&amp;"г",
IF($P$6=Lists!$I$8,AT8&amp;" год",
IF($P$6=Lists!$I$9,YEAR(AT7)&amp;"г.",""))))))</f>
        <v/>
      </c>
      <c r="AU4" s="21" t="str">
        <f>IF(OR($P$6="",$P$6=0,$P$7="",$P$7=0,$P$8="",$P$7&lt;1),"",
IF(AU$8="","",
IF($P$6=Lists!$I$6,AU6,
IF($P$6=Lists!$I$7,INT(MONTH(AU7)/3)&amp;"кв"&amp;(YEAR(AU7)-2000)&amp;"г",
IF($P$6=Lists!$I$8,AU8&amp;" год",
IF($P$6=Lists!$I$9,YEAR(AU7)&amp;"г.",""))))))</f>
        <v/>
      </c>
      <c r="AV4" s="21" t="str">
        <f>IF(OR($P$6="",$P$6=0,$P$7="",$P$7=0,$P$8="",$P$7&lt;1),"",
IF(AV$8="","",
IF($P$6=Lists!$I$6,AV6,
IF($P$6=Lists!$I$7,INT(MONTH(AV7)/3)&amp;"кв"&amp;(YEAR(AV7)-2000)&amp;"г",
IF($P$6=Lists!$I$8,AV8&amp;" год",
IF($P$6=Lists!$I$9,YEAR(AV7)&amp;"г.",""))))))</f>
        <v/>
      </c>
      <c r="AW4" s="21" t="str">
        <f>IF(OR($P$6="",$P$6=0,$P$7="",$P$7=0,$P$8="",$P$7&lt;1),"",
IF(AW$8="","",
IF($P$6=Lists!$I$6,AW6,
IF($P$6=Lists!$I$7,INT(MONTH(AW7)/3)&amp;"кв"&amp;(YEAR(AW7)-2000)&amp;"г",
IF($P$6=Lists!$I$8,AW8&amp;" год",
IF($P$6=Lists!$I$9,YEAR(AW7)&amp;"г.",""))))))</f>
        <v/>
      </c>
      <c r="AX4" s="21" t="str">
        <f>IF(OR($P$6="",$P$6=0,$P$7="",$P$7=0,$P$8="",$P$7&lt;1),"",
IF(AX$8="","",
IF($P$6=Lists!$I$6,AX6,
IF($P$6=Lists!$I$7,INT(MONTH(AX7)/3)&amp;"кв"&amp;(YEAR(AX7)-2000)&amp;"г",
IF($P$6=Lists!$I$8,AX8&amp;" год",
IF($P$6=Lists!$I$9,YEAR(AX7)&amp;"г.",""))))))</f>
        <v/>
      </c>
      <c r="AY4" s="21" t="str">
        <f>IF(OR($P$6="",$P$6=0,$P$7="",$P$7=0,$P$8="",$P$7&lt;1),"",
IF(AY$8="","",
IF($P$6=Lists!$I$6,AY6,
IF($P$6=Lists!$I$7,INT(MONTH(AY7)/3)&amp;"кв"&amp;(YEAR(AY7)-2000)&amp;"г",
IF($P$6=Lists!$I$8,AY8&amp;" год",
IF($P$6=Lists!$I$9,YEAR(AY7)&amp;"г.",""))))))</f>
        <v/>
      </c>
      <c r="AZ4" s="21" t="str">
        <f>IF(OR($P$6="",$P$6=0,$P$7="",$P$7=0,$P$8="",$P$7&lt;1),"",
IF(AZ$8="","",
IF($P$6=Lists!$I$6,AZ6,
IF($P$6=Lists!$I$7,INT(MONTH(AZ7)/3)&amp;"кв"&amp;(YEAR(AZ7)-2000)&amp;"г",
IF($P$6=Lists!$I$8,AZ8&amp;" год",
IF($P$6=Lists!$I$9,YEAR(AZ7)&amp;"г.",""))))))</f>
        <v/>
      </c>
      <c r="BA4" s="21" t="str">
        <f>IF(OR($P$6="",$P$6=0,$P$7="",$P$7=0,$P$8="",$P$7&lt;1),"",
IF(BA$8="","",
IF($P$6=Lists!$I$6,BA6,
IF($P$6=Lists!$I$7,INT(MONTH(BA7)/3)&amp;"кв"&amp;(YEAR(BA7)-2000)&amp;"г",
IF($P$6=Lists!$I$8,BA8&amp;" год",
IF($P$6=Lists!$I$9,YEAR(BA7)&amp;"г.",""))))))</f>
        <v/>
      </c>
      <c r="BB4" s="21" t="str">
        <f>IF(OR($P$6="",$P$6=0,$P$7="",$P$7=0,$P$8="",$P$7&lt;1),"",
IF(BB$8="","",
IF($P$6=Lists!$I$6,BB6,
IF($P$6=Lists!$I$7,INT(MONTH(BB7)/3)&amp;"кв"&amp;(YEAR(BB7)-2000)&amp;"г",
IF($P$6=Lists!$I$8,BB8&amp;" год",
IF($P$6=Lists!$I$9,YEAR(BB7)&amp;"г.",""))))))</f>
        <v/>
      </c>
    </row>
    <row r="5" spans="2:54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54" ht="12" customHeight="1" x14ac:dyDescent="0.3">
      <c r="B6" s="13">
        <f>ROW()</f>
        <v>6</v>
      </c>
      <c r="H6" s="1" t="str">
        <f>I6</f>
        <v>минимальный период расчетов</v>
      </c>
      <c r="I6" s="1" t="str">
        <f>Lists!$I$4</f>
        <v>минимальный период расчетов</v>
      </c>
      <c r="M6" s="1" t="s">
        <v>11</v>
      </c>
      <c r="O6" s="8" t="s">
        <v>4</v>
      </c>
      <c r="P6" s="18"/>
      <c r="Q6" s="9" t="s">
        <v>5</v>
      </c>
      <c r="U6" s="25" t="str">
        <f>X6</f>
        <v/>
      </c>
      <c r="X6" s="25" t="str">
        <f>IF(OR($P$6="",$P$6=0,$P$7="",$P$7=0,$P$8="",$P$7&lt;1),"",
IF(X$8="","",
IF(X$8=1,EOMONTH($P$7,-1)+1,W7+1)))</f>
        <v/>
      </c>
      <c r="Y6" s="25" t="str">
        <f t="shared" ref="Y6:AD6" si="0">IF(OR($P$6="",$P$6=0,$P$7="",$P$7=0,$P$8="",$P$7&lt;1),"",
IF(Y$8="","",
IF(Y$8=1,EOMONTH($P$7,-1)+1,X7+1)))</f>
        <v/>
      </c>
      <c r="Z6" s="25" t="str">
        <f t="shared" si="0"/>
        <v/>
      </c>
      <c r="AA6" s="25" t="str">
        <f t="shared" si="0"/>
        <v/>
      </c>
      <c r="AB6" s="25" t="str">
        <f t="shared" si="0"/>
        <v/>
      </c>
      <c r="AC6" s="25" t="str">
        <f t="shared" si="0"/>
        <v/>
      </c>
      <c r="AD6" s="25" t="str">
        <f t="shared" si="0"/>
        <v/>
      </c>
      <c r="AE6" s="25" t="str">
        <f t="shared" ref="AE6" si="1">IF(OR($P$6="",$P$6=0,$P$7="",$P$7=0,$P$8="",$P$7&lt;1),"",
IF(AE$8="","",
IF(AE$8=1,EOMONTH($P$7,-1)+1,AD7+1)))</f>
        <v/>
      </c>
      <c r="AF6" s="25" t="str">
        <f t="shared" ref="AF6" si="2">IF(OR($P$6="",$P$6=0,$P$7="",$P$7=0,$P$8="",$P$7&lt;1),"",
IF(AF$8="","",
IF(AF$8=1,EOMONTH($P$7,-1)+1,AE7+1)))</f>
        <v/>
      </c>
      <c r="AG6" s="25" t="str">
        <f t="shared" ref="AG6" si="3">IF(OR($P$6="",$P$6=0,$P$7="",$P$7=0,$P$8="",$P$7&lt;1),"",
IF(AG$8="","",
IF(AG$8=1,EOMONTH($P$7,-1)+1,AF7+1)))</f>
        <v/>
      </c>
      <c r="AH6" s="25" t="str">
        <f t="shared" ref="AH6" si="4">IF(OR($P$6="",$P$6=0,$P$7="",$P$7=0,$P$8="",$P$7&lt;1),"",
IF(AH$8="","",
IF(AH$8=1,EOMONTH($P$7,-1)+1,AG7+1)))</f>
        <v/>
      </c>
      <c r="AI6" s="25" t="str">
        <f t="shared" ref="AI6" si="5">IF(OR($P$6="",$P$6=0,$P$7="",$P$7=0,$P$8="",$P$7&lt;1),"",
IF(AI$8="","",
IF(AI$8=1,EOMONTH($P$7,-1)+1,AH7+1)))</f>
        <v/>
      </c>
      <c r="AJ6" s="25" t="str">
        <f t="shared" ref="AJ6" si="6">IF(OR($P$6="",$P$6=0,$P$7="",$P$7=0,$P$8="",$P$7&lt;1),"",
IF(AJ$8="","",
IF(AJ$8=1,EOMONTH($P$7,-1)+1,AI7+1)))</f>
        <v/>
      </c>
      <c r="AK6" s="25" t="str">
        <f t="shared" ref="AK6" si="7">IF(OR($P$6="",$P$6=0,$P$7="",$P$7=0,$P$8="",$P$7&lt;1),"",
IF(AK$8="","",
IF(AK$8=1,EOMONTH($P$7,-1)+1,AJ7+1)))</f>
        <v/>
      </c>
      <c r="AL6" s="25" t="str">
        <f t="shared" ref="AL6" si="8">IF(OR($P$6="",$P$6=0,$P$7="",$P$7=0,$P$8="",$P$7&lt;1),"",
IF(AL$8="","",
IF(AL$8=1,EOMONTH($P$7,-1)+1,AK7+1)))</f>
        <v/>
      </c>
      <c r="AM6" s="25" t="str">
        <f t="shared" ref="AM6" si="9">IF(OR($P$6="",$P$6=0,$P$7="",$P$7=0,$P$8="",$P$7&lt;1),"",
IF(AM$8="","",
IF(AM$8=1,EOMONTH($P$7,-1)+1,AL7+1)))</f>
        <v/>
      </c>
      <c r="AN6" s="25" t="str">
        <f t="shared" ref="AN6" si="10">IF(OR($P$6="",$P$6=0,$P$7="",$P$7=0,$P$8="",$P$7&lt;1),"",
IF(AN$8="","",
IF(AN$8=1,EOMONTH($P$7,-1)+1,AM7+1)))</f>
        <v/>
      </c>
      <c r="AO6" s="25" t="str">
        <f t="shared" ref="AO6" si="11">IF(OR($P$6="",$P$6=0,$P$7="",$P$7=0,$P$8="",$P$7&lt;1),"",
IF(AO$8="","",
IF(AO$8=1,EOMONTH($P$7,-1)+1,AN7+1)))</f>
        <v/>
      </c>
      <c r="AP6" s="25" t="str">
        <f t="shared" ref="AP6" si="12">IF(OR($P$6="",$P$6=0,$P$7="",$P$7=0,$P$8="",$P$7&lt;1),"",
IF(AP$8="","",
IF(AP$8=1,EOMONTH($P$7,-1)+1,AO7+1)))</f>
        <v/>
      </c>
      <c r="AQ6" s="25" t="str">
        <f t="shared" ref="AQ6" si="13">IF(OR($P$6="",$P$6=0,$P$7="",$P$7=0,$P$8="",$P$7&lt;1),"",
IF(AQ$8="","",
IF(AQ$8=1,EOMONTH($P$7,-1)+1,AP7+1)))</f>
        <v/>
      </c>
      <c r="AR6" s="25" t="str">
        <f t="shared" ref="AR6" si="14">IF(OR($P$6="",$P$6=0,$P$7="",$P$7=0,$P$8="",$P$7&lt;1),"",
IF(AR$8="","",
IF(AR$8=1,EOMONTH($P$7,-1)+1,AQ7+1)))</f>
        <v/>
      </c>
      <c r="AS6" s="25" t="str">
        <f t="shared" ref="AS6" si="15">IF(OR($P$6="",$P$6=0,$P$7="",$P$7=0,$P$8="",$P$7&lt;1),"",
IF(AS$8="","",
IF(AS$8=1,EOMONTH($P$7,-1)+1,AR7+1)))</f>
        <v/>
      </c>
      <c r="AT6" s="25" t="str">
        <f t="shared" ref="AT6" si="16">IF(OR($P$6="",$P$6=0,$P$7="",$P$7=0,$P$8="",$P$7&lt;1),"",
IF(AT$8="","",
IF(AT$8=1,EOMONTH($P$7,-1)+1,AS7+1)))</f>
        <v/>
      </c>
      <c r="AU6" s="25" t="str">
        <f t="shared" ref="AU6" si="17">IF(OR($P$6="",$P$6=0,$P$7="",$P$7=0,$P$8="",$P$7&lt;1),"",
IF(AU$8="","",
IF(AU$8=1,EOMONTH($P$7,-1)+1,AT7+1)))</f>
        <v/>
      </c>
      <c r="AV6" s="25" t="str">
        <f t="shared" ref="AV6" si="18">IF(OR($P$6="",$P$6=0,$P$7="",$P$7=0,$P$8="",$P$7&lt;1),"",
IF(AV$8="","",
IF(AV$8=1,EOMONTH($P$7,-1)+1,AU7+1)))</f>
        <v/>
      </c>
      <c r="AW6" s="25" t="str">
        <f t="shared" ref="AW6" si="19">IF(OR($P$6="",$P$6=0,$P$7="",$P$7=0,$P$8="",$P$7&lt;1),"",
IF(AW$8="","",
IF(AW$8=1,EOMONTH($P$7,-1)+1,AV7+1)))</f>
        <v/>
      </c>
      <c r="AX6" s="25" t="str">
        <f t="shared" ref="AX6" si="20">IF(OR($P$6="",$P$6=0,$P$7="",$P$7=0,$P$8="",$P$7&lt;1),"",
IF(AX$8="","",
IF(AX$8=1,EOMONTH($P$7,-1)+1,AW7+1)))</f>
        <v/>
      </c>
      <c r="AY6" s="25" t="str">
        <f t="shared" ref="AY6" si="21">IF(OR($P$6="",$P$6=0,$P$7="",$P$7=0,$P$8="",$P$7&lt;1),"",
IF(AY$8="","",
IF(AY$8=1,EOMONTH($P$7,-1)+1,AX7+1)))</f>
        <v/>
      </c>
      <c r="AZ6" s="25" t="str">
        <f t="shared" ref="AZ6" si="22">IF(OR($P$6="",$P$6=0,$P$7="",$P$7=0,$P$8="",$P$7&lt;1),"",
IF(AZ$8="","",
IF(AZ$8=1,EOMONTH($P$7,-1)+1,AY7+1)))</f>
        <v/>
      </c>
      <c r="BA6" s="25" t="str">
        <f t="shared" ref="BA6" si="23">IF(OR($P$6="",$P$6=0,$P$7="",$P$7=0,$P$8="",$P$7&lt;1),"",
IF(BA$8="","",
IF(BA$8=1,EOMONTH($P$7,-1)+1,AZ7+1)))</f>
        <v/>
      </c>
      <c r="BB6" s="25" t="str">
        <f t="shared" ref="BB6" si="24">IF(OR($P$6="",$P$6=0,$P$7="",$P$7=0,$P$8="",$P$7&lt;1),"",
IF(BB$8="","",
IF(BB$8=1,EOMONTH($P$7,-1)+1,BA7+1)))</f>
        <v/>
      </c>
    </row>
    <row r="7" spans="2:54" ht="12" customHeight="1" x14ac:dyDescent="0.3">
      <c r="B7" s="13">
        <f>ROW()</f>
        <v>7</v>
      </c>
      <c r="H7" s="1" t="str">
        <f t="shared" ref="H7:H8" si="25">I7</f>
        <v>старт моделирования</v>
      </c>
      <c r="I7" s="1" t="str">
        <f>Lists!$N$4</f>
        <v>старт моделирования</v>
      </c>
      <c r="M7" s="1" t="s">
        <v>6</v>
      </c>
      <c r="O7" s="8" t="s">
        <v>4</v>
      </c>
      <c r="P7" s="19"/>
      <c r="Q7" s="9" t="s">
        <v>5</v>
      </c>
      <c r="U7" s="25">
        <f ca="1">MAX(INDIRECT(ADDRESS($B7,X$2)&amp;":"&amp;ADDRESS($B7,MAX($2:$2))))</f>
        <v>0</v>
      </c>
      <c r="X7" s="25" t="str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/>
      </c>
      <c r="Y7" s="25" t="str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/>
      </c>
      <c r="Z7" s="25" t="str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/>
      </c>
      <c r="AA7" s="25" t="str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/>
      </c>
      <c r="AB7" s="25" t="str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/>
      </c>
      <c r="AC7" s="25" t="str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/>
      </c>
      <c r="AD7" s="25" t="str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/>
      </c>
      <c r="AE7" s="25" t="str">
        <f>IF(OR($P$6="",$P$6=0,$P$7="",$P$7=0,$P$8="",$P$7&lt;1),"",
IF(AE$8="","",
IF($P$6=Lists!$I$6,EOMONTH(AE6,0),
IF($P$6=Lists!$I$7,EOMONTH(AE6,2-(MONTH(AE6)-1-3*INT((MONTH(AE6)-1)/3))),
IF($P$6=Lists!$I$8,EOMONTH(AE6,11),
IF($P$6=Lists!$I$9,EOMONTH(AE6,12-MONTH(AE6)),""))))))</f>
        <v/>
      </c>
      <c r="AF7" s="25" t="str">
        <f>IF(OR($P$6="",$P$6=0,$P$7="",$P$7=0,$P$8="",$P$7&lt;1),"",
IF(AF$8="","",
IF($P$6=Lists!$I$6,EOMONTH(AF6,0),
IF($P$6=Lists!$I$7,EOMONTH(AF6,2-(MONTH(AF6)-1-3*INT((MONTH(AF6)-1)/3))),
IF($P$6=Lists!$I$8,EOMONTH(AF6,11),
IF($P$6=Lists!$I$9,EOMONTH(AF6,12-MONTH(AF6)),""))))))</f>
        <v/>
      </c>
      <c r="AG7" s="25" t="str">
        <f>IF(OR($P$6="",$P$6=0,$P$7="",$P$7=0,$P$8="",$P$7&lt;1),"",
IF(AG$8="","",
IF($P$6=Lists!$I$6,EOMONTH(AG6,0),
IF($P$6=Lists!$I$7,EOMONTH(AG6,2-(MONTH(AG6)-1-3*INT((MONTH(AG6)-1)/3))),
IF($P$6=Lists!$I$8,EOMONTH(AG6,11),
IF($P$6=Lists!$I$9,EOMONTH(AG6,12-MONTH(AG6)),""))))))</f>
        <v/>
      </c>
      <c r="AH7" s="25" t="str">
        <f>IF(OR($P$6="",$P$6=0,$P$7="",$P$7=0,$P$8="",$P$7&lt;1),"",
IF(AH$8="","",
IF($P$6=Lists!$I$6,EOMONTH(AH6,0),
IF($P$6=Lists!$I$7,EOMONTH(AH6,2-(MONTH(AH6)-1-3*INT((MONTH(AH6)-1)/3))),
IF($P$6=Lists!$I$8,EOMONTH(AH6,11),
IF($P$6=Lists!$I$9,EOMONTH(AH6,12-MONTH(AH6)),""))))))</f>
        <v/>
      </c>
      <c r="AI7" s="25" t="str">
        <f>IF(OR($P$6="",$P$6=0,$P$7="",$P$7=0,$P$8="",$P$7&lt;1),"",
IF(AI$8="","",
IF($P$6=Lists!$I$6,EOMONTH(AI6,0),
IF($P$6=Lists!$I$7,EOMONTH(AI6,2-(MONTH(AI6)-1-3*INT((MONTH(AI6)-1)/3))),
IF($P$6=Lists!$I$8,EOMONTH(AI6,11),
IF($P$6=Lists!$I$9,EOMONTH(AI6,12-MONTH(AI6)),""))))))</f>
        <v/>
      </c>
      <c r="AJ7" s="25" t="str">
        <f>IF(OR($P$6="",$P$6=0,$P$7="",$P$7=0,$P$8="",$P$7&lt;1),"",
IF(AJ$8="","",
IF($P$6=Lists!$I$6,EOMONTH(AJ6,0),
IF($P$6=Lists!$I$7,EOMONTH(AJ6,2-(MONTH(AJ6)-1-3*INT((MONTH(AJ6)-1)/3))),
IF($P$6=Lists!$I$8,EOMONTH(AJ6,11),
IF($P$6=Lists!$I$9,EOMONTH(AJ6,12-MONTH(AJ6)),""))))))</f>
        <v/>
      </c>
      <c r="AK7" s="25" t="str">
        <f>IF(OR($P$6="",$P$6=0,$P$7="",$P$7=0,$P$8="",$P$7&lt;1),"",
IF(AK$8="","",
IF($P$6=Lists!$I$6,EOMONTH(AK6,0),
IF($P$6=Lists!$I$7,EOMONTH(AK6,2-(MONTH(AK6)-1-3*INT((MONTH(AK6)-1)/3))),
IF($P$6=Lists!$I$8,EOMONTH(AK6,11),
IF($P$6=Lists!$I$9,EOMONTH(AK6,12-MONTH(AK6)),""))))))</f>
        <v/>
      </c>
      <c r="AL7" s="25" t="str">
        <f>IF(OR($P$6="",$P$6=0,$P$7="",$P$7=0,$P$8="",$P$7&lt;1),"",
IF(AL$8="","",
IF($P$6=Lists!$I$6,EOMONTH(AL6,0),
IF($P$6=Lists!$I$7,EOMONTH(AL6,2-(MONTH(AL6)-1-3*INT((MONTH(AL6)-1)/3))),
IF($P$6=Lists!$I$8,EOMONTH(AL6,11),
IF($P$6=Lists!$I$9,EOMONTH(AL6,12-MONTH(AL6)),""))))))</f>
        <v/>
      </c>
      <c r="AM7" s="25" t="str">
        <f>IF(OR($P$6="",$P$6=0,$P$7="",$P$7=0,$P$8="",$P$7&lt;1),"",
IF(AM$8="","",
IF($P$6=Lists!$I$6,EOMONTH(AM6,0),
IF($P$6=Lists!$I$7,EOMONTH(AM6,2-(MONTH(AM6)-1-3*INT((MONTH(AM6)-1)/3))),
IF($P$6=Lists!$I$8,EOMONTH(AM6,11),
IF($P$6=Lists!$I$9,EOMONTH(AM6,12-MONTH(AM6)),""))))))</f>
        <v/>
      </c>
      <c r="AN7" s="25" t="str">
        <f>IF(OR($P$6="",$P$6=0,$P$7="",$P$7=0,$P$8="",$P$7&lt;1),"",
IF(AN$8="","",
IF($P$6=Lists!$I$6,EOMONTH(AN6,0),
IF($P$6=Lists!$I$7,EOMONTH(AN6,2-(MONTH(AN6)-1-3*INT((MONTH(AN6)-1)/3))),
IF($P$6=Lists!$I$8,EOMONTH(AN6,11),
IF($P$6=Lists!$I$9,EOMONTH(AN6,12-MONTH(AN6)),""))))))</f>
        <v/>
      </c>
      <c r="AO7" s="25" t="str">
        <f>IF(OR($P$6="",$P$6=0,$P$7="",$P$7=0,$P$8="",$P$7&lt;1),"",
IF(AO$8="","",
IF($P$6=Lists!$I$6,EOMONTH(AO6,0),
IF($P$6=Lists!$I$7,EOMONTH(AO6,2-(MONTH(AO6)-1-3*INT((MONTH(AO6)-1)/3))),
IF($P$6=Lists!$I$8,EOMONTH(AO6,11),
IF($P$6=Lists!$I$9,EOMONTH(AO6,12-MONTH(AO6)),""))))))</f>
        <v/>
      </c>
      <c r="AP7" s="25" t="str">
        <f>IF(OR($P$6="",$P$6=0,$P$7="",$P$7=0,$P$8="",$P$7&lt;1),"",
IF(AP$8="","",
IF($P$6=Lists!$I$6,EOMONTH(AP6,0),
IF($P$6=Lists!$I$7,EOMONTH(AP6,2-(MONTH(AP6)-1-3*INT((MONTH(AP6)-1)/3))),
IF($P$6=Lists!$I$8,EOMONTH(AP6,11),
IF($P$6=Lists!$I$9,EOMONTH(AP6,12-MONTH(AP6)),""))))))</f>
        <v/>
      </c>
      <c r="AQ7" s="25" t="str">
        <f>IF(OR($P$6="",$P$6=0,$P$7="",$P$7=0,$P$8="",$P$7&lt;1),"",
IF(AQ$8="","",
IF($P$6=Lists!$I$6,EOMONTH(AQ6,0),
IF($P$6=Lists!$I$7,EOMONTH(AQ6,2-(MONTH(AQ6)-1-3*INT((MONTH(AQ6)-1)/3))),
IF($P$6=Lists!$I$8,EOMONTH(AQ6,11),
IF($P$6=Lists!$I$9,EOMONTH(AQ6,12-MONTH(AQ6)),""))))))</f>
        <v/>
      </c>
      <c r="AR7" s="25" t="str">
        <f>IF(OR($P$6="",$P$6=0,$P$7="",$P$7=0,$P$8="",$P$7&lt;1),"",
IF(AR$8="","",
IF($P$6=Lists!$I$6,EOMONTH(AR6,0),
IF($P$6=Lists!$I$7,EOMONTH(AR6,2-(MONTH(AR6)-1-3*INT((MONTH(AR6)-1)/3))),
IF($P$6=Lists!$I$8,EOMONTH(AR6,11),
IF($P$6=Lists!$I$9,EOMONTH(AR6,12-MONTH(AR6)),""))))))</f>
        <v/>
      </c>
      <c r="AS7" s="25" t="str">
        <f>IF(OR($P$6="",$P$6=0,$P$7="",$P$7=0,$P$8="",$P$7&lt;1),"",
IF(AS$8="","",
IF($P$6=Lists!$I$6,EOMONTH(AS6,0),
IF($P$6=Lists!$I$7,EOMONTH(AS6,2-(MONTH(AS6)-1-3*INT((MONTH(AS6)-1)/3))),
IF($P$6=Lists!$I$8,EOMONTH(AS6,11),
IF($P$6=Lists!$I$9,EOMONTH(AS6,12-MONTH(AS6)),""))))))</f>
        <v/>
      </c>
      <c r="AT7" s="25" t="str">
        <f>IF(OR($P$6="",$P$6=0,$P$7="",$P$7=0,$P$8="",$P$7&lt;1),"",
IF(AT$8="","",
IF($P$6=Lists!$I$6,EOMONTH(AT6,0),
IF($P$6=Lists!$I$7,EOMONTH(AT6,2-(MONTH(AT6)-1-3*INT((MONTH(AT6)-1)/3))),
IF($P$6=Lists!$I$8,EOMONTH(AT6,11),
IF($P$6=Lists!$I$9,EOMONTH(AT6,12-MONTH(AT6)),""))))))</f>
        <v/>
      </c>
      <c r="AU7" s="25" t="str">
        <f>IF(OR($P$6="",$P$6=0,$P$7="",$P$7=0,$P$8="",$P$7&lt;1),"",
IF(AU$8="","",
IF($P$6=Lists!$I$6,EOMONTH(AU6,0),
IF($P$6=Lists!$I$7,EOMONTH(AU6,2-(MONTH(AU6)-1-3*INT((MONTH(AU6)-1)/3))),
IF($P$6=Lists!$I$8,EOMONTH(AU6,11),
IF($P$6=Lists!$I$9,EOMONTH(AU6,12-MONTH(AU6)),""))))))</f>
        <v/>
      </c>
      <c r="AV7" s="25" t="str">
        <f>IF(OR($P$6="",$P$6=0,$P$7="",$P$7=0,$P$8="",$P$7&lt;1),"",
IF(AV$8="","",
IF($P$6=Lists!$I$6,EOMONTH(AV6,0),
IF($P$6=Lists!$I$7,EOMONTH(AV6,2-(MONTH(AV6)-1-3*INT((MONTH(AV6)-1)/3))),
IF($P$6=Lists!$I$8,EOMONTH(AV6,11),
IF($P$6=Lists!$I$9,EOMONTH(AV6,12-MONTH(AV6)),""))))))</f>
        <v/>
      </c>
      <c r="AW7" s="25" t="str">
        <f>IF(OR($P$6="",$P$6=0,$P$7="",$P$7=0,$P$8="",$P$7&lt;1),"",
IF(AW$8="","",
IF($P$6=Lists!$I$6,EOMONTH(AW6,0),
IF($P$6=Lists!$I$7,EOMONTH(AW6,2-(MONTH(AW6)-1-3*INT((MONTH(AW6)-1)/3))),
IF($P$6=Lists!$I$8,EOMONTH(AW6,11),
IF($P$6=Lists!$I$9,EOMONTH(AW6,12-MONTH(AW6)),""))))))</f>
        <v/>
      </c>
      <c r="AX7" s="25" t="str">
        <f>IF(OR($P$6="",$P$6=0,$P$7="",$P$7=0,$P$8="",$P$7&lt;1),"",
IF(AX$8="","",
IF($P$6=Lists!$I$6,EOMONTH(AX6,0),
IF($P$6=Lists!$I$7,EOMONTH(AX6,2-(MONTH(AX6)-1-3*INT((MONTH(AX6)-1)/3))),
IF($P$6=Lists!$I$8,EOMONTH(AX6,11),
IF($P$6=Lists!$I$9,EOMONTH(AX6,12-MONTH(AX6)),""))))))</f>
        <v/>
      </c>
      <c r="AY7" s="25" t="str">
        <f>IF(OR($P$6="",$P$6=0,$P$7="",$P$7=0,$P$8="",$P$7&lt;1),"",
IF(AY$8="","",
IF($P$6=Lists!$I$6,EOMONTH(AY6,0),
IF($P$6=Lists!$I$7,EOMONTH(AY6,2-(MONTH(AY6)-1-3*INT((MONTH(AY6)-1)/3))),
IF($P$6=Lists!$I$8,EOMONTH(AY6,11),
IF($P$6=Lists!$I$9,EOMONTH(AY6,12-MONTH(AY6)),""))))))</f>
        <v/>
      </c>
      <c r="AZ7" s="25" t="str">
        <f>IF(OR($P$6="",$P$6=0,$P$7="",$P$7=0,$P$8="",$P$7&lt;1),"",
IF(AZ$8="","",
IF($P$6=Lists!$I$6,EOMONTH(AZ6,0),
IF($P$6=Lists!$I$7,EOMONTH(AZ6,2-(MONTH(AZ6)-1-3*INT((MONTH(AZ6)-1)/3))),
IF($P$6=Lists!$I$8,EOMONTH(AZ6,11),
IF($P$6=Lists!$I$9,EOMONTH(AZ6,12-MONTH(AZ6)),""))))))</f>
        <v/>
      </c>
      <c r="BA7" s="25" t="str">
        <f>IF(OR($P$6="",$P$6=0,$P$7="",$P$7=0,$P$8="",$P$7&lt;1),"",
IF(BA$8="","",
IF($P$6=Lists!$I$6,EOMONTH(BA6,0),
IF($P$6=Lists!$I$7,EOMONTH(BA6,2-(MONTH(BA6)-1-3*INT((MONTH(BA6)-1)/3))),
IF($P$6=Lists!$I$8,EOMONTH(BA6,11),
IF($P$6=Lists!$I$9,EOMONTH(BA6,12-MONTH(BA6)),""))))))</f>
        <v/>
      </c>
      <c r="BB7" s="25" t="str">
        <f>IF(OR($P$6="",$P$6=0,$P$7="",$P$7=0,$P$8="",$P$7&lt;1),"",
IF(BB$8="","",
IF($P$6=Lists!$I$6,EOMONTH(BB6,0),
IF($P$6=Lists!$I$7,EOMONTH(BB6,2-(MONTH(BB6)-1-3*INT((MONTH(BB6)-1)/3))),
IF($P$6=Lists!$I$8,EOMONTH(BB6,11),
IF($P$6=Lists!$I$9,EOMONTH(BB6,12-MONTH(BB6)),""))))))</f>
        <v/>
      </c>
    </row>
    <row r="8" spans="2:54" ht="12" customHeight="1" x14ac:dyDescent="0.3">
      <c r="B8" s="13">
        <f>ROW()</f>
        <v>8</v>
      </c>
      <c r="H8" s="1" t="str">
        <f t="shared" si="25"/>
        <v>горизонт моделирования</v>
      </c>
      <c r="I8" s="1" t="s">
        <v>10</v>
      </c>
      <c r="M8" s="1" t="s">
        <v>12</v>
      </c>
      <c r="O8" s="8" t="s">
        <v>4</v>
      </c>
      <c r="P8" s="18"/>
      <c r="U8" s="5">
        <f ca="1">MAX(INDIRECT(ADDRESS($B8,X$2)&amp;":"&amp;ADDRESS($B8,MAX($2:$2))))</f>
        <v>0</v>
      </c>
      <c r="X8" s="5" t="str">
        <f>IF(OR($P$6="",$P$6=0,$P$7="",$P$7=0,$P$8="",$P$7&lt;1),"",
IF(MAX($W8:W8)+1&gt;$P$8,"",MAX($W8:W8)+1))</f>
        <v/>
      </c>
      <c r="Y8" s="5" t="str">
        <f>IF(OR($P$6="",$P$6=0,$P$7="",$P$7=0,$P$8="",$P$7&lt;1),"",
IF(MAX($W8:X8)+1&gt;$P$8,"",MAX($W8:X8)+1))</f>
        <v/>
      </c>
      <c r="Z8" s="5" t="str">
        <f>IF(OR($P$6="",$P$6=0,$P$7="",$P$7=0,$P$8="",$P$7&lt;1),"",
IF(MAX($W8:Y8)+1&gt;$P$8,"",MAX($W8:Y8)+1))</f>
        <v/>
      </c>
      <c r="AA8" s="5" t="str">
        <f>IF(OR($P$6="",$P$6=0,$P$7="",$P$7=0,$P$8="",$P$7&lt;1),"",
IF(MAX($W8:Z8)+1&gt;$P$8,"",MAX($W8:Z8)+1))</f>
        <v/>
      </c>
      <c r="AB8" s="5" t="str">
        <f>IF(OR($P$6="",$P$6=0,$P$7="",$P$7=0,$P$8="",$P$7&lt;1),"",
IF(MAX($W8:AA8)+1&gt;$P$8,"",MAX($W8:AA8)+1))</f>
        <v/>
      </c>
      <c r="AC8" s="5" t="str">
        <f>IF(OR($P$6="",$P$6=0,$P$7="",$P$7=0,$P$8="",$P$7&lt;1),"",
IF(MAX($W8:AB8)+1&gt;$P$8,"",MAX($W8:AB8)+1))</f>
        <v/>
      </c>
      <c r="AD8" s="5" t="str">
        <f>IF(OR($P$6="",$P$6=0,$P$7="",$P$7=0,$P$8="",$P$7&lt;1),"",
IF(MAX($W8:AC8)+1&gt;$P$8,"",MAX($W8:AC8)+1))</f>
        <v/>
      </c>
      <c r="AE8" s="5" t="str">
        <f>IF(OR($P$6="",$P$6=0,$P$7="",$P$7=0,$P$8="",$P$7&lt;1),"",
IF(MAX($W8:AD8)+1&gt;$P$8,"",MAX($W8:AD8)+1))</f>
        <v/>
      </c>
      <c r="AF8" s="5" t="str">
        <f>IF(OR($P$6="",$P$6=0,$P$7="",$P$7=0,$P$8="",$P$7&lt;1),"",
IF(MAX($W8:AE8)+1&gt;$P$8,"",MAX($W8:AE8)+1))</f>
        <v/>
      </c>
      <c r="AG8" s="5" t="str">
        <f>IF(OR($P$6="",$P$6=0,$P$7="",$P$7=0,$P$8="",$P$7&lt;1),"",
IF(MAX($W8:AF8)+1&gt;$P$8,"",MAX($W8:AF8)+1))</f>
        <v/>
      </c>
      <c r="AH8" s="5" t="str">
        <f>IF(OR($P$6="",$P$6=0,$P$7="",$P$7=0,$P$8="",$P$7&lt;1),"",
IF(MAX($W8:AG8)+1&gt;$P$8,"",MAX($W8:AG8)+1))</f>
        <v/>
      </c>
      <c r="AI8" s="5" t="str">
        <f>IF(OR($P$6="",$P$6=0,$P$7="",$P$7=0,$P$8="",$P$7&lt;1),"",
IF(MAX($W8:AH8)+1&gt;$P$8,"",MAX($W8:AH8)+1))</f>
        <v/>
      </c>
      <c r="AJ8" s="5" t="str">
        <f>IF(OR($P$6="",$P$6=0,$P$7="",$P$7=0,$P$8="",$P$7&lt;1),"",
IF(MAX($W8:AI8)+1&gt;$P$8,"",MAX($W8:AI8)+1))</f>
        <v/>
      </c>
      <c r="AK8" s="5" t="str">
        <f>IF(OR($P$6="",$P$6=0,$P$7="",$P$7=0,$P$8="",$P$7&lt;1),"",
IF(MAX($W8:AJ8)+1&gt;$P$8,"",MAX($W8:AJ8)+1))</f>
        <v/>
      </c>
      <c r="AL8" s="5" t="str">
        <f>IF(OR($P$6="",$P$6=0,$P$7="",$P$7=0,$P$8="",$P$7&lt;1),"",
IF(MAX($W8:AK8)+1&gt;$P$8,"",MAX($W8:AK8)+1))</f>
        <v/>
      </c>
      <c r="AM8" s="5" t="str">
        <f>IF(OR($P$6="",$P$6=0,$P$7="",$P$7=0,$P$8="",$P$7&lt;1),"",
IF(MAX($W8:AL8)+1&gt;$P$8,"",MAX($W8:AL8)+1))</f>
        <v/>
      </c>
      <c r="AN8" s="5" t="str">
        <f>IF(OR($P$6="",$P$6=0,$P$7="",$P$7=0,$P$8="",$P$7&lt;1),"",
IF(MAX($W8:AM8)+1&gt;$P$8,"",MAX($W8:AM8)+1))</f>
        <v/>
      </c>
      <c r="AO8" s="5" t="str">
        <f>IF(OR($P$6="",$P$6=0,$P$7="",$P$7=0,$P$8="",$P$7&lt;1),"",
IF(MAX($W8:AN8)+1&gt;$P$8,"",MAX($W8:AN8)+1))</f>
        <v/>
      </c>
      <c r="AP8" s="5" t="str">
        <f>IF(OR($P$6="",$P$6=0,$P$7="",$P$7=0,$P$8="",$P$7&lt;1),"",
IF(MAX($W8:AO8)+1&gt;$P$8,"",MAX($W8:AO8)+1))</f>
        <v/>
      </c>
      <c r="AQ8" s="5" t="str">
        <f>IF(OR($P$6="",$P$6=0,$P$7="",$P$7=0,$P$8="",$P$7&lt;1),"",
IF(MAX($W8:AP8)+1&gt;$P$8,"",MAX($W8:AP8)+1))</f>
        <v/>
      </c>
      <c r="AR8" s="5" t="str">
        <f>IF(OR($P$6="",$P$6=0,$P$7="",$P$7=0,$P$8="",$P$7&lt;1),"",
IF(MAX($W8:AQ8)+1&gt;$P$8,"",MAX($W8:AQ8)+1))</f>
        <v/>
      </c>
      <c r="AS8" s="5" t="str">
        <f>IF(OR($P$6="",$P$6=0,$P$7="",$P$7=0,$P$8="",$P$7&lt;1),"",
IF(MAX($W8:AR8)+1&gt;$P$8,"",MAX($W8:AR8)+1))</f>
        <v/>
      </c>
      <c r="AT8" s="5" t="str">
        <f>IF(OR($P$6="",$P$6=0,$P$7="",$P$7=0,$P$8="",$P$7&lt;1),"",
IF(MAX($W8:AS8)+1&gt;$P$8,"",MAX($W8:AS8)+1))</f>
        <v/>
      </c>
      <c r="AU8" s="5" t="str">
        <f>IF(OR($P$6="",$P$6=0,$P$7="",$P$7=0,$P$8="",$P$7&lt;1),"",
IF(MAX($W8:AT8)+1&gt;$P$8,"",MAX($W8:AT8)+1))</f>
        <v/>
      </c>
      <c r="AV8" s="5" t="str">
        <f>IF(OR($P$6="",$P$6=0,$P$7="",$P$7=0,$P$8="",$P$7&lt;1),"",
IF(MAX($W8:AU8)+1&gt;$P$8,"",MAX($W8:AU8)+1))</f>
        <v/>
      </c>
      <c r="AW8" s="5" t="str">
        <f>IF(OR($P$6="",$P$6=0,$P$7="",$P$7=0,$P$8="",$P$7&lt;1),"",
IF(MAX($W8:AV8)+1&gt;$P$8,"",MAX($W8:AV8)+1))</f>
        <v/>
      </c>
      <c r="AX8" s="5" t="str">
        <f>IF(OR($P$6="",$P$6=0,$P$7="",$P$7=0,$P$8="",$P$7&lt;1),"",
IF(MAX($W8:AW8)+1&gt;$P$8,"",MAX($W8:AW8)+1))</f>
        <v/>
      </c>
      <c r="AY8" s="5" t="str">
        <f>IF(OR($P$6="",$P$6=0,$P$7="",$P$7=0,$P$8="",$P$7&lt;1),"",
IF(MAX($W8:AX8)+1&gt;$P$8,"",MAX($W8:AX8)+1))</f>
        <v/>
      </c>
      <c r="AZ8" s="5" t="str">
        <f>IF(OR($P$6="",$P$6=0,$P$7="",$P$7=0,$P$8="",$P$7&lt;1),"",
IF(MAX($W8:AY8)+1&gt;$P$8,"",MAX($W8:AY8)+1))</f>
        <v/>
      </c>
      <c r="BA8" s="5" t="str">
        <f>IF(OR($P$6="",$P$6=0,$P$7="",$P$7=0,$P$8="",$P$7&lt;1),"",
IF(MAX($W8:AZ8)+1&gt;$P$8,"",MAX($W8:AZ8)+1))</f>
        <v/>
      </c>
      <c r="BB8" s="5" t="str">
        <f>IF(OR($P$6="",$P$6=0,$P$7="",$P$7=0,$P$8="",$P$7&lt;1),"",
IF(MAX($W8:BA8)+1&gt;$P$8,"",MAX($W8:BA8)+1))</f>
        <v/>
      </c>
    </row>
    <row r="9" spans="2:54" ht="3" customHeight="1" x14ac:dyDescent="0.3">
      <c r="B9" s="13">
        <f>ROW()</f>
        <v>9</v>
      </c>
    </row>
    <row r="10" spans="2:54" x14ac:dyDescent="0.3">
      <c r="B10" s="13">
        <f>ROW()</f>
        <v>10</v>
      </c>
    </row>
    <row r="11" spans="2:54" x14ac:dyDescent="0.3">
      <c r="B11" s="13">
        <f>ROW()</f>
        <v>11</v>
      </c>
      <c r="H11" s="1" t="s">
        <v>15</v>
      </c>
      <c r="M11" s="1" t="s">
        <v>17</v>
      </c>
      <c r="U11" s="5">
        <f ca="1">SUM(INDIRECT(ADDRESS($B11,X$2)&amp;":"&amp;ADDRESS($B11,MAX($2:$2))))</f>
        <v>0</v>
      </c>
      <c r="X11" s="5">
        <f>IF(X$4="",0,IF(X$8=1,$P12,W11+$P13))</f>
        <v>0</v>
      </c>
      <c r="Y11" s="5">
        <f t="shared" ref="Y11:AD11" si="26">IF(Y$4="",0,IF(Y$8=1,$P12,X11+$P13))</f>
        <v>0</v>
      </c>
      <c r="Z11" s="5">
        <f t="shared" si="26"/>
        <v>0</v>
      </c>
      <c r="AA11" s="5">
        <f t="shared" si="26"/>
        <v>0</v>
      </c>
      <c r="AB11" s="5">
        <f t="shared" si="26"/>
        <v>0</v>
      </c>
      <c r="AC11" s="5">
        <f t="shared" si="26"/>
        <v>0</v>
      </c>
      <c r="AD11" s="5">
        <f t="shared" si="26"/>
        <v>0</v>
      </c>
      <c r="AE11" s="5">
        <f t="shared" ref="AE11" si="27">IF(AE$4="",0,IF(AE$8=1,$P12,AD11+$P13))</f>
        <v>0</v>
      </c>
      <c r="AF11" s="5">
        <f t="shared" ref="AF11" si="28">IF(AF$4="",0,IF(AF$8=1,$P12,AE11+$P13))</f>
        <v>0</v>
      </c>
      <c r="AG11" s="5">
        <f t="shared" ref="AG11" si="29">IF(AG$4="",0,IF(AG$8=1,$P12,AF11+$P13))</f>
        <v>0</v>
      </c>
      <c r="AH11" s="5">
        <f t="shared" ref="AH11" si="30">IF(AH$4="",0,IF(AH$8=1,$P12,AG11+$P13))</f>
        <v>0</v>
      </c>
      <c r="AI11" s="5">
        <f t="shared" ref="AI11" si="31">IF(AI$4="",0,IF(AI$8=1,$P12,AH11+$P13))</f>
        <v>0</v>
      </c>
      <c r="AJ11" s="5">
        <f t="shared" ref="AJ11" si="32">IF(AJ$4="",0,IF(AJ$8=1,$P12,AI11+$P13))</f>
        <v>0</v>
      </c>
      <c r="AK11" s="5">
        <f t="shared" ref="AK11" si="33">IF(AK$4="",0,IF(AK$8=1,$P12,AJ11+$P13))</f>
        <v>0</v>
      </c>
      <c r="AL11" s="5">
        <f t="shared" ref="AL11" si="34">IF(AL$4="",0,IF(AL$8=1,$P12,AK11+$P13))</f>
        <v>0</v>
      </c>
      <c r="AM11" s="5">
        <f t="shared" ref="AM11" si="35">IF(AM$4="",0,IF(AM$8=1,$P12,AL11+$P13))</f>
        <v>0</v>
      </c>
      <c r="AN11" s="5">
        <f t="shared" ref="AN11" si="36">IF(AN$4="",0,IF(AN$8=1,$P12,AM11+$P13))</f>
        <v>0</v>
      </c>
      <c r="AO11" s="5">
        <f t="shared" ref="AO11" si="37">IF(AO$4="",0,IF(AO$8=1,$P12,AN11+$P13))</f>
        <v>0</v>
      </c>
      <c r="AP11" s="5">
        <f t="shared" ref="AP11" si="38">IF(AP$4="",0,IF(AP$8=1,$P12,AO11+$P13))</f>
        <v>0</v>
      </c>
      <c r="AQ11" s="5">
        <f t="shared" ref="AQ11" si="39">IF(AQ$4="",0,IF(AQ$8=1,$P12,AP11+$P13))</f>
        <v>0</v>
      </c>
      <c r="AR11" s="5">
        <f t="shared" ref="AR11" si="40">IF(AR$4="",0,IF(AR$8=1,$P12,AQ11+$P13))</f>
        <v>0</v>
      </c>
      <c r="AS11" s="5">
        <f t="shared" ref="AS11" si="41">IF(AS$4="",0,IF(AS$8=1,$P12,AR11+$P13))</f>
        <v>0</v>
      </c>
      <c r="AT11" s="5">
        <f t="shared" ref="AT11" si="42">IF(AT$4="",0,IF(AT$8=1,$P12,AS11+$P13))</f>
        <v>0</v>
      </c>
      <c r="AU11" s="5">
        <f t="shared" ref="AU11" si="43">IF(AU$4="",0,IF(AU$8=1,$P12,AT11+$P13))</f>
        <v>0</v>
      </c>
      <c r="AV11" s="5">
        <f t="shared" ref="AV11" si="44">IF(AV$4="",0,IF(AV$8=1,$P12,AU11+$P13))</f>
        <v>0</v>
      </c>
      <c r="AW11" s="5">
        <f t="shared" ref="AW11" si="45">IF(AW$4="",0,IF(AW$8=1,$P12,AV11+$P13))</f>
        <v>0</v>
      </c>
      <c r="AX11" s="5">
        <f t="shared" ref="AX11" si="46">IF(AX$4="",0,IF(AX$8=1,$P12,AW11+$P13))</f>
        <v>0</v>
      </c>
      <c r="AY11" s="5">
        <f t="shared" ref="AY11" si="47">IF(AY$4="",0,IF(AY$8=1,$P12,AX11+$P13))</f>
        <v>0</v>
      </c>
      <c r="AZ11" s="5">
        <f t="shared" ref="AZ11" si="48">IF(AZ$4="",0,IF(AZ$8=1,$P12,AY11+$P13))</f>
        <v>0</v>
      </c>
      <c r="BA11" s="5">
        <f t="shared" ref="BA11" si="49">IF(BA$4="",0,IF(BA$8=1,$P12,AZ11+$P13))</f>
        <v>0</v>
      </c>
      <c r="BB11" s="5">
        <f t="shared" ref="BB11" si="50">IF(BB$4="",0,IF(BB$8=1,$P12,BA11+$P13))</f>
        <v>0</v>
      </c>
    </row>
    <row r="12" spans="2:54" x14ac:dyDescent="0.3">
      <c r="B12" s="13">
        <f>ROW()</f>
        <v>12</v>
      </c>
      <c r="H12" s="1" t="str">
        <f>H11</f>
        <v>доход</v>
      </c>
      <c r="I12" s="1" t="s">
        <v>16</v>
      </c>
      <c r="M12" s="1" t="s">
        <v>17</v>
      </c>
      <c r="O12" s="8" t="s">
        <v>4</v>
      </c>
      <c r="P12" s="18"/>
    </row>
    <row r="13" spans="2:54" x14ac:dyDescent="0.3">
      <c r="B13" s="13">
        <f>ROW()</f>
        <v>13</v>
      </c>
      <c r="H13" s="1" t="str">
        <f>H11</f>
        <v>доход</v>
      </c>
      <c r="I13" s="1" t="s">
        <v>18</v>
      </c>
      <c r="M13" s="1" t="s">
        <v>17</v>
      </c>
      <c r="O13" s="8" t="s">
        <v>4</v>
      </c>
      <c r="P13" s="18"/>
    </row>
    <row r="14" spans="2:54" x14ac:dyDescent="0.3">
      <c r="B14" s="13">
        <f>ROW()</f>
        <v>14</v>
      </c>
    </row>
    <row r="15" spans="2:54" x14ac:dyDescent="0.3">
      <c r="B15" s="13">
        <f>ROW()</f>
        <v>15</v>
      </c>
      <c r="H15" s="1" t="s">
        <v>19</v>
      </c>
      <c r="U15" s="5">
        <f ca="1">SUM(INDIRECT(ADDRESS($B15,X$2)&amp;":"&amp;ADDRESS($B15,MAX($2:$2))))</f>
        <v>0</v>
      </c>
      <c r="X15" s="5">
        <f>IF(X$4="",0,X$11*(1-$P16))</f>
        <v>0</v>
      </c>
      <c r="Y15" s="5">
        <f t="shared" ref="Y15:AD15" si="51">IF(Y$4="",0,Y$11*(1-$P16))</f>
        <v>0</v>
      </c>
      <c r="Z15" s="5">
        <f t="shared" si="51"/>
        <v>0</v>
      </c>
      <c r="AA15" s="5">
        <f t="shared" si="51"/>
        <v>0</v>
      </c>
      <c r="AB15" s="5">
        <f t="shared" si="51"/>
        <v>0</v>
      </c>
      <c r="AC15" s="5">
        <f t="shared" si="51"/>
        <v>0</v>
      </c>
      <c r="AD15" s="5">
        <f t="shared" si="51"/>
        <v>0</v>
      </c>
      <c r="AE15" s="5">
        <f t="shared" ref="AE15" si="52">IF(AE$4="",0,AE$11*(1-$P16))</f>
        <v>0</v>
      </c>
      <c r="AF15" s="5">
        <f t="shared" ref="AF15" si="53">IF(AF$4="",0,AF$11*(1-$P16))</f>
        <v>0</v>
      </c>
      <c r="AG15" s="5">
        <f t="shared" ref="AG15" si="54">IF(AG$4="",0,AG$11*(1-$P16))</f>
        <v>0</v>
      </c>
      <c r="AH15" s="5">
        <f t="shared" ref="AH15" si="55">IF(AH$4="",0,AH$11*(1-$P16))</f>
        <v>0</v>
      </c>
      <c r="AI15" s="5">
        <f t="shared" ref="AI15" si="56">IF(AI$4="",0,AI$11*(1-$P16))</f>
        <v>0</v>
      </c>
      <c r="AJ15" s="5">
        <f t="shared" ref="AJ15" si="57">IF(AJ$4="",0,AJ$11*(1-$P16))</f>
        <v>0</v>
      </c>
      <c r="AK15" s="5">
        <f t="shared" ref="AK15" si="58">IF(AK$4="",0,AK$11*(1-$P16))</f>
        <v>0</v>
      </c>
      <c r="AL15" s="5">
        <f t="shared" ref="AL15" si="59">IF(AL$4="",0,AL$11*(1-$P16))</f>
        <v>0</v>
      </c>
      <c r="AM15" s="5">
        <f t="shared" ref="AM15" si="60">IF(AM$4="",0,AM$11*(1-$P16))</f>
        <v>0</v>
      </c>
      <c r="AN15" s="5">
        <f t="shared" ref="AN15" si="61">IF(AN$4="",0,AN$11*(1-$P16))</f>
        <v>0</v>
      </c>
      <c r="AO15" s="5">
        <f t="shared" ref="AO15" si="62">IF(AO$4="",0,AO$11*(1-$P16))</f>
        <v>0</v>
      </c>
      <c r="AP15" s="5">
        <f t="shared" ref="AP15" si="63">IF(AP$4="",0,AP$11*(1-$P16))</f>
        <v>0</v>
      </c>
      <c r="AQ15" s="5">
        <f t="shared" ref="AQ15" si="64">IF(AQ$4="",0,AQ$11*(1-$P16))</f>
        <v>0</v>
      </c>
      <c r="AR15" s="5">
        <f t="shared" ref="AR15" si="65">IF(AR$4="",0,AR$11*(1-$P16))</f>
        <v>0</v>
      </c>
      <c r="AS15" s="5">
        <f t="shared" ref="AS15" si="66">IF(AS$4="",0,AS$11*(1-$P16))</f>
        <v>0</v>
      </c>
      <c r="AT15" s="5">
        <f t="shared" ref="AT15" si="67">IF(AT$4="",0,AT$11*(1-$P16))</f>
        <v>0</v>
      </c>
      <c r="AU15" s="5">
        <f t="shared" ref="AU15" si="68">IF(AU$4="",0,AU$11*(1-$P16))</f>
        <v>0</v>
      </c>
      <c r="AV15" s="5">
        <f t="shared" ref="AV15" si="69">IF(AV$4="",0,AV$11*(1-$P16))</f>
        <v>0</v>
      </c>
      <c r="AW15" s="5">
        <f t="shared" ref="AW15" si="70">IF(AW$4="",0,AW$11*(1-$P16))</f>
        <v>0</v>
      </c>
      <c r="AX15" s="5">
        <f t="shared" ref="AX15" si="71">IF(AX$4="",0,AX$11*(1-$P16))</f>
        <v>0</v>
      </c>
      <c r="AY15" s="5">
        <f t="shared" ref="AY15" si="72">IF(AY$4="",0,AY$11*(1-$P16))</f>
        <v>0</v>
      </c>
      <c r="AZ15" s="5">
        <f t="shared" ref="AZ15" si="73">IF(AZ$4="",0,AZ$11*(1-$P16))</f>
        <v>0</v>
      </c>
      <c r="BA15" s="5">
        <f t="shared" ref="BA15" si="74">IF(BA$4="",0,BA$11*(1-$P16))</f>
        <v>0</v>
      </c>
      <c r="BB15" s="5">
        <f t="shared" ref="BB15" si="75">IF(BB$4="",0,BB$11*(1-$P16))</f>
        <v>0</v>
      </c>
    </row>
    <row r="16" spans="2:54" x14ac:dyDescent="0.3">
      <c r="B16" s="13">
        <f>ROW()</f>
        <v>16</v>
      </c>
      <c r="H16" s="1" t="str">
        <f>H15</f>
        <v>себестоимость</v>
      </c>
      <c r="I16" s="1" t="s">
        <v>20</v>
      </c>
      <c r="M16" s="1" t="s">
        <v>21</v>
      </c>
      <c r="O16" s="8" t="s">
        <v>4</v>
      </c>
      <c r="P16" s="26"/>
    </row>
    <row r="17" spans="2:54" x14ac:dyDescent="0.3">
      <c r="B17" s="13">
        <f>ROW()</f>
        <v>17</v>
      </c>
    </row>
    <row r="18" spans="2:54" x14ac:dyDescent="0.3">
      <c r="B18" s="13">
        <f>ROW()</f>
        <v>18</v>
      </c>
      <c r="H18" s="1" t="s">
        <v>22</v>
      </c>
      <c r="M18" s="1" t="s">
        <v>17</v>
      </c>
      <c r="U18" s="5">
        <f ca="1">SUM(INDIRECT(ADDRESS($B18,X$2)&amp;":"&amp;ADDRESS($B18,MAX($2:$2))))</f>
        <v>0</v>
      </c>
      <c r="X18" s="5">
        <f>IF(X$4="",0,X11-X15)</f>
        <v>0</v>
      </c>
      <c r="Y18" s="5">
        <f t="shared" ref="Y18:AD18" si="76">IF(Y$4="",0,Y11-Y15)</f>
        <v>0</v>
      </c>
      <c r="Z18" s="5">
        <f t="shared" si="76"/>
        <v>0</v>
      </c>
      <c r="AA18" s="5">
        <f t="shared" si="76"/>
        <v>0</v>
      </c>
      <c r="AB18" s="5">
        <f t="shared" si="76"/>
        <v>0</v>
      </c>
      <c r="AC18" s="5">
        <f t="shared" si="76"/>
        <v>0</v>
      </c>
      <c r="AD18" s="5">
        <f t="shared" si="76"/>
        <v>0</v>
      </c>
      <c r="AE18" s="5">
        <f t="shared" ref="AE18:BB18" si="77">IF(AE$4="",0,AE11-AE15)</f>
        <v>0</v>
      </c>
      <c r="AF18" s="5">
        <f t="shared" si="77"/>
        <v>0</v>
      </c>
      <c r="AG18" s="5">
        <f t="shared" si="77"/>
        <v>0</v>
      </c>
      <c r="AH18" s="5">
        <f t="shared" si="77"/>
        <v>0</v>
      </c>
      <c r="AI18" s="5">
        <f t="shared" si="77"/>
        <v>0</v>
      </c>
      <c r="AJ18" s="5">
        <f t="shared" si="77"/>
        <v>0</v>
      </c>
      <c r="AK18" s="5">
        <f t="shared" si="77"/>
        <v>0</v>
      </c>
      <c r="AL18" s="5">
        <f t="shared" si="77"/>
        <v>0</v>
      </c>
      <c r="AM18" s="5">
        <f t="shared" si="77"/>
        <v>0</v>
      </c>
      <c r="AN18" s="5">
        <f t="shared" si="77"/>
        <v>0</v>
      </c>
      <c r="AO18" s="5">
        <f t="shared" si="77"/>
        <v>0</v>
      </c>
      <c r="AP18" s="5">
        <f t="shared" si="77"/>
        <v>0</v>
      </c>
      <c r="AQ18" s="5">
        <f t="shared" si="77"/>
        <v>0</v>
      </c>
      <c r="AR18" s="5">
        <f t="shared" si="77"/>
        <v>0</v>
      </c>
      <c r="AS18" s="5">
        <f t="shared" si="77"/>
        <v>0</v>
      </c>
      <c r="AT18" s="5">
        <f t="shared" si="77"/>
        <v>0</v>
      </c>
      <c r="AU18" s="5">
        <f t="shared" si="77"/>
        <v>0</v>
      </c>
      <c r="AV18" s="5">
        <f t="shared" si="77"/>
        <v>0</v>
      </c>
      <c r="AW18" s="5">
        <f t="shared" si="77"/>
        <v>0</v>
      </c>
      <c r="AX18" s="5">
        <f t="shared" si="77"/>
        <v>0</v>
      </c>
      <c r="AY18" s="5">
        <f t="shared" si="77"/>
        <v>0</v>
      </c>
      <c r="AZ18" s="5">
        <f t="shared" si="77"/>
        <v>0</v>
      </c>
      <c r="BA18" s="5">
        <f t="shared" si="77"/>
        <v>0</v>
      </c>
      <c r="BB18" s="5">
        <f t="shared" si="77"/>
        <v>0</v>
      </c>
    </row>
    <row r="19" spans="2:54" x14ac:dyDescent="0.3">
      <c r="B19" s="13">
        <f>ROW()</f>
        <v>19</v>
      </c>
    </row>
    <row r="20" spans="2:54" x14ac:dyDescent="0.3">
      <c r="B20" s="13">
        <f>ROW()</f>
        <v>20</v>
      </c>
      <c r="H20" s="1" t="s">
        <v>23</v>
      </c>
      <c r="U20" s="5">
        <f ca="1">SUM(INDIRECT(ADDRESS($B20,X$2)&amp;":"&amp;ADDRESS($B20,MAX($2:$2))))</f>
        <v>0</v>
      </c>
      <c r="X20" s="5">
        <f>IF(X$4="",0,X$11*$P21)</f>
        <v>0</v>
      </c>
      <c r="Y20" s="5">
        <f t="shared" ref="Y20:AD20" si="78">IF(Y$4="",0,Y$11*$P21)</f>
        <v>0</v>
      </c>
      <c r="Z20" s="5">
        <f t="shared" si="78"/>
        <v>0</v>
      </c>
      <c r="AA20" s="5">
        <f t="shared" si="78"/>
        <v>0</v>
      </c>
      <c r="AB20" s="5">
        <f t="shared" si="78"/>
        <v>0</v>
      </c>
      <c r="AC20" s="5">
        <f t="shared" si="78"/>
        <v>0</v>
      </c>
      <c r="AD20" s="5">
        <f t="shared" si="78"/>
        <v>0</v>
      </c>
      <c r="AE20" s="5">
        <f t="shared" ref="AE20" si="79">IF(AE$4="",0,AE$11*$P21)</f>
        <v>0</v>
      </c>
      <c r="AF20" s="5">
        <f t="shared" ref="AF20" si="80">IF(AF$4="",0,AF$11*$P21)</f>
        <v>0</v>
      </c>
      <c r="AG20" s="5">
        <f t="shared" ref="AG20" si="81">IF(AG$4="",0,AG$11*$P21)</f>
        <v>0</v>
      </c>
      <c r="AH20" s="5">
        <f t="shared" ref="AH20" si="82">IF(AH$4="",0,AH$11*$P21)</f>
        <v>0</v>
      </c>
      <c r="AI20" s="5">
        <f t="shared" ref="AI20" si="83">IF(AI$4="",0,AI$11*$P21)</f>
        <v>0</v>
      </c>
      <c r="AJ20" s="5">
        <f t="shared" ref="AJ20" si="84">IF(AJ$4="",0,AJ$11*$P21)</f>
        <v>0</v>
      </c>
      <c r="AK20" s="5">
        <f t="shared" ref="AK20" si="85">IF(AK$4="",0,AK$11*$P21)</f>
        <v>0</v>
      </c>
      <c r="AL20" s="5">
        <f t="shared" ref="AL20" si="86">IF(AL$4="",0,AL$11*$P21)</f>
        <v>0</v>
      </c>
      <c r="AM20" s="5">
        <f t="shared" ref="AM20" si="87">IF(AM$4="",0,AM$11*$P21)</f>
        <v>0</v>
      </c>
      <c r="AN20" s="5">
        <f t="shared" ref="AN20" si="88">IF(AN$4="",0,AN$11*$P21)</f>
        <v>0</v>
      </c>
      <c r="AO20" s="5">
        <f t="shared" ref="AO20" si="89">IF(AO$4="",0,AO$11*$P21)</f>
        <v>0</v>
      </c>
      <c r="AP20" s="5">
        <f t="shared" ref="AP20" si="90">IF(AP$4="",0,AP$11*$P21)</f>
        <v>0</v>
      </c>
      <c r="AQ20" s="5">
        <f t="shared" ref="AQ20" si="91">IF(AQ$4="",0,AQ$11*$P21)</f>
        <v>0</v>
      </c>
      <c r="AR20" s="5">
        <f t="shared" ref="AR20" si="92">IF(AR$4="",0,AR$11*$P21)</f>
        <v>0</v>
      </c>
      <c r="AS20" s="5">
        <f t="shared" ref="AS20" si="93">IF(AS$4="",0,AS$11*$P21)</f>
        <v>0</v>
      </c>
      <c r="AT20" s="5">
        <f t="shared" ref="AT20" si="94">IF(AT$4="",0,AT$11*$P21)</f>
        <v>0</v>
      </c>
      <c r="AU20" s="5">
        <f t="shared" ref="AU20" si="95">IF(AU$4="",0,AU$11*$P21)</f>
        <v>0</v>
      </c>
      <c r="AV20" s="5">
        <f t="shared" ref="AV20" si="96">IF(AV$4="",0,AV$11*$P21)</f>
        <v>0</v>
      </c>
      <c r="AW20" s="5">
        <f t="shared" ref="AW20" si="97">IF(AW$4="",0,AW$11*$P21)</f>
        <v>0</v>
      </c>
      <c r="AX20" s="5">
        <f t="shared" ref="AX20" si="98">IF(AX$4="",0,AX$11*$P21)</f>
        <v>0</v>
      </c>
      <c r="AY20" s="5">
        <f t="shared" ref="AY20" si="99">IF(AY$4="",0,AY$11*$P21)</f>
        <v>0</v>
      </c>
      <c r="AZ20" s="5">
        <f t="shared" ref="AZ20" si="100">IF(AZ$4="",0,AZ$11*$P21)</f>
        <v>0</v>
      </c>
      <c r="BA20" s="5">
        <f t="shared" ref="BA20" si="101">IF(BA$4="",0,BA$11*$P21)</f>
        <v>0</v>
      </c>
      <c r="BB20" s="5">
        <f t="shared" ref="BB20" si="102">IF(BB$4="",0,BB$11*$P21)</f>
        <v>0</v>
      </c>
    </row>
    <row r="21" spans="2:54" x14ac:dyDescent="0.3">
      <c r="B21" s="13">
        <f>ROW()</f>
        <v>21</v>
      </c>
      <c r="H21" s="1" t="str">
        <f>H20</f>
        <v>переменные расходы</v>
      </c>
      <c r="I21" s="1" t="s">
        <v>24</v>
      </c>
      <c r="M21" s="1" t="s">
        <v>21</v>
      </c>
      <c r="O21" s="8" t="s">
        <v>4</v>
      </c>
      <c r="P21" s="26"/>
    </row>
    <row r="22" spans="2:54" x14ac:dyDescent="0.3">
      <c r="B22" s="13">
        <f>ROW()</f>
        <v>22</v>
      </c>
    </row>
    <row r="23" spans="2:54" x14ac:dyDescent="0.3">
      <c r="B23" s="13">
        <f>ROW()</f>
        <v>23</v>
      </c>
      <c r="H23" s="1" t="s">
        <v>25</v>
      </c>
      <c r="M23" s="1" t="s">
        <v>17</v>
      </c>
      <c r="U23" s="5">
        <f ca="1">SUM(INDIRECT(ADDRESS($B23,X$2)&amp;":"&amp;ADDRESS($B23,MAX($2:$2))))</f>
        <v>0</v>
      </c>
      <c r="X23" s="5">
        <f>IF(X$4="",0,X18-X20)</f>
        <v>0</v>
      </c>
      <c r="Y23" s="5">
        <f t="shared" ref="Y23:AD23" si="103">IF(Y$4="",0,Y18-Y20)</f>
        <v>0</v>
      </c>
      <c r="Z23" s="5">
        <f t="shared" si="103"/>
        <v>0</v>
      </c>
      <c r="AA23" s="5">
        <f t="shared" si="103"/>
        <v>0</v>
      </c>
      <c r="AB23" s="5">
        <f t="shared" si="103"/>
        <v>0</v>
      </c>
      <c r="AC23" s="5">
        <f t="shared" si="103"/>
        <v>0</v>
      </c>
      <c r="AD23" s="5">
        <f t="shared" si="103"/>
        <v>0</v>
      </c>
      <c r="AE23" s="5">
        <f t="shared" ref="AE23:BB23" si="104">IF(AE$4="",0,AE18-AE20)</f>
        <v>0</v>
      </c>
      <c r="AF23" s="5">
        <f t="shared" si="104"/>
        <v>0</v>
      </c>
      <c r="AG23" s="5">
        <f t="shared" si="104"/>
        <v>0</v>
      </c>
      <c r="AH23" s="5">
        <f t="shared" si="104"/>
        <v>0</v>
      </c>
      <c r="AI23" s="5">
        <f t="shared" si="104"/>
        <v>0</v>
      </c>
      <c r="AJ23" s="5">
        <f t="shared" si="104"/>
        <v>0</v>
      </c>
      <c r="AK23" s="5">
        <f t="shared" si="104"/>
        <v>0</v>
      </c>
      <c r="AL23" s="5">
        <f t="shared" si="104"/>
        <v>0</v>
      </c>
      <c r="AM23" s="5">
        <f t="shared" si="104"/>
        <v>0</v>
      </c>
      <c r="AN23" s="5">
        <f t="shared" si="104"/>
        <v>0</v>
      </c>
      <c r="AO23" s="5">
        <f t="shared" si="104"/>
        <v>0</v>
      </c>
      <c r="AP23" s="5">
        <f t="shared" si="104"/>
        <v>0</v>
      </c>
      <c r="AQ23" s="5">
        <f t="shared" si="104"/>
        <v>0</v>
      </c>
      <c r="AR23" s="5">
        <f t="shared" si="104"/>
        <v>0</v>
      </c>
      <c r="AS23" s="5">
        <f t="shared" si="104"/>
        <v>0</v>
      </c>
      <c r="AT23" s="5">
        <f t="shared" si="104"/>
        <v>0</v>
      </c>
      <c r="AU23" s="5">
        <f t="shared" si="104"/>
        <v>0</v>
      </c>
      <c r="AV23" s="5">
        <f t="shared" si="104"/>
        <v>0</v>
      </c>
      <c r="AW23" s="5">
        <f t="shared" si="104"/>
        <v>0</v>
      </c>
      <c r="AX23" s="5">
        <f t="shared" si="104"/>
        <v>0</v>
      </c>
      <c r="AY23" s="5">
        <f t="shared" si="104"/>
        <v>0</v>
      </c>
      <c r="AZ23" s="5">
        <f t="shared" si="104"/>
        <v>0</v>
      </c>
      <c r="BA23" s="5">
        <f t="shared" si="104"/>
        <v>0</v>
      </c>
      <c r="BB23" s="5">
        <f t="shared" si="104"/>
        <v>0</v>
      </c>
    </row>
    <row r="24" spans="2:54" x14ac:dyDescent="0.3">
      <c r="B24" s="13">
        <f>ROW()</f>
        <v>24</v>
      </c>
    </row>
    <row r="25" spans="2:54" x14ac:dyDescent="0.3">
      <c r="B25" s="13">
        <f>ROW()</f>
        <v>25</v>
      </c>
      <c r="H25" s="1" t="s">
        <v>26</v>
      </c>
      <c r="M25" s="1" t="s">
        <v>17</v>
      </c>
      <c r="U25" s="5">
        <f ca="1">SUM(INDIRECT(ADDRESS($B25,X$2)&amp;":"&amp;ADDRESS($B25,MAX($2:$2))))</f>
        <v>0</v>
      </c>
      <c r="X25" s="5">
        <f>IF(X$4="",0,$P26)</f>
        <v>0</v>
      </c>
      <c r="Y25" s="5">
        <f t="shared" ref="Y25:AD25" si="105">IF(Y$4="",0,$P26)</f>
        <v>0</v>
      </c>
      <c r="Z25" s="5">
        <f t="shared" si="105"/>
        <v>0</v>
      </c>
      <c r="AA25" s="5">
        <f t="shared" si="105"/>
        <v>0</v>
      </c>
      <c r="AB25" s="5">
        <f t="shared" si="105"/>
        <v>0</v>
      </c>
      <c r="AC25" s="5">
        <f t="shared" si="105"/>
        <v>0</v>
      </c>
      <c r="AD25" s="5">
        <f t="shared" si="105"/>
        <v>0</v>
      </c>
      <c r="AE25" s="5">
        <f t="shared" ref="AE25" si="106">IF(AE$4="",0,$P26)</f>
        <v>0</v>
      </c>
      <c r="AF25" s="5">
        <f t="shared" ref="AF25" si="107">IF(AF$4="",0,$P26)</f>
        <v>0</v>
      </c>
      <c r="AG25" s="5">
        <f t="shared" ref="AG25" si="108">IF(AG$4="",0,$P26)</f>
        <v>0</v>
      </c>
      <c r="AH25" s="5">
        <f t="shared" ref="AH25" si="109">IF(AH$4="",0,$P26)</f>
        <v>0</v>
      </c>
      <c r="AI25" s="5">
        <f t="shared" ref="AI25" si="110">IF(AI$4="",0,$P26)</f>
        <v>0</v>
      </c>
      <c r="AJ25" s="5">
        <f t="shared" ref="AJ25" si="111">IF(AJ$4="",0,$P26)</f>
        <v>0</v>
      </c>
      <c r="AK25" s="5">
        <f t="shared" ref="AK25" si="112">IF(AK$4="",0,$P26)</f>
        <v>0</v>
      </c>
      <c r="AL25" s="5">
        <f t="shared" ref="AL25" si="113">IF(AL$4="",0,$P26)</f>
        <v>0</v>
      </c>
      <c r="AM25" s="5">
        <f t="shared" ref="AM25" si="114">IF(AM$4="",0,$P26)</f>
        <v>0</v>
      </c>
      <c r="AN25" s="5">
        <f t="shared" ref="AN25" si="115">IF(AN$4="",0,$P26)</f>
        <v>0</v>
      </c>
      <c r="AO25" s="5">
        <f t="shared" ref="AO25" si="116">IF(AO$4="",0,$P26)</f>
        <v>0</v>
      </c>
      <c r="AP25" s="5">
        <f t="shared" ref="AP25" si="117">IF(AP$4="",0,$P26)</f>
        <v>0</v>
      </c>
      <c r="AQ25" s="5">
        <f t="shared" ref="AQ25" si="118">IF(AQ$4="",0,$P26)</f>
        <v>0</v>
      </c>
      <c r="AR25" s="5">
        <f t="shared" ref="AR25" si="119">IF(AR$4="",0,$P26)</f>
        <v>0</v>
      </c>
      <c r="AS25" s="5">
        <f t="shared" ref="AS25" si="120">IF(AS$4="",0,$P26)</f>
        <v>0</v>
      </c>
      <c r="AT25" s="5">
        <f t="shared" ref="AT25" si="121">IF(AT$4="",0,$P26)</f>
        <v>0</v>
      </c>
      <c r="AU25" s="5">
        <f t="shared" ref="AU25" si="122">IF(AU$4="",0,$P26)</f>
        <v>0</v>
      </c>
      <c r="AV25" s="5">
        <f t="shared" ref="AV25" si="123">IF(AV$4="",0,$P26)</f>
        <v>0</v>
      </c>
      <c r="AW25" s="5">
        <f t="shared" ref="AW25" si="124">IF(AW$4="",0,$P26)</f>
        <v>0</v>
      </c>
      <c r="AX25" s="5">
        <f t="shared" ref="AX25" si="125">IF(AX$4="",0,$P26)</f>
        <v>0</v>
      </c>
      <c r="AY25" s="5">
        <f t="shared" ref="AY25" si="126">IF(AY$4="",0,$P26)</f>
        <v>0</v>
      </c>
      <c r="AZ25" s="5">
        <f t="shared" ref="AZ25" si="127">IF(AZ$4="",0,$P26)</f>
        <v>0</v>
      </c>
      <c r="BA25" s="5">
        <f t="shared" ref="BA25" si="128">IF(BA$4="",0,$P26)</f>
        <v>0</v>
      </c>
      <c r="BB25" s="5">
        <f t="shared" ref="BB25" si="129">IF(BB$4="",0,$P26)</f>
        <v>0</v>
      </c>
    </row>
    <row r="26" spans="2:54" x14ac:dyDescent="0.3">
      <c r="B26" s="13">
        <f>ROW()</f>
        <v>26</v>
      </c>
      <c r="H26" s="1" t="str">
        <f>H25</f>
        <v>постоянные расходы</v>
      </c>
      <c r="I26" s="1" t="s">
        <v>27</v>
      </c>
      <c r="M26" s="1" t="s">
        <v>17</v>
      </c>
      <c r="O26" s="8" t="s">
        <v>4</v>
      </c>
      <c r="P26" s="18"/>
    </row>
    <row r="27" spans="2:54" x14ac:dyDescent="0.3">
      <c r="B27" s="13">
        <f>ROW()</f>
        <v>27</v>
      </c>
    </row>
    <row r="28" spans="2:54" x14ac:dyDescent="0.3">
      <c r="B28" s="13">
        <f>ROW()</f>
        <v>28</v>
      </c>
      <c r="H28" s="1" t="s">
        <v>28</v>
      </c>
      <c r="M28" s="1" t="s">
        <v>17</v>
      </c>
      <c r="U28" s="5">
        <f ca="1">SUM(INDIRECT(ADDRESS($B28,X$2)&amp;":"&amp;ADDRESS($B28,MAX($2:$2))))</f>
        <v>0</v>
      </c>
      <c r="X28" s="5">
        <f>IF(X$4="",0,X23-X25)</f>
        <v>0</v>
      </c>
      <c r="Y28" s="5">
        <f t="shared" ref="Y28:AD28" si="130">IF(Y$4="",0,Y23-Y25)</f>
        <v>0</v>
      </c>
      <c r="Z28" s="5">
        <f t="shared" si="130"/>
        <v>0</v>
      </c>
      <c r="AA28" s="5">
        <f t="shared" si="130"/>
        <v>0</v>
      </c>
      <c r="AB28" s="5">
        <f t="shared" si="130"/>
        <v>0</v>
      </c>
      <c r="AC28" s="5">
        <f t="shared" si="130"/>
        <v>0</v>
      </c>
      <c r="AD28" s="5">
        <f t="shared" si="130"/>
        <v>0</v>
      </c>
      <c r="AE28" s="5">
        <f t="shared" ref="AE28:BB28" si="131">IF(AE$4="",0,AE23-AE25)</f>
        <v>0</v>
      </c>
      <c r="AF28" s="5">
        <f t="shared" si="131"/>
        <v>0</v>
      </c>
      <c r="AG28" s="5">
        <f t="shared" si="131"/>
        <v>0</v>
      </c>
      <c r="AH28" s="5">
        <f t="shared" si="131"/>
        <v>0</v>
      </c>
      <c r="AI28" s="5">
        <f t="shared" si="131"/>
        <v>0</v>
      </c>
      <c r="AJ28" s="5">
        <f t="shared" si="131"/>
        <v>0</v>
      </c>
      <c r="AK28" s="5">
        <f t="shared" si="131"/>
        <v>0</v>
      </c>
      <c r="AL28" s="5">
        <f t="shared" si="131"/>
        <v>0</v>
      </c>
      <c r="AM28" s="5">
        <f t="shared" si="131"/>
        <v>0</v>
      </c>
      <c r="AN28" s="5">
        <f t="shared" si="131"/>
        <v>0</v>
      </c>
      <c r="AO28" s="5">
        <f t="shared" si="131"/>
        <v>0</v>
      </c>
      <c r="AP28" s="5">
        <f t="shared" si="131"/>
        <v>0</v>
      </c>
      <c r="AQ28" s="5">
        <f t="shared" si="131"/>
        <v>0</v>
      </c>
      <c r="AR28" s="5">
        <f t="shared" si="131"/>
        <v>0</v>
      </c>
      <c r="AS28" s="5">
        <f t="shared" si="131"/>
        <v>0</v>
      </c>
      <c r="AT28" s="5">
        <f t="shared" si="131"/>
        <v>0</v>
      </c>
      <c r="AU28" s="5">
        <f t="shared" si="131"/>
        <v>0</v>
      </c>
      <c r="AV28" s="5">
        <f t="shared" si="131"/>
        <v>0</v>
      </c>
      <c r="AW28" s="5">
        <f t="shared" si="131"/>
        <v>0</v>
      </c>
      <c r="AX28" s="5">
        <f t="shared" si="131"/>
        <v>0</v>
      </c>
      <c r="AY28" s="5">
        <f t="shared" si="131"/>
        <v>0</v>
      </c>
      <c r="AZ28" s="5">
        <f t="shared" si="131"/>
        <v>0</v>
      </c>
      <c r="BA28" s="5">
        <f t="shared" si="131"/>
        <v>0</v>
      </c>
      <c r="BB28" s="5">
        <f t="shared" si="131"/>
        <v>0</v>
      </c>
    </row>
    <row r="29" spans="2:54" x14ac:dyDescent="0.3">
      <c r="B29" s="13">
        <f>ROW()</f>
        <v>29</v>
      </c>
    </row>
    <row r="30" spans="2:54" x14ac:dyDescent="0.3">
      <c r="B30" s="13">
        <f>ROW()</f>
        <v>30</v>
      </c>
    </row>
    <row r="31" spans="2:54" x14ac:dyDescent="0.3">
      <c r="B31" s="13">
        <f>ROW()</f>
        <v>31</v>
      </c>
    </row>
    <row r="32" spans="2:54" x14ac:dyDescent="0.3">
      <c r="B32" s="13">
        <f>ROW()</f>
        <v>32</v>
      </c>
    </row>
    <row r="33" spans="2:2" x14ac:dyDescent="0.3">
      <c r="B33" s="13">
        <f>ROW()</f>
        <v>33</v>
      </c>
    </row>
    <row r="34" spans="2:2" x14ac:dyDescent="0.3">
      <c r="B34" s="13">
        <f>ROW()</f>
        <v>34</v>
      </c>
    </row>
    <row r="35" spans="2:2" x14ac:dyDescent="0.3">
      <c r="B35" s="13">
        <f>ROW()</f>
        <v>35</v>
      </c>
    </row>
    <row r="36" spans="2:2" x14ac:dyDescent="0.3">
      <c r="B36" s="13">
        <f>ROW()</f>
        <v>36</v>
      </c>
    </row>
    <row r="37" spans="2:2" x14ac:dyDescent="0.3">
      <c r="B37" s="13">
        <f>ROW()</f>
        <v>37</v>
      </c>
    </row>
    <row r="38" spans="2:2" x14ac:dyDescent="0.3">
      <c r="B38" s="13">
        <f>ROW()</f>
        <v>38</v>
      </c>
    </row>
    <row r="39" spans="2:2" x14ac:dyDescent="0.3">
      <c r="B39" s="13">
        <f>ROW()</f>
        <v>39</v>
      </c>
    </row>
    <row r="40" spans="2:2" x14ac:dyDescent="0.3">
      <c r="B40" s="13">
        <f>ROW()</f>
        <v>40</v>
      </c>
    </row>
    <row r="41" spans="2:2" x14ac:dyDescent="0.3">
      <c r="B41" s="13">
        <f>ROW()</f>
        <v>41</v>
      </c>
    </row>
    <row r="42" spans="2:2" x14ac:dyDescent="0.3">
      <c r="B42" s="13">
        <f>ROW()</f>
        <v>42</v>
      </c>
    </row>
    <row r="43" spans="2:2" x14ac:dyDescent="0.3">
      <c r="B43" s="13">
        <f>ROW()</f>
        <v>43</v>
      </c>
    </row>
    <row r="44" spans="2:2" x14ac:dyDescent="0.3">
      <c r="B44" s="13">
        <f>ROW()</f>
        <v>44</v>
      </c>
    </row>
    <row r="45" spans="2:2" x14ac:dyDescent="0.3">
      <c r="B45" s="13">
        <f>ROW()</f>
        <v>45</v>
      </c>
    </row>
    <row r="46" spans="2:2" x14ac:dyDescent="0.3">
      <c r="B46" s="13">
        <f>ROW()</f>
        <v>46</v>
      </c>
    </row>
    <row r="47" spans="2:2" x14ac:dyDescent="0.3">
      <c r="B47" s="13">
        <f>ROW()</f>
        <v>47</v>
      </c>
    </row>
  </sheetData>
  <conditionalFormatting sqref="X4:Z4">
    <cfRule type="containsBlanks" dxfId="116" priority="116">
      <formula>LEN(TRIM(X4))=0</formula>
    </cfRule>
  </conditionalFormatting>
  <conditionalFormatting sqref="X1:Z1">
    <cfRule type="containsBlanks" dxfId="115" priority="115">
      <formula>LEN(TRIM(X1))=0</formula>
    </cfRule>
  </conditionalFormatting>
  <conditionalFormatting sqref="H6:J6">
    <cfRule type="expression" dxfId="114" priority="111">
      <formula>AND($H6&lt;&gt;"",$I6&lt;&gt;"",$J6&lt;&gt;"")</formula>
    </cfRule>
    <cfRule type="expression" dxfId="113" priority="112">
      <formula>AND($H6&lt;&gt;"",$I6&lt;&gt;"",$J6="")</formula>
    </cfRule>
    <cfRule type="expression" dxfId="112" priority="114">
      <formula>AND($H6&lt;&gt;"",$I6="",$J6="")</formula>
    </cfRule>
  </conditionalFormatting>
  <conditionalFormatting sqref="X6:Z6 U6">
    <cfRule type="expression" dxfId="111" priority="108">
      <formula>AND($H6&lt;&gt;"",$I6&lt;&gt;"",$J6&lt;&gt;"")</formula>
    </cfRule>
    <cfRule type="expression" dxfId="110" priority="109">
      <formula>AND($H6&lt;&gt;"",$I6&lt;&gt;"",$J6="")</formula>
    </cfRule>
    <cfRule type="expression" dxfId="109" priority="110">
      <formula>AND($H6&lt;&gt;"",$I6="",$J6="")</formula>
    </cfRule>
  </conditionalFormatting>
  <conditionalFormatting sqref="H6">
    <cfRule type="expression" dxfId="108" priority="107">
      <formula>AND($H6&lt;&gt;"",$I6&lt;&gt;"")</formula>
    </cfRule>
  </conditionalFormatting>
  <conditionalFormatting sqref="I6">
    <cfRule type="expression" dxfId="107" priority="106">
      <formula>AND($I6&lt;&gt;"",$J6&lt;&gt;"")</formula>
    </cfRule>
  </conditionalFormatting>
  <conditionalFormatting sqref="H7:J19 H22:J22 H24:J24 H27:J27 H29:J47">
    <cfRule type="expression" dxfId="106" priority="103">
      <formula>AND($H7&lt;&gt;"",$I7&lt;&gt;"",$J7&lt;&gt;"")</formula>
    </cfRule>
    <cfRule type="expression" dxfId="105" priority="104">
      <formula>AND($H7&lt;&gt;"",$I7&lt;&gt;"",$J7="")</formula>
    </cfRule>
    <cfRule type="expression" dxfId="104" priority="105">
      <formula>AND($H7&lt;&gt;"",$I7="",$J7="")</formula>
    </cfRule>
  </conditionalFormatting>
  <conditionalFormatting sqref="X7:Z19 U7:U19 U22 X22:Z22 X24:Z24 U24 U27 X27:Z27 X29:Z47 U29:U47">
    <cfRule type="expression" dxfId="103" priority="100">
      <formula>AND($H7&lt;&gt;"",$I7&lt;&gt;"",$J7&lt;&gt;"")</formula>
    </cfRule>
    <cfRule type="expression" dxfId="102" priority="101">
      <formula>AND($H7&lt;&gt;"",$I7&lt;&gt;"",$J7="")</formula>
    </cfRule>
    <cfRule type="expression" dxfId="101" priority="102">
      <formula>AND($H7&lt;&gt;"",$I7="",$J7="")</formula>
    </cfRule>
  </conditionalFormatting>
  <conditionalFormatting sqref="H7:H19 H22 H24 H27 H29:H47">
    <cfRule type="expression" dxfId="100" priority="99">
      <formula>AND($H7&lt;&gt;"",$I7&lt;&gt;"")</formula>
    </cfRule>
  </conditionalFormatting>
  <conditionalFormatting sqref="I7:I19 I22 I24 I27 I29:I47">
    <cfRule type="expression" dxfId="99" priority="98">
      <formula>AND($I7&lt;&gt;"",$J7&lt;&gt;"")</formula>
    </cfRule>
  </conditionalFormatting>
  <conditionalFormatting sqref="A6:A19 A22 A24 A27 A29:A47">
    <cfRule type="containsBlanks" dxfId="98" priority="97">
      <formula>LEN(TRIM(A6))=0</formula>
    </cfRule>
  </conditionalFormatting>
  <conditionalFormatting sqref="AA4:AB4">
    <cfRule type="containsBlanks" dxfId="97" priority="96">
      <formula>LEN(TRIM(AA4))=0</formula>
    </cfRule>
  </conditionalFormatting>
  <conditionalFormatting sqref="AA1:AB1">
    <cfRule type="containsBlanks" dxfId="96" priority="95">
      <formula>LEN(TRIM(AA1))=0</formula>
    </cfRule>
  </conditionalFormatting>
  <conditionalFormatting sqref="AA6:AB6">
    <cfRule type="expression" dxfId="95" priority="92">
      <formula>AND($H6&lt;&gt;"",$I6&lt;&gt;"",$J6&lt;&gt;"")</formula>
    </cfRule>
    <cfRule type="expression" dxfId="94" priority="93">
      <formula>AND($H6&lt;&gt;"",$I6&lt;&gt;"",$J6="")</formula>
    </cfRule>
    <cfRule type="expression" dxfId="93" priority="94">
      <formula>AND($H6&lt;&gt;"",$I6="",$J6="")</formula>
    </cfRule>
  </conditionalFormatting>
  <conditionalFormatting sqref="AA7:AB19 AA22:AB22 AA24:AB24 AA27:AB27 AA29:AB47">
    <cfRule type="expression" dxfId="92" priority="89">
      <formula>AND($H7&lt;&gt;"",$I7&lt;&gt;"",$J7&lt;&gt;"")</formula>
    </cfRule>
    <cfRule type="expression" dxfId="91" priority="90">
      <formula>AND($H7&lt;&gt;"",$I7&lt;&gt;"",$J7="")</formula>
    </cfRule>
    <cfRule type="expression" dxfId="90" priority="91">
      <formula>AND($H7&lt;&gt;"",$I7="",$J7="")</formula>
    </cfRule>
  </conditionalFormatting>
  <conditionalFormatting sqref="AC4:AD4">
    <cfRule type="containsBlanks" dxfId="89" priority="88">
      <formula>LEN(TRIM(AC4))=0</formula>
    </cfRule>
  </conditionalFormatting>
  <conditionalFormatting sqref="AC1:AD1">
    <cfRule type="containsBlanks" dxfId="88" priority="87">
      <formula>LEN(TRIM(AC1))=0</formula>
    </cfRule>
  </conditionalFormatting>
  <conditionalFormatting sqref="AC6:AD6">
    <cfRule type="expression" dxfId="87" priority="84">
      <formula>AND($H6&lt;&gt;"",$I6&lt;&gt;"",$J6&lt;&gt;"")</formula>
    </cfRule>
    <cfRule type="expression" dxfId="86" priority="85">
      <formula>AND($H6&lt;&gt;"",$I6&lt;&gt;"",$J6="")</formula>
    </cfRule>
    <cfRule type="expression" dxfId="85" priority="86">
      <formula>AND($H6&lt;&gt;"",$I6="",$J6="")</formula>
    </cfRule>
  </conditionalFormatting>
  <conditionalFormatting sqref="AC7:AD19 AC22:AD22 AC24:AD24 AC27:AD27 AC29:AD47">
    <cfRule type="expression" dxfId="84" priority="81">
      <formula>AND($H7&lt;&gt;"",$I7&lt;&gt;"",$J7&lt;&gt;"")</formula>
    </cfRule>
    <cfRule type="expression" dxfId="83" priority="82">
      <formula>AND($H7&lt;&gt;"",$I7&lt;&gt;"",$J7="")</formula>
    </cfRule>
    <cfRule type="expression" dxfId="82" priority="83">
      <formula>AND($H7&lt;&gt;"",$I7="",$J7="")</formula>
    </cfRule>
  </conditionalFormatting>
  <conditionalFormatting sqref="H20:J21">
    <cfRule type="expression" dxfId="81" priority="78">
      <formula>AND($H20&lt;&gt;"",$I20&lt;&gt;"",$J20&lt;&gt;"")</formula>
    </cfRule>
    <cfRule type="expression" dxfId="80" priority="79">
      <formula>AND($H20&lt;&gt;"",$I20&lt;&gt;"",$J20="")</formula>
    </cfRule>
    <cfRule type="expression" dxfId="79" priority="80">
      <formula>AND($H20&lt;&gt;"",$I20="",$J20="")</formula>
    </cfRule>
  </conditionalFormatting>
  <conditionalFormatting sqref="X20:Z21 U20:U21">
    <cfRule type="expression" dxfId="78" priority="75">
      <formula>AND($H20&lt;&gt;"",$I20&lt;&gt;"",$J20&lt;&gt;"")</formula>
    </cfRule>
    <cfRule type="expression" dxfId="77" priority="76">
      <formula>AND($H20&lt;&gt;"",$I20&lt;&gt;"",$J20="")</formula>
    </cfRule>
    <cfRule type="expression" dxfId="76" priority="77">
      <formula>AND($H20&lt;&gt;"",$I20="",$J20="")</formula>
    </cfRule>
  </conditionalFormatting>
  <conditionalFormatting sqref="H20:H21">
    <cfRule type="expression" dxfId="75" priority="74">
      <formula>AND($H20&lt;&gt;"",$I20&lt;&gt;"")</formula>
    </cfRule>
  </conditionalFormatting>
  <conditionalFormatting sqref="I20:I21">
    <cfRule type="expression" dxfId="74" priority="73">
      <formula>AND($I20&lt;&gt;"",$J20&lt;&gt;"")</formula>
    </cfRule>
  </conditionalFormatting>
  <conditionalFormatting sqref="A20:A21">
    <cfRule type="containsBlanks" dxfId="73" priority="72">
      <formula>LEN(TRIM(A20))=0</formula>
    </cfRule>
  </conditionalFormatting>
  <conditionalFormatting sqref="AA20:AB21">
    <cfRule type="expression" dxfId="72" priority="69">
      <formula>AND($H20&lt;&gt;"",$I20&lt;&gt;"",$J20&lt;&gt;"")</formula>
    </cfRule>
    <cfRule type="expression" dxfId="71" priority="70">
      <formula>AND($H20&lt;&gt;"",$I20&lt;&gt;"",$J20="")</formula>
    </cfRule>
    <cfRule type="expression" dxfId="70" priority="71">
      <formula>AND($H20&lt;&gt;"",$I20="",$J20="")</formula>
    </cfRule>
  </conditionalFormatting>
  <conditionalFormatting sqref="AC20:AD21">
    <cfRule type="expression" dxfId="69" priority="66">
      <formula>AND($H20&lt;&gt;"",$I20&lt;&gt;"",$J20&lt;&gt;"")</formula>
    </cfRule>
    <cfRule type="expression" dxfId="68" priority="67">
      <formula>AND($H20&lt;&gt;"",$I20&lt;&gt;"",$J20="")</formula>
    </cfRule>
    <cfRule type="expression" dxfId="67" priority="68">
      <formula>AND($H20&lt;&gt;"",$I20="",$J20="")</formula>
    </cfRule>
  </conditionalFormatting>
  <conditionalFormatting sqref="H23:J23">
    <cfRule type="expression" dxfId="66" priority="63">
      <formula>AND($H23&lt;&gt;"",$I23&lt;&gt;"",$J23&lt;&gt;"")</formula>
    </cfRule>
    <cfRule type="expression" dxfId="65" priority="64">
      <formula>AND($H23&lt;&gt;"",$I23&lt;&gt;"",$J23="")</formula>
    </cfRule>
    <cfRule type="expression" dxfId="64" priority="65">
      <formula>AND($H23&lt;&gt;"",$I23="",$J23="")</formula>
    </cfRule>
  </conditionalFormatting>
  <conditionalFormatting sqref="X23:Z23 U23">
    <cfRule type="expression" dxfId="63" priority="60">
      <formula>AND($H23&lt;&gt;"",$I23&lt;&gt;"",$J23&lt;&gt;"")</formula>
    </cfRule>
    <cfRule type="expression" dxfId="62" priority="61">
      <formula>AND($H23&lt;&gt;"",$I23&lt;&gt;"",$J23="")</formula>
    </cfRule>
    <cfRule type="expression" dxfId="61" priority="62">
      <formula>AND($H23&lt;&gt;"",$I23="",$J23="")</formula>
    </cfRule>
  </conditionalFormatting>
  <conditionalFormatting sqref="H23">
    <cfRule type="expression" dxfId="60" priority="59">
      <formula>AND($H23&lt;&gt;"",$I23&lt;&gt;"")</formula>
    </cfRule>
  </conditionalFormatting>
  <conditionalFormatting sqref="I23">
    <cfRule type="expression" dxfId="59" priority="58">
      <formula>AND($I23&lt;&gt;"",$J23&lt;&gt;"")</formula>
    </cfRule>
  </conditionalFormatting>
  <conditionalFormatting sqref="A23">
    <cfRule type="containsBlanks" dxfId="58" priority="57">
      <formula>LEN(TRIM(A23))=0</formula>
    </cfRule>
  </conditionalFormatting>
  <conditionalFormatting sqref="AA23:AB23">
    <cfRule type="expression" dxfId="57" priority="54">
      <formula>AND($H23&lt;&gt;"",$I23&lt;&gt;"",$J23&lt;&gt;"")</formula>
    </cfRule>
    <cfRule type="expression" dxfId="56" priority="55">
      <formula>AND($H23&lt;&gt;"",$I23&lt;&gt;"",$J23="")</formula>
    </cfRule>
    <cfRule type="expression" dxfId="55" priority="56">
      <formula>AND($H23&lt;&gt;"",$I23="",$J23="")</formula>
    </cfRule>
  </conditionalFormatting>
  <conditionalFormatting sqref="AC23:AD23">
    <cfRule type="expression" dxfId="54" priority="51">
      <formula>AND($H23&lt;&gt;"",$I23&lt;&gt;"",$J23&lt;&gt;"")</formula>
    </cfRule>
    <cfRule type="expression" dxfId="53" priority="52">
      <formula>AND($H23&lt;&gt;"",$I23&lt;&gt;"",$J23="")</formula>
    </cfRule>
    <cfRule type="expression" dxfId="52" priority="53">
      <formula>AND($H23&lt;&gt;"",$I23="",$J23="")</formula>
    </cfRule>
  </conditionalFormatting>
  <conditionalFormatting sqref="H25:J26">
    <cfRule type="expression" dxfId="51" priority="48">
      <formula>AND($H25&lt;&gt;"",$I25&lt;&gt;"",$J25&lt;&gt;"")</formula>
    </cfRule>
    <cfRule type="expression" dxfId="50" priority="49">
      <formula>AND($H25&lt;&gt;"",$I25&lt;&gt;"",$J25="")</formula>
    </cfRule>
    <cfRule type="expression" dxfId="49" priority="50">
      <formula>AND($H25&lt;&gt;"",$I25="",$J25="")</formula>
    </cfRule>
  </conditionalFormatting>
  <conditionalFormatting sqref="X25:Z26 U25:U26">
    <cfRule type="expression" dxfId="48" priority="45">
      <formula>AND($H25&lt;&gt;"",$I25&lt;&gt;"",$J25&lt;&gt;"")</formula>
    </cfRule>
    <cfRule type="expression" dxfId="47" priority="46">
      <formula>AND($H25&lt;&gt;"",$I25&lt;&gt;"",$J25="")</formula>
    </cfRule>
    <cfRule type="expression" dxfId="46" priority="47">
      <formula>AND($H25&lt;&gt;"",$I25="",$J25="")</formula>
    </cfRule>
  </conditionalFormatting>
  <conditionalFormatting sqref="H25:H26">
    <cfRule type="expression" dxfId="45" priority="44">
      <formula>AND($H25&lt;&gt;"",$I25&lt;&gt;"")</formula>
    </cfRule>
  </conditionalFormatting>
  <conditionalFormatting sqref="I25:I26">
    <cfRule type="expression" dxfId="44" priority="43">
      <formula>AND($I25&lt;&gt;"",$J25&lt;&gt;"")</formula>
    </cfRule>
  </conditionalFormatting>
  <conditionalFormatting sqref="A25:A26">
    <cfRule type="containsBlanks" dxfId="43" priority="42">
      <formula>LEN(TRIM(A25))=0</formula>
    </cfRule>
  </conditionalFormatting>
  <conditionalFormatting sqref="AA25:AB26">
    <cfRule type="expression" dxfId="42" priority="39">
      <formula>AND($H25&lt;&gt;"",$I25&lt;&gt;"",$J25&lt;&gt;"")</formula>
    </cfRule>
    <cfRule type="expression" dxfId="41" priority="40">
      <formula>AND($H25&lt;&gt;"",$I25&lt;&gt;"",$J25="")</formula>
    </cfRule>
    <cfRule type="expression" dxfId="40" priority="41">
      <formula>AND($H25&lt;&gt;"",$I25="",$J25="")</formula>
    </cfRule>
  </conditionalFormatting>
  <conditionalFormatting sqref="AC25:AD26">
    <cfRule type="expression" dxfId="39" priority="36">
      <formula>AND($H25&lt;&gt;"",$I25&lt;&gt;"",$J25&lt;&gt;"")</formula>
    </cfRule>
    <cfRule type="expression" dxfId="38" priority="37">
      <formula>AND($H25&lt;&gt;"",$I25&lt;&gt;"",$J25="")</formula>
    </cfRule>
    <cfRule type="expression" dxfId="37" priority="38">
      <formula>AND($H25&lt;&gt;"",$I25="",$J25="")</formula>
    </cfRule>
  </conditionalFormatting>
  <conditionalFormatting sqref="H28:J28">
    <cfRule type="expression" dxfId="36" priority="33">
      <formula>AND($H28&lt;&gt;"",$I28&lt;&gt;"",$J28&lt;&gt;"")</formula>
    </cfRule>
    <cfRule type="expression" dxfId="35" priority="34">
      <formula>AND($H28&lt;&gt;"",$I28&lt;&gt;"",$J28="")</formula>
    </cfRule>
    <cfRule type="expression" dxfId="34" priority="35">
      <formula>AND($H28&lt;&gt;"",$I28="",$J28="")</formula>
    </cfRule>
  </conditionalFormatting>
  <conditionalFormatting sqref="X28:Z28 U28">
    <cfRule type="expression" dxfId="33" priority="30">
      <formula>AND($H28&lt;&gt;"",$I28&lt;&gt;"",$J28&lt;&gt;"")</formula>
    </cfRule>
    <cfRule type="expression" dxfId="32" priority="31">
      <formula>AND($H28&lt;&gt;"",$I28&lt;&gt;"",$J28="")</formula>
    </cfRule>
    <cfRule type="expression" dxfId="31" priority="32">
      <formula>AND($H28&lt;&gt;"",$I28="",$J28="")</formula>
    </cfRule>
  </conditionalFormatting>
  <conditionalFormatting sqref="H28">
    <cfRule type="expression" dxfId="30" priority="29">
      <formula>AND($H28&lt;&gt;"",$I28&lt;&gt;"")</formula>
    </cfRule>
  </conditionalFormatting>
  <conditionalFormatting sqref="I28">
    <cfRule type="expression" dxfId="29" priority="28">
      <formula>AND($I28&lt;&gt;"",$J28&lt;&gt;"")</formula>
    </cfRule>
  </conditionalFormatting>
  <conditionalFormatting sqref="A28">
    <cfRule type="containsBlanks" dxfId="28" priority="27">
      <formula>LEN(TRIM(A28))=0</formula>
    </cfRule>
  </conditionalFormatting>
  <conditionalFormatting sqref="AA28:AB28">
    <cfRule type="expression" dxfId="27" priority="24">
      <formula>AND($H28&lt;&gt;"",$I28&lt;&gt;"",$J28&lt;&gt;"")</formula>
    </cfRule>
    <cfRule type="expression" dxfId="26" priority="25">
      <formula>AND($H28&lt;&gt;"",$I28&lt;&gt;"",$J28="")</formula>
    </cfRule>
    <cfRule type="expression" dxfId="25" priority="26">
      <formula>AND($H28&lt;&gt;"",$I28="",$J28="")</formula>
    </cfRule>
  </conditionalFormatting>
  <conditionalFormatting sqref="AC28:AD28">
    <cfRule type="expression" dxfId="24" priority="21">
      <formula>AND($H28&lt;&gt;"",$I28&lt;&gt;"",$J28&lt;&gt;"")</formula>
    </cfRule>
    <cfRule type="expression" dxfId="23" priority="22">
      <formula>AND($H28&lt;&gt;"",$I28&lt;&gt;"",$J28="")</formula>
    </cfRule>
    <cfRule type="expression" dxfId="22" priority="23">
      <formula>AND($H28&lt;&gt;"",$I28="",$J28="")</formula>
    </cfRule>
  </conditionalFormatting>
  <conditionalFormatting sqref="AE4:BB4">
    <cfRule type="containsBlanks" dxfId="21" priority="20">
      <formula>LEN(TRIM(AE4))=0</formula>
    </cfRule>
  </conditionalFormatting>
  <conditionalFormatting sqref="AE1:BB1">
    <cfRule type="containsBlanks" dxfId="20" priority="19">
      <formula>LEN(TRIM(AE1))=0</formula>
    </cfRule>
  </conditionalFormatting>
  <conditionalFormatting sqref="AE6:BB6">
    <cfRule type="expression" dxfId="19" priority="16">
      <formula>AND($H6&lt;&gt;"",$I6&lt;&gt;"",$J6&lt;&gt;"")</formula>
    </cfRule>
    <cfRule type="expression" dxfId="18" priority="17">
      <formula>AND($H6&lt;&gt;"",$I6&lt;&gt;"",$J6="")</formula>
    </cfRule>
    <cfRule type="expression" dxfId="17" priority="18">
      <formula>AND($H6&lt;&gt;"",$I6="",$J6="")</formula>
    </cfRule>
  </conditionalFormatting>
  <conditionalFormatting sqref="AE7:BB19 AE22:BB22 AE24:BB24 AE27:BB27 AE29:BB47">
    <cfRule type="expression" dxfId="16" priority="13">
      <formula>AND($H7&lt;&gt;"",$I7&lt;&gt;"",$J7&lt;&gt;"")</formula>
    </cfRule>
    <cfRule type="expression" dxfId="15" priority="14">
      <formula>AND($H7&lt;&gt;"",$I7&lt;&gt;"",$J7="")</formula>
    </cfRule>
    <cfRule type="expression" dxfId="14" priority="15">
      <formula>AND($H7&lt;&gt;"",$I7="",$J7="")</formula>
    </cfRule>
  </conditionalFormatting>
  <conditionalFormatting sqref="AE20:BB21">
    <cfRule type="expression" dxfId="13" priority="10">
      <formula>AND($H20&lt;&gt;"",$I20&lt;&gt;"",$J20&lt;&gt;"")</formula>
    </cfRule>
    <cfRule type="expression" dxfId="12" priority="11">
      <formula>AND($H20&lt;&gt;"",$I20&lt;&gt;"",$J20="")</formula>
    </cfRule>
    <cfRule type="expression" dxfId="11" priority="12">
      <formula>AND($H20&lt;&gt;"",$I20="",$J20="")</formula>
    </cfRule>
  </conditionalFormatting>
  <conditionalFormatting sqref="AE23:BB23">
    <cfRule type="expression" dxfId="10" priority="7">
      <formula>AND($H23&lt;&gt;"",$I23&lt;&gt;"",$J23&lt;&gt;"")</formula>
    </cfRule>
    <cfRule type="expression" dxfId="9" priority="8">
      <formula>AND($H23&lt;&gt;"",$I23&lt;&gt;"",$J23="")</formula>
    </cfRule>
    <cfRule type="expression" dxfId="8" priority="9">
      <formula>AND($H23&lt;&gt;"",$I23="",$J23="")</formula>
    </cfRule>
  </conditionalFormatting>
  <conditionalFormatting sqref="AE25:BB26">
    <cfRule type="expression" dxfId="7" priority="4">
      <formula>AND($H25&lt;&gt;"",$I25&lt;&gt;"",$J25&lt;&gt;"")</formula>
    </cfRule>
    <cfRule type="expression" dxfId="6" priority="5">
      <formula>AND($H25&lt;&gt;"",$I25&lt;&gt;"",$J25="")</formula>
    </cfRule>
    <cfRule type="expression" dxfId="5" priority="6">
      <formula>AND($H25&lt;&gt;"",$I25="",$J25="")</formula>
    </cfRule>
  </conditionalFormatting>
  <conditionalFormatting sqref="AE28:BB28">
    <cfRule type="expression" dxfId="4" priority="1">
      <formula>AND($H28&lt;&gt;"",$I28&lt;&gt;"",$J28&lt;&gt;"")</formula>
    </cfRule>
    <cfRule type="expression" dxfId="3" priority="2">
      <formula>AND($H28&lt;&gt;"",$I28&lt;&gt;"",$J28="")</formula>
    </cfRule>
    <cfRule type="expression" dxfId="2" priority="3">
      <formula>AND($H28&lt;&gt;"",$I28="",$J28="")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INDIRECT(INDEX(Lists!$5:$5,1,SUMIFS(Lists!$1:$1,Lists!$4:$4,$I6)))</xm:f>
          </x14:formula1>
          <xm:sqref>P6</xm:sqref>
        </x14:dataValidation>
        <x14:dataValidation type="list" allowBlank="1" showInputMessage="1" showErrorMessage="1">
          <x14:formula1>
            <xm:f>INDIRECT(INDEX(Lists!$5:$5,1,SUMIFS(Lists!$1:$1,Lists!$4:$4,$I7)))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7"/>
  <sheetViews>
    <sheetView showGridLines="0" workbookViewId="0">
      <pane ySplit="4" topLeftCell="A5" activePane="bottomLeft" state="frozen"/>
      <selection pane="bottomLeft" activeCell="U9" sqref="U9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6384" width="8.88671875" style="1"/>
  </cols>
  <sheetData>
    <row r="1" spans="1:16" ht="12" customHeight="1" x14ac:dyDescent="0.3">
      <c r="I1" s="20">
        <f>COLUMN()</f>
        <v>9</v>
      </c>
      <c r="N1" s="20">
        <f>COLUMN()</f>
        <v>14</v>
      </c>
    </row>
    <row r="2" spans="1:16" ht="12" customHeight="1" x14ac:dyDescent="0.3">
      <c r="I2" s="20" t="str">
        <f>LEFT(ADDRESS(1,I1,4),(LEN(ADDRESS(1,I1,4))-1))</f>
        <v>I</v>
      </c>
      <c r="N2" s="20" t="str">
        <f>LEFT(ADDRESS(1,N1,4),(LEN(ADDRESS(1,N1,4))-1))</f>
        <v>N</v>
      </c>
    </row>
    <row r="3" spans="1:16" ht="12" customHeight="1" x14ac:dyDescent="0.3"/>
    <row r="4" spans="1:16" s="2" customFormat="1" x14ac:dyDescent="0.3">
      <c r="A4" s="14"/>
      <c r="H4" s="8"/>
      <c r="I4" s="11" t="s">
        <v>9</v>
      </c>
      <c r="J4" s="9"/>
      <c r="K4" s="17"/>
      <c r="M4" s="8"/>
      <c r="N4" s="11" t="s">
        <v>8</v>
      </c>
      <c r="O4" s="9"/>
      <c r="P4" s="17"/>
    </row>
    <row r="5" spans="1:16" x14ac:dyDescent="0.3">
      <c r="A5" s="13">
        <f>ROW()</f>
        <v>5</v>
      </c>
      <c r="I5" s="15" t="str">
        <f>"Lists!"&amp;I$2&amp;$A6&amp;":"&amp;I$2&amp;($A5+MAX(J:J))</f>
        <v>Lists!I6:I9</v>
      </c>
      <c r="N5" s="15" t="str">
        <f>"Lists!"&amp;N$2&amp;$A6&amp;":"&amp;N$2&amp;($A5+MAX(O:O))</f>
        <v>Lists!N6:N29</v>
      </c>
    </row>
    <row r="6" spans="1:16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16">
        <f>IF(AND(I6="",J6&lt;&gt;0),1,IF(COUNTIF(I:I,I6)&lt;&gt;1,1,0))</f>
        <v>0</v>
      </c>
      <c r="N6" s="19">
        <f ca="1">EOMONTH(TODAY(),0)+1</f>
        <v>44621</v>
      </c>
      <c r="O6" s="9">
        <f>MAX(O$5:O5)+1</f>
        <v>1</v>
      </c>
      <c r="P6" s="16">
        <f t="shared" ref="P6:P29" ca="1" si="0">IF(AND(N6="",O6&lt;&gt;0),1,IF(COUNTIF(N:N,N6)&lt;&gt;1,1,0))</f>
        <v>0</v>
      </c>
    </row>
    <row r="7" spans="1:16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K7" s="16">
        <f>IF(AND(I7="",J7&lt;&gt;0),1,IF(COUNTIF(I:I,I7)&lt;&gt;1,1,0))</f>
        <v>0</v>
      </c>
      <c r="N7" s="19">
        <f ca="1">EOMONTH(N6,0)+1</f>
        <v>44652</v>
      </c>
      <c r="O7" s="9">
        <f>MAX(O$5:O6)+1</f>
        <v>2</v>
      </c>
      <c r="P7" s="16">
        <f t="shared" ca="1" si="0"/>
        <v>0</v>
      </c>
    </row>
    <row r="8" spans="1:16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K8" s="16">
        <f>IF(AND(I8="",J8&lt;&gt;0),1,IF(COUNTIF(I:I,I8)&lt;&gt;1,1,0))</f>
        <v>0</v>
      </c>
      <c r="N8" s="19">
        <f t="shared" ref="N8:N17" ca="1" si="1">EOMONTH(N7,0)+1</f>
        <v>44682</v>
      </c>
      <c r="O8" s="9">
        <f>MAX(O$5:O7)+1</f>
        <v>3</v>
      </c>
      <c r="P8" s="16">
        <f t="shared" ca="1" si="0"/>
        <v>0</v>
      </c>
    </row>
    <row r="9" spans="1:16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K9" s="16">
        <f>IF(AND(I9="",J9&lt;&gt;0),1,IF(COUNTIF(I:I,I9)&lt;&gt;1,1,0))</f>
        <v>0</v>
      </c>
      <c r="N9" s="19">
        <f t="shared" ca="1" si="1"/>
        <v>44713</v>
      </c>
      <c r="O9" s="9">
        <f>MAX(O$5:O8)+1</f>
        <v>4</v>
      </c>
      <c r="P9" s="16">
        <f t="shared" ca="1" si="0"/>
        <v>0</v>
      </c>
    </row>
    <row r="10" spans="1:16" x14ac:dyDescent="0.3">
      <c r="A10" s="13">
        <f>ROW()</f>
        <v>10</v>
      </c>
      <c r="N10" s="19">
        <f t="shared" ca="1" si="1"/>
        <v>44743</v>
      </c>
      <c r="O10" s="9">
        <f>MAX(O$5:O9)+1</f>
        <v>5</v>
      </c>
      <c r="P10" s="16">
        <f t="shared" ca="1" si="0"/>
        <v>0</v>
      </c>
    </row>
    <row r="11" spans="1:16" x14ac:dyDescent="0.3">
      <c r="A11" s="13">
        <f>ROW()</f>
        <v>11</v>
      </c>
      <c r="N11" s="19">
        <f t="shared" ca="1" si="1"/>
        <v>44774</v>
      </c>
      <c r="O11" s="9">
        <f>MAX(O$5:O10)+1</f>
        <v>6</v>
      </c>
      <c r="P11" s="16">
        <f t="shared" ca="1" si="0"/>
        <v>0</v>
      </c>
    </row>
    <row r="12" spans="1:16" x14ac:dyDescent="0.3">
      <c r="A12" s="13">
        <f>ROW()</f>
        <v>12</v>
      </c>
      <c r="N12" s="19">
        <f t="shared" ca="1" si="1"/>
        <v>44805</v>
      </c>
      <c r="O12" s="9">
        <f>MAX(O$5:O11)+1</f>
        <v>7</v>
      </c>
      <c r="P12" s="16">
        <f t="shared" ca="1" si="0"/>
        <v>0</v>
      </c>
    </row>
    <row r="13" spans="1:16" x14ac:dyDescent="0.3">
      <c r="A13" s="13">
        <f>ROW()</f>
        <v>13</v>
      </c>
      <c r="N13" s="19">
        <f t="shared" ca="1" si="1"/>
        <v>44835</v>
      </c>
      <c r="O13" s="9">
        <f>MAX(O$5:O12)+1</f>
        <v>8</v>
      </c>
      <c r="P13" s="16">
        <f t="shared" ca="1" si="0"/>
        <v>0</v>
      </c>
    </row>
    <row r="14" spans="1:16" x14ac:dyDescent="0.3">
      <c r="A14" s="13">
        <f>ROW()</f>
        <v>14</v>
      </c>
      <c r="N14" s="19">
        <f t="shared" ca="1" si="1"/>
        <v>44866</v>
      </c>
      <c r="O14" s="9">
        <f>MAX(O$5:O13)+1</f>
        <v>9</v>
      </c>
      <c r="P14" s="16">
        <f t="shared" ca="1" si="0"/>
        <v>0</v>
      </c>
    </row>
    <row r="15" spans="1:16" x14ac:dyDescent="0.3">
      <c r="A15" s="13">
        <f>ROW()</f>
        <v>15</v>
      </c>
      <c r="N15" s="19">
        <f t="shared" ca="1" si="1"/>
        <v>44896</v>
      </c>
      <c r="O15" s="9">
        <f>MAX(O$5:O14)+1</f>
        <v>10</v>
      </c>
      <c r="P15" s="16">
        <f t="shared" ca="1" si="0"/>
        <v>0</v>
      </c>
    </row>
    <row r="16" spans="1:16" x14ac:dyDescent="0.3">
      <c r="A16" s="13">
        <f>ROW()</f>
        <v>16</v>
      </c>
      <c r="N16" s="19">
        <f t="shared" ca="1" si="1"/>
        <v>44927</v>
      </c>
      <c r="O16" s="9">
        <f>MAX(O$5:O15)+1</f>
        <v>11</v>
      </c>
      <c r="P16" s="16">
        <f t="shared" ca="1" si="0"/>
        <v>0</v>
      </c>
    </row>
    <row r="17" spans="1:16" x14ac:dyDescent="0.3">
      <c r="A17" s="13">
        <f>ROW()</f>
        <v>17</v>
      </c>
      <c r="N17" s="19">
        <f t="shared" ca="1" si="1"/>
        <v>44958</v>
      </c>
      <c r="O17" s="9">
        <f>MAX(O$5:O16)+1</f>
        <v>12</v>
      </c>
      <c r="P17" s="16">
        <f t="shared" ca="1" si="0"/>
        <v>0</v>
      </c>
    </row>
    <row r="18" spans="1:16" x14ac:dyDescent="0.3">
      <c r="A18" s="13">
        <f>ROW()</f>
        <v>18</v>
      </c>
      <c r="N18" s="19">
        <f t="shared" ref="N18:N28" ca="1" si="2">EOMONTH(N17,0)+1</f>
        <v>44986</v>
      </c>
      <c r="O18" s="9">
        <f>MAX(O$5:O17)+1</f>
        <v>13</v>
      </c>
      <c r="P18" s="16">
        <f t="shared" ca="1" si="0"/>
        <v>0</v>
      </c>
    </row>
    <row r="19" spans="1:16" x14ac:dyDescent="0.3">
      <c r="A19" s="13">
        <f>ROW()</f>
        <v>19</v>
      </c>
      <c r="N19" s="19">
        <f t="shared" ca="1" si="2"/>
        <v>45017</v>
      </c>
      <c r="O19" s="9">
        <f>MAX(O$5:O18)+1</f>
        <v>14</v>
      </c>
      <c r="P19" s="16">
        <f t="shared" ca="1" si="0"/>
        <v>0</v>
      </c>
    </row>
    <row r="20" spans="1:16" x14ac:dyDescent="0.3">
      <c r="A20" s="13">
        <f>ROW()</f>
        <v>20</v>
      </c>
      <c r="N20" s="19">
        <f t="shared" ca="1" si="2"/>
        <v>45047</v>
      </c>
      <c r="O20" s="9">
        <f>MAX(O$5:O19)+1</f>
        <v>15</v>
      </c>
      <c r="P20" s="16">
        <f t="shared" ca="1" si="0"/>
        <v>0</v>
      </c>
    </row>
    <row r="21" spans="1:16" x14ac:dyDescent="0.3">
      <c r="A21" s="13">
        <f>ROW()</f>
        <v>21</v>
      </c>
      <c r="N21" s="19">
        <f t="shared" ca="1" si="2"/>
        <v>45078</v>
      </c>
      <c r="O21" s="9">
        <f>MAX(O$5:O20)+1</f>
        <v>16</v>
      </c>
      <c r="P21" s="16">
        <f t="shared" ca="1" si="0"/>
        <v>0</v>
      </c>
    </row>
    <row r="22" spans="1:16" x14ac:dyDescent="0.3">
      <c r="A22" s="13">
        <f>ROW()</f>
        <v>22</v>
      </c>
      <c r="N22" s="19">
        <f t="shared" ca="1" si="2"/>
        <v>45108</v>
      </c>
      <c r="O22" s="9">
        <f>MAX(O$5:O21)+1</f>
        <v>17</v>
      </c>
      <c r="P22" s="16">
        <f t="shared" ca="1" si="0"/>
        <v>0</v>
      </c>
    </row>
    <row r="23" spans="1:16" x14ac:dyDescent="0.3">
      <c r="A23" s="13">
        <f>ROW()</f>
        <v>23</v>
      </c>
      <c r="N23" s="19">
        <f t="shared" ca="1" si="2"/>
        <v>45139</v>
      </c>
      <c r="O23" s="9">
        <f>MAX(O$5:O22)+1</f>
        <v>18</v>
      </c>
      <c r="P23" s="16">
        <f t="shared" ca="1" si="0"/>
        <v>0</v>
      </c>
    </row>
    <row r="24" spans="1:16" x14ac:dyDescent="0.3">
      <c r="A24" s="13">
        <f>ROW()</f>
        <v>24</v>
      </c>
      <c r="N24" s="19">
        <f t="shared" ca="1" si="2"/>
        <v>45170</v>
      </c>
      <c r="O24" s="9">
        <f>MAX(O$5:O23)+1</f>
        <v>19</v>
      </c>
      <c r="P24" s="16">
        <f t="shared" ca="1" si="0"/>
        <v>0</v>
      </c>
    </row>
    <row r="25" spans="1:16" x14ac:dyDescent="0.3">
      <c r="A25" s="13">
        <f>ROW()</f>
        <v>25</v>
      </c>
      <c r="N25" s="19">
        <f t="shared" ca="1" si="2"/>
        <v>45200</v>
      </c>
      <c r="O25" s="9">
        <f>MAX(O$5:O24)+1</f>
        <v>20</v>
      </c>
      <c r="P25" s="16">
        <f t="shared" ca="1" si="0"/>
        <v>0</v>
      </c>
    </row>
    <row r="26" spans="1:16" x14ac:dyDescent="0.3">
      <c r="A26" s="13">
        <f>ROW()</f>
        <v>26</v>
      </c>
      <c r="N26" s="19">
        <f t="shared" ca="1" si="2"/>
        <v>45231</v>
      </c>
      <c r="O26" s="9">
        <f>MAX(O$5:O25)+1</f>
        <v>21</v>
      </c>
      <c r="P26" s="16">
        <f t="shared" ca="1" si="0"/>
        <v>0</v>
      </c>
    </row>
    <row r="27" spans="1:16" x14ac:dyDescent="0.3">
      <c r="A27" s="13">
        <f>ROW()</f>
        <v>27</v>
      </c>
      <c r="N27" s="19">
        <f t="shared" ca="1" si="2"/>
        <v>45261</v>
      </c>
      <c r="O27" s="9">
        <f>MAX(O$5:O26)+1</f>
        <v>22</v>
      </c>
      <c r="P27" s="16">
        <f t="shared" ca="1" si="0"/>
        <v>0</v>
      </c>
    </row>
    <row r="28" spans="1:16" x14ac:dyDescent="0.3">
      <c r="A28" s="13">
        <f>ROW()</f>
        <v>28</v>
      </c>
      <c r="N28" s="19">
        <f t="shared" ca="1" si="2"/>
        <v>45292</v>
      </c>
      <c r="O28" s="9">
        <f>MAX(O$5:O27)+1</f>
        <v>23</v>
      </c>
      <c r="P28" s="16">
        <f t="shared" ca="1" si="0"/>
        <v>0</v>
      </c>
    </row>
    <row r="29" spans="1:16" x14ac:dyDescent="0.3">
      <c r="A29" s="13">
        <f>ROW()</f>
        <v>29</v>
      </c>
      <c r="N29" s="19">
        <f t="shared" ref="N29" ca="1" si="3">EOMONTH(N28,0)+1</f>
        <v>45323</v>
      </c>
      <c r="O29" s="9">
        <f>MAX(O$5:O28)+1</f>
        <v>24</v>
      </c>
      <c r="P29" s="16">
        <f t="shared" ca="1" si="0"/>
        <v>0</v>
      </c>
    </row>
    <row r="30" spans="1:16" x14ac:dyDescent="0.3">
      <c r="A30" s="13">
        <f>ROW()</f>
        <v>30</v>
      </c>
    </row>
    <row r="31" spans="1:16" x14ac:dyDescent="0.3">
      <c r="A31" s="13">
        <f>ROW()</f>
        <v>31</v>
      </c>
    </row>
    <row r="32" spans="1:16" x14ac:dyDescent="0.3">
      <c r="A32" s="13">
        <f>ROW()</f>
        <v>32</v>
      </c>
    </row>
    <row r="33" spans="1:1" x14ac:dyDescent="0.3">
      <c r="A33" s="13">
        <f>ROW()</f>
        <v>33</v>
      </c>
    </row>
    <row r="34" spans="1:1" x14ac:dyDescent="0.3">
      <c r="A34" s="13">
        <f>ROW()</f>
        <v>34</v>
      </c>
    </row>
    <row r="35" spans="1:1" x14ac:dyDescent="0.3">
      <c r="A35" s="13">
        <f>ROW()</f>
        <v>35</v>
      </c>
    </row>
    <row r="36" spans="1:1" x14ac:dyDescent="0.3">
      <c r="A36" s="13">
        <f>ROW()</f>
        <v>36</v>
      </c>
    </row>
    <row r="37" spans="1:1" x14ac:dyDescent="0.3">
      <c r="A37" s="13">
        <f>ROW()</f>
        <v>37</v>
      </c>
    </row>
    <row r="38" spans="1:1" x14ac:dyDescent="0.3">
      <c r="A38" s="13">
        <f>ROW()</f>
        <v>38</v>
      </c>
    </row>
    <row r="39" spans="1:1" x14ac:dyDescent="0.3">
      <c r="A39" s="13">
        <f>ROW()</f>
        <v>39</v>
      </c>
    </row>
    <row r="40" spans="1:1" x14ac:dyDescent="0.3">
      <c r="A40" s="13">
        <f>ROW()</f>
        <v>40</v>
      </c>
    </row>
    <row r="41" spans="1:1" x14ac:dyDescent="0.3">
      <c r="A41" s="13">
        <f>ROW()</f>
        <v>41</v>
      </c>
    </row>
    <row r="42" spans="1:1" x14ac:dyDescent="0.3">
      <c r="A42" s="13">
        <f>ROW()</f>
        <v>42</v>
      </c>
    </row>
    <row r="43" spans="1:1" x14ac:dyDescent="0.3">
      <c r="A43" s="13">
        <f>ROW()</f>
        <v>43</v>
      </c>
    </row>
    <row r="44" spans="1:1" x14ac:dyDescent="0.3">
      <c r="A44" s="13">
        <f>ROW()</f>
        <v>44</v>
      </c>
    </row>
    <row r="45" spans="1:1" x14ac:dyDescent="0.3">
      <c r="A45" s="13">
        <f>ROW()</f>
        <v>45</v>
      </c>
    </row>
    <row r="46" spans="1:1" x14ac:dyDescent="0.3">
      <c r="A46" s="13">
        <f>ROW()</f>
        <v>46</v>
      </c>
    </row>
    <row r="47" spans="1:1" x14ac:dyDescent="0.3">
      <c r="A47" s="13">
        <f>ROW()</f>
        <v>47</v>
      </c>
    </row>
  </sheetData>
  <conditionalFormatting sqref="K1:K1048576 P1:P1048576">
    <cfRule type="cellIs" dxfId="1" priority="3" operator="notEqual">
      <formula>0</formula>
    </cfRule>
  </conditionalFormatting>
  <conditionalFormatting sqref="A1:XFD10485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2022-02-05T16:55:03Z</dcterms:modified>
</cp:coreProperties>
</file>