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tabRatio="656" activeTab="3"/>
  </bookViews>
  <sheets>
    <sheet name="Princp" sheetId="1" r:id="rId1"/>
    <sheet name="Lists" sheetId="4" r:id="rId2"/>
    <sheet name="BM" sheetId="5" r:id="rId3"/>
    <sheet name="Items" sheetId="6" r:id="rId4"/>
    <sheet name="dbP" sheetId="2" r:id="rId5"/>
    <sheet name="dbF" sheetId="3" r:id="rId6"/>
    <sheet name="RepP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" i="3" l="1"/>
  <c r="X2" i="3"/>
  <c r="X2" i="2"/>
  <c r="W1" i="3"/>
  <c r="A2" i="3"/>
  <c r="B2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Z2" i="3"/>
  <c r="AA2" i="3"/>
  <c r="AB2" i="3"/>
  <c r="Y2" i="3"/>
  <c r="W2" i="2"/>
  <c r="H45" i="6"/>
  <c r="AB2" i="2"/>
  <c r="AA2" i="2"/>
  <c r="Z2" i="2"/>
  <c r="Y2" i="2"/>
  <c r="H24" i="6" s="1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  <c r="V12" i="7"/>
  <c r="BE11" i="7"/>
  <c r="BD11" i="7"/>
  <c r="BC11" i="7"/>
  <c r="BB11" i="7"/>
  <c r="BA11" i="7"/>
  <c r="AZ11" i="7"/>
  <c r="AY11" i="7"/>
  <c r="AX11" i="7"/>
  <c r="AW11" i="7"/>
  <c r="AV11" i="7"/>
  <c r="AV6" i="7"/>
  <c r="AV7" i="7" s="1"/>
  <c r="AV5" i="7"/>
  <c r="BE1" i="7"/>
  <c r="BD1" i="7"/>
  <c r="BC1" i="7"/>
  <c r="BB1" i="7"/>
  <c r="BA1" i="7"/>
  <c r="AZ1" i="7"/>
  <c r="AY1" i="7"/>
  <c r="AX1" i="7"/>
  <c r="AW1" i="7"/>
  <c r="AV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AF5" i="7"/>
  <c r="AU1" i="7"/>
  <c r="AT1" i="7"/>
  <c r="AS1" i="7"/>
  <c r="AR1" i="7"/>
  <c r="AQ1" i="7"/>
  <c r="AP1" i="7"/>
  <c r="AO1" i="7"/>
  <c r="AN1" i="7"/>
  <c r="AM1" i="7"/>
  <c r="AL1" i="7"/>
  <c r="AK1" i="7"/>
  <c r="AJ1" i="7"/>
  <c r="AI1" i="7"/>
  <c r="AH1" i="7"/>
  <c r="AG1" i="7"/>
  <c r="AF1" i="7"/>
  <c r="W1" i="7"/>
  <c r="X1" i="7"/>
  <c r="Y1" i="7"/>
  <c r="Z1" i="7"/>
  <c r="AA1" i="7"/>
  <c r="AB1" i="7"/>
  <c r="AC1" i="7"/>
  <c r="AD1" i="7"/>
  <c r="AE1" i="7"/>
  <c r="V1" i="7"/>
  <c r="W7" i="7"/>
  <c r="X6" i="7" s="1"/>
  <c r="X7" i="7" s="1"/>
  <c r="Y6" i="7" s="1"/>
  <c r="Y7" i="7" s="1"/>
  <c r="Z6" i="7" s="1"/>
  <c r="Z7" i="7" s="1"/>
  <c r="AA6" i="7" s="1"/>
  <c r="AA7" i="7" s="1"/>
  <c r="AB6" i="7" s="1"/>
  <c r="AB7" i="7" s="1"/>
  <c r="AC6" i="7" s="1"/>
  <c r="AC7" i="7" s="1"/>
  <c r="AD6" i="7" s="1"/>
  <c r="AD7" i="7" s="1"/>
  <c r="AE6" i="7" s="1"/>
  <c r="AE7" i="7" s="1"/>
  <c r="V7" i="7"/>
  <c r="W6" i="7" s="1"/>
  <c r="V6" i="7"/>
  <c r="W5" i="7"/>
  <c r="X5" i="7" s="1"/>
  <c r="V5" i="7"/>
  <c r="B157" i="7"/>
  <c r="B158" i="7" s="1"/>
  <c r="B156" i="7"/>
  <c r="B155" i="7"/>
  <c r="B11" i="7"/>
  <c r="B79" i="7"/>
  <c r="S226" i="7"/>
  <c r="S218" i="7"/>
  <c r="S210" i="7"/>
  <c r="S202" i="7"/>
  <c r="S194" i="7"/>
  <c r="S186" i="7"/>
  <c r="S178" i="7"/>
  <c r="S170" i="7"/>
  <c r="S162" i="7"/>
  <c r="S150" i="7"/>
  <c r="S142" i="7"/>
  <c r="S134" i="7"/>
  <c r="S126" i="7"/>
  <c r="S118" i="7"/>
  <c r="S110" i="7"/>
  <c r="S102" i="7"/>
  <c r="S94" i="7"/>
  <c r="S86" i="7"/>
  <c r="S74" i="7"/>
  <c r="S66" i="7"/>
  <c r="S58" i="7"/>
  <c r="S50" i="7"/>
  <c r="S42" i="7"/>
  <c r="S34" i="7"/>
  <c r="S26" i="7"/>
  <c r="S18" i="7"/>
  <c r="S221" i="7"/>
  <c r="S165" i="7"/>
  <c r="S113" i="7"/>
  <c r="S69" i="7"/>
  <c r="S29" i="7"/>
  <c r="S163" i="7"/>
  <c r="S111" i="7"/>
  <c r="S59" i="7"/>
  <c r="S19" i="7"/>
  <c r="S225" i="7"/>
  <c r="S217" i="7"/>
  <c r="S209" i="7"/>
  <c r="S201" i="7"/>
  <c r="S193" i="7"/>
  <c r="S185" i="7"/>
  <c r="S177" i="7"/>
  <c r="S169" i="7"/>
  <c r="S161" i="7"/>
  <c r="S149" i="7"/>
  <c r="S141" i="7"/>
  <c r="S133" i="7"/>
  <c r="S125" i="7"/>
  <c r="S117" i="7"/>
  <c r="S109" i="7"/>
  <c r="S101" i="7"/>
  <c r="S93" i="7"/>
  <c r="S85" i="7"/>
  <c r="S73" i="7"/>
  <c r="S65" i="7"/>
  <c r="S57" i="7"/>
  <c r="S49" i="7"/>
  <c r="S41" i="7"/>
  <c r="S33" i="7"/>
  <c r="S25" i="7"/>
  <c r="S17" i="7"/>
  <c r="S14" i="7"/>
  <c r="S189" i="7"/>
  <c r="S137" i="7"/>
  <c r="S97" i="7"/>
  <c r="S53" i="7"/>
  <c r="S13" i="7"/>
  <c r="S143" i="7"/>
  <c r="S95" i="7"/>
  <c r="S51" i="7"/>
  <c r="S224" i="7"/>
  <c r="S216" i="7"/>
  <c r="S208" i="7"/>
  <c r="S200" i="7"/>
  <c r="S192" i="7"/>
  <c r="S184" i="7"/>
  <c r="S176" i="7"/>
  <c r="S168" i="7"/>
  <c r="S160" i="7"/>
  <c r="S148" i="7"/>
  <c r="S140" i="7"/>
  <c r="S132" i="7"/>
  <c r="S124" i="7"/>
  <c r="S116" i="7"/>
  <c r="S108" i="7"/>
  <c r="S100" i="7"/>
  <c r="S92" i="7"/>
  <c r="S84" i="7"/>
  <c r="S72" i="7"/>
  <c r="S64" i="7"/>
  <c r="S56" i="7"/>
  <c r="S48" i="7"/>
  <c r="S40" i="7"/>
  <c r="S32" i="7"/>
  <c r="S24" i="7"/>
  <c r="S16" i="7"/>
  <c r="S205" i="7"/>
  <c r="S181" i="7"/>
  <c r="S129" i="7"/>
  <c r="S89" i="7"/>
  <c r="S45" i="7"/>
  <c r="S187" i="7"/>
  <c r="S135" i="7"/>
  <c r="S79" i="7"/>
  <c r="S35" i="7"/>
  <c r="S223" i="7"/>
  <c r="S215" i="7"/>
  <c r="S207" i="7"/>
  <c r="S199" i="7"/>
  <c r="S191" i="7"/>
  <c r="S183" i="7"/>
  <c r="S175" i="7"/>
  <c r="S167" i="7"/>
  <c r="S159" i="7"/>
  <c r="S147" i="7"/>
  <c r="S139" i="7"/>
  <c r="S131" i="7"/>
  <c r="S123" i="7"/>
  <c r="S115" i="7"/>
  <c r="S107" i="7"/>
  <c r="S99" i="7"/>
  <c r="S91" i="7"/>
  <c r="S83" i="7"/>
  <c r="S71" i="7"/>
  <c r="S63" i="7"/>
  <c r="S55" i="7"/>
  <c r="S47" i="7"/>
  <c r="S39" i="7"/>
  <c r="S31" i="7"/>
  <c r="S23" i="7"/>
  <c r="S15" i="7"/>
  <c r="S213" i="7"/>
  <c r="S173" i="7"/>
  <c r="S145" i="7"/>
  <c r="S105" i="7"/>
  <c r="S61" i="7"/>
  <c r="S21" i="7"/>
  <c r="S155" i="7"/>
  <c r="S103" i="7"/>
  <c r="S43" i="7"/>
  <c r="S222" i="7"/>
  <c r="S214" i="7"/>
  <c r="S206" i="7"/>
  <c r="S198" i="7"/>
  <c r="S190" i="7"/>
  <c r="S182" i="7"/>
  <c r="S174" i="7"/>
  <c r="S166" i="7"/>
  <c r="S158" i="7"/>
  <c r="S146" i="7"/>
  <c r="S138" i="7"/>
  <c r="S130" i="7"/>
  <c r="S122" i="7"/>
  <c r="S114" i="7"/>
  <c r="S106" i="7"/>
  <c r="S98" i="7"/>
  <c r="S90" i="7"/>
  <c r="S82" i="7"/>
  <c r="S70" i="7"/>
  <c r="S62" i="7"/>
  <c r="S54" i="7"/>
  <c r="S46" i="7"/>
  <c r="S38" i="7"/>
  <c r="S30" i="7"/>
  <c r="S22" i="7"/>
  <c r="S197" i="7"/>
  <c r="S157" i="7"/>
  <c r="S121" i="7"/>
  <c r="S81" i="7"/>
  <c r="S37" i="7"/>
  <c r="S179" i="7"/>
  <c r="S119" i="7"/>
  <c r="S67" i="7"/>
  <c r="S220" i="7"/>
  <c r="S212" i="7"/>
  <c r="S204" i="7"/>
  <c r="S196" i="7"/>
  <c r="S188" i="7"/>
  <c r="S180" i="7"/>
  <c r="S172" i="7"/>
  <c r="S164" i="7"/>
  <c r="S156" i="7"/>
  <c r="S144" i="7"/>
  <c r="S136" i="7"/>
  <c r="S128" i="7"/>
  <c r="S120" i="7"/>
  <c r="S112" i="7"/>
  <c r="S104" i="7"/>
  <c r="S96" i="7"/>
  <c r="S88" i="7"/>
  <c r="S80" i="7"/>
  <c r="S68" i="7"/>
  <c r="S60" i="7"/>
  <c r="S52" i="7"/>
  <c r="S44" i="7"/>
  <c r="S36" i="7"/>
  <c r="S28" i="7"/>
  <c r="S20" i="7"/>
  <c r="S12" i="7"/>
  <c r="S219" i="7"/>
  <c r="S211" i="7"/>
  <c r="S203" i="7"/>
  <c r="S195" i="7"/>
  <c r="S171" i="7"/>
  <c r="S127" i="7"/>
  <c r="S87" i="7"/>
  <c r="S27" i="7"/>
  <c r="J226" i="7"/>
  <c r="J218" i="7"/>
  <c r="J210" i="7"/>
  <c r="J202" i="7"/>
  <c r="J194" i="7"/>
  <c r="J186" i="7"/>
  <c r="J178" i="7"/>
  <c r="J170" i="7"/>
  <c r="J162" i="7"/>
  <c r="J158" i="7"/>
  <c r="J180" i="7"/>
  <c r="J203" i="7"/>
  <c r="J225" i="7"/>
  <c r="J217" i="7"/>
  <c r="J209" i="7"/>
  <c r="J201" i="7"/>
  <c r="J193" i="7"/>
  <c r="J185" i="7"/>
  <c r="J177" i="7"/>
  <c r="J169" i="7"/>
  <c r="J161" i="7"/>
  <c r="J166" i="7"/>
  <c r="J188" i="7"/>
  <c r="J211" i="7"/>
  <c r="J179" i="7"/>
  <c r="J224" i="7"/>
  <c r="J208" i="7"/>
  <c r="J200" i="7"/>
  <c r="J192" i="7"/>
  <c r="J184" i="7"/>
  <c r="J168" i="7"/>
  <c r="J212" i="7"/>
  <c r="J172" i="7"/>
  <c r="J195" i="7"/>
  <c r="J223" i="7"/>
  <c r="J215" i="7"/>
  <c r="J207" i="7"/>
  <c r="J199" i="7"/>
  <c r="J191" i="7"/>
  <c r="J183" i="7"/>
  <c r="J175" i="7"/>
  <c r="J167" i="7"/>
  <c r="J159" i="7"/>
  <c r="J204" i="7"/>
  <c r="J222" i="7"/>
  <c r="J214" i="7"/>
  <c r="J206" i="7"/>
  <c r="J198" i="7"/>
  <c r="J190" i="7"/>
  <c r="J182" i="7"/>
  <c r="J174" i="7"/>
  <c r="J171" i="7"/>
  <c r="J221" i="7"/>
  <c r="J213" i="7"/>
  <c r="J197" i="7"/>
  <c r="J189" i="7"/>
  <c r="J181" i="7"/>
  <c r="J173" i="7"/>
  <c r="J165" i="7"/>
  <c r="J157" i="7"/>
  <c r="J220" i="7"/>
  <c r="J196" i="7"/>
  <c r="J219" i="7"/>
  <c r="I226" i="7"/>
  <c r="I218" i="7"/>
  <c r="I210" i="7"/>
  <c r="I202" i="7"/>
  <c r="I194" i="7"/>
  <c r="I186" i="7"/>
  <c r="I178" i="7"/>
  <c r="I170" i="7"/>
  <c r="I162" i="7"/>
  <c r="I215" i="7"/>
  <c r="I175" i="7"/>
  <c r="I197" i="7"/>
  <c r="I157" i="7"/>
  <c r="I188" i="7"/>
  <c r="I219" i="7"/>
  <c r="I225" i="7"/>
  <c r="I217" i="7"/>
  <c r="I209" i="7"/>
  <c r="I201" i="7"/>
  <c r="I193" i="7"/>
  <c r="I185" i="7"/>
  <c r="I177" i="7"/>
  <c r="I169" i="7"/>
  <c r="I161" i="7"/>
  <c r="I160" i="7"/>
  <c r="I199" i="7"/>
  <c r="I167" i="7"/>
  <c r="I181" i="7"/>
  <c r="I212" i="7"/>
  <c r="I172" i="7"/>
  <c r="I203" i="7"/>
  <c r="I171" i="7"/>
  <c r="I224" i="7"/>
  <c r="I216" i="7"/>
  <c r="I208" i="7"/>
  <c r="I200" i="7"/>
  <c r="I192" i="7"/>
  <c r="I184" i="7"/>
  <c r="I176" i="7"/>
  <c r="I168" i="7"/>
  <c r="I207" i="7"/>
  <c r="I183" i="7"/>
  <c r="I159" i="7"/>
  <c r="I189" i="7"/>
  <c r="I220" i="7"/>
  <c r="I180" i="7"/>
  <c r="I211" i="7"/>
  <c r="I179" i="7"/>
  <c r="I223" i="7"/>
  <c r="I191" i="7"/>
  <c r="I205" i="7"/>
  <c r="I165" i="7"/>
  <c r="I196" i="7"/>
  <c r="I156" i="7"/>
  <c r="I187" i="7"/>
  <c r="I222" i="7"/>
  <c r="I214" i="7"/>
  <c r="I206" i="7"/>
  <c r="I198" i="7"/>
  <c r="I190" i="7"/>
  <c r="I182" i="7"/>
  <c r="I174" i="7"/>
  <c r="I166" i="7"/>
  <c r="I158" i="7"/>
  <c r="I221" i="7"/>
  <c r="I213" i="7"/>
  <c r="I173" i="7"/>
  <c r="I204" i="7"/>
  <c r="I164" i="7"/>
  <c r="I195" i="7"/>
  <c r="H226" i="7"/>
  <c r="H218" i="7"/>
  <c r="H210" i="7"/>
  <c r="H202" i="7"/>
  <c r="H194" i="7"/>
  <c r="H186" i="7"/>
  <c r="H178" i="7"/>
  <c r="H170" i="7"/>
  <c r="H162" i="7"/>
  <c r="H220" i="7"/>
  <c r="H179" i="7"/>
  <c r="H225" i="7"/>
  <c r="H217" i="7"/>
  <c r="H209" i="7"/>
  <c r="H201" i="7"/>
  <c r="H193" i="7"/>
  <c r="H185" i="7"/>
  <c r="H177" i="7"/>
  <c r="H169" i="7"/>
  <c r="H161" i="7"/>
  <c r="H212" i="7"/>
  <c r="H172" i="7"/>
  <c r="H203" i="7"/>
  <c r="H155" i="7"/>
  <c r="H224" i="7"/>
  <c r="H216" i="7"/>
  <c r="J216" i="7" s="1"/>
  <c r="H208" i="7"/>
  <c r="H200" i="7"/>
  <c r="H192" i="7"/>
  <c r="H184" i="7"/>
  <c r="H176" i="7"/>
  <c r="J176" i="7" s="1"/>
  <c r="H168" i="7"/>
  <c r="H160" i="7"/>
  <c r="J160" i="7" s="1"/>
  <c r="H188" i="7"/>
  <c r="H164" i="7"/>
  <c r="J164" i="7" s="1"/>
  <c r="H187" i="7"/>
  <c r="J187" i="7" s="1"/>
  <c r="H223" i="7"/>
  <c r="H215" i="7"/>
  <c r="H207" i="7"/>
  <c r="H199" i="7"/>
  <c r="H191" i="7"/>
  <c r="H183" i="7"/>
  <c r="H175" i="7"/>
  <c r="H167" i="7"/>
  <c r="H159" i="7"/>
  <c r="H196" i="7"/>
  <c r="H156" i="7"/>
  <c r="J156" i="7" s="1"/>
  <c r="H219" i="7"/>
  <c r="H171" i="7"/>
  <c r="H163" i="7"/>
  <c r="H222" i="7"/>
  <c r="H214" i="7"/>
  <c r="H206" i="7"/>
  <c r="H198" i="7"/>
  <c r="H190" i="7"/>
  <c r="H182" i="7"/>
  <c r="H174" i="7"/>
  <c r="H166" i="7"/>
  <c r="H158" i="7"/>
  <c r="H180" i="7"/>
  <c r="H211" i="7"/>
  <c r="H221" i="7"/>
  <c r="H213" i="7"/>
  <c r="H205" i="7"/>
  <c r="J205" i="7" s="1"/>
  <c r="H197" i="7"/>
  <c r="H189" i="7"/>
  <c r="H181" i="7"/>
  <c r="H173" i="7"/>
  <c r="H165" i="7"/>
  <c r="H157" i="7"/>
  <c r="H204" i="7"/>
  <c r="H195" i="7"/>
  <c r="I155" i="7"/>
  <c r="J155" i="7" s="1"/>
  <c r="I163" i="7"/>
  <c r="J163" i="7" s="1"/>
  <c r="H71" i="6" l="1"/>
  <c r="H47" i="6"/>
  <c r="H29" i="6"/>
  <c r="H70" i="6"/>
  <c r="H46" i="6"/>
  <c r="H23" i="6"/>
  <c r="H62" i="6"/>
  <c r="H39" i="6"/>
  <c r="H21" i="6"/>
  <c r="H80" i="6"/>
  <c r="H61" i="6"/>
  <c r="H38" i="6"/>
  <c r="H79" i="6"/>
  <c r="H55" i="6"/>
  <c r="H37" i="6"/>
  <c r="H63" i="6"/>
  <c r="H22" i="6"/>
  <c r="H78" i="6"/>
  <c r="H54" i="6"/>
  <c r="H31" i="6"/>
  <c r="H72" i="6"/>
  <c r="H53" i="6"/>
  <c r="H30" i="6"/>
  <c r="H77" i="6"/>
  <c r="H69" i="6"/>
  <c r="H60" i="6"/>
  <c r="H52" i="6"/>
  <c r="H44" i="6"/>
  <c r="H36" i="6"/>
  <c r="H28" i="6"/>
  <c r="H20" i="6"/>
  <c r="H76" i="6"/>
  <c r="H68" i="6"/>
  <c r="H59" i="6"/>
  <c r="H51" i="6"/>
  <c r="H43" i="6"/>
  <c r="H35" i="6"/>
  <c r="H27" i="6"/>
  <c r="H19" i="6"/>
  <c r="H75" i="6"/>
  <c r="H67" i="6"/>
  <c r="H58" i="6"/>
  <c r="H50" i="6"/>
  <c r="H42" i="6"/>
  <c r="H34" i="6"/>
  <c r="H26" i="6"/>
  <c r="H18" i="6"/>
  <c r="H74" i="6"/>
  <c r="H66" i="6"/>
  <c r="H57" i="6"/>
  <c r="H49" i="6"/>
  <c r="H41" i="6"/>
  <c r="H33" i="6"/>
  <c r="H25" i="6"/>
  <c r="H64" i="6"/>
  <c r="H17" i="6"/>
  <c r="H73" i="6"/>
  <c r="H65" i="6"/>
  <c r="H56" i="6"/>
  <c r="H48" i="6"/>
  <c r="H40" i="6"/>
  <c r="H32" i="6"/>
  <c r="AW5" i="7"/>
  <c r="AG5" i="7"/>
  <c r="AF6" i="7"/>
  <c r="AF7" i="7" s="1"/>
  <c r="AH5" i="7"/>
  <c r="Y5" i="7"/>
  <c r="B160" i="7"/>
  <c r="B159" i="7"/>
  <c r="B80" i="7"/>
  <c r="B81" i="7" s="1"/>
  <c r="B12" i="7"/>
  <c r="B13" i="7" s="1"/>
  <c r="B14" i="7" s="1"/>
  <c r="V29" i="6"/>
  <c r="U29" i="6"/>
  <c r="O29" i="6"/>
  <c r="N29" i="6"/>
  <c r="M29" i="6"/>
  <c r="G29" i="6"/>
  <c r="F29" i="6"/>
  <c r="E29" i="6"/>
  <c r="V58" i="6"/>
  <c r="U58" i="6"/>
  <c r="O58" i="6"/>
  <c r="N58" i="6"/>
  <c r="M58" i="6"/>
  <c r="G58" i="6"/>
  <c r="F58" i="6"/>
  <c r="E58" i="6"/>
  <c r="V57" i="6"/>
  <c r="U57" i="6"/>
  <c r="O57" i="6"/>
  <c r="N57" i="6"/>
  <c r="M57" i="6"/>
  <c r="G57" i="6"/>
  <c r="F57" i="6"/>
  <c r="E57" i="6"/>
  <c r="V56" i="6"/>
  <c r="U56" i="6"/>
  <c r="O56" i="6"/>
  <c r="N56" i="6"/>
  <c r="M56" i="6"/>
  <c r="G56" i="6"/>
  <c r="F56" i="6"/>
  <c r="E56" i="6"/>
  <c r="V55" i="6"/>
  <c r="U55" i="6"/>
  <c r="O55" i="6"/>
  <c r="N55" i="6"/>
  <c r="M55" i="6"/>
  <c r="G55" i="6"/>
  <c r="F55" i="6"/>
  <c r="E55" i="6"/>
  <c r="V54" i="6"/>
  <c r="U54" i="6"/>
  <c r="O54" i="6"/>
  <c r="N54" i="6"/>
  <c r="M54" i="6"/>
  <c r="G54" i="6"/>
  <c r="F54" i="6"/>
  <c r="E54" i="6"/>
  <c r="V53" i="6"/>
  <c r="U53" i="6"/>
  <c r="O53" i="6"/>
  <c r="N53" i="6"/>
  <c r="M53" i="6"/>
  <c r="G53" i="6"/>
  <c r="F53" i="6"/>
  <c r="E53" i="6"/>
  <c r="V52" i="6"/>
  <c r="U52" i="6"/>
  <c r="O52" i="6"/>
  <c r="N52" i="6"/>
  <c r="M52" i="6"/>
  <c r="G52" i="6"/>
  <c r="F52" i="6"/>
  <c r="E52" i="6"/>
  <c r="V28" i="6"/>
  <c r="U28" i="6"/>
  <c r="O28" i="6"/>
  <c r="N28" i="6"/>
  <c r="M28" i="6"/>
  <c r="G28" i="6"/>
  <c r="F28" i="6"/>
  <c r="E28" i="6"/>
  <c r="V27" i="6"/>
  <c r="U27" i="6"/>
  <c r="O27" i="6"/>
  <c r="N27" i="6"/>
  <c r="M27" i="6"/>
  <c r="G27" i="6"/>
  <c r="F27" i="6"/>
  <c r="E27" i="6"/>
  <c r="V26" i="6"/>
  <c r="U26" i="6"/>
  <c r="O26" i="6"/>
  <c r="N26" i="6"/>
  <c r="M26" i="6"/>
  <c r="G26" i="6"/>
  <c r="F26" i="6"/>
  <c r="E26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F72" i="6"/>
  <c r="F73" i="6"/>
  <c r="F74" i="6"/>
  <c r="F75" i="6"/>
  <c r="F76" i="6"/>
  <c r="F77" i="6"/>
  <c r="F78" i="6"/>
  <c r="F79" i="6"/>
  <c r="F80" i="6"/>
  <c r="F71" i="6"/>
  <c r="F61" i="6"/>
  <c r="F62" i="6"/>
  <c r="F63" i="6"/>
  <c r="F64" i="6"/>
  <c r="F65" i="6"/>
  <c r="F66" i="6"/>
  <c r="F67" i="6"/>
  <c r="F68" i="6"/>
  <c r="F69" i="6"/>
  <c r="F60" i="6"/>
  <c r="F43" i="6"/>
  <c r="F44" i="6"/>
  <c r="F45" i="6"/>
  <c r="F46" i="6"/>
  <c r="F47" i="6"/>
  <c r="F48" i="6"/>
  <c r="F49" i="6"/>
  <c r="F50" i="6"/>
  <c r="F51" i="6"/>
  <c r="F42" i="6"/>
  <c r="G80" i="6"/>
  <c r="G79" i="6"/>
  <c r="G78" i="6"/>
  <c r="G77" i="6"/>
  <c r="G76" i="6"/>
  <c r="G75" i="6"/>
  <c r="G74" i="6"/>
  <c r="G73" i="6"/>
  <c r="G72" i="6"/>
  <c r="G71" i="6"/>
  <c r="G69" i="6"/>
  <c r="G68" i="6"/>
  <c r="G67" i="6"/>
  <c r="G66" i="6"/>
  <c r="G65" i="6"/>
  <c r="G64" i="6"/>
  <c r="G63" i="6"/>
  <c r="G62" i="6"/>
  <c r="G61" i="6"/>
  <c r="G60" i="6"/>
  <c r="G51" i="6"/>
  <c r="G50" i="6"/>
  <c r="G49" i="6"/>
  <c r="G48" i="6"/>
  <c r="G47" i="6"/>
  <c r="G46" i="6"/>
  <c r="G45" i="6"/>
  <c r="G44" i="6"/>
  <c r="G43" i="6"/>
  <c r="G42" i="6"/>
  <c r="O80" i="6"/>
  <c r="O79" i="6"/>
  <c r="O78" i="6"/>
  <c r="O77" i="6"/>
  <c r="O76" i="6"/>
  <c r="O75" i="6"/>
  <c r="O74" i="6"/>
  <c r="O73" i="6"/>
  <c r="O72" i="6"/>
  <c r="O71" i="6"/>
  <c r="O69" i="6"/>
  <c r="O68" i="6"/>
  <c r="O67" i="6"/>
  <c r="O66" i="6"/>
  <c r="O65" i="6"/>
  <c r="O64" i="6"/>
  <c r="O63" i="6"/>
  <c r="O62" i="6"/>
  <c r="O61" i="6"/>
  <c r="O60" i="6"/>
  <c r="O51" i="6"/>
  <c r="O50" i="6"/>
  <c r="O49" i="6"/>
  <c r="O48" i="6"/>
  <c r="O47" i="6"/>
  <c r="O46" i="6"/>
  <c r="O45" i="6"/>
  <c r="O44" i="6"/>
  <c r="O43" i="6"/>
  <c r="O42" i="6"/>
  <c r="O40" i="6"/>
  <c r="N72" i="6"/>
  <c r="N73" i="6"/>
  <c r="N74" i="6"/>
  <c r="N75" i="6"/>
  <c r="N76" i="6"/>
  <c r="N77" i="6"/>
  <c r="N78" i="6"/>
  <c r="N79" i="6"/>
  <c r="N80" i="6"/>
  <c r="N71" i="6"/>
  <c r="N61" i="6"/>
  <c r="N62" i="6"/>
  <c r="N63" i="6"/>
  <c r="N64" i="6"/>
  <c r="N65" i="6"/>
  <c r="N66" i="6"/>
  <c r="N67" i="6"/>
  <c r="N68" i="6"/>
  <c r="N69" i="6"/>
  <c r="N60" i="6"/>
  <c r="N43" i="6"/>
  <c r="N44" i="6"/>
  <c r="N45" i="6"/>
  <c r="N46" i="6"/>
  <c r="N47" i="6"/>
  <c r="N48" i="6"/>
  <c r="N49" i="6"/>
  <c r="N50" i="6"/>
  <c r="N51" i="6"/>
  <c r="N42" i="6"/>
  <c r="V72" i="6"/>
  <c r="V73" i="6"/>
  <c r="V74" i="6"/>
  <c r="V75" i="6"/>
  <c r="V76" i="6"/>
  <c r="V77" i="6"/>
  <c r="V78" i="6"/>
  <c r="V79" i="6"/>
  <c r="V80" i="6"/>
  <c r="V71" i="6"/>
  <c r="V61" i="6"/>
  <c r="V62" i="6"/>
  <c r="V63" i="6"/>
  <c r="V64" i="6"/>
  <c r="V65" i="6"/>
  <c r="V66" i="6"/>
  <c r="V67" i="6"/>
  <c r="V68" i="6"/>
  <c r="V69" i="6"/>
  <c r="V60" i="6"/>
  <c r="V43" i="6"/>
  <c r="V44" i="6"/>
  <c r="V45" i="6"/>
  <c r="V46" i="6"/>
  <c r="V47" i="6"/>
  <c r="V48" i="6"/>
  <c r="V49" i="6"/>
  <c r="V50" i="6"/>
  <c r="V51" i="6"/>
  <c r="V42" i="6"/>
  <c r="U80" i="6"/>
  <c r="M80" i="6"/>
  <c r="E80" i="6"/>
  <c r="U79" i="6"/>
  <c r="M79" i="6"/>
  <c r="E79" i="6"/>
  <c r="U78" i="6"/>
  <c r="M78" i="6"/>
  <c r="E78" i="6"/>
  <c r="U77" i="6"/>
  <c r="M77" i="6"/>
  <c r="E77" i="6"/>
  <c r="U76" i="6"/>
  <c r="M76" i="6"/>
  <c r="E76" i="6"/>
  <c r="U75" i="6"/>
  <c r="M75" i="6"/>
  <c r="E75" i="6"/>
  <c r="U74" i="6"/>
  <c r="M74" i="6"/>
  <c r="E74" i="6"/>
  <c r="U73" i="6"/>
  <c r="M73" i="6"/>
  <c r="E73" i="6"/>
  <c r="U72" i="6"/>
  <c r="M72" i="6"/>
  <c r="E72" i="6"/>
  <c r="U71" i="6"/>
  <c r="M71" i="6"/>
  <c r="E71" i="6"/>
  <c r="U70" i="6"/>
  <c r="M70" i="6"/>
  <c r="E70" i="6"/>
  <c r="U69" i="6"/>
  <c r="M69" i="6"/>
  <c r="E69" i="6"/>
  <c r="U68" i="6"/>
  <c r="M68" i="6"/>
  <c r="E68" i="6"/>
  <c r="U67" i="6"/>
  <c r="M67" i="6"/>
  <c r="E67" i="6"/>
  <c r="U66" i="6"/>
  <c r="M66" i="6"/>
  <c r="E66" i="6"/>
  <c r="U65" i="6"/>
  <c r="M65" i="6"/>
  <c r="E65" i="6"/>
  <c r="U64" i="6"/>
  <c r="M64" i="6"/>
  <c r="E64" i="6"/>
  <c r="U63" i="6"/>
  <c r="M63" i="6"/>
  <c r="E63" i="6"/>
  <c r="U62" i="6"/>
  <c r="M62" i="6"/>
  <c r="E62" i="6"/>
  <c r="U61" i="6"/>
  <c r="M61" i="6"/>
  <c r="E61" i="6"/>
  <c r="U60" i="6"/>
  <c r="M60" i="6"/>
  <c r="E60" i="6"/>
  <c r="U59" i="6"/>
  <c r="M59" i="6"/>
  <c r="E59" i="6"/>
  <c r="U51" i="6"/>
  <c r="M51" i="6"/>
  <c r="E51" i="6"/>
  <c r="U50" i="6"/>
  <c r="M50" i="6"/>
  <c r="E50" i="6"/>
  <c r="U49" i="6"/>
  <c r="M49" i="6"/>
  <c r="E49" i="6"/>
  <c r="U48" i="6"/>
  <c r="M48" i="6"/>
  <c r="E48" i="6"/>
  <c r="U47" i="6"/>
  <c r="M47" i="6"/>
  <c r="E47" i="6"/>
  <c r="U46" i="6"/>
  <c r="M46" i="6"/>
  <c r="E46" i="6"/>
  <c r="U45" i="6"/>
  <c r="M45" i="6"/>
  <c r="E45" i="6"/>
  <c r="U44" i="6"/>
  <c r="M44" i="6"/>
  <c r="E44" i="6"/>
  <c r="U43" i="6"/>
  <c r="M43" i="6"/>
  <c r="E43" i="6"/>
  <c r="U42" i="6"/>
  <c r="M42" i="6"/>
  <c r="E42" i="6"/>
  <c r="U41" i="6"/>
  <c r="M41" i="6"/>
  <c r="E41" i="6"/>
  <c r="AH19" i="6"/>
  <c r="AI19" i="6"/>
  <c r="AG10" i="6"/>
  <c r="AI11" i="6"/>
  <c r="AJ11" i="6"/>
  <c r="AJ19" i="6" s="1"/>
  <c r="AK11" i="6"/>
  <c r="AK19" i="6" s="1"/>
  <c r="AH11" i="6"/>
  <c r="AI22" i="6" s="1"/>
  <c r="H79" i="7"/>
  <c r="I12" i="7"/>
  <c r="I79" i="7"/>
  <c r="J79" i="7" s="1"/>
  <c r="H11" i="7"/>
  <c r="I11" i="7" s="1"/>
  <c r="AW6" i="7" l="1"/>
  <c r="AW7" i="7" s="1"/>
  <c r="AX5" i="7"/>
  <c r="AG6" i="7"/>
  <c r="AG7" i="7" s="1"/>
  <c r="AH6" i="7" s="1"/>
  <c r="AH7" i="7" s="1"/>
  <c r="AI5" i="7"/>
  <c r="Z5" i="7"/>
  <c r="AB5" i="7" s="1"/>
  <c r="AA5" i="7"/>
  <c r="AC5" i="7" s="1"/>
  <c r="B161" i="7"/>
  <c r="B82" i="7"/>
  <c r="B83" i="7"/>
  <c r="B84" i="7" s="1"/>
  <c r="B85" i="7" s="1"/>
  <c r="B15" i="7"/>
  <c r="AK22" i="6"/>
  <c r="AJ22" i="6"/>
  <c r="AH22" i="6"/>
  <c r="AG11" i="6"/>
  <c r="AG19" i="6" s="1"/>
  <c r="F40" i="6"/>
  <c r="F39" i="6"/>
  <c r="F38" i="6"/>
  <c r="F37" i="6"/>
  <c r="F36" i="6"/>
  <c r="F35" i="6"/>
  <c r="F34" i="6"/>
  <c r="F33" i="6"/>
  <c r="F32" i="6"/>
  <c r="F31" i="6"/>
  <c r="F25" i="6"/>
  <c r="F24" i="6"/>
  <c r="F23" i="6"/>
  <c r="F22" i="6"/>
  <c r="F21" i="6"/>
  <c r="F20" i="6"/>
  <c r="F19" i="6"/>
  <c r="E40" i="6"/>
  <c r="E39" i="6"/>
  <c r="E38" i="6"/>
  <c r="E37" i="6"/>
  <c r="E36" i="6"/>
  <c r="E35" i="6"/>
  <c r="E34" i="6"/>
  <c r="E33" i="6"/>
  <c r="E32" i="6"/>
  <c r="E31" i="6"/>
  <c r="E30" i="6"/>
  <c r="E25" i="6"/>
  <c r="E24" i="6"/>
  <c r="E23" i="6"/>
  <c r="E22" i="6"/>
  <c r="E21" i="6"/>
  <c r="E20" i="6"/>
  <c r="E19" i="6"/>
  <c r="E18" i="6"/>
  <c r="G40" i="6"/>
  <c r="G39" i="6"/>
  <c r="G38" i="6"/>
  <c r="G37" i="6"/>
  <c r="G36" i="6"/>
  <c r="G35" i="6"/>
  <c r="G34" i="6"/>
  <c r="G33" i="6"/>
  <c r="G32" i="6"/>
  <c r="G31" i="6"/>
  <c r="G25" i="6"/>
  <c r="G24" i="6"/>
  <c r="G23" i="6"/>
  <c r="G22" i="6"/>
  <c r="G21" i="6"/>
  <c r="G20" i="6"/>
  <c r="G19" i="6"/>
  <c r="O39" i="6"/>
  <c r="O38" i="6"/>
  <c r="O37" i="6"/>
  <c r="O36" i="6"/>
  <c r="O35" i="6"/>
  <c r="O34" i="6"/>
  <c r="O33" i="6"/>
  <c r="O32" i="6"/>
  <c r="O31" i="6"/>
  <c r="O25" i="6"/>
  <c r="O24" i="6"/>
  <c r="O23" i="6"/>
  <c r="O22" i="6"/>
  <c r="O21" i="6"/>
  <c r="O20" i="6"/>
  <c r="O19" i="6"/>
  <c r="O16" i="6"/>
  <c r="O15" i="6"/>
  <c r="O13" i="6"/>
  <c r="O12" i="6"/>
  <c r="O11" i="6"/>
  <c r="N40" i="6"/>
  <c r="N39" i="6"/>
  <c r="N38" i="6"/>
  <c r="N37" i="6"/>
  <c r="N36" i="6"/>
  <c r="N35" i="6"/>
  <c r="N34" i="6"/>
  <c r="N33" i="6"/>
  <c r="N32" i="6"/>
  <c r="N31" i="6"/>
  <c r="N25" i="6"/>
  <c r="N24" i="6"/>
  <c r="N23" i="6"/>
  <c r="N22" i="6"/>
  <c r="N21" i="6"/>
  <c r="N20" i="6"/>
  <c r="N19" i="6"/>
  <c r="N16" i="6"/>
  <c r="N15" i="6"/>
  <c r="N13" i="6"/>
  <c r="N12" i="6"/>
  <c r="N11" i="6"/>
  <c r="M40" i="6"/>
  <c r="M39" i="6"/>
  <c r="M38" i="6"/>
  <c r="M37" i="6"/>
  <c r="M36" i="6"/>
  <c r="M35" i="6"/>
  <c r="M34" i="6"/>
  <c r="M33" i="6"/>
  <c r="M32" i="6"/>
  <c r="M31" i="6"/>
  <c r="M30" i="6"/>
  <c r="M25" i="6"/>
  <c r="M24" i="6"/>
  <c r="M23" i="6"/>
  <c r="M22" i="6"/>
  <c r="M21" i="6"/>
  <c r="M20" i="6"/>
  <c r="M19" i="6"/>
  <c r="M18" i="6"/>
  <c r="M16" i="6"/>
  <c r="M15" i="6"/>
  <c r="M14" i="6"/>
  <c r="M13" i="6"/>
  <c r="M12" i="6"/>
  <c r="M11" i="6"/>
  <c r="M10" i="6"/>
  <c r="U38" i="6"/>
  <c r="V38" i="6"/>
  <c r="U39" i="6"/>
  <c r="V39" i="6"/>
  <c r="U40" i="6"/>
  <c r="V40" i="6"/>
  <c r="U33" i="6"/>
  <c r="V33" i="6"/>
  <c r="U34" i="6"/>
  <c r="V34" i="6"/>
  <c r="U35" i="6"/>
  <c r="V35" i="6"/>
  <c r="U36" i="6"/>
  <c r="V36" i="6"/>
  <c r="U37" i="6"/>
  <c r="V37" i="6"/>
  <c r="V25" i="6"/>
  <c r="U25" i="6"/>
  <c r="V24" i="6"/>
  <c r="U24" i="6"/>
  <c r="V23" i="6"/>
  <c r="U23" i="6"/>
  <c r="V22" i="6"/>
  <c r="U22" i="6"/>
  <c r="V32" i="6"/>
  <c r="V31" i="6"/>
  <c r="V20" i="6"/>
  <c r="V21" i="6"/>
  <c r="V19" i="6"/>
  <c r="U19" i="6"/>
  <c r="U20" i="6"/>
  <c r="U21" i="6"/>
  <c r="U30" i="6"/>
  <c r="U31" i="6"/>
  <c r="U32" i="6"/>
  <c r="U18" i="6"/>
  <c r="U16" i="6"/>
  <c r="V16" i="6"/>
  <c r="V15" i="6"/>
  <c r="V12" i="6"/>
  <c r="V13" i="6"/>
  <c r="V11" i="6"/>
  <c r="U13" i="6"/>
  <c r="U14" i="6"/>
  <c r="U15" i="6"/>
  <c r="U11" i="6"/>
  <c r="U12" i="6"/>
  <c r="U10" i="6"/>
  <c r="W7" i="6"/>
  <c r="V7" i="6"/>
  <c r="U7" i="6"/>
  <c r="O7" i="6"/>
  <c r="N7" i="6"/>
  <c r="M7" i="6"/>
  <c r="G7" i="6"/>
  <c r="F7" i="6"/>
  <c r="E7" i="6"/>
  <c r="E11" i="5"/>
  <c r="E22" i="5"/>
  <c r="E21" i="5"/>
  <c r="E20" i="5"/>
  <c r="E19" i="5"/>
  <c r="E18" i="5"/>
  <c r="E17" i="5"/>
  <c r="E16" i="5"/>
  <c r="E15" i="5"/>
  <c r="E14" i="5"/>
  <c r="E13" i="5"/>
  <c r="E12" i="5"/>
  <c r="E10" i="5"/>
  <c r="E9" i="5"/>
  <c r="D16" i="5"/>
  <c r="D19" i="5"/>
  <c r="D20" i="5"/>
  <c r="D21" i="5"/>
  <c r="D22" i="5"/>
  <c r="D18" i="5"/>
  <c r="D15" i="5"/>
  <c r="D17" i="5"/>
  <c r="D14" i="5"/>
  <c r="D13" i="5"/>
  <c r="D12" i="5"/>
  <c r="D10" i="5"/>
  <c r="D11" i="5"/>
  <c r="D9" i="5"/>
  <c r="H7" i="4"/>
  <c r="L7" i="4"/>
  <c r="D7" i="4"/>
  <c r="N1" i="3"/>
  <c r="AB1" i="3"/>
  <c r="AA1" i="3"/>
  <c r="Z1" i="3"/>
  <c r="Y1" i="3"/>
  <c r="V1" i="3"/>
  <c r="U1" i="3"/>
  <c r="T1" i="3"/>
  <c r="S1" i="3"/>
  <c r="R1" i="3"/>
  <c r="Q1" i="3"/>
  <c r="P1" i="3"/>
  <c r="O1" i="3"/>
  <c r="M1" i="3"/>
  <c r="L1" i="3"/>
  <c r="K1" i="3"/>
  <c r="J1" i="3"/>
  <c r="I1" i="3"/>
  <c r="H1" i="3"/>
  <c r="G1" i="3"/>
  <c r="F1" i="3"/>
  <c r="E1" i="3"/>
  <c r="D1" i="3"/>
  <c r="I84" i="7"/>
  <c r="J13" i="7"/>
  <c r="I85" i="7"/>
  <c r="H85" i="7"/>
  <c r="I83" i="7"/>
  <c r="H84" i="7"/>
  <c r="J84" i="7" s="1"/>
  <c r="I15" i="7"/>
  <c r="I82" i="7"/>
  <c r="H83" i="7"/>
  <c r="H12" i="7"/>
  <c r="J12" i="7" s="1"/>
  <c r="I14" i="7"/>
  <c r="J83" i="7"/>
  <c r="I81" i="7"/>
  <c r="H82" i="7"/>
  <c r="H13" i="7"/>
  <c r="I13" i="7"/>
  <c r="H15" i="7"/>
  <c r="J82" i="7"/>
  <c r="H81" i="7"/>
  <c r="H14" i="7"/>
  <c r="J81" i="7"/>
  <c r="H80" i="7"/>
  <c r="J15" i="7"/>
  <c r="J14" i="7"/>
  <c r="J85" i="7"/>
  <c r="J11" i="7"/>
  <c r="I80" i="7"/>
  <c r="J80" i="7"/>
  <c r="AX6" i="7" l="1"/>
  <c r="AX7" i="7" s="1"/>
  <c r="AY5" i="7"/>
  <c r="AI6" i="7"/>
  <c r="AI7" i="7" s="1"/>
  <c r="AJ5" i="7"/>
  <c r="AD5" i="7"/>
  <c r="AE5" i="7" s="1"/>
  <c r="B162" i="7"/>
  <c r="B86" i="7"/>
  <c r="B16" i="7"/>
  <c r="B17" i="7" s="1"/>
  <c r="B18" i="7" s="1"/>
  <c r="J86" i="7"/>
  <c r="H86" i="7"/>
  <c r="I86" i="7"/>
  <c r="H16" i="7"/>
  <c r="I16" i="7"/>
  <c r="J16" i="7"/>
  <c r="H17" i="7"/>
  <c r="I17" i="7"/>
  <c r="J17" i="7"/>
  <c r="H18" i="7"/>
  <c r="I18" i="7"/>
  <c r="J18" i="7"/>
  <c r="AZ5" i="7" l="1"/>
  <c r="AY6" i="7"/>
  <c r="AY7" i="7" s="1"/>
  <c r="AJ6" i="7"/>
  <c r="AJ7" i="7" s="1"/>
  <c r="AK5" i="7"/>
  <c r="B163" i="7"/>
  <c r="B87" i="7"/>
  <c r="B19" i="7"/>
  <c r="H87" i="7"/>
  <c r="I87" i="7" s="1"/>
  <c r="J87" i="7" s="1"/>
  <c r="I19" i="7"/>
  <c r="J19" i="7" s="1"/>
  <c r="H19" i="7"/>
  <c r="AZ6" i="7" l="1"/>
  <c r="AZ7" i="7" s="1"/>
  <c r="BA5" i="7"/>
  <c r="AL5" i="7"/>
  <c r="AK6" i="7"/>
  <c r="AK7" i="7" s="1"/>
  <c r="AM5" i="7"/>
  <c r="B164" i="7"/>
  <c r="B88" i="7"/>
  <c r="B89" i="7"/>
  <c r="B20" i="7"/>
  <c r="H89" i="7"/>
  <c r="J89" i="7" s="1"/>
  <c r="I89" i="7"/>
  <c r="I88" i="7"/>
  <c r="H88" i="7"/>
  <c r="J88" i="7" s="1"/>
  <c r="I20" i="7"/>
  <c r="H20" i="7"/>
  <c r="J20" i="7"/>
  <c r="BA6" i="7" l="1"/>
  <c r="BA7" i="7" s="1"/>
  <c r="BB5" i="7"/>
  <c r="AL6" i="7"/>
  <c r="AL7" i="7" s="1"/>
  <c r="AM6" i="7" s="1"/>
  <c r="AM7" i="7" s="1"/>
  <c r="AN5" i="7"/>
  <c r="AO5" i="7"/>
  <c r="B165" i="7"/>
  <c r="B166" i="7"/>
  <c r="B90" i="7"/>
  <c r="B91" i="7" s="1"/>
  <c r="B21" i="7"/>
  <c r="B22" i="7"/>
  <c r="H90" i="7"/>
  <c r="I90" i="7"/>
  <c r="J90" i="7" s="1"/>
  <c r="I91" i="7"/>
  <c r="J91" i="7" s="1"/>
  <c r="H91" i="7"/>
  <c r="I21" i="7"/>
  <c r="H21" i="7"/>
  <c r="J21" i="7"/>
  <c r="I22" i="7"/>
  <c r="J22" i="7"/>
  <c r="H22" i="7"/>
  <c r="BB6" i="7" l="1"/>
  <c r="BB7" i="7" s="1"/>
  <c r="BC5" i="7"/>
  <c r="AP5" i="7"/>
  <c r="AN6" i="7"/>
  <c r="AN7" i="7" s="1"/>
  <c r="AO6" i="7" s="1"/>
  <c r="AO7" i="7" s="1"/>
  <c r="B167" i="7"/>
  <c r="B168" i="7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92" i="7"/>
  <c r="B93" i="7" s="1"/>
  <c r="B24" i="7"/>
  <c r="B23" i="7"/>
  <c r="B25" i="7" s="1"/>
  <c r="I92" i="7"/>
  <c r="J92" i="7" s="1"/>
  <c r="H92" i="7"/>
  <c r="I93" i="7"/>
  <c r="J93" i="7" s="1"/>
  <c r="H93" i="7"/>
  <c r="J23" i="7"/>
  <c r="I23" i="7"/>
  <c r="H23" i="7"/>
  <c r="I24" i="7"/>
  <c r="H24" i="7"/>
  <c r="J24" i="7" s="1"/>
  <c r="J25" i="7"/>
  <c r="I25" i="7"/>
  <c r="H25" i="7"/>
  <c r="BC6" i="7" l="1"/>
  <c r="BC7" i="7" s="1"/>
  <c r="BD5" i="7"/>
  <c r="AP6" i="7"/>
  <c r="AP7" i="7" s="1"/>
  <c r="AQ5" i="7"/>
  <c r="B94" i="7"/>
  <c r="B26" i="7"/>
  <c r="B27" i="7" s="1"/>
  <c r="I94" i="7"/>
  <c r="J94" i="7" s="1"/>
  <c r="H94" i="7"/>
  <c r="J26" i="7"/>
  <c r="I26" i="7"/>
  <c r="H26" i="7"/>
  <c r="J27" i="7"/>
  <c r="H27" i="7"/>
  <c r="I27" i="7"/>
  <c r="BD6" i="7" l="1"/>
  <c r="BD7" i="7" s="1"/>
  <c r="BE5" i="7"/>
  <c r="AQ6" i="7"/>
  <c r="AQ7" i="7" s="1"/>
  <c r="AR5" i="7"/>
  <c r="B95" i="7"/>
  <c r="B28" i="7"/>
  <c r="B29" i="7" s="1"/>
  <c r="S11" i="7"/>
  <c r="I95" i="7"/>
  <c r="J95" i="7" s="1"/>
  <c r="H95" i="7"/>
  <c r="J28" i="7"/>
  <c r="I28" i="7"/>
  <c r="H28" i="7"/>
  <c r="H29" i="7"/>
  <c r="J29" i="7" s="1"/>
  <c r="I29" i="7"/>
  <c r="BE6" i="7" l="1"/>
  <c r="BE7" i="7" s="1"/>
  <c r="AR6" i="7"/>
  <c r="AR7" i="7" s="1"/>
  <c r="AS5" i="7"/>
  <c r="B96" i="7"/>
  <c r="B30" i="7"/>
  <c r="S7" i="7"/>
  <c r="H96" i="7"/>
  <c r="I96" i="7"/>
  <c r="J96" i="7" s="1"/>
  <c r="H30" i="7"/>
  <c r="J30" i="7" s="1"/>
  <c r="I30" i="7"/>
  <c r="AS6" i="7" l="1"/>
  <c r="AS7" i="7" s="1"/>
  <c r="AT5" i="7"/>
  <c r="B97" i="7"/>
  <c r="B33" i="7"/>
  <c r="B31" i="7"/>
  <c r="B32" i="7"/>
  <c r="I97" i="7"/>
  <c r="J97" i="7" s="1"/>
  <c r="H97" i="7"/>
  <c r="H31" i="7"/>
  <c r="J31" i="7" s="1"/>
  <c r="I31" i="7"/>
  <c r="J32" i="7"/>
  <c r="I32" i="7"/>
  <c r="H32" i="7"/>
  <c r="H33" i="7"/>
  <c r="I33" i="7"/>
  <c r="J33" i="7"/>
  <c r="AT6" i="7" l="1"/>
  <c r="AT7" i="7" s="1"/>
  <c r="AU5" i="7"/>
  <c r="B98" i="7"/>
  <c r="B34" i="7"/>
  <c r="I98" i="7"/>
  <c r="J98" i="7" s="1"/>
  <c r="H98" i="7"/>
  <c r="J34" i="7"/>
  <c r="H34" i="7"/>
  <c r="I34" i="7"/>
  <c r="AU6" i="7" l="1"/>
  <c r="AU7" i="7" s="1"/>
  <c r="B99" i="7"/>
  <c r="B35" i="7"/>
  <c r="B36" i="7" s="1"/>
  <c r="I99" i="7"/>
  <c r="J99" i="7" s="1"/>
  <c r="H99" i="7"/>
  <c r="H35" i="7"/>
  <c r="I35" i="7"/>
  <c r="J35" i="7" s="1"/>
  <c r="H36" i="7"/>
  <c r="J36" i="7" s="1"/>
  <c r="I36" i="7"/>
  <c r="B100" i="7" l="1"/>
  <c r="B37" i="7"/>
  <c r="I100" i="7"/>
  <c r="H100" i="7"/>
  <c r="J100" i="7" s="1"/>
  <c r="J37" i="7"/>
  <c r="I37" i="7"/>
  <c r="H37" i="7"/>
  <c r="B101" i="7" l="1"/>
  <c r="B38" i="7"/>
  <c r="H101" i="7"/>
  <c r="J101" i="7" s="1"/>
  <c r="I101" i="7"/>
  <c r="I38" i="7"/>
  <c r="H38" i="7"/>
  <c r="J38" i="7"/>
  <c r="B102" i="7" l="1"/>
  <c r="B39" i="7"/>
  <c r="I102" i="7"/>
  <c r="J102" i="7" s="1"/>
  <c r="H102" i="7"/>
  <c r="I39" i="7"/>
  <c r="H39" i="7"/>
  <c r="J39" i="7" s="1"/>
  <c r="B103" i="7" l="1"/>
  <c r="B40" i="7"/>
  <c r="H103" i="7"/>
  <c r="I103" i="7"/>
  <c r="J103" i="7" s="1"/>
  <c r="H40" i="7"/>
  <c r="J40" i="7"/>
  <c r="I40" i="7"/>
  <c r="B104" i="7" l="1"/>
  <c r="B41" i="7"/>
  <c r="I104" i="7"/>
  <c r="J104" i="7" s="1"/>
  <c r="H104" i="7"/>
  <c r="J41" i="7"/>
  <c r="I41" i="7"/>
  <c r="H41" i="7"/>
  <c r="B105" i="7" l="1"/>
  <c r="B42" i="7"/>
  <c r="I105" i="7"/>
  <c r="J105" i="7" s="1"/>
  <c r="H105" i="7"/>
  <c r="I42" i="7"/>
  <c r="H42" i="7"/>
  <c r="J42" i="7"/>
  <c r="B106" i="7" l="1"/>
  <c r="B43" i="7"/>
  <c r="I106" i="7"/>
  <c r="J106" i="7" s="1"/>
  <c r="H106" i="7"/>
  <c r="J43" i="7"/>
  <c r="I43" i="7"/>
  <c r="H43" i="7"/>
  <c r="B107" i="7" l="1"/>
  <c r="B44" i="7"/>
  <c r="I107" i="7"/>
  <c r="J107" i="7" s="1"/>
  <c r="H107" i="7"/>
  <c r="J44" i="7"/>
  <c r="H44" i="7"/>
  <c r="I44" i="7"/>
  <c r="B108" i="7" l="1"/>
  <c r="B45" i="7"/>
  <c r="H108" i="7"/>
  <c r="I108" i="7"/>
  <c r="J108" i="7" s="1"/>
  <c r="J45" i="7"/>
  <c r="I45" i="7"/>
  <c r="H45" i="7"/>
  <c r="B109" i="7" l="1"/>
  <c r="B46" i="7"/>
  <c r="H109" i="7"/>
  <c r="I109" i="7"/>
  <c r="J109" i="7" s="1"/>
  <c r="J46" i="7"/>
  <c r="I46" i="7"/>
  <c r="H46" i="7"/>
  <c r="B110" i="7" l="1"/>
  <c r="B47" i="7"/>
  <c r="H110" i="7"/>
  <c r="I110" i="7"/>
  <c r="J110" i="7" s="1"/>
  <c r="I47" i="7"/>
  <c r="H47" i="7"/>
  <c r="J47" i="7" s="1"/>
  <c r="B111" i="7" l="1"/>
  <c r="B48" i="7"/>
  <c r="H111" i="7"/>
  <c r="I111" i="7"/>
  <c r="J111" i="7" s="1"/>
  <c r="I48" i="7"/>
  <c r="H48" i="7"/>
  <c r="J48" i="7"/>
  <c r="B112" i="7" l="1"/>
  <c r="B49" i="7"/>
  <c r="I112" i="7"/>
  <c r="J112" i="7" s="1"/>
  <c r="H112" i="7"/>
  <c r="I49" i="7"/>
  <c r="H49" i="7"/>
  <c r="J49" i="7" s="1"/>
  <c r="B113" i="7" l="1"/>
  <c r="B50" i="7"/>
  <c r="I113" i="7"/>
  <c r="J113" i="7" s="1"/>
  <c r="H113" i="7"/>
  <c r="H50" i="7"/>
  <c r="I50" i="7"/>
  <c r="J50" i="7"/>
  <c r="B114" i="7" l="1"/>
  <c r="B51" i="7"/>
  <c r="I114" i="7"/>
  <c r="J114" i="7" s="1"/>
  <c r="H114" i="7"/>
  <c r="J51" i="7"/>
  <c r="I51" i="7"/>
  <c r="H51" i="7"/>
  <c r="B115" i="7" l="1"/>
  <c r="B52" i="7"/>
  <c r="I115" i="7"/>
  <c r="J115" i="7" s="1"/>
  <c r="H115" i="7"/>
  <c r="I52" i="7"/>
  <c r="H52" i="7"/>
  <c r="J52" i="7"/>
  <c r="B116" i="7" l="1"/>
  <c r="B53" i="7"/>
  <c r="I116" i="7"/>
  <c r="J116" i="7" s="1"/>
  <c r="H116" i="7"/>
  <c r="I53" i="7"/>
  <c r="H53" i="7"/>
  <c r="J53" i="7" s="1"/>
  <c r="B117" i="7" l="1"/>
  <c r="B54" i="7"/>
  <c r="I117" i="7"/>
  <c r="J117" i="7" s="1"/>
  <c r="H117" i="7"/>
  <c r="H54" i="7"/>
  <c r="J54" i="7" s="1"/>
  <c r="I54" i="7"/>
  <c r="B118" i="7" l="1"/>
  <c r="B55" i="7"/>
  <c r="I118" i="7"/>
  <c r="J118" i="7" s="1"/>
  <c r="H118" i="7"/>
  <c r="H55" i="7"/>
  <c r="I55" i="7"/>
  <c r="J55" i="7"/>
  <c r="B119" i="7" l="1"/>
  <c r="B56" i="7"/>
  <c r="I119" i="7"/>
  <c r="J119" i="7" s="1"/>
  <c r="H119" i="7"/>
  <c r="I56" i="7"/>
  <c r="J56" i="7"/>
  <c r="H56" i="7"/>
  <c r="B120" i="7" l="1"/>
  <c r="B57" i="7"/>
  <c r="I120" i="7"/>
  <c r="J120" i="7" s="1"/>
  <c r="H120" i="7"/>
  <c r="H57" i="7"/>
  <c r="J57" i="7" s="1"/>
  <c r="I57" i="7"/>
  <c r="B121" i="7" l="1"/>
  <c r="B58" i="7"/>
  <c r="I121" i="7"/>
  <c r="J121" i="7" s="1"/>
  <c r="H121" i="7"/>
  <c r="H58" i="7"/>
  <c r="J58" i="7" s="1"/>
  <c r="I58" i="7"/>
  <c r="B122" i="7" l="1"/>
  <c r="B59" i="7"/>
  <c r="I122" i="7"/>
  <c r="J122" i="7" s="1"/>
  <c r="H122" i="7"/>
  <c r="H59" i="7"/>
  <c r="J59" i="7" s="1"/>
  <c r="I59" i="7"/>
  <c r="B123" i="7" l="1"/>
  <c r="B60" i="7"/>
  <c r="I123" i="7"/>
  <c r="J123" i="7" s="1"/>
  <c r="H123" i="7"/>
  <c r="J60" i="7"/>
  <c r="H60" i="7"/>
  <c r="I60" i="7"/>
  <c r="B124" i="7" l="1"/>
  <c r="B61" i="7"/>
  <c r="I124" i="7"/>
  <c r="J124" i="7" s="1"/>
  <c r="H124" i="7"/>
  <c r="H61" i="7"/>
  <c r="I61" i="7"/>
  <c r="J61" i="7"/>
  <c r="B125" i="7" l="1"/>
  <c r="B62" i="7"/>
  <c r="I125" i="7"/>
  <c r="J125" i="7" s="1"/>
  <c r="H125" i="7"/>
  <c r="J62" i="7"/>
  <c r="H62" i="7"/>
  <c r="I62" i="7"/>
  <c r="B126" i="7" l="1"/>
  <c r="B63" i="7"/>
  <c r="I126" i="7"/>
  <c r="J126" i="7" s="1"/>
  <c r="H126" i="7"/>
  <c r="H63" i="7"/>
  <c r="J63" i="7" s="1"/>
  <c r="I63" i="7"/>
  <c r="B127" i="7" l="1"/>
  <c r="B64" i="7"/>
  <c r="I127" i="7"/>
  <c r="J127" i="7" s="1"/>
  <c r="H127" i="7"/>
  <c r="I64" i="7"/>
  <c r="H64" i="7"/>
  <c r="J64" i="7" s="1"/>
  <c r="B128" i="7" l="1"/>
  <c r="B65" i="7"/>
  <c r="I128" i="7"/>
  <c r="J128" i="7" s="1"/>
  <c r="H128" i="7"/>
  <c r="H65" i="7"/>
  <c r="J65" i="7" s="1"/>
  <c r="I65" i="7"/>
  <c r="B129" i="7" l="1"/>
  <c r="B66" i="7"/>
  <c r="I129" i="7"/>
  <c r="H129" i="7"/>
  <c r="J129" i="7" s="1"/>
  <c r="J66" i="7"/>
  <c r="I66" i="7"/>
  <c r="H66" i="7"/>
  <c r="B130" i="7" l="1"/>
  <c r="B67" i="7"/>
  <c r="I130" i="7"/>
  <c r="J130" i="7" s="1"/>
  <c r="H130" i="7"/>
  <c r="H67" i="7"/>
  <c r="I67" i="7"/>
  <c r="J67" i="7"/>
  <c r="B131" i="7" l="1"/>
  <c r="B68" i="7"/>
  <c r="B69" i="7" s="1"/>
  <c r="I131" i="7"/>
  <c r="J131" i="7" s="1"/>
  <c r="H131" i="7"/>
  <c r="J68" i="7"/>
  <c r="H68" i="7"/>
  <c r="I68" i="7"/>
  <c r="B132" i="7" l="1"/>
  <c r="B70" i="7"/>
  <c r="I132" i="7"/>
  <c r="J132" i="7" s="1"/>
  <c r="H132" i="7"/>
  <c r="I69" i="7"/>
  <c r="H69" i="7"/>
  <c r="J69" i="7"/>
  <c r="B133" i="7" l="1"/>
  <c r="B71" i="7"/>
  <c r="I133" i="7"/>
  <c r="J133" i="7" s="1"/>
  <c r="H133" i="7"/>
  <c r="J70" i="7"/>
  <c r="I70" i="7"/>
  <c r="H70" i="7"/>
  <c r="B134" i="7" l="1"/>
  <c r="B72" i="7"/>
  <c r="I134" i="7"/>
  <c r="J134" i="7" s="1"/>
  <c r="H134" i="7"/>
  <c r="I71" i="7"/>
  <c r="H71" i="7"/>
  <c r="J71" i="7"/>
  <c r="B135" i="7" l="1"/>
  <c r="B73" i="7"/>
  <c r="I135" i="7"/>
  <c r="J135" i="7" s="1"/>
  <c r="H135" i="7"/>
  <c r="I72" i="7"/>
  <c r="H72" i="7"/>
  <c r="J72" i="7"/>
  <c r="B136" i="7" l="1"/>
  <c r="B74" i="7"/>
  <c r="I136" i="7"/>
  <c r="J136" i="7" s="1"/>
  <c r="H136" i="7"/>
  <c r="J73" i="7"/>
  <c r="I73" i="7"/>
  <c r="H73" i="7"/>
  <c r="I74" i="7"/>
  <c r="J74" i="7"/>
  <c r="H74" i="7"/>
  <c r="B137" i="7" l="1"/>
  <c r="I137" i="7"/>
  <c r="J137" i="7" s="1"/>
  <c r="H137" i="7"/>
  <c r="B138" i="7" l="1"/>
  <c r="I138" i="7"/>
  <c r="J138" i="7" s="1"/>
  <c r="H138" i="7"/>
  <c r="B139" i="7" l="1"/>
  <c r="I139" i="7"/>
  <c r="J139" i="7" s="1"/>
  <c r="H139" i="7"/>
  <c r="B140" i="7" l="1"/>
  <c r="I140" i="7"/>
  <c r="H140" i="7"/>
  <c r="J140" i="7" s="1"/>
  <c r="B141" i="7" l="1"/>
  <c r="I141" i="7"/>
  <c r="J141" i="7" s="1"/>
  <c r="H141" i="7"/>
  <c r="B142" i="7" l="1"/>
  <c r="I142" i="7"/>
  <c r="J142" i="7" s="1"/>
  <c r="H142" i="7"/>
  <c r="B143" i="7" l="1"/>
  <c r="I143" i="7"/>
  <c r="J143" i="7" s="1"/>
  <c r="H143" i="7"/>
  <c r="B144" i="7" l="1"/>
  <c r="I144" i="7"/>
  <c r="J144" i="7" s="1"/>
  <c r="H144" i="7"/>
  <c r="B145" i="7" l="1"/>
  <c r="I145" i="7"/>
  <c r="J145" i="7" s="1"/>
  <c r="H145" i="7"/>
  <c r="B146" i="7" l="1"/>
  <c r="I146" i="7"/>
  <c r="J146" i="7" s="1"/>
  <c r="H146" i="7"/>
  <c r="B147" i="7" l="1"/>
  <c r="I147" i="7"/>
  <c r="J147" i="7" s="1"/>
  <c r="H147" i="7"/>
  <c r="B148" i="7" l="1"/>
  <c r="I148" i="7"/>
  <c r="J148" i="7" s="1"/>
  <c r="H148" i="7"/>
  <c r="B149" i="7" l="1"/>
  <c r="I149" i="7"/>
  <c r="J149" i="7" s="1"/>
  <c r="H149" i="7"/>
  <c r="B150" i="7" l="1"/>
  <c r="I150" i="7"/>
  <c r="J150" i="7" s="1"/>
  <c r="H150" i="7"/>
</calcChain>
</file>

<file path=xl/sharedStrings.xml><?xml version="1.0" encoding="utf-8"?>
<sst xmlns="http://schemas.openxmlformats.org/spreadsheetml/2006/main" count="175" uniqueCount="163">
  <si>
    <t>Принципы создания управленческого учета в EXCEL</t>
  </si>
  <si>
    <t>В русскоязычном сегменте необходимо называть листы (вкладки) латиницей</t>
  </si>
  <si>
    <t>Если учет фактических данных работает (как процесс или алгоритм) в рамках некоторой методологии, то и бюджетирование (планирование) должно работать по такой же методологии, и наоборот</t>
  </si>
  <si>
    <t>Из этого принципа следует, что если учет факта отображается в виде базы данных фактических операций, то и для планирования должна быть настроена аналогичная база данных</t>
  </si>
  <si>
    <t>дата</t>
  </si>
  <si>
    <t>контрагент</t>
  </si>
  <si>
    <t>цфо</t>
  </si>
  <si>
    <t>Данный принцип позволяет корректно сравнивать факт с планом</t>
  </si>
  <si>
    <t>план</t>
  </si>
  <si>
    <t>факт</t>
  </si>
  <si>
    <t>отклон</t>
  </si>
  <si>
    <t>Методология бюджетирования и учета фактических операций является "краеугольным камнем" всей системы УУ</t>
  </si>
  <si>
    <t>Базы данных учета факта и бюджетирования должны базироваться на справочниках</t>
  </si>
  <si>
    <t>Справочники должны работать в соответствии со следующим принципом: каждое словосочетание может встречаться в письменном виде ровно один раз, далее в виде прямых или косвенных ссылок</t>
  </si>
  <si>
    <t>продукт</t>
  </si>
  <si>
    <t>канал продаж</t>
  </si>
  <si>
    <t>статья-1</t>
  </si>
  <si>
    <t>статья-2</t>
  </si>
  <si>
    <t>статья-3</t>
  </si>
  <si>
    <t>прдхар-1</t>
  </si>
  <si>
    <t>прдхар-2</t>
  </si>
  <si>
    <t>канпрхар-1</t>
  </si>
  <si>
    <t>канпрхар-2</t>
  </si>
  <si>
    <t>атрибут-1</t>
  </si>
  <si>
    <t>атрибут-2</t>
  </si>
  <si>
    <t>атрибут-3</t>
  </si>
  <si>
    <t>дог-номер</t>
  </si>
  <si>
    <t>дог-дата</t>
  </si>
  <si>
    <t>док-тип</t>
  </si>
  <si>
    <t>док-номер</t>
  </si>
  <si>
    <t>док-дата</t>
  </si>
  <si>
    <t>INвклНДС</t>
  </si>
  <si>
    <t>IN-НДС</t>
  </si>
  <si>
    <t>OUTвклНДС</t>
  </si>
  <si>
    <t>OUT-НДС</t>
  </si>
  <si>
    <t>ЦФО-1</t>
  </si>
  <si>
    <t>ЦФО-2</t>
  </si>
  <si>
    <t>ЦФО-3</t>
  </si>
  <si>
    <t>ЦФО-4</t>
  </si>
  <si>
    <t>Принципы технической работы</t>
  </si>
  <si>
    <t>При копировании производить вставку только через опцию "Специальная вставка"</t>
  </si>
  <si>
    <t>Продукт-1</t>
  </si>
  <si>
    <t>Продукт-2</t>
  </si>
  <si>
    <t>Продукт-3</t>
  </si>
  <si>
    <t>Продукт-4</t>
  </si>
  <si>
    <t>Продукт-5</t>
  </si>
  <si>
    <t>Продукт-6</t>
  </si>
  <si>
    <t>Продукт-7</t>
  </si>
  <si>
    <t>Продукт-8</t>
  </si>
  <si>
    <t>Продукт-9</t>
  </si>
  <si>
    <t>Продукт-10</t>
  </si>
  <si>
    <t>Канал продаж-1</t>
  </si>
  <si>
    <t>Канал продаж-2</t>
  </si>
  <si>
    <t>Канал продаж-3</t>
  </si>
  <si>
    <t>Канал продаж-4</t>
  </si>
  <si>
    <t>Канал продаж-5</t>
  </si>
  <si>
    <t>Канал продаж-6</t>
  </si>
  <si>
    <t>Канал продаж-7</t>
  </si>
  <si>
    <t>Бизнес-модель</t>
  </si>
  <si>
    <t>BS</t>
  </si>
  <si>
    <t>CF</t>
  </si>
  <si>
    <t>PL</t>
  </si>
  <si>
    <t>"Краеугольным камнем" системы статей учета и отчетности является бизнес-процесс(ы) "продукт-канал продаж"</t>
  </si>
  <si>
    <t>Структура бизнес-процесса определяет структуру статей учета и отчетности</t>
  </si>
  <si>
    <t>Выручка</t>
  </si>
  <si>
    <t>Выручка от реализации</t>
  </si>
  <si>
    <t>Направление-1</t>
  </si>
  <si>
    <t>Направление-2</t>
  </si>
  <si>
    <t>Направление-3</t>
  </si>
  <si>
    <t>Прочая выручка</t>
  </si>
  <si>
    <t>Затраты этапа-1 бизнес-процесса</t>
  </si>
  <si>
    <t>Сырье и материалы-1</t>
  </si>
  <si>
    <t>Сырье и материалы-2</t>
  </si>
  <si>
    <t>Сырье и материалы-3</t>
  </si>
  <si>
    <t>Затраты этапа-2 бизнес-процесса</t>
  </si>
  <si>
    <t>Производственные затраты-1</t>
  </si>
  <si>
    <t>Производственные затраты-2</t>
  </si>
  <si>
    <t>Производственные затраты-3</t>
  </si>
  <si>
    <t>Производственные затраты-4</t>
  </si>
  <si>
    <t>Производственные затраты-5</t>
  </si>
  <si>
    <t>Производственные затраты-6</t>
  </si>
  <si>
    <t>Производственные затраты-7</t>
  </si>
  <si>
    <t>Сырье и материалы-4</t>
  </si>
  <si>
    <t>Сырье и материалы-5</t>
  </si>
  <si>
    <t>Сырье и материалы-6</t>
  </si>
  <si>
    <t>Сырье и материалы-7</t>
  </si>
  <si>
    <t>Производственные затраты-8</t>
  </si>
  <si>
    <t>Производственные затраты-9</t>
  </si>
  <si>
    <t>Производственные затраты-10</t>
  </si>
  <si>
    <t>Поступление ДС от продаж</t>
  </si>
  <si>
    <t>Оплаты себестоимостных затрат</t>
  </si>
  <si>
    <t>Поступления от реализации</t>
  </si>
  <si>
    <t>Прочие поступления от продаж</t>
  </si>
  <si>
    <t>Оплаты расходов этапа-1 бизнес-процесса</t>
  </si>
  <si>
    <t>Начисление себестоимостных затрат</t>
  </si>
  <si>
    <t>Начисление затрат этапа-1 бизнес-процесса</t>
  </si>
  <si>
    <t>Начисление затрат этапа-2 бизнес-процесса</t>
  </si>
  <si>
    <t>Оплаты расходов этапа-2 бизнес-процесса</t>
  </si>
  <si>
    <t>В части себестоимостных затрат определяющихся по бизнес-процессу статьи отчетов BS, CF и PL должны быть синхронизированными по всей совокупности</t>
  </si>
  <si>
    <t>Себестоимость продаж</t>
  </si>
  <si>
    <t>Себест</t>
  </si>
  <si>
    <t>СебестЗатраты-1</t>
  </si>
  <si>
    <t>СебестЗатраты-2</t>
  </si>
  <si>
    <t>СебестЗатраты-3</t>
  </si>
  <si>
    <t>СебестЗатраты-4</t>
  </si>
  <si>
    <t>СебестЗатраты-5</t>
  </si>
  <si>
    <t>СебестЗатраты-6</t>
  </si>
  <si>
    <t>мес-1</t>
  </si>
  <si>
    <t>мес-2</t>
  </si>
  <si>
    <t>мес-3</t>
  </si>
  <si>
    <t>мес-4</t>
  </si>
  <si>
    <t>итого</t>
  </si>
  <si>
    <t>Прибыль</t>
  </si>
  <si>
    <t>накСст</t>
  </si>
  <si>
    <t>Затраты этапа-3 бизнес-процесса</t>
  </si>
  <si>
    <t>Производственные затраты-11</t>
  </si>
  <si>
    <t>Производственные затраты-12</t>
  </si>
  <si>
    <t>Производственные затраты-13</t>
  </si>
  <si>
    <t>Производственные затраты-14</t>
  </si>
  <si>
    <t>Производственные затраты-15</t>
  </si>
  <si>
    <t>Производственные затраты-16</t>
  </si>
  <si>
    <t>Производственные затраты-17</t>
  </si>
  <si>
    <t>Производственные затраты-18</t>
  </si>
  <si>
    <t>Производственные затраты-19</t>
  </si>
  <si>
    <t>Производственные затраты-20</t>
  </si>
  <si>
    <t>Затраты этапа-4 бизнес-процесса</t>
  </si>
  <si>
    <t>Производственные затраты-21</t>
  </si>
  <si>
    <t>Производственные затраты-22</t>
  </si>
  <si>
    <t>Производственные затраты-23</t>
  </si>
  <si>
    <t>Производственные затраты-24</t>
  </si>
  <si>
    <t>Производственные затраты-25</t>
  </si>
  <si>
    <t>Производственные затраты-26</t>
  </si>
  <si>
    <t>Производственные затраты-27</t>
  </si>
  <si>
    <t>Производственные затраты-28</t>
  </si>
  <si>
    <t>Производственные затраты-29</t>
  </si>
  <si>
    <t>Производственные затраты-30</t>
  </si>
  <si>
    <t>Затраты этапа-5 бизнес-процесса</t>
  </si>
  <si>
    <t>Затраты на доставку и продажу-1</t>
  </si>
  <si>
    <t>Затраты на доставку и продажу-2</t>
  </si>
  <si>
    <t>Затраты на доставку и продажу-3</t>
  </si>
  <si>
    <t>Затраты на доставку и продажу-4</t>
  </si>
  <si>
    <t>Затраты на доставку и продажу-5</t>
  </si>
  <si>
    <t>Затраты на доставку и продажу-6</t>
  </si>
  <si>
    <t>Затраты на доставку и продажу-7</t>
  </si>
  <si>
    <t>Затраты на доставку и продажу-8</t>
  </si>
  <si>
    <t>Затраты на доставку и продажу-9</t>
  </si>
  <si>
    <t>Затраты на доставку и продажу-10</t>
  </si>
  <si>
    <t>Оплаты расходов этапа-3 бизнес-процесса</t>
  </si>
  <si>
    <t>Оплаты расходов этапа-4 бизнес-процесса</t>
  </si>
  <si>
    <t>Оплаты расходов этапа-5 бизнес-процесса</t>
  </si>
  <si>
    <t>Начисление затрат этапа-3 бизнес-процесса</t>
  </si>
  <si>
    <t>Начисление затрат этапа-4 бизнес-процесса</t>
  </si>
  <si>
    <t>Начисление затрат этапа-5 бизнес-процесса</t>
  </si>
  <si>
    <t>Показатель</t>
  </si>
  <si>
    <t>Items!</t>
  </si>
  <si>
    <t>Итого</t>
  </si>
  <si>
    <t>Отчет о движении денежных средств</t>
  </si>
  <si>
    <t>Прочие продажи-1</t>
  </si>
  <si>
    <t>Прочие продажи-2</t>
  </si>
  <si>
    <t>Внутри блоков отчетности запрещено добавлять или удалять строки за исключением конца блока</t>
  </si>
  <si>
    <t>Отчет о прибылях и убытках</t>
  </si>
  <si>
    <t>dbP!</t>
  </si>
  <si>
    <t>атрибут-4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</si>
</sst>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;@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1" fillId="2" borderId="0" xfId="0" applyNumberFormat="1" applyFont="1" applyFill="1"/>
    <xf numFmtId="3" fontId="3" fillId="0" borderId="0" xfId="0" applyNumberFormat="1" applyFont="1"/>
    <xf numFmtId="3" fontId="3" fillId="2" borderId="0" xfId="0" applyNumberFormat="1" applyFont="1" applyFill="1"/>
    <xf numFmtId="3" fontId="1" fillId="0" borderId="0" xfId="0" applyNumberFormat="1" applyFont="1" applyFill="1"/>
    <xf numFmtId="3" fontId="1" fillId="0" borderId="0" xfId="0" applyNumberFormat="1" applyFont="1" applyAlignment="1">
      <alignment horizontal="right"/>
    </xf>
    <xf numFmtId="3" fontId="3" fillId="0" borderId="1" xfId="0" applyNumberFormat="1" applyFont="1" applyBorder="1"/>
    <xf numFmtId="3" fontId="1" fillId="0" borderId="1" xfId="0" applyNumberFormat="1" applyFont="1" applyBorder="1"/>
    <xf numFmtId="3" fontId="3" fillId="3" borderId="0" xfId="0" applyNumberFormat="1" applyFont="1" applyFill="1" applyAlignment="1">
      <alignment horizontal="right"/>
    </xf>
    <xf numFmtId="3" fontId="3" fillId="3" borderId="1" xfId="0" applyNumberFormat="1" applyFont="1" applyFill="1" applyBorder="1"/>
    <xf numFmtId="3" fontId="3" fillId="3" borderId="0" xfId="0" applyNumberFormat="1" applyFont="1" applyFill="1"/>
    <xf numFmtId="3" fontId="4" fillId="0" borderId="0" xfId="0" applyNumberFormat="1" applyFont="1"/>
    <xf numFmtId="3" fontId="1" fillId="4" borderId="0" xfId="0" applyNumberFormat="1" applyFont="1" applyFill="1"/>
    <xf numFmtId="165" fontId="3" fillId="0" borderId="0" xfId="0" applyNumberFormat="1" applyFont="1"/>
    <xf numFmtId="165" fontId="1" fillId="0" borderId="0" xfId="0" applyNumberFormat="1" applyFont="1" applyFill="1"/>
    <xf numFmtId="165" fontId="3" fillId="2" borderId="0" xfId="0" applyNumberFormat="1" applyFont="1" applyFill="1"/>
    <xf numFmtId="165" fontId="3" fillId="0" borderId="0" xfId="0" applyNumberFormat="1" applyFont="1" applyFill="1"/>
    <xf numFmtId="3" fontId="3" fillId="2" borderId="0" xfId="0" applyNumberFormat="1" applyFont="1" applyFill="1" applyAlignment="1">
      <alignment horizontal="right"/>
    </xf>
  </cellXfs>
  <cellStyles count="1">
    <cellStyle name="Обычный" xfId="0" builtinId="0"/>
  </cellStyles>
  <dxfs count="56"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45720</xdr:colOff>
      <xdr:row>11</xdr:row>
      <xdr:rowOff>167640</xdr:rowOff>
    </xdr:to>
    <xdr:sp macro="" textlink="">
      <xdr:nvSpPr>
        <xdr:cNvPr id="2" name="Скругленный прямоугольник 1"/>
        <xdr:cNvSpPr/>
      </xdr:nvSpPr>
      <xdr:spPr>
        <a:xfrm>
          <a:off x="0" y="0"/>
          <a:ext cx="3093720" cy="20955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b="1"/>
            <a:t>Моделирование</a:t>
          </a:r>
        </a:p>
        <a:p>
          <a:pPr algn="ctr"/>
          <a:r>
            <a:rPr lang="ru-RU" b="1"/>
            <a:t>Бюджетирование</a:t>
          </a:r>
        </a:p>
        <a:p>
          <a:pPr algn="ctr"/>
          <a:r>
            <a:rPr lang="ru-RU" b="1"/>
            <a:t>Управление задачами</a:t>
          </a:r>
        </a:p>
        <a:p>
          <a:pPr algn="ctr"/>
          <a:r>
            <a:rPr lang="ru-RU" b="1"/>
            <a:t>Учет</a:t>
          </a:r>
        </a:p>
        <a:p>
          <a:pPr algn="ctr"/>
          <a:r>
            <a:rPr lang="ru-RU" b="1"/>
            <a:t>Отчетность</a:t>
          </a:r>
        </a:p>
        <a:p>
          <a:pPr algn="ctr"/>
          <a:r>
            <a:rPr lang="ru-RU" b="1"/>
            <a:t>Контроль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1767840</xdr:colOff>
      <xdr:row>10</xdr:row>
      <xdr:rowOff>60960</xdr:rowOff>
    </xdr:from>
    <xdr:to>
      <xdr:col>6</xdr:col>
      <xdr:colOff>320040</xdr:colOff>
      <xdr:row>13</xdr:row>
      <xdr:rowOff>38100</xdr:rowOff>
    </xdr:to>
    <xdr:sp macro="" textlink="">
      <xdr:nvSpPr>
        <xdr:cNvPr id="2" name="Скругленный прямоугольник 1"/>
        <xdr:cNvSpPr/>
      </xdr:nvSpPr>
      <xdr:spPr>
        <a:xfrm>
          <a:off x="2339340" y="1699260"/>
          <a:ext cx="3223260" cy="5029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/>
            <a:t>ПРОЦЕСС</a:t>
          </a:r>
          <a:r>
            <a:rPr lang="ru-RU" sz="1100" b="1" baseline="0"/>
            <a:t> СОЗДАНИЯ ПРОДУКТА</a:t>
          </a:r>
          <a:endParaRPr lang="ru-RU" sz="1100" b="1"/>
        </a:p>
      </xdr:txBody>
    </xdr:sp>
    <xdr:clientData/>
  </xdr:twoCellAnchor>
  <xdr:twoCellAnchor>
    <xdr:from>
      <xdr:col>6</xdr:col>
      <xdr:colOff>320040</xdr:colOff>
      <xdr:row>11</xdr:row>
      <xdr:rowOff>129540</xdr:rowOff>
    </xdr:from>
    <xdr:to>
      <xdr:col>6</xdr:col>
      <xdr:colOff>861060</xdr:colOff>
      <xdr:row>11</xdr:row>
      <xdr:rowOff>137160</xdr:rowOff>
    </xdr:to>
    <xdr:cxnSp macro="">
      <xdr:nvCxnSpPr>
        <xdr:cNvPr id="4" name="Прямая со стрелкой 3"/>
        <xdr:cNvCxnSpPr>
          <a:stCxn id="2" idx="3"/>
        </xdr:cNvCxnSpPr>
      </xdr:nvCxnSpPr>
      <xdr:spPr>
        <a:xfrm flipV="1">
          <a:off x="5562600" y="1943100"/>
          <a:ext cx="541020" cy="7620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876300</xdr:colOff>
      <xdr:row>10</xdr:row>
      <xdr:rowOff>137160</xdr:rowOff>
    </xdr:from>
    <xdr:to>
      <xdr:col>6</xdr:col>
      <xdr:colOff>1242060</xdr:colOff>
      <xdr:row>12</xdr:row>
      <xdr:rowOff>99060</xdr:rowOff>
    </xdr:to>
    <xdr:sp macro="" textlink="">
      <xdr:nvSpPr>
        <xdr:cNvPr id="5" name="Прямоугольник 4"/>
        <xdr:cNvSpPr/>
      </xdr:nvSpPr>
      <xdr:spPr>
        <a:xfrm>
          <a:off x="6118860" y="1775460"/>
          <a:ext cx="365760" cy="3124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/>
            <a:t>ГП</a:t>
          </a:r>
        </a:p>
      </xdr:txBody>
    </xdr:sp>
    <xdr:clientData/>
  </xdr:twoCellAnchor>
  <xdr:twoCellAnchor>
    <xdr:from>
      <xdr:col>4</xdr:col>
      <xdr:colOff>1084385</xdr:colOff>
      <xdr:row>10</xdr:row>
      <xdr:rowOff>152400</xdr:rowOff>
    </xdr:from>
    <xdr:to>
      <xdr:col>4</xdr:col>
      <xdr:colOff>1764323</xdr:colOff>
      <xdr:row>10</xdr:row>
      <xdr:rowOff>158261</xdr:rowOff>
    </xdr:to>
    <xdr:cxnSp macro="">
      <xdr:nvCxnSpPr>
        <xdr:cNvPr id="7" name="Прямая со стрелкой 6"/>
        <xdr:cNvCxnSpPr/>
      </xdr:nvCxnSpPr>
      <xdr:spPr>
        <a:xfrm>
          <a:off x="1664677" y="1793631"/>
          <a:ext cx="679938" cy="586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1078524</xdr:colOff>
      <xdr:row>12</xdr:row>
      <xdr:rowOff>29308</xdr:rowOff>
    </xdr:from>
    <xdr:to>
      <xdr:col>4</xdr:col>
      <xdr:colOff>1758462</xdr:colOff>
      <xdr:row>12</xdr:row>
      <xdr:rowOff>35169</xdr:rowOff>
    </xdr:to>
    <xdr:cxnSp macro="">
      <xdr:nvCxnSpPr>
        <xdr:cNvPr id="10" name="Прямая со стрелкой 9"/>
        <xdr:cNvCxnSpPr/>
      </xdr:nvCxnSpPr>
      <xdr:spPr>
        <a:xfrm>
          <a:off x="1658816" y="2022231"/>
          <a:ext cx="679938" cy="586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1101970</xdr:colOff>
      <xdr:row>13</xdr:row>
      <xdr:rowOff>17585</xdr:rowOff>
    </xdr:from>
    <xdr:to>
      <xdr:col>4</xdr:col>
      <xdr:colOff>1793631</xdr:colOff>
      <xdr:row>14</xdr:row>
      <xdr:rowOff>134816</xdr:rowOff>
    </xdr:to>
    <xdr:cxnSp macro="">
      <xdr:nvCxnSpPr>
        <xdr:cNvPr id="11" name="Прямая со стрелкой 10"/>
        <xdr:cNvCxnSpPr/>
      </xdr:nvCxnSpPr>
      <xdr:spPr>
        <a:xfrm flipV="1">
          <a:off x="1682262" y="2186354"/>
          <a:ext cx="691661" cy="293077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175846</xdr:colOff>
      <xdr:row>13</xdr:row>
      <xdr:rowOff>35171</xdr:rowOff>
    </xdr:from>
    <xdr:to>
      <xdr:col>5</xdr:col>
      <xdr:colOff>181709</xdr:colOff>
      <xdr:row>16</xdr:row>
      <xdr:rowOff>29307</xdr:rowOff>
    </xdr:to>
    <xdr:cxnSp macro="">
      <xdr:nvCxnSpPr>
        <xdr:cNvPr id="12" name="Прямая со стрелкой 11"/>
        <xdr:cNvCxnSpPr/>
      </xdr:nvCxnSpPr>
      <xdr:spPr>
        <a:xfrm flipV="1">
          <a:off x="2889738" y="2203940"/>
          <a:ext cx="5863" cy="521675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738555</xdr:colOff>
      <xdr:row>13</xdr:row>
      <xdr:rowOff>29309</xdr:rowOff>
    </xdr:from>
    <xdr:to>
      <xdr:col>5</xdr:col>
      <xdr:colOff>744416</xdr:colOff>
      <xdr:row>16</xdr:row>
      <xdr:rowOff>23446</xdr:rowOff>
    </xdr:to>
    <xdr:cxnSp macro="">
      <xdr:nvCxnSpPr>
        <xdr:cNvPr id="13" name="Прямая со стрелкой 12"/>
        <xdr:cNvCxnSpPr/>
      </xdr:nvCxnSpPr>
      <xdr:spPr>
        <a:xfrm flipH="1" flipV="1">
          <a:off x="3452447" y="2198078"/>
          <a:ext cx="5861" cy="521676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1518139</xdr:colOff>
      <xdr:row>13</xdr:row>
      <xdr:rowOff>41031</xdr:rowOff>
    </xdr:from>
    <xdr:to>
      <xdr:col>5</xdr:col>
      <xdr:colOff>1524000</xdr:colOff>
      <xdr:row>16</xdr:row>
      <xdr:rowOff>52754</xdr:rowOff>
    </xdr:to>
    <xdr:cxnSp macro="">
      <xdr:nvCxnSpPr>
        <xdr:cNvPr id="14" name="Прямая со стрелкой 13"/>
        <xdr:cNvCxnSpPr/>
      </xdr:nvCxnSpPr>
      <xdr:spPr>
        <a:xfrm flipH="1" flipV="1">
          <a:off x="4232031" y="2209800"/>
          <a:ext cx="5861" cy="539262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2168770</xdr:colOff>
      <xdr:row>13</xdr:row>
      <xdr:rowOff>46894</xdr:rowOff>
    </xdr:from>
    <xdr:to>
      <xdr:col>5</xdr:col>
      <xdr:colOff>2186354</xdr:colOff>
      <xdr:row>16</xdr:row>
      <xdr:rowOff>11723</xdr:rowOff>
    </xdr:to>
    <xdr:cxnSp macro="">
      <xdr:nvCxnSpPr>
        <xdr:cNvPr id="15" name="Прямая со стрелкой 14"/>
        <xdr:cNvCxnSpPr/>
      </xdr:nvCxnSpPr>
      <xdr:spPr>
        <a:xfrm flipH="1" flipV="1">
          <a:off x="4882662" y="2215663"/>
          <a:ext cx="17584" cy="492368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35170</xdr:colOff>
      <xdr:row>13</xdr:row>
      <xdr:rowOff>29307</xdr:rowOff>
    </xdr:from>
    <xdr:to>
      <xdr:col>6</xdr:col>
      <xdr:colOff>46893</xdr:colOff>
      <xdr:row>15</xdr:row>
      <xdr:rowOff>169984</xdr:rowOff>
    </xdr:to>
    <xdr:cxnSp macro="">
      <xdr:nvCxnSpPr>
        <xdr:cNvPr id="16" name="Прямая со стрелкой 15"/>
        <xdr:cNvCxnSpPr/>
      </xdr:nvCxnSpPr>
      <xdr:spPr>
        <a:xfrm flipH="1" flipV="1">
          <a:off x="5287108" y="2198076"/>
          <a:ext cx="11723" cy="492370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1969477</xdr:colOff>
      <xdr:row>11</xdr:row>
      <xdr:rowOff>5860</xdr:rowOff>
    </xdr:from>
    <xdr:to>
      <xdr:col>5</xdr:col>
      <xdr:colOff>515815</xdr:colOff>
      <xdr:row>11</xdr:row>
      <xdr:rowOff>11721</xdr:rowOff>
    </xdr:to>
    <xdr:cxnSp macro="">
      <xdr:nvCxnSpPr>
        <xdr:cNvPr id="28" name="Прямая со стрелкой 27"/>
        <xdr:cNvCxnSpPr/>
      </xdr:nvCxnSpPr>
      <xdr:spPr>
        <a:xfrm>
          <a:off x="2549769" y="1822937"/>
          <a:ext cx="679938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521677</xdr:colOff>
      <xdr:row>11</xdr:row>
      <xdr:rowOff>29308</xdr:rowOff>
    </xdr:from>
    <xdr:to>
      <xdr:col>5</xdr:col>
      <xdr:colOff>785446</xdr:colOff>
      <xdr:row>12</xdr:row>
      <xdr:rowOff>134815</xdr:rowOff>
    </xdr:to>
    <xdr:cxnSp macro="">
      <xdr:nvCxnSpPr>
        <xdr:cNvPr id="29" name="Прямая со стрелкой 28"/>
        <xdr:cNvCxnSpPr/>
      </xdr:nvCxnSpPr>
      <xdr:spPr>
        <a:xfrm>
          <a:off x="3235569" y="1846385"/>
          <a:ext cx="263769" cy="281353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1271953</xdr:colOff>
      <xdr:row>11</xdr:row>
      <xdr:rowOff>5860</xdr:rowOff>
    </xdr:from>
    <xdr:to>
      <xdr:col>5</xdr:col>
      <xdr:colOff>1951891</xdr:colOff>
      <xdr:row>11</xdr:row>
      <xdr:rowOff>11721</xdr:rowOff>
    </xdr:to>
    <xdr:cxnSp macro="">
      <xdr:nvCxnSpPr>
        <xdr:cNvPr id="30" name="Прямая со стрелкой 29"/>
        <xdr:cNvCxnSpPr/>
      </xdr:nvCxnSpPr>
      <xdr:spPr>
        <a:xfrm>
          <a:off x="3985845" y="1822937"/>
          <a:ext cx="679938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1963615</xdr:colOff>
      <xdr:row>11</xdr:row>
      <xdr:rowOff>5860</xdr:rowOff>
    </xdr:from>
    <xdr:to>
      <xdr:col>6</xdr:col>
      <xdr:colOff>105507</xdr:colOff>
      <xdr:row>11</xdr:row>
      <xdr:rowOff>11721</xdr:rowOff>
    </xdr:to>
    <xdr:cxnSp macro="">
      <xdr:nvCxnSpPr>
        <xdr:cNvPr id="31" name="Прямая со стрелкой 30"/>
        <xdr:cNvCxnSpPr/>
      </xdr:nvCxnSpPr>
      <xdr:spPr>
        <a:xfrm>
          <a:off x="4677507" y="1822937"/>
          <a:ext cx="679938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791308</xdr:colOff>
      <xdr:row>11</xdr:row>
      <xdr:rowOff>11723</xdr:rowOff>
    </xdr:from>
    <xdr:to>
      <xdr:col>5</xdr:col>
      <xdr:colOff>1260231</xdr:colOff>
      <xdr:row>12</xdr:row>
      <xdr:rowOff>128955</xdr:rowOff>
    </xdr:to>
    <xdr:cxnSp macro="">
      <xdr:nvCxnSpPr>
        <xdr:cNvPr id="34" name="Прямая со стрелкой 33"/>
        <xdr:cNvCxnSpPr/>
      </xdr:nvCxnSpPr>
      <xdr:spPr>
        <a:xfrm flipV="1">
          <a:off x="3505200" y="1828800"/>
          <a:ext cx="468923" cy="293078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L31"/>
  <sheetViews>
    <sheetView showGridLines="0" topLeftCell="A10" zoomScale="120" zoomScaleNormal="120" workbookViewId="0">
      <selection activeCell="E28" sqref="E28"/>
    </sheetView>
  </sheetViews>
  <sheetFormatPr defaultRowHeight="13.8" x14ac:dyDescent="0.3"/>
  <cols>
    <col min="1" max="1" width="8.88671875" style="1"/>
    <col min="2" max="3" width="2.77734375" style="1" customWidth="1"/>
    <col min="4" max="4" width="1.77734375" style="1" customWidth="1"/>
    <col min="5" max="16384" width="8.88671875" style="1"/>
  </cols>
  <sheetData>
    <row r="10" spans="2:12" x14ac:dyDescent="0.3">
      <c r="J10" s="1" t="s">
        <v>8</v>
      </c>
      <c r="K10" s="1" t="s">
        <v>9</v>
      </c>
      <c r="L10" s="1" t="s">
        <v>10</v>
      </c>
    </row>
    <row r="11" spans="2:12" x14ac:dyDescent="0.3">
      <c r="J11" s="1">
        <v>100</v>
      </c>
      <c r="K11" s="1">
        <v>99</v>
      </c>
      <c r="L11" s="1">
        <v>-1</v>
      </c>
    </row>
    <row r="15" spans="2:12" x14ac:dyDescent="0.3">
      <c r="B15" s="1" t="s">
        <v>0</v>
      </c>
    </row>
    <row r="17" spans="3:5" x14ac:dyDescent="0.3">
      <c r="C17" s="1" t="s">
        <v>1</v>
      </c>
    </row>
    <row r="18" spans="3:5" x14ac:dyDescent="0.3">
      <c r="C18" s="1" t="s">
        <v>2</v>
      </c>
    </row>
    <row r="19" spans="3:5" x14ac:dyDescent="0.3">
      <c r="D19" s="2" t="s">
        <v>3</v>
      </c>
    </row>
    <row r="20" spans="3:5" x14ac:dyDescent="0.3">
      <c r="D20" s="2" t="s">
        <v>7</v>
      </c>
    </row>
    <row r="21" spans="3:5" x14ac:dyDescent="0.3">
      <c r="D21" s="2" t="s">
        <v>11</v>
      </c>
    </row>
    <row r="22" spans="3:5" x14ac:dyDescent="0.3">
      <c r="C22" s="1" t="s">
        <v>12</v>
      </c>
    </row>
    <row r="23" spans="3:5" x14ac:dyDescent="0.3">
      <c r="C23" s="1" t="s">
        <v>13</v>
      </c>
    </row>
    <row r="25" spans="3:5" x14ac:dyDescent="0.3">
      <c r="D25" s="1" t="s">
        <v>39</v>
      </c>
    </row>
    <row r="26" spans="3:5" x14ac:dyDescent="0.3">
      <c r="E26" s="1" t="s">
        <v>40</v>
      </c>
    </row>
    <row r="27" spans="3:5" x14ac:dyDescent="0.3">
      <c r="E27" s="1" t="s">
        <v>159</v>
      </c>
    </row>
    <row r="29" spans="3:5" x14ac:dyDescent="0.3">
      <c r="C29" s="1" t="s">
        <v>62</v>
      </c>
    </row>
    <row r="30" spans="3:5" x14ac:dyDescent="0.3">
      <c r="D30" s="2" t="s">
        <v>63</v>
      </c>
    </row>
    <row r="31" spans="3:5" x14ac:dyDescent="0.3">
      <c r="C31" s="1" t="s">
        <v>98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D7:L18"/>
  <sheetViews>
    <sheetView showGridLines="0" workbookViewId="0">
      <selection activeCell="B12" sqref="B12:D12"/>
    </sheetView>
  </sheetViews>
  <sheetFormatPr defaultRowHeight="13.8" x14ac:dyDescent="0.3"/>
  <cols>
    <col min="1" max="3" width="2.77734375" style="1" customWidth="1"/>
    <col min="4" max="4" width="8.88671875" style="1"/>
    <col min="5" max="7" width="1.77734375" style="1" customWidth="1"/>
    <col min="8" max="8" width="10.33203125" style="1" bestFit="1" customWidth="1"/>
    <col min="9" max="11" width="1.77734375" style="1" customWidth="1"/>
    <col min="12" max="12" width="14.109375" style="1" bestFit="1" customWidth="1"/>
    <col min="13" max="17" width="1.77734375" style="1" customWidth="1"/>
    <col min="18" max="18" width="8" style="1" bestFit="1" customWidth="1"/>
    <col min="19" max="22" width="8.88671875" style="1"/>
    <col min="23" max="23" width="6.6640625" style="1" bestFit="1" customWidth="1"/>
    <col min="24" max="24" width="10.5546875" style="1" bestFit="1" customWidth="1"/>
    <col min="25" max="25" width="8.33203125" style="1" bestFit="1" customWidth="1"/>
    <col min="26" max="16384" width="8.88671875" style="1"/>
  </cols>
  <sheetData>
    <row r="7" spans="4:12" s="4" customFormat="1" x14ac:dyDescent="0.3">
      <c r="D7" s="4" t="str">
        <f>dbP!$E$1</f>
        <v>цфо</v>
      </c>
      <c r="H7" s="4" t="str">
        <f>dbP!$I$1</f>
        <v>продукт</v>
      </c>
      <c r="L7" s="4" t="str">
        <f>dbP!$L$1</f>
        <v>канал продаж</v>
      </c>
    </row>
    <row r="8" spans="4:12" ht="4.95" customHeight="1" x14ac:dyDescent="0.3"/>
    <row r="9" spans="4:12" x14ac:dyDescent="0.3">
      <c r="D9" s="3" t="s">
        <v>35</v>
      </c>
      <c r="H9" s="3" t="s">
        <v>41</v>
      </c>
      <c r="L9" s="3" t="s">
        <v>51</v>
      </c>
    </row>
    <row r="10" spans="4:12" x14ac:dyDescent="0.3">
      <c r="D10" s="3" t="s">
        <v>36</v>
      </c>
      <c r="H10" s="3" t="s">
        <v>42</v>
      </c>
      <c r="L10" s="3" t="s">
        <v>52</v>
      </c>
    </row>
    <row r="11" spans="4:12" x14ac:dyDescent="0.3">
      <c r="D11" s="3" t="s">
        <v>37</v>
      </c>
      <c r="H11" s="3" t="s">
        <v>43</v>
      </c>
      <c r="L11" s="3" t="s">
        <v>53</v>
      </c>
    </row>
    <row r="12" spans="4:12" x14ac:dyDescent="0.3">
      <c r="D12" s="3" t="s">
        <v>38</v>
      </c>
      <c r="H12" s="3" t="s">
        <v>44</v>
      </c>
      <c r="L12" s="3" t="s">
        <v>54</v>
      </c>
    </row>
    <row r="13" spans="4:12" x14ac:dyDescent="0.3">
      <c r="H13" s="3" t="s">
        <v>45</v>
      </c>
      <c r="L13" s="3" t="s">
        <v>55</v>
      </c>
    </row>
    <row r="14" spans="4:12" x14ac:dyDescent="0.3">
      <c r="H14" s="3" t="s">
        <v>46</v>
      </c>
      <c r="L14" s="3" t="s">
        <v>56</v>
      </c>
    </row>
    <row r="15" spans="4:12" x14ac:dyDescent="0.3">
      <c r="H15" s="3" t="s">
        <v>47</v>
      </c>
      <c r="L15" s="3" t="s">
        <v>57</v>
      </c>
    </row>
    <row r="16" spans="4:12" x14ac:dyDescent="0.3">
      <c r="H16" s="3" t="s">
        <v>48</v>
      </c>
    </row>
    <row r="17" spans="8:8" x14ac:dyDescent="0.3">
      <c r="H17" s="3" t="s">
        <v>49</v>
      </c>
    </row>
    <row r="18" spans="8:8" x14ac:dyDescent="0.3">
      <c r="H18" s="3" t="s">
        <v>50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D7:E22"/>
  <sheetViews>
    <sheetView showGridLines="0" workbookViewId="0">
      <selection activeCell="E20" sqref="E20"/>
    </sheetView>
  </sheetViews>
  <sheetFormatPr defaultRowHeight="13.8" x14ac:dyDescent="0.3"/>
  <cols>
    <col min="1" max="3" width="2.77734375" style="1" customWidth="1"/>
    <col min="4" max="4" width="13.5546875" style="1" bestFit="1" customWidth="1"/>
    <col min="5" max="5" width="14.109375" style="1" bestFit="1" customWidth="1"/>
    <col min="6" max="7" width="1.77734375" style="1" customWidth="1"/>
    <col min="8" max="8" width="8" style="1" bestFit="1" customWidth="1"/>
    <col min="9" max="12" width="8.88671875" style="1"/>
    <col min="13" max="13" width="6.6640625" style="1" bestFit="1" customWidth="1"/>
    <col min="14" max="14" width="10.5546875" style="1" bestFit="1" customWidth="1"/>
    <col min="15" max="15" width="8.33203125" style="1" bestFit="1" customWidth="1"/>
    <col min="16" max="16384" width="8.88671875" style="1"/>
  </cols>
  <sheetData>
    <row r="7" spans="4:5" s="4" customFormat="1" x14ac:dyDescent="0.3">
      <c r="D7" s="5" t="s">
        <v>58</v>
      </c>
      <c r="E7" s="5"/>
    </row>
    <row r="8" spans="4:5" ht="4.95" customHeight="1" x14ac:dyDescent="0.3"/>
    <row r="9" spans="4:5" x14ac:dyDescent="0.3">
      <c r="D9" s="1" t="str">
        <f>Lists!$H$9</f>
        <v>Продукт-1</v>
      </c>
      <c r="E9" s="1" t="str">
        <f>Lists!$L$9</f>
        <v>Канал продаж-1</v>
      </c>
    </row>
    <row r="10" spans="4:5" x14ac:dyDescent="0.3">
      <c r="D10" s="1" t="str">
        <f>Lists!$H$9</f>
        <v>Продукт-1</v>
      </c>
      <c r="E10" s="1" t="str">
        <f>Lists!$L$10</f>
        <v>Канал продаж-2</v>
      </c>
    </row>
    <row r="11" spans="4:5" x14ac:dyDescent="0.3">
      <c r="D11" s="1" t="str">
        <f>Lists!$H$9</f>
        <v>Продукт-1</v>
      </c>
      <c r="E11" s="1" t="str">
        <f>Lists!$L$11</f>
        <v>Канал продаж-3</v>
      </c>
    </row>
    <row r="12" spans="4:5" x14ac:dyDescent="0.3">
      <c r="D12" s="1" t="str">
        <f>Lists!$H$10</f>
        <v>Продукт-2</v>
      </c>
      <c r="E12" s="1" t="str">
        <f>Lists!$L$12</f>
        <v>Канал продаж-4</v>
      </c>
    </row>
    <row r="13" spans="4:5" x14ac:dyDescent="0.3">
      <c r="D13" s="1" t="str">
        <f>Lists!$H$10</f>
        <v>Продукт-2</v>
      </c>
      <c r="E13" s="1" t="str">
        <f>Lists!$L$13</f>
        <v>Канал продаж-5</v>
      </c>
    </row>
    <row r="14" spans="4:5" x14ac:dyDescent="0.3">
      <c r="D14" s="1" t="str">
        <f>Lists!$H$11</f>
        <v>Продукт-3</v>
      </c>
      <c r="E14" s="1" t="str">
        <f>Lists!$L$14</f>
        <v>Канал продаж-6</v>
      </c>
    </row>
    <row r="15" spans="4:5" x14ac:dyDescent="0.3">
      <c r="D15" s="1" t="str">
        <f>Lists!$H$11</f>
        <v>Продукт-3</v>
      </c>
      <c r="E15" s="1" t="str">
        <f>Lists!$L$15</f>
        <v>Канал продаж-7</v>
      </c>
    </row>
    <row r="16" spans="4:5" x14ac:dyDescent="0.3">
      <c r="D16" s="1" t="str">
        <f>Lists!$H$11</f>
        <v>Продукт-3</v>
      </c>
      <c r="E16" s="1" t="str">
        <f>Lists!$L$9</f>
        <v>Канал продаж-1</v>
      </c>
    </row>
    <row r="17" spans="4:5" x14ac:dyDescent="0.3">
      <c r="D17" s="1" t="str">
        <f>Lists!$H$11</f>
        <v>Продукт-3</v>
      </c>
      <c r="E17" s="1" t="str">
        <f>Lists!$L$10</f>
        <v>Канал продаж-2</v>
      </c>
    </row>
    <row r="18" spans="4:5" x14ac:dyDescent="0.3">
      <c r="D18" s="1" t="str">
        <f>Lists!$H$12</f>
        <v>Продукт-4</v>
      </c>
      <c r="E18" s="1" t="str">
        <f>Lists!$L$11</f>
        <v>Канал продаж-3</v>
      </c>
    </row>
    <row r="19" spans="4:5" x14ac:dyDescent="0.3">
      <c r="D19" s="1" t="str">
        <f>Lists!$H$12</f>
        <v>Продукт-4</v>
      </c>
      <c r="E19" s="1" t="str">
        <f>Lists!$L$12</f>
        <v>Канал продаж-4</v>
      </c>
    </row>
    <row r="20" spans="4:5" x14ac:dyDescent="0.3">
      <c r="D20" s="1" t="str">
        <f>Lists!$H$12</f>
        <v>Продукт-4</v>
      </c>
      <c r="E20" s="1" t="str">
        <f>Lists!$L$13</f>
        <v>Канал продаж-5</v>
      </c>
    </row>
    <row r="21" spans="4:5" x14ac:dyDescent="0.3">
      <c r="D21" s="1" t="str">
        <f>Lists!$H$12</f>
        <v>Продукт-4</v>
      </c>
      <c r="E21" s="1" t="str">
        <f>Lists!$L$14</f>
        <v>Канал продаж-6</v>
      </c>
    </row>
    <row r="22" spans="4:5" x14ac:dyDescent="0.3">
      <c r="D22" s="1" t="str">
        <f>Lists!$H$12</f>
        <v>Продукт-4</v>
      </c>
      <c r="E22" s="1" t="str">
        <f>Lists!$L$15</f>
        <v>Канал продаж-7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E2:AK80"/>
  <sheetViews>
    <sheetView showGridLines="0" tabSelected="1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H17" sqref="H17:H24"/>
    </sheetView>
  </sheetViews>
  <sheetFormatPr defaultRowHeight="13.8" x14ac:dyDescent="0.3"/>
  <cols>
    <col min="1" max="4" width="2.77734375" style="1" customWidth="1"/>
    <col min="5" max="5" width="31.109375" style="1" bestFit="1" customWidth="1"/>
    <col min="6" max="6" width="37" style="1" bestFit="1" customWidth="1"/>
    <col min="7" max="7" width="26.109375" style="1" bestFit="1" customWidth="1"/>
    <col min="8" max="12" width="1.77734375" style="1" customWidth="1"/>
    <col min="13" max="13" width="27.5546875" style="1" bestFit="1" customWidth="1"/>
    <col min="14" max="14" width="35.77734375" style="1" bestFit="1" customWidth="1"/>
    <col min="15" max="15" width="29.33203125" style="1" bestFit="1" customWidth="1"/>
    <col min="16" max="20" width="1.77734375" style="1" customWidth="1"/>
    <col min="21" max="21" width="20" style="1" bestFit="1" customWidth="1"/>
    <col min="22" max="22" width="28.109375" style="1" bestFit="1" customWidth="1"/>
    <col min="23" max="23" width="28.33203125" style="1" bestFit="1" customWidth="1"/>
    <col min="24" max="28" width="1.77734375" style="1" customWidth="1"/>
    <col min="29" max="31" width="8.88671875" style="1"/>
    <col min="32" max="32" width="14.44140625" style="1" bestFit="1" customWidth="1"/>
    <col min="33" max="33" width="15.5546875" style="1" customWidth="1"/>
    <col min="34" max="37" width="15.21875" style="1" customWidth="1"/>
    <col min="38" max="16384" width="8.88671875" style="1"/>
  </cols>
  <sheetData>
    <row r="2" spans="5:37" x14ac:dyDescent="0.3">
      <c r="E2" s="1" t="str">
        <f t="shared" ref="E2:AG2" si="0">LEFT(ADDRESS(1,COLUMN(E1),4),LEN(ADDRESS(1,COLUMN(E1),4))-1)</f>
        <v>E</v>
      </c>
      <c r="F2" s="1" t="str">
        <f t="shared" si="0"/>
        <v>F</v>
      </c>
      <c r="G2" s="1" t="str">
        <f t="shared" si="0"/>
        <v>G</v>
      </c>
      <c r="H2" s="1" t="str">
        <f t="shared" si="0"/>
        <v>H</v>
      </c>
      <c r="I2" s="1" t="str">
        <f t="shared" si="0"/>
        <v>I</v>
      </c>
      <c r="J2" s="1" t="str">
        <f t="shared" si="0"/>
        <v>J</v>
      </c>
      <c r="K2" s="1" t="str">
        <f t="shared" si="0"/>
        <v>K</v>
      </c>
      <c r="L2" s="1" t="str">
        <f t="shared" si="0"/>
        <v>L</v>
      </c>
      <c r="M2" s="1" t="str">
        <f t="shared" si="0"/>
        <v>M</v>
      </c>
      <c r="N2" s="1" t="str">
        <f t="shared" si="0"/>
        <v>N</v>
      </c>
      <c r="O2" s="1" t="str">
        <f t="shared" si="0"/>
        <v>O</v>
      </c>
      <c r="P2" s="1" t="str">
        <f t="shared" si="0"/>
        <v>P</v>
      </c>
      <c r="Q2" s="1" t="str">
        <f t="shared" si="0"/>
        <v>Q</v>
      </c>
      <c r="R2" s="1" t="str">
        <f t="shared" si="0"/>
        <v>R</v>
      </c>
      <c r="S2" s="1" t="str">
        <f t="shared" si="0"/>
        <v>S</v>
      </c>
      <c r="T2" s="1" t="str">
        <f t="shared" si="0"/>
        <v>T</v>
      </c>
      <c r="U2" s="1" t="str">
        <f t="shared" si="0"/>
        <v>U</v>
      </c>
      <c r="V2" s="1" t="str">
        <f t="shared" si="0"/>
        <v>V</v>
      </c>
      <c r="W2" s="1" t="str">
        <f t="shared" si="0"/>
        <v>W</v>
      </c>
      <c r="X2" s="1" t="str">
        <f t="shared" si="0"/>
        <v>X</v>
      </c>
      <c r="Y2" s="1" t="str">
        <f t="shared" si="0"/>
        <v>Y</v>
      </c>
      <c r="Z2" s="1" t="str">
        <f t="shared" si="0"/>
        <v>Z</v>
      </c>
      <c r="AA2" s="1" t="str">
        <f t="shared" si="0"/>
        <v>AA</v>
      </c>
      <c r="AB2" s="1" t="str">
        <f t="shared" si="0"/>
        <v>AB</v>
      </c>
      <c r="AC2" s="1" t="str">
        <f t="shared" si="0"/>
        <v>AC</v>
      </c>
      <c r="AD2" s="1" t="str">
        <f t="shared" si="0"/>
        <v>AD</v>
      </c>
      <c r="AE2" s="1" t="str">
        <f t="shared" si="0"/>
        <v>AE</v>
      </c>
      <c r="AF2" s="1" t="str">
        <f t="shared" si="0"/>
        <v>AF</v>
      </c>
      <c r="AG2" s="1" t="str">
        <f t="shared" si="0"/>
        <v>AG</v>
      </c>
      <c r="AH2" s="1" t="str">
        <f>LEFT(ADDRESS(1,COLUMN(AH1),4),LEN(ADDRESS(1,COLUMN(AH1),4))-1)</f>
        <v>AH</v>
      </c>
    </row>
    <row r="6" spans="5:37" x14ac:dyDescent="0.3">
      <c r="E6" s="3" t="s">
        <v>59</v>
      </c>
      <c r="M6" s="3" t="s">
        <v>60</v>
      </c>
      <c r="U6" s="3" t="s">
        <v>61</v>
      </c>
    </row>
    <row r="7" spans="5:37" s="4" customFormat="1" x14ac:dyDescent="0.3">
      <c r="E7" s="4" t="str">
        <f>dbP!$O$1</f>
        <v>статья-1</v>
      </c>
      <c r="F7" s="4" t="str">
        <f>dbP!$P$1</f>
        <v>статья-2</v>
      </c>
      <c r="G7" s="4" t="str">
        <f>dbP!$Q$1</f>
        <v>статья-3</v>
      </c>
      <c r="M7" s="4" t="str">
        <f>dbP!$O$1</f>
        <v>статья-1</v>
      </c>
      <c r="N7" s="4" t="str">
        <f>dbP!$P$1</f>
        <v>статья-2</v>
      </c>
      <c r="O7" s="4" t="str">
        <f>dbP!$Q$1</f>
        <v>статья-3</v>
      </c>
      <c r="U7" s="4" t="str">
        <f>dbP!$O$1</f>
        <v>статья-1</v>
      </c>
      <c r="V7" s="4" t="str">
        <f>dbP!$P$1</f>
        <v>статья-2</v>
      </c>
      <c r="W7" s="4" t="str">
        <f>dbP!$Q$1</f>
        <v>статья-3</v>
      </c>
    </row>
    <row r="8" spans="5:37" ht="4.95" customHeight="1" x14ac:dyDescent="0.3"/>
    <row r="9" spans="5:37" x14ac:dyDescent="0.3">
      <c r="M9" s="3" t="s">
        <v>89</v>
      </c>
      <c r="U9" s="3" t="s">
        <v>64</v>
      </c>
      <c r="AG9" s="10" t="s">
        <v>111</v>
      </c>
      <c r="AH9" s="7" t="s">
        <v>107</v>
      </c>
      <c r="AI9" s="7" t="s">
        <v>108</v>
      </c>
      <c r="AJ9" s="7" t="s">
        <v>109</v>
      </c>
      <c r="AK9" s="7" t="s">
        <v>110</v>
      </c>
    </row>
    <row r="10" spans="5:37" x14ac:dyDescent="0.3">
      <c r="M10" s="1" t="str">
        <f>Items!$M$9</f>
        <v>Поступление ДС от продаж</v>
      </c>
      <c r="N10" s="3" t="s">
        <v>91</v>
      </c>
      <c r="U10" s="1" t="str">
        <f>Items!$U$9</f>
        <v>Выручка</v>
      </c>
      <c r="V10" s="3" t="s">
        <v>65</v>
      </c>
      <c r="AE10" s="1" t="s">
        <v>64</v>
      </c>
      <c r="AG10" s="11">
        <f>SUM(AH10:AK10)</f>
        <v>40000000</v>
      </c>
      <c r="AH10" s="9"/>
      <c r="AI10" s="9"/>
      <c r="AJ10" s="9"/>
      <c r="AK10" s="9">
        <v>40000000</v>
      </c>
    </row>
    <row r="11" spans="5:37" x14ac:dyDescent="0.3">
      <c r="M11" s="1" t="str">
        <f>Items!$M$9</f>
        <v>Поступление ДС от продаж</v>
      </c>
      <c r="N11" s="1" t="str">
        <f>Items!$N$10</f>
        <v>Поступления от реализации</v>
      </c>
      <c r="O11" s="6" t="str">
        <f>Items!$W$11</f>
        <v>Направление-1</v>
      </c>
      <c r="U11" s="1" t="str">
        <f>Items!$U$9</f>
        <v>Выручка</v>
      </c>
      <c r="V11" s="1" t="str">
        <f>Items!$V$10</f>
        <v>Выручка от реализации</v>
      </c>
      <c r="W11" s="3" t="s">
        <v>66</v>
      </c>
      <c r="AE11" s="4" t="s">
        <v>100</v>
      </c>
      <c r="AF11" s="4"/>
      <c r="AG11" s="11">
        <f>SUM(AH11:AK11)</f>
        <v>29216687</v>
      </c>
      <c r="AH11" s="8">
        <f>SUM(AH12:AH17)</f>
        <v>5000000</v>
      </c>
      <c r="AI11" s="8">
        <f>SUM(AI12:AI17)</f>
        <v>21000000</v>
      </c>
      <c r="AJ11" s="8">
        <f>SUM(AJ12:AJ17)</f>
        <v>3192341</v>
      </c>
      <c r="AK11" s="8">
        <f>SUM(AK12:AK17)</f>
        <v>24346</v>
      </c>
    </row>
    <row r="12" spans="5:37" x14ac:dyDescent="0.3">
      <c r="M12" s="1" t="str">
        <f>Items!$M$9</f>
        <v>Поступление ДС от продаж</v>
      </c>
      <c r="N12" s="1" t="str">
        <f>Items!$N$10</f>
        <v>Поступления от реализации</v>
      </c>
      <c r="O12" s="6" t="str">
        <f>Items!$W$12</f>
        <v>Направление-2</v>
      </c>
      <c r="U12" s="1" t="str">
        <f>Items!$U$9</f>
        <v>Выручка</v>
      </c>
      <c r="V12" s="1" t="str">
        <f>Items!$V$10</f>
        <v>Выручка от реализации</v>
      </c>
      <c r="W12" s="3" t="s">
        <v>67</v>
      </c>
      <c r="AF12" s="1" t="s">
        <v>101</v>
      </c>
      <c r="AG12" s="11"/>
      <c r="AH12" s="9">
        <v>5000000</v>
      </c>
      <c r="AI12" s="9"/>
      <c r="AJ12" s="9"/>
      <c r="AK12" s="9"/>
    </row>
    <row r="13" spans="5:37" x14ac:dyDescent="0.3">
      <c r="M13" s="1" t="str">
        <f>Items!$M$9</f>
        <v>Поступление ДС от продаж</v>
      </c>
      <c r="N13" s="1" t="str">
        <f>Items!$N$10</f>
        <v>Поступления от реализации</v>
      </c>
      <c r="O13" s="6" t="str">
        <f>Items!$W$13</f>
        <v>Направление-3</v>
      </c>
      <c r="U13" s="1" t="str">
        <f>Items!$U$9</f>
        <v>Выручка</v>
      </c>
      <c r="V13" s="1" t="str">
        <f>Items!$V$10</f>
        <v>Выручка от реализации</v>
      </c>
      <c r="W13" s="3" t="s">
        <v>68</v>
      </c>
      <c r="AF13" s="1" t="s">
        <v>102</v>
      </c>
      <c r="AG13" s="11"/>
      <c r="AH13" s="9"/>
      <c r="AI13" s="9">
        <v>1000000</v>
      </c>
      <c r="AJ13" s="9"/>
      <c r="AK13" s="9"/>
    </row>
    <row r="14" spans="5:37" x14ac:dyDescent="0.3">
      <c r="M14" s="1" t="str">
        <f>Items!$M$9</f>
        <v>Поступление ДС от продаж</v>
      </c>
      <c r="N14" s="3" t="s">
        <v>92</v>
      </c>
      <c r="O14" s="6"/>
      <c r="U14" s="1" t="str">
        <f>Items!$U$9</f>
        <v>Выручка</v>
      </c>
      <c r="V14" s="3" t="s">
        <v>69</v>
      </c>
      <c r="AF14" s="1" t="s">
        <v>103</v>
      </c>
      <c r="AG14" s="11"/>
      <c r="AH14" s="9"/>
      <c r="AI14" s="9">
        <v>20000000</v>
      </c>
      <c r="AJ14" s="9"/>
      <c r="AK14" s="9"/>
    </row>
    <row r="15" spans="5:37" x14ac:dyDescent="0.3">
      <c r="M15" s="1" t="str">
        <f>Items!$M$9</f>
        <v>Поступление ДС от продаж</v>
      </c>
      <c r="N15" s="1" t="str">
        <f>Items!$N$14</f>
        <v>Прочие поступления от продаж</v>
      </c>
      <c r="O15" s="6" t="str">
        <f>Items!$W$15</f>
        <v>Прочие продажи-1</v>
      </c>
      <c r="U15" s="1" t="str">
        <f>Items!$U$9</f>
        <v>Выручка</v>
      </c>
      <c r="V15" s="1" t="str">
        <f>Items!$V$14</f>
        <v>Прочая выручка</v>
      </c>
      <c r="W15" s="3" t="s">
        <v>157</v>
      </c>
      <c r="AF15" s="1" t="s">
        <v>104</v>
      </c>
      <c r="AG15" s="11"/>
      <c r="AH15" s="9"/>
      <c r="AI15" s="9"/>
      <c r="AJ15" s="9">
        <v>2364755</v>
      </c>
      <c r="AK15" s="9"/>
    </row>
    <row r="16" spans="5:37" x14ac:dyDescent="0.3">
      <c r="M16" s="1" t="str">
        <f>Items!$M$9</f>
        <v>Поступление ДС от продаж</v>
      </c>
      <c r="N16" s="1" t="str">
        <f>Items!$N$14</f>
        <v>Прочие поступления от продаж</v>
      </c>
      <c r="O16" s="6" t="str">
        <f>Items!$W$16</f>
        <v>Прочие продажи-2</v>
      </c>
      <c r="U16" s="1" t="str">
        <f>Items!$U$9</f>
        <v>Выручка</v>
      </c>
      <c r="V16" s="1" t="str">
        <f>Items!$V$14</f>
        <v>Прочая выручка</v>
      </c>
      <c r="W16" s="3" t="s">
        <v>158</v>
      </c>
      <c r="AF16" s="1" t="s">
        <v>105</v>
      </c>
      <c r="AG16" s="11"/>
      <c r="AH16" s="9"/>
      <c r="AI16" s="9"/>
      <c r="AJ16" s="9">
        <v>827586</v>
      </c>
      <c r="AK16" s="9"/>
    </row>
    <row r="17" spans="5:37" x14ac:dyDescent="0.3">
      <c r="E17" s="3" t="s">
        <v>94</v>
      </c>
      <c r="G17" s="6"/>
      <c r="H17" s="1" t="str">
        <f>dbP!$Y$2</f>
        <v>Y</v>
      </c>
      <c r="M17" s="3" t="s">
        <v>90</v>
      </c>
      <c r="O17" s="6"/>
      <c r="U17" s="3" t="s">
        <v>99</v>
      </c>
      <c r="AF17" s="1" t="s">
        <v>106</v>
      </c>
      <c r="AG17" s="11"/>
      <c r="AH17" s="9"/>
      <c r="AI17" s="9"/>
      <c r="AJ17" s="9"/>
      <c r="AK17" s="9">
        <v>24346</v>
      </c>
    </row>
    <row r="18" spans="5:37" x14ac:dyDescent="0.3">
      <c r="E18" s="1" t="str">
        <f>Items!$E$17</f>
        <v>Начисление себестоимостных затрат</v>
      </c>
      <c r="F18" s="3" t="s">
        <v>95</v>
      </c>
      <c r="G18" s="6"/>
      <c r="H18" s="1" t="str">
        <f>dbP!$Y$2</f>
        <v>Y</v>
      </c>
      <c r="M18" s="1" t="str">
        <f>Items!$M$17</f>
        <v>Оплаты себестоимостных затрат</v>
      </c>
      <c r="N18" s="3" t="s">
        <v>93</v>
      </c>
      <c r="O18" s="6"/>
      <c r="U18" s="1" t="str">
        <f>Items!$U$17</f>
        <v>Себестоимость продаж</v>
      </c>
      <c r="V18" s="3" t="s">
        <v>70</v>
      </c>
      <c r="AG18" s="12"/>
    </row>
    <row r="19" spans="5:37" x14ac:dyDescent="0.3">
      <c r="E19" s="1" t="str">
        <f>Items!$E$17</f>
        <v>Начисление себестоимостных затрат</v>
      </c>
      <c r="F19" s="1" t="str">
        <f>Items!$F$18</f>
        <v>Начисление затрат этапа-1 бизнес-процесса</v>
      </c>
      <c r="G19" s="6" t="str">
        <f>Items!$W$19</f>
        <v>Сырье и материалы-1</v>
      </c>
      <c r="H19" s="1" t="str">
        <f>dbP!$Y$2</f>
        <v>Y</v>
      </c>
      <c r="M19" s="1" t="str">
        <f>Items!$M$17</f>
        <v>Оплаты себестоимостных затрат</v>
      </c>
      <c r="N19" s="1" t="str">
        <f>Items!$N$18</f>
        <v>Оплаты расходов этапа-1 бизнес-процесса</v>
      </c>
      <c r="O19" s="6" t="str">
        <f>Items!$W$19</f>
        <v>Сырье и материалы-1</v>
      </c>
      <c r="U19" s="1" t="str">
        <f>Items!$U$17</f>
        <v>Себестоимость продаж</v>
      </c>
      <c r="V19" s="1" t="str">
        <f>Items!$V$18</f>
        <v>Затраты этапа-1 бизнес-процесса</v>
      </c>
      <c r="W19" s="3" t="s">
        <v>71</v>
      </c>
      <c r="AE19" s="1" t="s">
        <v>112</v>
      </c>
      <c r="AG19" s="12">
        <f>AG10-AG11</f>
        <v>10783313</v>
      </c>
      <c r="AH19" s="1">
        <f t="shared" ref="AH19:AK19" si="1">AH10-AH11</f>
        <v>-5000000</v>
      </c>
      <c r="AI19" s="1">
        <f t="shared" si="1"/>
        <v>-21000000</v>
      </c>
      <c r="AJ19" s="1">
        <f t="shared" si="1"/>
        <v>-3192341</v>
      </c>
      <c r="AK19" s="1">
        <f t="shared" si="1"/>
        <v>39975654</v>
      </c>
    </row>
    <row r="20" spans="5:37" x14ac:dyDescent="0.3">
      <c r="E20" s="1" t="str">
        <f>Items!$E$17</f>
        <v>Начисление себестоимостных затрат</v>
      </c>
      <c r="F20" s="1" t="str">
        <f>Items!$F$18</f>
        <v>Начисление затрат этапа-1 бизнес-процесса</v>
      </c>
      <c r="G20" s="6" t="str">
        <f>Items!$W$20</f>
        <v>Сырье и материалы-2</v>
      </c>
      <c r="H20" s="1" t="str">
        <f>dbP!$Y$2</f>
        <v>Y</v>
      </c>
      <c r="M20" s="1" t="str">
        <f>Items!$M$17</f>
        <v>Оплаты себестоимостных затрат</v>
      </c>
      <c r="N20" s="1" t="str">
        <f>Items!$N$18</f>
        <v>Оплаты расходов этапа-1 бизнес-процесса</v>
      </c>
      <c r="O20" s="6" t="str">
        <f>Items!$W$20</f>
        <v>Сырье и материалы-2</v>
      </c>
      <c r="U20" s="1" t="str">
        <f>Items!$U$17</f>
        <v>Себестоимость продаж</v>
      </c>
      <c r="V20" s="1" t="str">
        <f>Items!$V$18</f>
        <v>Затраты этапа-1 бизнес-процесса</v>
      </c>
      <c r="W20" s="3" t="s">
        <v>72</v>
      </c>
      <c r="AG20" s="12"/>
    </row>
    <row r="21" spans="5:37" x14ac:dyDescent="0.3">
      <c r="E21" s="1" t="str">
        <f>Items!$E$17</f>
        <v>Начисление себестоимостных затрат</v>
      </c>
      <c r="F21" s="1" t="str">
        <f>Items!$F$18</f>
        <v>Начисление затрат этапа-1 бизнес-процесса</v>
      </c>
      <c r="G21" s="6" t="str">
        <f>Items!$W$21</f>
        <v>Сырье и материалы-3</v>
      </c>
      <c r="H21" s="1" t="str">
        <f>dbP!$Y$2</f>
        <v>Y</v>
      </c>
      <c r="M21" s="1" t="str">
        <f>Items!$M$17</f>
        <v>Оплаты себестоимостных затрат</v>
      </c>
      <c r="N21" s="1" t="str">
        <f>Items!$N$18</f>
        <v>Оплаты расходов этапа-1 бизнес-процесса</v>
      </c>
      <c r="O21" s="6" t="str">
        <f>Items!$W$21</f>
        <v>Сырье и материалы-3</v>
      </c>
      <c r="U21" s="1" t="str">
        <f>Items!$U$17</f>
        <v>Себестоимость продаж</v>
      </c>
      <c r="V21" s="1" t="str">
        <f>Items!$V$18</f>
        <v>Затраты этапа-1 бизнес-процесса</v>
      </c>
      <c r="W21" s="3" t="s">
        <v>73</v>
      </c>
    </row>
    <row r="22" spans="5:37" x14ac:dyDescent="0.3">
      <c r="E22" s="1" t="str">
        <f>Items!$E$17</f>
        <v>Начисление себестоимостных затрат</v>
      </c>
      <c r="F22" s="1" t="str">
        <f>Items!$F$18</f>
        <v>Начисление затрат этапа-1 бизнес-процесса</v>
      </c>
      <c r="G22" s="6" t="str">
        <f>Items!$W$22</f>
        <v>Сырье и материалы-4</v>
      </c>
      <c r="H22" s="1" t="str">
        <f>dbP!$Y$2</f>
        <v>Y</v>
      </c>
      <c r="M22" s="1" t="str">
        <f>Items!$M$17</f>
        <v>Оплаты себестоимостных затрат</v>
      </c>
      <c r="N22" s="1" t="str">
        <f>Items!$N$18</f>
        <v>Оплаты расходов этапа-1 бизнес-процесса</v>
      </c>
      <c r="O22" s="6" t="str">
        <f>Items!$W$22</f>
        <v>Сырье и материалы-4</v>
      </c>
      <c r="U22" s="1" t="str">
        <f>Items!$U$17</f>
        <v>Себестоимость продаж</v>
      </c>
      <c r="V22" s="1" t="str">
        <f>Items!$V$18</f>
        <v>Затраты этапа-1 бизнес-процесса</v>
      </c>
      <c r="W22" s="3" t="s">
        <v>82</v>
      </c>
      <c r="AE22" s="1" t="s">
        <v>113</v>
      </c>
      <c r="AH22" s="1">
        <f>SUM($AH11:AH11)</f>
        <v>5000000</v>
      </c>
      <c r="AI22" s="1">
        <f>SUM($AH11:AI11)</f>
        <v>26000000</v>
      </c>
      <c r="AJ22" s="1">
        <f>SUM($AH11:AJ11)</f>
        <v>29192341</v>
      </c>
      <c r="AK22" s="1">
        <f>SUM($AH11:AK11)</f>
        <v>29216687</v>
      </c>
    </row>
    <row r="23" spans="5:37" x14ac:dyDescent="0.3">
      <c r="E23" s="1" t="str">
        <f>Items!$E$17</f>
        <v>Начисление себестоимостных затрат</v>
      </c>
      <c r="F23" s="1" t="str">
        <f>Items!$F$18</f>
        <v>Начисление затрат этапа-1 бизнес-процесса</v>
      </c>
      <c r="G23" s="6" t="str">
        <f>Items!$W$23</f>
        <v>Сырье и материалы-5</v>
      </c>
      <c r="H23" s="1" t="str">
        <f>dbP!$Y$2</f>
        <v>Y</v>
      </c>
      <c r="M23" s="1" t="str">
        <f>Items!$M$17</f>
        <v>Оплаты себестоимостных затрат</v>
      </c>
      <c r="N23" s="1" t="str">
        <f>Items!$N$18</f>
        <v>Оплаты расходов этапа-1 бизнес-процесса</v>
      </c>
      <c r="O23" s="6" t="str">
        <f>Items!$W$23</f>
        <v>Сырье и материалы-5</v>
      </c>
      <c r="U23" s="1" t="str">
        <f>Items!$U$17</f>
        <v>Себестоимость продаж</v>
      </c>
      <c r="V23" s="1" t="str">
        <f>Items!$V$18</f>
        <v>Затраты этапа-1 бизнес-процесса</v>
      </c>
      <c r="W23" s="3" t="s">
        <v>83</v>
      </c>
    </row>
    <row r="24" spans="5:37" x14ac:dyDescent="0.3">
      <c r="E24" s="1" t="str">
        <f>Items!$E$17</f>
        <v>Начисление себестоимостных затрат</v>
      </c>
      <c r="F24" s="1" t="str">
        <f>Items!$F$18</f>
        <v>Начисление затрат этапа-1 бизнес-процесса</v>
      </c>
      <c r="G24" s="6" t="str">
        <f>Items!$W$24</f>
        <v>Сырье и материалы-6</v>
      </c>
      <c r="H24" s="1" t="str">
        <f>dbP!$Y$2</f>
        <v>Y</v>
      </c>
      <c r="M24" s="1" t="str">
        <f>Items!$M$17</f>
        <v>Оплаты себестоимостных затрат</v>
      </c>
      <c r="N24" s="1" t="str">
        <f>Items!$N$18</f>
        <v>Оплаты расходов этапа-1 бизнес-процесса</v>
      </c>
      <c r="O24" s="6" t="str">
        <f>Items!$W$24</f>
        <v>Сырье и материалы-6</v>
      </c>
      <c r="U24" s="1" t="str">
        <f>Items!$U$17</f>
        <v>Себестоимость продаж</v>
      </c>
      <c r="V24" s="1" t="str">
        <f>Items!$V$18</f>
        <v>Затраты этапа-1 бизнес-процесса</v>
      </c>
      <c r="W24" s="3" t="s">
        <v>84</v>
      </c>
    </row>
    <row r="25" spans="5:37" x14ac:dyDescent="0.3">
      <c r="E25" s="1" t="str">
        <f>Items!$E$17</f>
        <v>Начисление себестоимостных затрат</v>
      </c>
      <c r="F25" s="1" t="str">
        <f>Items!$F$18</f>
        <v>Начисление затрат этапа-1 бизнес-процесса</v>
      </c>
      <c r="G25" s="6" t="str">
        <f>Items!$W$25</f>
        <v>Сырье и материалы-7</v>
      </c>
      <c r="H25" s="1" t="str">
        <f>dbP!$Y$2</f>
        <v>Y</v>
      </c>
      <c r="M25" s="1" t="str">
        <f>Items!$M$17</f>
        <v>Оплаты себестоимостных затрат</v>
      </c>
      <c r="N25" s="1" t="str">
        <f>Items!$N$18</f>
        <v>Оплаты расходов этапа-1 бизнес-процесса</v>
      </c>
      <c r="O25" s="6" t="str">
        <f>Items!$W$25</f>
        <v>Сырье и материалы-7</v>
      </c>
      <c r="U25" s="1" t="str">
        <f>Items!$U$17</f>
        <v>Себестоимость продаж</v>
      </c>
      <c r="V25" s="1" t="str">
        <f>Items!$V$18</f>
        <v>Затраты этапа-1 бизнес-процесса</v>
      </c>
      <c r="W25" s="3" t="s">
        <v>85</v>
      </c>
    </row>
    <row r="26" spans="5:37" x14ac:dyDescent="0.3">
      <c r="E26" s="1" t="str">
        <f>Items!$E$17</f>
        <v>Начисление себестоимостных затрат</v>
      </c>
      <c r="F26" s="1" t="str">
        <f>Items!$F$18</f>
        <v>Начисление затрат этапа-1 бизнес-процесса</v>
      </c>
      <c r="G26" s="6" t="str">
        <f>Items!$W$25</f>
        <v>Сырье и материалы-7</v>
      </c>
      <c r="H26" s="1" t="str">
        <f>dbP!$Y$2</f>
        <v>Y</v>
      </c>
      <c r="M26" s="1" t="str">
        <f>Items!$M$17</f>
        <v>Оплаты себестоимостных затрат</v>
      </c>
      <c r="N26" s="1" t="str">
        <f>Items!$N$18</f>
        <v>Оплаты расходов этапа-1 бизнес-процесса</v>
      </c>
      <c r="O26" s="6" t="str">
        <f>Items!$W$25</f>
        <v>Сырье и материалы-7</v>
      </c>
      <c r="U26" s="1" t="str">
        <f>Items!$U$17</f>
        <v>Себестоимость продаж</v>
      </c>
      <c r="V26" s="1" t="str">
        <f>Items!$V$18</f>
        <v>Затраты этапа-1 бизнес-процесса</v>
      </c>
      <c r="W26" s="3" t="s">
        <v>85</v>
      </c>
    </row>
    <row r="27" spans="5:37" x14ac:dyDescent="0.3">
      <c r="E27" s="1" t="str">
        <f>Items!$E$17</f>
        <v>Начисление себестоимостных затрат</v>
      </c>
      <c r="F27" s="1" t="str">
        <f>Items!$F$18</f>
        <v>Начисление затрат этапа-1 бизнес-процесса</v>
      </c>
      <c r="G27" s="6" t="str">
        <f>Items!$W$25</f>
        <v>Сырье и материалы-7</v>
      </c>
      <c r="H27" s="1" t="str">
        <f>dbP!$Y$2</f>
        <v>Y</v>
      </c>
      <c r="M27" s="1" t="str">
        <f>Items!$M$17</f>
        <v>Оплаты себестоимостных затрат</v>
      </c>
      <c r="N27" s="1" t="str">
        <f>Items!$N$18</f>
        <v>Оплаты расходов этапа-1 бизнес-процесса</v>
      </c>
      <c r="O27" s="6" t="str">
        <f>Items!$W$25</f>
        <v>Сырье и материалы-7</v>
      </c>
      <c r="U27" s="1" t="str">
        <f>Items!$U$17</f>
        <v>Себестоимость продаж</v>
      </c>
      <c r="V27" s="1" t="str">
        <f>Items!$V$18</f>
        <v>Затраты этапа-1 бизнес-процесса</v>
      </c>
      <c r="W27" s="3" t="s">
        <v>85</v>
      </c>
    </row>
    <row r="28" spans="5:37" x14ac:dyDescent="0.3">
      <c r="E28" s="1" t="str">
        <f>Items!$E$17</f>
        <v>Начисление себестоимостных затрат</v>
      </c>
      <c r="F28" s="1" t="str">
        <f>Items!$F$18</f>
        <v>Начисление затрат этапа-1 бизнес-процесса</v>
      </c>
      <c r="G28" s="6" t="str">
        <f>Items!$W$25</f>
        <v>Сырье и материалы-7</v>
      </c>
      <c r="H28" s="1" t="str">
        <f>dbP!$Y$2</f>
        <v>Y</v>
      </c>
      <c r="M28" s="1" t="str">
        <f>Items!$M$17</f>
        <v>Оплаты себестоимостных затрат</v>
      </c>
      <c r="N28" s="1" t="str">
        <f>Items!$N$18</f>
        <v>Оплаты расходов этапа-1 бизнес-процесса</v>
      </c>
      <c r="O28" s="6" t="str">
        <f>Items!$W$25</f>
        <v>Сырье и материалы-7</v>
      </c>
      <c r="U28" s="1" t="str">
        <f>Items!$U$17</f>
        <v>Себестоимость продаж</v>
      </c>
      <c r="V28" s="1" t="str">
        <f>Items!$V$18</f>
        <v>Затраты этапа-1 бизнес-процесса</v>
      </c>
      <c r="W28" s="3" t="s">
        <v>85</v>
      </c>
    </row>
    <row r="29" spans="5:37" x14ac:dyDescent="0.3">
      <c r="E29" s="1" t="str">
        <f>Items!$E$17</f>
        <v>Начисление себестоимостных затрат</v>
      </c>
      <c r="F29" s="1" t="str">
        <f>Items!$F$18</f>
        <v>Начисление затрат этапа-1 бизнес-процесса</v>
      </c>
      <c r="G29" s="6" t="str">
        <f>Items!$W$25</f>
        <v>Сырье и материалы-7</v>
      </c>
      <c r="H29" s="1" t="str">
        <f>dbP!$Y$2</f>
        <v>Y</v>
      </c>
      <c r="M29" s="1" t="str">
        <f>Items!$M$17</f>
        <v>Оплаты себестоимостных затрат</v>
      </c>
      <c r="N29" s="1" t="str">
        <f>Items!$N$18</f>
        <v>Оплаты расходов этапа-1 бизнес-процесса</v>
      </c>
      <c r="O29" s="6" t="str">
        <f>Items!$W$25</f>
        <v>Сырье и материалы-7</v>
      </c>
      <c r="U29" s="1" t="str">
        <f>Items!$U$17</f>
        <v>Себестоимость продаж</v>
      </c>
      <c r="V29" s="1" t="str">
        <f>Items!$V$18</f>
        <v>Затраты этапа-1 бизнес-процесса</v>
      </c>
      <c r="W29" s="3" t="s">
        <v>85</v>
      </c>
    </row>
    <row r="30" spans="5:37" x14ac:dyDescent="0.3">
      <c r="E30" s="1" t="str">
        <f>Items!$E$17</f>
        <v>Начисление себестоимостных затрат</v>
      </c>
      <c r="F30" s="3" t="s">
        <v>96</v>
      </c>
      <c r="G30" s="6"/>
      <c r="H30" s="1" t="str">
        <f>dbP!$Y$2</f>
        <v>Y</v>
      </c>
      <c r="M30" s="1" t="str">
        <f>Items!$M$17</f>
        <v>Оплаты себестоимостных затрат</v>
      </c>
      <c r="N30" s="3" t="s">
        <v>97</v>
      </c>
      <c r="O30" s="6"/>
      <c r="U30" s="1" t="str">
        <f>Items!$U$17</f>
        <v>Себестоимость продаж</v>
      </c>
      <c r="V30" s="3" t="s">
        <v>74</v>
      </c>
    </row>
    <row r="31" spans="5:37" x14ac:dyDescent="0.3">
      <c r="E31" s="1" t="str">
        <f>Items!$E$17</f>
        <v>Начисление себестоимостных затрат</v>
      </c>
      <c r="F31" s="1" t="str">
        <f>Items!$F$30</f>
        <v>Начисление затрат этапа-2 бизнес-процесса</v>
      </c>
      <c r="G31" s="6" t="str">
        <f>Items!$W$31</f>
        <v>Производственные затраты-1</v>
      </c>
      <c r="H31" s="1" t="str">
        <f>dbP!$Y$2</f>
        <v>Y</v>
      </c>
      <c r="M31" s="1" t="str">
        <f>Items!$M$17</f>
        <v>Оплаты себестоимостных затрат</v>
      </c>
      <c r="N31" s="1" t="str">
        <f>Items!$N$30</f>
        <v>Оплаты расходов этапа-2 бизнес-процесса</v>
      </c>
      <c r="O31" s="6" t="str">
        <f>Items!$W$31</f>
        <v>Производственные затраты-1</v>
      </c>
      <c r="U31" s="1" t="str">
        <f>Items!$U$17</f>
        <v>Себестоимость продаж</v>
      </c>
      <c r="V31" s="1" t="str">
        <f>Items!$V$30</f>
        <v>Затраты этапа-2 бизнес-процесса</v>
      </c>
      <c r="W31" s="3" t="s">
        <v>75</v>
      </c>
    </row>
    <row r="32" spans="5:37" x14ac:dyDescent="0.3">
      <c r="E32" s="1" t="str">
        <f>Items!$E$17</f>
        <v>Начисление себестоимостных затрат</v>
      </c>
      <c r="F32" s="1" t="str">
        <f>Items!$F$30</f>
        <v>Начисление затрат этапа-2 бизнес-процесса</v>
      </c>
      <c r="G32" s="6" t="str">
        <f>Items!$W$32</f>
        <v>Производственные затраты-2</v>
      </c>
      <c r="H32" s="1" t="str">
        <f>dbP!$Y$2</f>
        <v>Y</v>
      </c>
      <c r="M32" s="1" t="str">
        <f>Items!$M$17</f>
        <v>Оплаты себестоимостных затрат</v>
      </c>
      <c r="N32" s="1" t="str">
        <f>Items!$N$30</f>
        <v>Оплаты расходов этапа-2 бизнес-процесса</v>
      </c>
      <c r="O32" s="6" t="str">
        <f>Items!$W$32</f>
        <v>Производственные затраты-2</v>
      </c>
      <c r="U32" s="1" t="str">
        <f>Items!$U$17</f>
        <v>Себестоимость продаж</v>
      </c>
      <c r="V32" s="1" t="str">
        <f>Items!$V$30</f>
        <v>Затраты этапа-2 бизнес-процесса</v>
      </c>
      <c r="W32" s="3" t="s">
        <v>76</v>
      </c>
    </row>
    <row r="33" spans="5:23" x14ac:dyDescent="0.3">
      <c r="E33" s="1" t="str">
        <f>Items!$E$17</f>
        <v>Начисление себестоимостных затрат</v>
      </c>
      <c r="F33" s="1" t="str">
        <f>Items!$F$30</f>
        <v>Начисление затрат этапа-2 бизнес-процесса</v>
      </c>
      <c r="G33" s="6" t="str">
        <f>Items!$W$33</f>
        <v>Производственные затраты-3</v>
      </c>
      <c r="H33" s="1" t="str">
        <f>dbP!$Y$2</f>
        <v>Y</v>
      </c>
      <c r="M33" s="1" t="str">
        <f>Items!$M$17</f>
        <v>Оплаты себестоимостных затрат</v>
      </c>
      <c r="N33" s="1" t="str">
        <f>Items!$N$30</f>
        <v>Оплаты расходов этапа-2 бизнес-процесса</v>
      </c>
      <c r="O33" s="6" t="str">
        <f>Items!$W$33</f>
        <v>Производственные затраты-3</v>
      </c>
      <c r="U33" s="1" t="str">
        <f>Items!$U$17</f>
        <v>Себестоимость продаж</v>
      </c>
      <c r="V33" s="1" t="str">
        <f>Items!$V$30</f>
        <v>Затраты этапа-2 бизнес-процесса</v>
      </c>
      <c r="W33" s="3" t="s">
        <v>77</v>
      </c>
    </row>
    <row r="34" spans="5:23" x14ac:dyDescent="0.3">
      <c r="E34" s="1" t="str">
        <f>Items!$E$17</f>
        <v>Начисление себестоимостных затрат</v>
      </c>
      <c r="F34" s="1" t="str">
        <f>Items!$F$30</f>
        <v>Начисление затрат этапа-2 бизнес-процесса</v>
      </c>
      <c r="G34" s="6" t="str">
        <f>Items!$W$34</f>
        <v>Производственные затраты-4</v>
      </c>
      <c r="H34" s="1" t="str">
        <f>dbP!$Y$2</f>
        <v>Y</v>
      </c>
      <c r="M34" s="1" t="str">
        <f>Items!$M$17</f>
        <v>Оплаты себестоимостных затрат</v>
      </c>
      <c r="N34" s="1" t="str">
        <f>Items!$N$30</f>
        <v>Оплаты расходов этапа-2 бизнес-процесса</v>
      </c>
      <c r="O34" s="6" t="str">
        <f>Items!$W$34</f>
        <v>Производственные затраты-4</v>
      </c>
      <c r="U34" s="1" t="str">
        <f>Items!$U$17</f>
        <v>Себестоимость продаж</v>
      </c>
      <c r="V34" s="1" t="str">
        <f>Items!$V$30</f>
        <v>Затраты этапа-2 бизнес-процесса</v>
      </c>
      <c r="W34" s="3" t="s">
        <v>78</v>
      </c>
    </row>
    <row r="35" spans="5:23" x14ac:dyDescent="0.3">
      <c r="E35" s="1" t="str">
        <f>Items!$E$17</f>
        <v>Начисление себестоимостных затрат</v>
      </c>
      <c r="F35" s="1" t="str">
        <f>Items!$F$30</f>
        <v>Начисление затрат этапа-2 бизнес-процесса</v>
      </c>
      <c r="G35" s="6" t="str">
        <f>Items!$W$35</f>
        <v>Производственные затраты-5</v>
      </c>
      <c r="H35" s="1" t="str">
        <f>dbP!$Y$2</f>
        <v>Y</v>
      </c>
      <c r="M35" s="1" t="str">
        <f>Items!$M$17</f>
        <v>Оплаты себестоимостных затрат</v>
      </c>
      <c r="N35" s="1" t="str">
        <f>Items!$N$30</f>
        <v>Оплаты расходов этапа-2 бизнес-процесса</v>
      </c>
      <c r="O35" s="6" t="str">
        <f>Items!$W$35</f>
        <v>Производственные затраты-5</v>
      </c>
      <c r="U35" s="1" t="str">
        <f>Items!$U$17</f>
        <v>Себестоимость продаж</v>
      </c>
      <c r="V35" s="1" t="str">
        <f>Items!$V$30</f>
        <v>Затраты этапа-2 бизнес-процесса</v>
      </c>
      <c r="W35" s="3" t="s">
        <v>79</v>
      </c>
    </row>
    <row r="36" spans="5:23" x14ac:dyDescent="0.3">
      <c r="E36" s="1" t="str">
        <f>Items!$E$17</f>
        <v>Начисление себестоимостных затрат</v>
      </c>
      <c r="F36" s="1" t="str">
        <f>Items!$F$30</f>
        <v>Начисление затрат этапа-2 бизнес-процесса</v>
      </c>
      <c r="G36" s="6" t="str">
        <f>Items!$W$36</f>
        <v>Производственные затраты-6</v>
      </c>
      <c r="H36" s="1" t="str">
        <f>dbP!$Y$2</f>
        <v>Y</v>
      </c>
      <c r="M36" s="1" t="str">
        <f>Items!$M$17</f>
        <v>Оплаты себестоимостных затрат</v>
      </c>
      <c r="N36" s="1" t="str">
        <f>Items!$N$30</f>
        <v>Оплаты расходов этапа-2 бизнес-процесса</v>
      </c>
      <c r="O36" s="6" t="str">
        <f>Items!$W$36</f>
        <v>Производственные затраты-6</v>
      </c>
      <c r="U36" s="1" t="str">
        <f>Items!$U$17</f>
        <v>Себестоимость продаж</v>
      </c>
      <c r="V36" s="1" t="str">
        <f>Items!$V$30</f>
        <v>Затраты этапа-2 бизнес-процесса</v>
      </c>
      <c r="W36" s="3" t="s">
        <v>80</v>
      </c>
    </row>
    <row r="37" spans="5:23" x14ac:dyDescent="0.3">
      <c r="E37" s="1" t="str">
        <f>Items!$E$17</f>
        <v>Начисление себестоимостных затрат</v>
      </c>
      <c r="F37" s="1" t="str">
        <f>Items!$F$30</f>
        <v>Начисление затрат этапа-2 бизнес-процесса</v>
      </c>
      <c r="G37" s="6" t="str">
        <f>Items!$W$37</f>
        <v>Производственные затраты-7</v>
      </c>
      <c r="H37" s="1" t="str">
        <f>dbP!$Y$2</f>
        <v>Y</v>
      </c>
      <c r="M37" s="1" t="str">
        <f>Items!$M$17</f>
        <v>Оплаты себестоимостных затрат</v>
      </c>
      <c r="N37" s="1" t="str">
        <f>Items!$N$30</f>
        <v>Оплаты расходов этапа-2 бизнес-процесса</v>
      </c>
      <c r="O37" s="6" t="str">
        <f>Items!$W$37</f>
        <v>Производственные затраты-7</v>
      </c>
      <c r="U37" s="1" t="str">
        <f>Items!$U$17</f>
        <v>Себестоимость продаж</v>
      </c>
      <c r="V37" s="1" t="str">
        <f>Items!$V$30</f>
        <v>Затраты этапа-2 бизнес-процесса</v>
      </c>
      <c r="W37" s="3" t="s">
        <v>81</v>
      </c>
    </row>
    <row r="38" spans="5:23" x14ac:dyDescent="0.3">
      <c r="E38" s="1" t="str">
        <f>Items!$E$17</f>
        <v>Начисление себестоимостных затрат</v>
      </c>
      <c r="F38" s="1" t="str">
        <f>Items!$F$30</f>
        <v>Начисление затрат этапа-2 бизнес-процесса</v>
      </c>
      <c r="G38" s="6" t="str">
        <f>Items!$W$38</f>
        <v>Производственные затраты-8</v>
      </c>
      <c r="H38" s="1" t="str">
        <f>dbP!$Y$2</f>
        <v>Y</v>
      </c>
      <c r="M38" s="1" t="str">
        <f>Items!$M$17</f>
        <v>Оплаты себестоимостных затрат</v>
      </c>
      <c r="N38" s="1" t="str">
        <f>Items!$N$30</f>
        <v>Оплаты расходов этапа-2 бизнес-процесса</v>
      </c>
      <c r="O38" s="6" t="str">
        <f>Items!$W$38</f>
        <v>Производственные затраты-8</v>
      </c>
      <c r="U38" s="1" t="str">
        <f>Items!$U$17</f>
        <v>Себестоимость продаж</v>
      </c>
      <c r="V38" s="1" t="str">
        <f>Items!$V$30</f>
        <v>Затраты этапа-2 бизнес-процесса</v>
      </c>
      <c r="W38" s="3" t="s">
        <v>86</v>
      </c>
    </row>
    <row r="39" spans="5:23" x14ac:dyDescent="0.3">
      <c r="E39" s="1" t="str">
        <f>Items!$E$17</f>
        <v>Начисление себестоимостных затрат</v>
      </c>
      <c r="F39" s="1" t="str">
        <f>Items!$F$30</f>
        <v>Начисление затрат этапа-2 бизнес-процесса</v>
      </c>
      <c r="G39" s="6" t="str">
        <f>Items!$W$39</f>
        <v>Производственные затраты-9</v>
      </c>
      <c r="H39" s="1" t="str">
        <f>dbP!$Y$2</f>
        <v>Y</v>
      </c>
      <c r="M39" s="1" t="str">
        <f>Items!$M$17</f>
        <v>Оплаты себестоимостных затрат</v>
      </c>
      <c r="N39" s="1" t="str">
        <f>Items!$N$30</f>
        <v>Оплаты расходов этапа-2 бизнес-процесса</v>
      </c>
      <c r="O39" s="6" t="str">
        <f>Items!$W$39</f>
        <v>Производственные затраты-9</v>
      </c>
      <c r="U39" s="1" t="str">
        <f>Items!$U$17</f>
        <v>Себестоимость продаж</v>
      </c>
      <c r="V39" s="1" t="str">
        <f>Items!$V$30</f>
        <v>Затраты этапа-2 бизнес-процесса</v>
      </c>
      <c r="W39" s="3" t="s">
        <v>87</v>
      </c>
    </row>
    <row r="40" spans="5:23" x14ac:dyDescent="0.3">
      <c r="E40" s="1" t="str">
        <f>Items!$E$17</f>
        <v>Начисление себестоимостных затрат</v>
      </c>
      <c r="F40" s="1" t="str">
        <f>Items!$F$30</f>
        <v>Начисление затрат этапа-2 бизнес-процесса</v>
      </c>
      <c r="G40" s="6" t="str">
        <f>Items!$W$40</f>
        <v>Производственные затраты-10</v>
      </c>
      <c r="H40" s="1" t="str">
        <f>dbP!$Y$2</f>
        <v>Y</v>
      </c>
      <c r="M40" s="1" t="str">
        <f>Items!$M$17</f>
        <v>Оплаты себестоимостных затрат</v>
      </c>
      <c r="N40" s="1" t="str">
        <f>Items!$N$30</f>
        <v>Оплаты расходов этапа-2 бизнес-процесса</v>
      </c>
      <c r="O40" s="6" t="str">
        <f>Items!$W$40</f>
        <v>Производственные затраты-10</v>
      </c>
      <c r="U40" s="1" t="str">
        <f>Items!$U$17</f>
        <v>Себестоимость продаж</v>
      </c>
      <c r="V40" s="1" t="str">
        <f>Items!$V$30</f>
        <v>Затраты этапа-2 бизнес-процесса</v>
      </c>
      <c r="W40" s="3" t="s">
        <v>88</v>
      </c>
    </row>
    <row r="41" spans="5:23" x14ac:dyDescent="0.3">
      <c r="E41" s="1" t="str">
        <f>Items!$E$17</f>
        <v>Начисление себестоимостных затрат</v>
      </c>
      <c r="F41" s="3" t="s">
        <v>150</v>
      </c>
      <c r="G41" s="6"/>
      <c r="H41" s="1" t="str">
        <f>dbP!$Y$2</f>
        <v>Y</v>
      </c>
      <c r="M41" s="1" t="str">
        <f>Items!$M$17</f>
        <v>Оплаты себестоимостных затрат</v>
      </c>
      <c r="N41" s="3" t="s">
        <v>147</v>
      </c>
      <c r="O41" s="6"/>
      <c r="U41" s="1" t="str">
        <f>Items!$U$17</f>
        <v>Себестоимость продаж</v>
      </c>
      <c r="V41" s="3" t="s">
        <v>114</v>
      </c>
    </row>
    <row r="42" spans="5:23" x14ac:dyDescent="0.3">
      <c r="E42" s="1" t="str">
        <f>Items!$E$17</f>
        <v>Начисление себестоимостных затрат</v>
      </c>
      <c r="F42" s="1" t="str">
        <f>Items!$F$41</f>
        <v>Начисление затрат этапа-3 бизнес-процесса</v>
      </c>
      <c r="G42" s="6" t="str">
        <f>Items!$W$42</f>
        <v>Производственные затраты-11</v>
      </c>
      <c r="H42" s="1" t="str">
        <f>dbP!$Y$2</f>
        <v>Y</v>
      </c>
      <c r="M42" s="1" t="str">
        <f>Items!$M$17</f>
        <v>Оплаты себестоимостных затрат</v>
      </c>
      <c r="N42" s="1" t="str">
        <f>Items!$N$41</f>
        <v>Оплаты расходов этапа-3 бизнес-процесса</v>
      </c>
      <c r="O42" s="6" t="str">
        <f>Items!$W$42</f>
        <v>Производственные затраты-11</v>
      </c>
      <c r="U42" s="1" t="str">
        <f>Items!$U$17</f>
        <v>Себестоимость продаж</v>
      </c>
      <c r="V42" s="1" t="str">
        <f>Items!$V$41</f>
        <v>Затраты этапа-3 бизнес-процесса</v>
      </c>
      <c r="W42" s="3" t="s">
        <v>115</v>
      </c>
    </row>
    <row r="43" spans="5:23" x14ac:dyDescent="0.3">
      <c r="E43" s="1" t="str">
        <f>Items!$E$17</f>
        <v>Начисление себестоимостных затрат</v>
      </c>
      <c r="F43" s="1" t="str">
        <f>Items!$F$41</f>
        <v>Начисление затрат этапа-3 бизнес-процесса</v>
      </c>
      <c r="G43" s="6" t="str">
        <f>Items!$W$43</f>
        <v>Производственные затраты-12</v>
      </c>
      <c r="H43" s="1" t="str">
        <f>dbP!$Y$2</f>
        <v>Y</v>
      </c>
      <c r="M43" s="1" t="str">
        <f>Items!$M$17</f>
        <v>Оплаты себестоимостных затрат</v>
      </c>
      <c r="N43" s="1" t="str">
        <f>Items!$N$41</f>
        <v>Оплаты расходов этапа-3 бизнес-процесса</v>
      </c>
      <c r="O43" s="6" t="str">
        <f>Items!$W$43</f>
        <v>Производственные затраты-12</v>
      </c>
      <c r="U43" s="1" t="str">
        <f>Items!$U$17</f>
        <v>Себестоимость продаж</v>
      </c>
      <c r="V43" s="1" t="str">
        <f>Items!$V$41</f>
        <v>Затраты этапа-3 бизнес-процесса</v>
      </c>
      <c r="W43" s="3" t="s">
        <v>116</v>
      </c>
    </row>
    <row r="44" spans="5:23" x14ac:dyDescent="0.3">
      <c r="E44" s="1" t="str">
        <f>Items!$E$17</f>
        <v>Начисление себестоимостных затрат</v>
      </c>
      <c r="F44" s="1" t="str">
        <f>Items!$F$41</f>
        <v>Начисление затрат этапа-3 бизнес-процесса</v>
      </c>
      <c r="G44" s="6" t="str">
        <f>Items!$W$44</f>
        <v>Производственные затраты-13</v>
      </c>
      <c r="H44" s="1" t="str">
        <f>dbP!$Y$2</f>
        <v>Y</v>
      </c>
      <c r="M44" s="1" t="str">
        <f>Items!$M$17</f>
        <v>Оплаты себестоимостных затрат</v>
      </c>
      <c r="N44" s="1" t="str">
        <f>Items!$N$41</f>
        <v>Оплаты расходов этапа-3 бизнес-процесса</v>
      </c>
      <c r="O44" s="6" t="str">
        <f>Items!$W$44</f>
        <v>Производственные затраты-13</v>
      </c>
      <c r="U44" s="1" t="str">
        <f>Items!$U$17</f>
        <v>Себестоимость продаж</v>
      </c>
      <c r="V44" s="1" t="str">
        <f>Items!$V$41</f>
        <v>Затраты этапа-3 бизнес-процесса</v>
      </c>
      <c r="W44" s="3" t="s">
        <v>117</v>
      </c>
    </row>
    <row r="45" spans="5:23" x14ac:dyDescent="0.3">
      <c r="E45" s="1" t="str">
        <f>Items!$E$17</f>
        <v>Начисление себестоимостных затрат</v>
      </c>
      <c r="F45" s="1" t="str">
        <f>Items!$F$41</f>
        <v>Начисление затрат этапа-3 бизнес-процесса</v>
      </c>
      <c r="G45" s="6" t="str">
        <f>Items!$W$45</f>
        <v>Производственные затраты-14</v>
      </c>
      <c r="H45" s="1" t="str">
        <f>dbP!$Y$2</f>
        <v>Y</v>
      </c>
      <c r="M45" s="1" t="str">
        <f>Items!$M$17</f>
        <v>Оплаты себестоимостных затрат</v>
      </c>
      <c r="N45" s="1" t="str">
        <f>Items!$N$41</f>
        <v>Оплаты расходов этапа-3 бизнес-процесса</v>
      </c>
      <c r="O45" s="6" t="str">
        <f>Items!$W$45</f>
        <v>Производственные затраты-14</v>
      </c>
      <c r="U45" s="1" t="str">
        <f>Items!$U$17</f>
        <v>Себестоимость продаж</v>
      </c>
      <c r="V45" s="1" t="str">
        <f>Items!$V$41</f>
        <v>Затраты этапа-3 бизнес-процесса</v>
      </c>
      <c r="W45" s="3" t="s">
        <v>118</v>
      </c>
    </row>
    <row r="46" spans="5:23" x14ac:dyDescent="0.3">
      <c r="E46" s="1" t="str">
        <f>Items!$E$17</f>
        <v>Начисление себестоимостных затрат</v>
      </c>
      <c r="F46" s="1" t="str">
        <f>Items!$F$41</f>
        <v>Начисление затрат этапа-3 бизнес-процесса</v>
      </c>
      <c r="G46" s="6" t="str">
        <f>Items!$W$46</f>
        <v>Производственные затраты-15</v>
      </c>
      <c r="H46" s="1" t="str">
        <f>dbP!$Y$2</f>
        <v>Y</v>
      </c>
      <c r="M46" s="1" t="str">
        <f>Items!$M$17</f>
        <v>Оплаты себестоимостных затрат</v>
      </c>
      <c r="N46" s="1" t="str">
        <f>Items!$N$41</f>
        <v>Оплаты расходов этапа-3 бизнес-процесса</v>
      </c>
      <c r="O46" s="6" t="str">
        <f>Items!$W$46</f>
        <v>Производственные затраты-15</v>
      </c>
      <c r="U46" s="1" t="str">
        <f>Items!$U$17</f>
        <v>Себестоимость продаж</v>
      </c>
      <c r="V46" s="1" t="str">
        <f>Items!$V$41</f>
        <v>Затраты этапа-3 бизнес-процесса</v>
      </c>
      <c r="W46" s="3" t="s">
        <v>119</v>
      </c>
    </row>
    <row r="47" spans="5:23" x14ac:dyDescent="0.3">
      <c r="E47" s="1" t="str">
        <f>Items!$E$17</f>
        <v>Начисление себестоимостных затрат</v>
      </c>
      <c r="F47" s="1" t="str">
        <f>Items!$F$41</f>
        <v>Начисление затрат этапа-3 бизнес-процесса</v>
      </c>
      <c r="G47" s="6" t="str">
        <f>Items!$W$47</f>
        <v>Производственные затраты-16</v>
      </c>
      <c r="H47" s="1" t="str">
        <f>dbP!$Y$2</f>
        <v>Y</v>
      </c>
      <c r="M47" s="1" t="str">
        <f>Items!$M$17</f>
        <v>Оплаты себестоимостных затрат</v>
      </c>
      <c r="N47" s="1" t="str">
        <f>Items!$N$41</f>
        <v>Оплаты расходов этапа-3 бизнес-процесса</v>
      </c>
      <c r="O47" s="6" t="str">
        <f>Items!$W$47</f>
        <v>Производственные затраты-16</v>
      </c>
      <c r="U47" s="1" t="str">
        <f>Items!$U$17</f>
        <v>Себестоимость продаж</v>
      </c>
      <c r="V47" s="1" t="str">
        <f>Items!$V$41</f>
        <v>Затраты этапа-3 бизнес-процесса</v>
      </c>
      <c r="W47" s="3" t="s">
        <v>120</v>
      </c>
    </row>
    <row r="48" spans="5:23" x14ac:dyDescent="0.3">
      <c r="E48" s="1" t="str">
        <f>Items!$E$17</f>
        <v>Начисление себестоимостных затрат</v>
      </c>
      <c r="F48" s="1" t="str">
        <f>Items!$F$41</f>
        <v>Начисление затрат этапа-3 бизнес-процесса</v>
      </c>
      <c r="G48" s="6" t="str">
        <f>Items!$W$48</f>
        <v>Производственные затраты-17</v>
      </c>
      <c r="H48" s="1" t="str">
        <f>dbP!$Y$2</f>
        <v>Y</v>
      </c>
      <c r="M48" s="1" t="str">
        <f>Items!$M$17</f>
        <v>Оплаты себестоимостных затрат</v>
      </c>
      <c r="N48" s="1" t="str">
        <f>Items!$N$41</f>
        <v>Оплаты расходов этапа-3 бизнес-процесса</v>
      </c>
      <c r="O48" s="6" t="str">
        <f>Items!$W$48</f>
        <v>Производственные затраты-17</v>
      </c>
      <c r="U48" s="1" t="str">
        <f>Items!$U$17</f>
        <v>Себестоимость продаж</v>
      </c>
      <c r="V48" s="1" t="str">
        <f>Items!$V$41</f>
        <v>Затраты этапа-3 бизнес-процесса</v>
      </c>
      <c r="W48" s="3" t="s">
        <v>121</v>
      </c>
    </row>
    <row r="49" spans="5:23" x14ac:dyDescent="0.3">
      <c r="E49" s="1" t="str">
        <f>Items!$E$17</f>
        <v>Начисление себестоимостных затрат</v>
      </c>
      <c r="F49" s="1" t="str">
        <f>Items!$F$41</f>
        <v>Начисление затрат этапа-3 бизнес-процесса</v>
      </c>
      <c r="G49" s="6" t="str">
        <f>Items!$W$49</f>
        <v>Производственные затраты-18</v>
      </c>
      <c r="H49" s="1" t="str">
        <f>dbP!$Y$2</f>
        <v>Y</v>
      </c>
      <c r="M49" s="1" t="str">
        <f>Items!$M$17</f>
        <v>Оплаты себестоимостных затрат</v>
      </c>
      <c r="N49" s="1" t="str">
        <f>Items!$N$41</f>
        <v>Оплаты расходов этапа-3 бизнес-процесса</v>
      </c>
      <c r="O49" s="6" t="str">
        <f>Items!$W$49</f>
        <v>Производственные затраты-18</v>
      </c>
      <c r="U49" s="1" t="str">
        <f>Items!$U$17</f>
        <v>Себестоимость продаж</v>
      </c>
      <c r="V49" s="1" t="str">
        <f>Items!$V$41</f>
        <v>Затраты этапа-3 бизнес-процесса</v>
      </c>
      <c r="W49" s="3" t="s">
        <v>122</v>
      </c>
    </row>
    <row r="50" spans="5:23" x14ac:dyDescent="0.3">
      <c r="E50" s="1" t="str">
        <f>Items!$E$17</f>
        <v>Начисление себестоимостных затрат</v>
      </c>
      <c r="F50" s="1" t="str">
        <f>Items!$F$41</f>
        <v>Начисление затрат этапа-3 бизнес-процесса</v>
      </c>
      <c r="G50" s="6" t="str">
        <f>Items!$W$50</f>
        <v>Производственные затраты-19</v>
      </c>
      <c r="H50" s="1" t="str">
        <f>dbP!$Y$2</f>
        <v>Y</v>
      </c>
      <c r="M50" s="1" t="str">
        <f>Items!$M$17</f>
        <v>Оплаты себестоимостных затрат</v>
      </c>
      <c r="N50" s="1" t="str">
        <f>Items!$N$41</f>
        <v>Оплаты расходов этапа-3 бизнес-процесса</v>
      </c>
      <c r="O50" s="6" t="str">
        <f>Items!$W$50</f>
        <v>Производственные затраты-19</v>
      </c>
      <c r="U50" s="1" t="str">
        <f>Items!$U$17</f>
        <v>Себестоимость продаж</v>
      </c>
      <c r="V50" s="1" t="str">
        <f>Items!$V$41</f>
        <v>Затраты этапа-3 бизнес-процесса</v>
      </c>
      <c r="W50" s="3" t="s">
        <v>123</v>
      </c>
    </row>
    <row r="51" spans="5:23" x14ac:dyDescent="0.3">
      <c r="E51" s="1" t="str">
        <f>Items!$E$17</f>
        <v>Начисление себестоимостных затрат</v>
      </c>
      <c r="F51" s="1" t="str">
        <f>Items!$F$41</f>
        <v>Начисление затрат этапа-3 бизнес-процесса</v>
      </c>
      <c r="G51" s="6" t="str">
        <f>Items!$W$51</f>
        <v>Производственные затраты-20</v>
      </c>
      <c r="H51" s="1" t="str">
        <f>dbP!$Y$2</f>
        <v>Y</v>
      </c>
      <c r="M51" s="1" t="str">
        <f>Items!$M$17</f>
        <v>Оплаты себестоимостных затрат</v>
      </c>
      <c r="N51" s="1" t="str">
        <f>Items!$N$41</f>
        <v>Оплаты расходов этапа-3 бизнес-процесса</v>
      </c>
      <c r="O51" s="6" t="str">
        <f>Items!$W$51</f>
        <v>Производственные затраты-20</v>
      </c>
      <c r="U51" s="1" t="str">
        <f>Items!$U$17</f>
        <v>Себестоимость продаж</v>
      </c>
      <c r="V51" s="1" t="str">
        <f>Items!$V$41</f>
        <v>Затраты этапа-3 бизнес-процесса</v>
      </c>
      <c r="W51" s="3" t="s">
        <v>124</v>
      </c>
    </row>
    <row r="52" spans="5:23" x14ac:dyDescent="0.3">
      <c r="E52" s="1" t="str">
        <f>Items!$E$17</f>
        <v>Начисление себестоимостных затрат</v>
      </c>
      <c r="F52" s="1" t="str">
        <f>Items!$F$41</f>
        <v>Начисление затрат этапа-3 бизнес-процесса</v>
      </c>
      <c r="G52" s="6" t="str">
        <f>Items!$W$51</f>
        <v>Производственные затраты-20</v>
      </c>
      <c r="H52" s="1" t="str">
        <f>dbP!$Y$2</f>
        <v>Y</v>
      </c>
      <c r="M52" s="1" t="str">
        <f>Items!$M$17</f>
        <v>Оплаты себестоимостных затрат</v>
      </c>
      <c r="N52" s="1" t="str">
        <f>Items!$N$41</f>
        <v>Оплаты расходов этапа-3 бизнес-процесса</v>
      </c>
      <c r="O52" s="6" t="str">
        <f>Items!$W$51</f>
        <v>Производственные затраты-20</v>
      </c>
      <c r="U52" s="1" t="str">
        <f>Items!$U$17</f>
        <v>Себестоимость продаж</v>
      </c>
      <c r="V52" s="1" t="str">
        <f>Items!$V$41</f>
        <v>Затраты этапа-3 бизнес-процесса</v>
      </c>
      <c r="W52" s="3" t="s">
        <v>124</v>
      </c>
    </row>
    <row r="53" spans="5:23" x14ac:dyDescent="0.3">
      <c r="E53" s="1" t="str">
        <f>Items!$E$17</f>
        <v>Начисление себестоимостных затрат</v>
      </c>
      <c r="F53" s="1" t="str">
        <f>Items!$F$41</f>
        <v>Начисление затрат этапа-3 бизнес-процесса</v>
      </c>
      <c r="G53" s="6" t="str">
        <f>Items!$W$51</f>
        <v>Производственные затраты-20</v>
      </c>
      <c r="H53" s="1" t="str">
        <f>dbP!$Y$2</f>
        <v>Y</v>
      </c>
      <c r="M53" s="1" t="str">
        <f>Items!$M$17</f>
        <v>Оплаты себестоимостных затрат</v>
      </c>
      <c r="N53" s="1" t="str">
        <f>Items!$N$41</f>
        <v>Оплаты расходов этапа-3 бизнес-процесса</v>
      </c>
      <c r="O53" s="6" t="str">
        <f>Items!$W$51</f>
        <v>Производственные затраты-20</v>
      </c>
      <c r="U53" s="1" t="str">
        <f>Items!$U$17</f>
        <v>Себестоимость продаж</v>
      </c>
      <c r="V53" s="1" t="str">
        <f>Items!$V$41</f>
        <v>Затраты этапа-3 бизнес-процесса</v>
      </c>
      <c r="W53" s="3" t="s">
        <v>124</v>
      </c>
    </row>
    <row r="54" spans="5:23" x14ac:dyDescent="0.3">
      <c r="E54" s="1" t="str">
        <f>Items!$E$17</f>
        <v>Начисление себестоимостных затрат</v>
      </c>
      <c r="F54" s="1" t="str">
        <f>Items!$F$41</f>
        <v>Начисление затрат этапа-3 бизнес-процесса</v>
      </c>
      <c r="G54" s="6" t="str">
        <f>Items!$W$51</f>
        <v>Производственные затраты-20</v>
      </c>
      <c r="H54" s="1" t="str">
        <f>dbP!$Y$2</f>
        <v>Y</v>
      </c>
      <c r="M54" s="1" t="str">
        <f>Items!$M$17</f>
        <v>Оплаты себестоимостных затрат</v>
      </c>
      <c r="N54" s="1" t="str">
        <f>Items!$N$41</f>
        <v>Оплаты расходов этапа-3 бизнес-процесса</v>
      </c>
      <c r="O54" s="6" t="str">
        <f>Items!$W$51</f>
        <v>Производственные затраты-20</v>
      </c>
      <c r="U54" s="1" t="str">
        <f>Items!$U$17</f>
        <v>Себестоимость продаж</v>
      </c>
      <c r="V54" s="1" t="str">
        <f>Items!$V$41</f>
        <v>Затраты этапа-3 бизнес-процесса</v>
      </c>
      <c r="W54" s="3" t="s">
        <v>124</v>
      </c>
    </row>
    <row r="55" spans="5:23" x14ac:dyDescent="0.3">
      <c r="E55" s="1" t="str">
        <f>Items!$E$17</f>
        <v>Начисление себестоимостных затрат</v>
      </c>
      <c r="F55" s="1" t="str">
        <f>Items!$F$41</f>
        <v>Начисление затрат этапа-3 бизнес-процесса</v>
      </c>
      <c r="G55" s="6" t="str">
        <f>Items!$W$51</f>
        <v>Производственные затраты-20</v>
      </c>
      <c r="H55" s="1" t="str">
        <f>dbP!$Y$2</f>
        <v>Y</v>
      </c>
      <c r="M55" s="1" t="str">
        <f>Items!$M$17</f>
        <v>Оплаты себестоимостных затрат</v>
      </c>
      <c r="N55" s="1" t="str">
        <f>Items!$N$41</f>
        <v>Оплаты расходов этапа-3 бизнес-процесса</v>
      </c>
      <c r="O55" s="6" t="str">
        <f>Items!$W$51</f>
        <v>Производственные затраты-20</v>
      </c>
      <c r="U55" s="1" t="str">
        <f>Items!$U$17</f>
        <v>Себестоимость продаж</v>
      </c>
      <c r="V55" s="1" t="str">
        <f>Items!$V$41</f>
        <v>Затраты этапа-3 бизнес-процесса</v>
      </c>
      <c r="W55" s="3" t="s">
        <v>124</v>
      </c>
    </row>
    <row r="56" spans="5:23" x14ac:dyDescent="0.3">
      <c r="E56" s="1" t="str">
        <f>Items!$E$17</f>
        <v>Начисление себестоимостных затрат</v>
      </c>
      <c r="F56" s="1" t="str">
        <f>Items!$F$41</f>
        <v>Начисление затрат этапа-3 бизнес-процесса</v>
      </c>
      <c r="G56" s="6" t="str">
        <f>Items!$W$51</f>
        <v>Производственные затраты-20</v>
      </c>
      <c r="H56" s="1" t="str">
        <f>dbP!$Y$2</f>
        <v>Y</v>
      </c>
      <c r="M56" s="1" t="str">
        <f>Items!$M$17</f>
        <v>Оплаты себестоимостных затрат</v>
      </c>
      <c r="N56" s="1" t="str">
        <f>Items!$N$41</f>
        <v>Оплаты расходов этапа-3 бизнес-процесса</v>
      </c>
      <c r="O56" s="6" t="str">
        <f>Items!$W$51</f>
        <v>Производственные затраты-20</v>
      </c>
      <c r="U56" s="1" t="str">
        <f>Items!$U$17</f>
        <v>Себестоимость продаж</v>
      </c>
      <c r="V56" s="1" t="str">
        <f>Items!$V$41</f>
        <v>Затраты этапа-3 бизнес-процесса</v>
      </c>
      <c r="W56" s="3" t="s">
        <v>124</v>
      </c>
    </row>
    <row r="57" spans="5:23" x14ac:dyDescent="0.3">
      <c r="E57" s="1" t="str">
        <f>Items!$E$17</f>
        <v>Начисление себестоимостных затрат</v>
      </c>
      <c r="F57" s="1" t="str">
        <f>Items!$F$41</f>
        <v>Начисление затрат этапа-3 бизнес-процесса</v>
      </c>
      <c r="G57" s="6" t="str">
        <f>Items!$W$51</f>
        <v>Производственные затраты-20</v>
      </c>
      <c r="H57" s="1" t="str">
        <f>dbP!$Y$2</f>
        <v>Y</v>
      </c>
      <c r="M57" s="1" t="str">
        <f>Items!$M$17</f>
        <v>Оплаты себестоимостных затрат</v>
      </c>
      <c r="N57" s="1" t="str">
        <f>Items!$N$41</f>
        <v>Оплаты расходов этапа-3 бизнес-процесса</v>
      </c>
      <c r="O57" s="6" t="str">
        <f>Items!$W$51</f>
        <v>Производственные затраты-20</v>
      </c>
      <c r="U57" s="1" t="str">
        <f>Items!$U$17</f>
        <v>Себестоимость продаж</v>
      </c>
      <c r="V57" s="1" t="str">
        <f>Items!$V$41</f>
        <v>Затраты этапа-3 бизнес-процесса</v>
      </c>
      <c r="W57" s="3" t="s">
        <v>124</v>
      </c>
    </row>
    <row r="58" spans="5:23" x14ac:dyDescent="0.3">
      <c r="E58" s="1" t="str">
        <f>Items!$E$17</f>
        <v>Начисление себестоимостных затрат</v>
      </c>
      <c r="F58" s="1" t="str">
        <f>Items!$F$41</f>
        <v>Начисление затрат этапа-3 бизнес-процесса</v>
      </c>
      <c r="G58" s="6" t="str">
        <f>Items!$W$51</f>
        <v>Производственные затраты-20</v>
      </c>
      <c r="H58" s="1" t="str">
        <f>dbP!$Y$2</f>
        <v>Y</v>
      </c>
      <c r="M58" s="1" t="str">
        <f>Items!$M$17</f>
        <v>Оплаты себестоимостных затрат</v>
      </c>
      <c r="N58" s="1" t="str">
        <f>Items!$N$41</f>
        <v>Оплаты расходов этапа-3 бизнес-процесса</v>
      </c>
      <c r="O58" s="6" t="str">
        <f>Items!$W$51</f>
        <v>Производственные затраты-20</v>
      </c>
      <c r="U58" s="1" t="str">
        <f>Items!$U$17</f>
        <v>Себестоимость продаж</v>
      </c>
      <c r="V58" s="1" t="str">
        <f>Items!$V$41</f>
        <v>Затраты этапа-3 бизнес-процесса</v>
      </c>
      <c r="W58" s="3" t="s">
        <v>124</v>
      </c>
    </row>
    <row r="59" spans="5:23" x14ac:dyDescent="0.3">
      <c r="E59" s="1" t="str">
        <f>Items!$E$17</f>
        <v>Начисление себестоимостных затрат</v>
      </c>
      <c r="F59" s="3" t="s">
        <v>151</v>
      </c>
      <c r="G59" s="6"/>
      <c r="H59" s="1" t="str">
        <f>dbP!$Y$2</f>
        <v>Y</v>
      </c>
      <c r="M59" s="1" t="str">
        <f>Items!$M$17</f>
        <v>Оплаты себестоимостных затрат</v>
      </c>
      <c r="N59" s="3" t="s">
        <v>148</v>
      </c>
      <c r="O59" s="6"/>
      <c r="U59" s="1" t="str">
        <f>Items!$U$17</f>
        <v>Себестоимость продаж</v>
      </c>
      <c r="V59" s="3" t="s">
        <v>125</v>
      </c>
    </row>
    <row r="60" spans="5:23" x14ac:dyDescent="0.3">
      <c r="E60" s="1" t="str">
        <f>Items!$E$17</f>
        <v>Начисление себестоимостных затрат</v>
      </c>
      <c r="F60" s="1" t="str">
        <f>Items!$F$59</f>
        <v>Начисление затрат этапа-4 бизнес-процесса</v>
      </c>
      <c r="G60" s="6" t="str">
        <f>Items!$W$60</f>
        <v>Производственные затраты-21</v>
      </c>
      <c r="H60" s="1" t="str">
        <f>dbP!$Y$2</f>
        <v>Y</v>
      </c>
      <c r="M60" s="1" t="str">
        <f>Items!$M$17</f>
        <v>Оплаты себестоимостных затрат</v>
      </c>
      <c r="N60" s="1" t="str">
        <f>Items!$N$59</f>
        <v>Оплаты расходов этапа-4 бизнес-процесса</v>
      </c>
      <c r="O60" s="6" t="str">
        <f>Items!$W$60</f>
        <v>Производственные затраты-21</v>
      </c>
      <c r="U60" s="1" t="str">
        <f>Items!$U$17</f>
        <v>Себестоимость продаж</v>
      </c>
      <c r="V60" s="1" t="str">
        <f>Items!$V$59</f>
        <v>Затраты этапа-4 бизнес-процесса</v>
      </c>
      <c r="W60" s="3" t="s">
        <v>126</v>
      </c>
    </row>
    <row r="61" spans="5:23" x14ac:dyDescent="0.3">
      <c r="E61" s="1" t="str">
        <f>Items!$E$17</f>
        <v>Начисление себестоимостных затрат</v>
      </c>
      <c r="F61" s="1" t="str">
        <f>Items!$F$59</f>
        <v>Начисление затрат этапа-4 бизнес-процесса</v>
      </c>
      <c r="G61" s="6" t="str">
        <f>Items!$W$61</f>
        <v>Производственные затраты-22</v>
      </c>
      <c r="H61" s="1" t="str">
        <f>dbP!$Y$2</f>
        <v>Y</v>
      </c>
      <c r="M61" s="1" t="str">
        <f>Items!$M$17</f>
        <v>Оплаты себестоимостных затрат</v>
      </c>
      <c r="N61" s="1" t="str">
        <f>Items!$N$59</f>
        <v>Оплаты расходов этапа-4 бизнес-процесса</v>
      </c>
      <c r="O61" s="6" t="str">
        <f>Items!$W$61</f>
        <v>Производственные затраты-22</v>
      </c>
      <c r="U61" s="1" t="str">
        <f>Items!$U$17</f>
        <v>Себестоимость продаж</v>
      </c>
      <c r="V61" s="1" t="str">
        <f>Items!$V$59</f>
        <v>Затраты этапа-4 бизнес-процесса</v>
      </c>
      <c r="W61" s="3" t="s">
        <v>127</v>
      </c>
    </row>
    <row r="62" spans="5:23" x14ac:dyDescent="0.3">
      <c r="E62" s="1" t="str">
        <f>Items!$E$17</f>
        <v>Начисление себестоимостных затрат</v>
      </c>
      <c r="F62" s="1" t="str">
        <f>Items!$F$59</f>
        <v>Начисление затрат этапа-4 бизнес-процесса</v>
      </c>
      <c r="G62" s="6" t="str">
        <f>Items!$W$62</f>
        <v>Производственные затраты-23</v>
      </c>
      <c r="H62" s="1" t="str">
        <f>dbP!$Y$2</f>
        <v>Y</v>
      </c>
      <c r="M62" s="1" t="str">
        <f>Items!$M$17</f>
        <v>Оплаты себестоимостных затрат</v>
      </c>
      <c r="N62" s="1" t="str">
        <f>Items!$N$59</f>
        <v>Оплаты расходов этапа-4 бизнес-процесса</v>
      </c>
      <c r="O62" s="6" t="str">
        <f>Items!$W$62</f>
        <v>Производственные затраты-23</v>
      </c>
      <c r="U62" s="1" t="str">
        <f>Items!$U$17</f>
        <v>Себестоимость продаж</v>
      </c>
      <c r="V62" s="1" t="str">
        <f>Items!$V$59</f>
        <v>Затраты этапа-4 бизнес-процесса</v>
      </c>
      <c r="W62" s="3" t="s">
        <v>128</v>
      </c>
    </row>
    <row r="63" spans="5:23" x14ac:dyDescent="0.3">
      <c r="E63" s="1" t="str">
        <f>Items!$E$17</f>
        <v>Начисление себестоимостных затрат</v>
      </c>
      <c r="F63" s="1" t="str">
        <f>Items!$F$59</f>
        <v>Начисление затрат этапа-4 бизнес-процесса</v>
      </c>
      <c r="G63" s="6" t="str">
        <f>Items!$W$63</f>
        <v>Производственные затраты-24</v>
      </c>
      <c r="H63" s="1" t="str">
        <f>dbP!$Y$2</f>
        <v>Y</v>
      </c>
      <c r="M63" s="1" t="str">
        <f>Items!$M$17</f>
        <v>Оплаты себестоимостных затрат</v>
      </c>
      <c r="N63" s="1" t="str">
        <f>Items!$N$59</f>
        <v>Оплаты расходов этапа-4 бизнес-процесса</v>
      </c>
      <c r="O63" s="6" t="str">
        <f>Items!$W$63</f>
        <v>Производственные затраты-24</v>
      </c>
      <c r="U63" s="1" t="str">
        <f>Items!$U$17</f>
        <v>Себестоимость продаж</v>
      </c>
      <c r="V63" s="1" t="str">
        <f>Items!$V$59</f>
        <v>Затраты этапа-4 бизнес-процесса</v>
      </c>
      <c r="W63" s="3" t="s">
        <v>129</v>
      </c>
    </row>
    <row r="64" spans="5:23" x14ac:dyDescent="0.3">
      <c r="E64" s="1" t="str">
        <f>Items!$E$17</f>
        <v>Начисление себестоимостных затрат</v>
      </c>
      <c r="F64" s="1" t="str">
        <f>Items!$F$59</f>
        <v>Начисление затрат этапа-4 бизнес-процесса</v>
      </c>
      <c r="G64" s="6" t="str">
        <f>Items!$W$64</f>
        <v>Производственные затраты-25</v>
      </c>
      <c r="H64" s="1" t="str">
        <f>dbP!$Y$2</f>
        <v>Y</v>
      </c>
      <c r="M64" s="1" t="str">
        <f>Items!$M$17</f>
        <v>Оплаты себестоимостных затрат</v>
      </c>
      <c r="N64" s="1" t="str">
        <f>Items!$N$59</f>
        <v>Оплаты расходов этапа-4 бизнес-процесса</v>
      </c>
      <c r="O64" s="6" t="str">
        <f>Items!$W$64</f>
        <v>Производственные затраты-25</v>
      </c>
      <c r="U64" s="1" t="str">
        <f>Items!$U$17</f>
        <v>Себестоимость продаж</v>
      </c>
      <c r="V64" s="1" t="str">
        <f>Items!$V$59</f>
        <v>Затраты этапа-4 бизнес-процесса</v>
      </c>
      <c r="W64" s="3" t="s">
        <v>130</v>
      </c>
    </row>
    <row r="65" spans="5:23" x14ac:dyDescent="0.3">
      <c r="E65" s="1" t="str">
        <f>Items!$E$17</f>
        <v>Начисление себестоимостных затрат</v>
      </c>
      <c r="F65" s="1" t="str">
        <f>Items!$F$59</f>
        <v>Начисление затрат этапа-4 бизнес-процесса</v>
      </c>
      <c r="G65" s="6" t="str">
        <f>Items!$W$65</f>
        <v>Производственные затраты-26</v>
      </c>
      <c r="H65" s="1" t="str">
        <f>dbP!$Y$2</f>
        <v>Y</v>
      </c>
      <c r="M65" s="1" t="str">
        <f>Items!$M$17</f>
        <v>Оплаты себестоимостных затрат</v>
      </c>
      <c r="N65" s="1" t="str">
        <f>Items!$N$59</f>
        <v>Оплаты расходов этапа-4 бизнес-процесса</v>
      </c>
      <c r="O65" s="6" t="str">
        <f>Items!$W$65</f>
        <v>Производственные затраты-26</v>
      </c>
      <c r="U65" s="1" t="str">
        <f>Items!$U$17</f>
        <v>Себестоимость продаж</v>
      </c>
      <c r="V65" s="1" t="str">
        <f>Items!$V$59</f>
        <v>Затраты этапа-4 бизнес-процесса</v>
      </c>
      <c r="W65" s="3" t="s">
        <v>131</v>
      </c>
    </row>
    <row r="66" spans="5:23" x14ac:dyDescent="0.3">
      <c r="E66" s="1" t="str">
        <f>Items!$E$17</f>
        <v>Начисление себестоимостных затрат</v>
      </c>
      <c r="F66" s="1" t="str">
        <f>Items!$F$59</f>
        <v>Начисление затрат этапа-4 бизнес-процесса</v>
      </c>
      <c r="G66" s="6" t="str">
        <f>Items!$W$66</f>
        <v>Производственные затраты-27</v>
      </c>
      <c r="H66" s="1" t="str">
        <f>dbP!$Y$2</f>
        <v>Y</v>
      </c>
      <c r="M66" s="1" t="str">
        <f>Items!$M$17</f>
        <v>Оплаты себестоимостных затрат</v>
      </c>
      <c r="N66" s="1" t="str">
        <f>Items!$N$59</f>
        <v>Оплаты расходов этапа-4 бизнес-процесса</v>
      </c>
      <c r="O66" s="6" t="str">
        <f>Items!$W$66</f>
        <v>Производственные затраты-27</v>
      </c>
      <c r="U66" s="1" t="str">
        <f>Items!$U$17</f>
        <v>Себестоимость продаж</v>
      </c>
      <c r="V66" s="1" t="str">
        <f>Items!$V$59</f>
        <v>Затраты этапа-4 бизнес-процесса</v>
      </c>
      <c r="W66" s="3" t="s">
        <v>132</v>
      </c>
    </row>
    <row r="67" spans="5:23" x14ac:dyDescent="0.3">
      <c r="E67" s="1" t="str">
        <f>Items!$E$17</f>
        <v>Начисление себестоимостных затрат</v>
      </c>
      <c r="F67" s="1" t="str">
        <f>Items!$F$59</f>
        <v>Начисление затрат этапа-4 бизнес-процесса</v>
      </c>
      <c r="G67" s="6" t="str">
        <f>Items!$W$67</f>
        <v>Производственные затраты-28</v>
      </c>
      <c r="H67" s="1" t="str">
        <f>dbP!$Y$2</f>
        <v>Y</v>
      </c>
      <c r="M67" s="1" t="str">
        <f>Items!$M$17</f>
        <v>Оплаты себестоимостных затрат</v>
      </c>
      <c r="N67" s="1" t="str">
        <f>Items!$N$59</f>
        <v>Оплаты расходов этапа-4 бизнес-процесса</v>
      </c>
      <c r="O67" s="6" t="str">
        <f>Items!$W$67</f>
        <v>Производственные затраты-28</v>
      </c>
      <c r="U67" s="1" t="str">
        <f>Items!$U$17</f>
        <v>Себестоимость продаж</v>
      </c>
      <c r="V67" s="1" t="str">
        <f>Items!$V$59</f>
        <v>Затраты этапа-4 бизнес-процесса</v>
      </c>
      <c r="W67" s="3" t="s">
        <v>133</v>
      </c>
    </row>
    <row r="68" spans="5:23" x14ac:dyDescent="0.3">
      <c r="E68" s="1" t="str">
        <f>Items!$E$17</f>
        <v>Начисление себестоимостных затрат</v>
      </c>
      <c r="F68" s="1" t="str">
        <f>Items!$F$59</f>
        <v>Начисление затрат этапа-4 бизнес-процесса</v>
      </c>
      <c r="G68" s="6" t="str">
        <f>Items!$W$68</f>
        <v>Производственные затраты-29</v>
      </c>
      <c r="H68" s="1" t="str">
        <f>dbP!$Y$2</f>
        <v>Y</v>
      </c>
      <c r="M68" s="1" t="str">
        <f>Items!$M$17</f>
        <v>Оплаты себестоимостных затрат</v>
      </c>
      <c r="N68" s="1" t="str">
        <f>Items!$N$59</f>
        <v>Оплаты расходов этапа-4 бизнес-процесса</v>
      </c>
      <c r="O68" s="6" t="str">
        <f>Items!$W$68</f>
        <v>Производственные затраты-29</v>
      </c>
      <c r="U68" s="1" t="str">
        <f>Items!$U$17</f>
        <v>Себестоимость продаж</v>
      </c>
      <c r="V68" s="1" t="str">
        <f>Items!$V$59</f>
        <v>Затраты этапа-4 бизнес-процесса</v>
      </c>
      <c r="W68" s="3" t="s">
        <v>134</v>
      </c>
    </row>
    <row r="69" spans="5:23" x14ac:dyDescent="0.3">
      <c r="E69" s="1" t="str">
        <f>Items!$E$17</f>
        <v>Начисление себестоимостных затрат</v>
      </c>
      <c r="F69" s="1" t="str">
        <f>Items!$F$59</f>
        <v>Начисление затрат этапа-4 бизнес-процесса</v>
      </c>
      <c r="G69" s="6" t="str">
        <f>Items!$W$69</f>
        <v>Производственные затраты-30</v>
      </c>
      <c r="H69" s="1" t="str">
        <f>dbP!$Y$2</f>
        <v>Y</v>
      </c>
      <c r="M69" s="1" t="str">
        <f>Items!$M$17</f>
        <v>Оплаты себестоимостных затрат</v>
      </c>
      <c r="N69" s="1" t="str">
        <f>Items!$N$59</f>
        <v>Оплаты расходов этапа-4 бизнес-процесса</v>
      </c>
      <c r="O69" s="6" t="str">
        <f>Items!$W$69</f>
        <v>Производственные затраты-30</v>
      </c>
      <c r="U69" s="1" t="str">
        <f>Items!$U$17</f>
        <v>Себестоимость продаж</v>
      </c>
      <c r="V69" s="1" t="str">
        <f>Items!$V$59</f>
        <v>Затраты этапа-4 бизнес-процесса</v>
      </c>
      <c r="W69" s="3" t="s">
        <v>135</v>
      </c>
    </row>
    <row r="70" spans="5:23" x14ac:dyDescent="0.3">
      <c r="E70" s="1" t="str">
        <f>Items!$E$17</f>
        <v>Начисление себестоимостных затрат</v>
      </c>
      <c r="F70" s="3" t="s">
        <v>152</v>
      </c>
      <c r="G70" s="6"/>
      <c r="H70" s="1" t="str">
        <f>dbP!$Y$2</f>
        <v>Y</v>
      </c>
      <c r="M70" s="1" t="str">
        <f>Items!$M$17</f>
        <v>Оплаты себестоимостных затрат</v>
      </c>
      <c r="N70" s="3" t="s">
        <v>149</v>
      </c>
      <c r="O70" s="6"/>
      <c r="U70" s="1" t="str">
        <f>Items!$U$17</f>
        <v>Себестоимость продаж</v>
      </c>
      <c r="V70" s="3" t="s">
        <v>136</v>
      </c>
    </row>
    <row r="71" spans="5:23" x14ac:dyDescent="0.3">
      <c r="E71" s="1" t="str">
        <f>Items!$E$17</f>
        <v>Начисление себестоимостных затрат</v>
      </c>
      <c r="F71" s="1" t="str">
        <f>Items!$F$70</f>
        <v>Начисление затрат этапа-5 бизнес-процесса</v>
      </c>
      <c r="G71" s="6" t="str">
        <f>Items!$W$71</f>
        <v>Затраты на доставку и продажу-1</v>
      </c>
      <c r="H71" s="1" t="str">
        <f>dbP!$Y$2</f>
        <v>Y</v>
      </c>
      <c r="M71" s="1" t="str">
        <f>Items!$M$17</f>
        <v>Оплаты себестоимостных затрат</v>
      </c>
      <c r="N71" s="1" t="str">
        <f>Items!$N$70</f>
        <v>Оплаты расходов этапа-5 бизнес-процесса</v>
      </c>
      <c r="O71" s="6" t="str">
        <f>Items!$W$71</f>
        <v>Затраты на доставку и продажу-1</v>
      </c>
      <c r="U71" s="1" t="str">
        <f>Items!$U$17</f>
        <v>Себестоимость продаж</v>
      </c>
      <c r="V71" s="1" t="str">
        <f>Items!$V$70</f>
        <v>Затраты этапа-5 бизнес-процесса</v>
      </c>
      <c r="W71" s="3" t="s">
        <v>137</v>
      </c>
    </row>
    <row r="72" spans="5:23" x14ac:dyDescent="0.3">
      <c r="E72" s="1" t="str">
        <f>Items!$E$17</f>
        <v>Начисление себестоимостных затрат</v>
      </c>
      <c r="F72" s="1" t="str">
        <f>Items!$F$70</f>
        <v>Начисление затрат этапа-5 бизнес-процесса</v>
      </c>
      <c r="G72" s="6" t="str">
        <f>Items!$W$72</f>
        <v>Затраты на доставку и продажу-2</v>
      </c>
      <c r="H72" s="1" t="str">
        <f>dbP!$Y$2</f>
        <v>Y</v>
      </c>
      <c r="M72" s="1" t="str">
        <f>Items!$M$17</f>
        <v>Оплаты себестоимостных затрат</v>
      </c>
      <c r="N72" s="1" t="str">
        <f>Items!$N$70</f>
        <v>Оплаты расходов этапа-5 бизнес-процесса</v>
      </c>
      <c r="O72" s="6" t="str">
        <f>Items!$W$72</f>
        <v>Затраты на доставку и продажу-2</v>
      </c>
      <c r="U72" s="1" t="str">
        <f>Items!$U$17</f>
        <v>Себестоимость продаж</v>
      </c>
      <c r="V72" s="1" t="str">
        <f>Items!$V$70</f>
        <v>Затраты этапа-5 бизнес-процесса</v>
      </c>
      <c r="W72" s="3" t="s">
        <v>138</v>
      </c>
    </row>
    <row r="73" spans="5:23" x14ac:dyDescent="0.3">
      <c r="E73" s="1" t="str">
        <f>Items!$E$17</f>
        <v>Начисление себестоимостных затрат</v>
      </c>
      <c r="F73" s="1" t="str">
        <f>Items!$F$70</f>
        <v>Начисление затрат этапа-5 бизнес-процесса</v>
      </c>
      <c r="G73" s="6" t="str">
        <f>Items!$W$73</f>
        <v>Затраты на доставку и продажу-3</v>
      </c>
      <c r="H73" s="1" t="str">
        <f>dbP!$Y$2</f>
        <v>Y</v>
      </c>
      <c r="M73" s="1" t="str">
        <f>Items!$M$17</f>
        <v>Оплаты себестоимостных затрат</v>
      </c>
      <c r="N73" s="1" t="str">
        <f>Items!$N$70</f>
        <v>Оплаты расходов этапа-5 бизнес-процесса</v>
      </c>
      <c r="O73" s="6" t="str">
        <f>Items!$W$73</f>
        <v>Затраты на доставку и продажу-3</v>
      </c>
      <c r="U73" s="1" t="str">
        <f>Items!$U$17</f>
        <v>Себестоимость продаж</v>
      </c>
      <c r="V73" s="1" t="str">
        <f>Items!$V$70</f>
        <v>Затраты этапа-5 бизнес-процесса</v>
      </c>
      <c r="W73" s="3" t="s">
        <v>139</v>
      </c>
    </row>
    <row r="74" spans="5:23" x14ac:dyDescent="0.3">
      <c r="E74" s="1" t="str">
        <f>Items!$E$17</f>
        <v>Начисление себестоимостных затрат</v>
      </c>
      <c r="F74" s="1" t="str">
        <f>Items!$F$70</f>
        <v>Начисление затрат этапа-5 бизнес-процесса</v>
      </c>
      <c r="G74" s="6" t="str">
        <f>Items!$W$74</f>
        <v>Затраты на доставку и продажу-4</v>
      </c>
      <c r="H74" s="1" t="str">
        <f>dbP!$Y$2</f>
        <v>Y</v>
      </c>
      <c r="M74" s="1" t="str">
        <f>Items!$M$17</f>
        <v>Оплаты себестоимостных затрат</v>
      </c>
      <c r="N74" s="1" t="str">
        <f>Items!$N$70</f>
        <v>Оплаты расходов этапа-5 бизнес-процесса</v>
      </c>
      <c r="O74" s="6" t="str">
        <f>Items!$W$74</f>
        <v>Затраты на доставку и продажу-4</v>
      </c>
      <c r="U74" s="1" t="str">
        <f>Items!$U$17</f>
        <v>Себестоимость продаж</v>
      </c>
      <c r="V74" s="1" t="str">
        <f>Items!$V$70</f>
        <v>Затраты этапа-5 бизнес-процесса</v>
      </c>
      <c r="W74" s="3" t="s">
        <v>140</v>
      </c>
    </row>
    <row r="75" spans="5:23" x14ac:dyDescent="0.3">
      <c r="E75" s="1" t="str">
        <f>Items!$E$17</f>
        <v>Начисление себестоимостных затрат</v>
      </c>
      <c r="F75" s="1" t="str">
        <f>Items!$F$70</f>
        <v>Начисление затрат этапа-5 бизнес-процесса</v>
      </c>
      <c r="G75" s="6" t="str">
        <f>Items!$W$75</f>
        <v>Затраты на доставку и продажу-5</v>
      </c>
      <c r="H75" s="1" t="str">
        <f>dbP!$Y$2</f>
        <v>Y</v>
      </c>
      <c r="M75" s="1" t="str">
        <f>Items!$M$17</f>
        <v>Оплаты себестоимостных затрат</v>
      </c>
      <c r="N75" s="1" t="str">
        <f>Items!$N$70</f>
        <v>Оплаты расходов этапа-5 бизнес-процесса</v>
      </c>
      <c r="O75" s="6" t="str">
        <f>Items!$W$75</f>
        <v>Затраты на доставку и продажу-5</v>
      </c>
      <c r="U75" s="1" t="str">
        <f>Items!$U$17</f>
        <v>Себестоимость продаж</v>
      </c>
      <c r="V75" s="1" t="str">
        <f>Items!$V$70</f>
        <v>Затраты этапа-5 бизнес-процесса</v>
      </c>
      <c r="W75" s="3" t="s">
        <v>141</v>
      </c>
    </row>
    <row r="76" spans="5:23" x14ac:dyDescent="0.3">
      <c r="E76" s="1" t="str">
        <f>Items!$E$17</f>
        <v>Начисление себестоимостных затрат</v>
      </c>
      <c r="F76" s="1" t="str">
        <f>Items!$F$70</f>
        <v>Начисление затрат этапа-5 бизнес-процесса</v>
      </c>
      <c r="G76" s="6" t="str">
        <f>Items!$W$76</f>
        <v>Затраты на доставку и продажу-6</v>
      </c>
      <c r="H76" s="1" t="str">
        <f>dbP!$Y$2</f>
        <v>Y</v>
      </c>
      <c r="M76" s="1" t="str">
        <f>Items!$M$17</f>
        <v>Оплаты себестоимостных затрат</v>
      </c>
      <c r="N76" s="1" t="str">
        <f>Items!$N$70</f>
        <v>Оплаты расходов этапа-5 бизнес-процесса</v>
      </c>
      <c r="O76" s="6" t="str">
        <f>Items!$W$76</f>
        <v>Затраты на доставку и продажу-6</v>
      </c>
      <c r="U76" s="1" t="str">
        <f>Items!$U$17</f>
        <v>Себестоимость продаж</v>
      </c>
      <c r="V76" s="1" t="str">
        <f>Items!$V$70</f>
        <v>Затраты этапа-5 бизнес-процесса</v>
      </c>
      <c r="W76" s="3" t="s">
        <v>142</v>
      </c>
    </row>
    <row r="77" spans="5:23" x14ac:dyDescent="0.3">
      <c r="E77" s="1" t="str">
        <f>Items!$E$17</f>
        <v>Начисление себестоимостных затрат</v>
      </c>
      <c r="F77" s="1" t="str">
        <f>Items!$F$70</f>
        <v>Начисление затрат этапа-5 бизнес-процесса</v>
      </c>
      <c r="G77" s="6" t="str">
        <f>Items!$W$77</f>
        <v>Затраты на доставку и продажу-7</v>
      </c>
      <c r="H77" s="1" t="str">
        <f>dbP!$Y$2</f>
        <v>Y</v>
      </c>
      <c r="M77" s="1" t="str">
        <f>Items!$M$17</f>
        <v>Оплаты себестоимостных затрат</v>
      </c>
      <c r="N77" s="1" t="str">
        <f>Items!$N$70</f>
        <v>Оплаты расходов этапа-5 бизнес-процесса</v>
      </c>
      <c r="O77" s="6" t="str">
        <f>Items!$W$77</f>
        <v>Затраты на доставку и продажу-7</v>
      </c>
      <c r="U77" s="1" t="str">
        <f>Items!$U$17</f>
        <v>Себестоимость продаж</v>
      </c>
      <c r="V77" s="1" t="str">
        <f>Items!$V$70</f>
        <v>Затраты этапа-5 бизнес-процесса</v>
      </c>
      <c r="W77" s="3" t="s">
        <v>143</v>
      </c>
    </row>
    <row r="78" spans="5:23" x14ac:dyDescent="0.3">
      <c r="E78" s="1" t="str">
        <f>Items!$E$17</f>
        <v>Начисление себестоимостных затрат</v>
      </c>
      <c r="F78" s="1" t="str">
        <f>Items!$F$70</f>
        <v>Начисление затрат этапа-5 бизнес-процесса</v>
      </c>
      <c r="G78" s="6" t="str">
        <f>Items!$W$78</f>
        <v>Затраты на доставку и продажу-8</v>
      </c>
      <c r="H78" s="1" t="str">
        <f>dbP!$Y$2</f>
        <v>Y</v>
      </c>
      <c r="M78" s="1" t="str">
        <f>Items!$M$17</f>
        <v>Оплаты себестоимостных затрат</v>
      </c>
      <c r="N78" s="1" t="str">
        <f>Items!$N$70</f>
        <v>Оплаты расходов этапа-5 бизнес-процесса</v>
      </c>
      <c r="O78" s="6" t="str">
        <f>Items!$W$78</f>
        <v>Затраты на доставку и продажу-8</v>
      </c>
      <c r="U78" s="1" t="str">
        <f>Items!$U$17</f>
        <v>Себестоимость продаж</v>
      </c>
      <c r="V78" s="1" t="str">
        <f>Items!$V$70</f>
        <v>Затраты этапа-5 бизнес-процесса</v>
      </c>
      <c r="W78" s="3" t="s">
        <v>144</v>
      </c>
    </row>
    <row r="79" spans="5:23" x14ac:dyDescent="0.3">
      <c r="E79" s="1" t="str">
        <f>Items!$E$17</f>
        <v>Начисление себестоимостных затрат</v>
      </c>
      <c r="F79" s="1" t="str">
        <f>Items!$F$70</f>
        <v>Начисление затрат этапа-5 бизнес-процесса</v>
      </c>
      <c r="G79" s="6" t="str">
        <f>Items!$W$79</f>
        <v>Затраты на доставку и продажу-9</v>
      </c>
      <c r="H79" s="1" t="str">
        <f>dbP!$Y$2</f>
        <v>Y</v>
      </c>
      <c r="M79" s="1" t="str">
        <f>Items!$M$17</f>
        <v>Оплаты себестоимостных затрат</v>
      </c>
      <c r="N79" s="1" t="str">
        <f>Items!$N$70</f>
        <v>Оплаты расходов этапа-5 бизнес-процесса</v>
      </c>
      <c r="O79" s="6" t="str">
        <f>Items!$W$79</f>
        <v>Затраты на доставку и продажу-9</v>
      </c>
      <c r="U79" s="1" t="str">
        <f>Items!$U$17</f>
        <v>Себестоимость продаж</v>
      </c>
      <c r="V79" s="1" t="str">
        <f>Items!$V$70</f>
        <v>Затраты этапа-5 бизнес-процесса</v>
      </c>
      <c r="W79" s="3" t="s">
        <v>145</v>
      </c>
    </row>
    <row r="80" spans="5:23" x14ac:dyDescent="0.3">
      <c r="E80" s="1" t="str">
        <f>Items!$E$17</f>
        <v>Начисление себестоимостных затрат</v>
      </c>
      <c r="F80" s="1" t="str">
        <f>Items!$F$70</f>
        <v>Начисление затрат этапа-5 бизнес-процесса</v>
      </c>
      <c r="G80" s="6" t="str">
        <f>Items!$W$80</f>
        <v>Затраты на доставку и продажу-10</v>
      </c>
      <c r="H80" s="1" t="str">
        <f>dbP!$Y$2</f>
        <v>Y</v>
      </c>
      <c r="M80" s="1" t="str">
        <f>Items!$M$17</f>
        <v>Оплаты себестоимостных затрат</v>
      </c>
      <c r="N80" s="1" t="str">
        <f>Items!$N$70</f>
        <v>Оплаты расходов этапа-5 бизнес-процесса</v>
      </c>
      <c r="O80" s="6" t="str">
        <f>Items!$W$80</f>
        <v>Затраты на доставку и продажу-10</v>
      </c>
      <c r="U80" s="1" t="str">
        <f>Items!$U$17</f>
        <v>Себестоимость продаж</v>
      </c>
      <c r="V80" s="1" t="str">
        <f>Items!$V$70</f>
        <v>Затраты этапа-5 бизнес-процесса</v>
      </c>
      <c r="W80" s="3" t="s">
        <v>146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B2"/>
  <sheetViews>
    <sheetView showGridLines="0" workbookViewId="0">
      <pane xSplit="3" ySplit="1" topLeftCell="G2" activePane="bottomRight" state="frozen"/>
      <selection pane="topRight" activeCell="D1" sqref="D1"/>
      <selection pane="bottomLeft" activeCell="A2" sqref="A2"/>
      <selection pane="bottomRight" activeCell="T7" sqref="T7"/>
    </sheetView>
  </sheetViews>
  <sheetFormatPr defaultRowHeight="13.8" x14ac:dyDescent="0.3"/>
  <cols>
    <col min="1" max="3" width="2.77734375" style="1" customWidth="1"/>
    <col min="4" max="4" width="8.88671875" style="1"/>
    <col min="5" max="5" width="4.21875" style="1" bestFit="1" customWidth="1"/>
    <col min="6" max="6" width="9.88671875" style="1" bestFit="1" customWidth="1"/>
    <col min="7" max="7" width="9.44140625" style="1" bestFit="1" customWidth="1"/>
    <col min="8" max="8" width="7.77734375" style="1" bestFit="1" customWidth="1"/>
    <col min="9" max="9" width="8" style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7" width="7.5546875" style="1" bestFit="1" customWidth="1"/>
    <col min="18" max="18" width="7.21875" style="1" bestFit="1" customWidth="1"/>
    <col min="19" max="19" width="9.6640625" style="1" bestFit="1" customWidth="1"/>
    <col min="20" max="20" width="8" style="1" bestFit="1" customWidth="1"/>
    <col min="21" max="25" width="8.88671875" style="1"/>
    <col min="26" max="26" width="6.6640625" style="1" bestFit="1" customWidth="1"/>
    <col min="27" max="27" width="10.5546875" style="1" bestFit="1" customWidth="1"/>
    <col min="28" max="28" width="8.33203125" style="1" bestFit="1" customWidth="1"/>
    <col min="29" max="16384" width="8.88671875" style="1"/>
  </cols>
  <sheetData>
    <row r="1" spans="1:28" x14ac:dyDescent="0.3">
      <c r="D1" s="3" t="s">
        <v>4</v>
      </c>
      <c r="E1" s="3" t="s">
        <v>6</v>
      </c>
      <c r="F1" s="3" t="s">
        <v>5</v>
      </c>
      <c r="G1" s="3" t="s">
        <v>26</v>
      </c>
      <c r="H1" s="3" t="s">
        <v>27</v>
      </c>
      <c r="I1" s="3" t="s">
        <v>14</v>
      </c>
      <c r="J1" s="3" t="s">
        <v>19</v>
      </c>
      <c r="K1" s="3" t="s">
        <v>20</v>
      </c>
      <c r="L1" s="3" t="s">
        <v>15</v>
      </c>
      <c r="M1" s="3" t="s">
        <v>21</v>
      </c>
      <c r="N1" s="3" t="s">
        <v>22</v>
      </c>
      <c r="O1" s="3" t="s">
        <v>16</v>
      </c>
      <c r="P1" s="3" t="s">
        <v>17</v>
      </c>
      <c r="Q1" s="3" t="s">
        <v>18</v>
      </c>
      <c r="R1" s="3" t="s">
        <v>28</v>
      </c>
      <c r="S1" s="3" t="s">
        <v>29</v>
      </c>
      <c r="T1" s="3" t="s">
        <v>30</v>
      </c>
      <c r="U1" s="3" t="s">
        <v>23</v>
      </c>
      <c r="V1" s="3" t="s">
        <v>24</v>
      </c>
      <c r="W1" s="3" t="s">
        <v>25</v>
      </c>
      <c r="X1" s="3" t="s">
        <v>162</v>
      </c>
      <c r="Y1" s="3" t="s">
        <v>31</v>
      </c>
      <c r="Z1" s="3" t="s">
        <v>32</v>
      </c>
      <c r="AA1" s="3" t="s">
        <v>33</v>
      </c>
      <c r="AB1" s="3" t="s">
        <v>34</v>
      </c>
    </row>
    <row r="2" spans="1:28" x14ac:dyDescent="0.3">
      <c r="A2" s="1" t="str">
        <f t="shared" ref="A2:AB2" si="0">LEFT(ADDRESS(1,COLUMN(A1),4),LEN(ADDRESS(1,COLUMN(A1),4))-1)</f>
        <v>A</v>
      </c>
      <c r="B2" s="1" t="str">
        <f t="shared" si="0"/>
        <v>B</v>
      </c>
      <c r="C2" s="1" t="str">
        <f t="shared" si="0"/>
        <v>C</v>
      </c>
      <c r="D2" s="1" t="str">
        <f t="shared" si="0"/>
        <v>D</v>
      </c>
      <c r="E2" s="1" t="str">
        <f t="shared" si="0"/>
        <v>E</v>
      </c>
      <c r="F2" s="1" t="str">
        <f t="shared" si="0"/>
        <v>F</v>
      </c>
      <c r="G2" s="1" t="str">
        <f t="shared" si="0"/>
        <v>G</v>
      </c>
      <c r="H2" s="1" t="str">
        <f t="shared" si="0"/>
        <v>H</v>
      </c>
      <c r="I2" s="1" t="str">
        <f t="shared" si="0"/>
        <v>I</v>
      </c>
      <c r="J2" s="1" t="str">
        <f t="shared" si="0"/>
        <v>J</v>
      </c>
      <c r="K2" s="1" t="str">
        <f t="shared" si="0"/>
        <v>K</v>
      </c>
      <c r="L2" s="1" t="str">
        <f t="shared" si="0"/>
        <v>L</v>
      </c>
      <c r="M2" s="1" t="str">
        <f t="shared" si="0"/>
        <v>M</v>
      </c>
      <c r="N2" s="1" t="str">
        <f t="shared" si="0"/>
        <v>N</v>
      </c>
      <c r="O2" s="1" t="str">
        <f t="shared" si="0"/>
        <v>O</v>
      </c>
      <c r="P2" s="1" t="str">
        <f t="shared" si="0"/>
        <v>P</v>
      </c>
      <c r="Q2" s="1" t="str">
        <f t="shared" si="0"/>
        <v>Q</v>
      </c>
      <c r="R2" s="1" t="str">
        <f t="shared" si="0"/>
        <v>R</v>
      </c>
      <c r="S2" s="1" t="str">
        <f t="shared" si="0"/>
        <v>S</v>
      </c>
      <c r="T2" s="1" t="str">
        <f t="shared" si="0"/>
        <v>T</v>
      </c>
      <c r="U2" s="1" t="str">
        <f t="shared" si="0"/>
        <v>U</v>
      </c>
      <c r="V2" s="1" t="str">
        <f t="shared" si="0"/>
        <v>V</v>
      </c>
      <c r="W2" s="1" t="str">
        <f t="shared" ref="W2:X2" si="1">LEFT(ADDRESS(1,COLUMN(W1),4),LEN(ADDRESS(1,COLUMN(W1),4))-1)</f>
        <v>W</v>
      </c>
      <c r="X2" s="1" t="str">
        <f t="shared" si="1"/>
        <v>X</v>
      </c>
      <c r="Y2" s="1" t="str">
        <f t="shared" si="0"/>
        <v>Y</v>
      </c>
      <c r="Z2" s="1" t="str">
        <f t="shared" si="0"/>
        <v>Z</v>
      </c>
      <c r="AA2" s="1" t="str">
        <f t="shared" si="0"/>
        <v>AA</v>
      </c>
      <c r="AB2" s="1" t="str">
        <f t="shared" si="0"/>
        <v>AB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B2"/>
  <sheetViews>
    <sheetView showGridLines="0" workbookViewId="0">
      <pane xSplit="3" ySplit="1" topLeftCell="H2" activePane="bottomRight" state="frozen"/>
      <selection activeCell="F33" sqref="F33"/>
      <selection pane="topRight" activeCell="F33" sqref="F33"/>
      <selection pane="bottomLeft" activeCell="F33" sqref="F33"/>
      <selection pane="bottomRight" activeCell="X2" sqref="X2"/>
    </sheetView>
  </sheetViews>
  <sheetFormatPr defaultRowHeight="13.8" x14ac:dyDescent="0.3"/>
  <cols>
    <col min="1" max="3" width="1.77734375" style="1" customWidth="1"/>
    <col min="4" max="4" width="4.5546875" style="1" bestFit="1" customWidth="1"/>
    <col min="5" max="5" width="4.21875" style="1" bestFit="1" customWidth="1"/>
    <col min="6" max="6" width="9.88671875" style="1" bestFit="1" customWidth="1"/>
    <col min="7" max="7" width="9.44140625" style="1" bestFit="1" customWidth="1"/>
    <col min="8" max="8" width="7.77734375" style="1" bestFit="1" customWidth="1"/>
    <col min="9" max="9" width="7.5546875" style="1" bestFit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7" width="7.5546875" style="1" bestFit="1" customWidth="1"/>
    <col min="18" max="18" width="7.21875" style="1" bestFit="1" customWidth="1"/>
    <col min="19" max="19" width="9.6640625" style="1" bestFit="1" customWidth="1"/>
    <col min="20" max="20" width="8" style="1" bestFit="1" customWidth="1"/>
    <col min="21" max="25" width="8.88671875" style="1"/>
    <col min="26" max="26" width="6.6640625" style="1" bestFit="1" customWidth="1"/>
    <col min="27" max="27" width="10.5546875" style="1" bestFit="1" customWidth="1"/>
    <col min="28" max="28" width="8.33203125" style="1" bestFit="1" customWidth="1"/>
    <col min="29" max="16384" width="8.88671875" style="1"/>
  </cols>
  <sheetData>
    <row r="1" spans="1:28" x14ac:dyDescent="0.3">
      <c r="D1" s="1" t="str">
        <f>dbP!$D$1</f>
        <v>дата</v>
      </c>
      <c r="E1" s="1" t="str">
        <f>dbP!$E$1</f>
        <v>цфо</v>
      </c>
      <c r="F1" s="1" t="str">
        <f>dbP!$F$1</f>
        <v>контрагент</v>
      </c>
      <c r="G1" s="1" t="str">
        <f>dbP!$G$1</f>
        <v>дог-номер</v>
      </c>
      <c r="H1" s="1" t="str">
        <f>dbP!$H$1</f>
        <v>дог-дата</v>
      </c>
      <c r="I1" s="1" t="str">
        <f>dbP!$I$1</f>
        <v>продукт</v>
      </c>
      <c r="J1" s="1" t="str">
        <f>dbP!$J$1</f>
        <v>прдхар-1</v>
      </c>
      <c r="K1" s="1" t="str">
        <f>dbP!$K$1</f>
        <v>прдхар-2</v>
      </c>
      <c r="L1" s="1" t="str">
        <f>dbP!$L$1</f>
        <v>канал продаж</v>
      </c>
      <c r="M1" s="1" t="str">
        <f>dbP!$M$1</f>
        <v>канпрхар-1</v>
      </c>
      <c r="N1" s="1" t="str">
        <f>dbP!$N$1</f>
        <v>канпрхар-2</v>
      </c>
      <c r="O1" s="1" t="str">
        <f>dbP!$O$1</f>
        <v>статья-1</v>
      </c>
      <c r="P1" s="1" t="str">
        <f>dbP!$P$1</f>
        <v>статья-2</v>
      </c>
      <c r="Q1" s="1" t="str">
        <f>dbP!$Q$1</f>
        <v>статья-3</v>
      </c>
      <c r="R1" s="1" t="str">
        <f>dbP!$R$1</f>
        <v>док-тип</v>
      </c>
      <c r="S1" s="1" t="str">
        <f>dbP!$S$1</f>
        <v>док-номер</v>
      </c>
      <c r="T1" s="1" t="str">
        <f>dbP!$T$1</f>
        <v>док-дата</v>
      </c>
      <c r="U1" s="1" t="str">
        <f>dbP!$U$1</f>
        <v>атрибут-1</v>
      </c>
      <c r="V1" s="1" t="str">
        <f>dbP!$V$1</f>
        <v>атрибут-2</v>
      </c>
      <c r="W1" s="1" t="str">
        <f>dbP!$W$1</f>
        <v>атрибут-3</v>
      </c>
      <c r="X1" s="1" t="str">
        <f>dbP!$X$1</f>
        <v>атрибут-4</v>
      </c>
      <c r="Y1" s="1" t="str">
        <f>dbP!$Y$1</f>
        <v>INвклНДС</v>
      </c>
      <c r="Z1" s="1" t="str">
        <f>dbP!$Z$1</f>
        <v>IN-НДС</v>
      </c>
      <c r="AA1" s="1" t="str">
        <f>dbP!$AA$1</f>
        <v>OUTвклНДС</v>
      </c>
      <c r="AB1" s="1" t="str">
        <f>dbP!$AB$1</f>
        <v>OUT-НДС</v>
      </c>
    </row>
    <row r="2" spans="1:28" x14ac:dyDescent="0.3">
      <c r="A2" s="1">
        <f>IF(COLUMN()=COLUMN(dbP!A2),0,1)</f>
        <v>0</v>
      </c>
      <c r="B2" s="1">
        <f>IF(COLUMN()=COLUMN(dbP!B2),0,1)</f>
        <v>0</v>
      </c>
      <c r="C2" s="1">
        <f>IF(COLUMN()=COLUMN(dbP!C2),0,1)</f>
        <v>0</v>
      </c>
      <c r="D2" s="1">
        <f>IF(COLUMN()=COLUMN(dbP!D2),0,1)</f>
        <v>0</v>
      </c>
      <c r="E2" s="1">
        <f>IF(COLUMN()=COLUMN(dbP!E2),0,1)</f>
        <v>0</v>
      </c>
      <c r="F2" s="1">
        <f>IF(COLUMN()=COLUMN(dbP!F2),0,1)</f>
        <v>0</v>
      </c>
      <c r="G2" s="1">
        <f>IF(COLUMN()=COLUMN(dbP!G2),0,1)</f>
        <v>0</v>
      </c>
      <c r="H2" s="1">
        <f>IF(COLUMN()=COLUMN(dbP!H2),0,1)</f>
        <v>0</v>
      </c>
      <c r="I2" s="1">
        <f>IF(COLUMN()=COLUMN(dbP!I2),0,1)</f>
        <v>0</v>
      </c>
      <c r="J2" s="1">
        <f>IF(COLUMN()=COLUMN(dbP!J2),0,1)</f>
        <v>0</v>
      </c>
      <c r="K2" s="1">
        <f>IF(COLUMN()=COLUMN(dbP!K2),0,1)</f>
        <v>0</v>
      </c>
      <c r="L2" s="1">
        <f>IF(COLUMN()=COLUMN(dbP!L2),0,1)</f>
        <v>0</v>
      </c>
      <c r="M2" s="1">
        <f>IF(COLUMN()=COLUMN(dbP!M2),0,1)</f>
        <v>0</v>
      </c>
      <c r="N2" s="1">
        <f>IF(COLUMN()=COLUMN(dbP!N2),0,1)</f>
        <v>0</v>
      </c>
      <c r="O2" s="1">
        <f>IF(COLUMN()=COLUMN(dbP!O2),0,1)</f>
        <v>0</v>
      </c>
      <c r="P2" s="1">
        <f>IF(COLUMN()=COLUMN(dbP!P2),0,1)</f>
        <v>0</v>
      </c>
      <c r="Q2" s="1">
        <f>IF(COLUMN()=COLUMN(dbP!Q2),0,1)</f>
        <v>0</v>
      </c>
      <c r="R2" s="1">
        <f>IF(COLUMN()=COLUMN(dbP!R2),0,1)</f>
        <v>0</v>
      </c>
      <c r="S2" s="1">
        <f>IF(COLUMN()=COLUMN(dbP!S2),0,1)</f>
        <v>0</v>
      </c>
      <c r="T2" s="1">
        <f>IF(COLUMN()=COLUMN(dbP!T2),0,1)</f>
        <v>0</v>
      </c>
      <c r="U2" s="1">
        <f>IF(COLUMN()=COLUMN(dbP!U2),0,1)</f>
        <v>0</v>
      </c>
      <c r="V2" s="1">
        <f>IF(COLUMN()=COLUMN(dbP!V2),0,1)</f>
        <v>0</v>
      </c>
      <c r="W2" s="1">
        <f>IF(COLUMN()=COLUMN(dbP!W2),0,1)</f>
        <v>0</v>
      </c>
      <c r="X2" s="1">
        <f>IF(COLUMN()=COLUMN(dbP!X2),0,1)</f>
        <v>0</v>
      </c>
      <c r="Y2" s="1">
        <f>IF(COLUMN()=COLUMN(dbP!Y2),0,1)</f>
        <v>0</v>
      </c>
      <c r="Z2" s="1">
        <f>IF(COLUMN()=COLUMN(dbP!Z2),0,1)</f>
        <v>0</v>
      </c>
      <c r="AA2" s="1">
        <f>IF(COLUMN()=COLUMN(dbP!AA2),0,1)</f>
        <v>0</v>
      </c>
      <c r="AB2" s="1">
        <f>IF(COLUMN()=COLUMN(dbP!AB2),0,1)</f>
        <v>0</v>
      </c>
    </row>
  </sheetData>
  <conditionalFormatting sqref="A2:W2 Y2:AB2">
    <cfRule type="cellIs" dxfId="55" priority="2" operator="notEqual">
      <formula>0</formula>
    </cfRule>
  </conditionalFormatting>
  <conditionalFormatting sqref="X2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BE227"/>
  <sheetViews>
    <sheetView showGridLines="0" workbookViewId="0">
      <pane xSplit="20" ySplit="8" topLeftCell="U9" activePane="bottomRight" state="frozen"/>
      <selection pane="topRight" activeCell="U1" sqref="U1"/>
      <selection pane="bottomLeft" activeCell="A9" sqref="A9"/>
      <selection pane="bottomRight" activeCell="AA16" sqref="AA16"/>
    </sheetView>
  </sheetViews>
  <sheetFormatPr defaultRowHeight="13.8" x14ac:dyDescent="0.3"/>
  <cols>
    <col min="1" max="1" width="1.77734375" style="1" customWidth="1"/>
    <col min="2" max="2" width="3" style="1" bestFit="1" customWidth="1"/>
    <col min="3" max="9" width="1.77734375" style="1" customWidth="1"/>
    <col min="10" max="10" width="40.77734375" style="1" customWidth="1"/>
    <col min="11" max="18" width="1.77734375" style="1" customWidth="1"/>
    <col min="19" max="19" width="15.77734375" style="1" customWidth="1"/>
    <col min="20" max="21" width="1.77734375" style="1" customWidth="1"/>
    <col min="22" max="57" width="12.77734375" style="1" customWidth="1"/>
    <col min="58" max="16384" width="8.88671875" style="1"/>
  </cols>
  <sheetData>
    <row r="1" spans="1:57" x14ac:dyDescent="0.3">
      <c r="B1" s="1" t="s">
        <v>154</v>
      </c>
      <c r="F1" s="1" t="s">
        <v>161</v>
      </c>
      <c r="V1" s="1">
        <f>COLUMN()</f>
        <v>22</v>
      </c>
      <c r="W1" s="1">
        <f>COLUMN()</f>
        <v>23</v>
      </c>
      <c r="X1" s="1">
        <f>COLUMN()</f>
        <v>24</v>
      </c>
      <c r="Y1" s="1">
        <f>COLUMN()</f>
        <v>25</v>
      </c>
      <c r="Z1" s="1">
        <f>COLUMN()</f>
        <v>26</v>
      </c>
      <c r="AA1" s="1">
        <f>COLUMN()</f>
        <v>27</v>
      </c>
      <c r="AB1" s="1">
        <f>COLUMN()</f>
        <v>28</v>
      </c>
      <c r="AC1" s="1">
        <f>COLUMN()</f>
        <v>29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  <c r="AK1" s="1">
        <f>COLUMN()</f>
        <v>37</v>
      </c>
      <c r="AL1" s="1">
        <f>COLUMN()</f>
        <v>38</v>
      </c>
      <c r="AM1" s="1">
        <f>COLUMN()</f>
        <v>39</v>
      </c>
      <c r="AN1" s="1">
        <f>COLUMN()</f>
        <v>40</v>
      </c>
      <c r="AO1" s="1">
        <f>COLUMN()</f>
        <v>41</v>
      </c>
      <c r="AP1" s="1">
        <f>COLUMN()</f>
        <v>42</v>
      </c>
      <c r="AQ1" s="1">
        <f>COLUMN()</f>
        <v>43</v>
      </c>
      <c r="AR1" s="1">
        <f>COLUMN()</f>
        <v>44</v>
      </c>
      <c r="AS1" s="1">
        <f>COLUMN()</f>
        <v>45</v>
      </c>
      <c r="AT1" s="1">
        <f>COLUMN()</f>
        <v>46</v>
      </c>
      <c r="AU1" s="1">
        <f>COLUMN()</f>
        <v>47</v>
      </c>
      <c r="AV1" s="1">
        <f>COLUMN()</f>
        <v>48</v>
      </c>
      <c r="AW1" s="1">
        <f>COLUMN()</f>
        <v>49</v>
      </c>
      <c r="AX1" s="1">
        <f>COLUMN()</f>
        <v>50</v>
      </c>
      <c r="AY1" s="1">
        <f>COLUMN()</f>
        <v>51</v>
      </c>
      <c r="AZ1" s="1">
        <f>COLUMN()</f>
        <v>52</v>
      </c>
      <c r="BA1" s="1">
        <f>COLUMN()</f>
        <v>53</v>
      </c>
      <c r="BB1" s="1">
        <f>COLUMN()</f>
        <v>54</v>
      </c>
      <c r="BC1" s="1">
        <f>COLUMN()</f>
        <v>55</v>
      </c>
      <c r="BD1" s="1">
        <f>COLUMN()</f>
        <v>56</v>
      </c>
      <c r="BE1" s="1">
        <f>COLUMN()</f>
        <v>57</v>
      </c>
    </row>
    <row r="5" spans="1:57" x14ac:dyDescent="0.3">
      <c r="S5" s="19" t="s">
        <v>155</v>
      </c>
      <c r="V5" s="1">
        <f>MAX($U5:U5)+1</f>
        <v>1</v>
      </c>
      <c r="W5" s="1">
        <f>MAX($U5:V5)+1</f>
        <v>2</v>
      </c>
      <c r="X5" s="1">
        <f>MAX($U5:W5)+1</f>
        <v>3</v>
      </c>
      <c r="Y5" s="1">
        <f>MAX($U5:X5)+1</f>
        <v>4</v>
      </c>
      <c r="Z5" s="1">
        <f>MAX($U5:Y5)+1</f>
        <v>5</v>
      </c>
      <c r="AA5" s="1">
        <f>MAX($U5:Z5)+1</f>
        <v>6</v>
      </c>
      <c r="AB5" s="1">
        <f>MAX($U5:AA5)+1</f>
        <v>7</v>
      </c>
      <c r="AC5" s="1">
        <f>MAX($U5:AB5)+1</f>
        <v>8</v>
      </c>
      <c r="AD5" s="1">
        <f>MAX($U5:AC5)+1</f>
        <v>9</v>
      </c>
      <c r="AE5" s="1">
        <f>MAX($U5:AD5)+1</f>
        <v>10</v>
      </c>
      <c r="AF5" s="1">
        <f>MAX($U5:AE5)+1</f>
        <v>11</v>
      </c>
      <c r="AG5" s="1">
        <f>MAX($U5:AF5)+1</f>
        <v>12</v>
      </c>
      <c r="AH5" s="1">
        <f>MAX($U5:AG5)+1</f>
        <v>13</v>
      </c>
      <c r="AI5" s="1">
        <f>MAX($U5:AH5)+1</f>
        <v>14</v>
      </c>
      <c r="AJ5" s="1">
        <f>MAX($U5:AI5)+1</f>
        <v>15</v>
      </c>
      <c r="AK5" s="1">
        <f>MAX($U5:AJ5)+1</f>
        <v>16</v>
      </c>
      <c r="AL5" s="1">
        <f>MAX($U5:AK5)+1</f>
        <v>17</v>
      </c>
      <c r="AM5" s="1">
        <f>MAX($U5:AL5)+1</f>
        <v>18</v>
      </c>
      <c r="AN5" s="1">
        <f>MAX($U5:AM5)+1</f>
        <v>19</v>
      </c>
      <c r="AO5" s="1">
        <f>MAX($U5:AN5)+1</f>
        <v>20</v>
      </c>
      <c r="AP5" s="1">
        <f>MAX($U5:AO5)+1</f>
        <v>21</v>
      </c>
      <c r="AQ5" s="1">
        <f>MAX($U5:AP5)+1</f>
        <v>22</v>
      </c>
      <c r="AR5" s="1">
        <f>MAX($U5:AQ5)+1</f>
        <v>23</v>
      </c>
      <c r="AS5" s="1">
        <f>MAX($U5:AR5)+1</f>
        <v>24</v>
      </c>
      <c r="AT5" s="1">
        <f>MAX($U5:AS5)+1</f>
        <v>25</v>
      </c>
      <c r="AU5" s="1">
        <f>MAX($U5:AT5)+1</f>
        <v>26</v>
      </c>
      <c r="AV5" s="1">
        <f>MAX($U5:AU5)+1</f>
        <v>27</v>
      </c>
      <c r="AW5" s="1">
        <f>MAX($U5:AV5)+1</f>
        <v>28</v>
      </c>
      <c r="AX5" s="1">
        <f>MAX($U5:AW5)+1</f>
        <v>29</v>
      </c>
      <c r="AY5" s="1">
        <f>MAX($U5:AX5)+1</f>
        <v>30</v>
      </c>
      <c r="AZ5" s="1">
        <f>MAX($U5:AY5)+1</f>
        <v>31</v>
      </c>
      <c r="BA5" s="1">
        <f>MAX($U5:AZ5)+1</f>
        <v>32</v>
      </c>
      <c r="BB5" s="1">
        <f>MAX($U5:BA5)+1</f>
        <v>33</v>
      </c>
      <c r="BC5" s="1">
        <f>MAX($U5:BB5)+1</f>
        <v>34</v>
      </c>
      <c r="BD5" s="1">
        <f>MAX($U5:BC5)+1</f>
        <v>35</v>
      </c>
      <c r="BE5" s="1">
        <f>MAX($U5:BD5)+1</f>
        <v>36</v>
      </c>
    </row>
    <row r="6" spans="1:57" x14ac:dyDescent="0.3">
      <c r="S6" s="17">
        <v>45292</v>
      </c>
      <c r="V6" s="16">
        <f>IF(V5=1,$S$6,U7+1)</f>
        <v>45292</v>
      </c>
      <c r="W6" s="16">
        <f t="shared" ref="W6:AE6" si="0">IF(W5=1,$S$6,V7+1)</f>
        <v>45323</v>
      </c>
      <c r="X6" s="16">
        <f t="shared" si="0"/>
        <v>45352</v>
      </c>
      <c r="Y6" s="16">
        <f t="shared" si="0"/>
        <v>45383</v>
      </c>
      <c r="Z6" s="16">
        <f t="shared" si="0"/>
        <v>45413</v>
      </c>
      <c r="AA6" s="16">
        <f t="shared" si="0"/>
        <v>45444</v>
      </c>
      <c r="AB6" s="16">
        <f t="shared" si="0"/>
        <v>45474</v>
      </c>
      <c r="AC6" s="16">
        <f t="shared" si="0"/>
        <v>45505</v>
      </c>
      <c r="AD6" s="16">
        <f t="shared" si="0"/>
        <v>45536</v>
      </c>
      <c r="AE6" s="16">
        <f t="shared" si="0"/>
        <v>45566</v>
      </c>
      <c r="AF6" s="16">
        <f t="shared" ref="AF6" si="1">IF(AF5=1,$S$6,AE7+1)</f>
        <v>45597</v>
      </c>
      <c r="AG6" s="16">
        <f t="shared" ref="AG6" si="2">IF(AG5=1,$S$6,AF7+1)</f>
        <v>45627</v>
      </c>
      <c r="AH6" s="16">
        <f t="shared" ref="AH6" si="3">IF(AH5=1,$S$6,AG7+1)</f>
        <v>45658</v>
      </c>
      <c r="AI6" s="16">
        <f t="shared" ref="AI6" si="4">IF(AI5=1,$S$6,AH7+1)</f>
        <v>45689</v>
      </c>
      <c r="AJ6" s="16">
        <f t="shared" ref="AJ6" si="5">IF(AJ5=1,$S$6,AI7+1)</f>
        <v>45717</v>
      </c>
      <c r="AK6" s="16">
        <f t="shared" ref="AK6" si="6">IF(AK5=1,$S$6,AJ7+1)</f>
        <v>45748</v>
      </c>
      <c r="AL6" s="16">
        <f t="shared" ref="AL6" si="7">IF(AL5=1,$S$6,AK7+1)</f>
        <v>45778</v>
      </c>
      <c r="AM6" s="16">
        <f t="shared" ref="AM6" si="8">IF(AM5=1,$S$6,AL7+1)</f>
        <v>45809</v>
      </c>
      <c r="AN6" s="16">
        <f t="shared" ref="AN6" si="9">IF(AN5=1,$S$6,AM7+1)</f>
        <v>45839</v>
      </c>
      <c r="AO6" s="16">
        <f t="shared" ref="AO6" si="10">IF(AO5=1,$S$6,AN7+1)</f>
        <v>45870</v>
      </c>
      <c r="AP6" s="16">
        <f t="shared" ref="AP6" si="11">IF(AP5=1,$S$6,AO7+1)</f>
        <v>45901</v>
      </c>
      <c r="AQ6" s="16">
        <f t="shared" ref="AQ6" si="12">IF(AQ5=1,$S$6,AP7+1)</f>
        <v>45931</v>
      </c>
      <c r="AR6" s="16">
        <f t="shared" ref="AR6" si="13">IF(AR5=1,$S$6,AQ7+1)</f>
        <v>45962</v>
      </c>
      <c r="AS6" s="16">
        <f t="shared" ref="AS6" si="14">IF(AS5=1,$S$6,AR7+1)</f>
        <v>45992</v>
      </c>
      <c r="AT6" s="16">
        <f t="shared" ref="AT6" si="15">IF(AT5=1,$S$6,AS7+1)</f>
        <v>46023</v>
      </c>
      <c r="AU6" s="16">
        <f t="shared" ref="AU6" si="16">IF(AU5=1,$S$6,AT7+1)</f>
        <v>46054</v>
      </c>
      <c r="AV6" s="16">
        <f t="shared" ref="AV6" si="17">IF(AV5=1,$S$6,AU7+1)</f>
        <v>46082</v>
      </c>
      <c r="AW6" s="16">
        <f t="shared" ref="AW6" si="18">IF(AW5=1,$S$6,AV7+1)</f>
        <v>46113</v>
      </c>
      <c r="AX6" s="16">
        <f t="shared" ref="AX6" si="19">IF(AX5=1,$S$6,AW7+1)</f>
        <v>46143</v>
      </c>
      <c r="AY6" s="16">
        <f t="shared" ref="AY6" si="20">IF(AY5=1,$S$6,AX7+1)</f>
        <v>46174</v>
      </c>
      <c r="AZ6" s="16">
        <f t="shared" ref="AZ6" si="21">IF(AZ5=1,$S$6,AY7+1)</f>
        <v>46204</v>
      </c>
      <c r="BA6" s="16">
        <f t="shared" ref="BA6" si="22">IF(BA5=1,$S$6,AZ7+1)</f>
        <v>46235</v>
      </c>
      <c r="BB6" s="16">
        <f t="shared" ref="BB6" si="23">IF(BB5=1,$S$6,BA7+1)</f>
        <v>46266</v>
      </c>
      <c r="BC6" s="16">
        <f t="shared" ref="BC6" si="24">IF(BC5=1,$S$6,BB7+1)</f>
        <v>46296</v>
      </c>
      <c r="BD6" s="16">
        <f t="shared" ref="BD6" si="25">IF(BD5=1,$S$6,BC7+1)</f>
        <v>46327</v>
      </c>
      <c r="BE6" s="16">
        <f t="shared" ref="BE6" si="26">IF(BE5=1,$S$6,BD7+1)</f>
        <v>46357</v>
      </c>
    </row>
    <row r="7" spans="1:57" s="4" customFormat="1" x14ac:dyDescent="0.3">
      <c r="H7" s="5" t="s">
        <v>153</v>
      </c>
      <c r="I7" s="5"/>
      <c r="J7" s="5"/>
      <c r="S7" s="18">
        <f ca="1">MAX($U7:INDIRECT(ADDRESS(ROW(),SUMIFS($1:$1,$5:$5,MAX($5:$5)))))</f>
        <v>46387</v>
      </c>
      <c r="V7" s="15">
        <f>EOMONTH(V6,0)</f>
        <v>45322</v>
      </c>
      <c r="W7" s="15">
        <f t="shared" ref="W7:AE7" si="27">EOMONTH(W6,0)</f>
        <v>45351</v>
      </c>
      <c r="X7" s="15">
        <f t="shared" si="27"/>
        <v>45382</v>
      </c>
      <c r="Y7" s="15">
        <f t="shared" si="27"/>
        <v>45412</v>
      </c>
      <c r="Z7" s="15">
        <f t="shared" si="27"/>
        <v>45443</v>
      </c>
      <c r="AA7" s="15">
        <f t="shared" si="27"/>
        <v>45473</v>
      </c>
      <c r="AB7" s="15">
        <f t="shared" si="27"/>
        <v>45504</v>
      </c>
      <c r="AC7" s="15">
        <f t="shared" si="27"/>
        <v>45535</v>
      </c>
      <c r="AD7" s="15">
        <f t="shared" si="27"/>
        <v>45565</v>
      </c>
      <c r="AE7" s="15">
        <f t="shared" si="27"/>
        <v>45596</v>
      </c>
      <c r="AF7" s="15">
        <f t="shared" ref="AF7" si="28">EOMONTH(AF6,0)</f>
        <v>45626</v>
      </c>
      <c r="AG7" s="15">
        <f t="shared" ref="AG7" si="29">EOMONTH(AG6,0)</f>
        <v>45657</v>
      </c>
      <c r="AH7" s="15">
        <f t="shared" ref="AH7" si="30">EOMONTH(AH6,0)</f>
        <v>45688</v>
      </c>
      <c r="AI7" s="15">
        <f t="shared" ref="AI7" si="31">EOMONTH(AI6,0)</f>
        <v>45716</v>
      </c>
      <c r="AJ7" s="15">
        <f t="shared" ref="AJ7" si="32">EOMONTH(AJ6,0)</f>
        <v>45747</v>
      </c>
      <c r="AK7" s="15">
        <f t="shared" ref="AK7" si="33">EOMONTH(AK6,0)</f>
        <v>45777</v>
      </c>
      <c r="AL7" s="15">
        <f t="shared" ref="AL7" si="34">EOMONTH(AL6,0)</f>
        <v>45808</v>
      </c>
      <c r="AM7" s="15">
        <f t="shared" ref="AM7" si="35">EOMONTH(AM6,0)</f>
        <v>45838</v>
      </c>
      <c r="AN7" s="15">
        <f t="shared" ref="AN7" si="36">EOMONTH(AN6,0)</f>
        <v>45869</v>
      </c>
      <c r="AO7" s="15">
        <f t="shared" ref="AO7" si="37">EOMONTH(AO6,0)</f>
        <v>45900</v>
      </c>
      <c r="AP7" s="15">
        <f t="shared" ref="AP7" si="38">EOMONTH(AP6,0)</f>
        <v>45930</v>
      </c>
      <c r="AQ7" s="15">
        <f t="shared" ref="AQ7" si="39">EOMONTH(AQ6,0)</f>
        <v>45961</v>
      </c>
      <c r="AR7" s="15">
        <f t="shared" ref="AR7" si="40">EOMONTH(AR6,0)</f>
        <v>45991</v>
      </c>
      <c r="AS7" s="15">
        <f t="shared" ref="AS7" si="41">EOMONTH(AS6,0)</f>
        <v>46022</v>
      </c>
      <c r="AT7" s="15">
        <f t="shared" ref="AT7" si="42">EOMONTH(AT6,0)</f>
        <v>46053</v>
      </c>
      <c r="AU7" s="15">
        <f t="shared" ref="AU7" si="43">EOMONTH(AU6,0)</f>
        <v>46081</v>
      </c>
      <c r="AV7" s="15">
        <f t="shared" ref="AV7" si="44">EOMONTH(AV6,0)</f>
        <v>46112</v>
      </c>
      <c r="AW7" s="15">
        <f t="shared" ref="AW7" si="45">EOMONTH(AW6,0)</f>
        <v>46142</v>
      </c>
      <c r="AX7" s="15">
        <f t="shared" ref="AX7" si="46">EOMONTH(AX6,0)</f>
        <v>46173</v>
      </c>
      <c r="AY7" s="15">
        <f t="shared" ref="AY7" si="47">EOMONTH(AY6,0)</f>
        <v>46203</v>
      </c>
      <c r="AZ7" s="15">
        <f t="shared" ref="AZ7" si="48">EOMONTH(AZ6,0)</f>
        <v>46234</v>
      </c>
      <c r="BA7" s="15">
        <f t="shared" ref="BA7" si="49">EOMONTH(BA6,0)</f>
        <v>46265</v>
      </c>
      <c r="BB7" s="15">
        <f t="shared" ref="BB7" si="50">EOMONTH(BB6,0)</f>
        <v>46295</v>
      </c>
      <c r="BC7" s="15">
        <f t="shared" ref="BC7" si="51">EOMONTH(BC6,0)</f>
        <v>46326</v>
      </c>
      <c r="BD7" s="15">
        <f t="shared" ref="BD7" si="52">EOMONTH(BD6,0)</f>
        <v>46356</v>
      </c>
      <c r="BE7" s="15">
        <f t="shared" ref="BE7" si="53">EOMONTH(BE6,0)</f>
        <v>46387</v>
      </c>
    </row>
    <row r="8" spans="1:57" ht="4.95" customHeight="1" x14ac:dyDescent="0.3"/>
    <row r="9" spans="1:57" ht="4.95" customHeigh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</row>
    <row r="10" spans="1:57" ht="4.95" customHeight="1" x14ac:dyDescent="0.3"/>
    <row r="11" spans="1:57" x14ac:dyDescent="0.3">
      <c r="B11" s="1">
        <f>ROW(Items!A17)</f>
        <v>17</v>
      </c>
      <c r="H11" s="13" t="str">
        <f ca="1">INDIRECT($B$1&amp;Items!E$2&amp;$B11)</f>
        <v>Начисление себестоимостных затрат</v>
      </c>
      <c r="I11" s="13" t="str">
        <f ca="1">IF(INDIRECT($B$1&amp;Items!F$2&amp;$B11)="",H11,INDIRECT($B$1&amp;Items!F$2&amp;$B11))</f>
        <v>Начисление себестоимостных затрат</v>
      </c>
      <c r="J11" s="1" t="str">
        <f ca="1">IF(INDIRECT($B$1&amp;Items!G$2&amp;$B11)="",IF(H11&lt;&gt;I11,"  "&amp;I11,I11),"    "&amp;INDIRECT($B$1&amp;Items!G$2&amp;$B11))</f>
        <v>Начисление себестоимостных затрат</v>
      </c>
      <c r="S11" s="1">
        <f ca="1">SUM($U11:INDIRECT(ADDRESS(ROW(),SUMIFS($1:$1,$5:$5,MAX($5:$5)))))</f>
        <v>36000000</v>
      </c>
      <c r="V11" s="1">
        <f>1000000</f>
        <v>1000000</v>
      </c>
      <c r="W11" s="1">
        <f t="shared" ref="W11:BE11" si="54">1000000</f>
        <v>1000000</v>
      </c>
      <c r="X11" s="1">
        <f t="shared" si="54"/>
        <v>1000000</v>
      </c>
      <c r="Y11" s="1">
        <f t="shared" si="54"/>
        <v>1000000</v>
      </c>
      <c r="Z11" s="1">
        <f t="shared" si="54"/>
        <v>1000000</v>
      </c>
      <c r="AA11" s="1">
        <f t="shared" si="54"/>
        <v>1000000</v>
      </c>
      <c r="AB11" s="1">
        <f t="shared" si="54"/>
        <v>1000000</v>
      </c>
      <c r="AC11" s="1">
        <f t="shared" si="54"/>
        <v>1000000</v>
      </c>
      <c r="AD11" s="1">
        <f t="shared" si="54"/>
        <v>1000000</v>
      </c>
      <c r="AE11" s="1">
        <f t="shared" si="54"/>
        <v>1000000</v>
      </c>
      <c r="AF11" s="1">
        <f t="shared" si="54"/>
        <v>1000000</v>
      </c>
      <c r="AG11" s="1">
        <f t="shared" si="54"/>
        <v>1000000</v>
      </c>
      <c r="AH11" s="1">
        <f t="shared" si="54"/>
        <v>1000000</v>
      </c>
      <c r="AI11" s="1">
        <f t="shared" si="54"/>
        <v>1000000</v>
      </c>
      <c r="AJ11" s="1">
        <f t="shared" si="54"/>
        <v>1000000</v>
      </c>
      <c r="AK11" s="1">
        <f t="shared" si="54"/>
        <v>1000000</v>
      </c>
      <c r="AL11" s="1">
        <f t="shared" si="54"/>
        <v>1000000</v>
      </c>
      <c r="AM11" s="1">
        <f t="shared" si="54"/>
        <v>1000000</v>
      </c>
      <c r="AN11" s="1">
        <f t="shared" si="54"/>
        <v>1000000</v>
      </c>
      <c r="AO11" s="1">
        <f t="shared" si="54"/>
        <v>1000000</v>
      </c>
      <c r="AP11" s="1">
        <f t="shared" si="54"/>
        <v>1000000</v>
      </c>
      <c r="AQ11" s="1">
        <f t="shared" si="54"/>
        <v>1000000</v>
      </c>
      <c r="AR11" s="1">
        <f t="shared" si="54"/>
        <v>1000000</v>
      </c>
      <c r="AS11" s="1">
        <f t="shared" si="54"/>
        <v>1000000</v>
      </c>
      <c r="AT11" s="1">
        <f t="shared" si="54"/>
        <v>1000000</v>
      </c>
      <c r="AU11" s="1">
        <f t="shared" si="54"/>
        <v>1000000</v>
      </c>
      <c r="AV11" s="1">
        <f t="shared" si="54"/>
        <v>1000000</v>
      </c>
      <c r="AW11" s="1">
        <f t="shared" si="54"/>
        <v>1000000</v>
      </c>
      <c r="AX11" s="1">
        <f t="shared" si="54"/>
        <v>1000000</v>
      </c>
      <c r="AY11" s="1">
        <f t="shared" si="54"/>
        <v>1000000</v>
      </c>
      <c r="AZ11" s="1">
        <f t="shared" si="54"/>
        <v>1000000</v>
      </c>
      <c r="BA11" s="1">
        <f t="shared" si="54"/>
        <v>1000000</v>
      </c>
      <c r="BB11" s="1">
        <f t="shared" si="54"/>
        <v>1000000</v>
      </c>
      <c r="BC11" s="1">
        <f t="shared" si="54"/>
        <v>1000000</v>
      </c>
      <c r="BD11" s="1">
        <f t="shared" si="54"/>
        <v>1000000</v>
      </c>
      <c r="BE11" s="1">
        <f t="shared" si="54"/>
        <v>1000000</v>
      </c>
    </row>
    <row r="12" spans="1:57" x14ac:dyDescent="0.3">
      <c r="B12" s="1">
        <f>MAX(B$9:B11)+1</f>
        <v>18</v>
      </c>
      <c r="H12" s="13" t="str">
        <f ca="1">INDIRECT($B$1&amp;Items!E$2&amp;$B12)</f>
        <v>Начисление себестоимостных затрат</v>
      </c>
      <c r="I12" s="13" t="str">
        <f ca="1">IF(INDIRECT($B$1&amp;Items!F$2&amp;$B12)="",H12,INDIRECT($B$1&amp;Items!F$2&amp;$B12))</f>
        <v>Начисление затрат этапа-1 бизнес-процесса</v>
      </c>
      <c r="J12" s="1" t="str">
        <f ca="1">IF(INDIRECT($B$1&amp;Items!G$2&amp;$B12)="",IF(H12&lt;&gt;I12,"  "&amp;I12,I12),"    "&amp;INDIRECT($B$1&amp;Items!G$2&amp;$B12))</f>
        <v xml:space="preserve">  Начисление затрат этапа-1 бизнес-процесса</v>
      </c>
      <c r="S12" s="1">
        <f ca="1">SUM($U12:INDIRECT(ADDRESS(ROW(),SUMIFS($1:$1,$5:$5,MAX($5:$5)))))</f>
        <v>0</v>
      </c>
      <c r="V12" s="1">
        <f>SUM(V13:V23)</f>
        <v>0</v>
      </c>
    </row>
    <row r="13" spans="1:57" x14ac:dyDescent="0.3">
      <c r="B13" s="1">
        <f>MAX(B$9:B12)+1</f>
        <v>19</v>
      </c>
      <c r="H13" s="13" t="str">
        <f ca="1">INDIRECT($B$1&amp;Items!E$2&amp;$B13)</f>
        <v>Начисление себестоимостных затрат</v>
      </c>
      <c r="I13" s="13" t="str">
        <f ca="1">IF(INDIRECT($B$1&amp;Items!F$2&amp;$B13)="",H13,INDIRECT($B$1&amp;Items!F$2&amp;$B13))</f>
        <v>Начисление затрат этапа-1 бизнес-процесса</v>
      </c>
      <c r="J13" s="1" t="str">
        <f ca="1">IF(INDIRECT($B$1&amp;Items!G$2&amp;$B13)="",IF(H13&lt;&gt;I13,"  "&amp;I13,I13),"    "&amp;INDIRECT($B$1&amp;Items!G$2&amp;$B13))</f>
        <v xml:space="preserve">    Сырье и материалы-1</v>
      </c>
      <c r="S13" s="1">
        <f ca="1">SUM($U13:INDIRECT(ADDRESS(ROW(),SUMIFS($1:$1,$5:$5,MAX($5:$5)))))</f>
        <v>0</v>
      </c>
    </row>
    <row r="14" spans="1:57" x14ac:dyDescent="0.3">
      <c r="B14" s="1">
        <f>MAX(B$9:B13)+1</f>
        <v>20</v>
      </c>
      <c r="H14" s="13" t="str">
        <f ca="1">INDIRECT($B$1&amp;Items!E$2&amp;$B14)</f>
        <v>Начисление себестоимостных затрат</v>
      </c>
      <c r="I14" s="13" t="str">
        <f ca="1">IF(INDIRECT($B$1&amp;Items!F$2&amp;$B14)="",H14,INDIRECT($B$1&amp;Items!F$2&amp;$B14))</f>
        <v>Начисление затрат этапа-1 бизнес-процесса</v>
      </c>
      <c r="J14" s="1" t="str">
        <f ca="1">IF(INDIRECT($B$1&amp;Items!G$2&amp;$B14)="",IF(H14&lt;&gt;I14,"  "&amp;I14,I14),"    "&amp;INDIRECT($B$1&amp;Items!G$2&amp;$B14))</f>
        <v xml:space="preserve">    Сырье и материалы-2</v>
      </c>
      <c r="S14" s="1">
        <f ca="1">SUM($U14:INDIRECT(ADDRESS(ROW(),SUMIFS($1:$1,$5:$5,MAX($5:$5)))))</f>
        <v>0</v>
      </c>
    </row>
    <row r="15" spans="1:57" x14ac:dyDescent="0.3">
      <c r="B15" s="1">
        <f>MAX(B$9:B14)+1</f>
        <v>21</v>
      </c>
      <c r="H15" s="13" t="str">
        <f ca="1">INDIRECT($B$1&amp;Items!E$2&amp;$B15)</f>
        <v>Начисление себестоимостных затрат</v>
      </c>
      <c r="I15" s="13" t="str">
        <f ca="1">IF(INDIRECT($B$1&amp;Items!F$2&amp;$B15)="",H15,INDIRECT($B$1&amp;Items!F$2&amp;$B15))</f>
        <v>Начисление затрат этапа-1 бизнес-процесса</v>
      </c>
      <c r="J15" s="1" t="str">
        <f ca="1">IF(INDIRECT($B$1&amp;Items!G$2&amp;$B15)="",IF(H15&lt;&gt;I15,"  "&amp;I15,I15),"    "&amp;INDIRECT($B$1&amp;Items!G$2&amp;$B15))</f>
        <v xml:space="preserve">    Сырье и материалы-3</v>
      </c>
      <c r="S15" s="1">
        <f ca="1">SUM($U15:INDIRECT(ADDRESS(ROW(),SUMIFS($1:$1,$5:$5,MAX($5:$5)))))</f>
        <v>0</v>
      </c>
    </row>
    <row r="16" spans="1:57" x14ac:dyDescent="0.3">
      <c r="B16" s="1">
        <f>MAX(B$9:B15)+1</f>
        <v>22</v>
      </c>
      <c r="H16" s="13" t="str">
        <f ca="1">INDIRECT($B$1&amp;Items!E$2&amp;$B16)</f>
        <v>Начисление себестоимостных затрат</v>
      </c>
      <c r="I16" s="13" t="str">
        <f ca="1">IF(INDIRECT($B$1&amp;Items!F$2&amp;$B16)="",H16,INDIRECT($B$1&amp;Items!F$2&amp;$B16))</f>
        <v>Начисление затрат этапа-1 бизнес-процесса</v>
      </c>
      <c r="J16" s="1" t="str">
        <f ca="1">IF(INDIRECT($B$1&amp;Items!G$2&amp;$B16)="",IF(H16&lt;&gt;I16,"  "&amp;I16,I16),"    "&amp;INDIRECT($B$1&amp;Items!G$2&amp;$B16))</f>
        <v xml:space="preserve">    Сырье и материалы-4</v>
      </c>
      <c r="S16" s="1">
        <f ca="1">SUM($U16:INDIRECT(ADDRESS(ROW(),SUMIFS($1:$1,$5:$5,MAX($5:$5)))))</f>
        <v>0</v>
      </c>
    </row>
    <row r="17" spans="2:19" x14ac:dyDescent="0.3">
      <c r="B17" s="1">
        <f>MAX(B$9:B16)+1</f>
        <v>23</v>
      </c>
      <c r="H17" s="13" t="str">
        <f ca="1">INDIRECT($B$1&amp;Items!E$2&amp;$B17)</f>
        <v>Начисление себестоимостных затрат</v>
      </c>
      <c r="I17" s="13" t="str">
        <f ca="1">IF(INDIRECT($B$1&amp;Items!F$2&amp;$B17)="",H17,INDIRECT($B$1&amp;Items!F$2&amp;$B17))</f>
        <v>Начисление затрат этапа-1 бизнес-процесса</v>
      </c>
      <c r="J17" s="1" t="str">
        <f ca="1">IF(INDIRECT($B$1&amp;Items!G$2&amp;$B17)="",IF(H17&lt;&gt;I17,"  "&amp;I17,I17),"    "&amp;INDIRECT($B$1&amp;Items!G$2&amp;$B17))</f>
        <v xml:space="preserve">    Сырье и материалы-5</v>
      </c>
      <c r="S17" s="1">
        <f ca="1">SUM($U17:INDIRECT(ADDRESS(ROW(),SUMIFS($1:$1,$5:$5,MAX($5:$5)))))</f>
        <v>0</v>
      </c>
    </row>
    <row r="18" spans="2:19" x14ac:dyDescent="0.3">
      <c r="B18" s="1">
        <f>MAX(B$9:B17)+1</f>
        <v>24</v>
      </c>
      <c r="H18" s="13" t="str">
        <f ca="1">INDIRECT($B$1&amp;Items!E$2&amp;$B18)</f>
        <v>Начисление себестоимостных затрат</v>
      </c>
      <c r="I18" s="13" t="str">
        <f ca="1">IF(INDIRECT($B$1&amp;Items!F$2&amp;$B18)="",H18,INDIRECT($B$1&amp;Items!F$2&amp;$B18))</f>
        <v>Начисление затрат этапа-1 бизнес-процесса</v>
      </c>
      <c r="J18" s="1" t="str">
        <f ca="1">IF(INDIRECT($B$1&amp;Items!G$2&amp;$B18)="",IF(H18&lt;&gt;I18,"  "&amp;I18,I18),"    "&amp;INDIRECT($B$1&amp;Items!G$2&amp;$B18))</f>
        <v xml:space="preserve">    Сырье и материалы-6</v>
      </c>
      <c r="S18" s="1">
        <f ca="1">SUM($U18:INDIRECT(ADDRESS(ROW(),SUMIFS($1:$1,$5:$5,MAX($5:$5)))))</f>
        <v>0</v>
      </c>
    </row>
    <row r="19" spans="2:19" x14ac:dyDescent="0.3">
      <c r="B19" s="1">
        <f>MAX(B$9:B18)+1</f>
        <v>25</v>
      </c>
      <c r="H19" s="13" t="str">
        <f ca="1">INDIRECT($B$1&amp;Items!E$2&amp;$B19)</f>
        <v>Начисление себестоимостных затрат</v>
      </c>
      <c r="I19" s="13" t="str">
        <f ca="1">IF(INDIRECT($B$1&amp;Items!F$2&amp;$B19)="",H19,INDIRECT($B$1&amp;Items!F$2&amp;$B19))</f>
        <v>Начисление затрат этапа-1 бизнес-процесса</v>
      </c>
      <c r="J19" s="1" t="str">
        <f ca="1">IF(INDIRECT($B$1&amp;Items!G$2&amp;$B19)="",IF(H19&lt;&gt;I19,"  "&amp;I19,I19),"    "&amp;INDIRECT($B$1&amp;Items!G$2&amp;$B19))</f>
        <v xml:space="preserve">    Сырье и материалы-7</v>
      </c>
      <c r="S19" s="1">
        <f ca="1">SUM($U19:INDIRECT(ADDRESS(ROW(),SUMIFS($1:$1,$5:$5,MAX($5:$5)))))</f>
        <v>0</v>
      </c>
    </row>
    <row r="20" spans="2:19" x14ac:dyDescent="0.3">
      <c r="B20" s="1">
        <f>MAX(B$9:B19)+1</f>
        <v>26</v>
      </c>
      <c r="H20" s="13" t="str">
        <f ca="1">INDIRECT($B$1&amp;Items!E$2&amp;$B20)</f>
        <v>Начисление себестоимостных затрат</v>
      </c>
      <c r="I20" s="13" t="str">
        <f ca="1">IF(INDIRECT($B$1&amp;Items!F$2&amp;$B20)="",H20,INDIRECT($B$1&amp;Items!F$2&amp;$B20))</f>
        <v>Начисление затрат этапа-1 бизнес-процесса</v>
      </c>
      <c r="J20" s="1" t="str">
        <f ca="1">IF(INDIRECT($B$1&amp;Items!G$2&amp;$B20)="",IF(H20&lt;&gt;I20,"  "&amp;I20,I20),"    "&amp;INDIRECT($B$1&amp;Items!G$2&amp;$B20))</f>
        <v xml:space="preserve">    Сырье и материалы-7</v>
      </c>
      <c r="S20" s="1">
        <f ca="1">SUM($U20:INDIRECT(ADDRESS(ROW(),SUMIFS($1:$1,$5:$5,MAX($5:$5)))))</f>
        <v>0</v>
      </c>
    </row>
    <row r="21" spans="2:19" x14ac:dyDescent="0.3">
      <c r="B21" s="1">
        <f>MAX(B$9:B20)+1</f>
        <v>27</v>
      </c>
      <c r="H21" s="13" t="str">
        <f ca="1">INDIRECT($B$1&amp;Items!E$2&amp;$B21)</f>
        <v>Начисление себестоимостных затрат</v>
      </c>
      <c r="I21" s="13" t="str">
        <f ca="1">IF(INDIRECT($B$1&amp;Items!F$2&amp;$B21)="",H21,INDIRECT($B$1&amp;Items!F$2&amp;$B21))</f>
        <v>Начисление затрат этапа-1 бизнес-процесса</v>
      </c>
      <c r="J21" s="1" t="str">
        <f ca="1">IF(INDIRECT($B$1&amp;Items!G$2&amp;$B21)="",IF(H21&lt;&gt;I21,"  "&amp;I21,I21),"    "&amp;INDIRECT($B$1&amp;Items!G$2&amp;$B21))</f>
        <v xml:space="preserve">    Сырье и материалы-7</v>
      </c>
      <c r="S21" s="1">
        <f ca="1">SUM($U21:INDIRECT(ADDRESS(ROW(),SUMIFS($1:$1,$5:$5,MAX($5:$5)))))</f>
        <v>0</v>
      </c>
    </row>
    <row r="22" spans="2:19" x14ac:dyDescent="0.3">
      <c r="B22" s="1">
        <f>MAX(B$9:B21)+1</f>
        <v>28</v>
      </c>
      <c r="H22" s="13" t="str">
        <f ca="1">INDIRECT($B$1&amp;Items!E$2&amp;$B22)</f>
        <v>Начисление себестоимостных затрат</v>
      </c>
      <c r="I22" s="13" t="str">
        <f ca="1">IF(INDIRECT($B$1&amp;Items!F$2&amp;$B22)="",H22,INDIRECT($B$1&amp;Items!F$2&amp;$B22))</f>
        <v>Начисление затрат этапа-1 бизнес-процесса</v>
      </c>
      <c r="J22" s="1" t="str">
        <f ca="1">IF(INDIRECT($B$1&amp;Items!G$2&amp;$B22)="",IF(H22&lt;&gt;I22,"  "&amp;I22,I22),"    "&amp;INDIRECT($B$1&amp;Items!G$2&amp;$B22))</f>
        <v xml:space="preserve">    Сырье и материалы-7</v>
      </c>
      <c r="S22" s="1">
        <f ca="1">SUM($U22:INDIRECT(ADDRESS(ROW(),SUMIFS($1:$1,$5:$5,MAX($5:$5)))))</f>
        <v>0</v>
      </c>
    </row>
    <row r="23" spans="2:19" x14ac:dyDescent="0.3">
      <c r="B23" s="1">
        <f>MAX(B$9:B22)+1</f>
        <v>29</v>
      </c>
      <c r="H23" s="13" t="str">
        <f ca="1">INDIRECT($B$1&amp;Items!E$2&amp;$B23)</f>
        <v>Начисление себестоимостных затрат</v>
      </c>
      <c r="I23" s="13" t="str">
        <f ca="1">IF(INDIRECT($B$1&amp;Items!F$2&amp;$B23)="",H23,INDIRECT($B$1&amp;Items!F$2&amp;$B23))</f>
        <v>Начисление затрат этапа-1 бизнес-процесса</v>
      </c>
      <c r="J23" s="1" t="str">
        <f ca="1">IF(INDIRECT($B$1&amp;Items!G$2&amp;$B23)="",IF(H23&lt;&gt;I23,"  "&amp;I23,I23),"    "&amp;INDIRECT($B$1&amp;Items!G$2&amp;$B23))</f>
        <v xml:space="preserve">    Сырье и материалы-7</v>
      </c>
      <c r="S23" s="1">
        <f ca="1">SUM($U23:INDIRECT(ADDRESS(ROW(),SUMIFS($1:$1,$5:$5,MAX($5:$5)))))</f>
        <v>0</v>
      </c>
    </row>
    <row r="24" spans="2:19" x14ac:dyDescent="0.3">
      <c r="B24" s="1">
        <f>MAX(B$9:B23)+1</f>
        <v>30</v>
      </c>
      <c r="H24" s="13" t="str">
        <f ca="1">INDIRECT($B$1&amp;Items!E$2&amp;$B24)</f>
        <v>Начисление себестоимостных затрат</v>
      </c>
      <c r="I24" s="13" t="str">
        <f ca="1">IF(INDIRECT($B$1&amp;Items!F$2&amp;$B24)="",H24,INDIRECT($B$1&amp;Items!F$2&amp;$B24))</f>
        <v>Начисление затрат этапа-2 бизнес-процесса</v>
      </c>
      <c r="J24" s="1" t="str">
        <f ca="1">IF(INDIRECT($B$1&amp;Items!G$2&amp;$B24)="",IF(H24&lt;&gt;I24,"  "&amp;I24,I24),"    "&amp;INDIRECT($B$1&amp;Items!G$2&amp;$B24))</f>
        <v xml:space="preserve">  Начисление затрат этапа-2 бизнес-процесса</v>
      </c>
      <c r="S24" s="1">
        <f ca="1">SUM($U24:INDIRECT(ADDRESS(ROW(),SUMIFS($1:$1,$5:$5,MAX($5:$5)))))</f>
        <v>0</v>
      </c>
    </row>
    <row r="25" spans="2:19" x14ac:dyDescent="0.3">
      <c r="B25" s="1">
        <f>MAX(B$9:B24)+1</f>
        <v>31</v>
      </c>
      <c r="H25" s="13" t="str">
        <f ca="1">INDIRECT($B$1&amp;Items!E$2&amp;$B25)</f>
        <v>Начисление себестоимостных затрат</v>
      </c>
      <c r="I25" s="13" t="str">
        <f ca="1">IF(INDIRECT($B$1&amp;Items!F$2&amp;$B25)="",H25,INDIRECT($B$1&amp;Items!F$2&amp;$B25))</f>
        <v>Начисление затрат этапа-2 бизнес-процесса</v>
      </c>
      <c r="J25" s="1" t="str">
        <f ca="1">IF(INDIRECT($B$1&amp;Items!G$2&amp;$B25)="",IF(H25&lt;&gt;I25,"  "&amp;I25,I25),"    "&amp;INDIRECT($B$1&amp;Items!G$2&amp;$B25))</f>
        <v xml:space="preserve">    Производственные затраты-1</v>
      </c>
      <c r="S25" s="1">
        <f ca="1">SUM($U25:INDIRECT(ADDRESS(ROW(),SUMIFS($1:$1,$5:$5,MAX($5:$5)))))</f>
        <v>0</v>
      </c>
    </row>
    <row r="26" spans="2:19" x14ac:dyDescent="0.3">
      <c r="B26" s="1">
        <f>MAX(B$9:B25)+1</f>
        <v>32</v>
      </c>
      <c r="H26" s="13" t="str">
        <f ca="1">INDIRECT($B$1&amp;Items!E$2&amp;$B26)</f>
        <v>Начисление себестоимостных затрат</v>
      </c>
      <c r="I26" s="13" t="str">
        <f ca="1">IF(INDIRECT($B$1&amp;Items!F$2&amp;$B26)="",H26,INDIRECT($B$1&amp;Items!F$2&amp;$B26))</f>
        <v>Начисление затрат этапа-2 бизнес-процесса</v>
      </c>
      <c r="J26" s="1" t="str">
        <f ca="1">IF(INDIRECT($B$1&amp;Items!G$2&amp;$B26)="",IF(H26&lt;&gt;I26,"  "&amp;I26,I26),"    "&amp;INDIRECT($B$1&amp;Items!G$2&amp;$B26))</f>
        <v xml:space="preserve">    Производственные затраты-2</v>
      </c>
      <c r="S26" s="1">
        <f ca="1">SUM($U26:INDIRECT(ADDRESS(ROW(),SUMIFS($1:$1,$5:$5,MAX($5:$5)))))</f>
        <v>0</v>
      </c>
    </row>
    <row r="27" spans="2:19" x14ac:dyDescent="0.3">
      <c r="B27" s="1">
        <f>MAX(B$9:B26)+1</f>
        <v>33</v>
      </c>
      <c r="H27" s="13" t="str">
        <f ca="1">INDIRECT($B$1&amp;Items!E$2&amp;$B27)</f>
        <v>Начисление себестоимостных затрат</v>
      </c>
      <c r="I27" s="13" t="str">
        <f ca="1">IF(INDIRECT($B$1&amp;Items!F$2&amp;$B27)="",H27,INDIRECT($B$1&amp;Items!F$2&amp;$B27))</f>
        <v>Начисление затрат этапа-2 бизнес-процесса</v>
      </c>
      <c r="J27" s="1" t="str">
        <f ca="1">IF(INDIRECT($B$1&amp;Items!G$2&amp;$B27)="",IF(H27&lt;&gt;I27,"  "&amp;I27,I27),"    "&amp;INDIRECT($B$1&amp;Items!G$2&amp;$B27))</f>
        <v xml:space="preserve">    Производственные затраты-3</v>
      </c>
      <c r="S27" s="1">
        <f ca="1">SUM($U27:INDIRECT(ADDRESS(ROW(),SUMIFS($1:$1,$5:$5,MAX($5:$5)))))</f>
        <v>0</v>
      </c>
    </row>
    <row r="28" spans="2:19" x14ac:dyDescent="0.3">
      <c r="B28" s="1">
        <f>MAX(B$9:B27)+1</f>
        <v>34</v>
      </c>
      <c r="H28" s="13" t="str">
        <f ca="1">INDIRECT($B$1&amp;Items!E$2&amp;$B28)</f>
        <v>Начисление себестоимостных затрат</v>
      </c>
      <c r="I28" s="13" t="str">
        <f ca="1">IF(INDIRECT($B$1&amp;Items!F$2&amp;$B28)="",H28,INDIRECT($B$1&amp;Items!F$2&amp;$B28))</f>
        <v>Начисление затрат этапа-2 бизнес-процесса</v>
      </c>
      <c r="J28" s="1" t="str">
        <f ca="1">IF(INDIRECT($B$1&amp;Items!G$2&amp;$B28)="",IF(H28&lt;&gt;I28,"  "&amp;I28,I28),"    "&amp;INDIRECT($B$1&amp;Items!G$2&amp;$B28))</f>
        <v xml:space="preserve">    Производственные затраты-4</v>
      </c>
      <c r="S28" s="1">
        <f ca="1">SUM($U28:INDIRECT(ADDRESS(ROW(),SUMIFS($1:$1,$5:$5,MAX($5:$5)))))</f>
        <v>0</v>
      </c>
    </row>
    <row r="29" spans="2:19" x14ac:dyDescent="0.3">
      <c r="B29" s="1">
        <f>MAX(B$9:B28)+1</f>
        <v>35</v>
      </c>
      <c r="H29" s="13" t="str">
        <f ca="1">INDIRECT($B$1&amp;Items!E$2&amp;$B29)</f>
        <v>Начисление себестоимостных затрат</v>
      </c>
      <c r="I29" s="13" t="str">
        <f ca="1">IF(INDIRECT($B$1&amp;Items!F$2&amp;$B29)="",H29,INDIRECT($B$1&amp;Items!F$2&amp;$B29))</f>
        <v>Начисление затрат этапа-2 бизнес-процесса</v>
      </c>
      <c r="J29" s="1" t="str">
        <f ca="1">IF(INDIRECT($B$1&amp;Items!G$2&amp;$B29)="",IF(H29&lt;&gt;I29,"  "&amp;I29,I29),"    "&amp;INDIRECT($B$1&amp;Items!G$2&amp;$B29))</f>
        <v xml:space="preserve">    Производственные затраты-5</v>
      </c>
      <c r="S29" s="1">
        <f ca="1">SUM($U29:INDIRECT(ADDRESS(ROW(),SUMIFS($1:$1,$5:$5,MAX($5:$5)))))</f>
        <v>0</v>
      </c>
    </row>
    <row r="30" spans="2:19" x14ac:dyDescent="0.3">
      <c r="B30" s="1">
        <f>MAX(B$9:B29)+1</f>
        <v>36</v>
      </c>
      <c r="H30" s="13" t="str">
        <f ca="1">INDIRECT($B$1&amp;Items!E$2&amp;$B30)</f>
        <v>Начисление себестоимостных затрат</v>
      </c>
      <c r="I30" s="13" t="str">
        <f ca="1">IF(INDIRECT($B$1&amp;Items!F$2&amp;$B30)="",H30,INDIRECT($B$1&amp;Items!F$2&amp;$B30))</f>
        <v>Начисление затрат этапа-2 бизнес-процесса</v>
      </c>
      <c r="J30" s="1" t="str">
        <f ca="1">IF(INDIRECT($B$1&amp;Items!G$2&amp;$B30)="",IF(H30&lt;&gt;I30,"  "&amp;I30,I30),"    "&amp;INDIRECT($B$1&amp;Items!G$2&amp;$B30))</f>
        <v xml:space="preserve">    Производственные затраты-6</v>
      </c>
      <c r="S30" s="1">
        <f ca="1">SUM($U30:INDIRECT(ADDRESS(ROW(),SUMIFS($1:$1,$5:$5,MAX($5:$5)))))</f>
        <v>0</v>
      </c>
    </row>
    <row r="31" spans="2:19" x14ac:dyDescent="0.3">
      <c r="B31" s="1">
        <f>MAX(B$9:B30)+1</f>
        <v>37</v>
      </c>
      <c r="H31" s="13" t="str">
        <f ca="1">INDIRECT($B$1&amp;Items!E$2&amp;$B31)</f>
        <v>Начисление себестоимостных затрат</v>
      </c>
      <c r="I31" s="13" t="str">
        <f ca="1">IF(INDIRECT($B$1&amp;Items!F$2&amp;$B31)="",H31,INDIRECT($B$1&amp;Items!F$2&amp;$B31))</f>
        <v>Начисление затрат этапа-2 бизнес-процесса</v>
      </c>
      <c r="J31" s="1" t="str">
        <f ca="1">IF(INDIRECT($B$1&amp;Items!G$2&amp;$B31)="",IF(H31&lt;&gt;I31,"  "&amp;I31,I31),"    "&amp;INDIRECT($B$1&amp;Items!G$2&amp;$B31))</f>
        <v xml:space="preserve">    Производственные затраты-7</v>
      </c>
      <c r="S31" s="1">
        <f ca="1">SUM($U31:INDIRECT(ADDRESS(ROW(),SUMIFS($1:$1,$5:$5,MAX($5:$5)))))</f>
        <v>0</v>
      </c>
    </row>
    <row r="32" spans="2:19" x14ac:dyDescent="0.3">
      <c r="B32" s="1">
        <f>MAX(B$9:B31)+1</f>
        <v>38</v>
      </c>
      <c r="H32" s="13" t="str">
        <f ca="1">INDIRECT($B$1&amp;Items!E$2&amp;$B32)</f>
        <v>Начисление себестоимостных затрат</v>
      </c>
      <c r="I32" s="13" t="str">
        <f ca="1">IF(INDIRECT($B$1&amp;Items!F$2&amp;$B32)="",H32,INDIRECT($B$1&amp;Items!F$2&amp;$B32))</f>
        <v>Начисление затрат этапа-2 бизнес-процесса</v>
      </c>
      <c r="J32" s="1" t="str">
        <f ca="1">IF(INDIRECT($B$1&amp;Items!G$2&amp;$B32)="",IF(H32&lt;&gt;I32,"  "&amp;I32,I32),"    "&amp;INDIRECT($B$1&amp;Items!G$2&amp;$B32))</f>
        <v xml:space="preserve">    Производственные затраты-8</v>
      </c>
      <c r="S32" s="1">
        <f ca="1">SUM($U32:INDIRECT(ADDRESS(ROW(),SUMIFS($1:$1,$5:$5,MAX($5:$5)))))</f>
        <v>0</v>
      </c>
    </row>
    <row r="33" spans="2:19" x14ac:dyDescent="0.3">
      <c r="B33" s="1">
        <f>MAX(B$9:B32)+1</f>
        <v>39</v>
      </c>
      <c r="H33" s="13" t="str">
        <f ca="1">INDIRECT($B$1&amp;Items!E$2&amp;$B33)</f>
        <v>Начисление себестоимостных затрат</v>
      </c>
      <c r="I33" s="13" t="str">
        <f ca="1">IF(INDIRECT($B$1&amp;Items!F$2&amp;$B33)="",H33,INDIRECT($B$1&amp;Items!F$2&amp;$B33))</f>
        <v>Начисление затрат этапа-2 бизнес-процесса</v>
      </c>
      <c r="J33" s="1" t="str">
        <f ca="1">IF(INDIRECT($B$1&amp;Items!G$2&amp;$B33)="",IF(H33&lt;&gt;I33,"  "&amp;I33,I33),"    "&amp;INDIRECT($B$1&amp;Items!G$2&amp;$B33))</f>
        <v xml:space="preserve">    Производственные затраты-9</v>
      </c>
      <c r="S33" s="1">
        <f ca="1">SUM($U33:INDIRECT(ADDRESS(ROW(),SUMIFS($1:$1,$5:$5,MAX($5:$5)))))</f>
        <v>0</v>
      </c>
    </row>
    <row r="34" spans="2:19" x14ac:dyDescent="0.3">
      <c r="B34" s="1">
        <f>MAX(B$9:B33)+1</f>
        <v>40</v>
      </c>
      <c r="H34" s="13" t="str">
        <f ca="1">INDIRECT($B$1&amp;Items!E$2&amp;$B34)</f>
        <v>Начисление себестоимостных затрат</v>
      </c>
      <c r="I34" s="13" t="str">
        <f ca="1">IF(INDIRECT($B$1&amp;Items!F$2&amp;$B34)="",H34,INDIRECT($B$1&amp;Items!F$2&amp;$B34))</f>
        <v>Начисление затрат этапа-2 бизнес-процесса</v>
      </c>
      <c r="J34" s="1" t="str">
        <f ca="1">IF(INDIRECT($B$1&amp;Items!G$2&amp;$B34)="",IF(H34&lt;&gt;I34,"  "&amp;I34,I34),"    "&amp;INDIRECT($B$1&amp;Items!G$2&amp;$B34))</f>
        <v xml:space="preserve">    Производственные затраты-10</v>
      </c>
      <c r="S34" s="1">
        <f ca="1">SUM($U34:INDIRECT(ADDRESS(ROW(),SUMIFS($1:$1,$5:$5,MAX($5:$5)))))</f>
        <v>0</v>
      </c>
    </row>
    <row r="35" spans="2:19" x14ac:dyDescent="0.3">
      <c r="B35" s="1">
        <f>MAX(B$9:B34)+1</f>
        <v>41</v>
      </c>
      <c r="H35" s="13" t="str">
        <f ca="1">INDIRECT($B$1&amp;Items!E$2&amp;$B35)</f>
        <v>Начисление себестоимостных затрат</v>
      </c>
      <c r="I35" s="13" t="str">
        <f ca="1">IF(INDIRECT($B$1&amp;Items!F$2&amp;$B35)="",H35,INDIRECT($B$1&amp;Items!F$2&amp;$B35))</f>
        <v>Начисление затрат этапа-3 бизнес-процесса</v>
      </c>
      <c r="J35" s="1" t="str">
        <f ca="1">IF(INDIRECT($B$1&amp;Items!G$2&amp;$B35)="",IF(H35&lt;&gt;I35,"  "&amp;I35,I35),"    "&amp;INDIRECT($B$1&amp;Items!G$2&amp;$B35))</f>
        <v xml:space="preserve">  Начисление затрат этапа-3 бизнес-процесса</v>
      </c>
      <c r="S35" s="1">
        <f ca="1">SUM($U35:INDIRECT(ADDRESS(ROW(),SUMIFS($1:$1,$5:$5,MAX($5:$5)))))</f>
        <v>0</v>
      </c>
    </row>
    <row r="36" spans="2:19" x14ac:dyDescent="0.3">
      <c r="B36" s="1">
        <f>MAX(B$9:B35)+1</f>
        <v>42</v>
      </c>
      <c r="H36" s="13" t="str">
        <f ca="1">INDIRECT($B$1&amp;Items!E$2&amp;$B36)</f>
        <v>Начисление себестоимостных затрат</v>
      </c>
      <c r="I36" s="13" t="str">
        <f ca="1">IF(INDIRECT($B$1&amp;Items!F$2&amp;$B36)="",H36,INDIRECT($B$1&amp;Items!F$2&amp;$B36))</f>
        <v>Начисление затрат этапа-3 бизнес-процесса</v>
      </c>
      <c r="J36" s="1" t="str">
        <f ca="1">IF(INDIRECT($B$1&amp;Items!G$2&amp;$B36)="",IF(H36&lt;&gt;I36,"  "&amp;I36,I36),"    "&amp;INDIRECT($B$1&amp;Items!G$2&amp;$B36))</f>
        <v xml:space="preserve">    Производственные затраты-11</v>
      </c>
      <c r="S36" s="1">
        <f ca="1">SUM($U36:INDIRECT(ADDRESS(ROW(),SUMIFS($1:$1,$5:$5,MAX($5:$5)))))</f>
        <v>0</v>
      </c>
    </row>
    <row r="37" spans="2:19" x14ac:dyDescent="0.3">
      <c r="B37" s="1">
        <f>MAX(B$9:B36)+1</f>
        <v>43</v>
      </c>
      <c r="H37" s="13" t="str">
        <f ca="1">INDIRECT($B$1&amp;Items!E$2&amp;$B37)</f>
        <v>Начисление себестоимостных затрат</v>
      </c>
      <c r="I37" s="13" t="str">
        <f ca="1">IF(INDIRECT($B$1&amp;Items!F$2&amp;$B37)="",H37,INDIRECT($B$1&amp;Items!F$2&amp;$B37))</f>
        <v>Начисление затрат этапа-3 бизнес-процесса</v>
      </c>
      <c r="J37" s="1" t="str">
        <f ca="1">IF(INDIRECT($B$1&amp;Items!G$2&amp;$B37)="",IF(H37&lt;&gt;I37,"  "&amp;I37,I37),"    "&amp;INDIRECT($B$1&amp;Items!G$2&amp;$B37))</f>
        <v xml:space="preserve">    Производственные затраты-12</v>
      </c>
      <c r="S37" s="1">
        <f ca="1">SUM($U37:INDIRECT(ADDRESS(ROW(),SUMIFS($1:$1,$5:$5,MAX($5:$5)))))</f>
        <v>0</v>
      </c>
    </row>
    <row r="38" spans="2:19" x14ac:dyDescent="0.3">
      <c r="B38" s="1">
        <f>MAX(B$9:B37)+1</f>
        <v>44</v>
      </c>
      <c r="H38" s="13" t="str">
        <f ca="1">INDIRECT($B$1&amp;Items!E$2&amp;$B38)</f>
        <v>Начисление себестоимостных затрат</v>
      </c>
      <c r="I38" s="13" t="str">
        <f ca="1">IF(INDIRECT($B$1&amp;Items!F$2&amp;$B38)="",H38,INDIRECT($B$1&amp;Items!F$2&amp;$B38))</f>
        <v>Начисление затрат этапа-3 бизнес-процесса</v>
      </c>
      <c r="J38" s="1" t="str">
        <f ca="1">IF(INDIRECT($B$1&amp;Items!G$2&amp;$B38)="",IF(H38&lt;&gt;I38,"  "&amp;I38,I38),"    "&amp;INDIRECT($B$1&amp;Items!G$2&amp;$B38))</f>
        <v xml:space="preserve">    Производственные затраты-13</v>
      </c>
      <c r="S38" s="1">
        <f ca="1">SUM($U38:INDIRECT(ADDRESS(ROW(),SUMIFS($1:$1,$5:$5,MAX($5:$5)))))</f>
        <v>0</v>
      </c>
    </row>
    <row r="39" spans="2:19" x14ac:dyDescent="0.3">
      <c r="B39" s="1">
        <f>MAX(B$9:B38)+1</f>
        <v>45</v>
      </c>
      <c r="H39" s="13" t="str">
        <f ca="1">INDIRECT($B$1&amp;Items!E$2&amp;$B39)</f>
        <v>Начисление себестоимостных затрат</v>
      </c>
      <c r="I39" s="13" t="str">
        <f ca="1">IF(INDIRECT($B$1&amp;Items!F$2&amp;$B39)="",H39,INDIRECT($B$1&amp;Items!F$2&amp;$B39))</f>
        <v>Начисление затрат этапа-3 бизнес-процесса</v>
      </c>
      <c r="J39" s="1" t="str">
        <f ca="1">IF(INDIRECT($B$1&amp;Items!G$2&amp;$B39)="",IF(H39&lt;&gt;I39,"  "&amp;I39,I39),"    "&amp;INDIRECT($B$1&amp;Items!G$2&amp;$B39))</f>
        <v xml:space="preserve">    Производственные затраты-14</v>
      </c>
      <c r="S39" s="1">
        <f ca="1">SUM($U39:INDIRECT(ADDRESS(ROW(),SUMIFS($1:$1,$5:$5,MAX($5:$5)))))</f>
        <v>0</v>
      </c>
    </row>
    <row r="40" spans="2:19" x14ac:dyDescent="0.3">
      <c r="B40" s="1">
        <f>MAX(B$9:B39)+1</f>
        <v>46</v>
      </c>
      <c r="H40" s="13" t="str">
        <f ca="1">INDIRECT($B$1&amp;Items!E$2&amp;$B40)</f>
        <v>Начисление себестоимостных затрат</v>
      </c>
      <c r="I40" s="13" t="str">
        <f ca="1">IF(INDIRECT($B$1&amp;Items!F$2&amp;$B40)="",H40,INDIRECT($B$1&amp;Items!F$2&amp;$B40))</f>
        <v>Начисление затрат этапа-3 бизнес-процесса</v>
      </c>
      <c r="J40" s="1" t="str">
        <f ca="1">IF(INDIRECT($B$1&amp;Items!G$2&amp;$B40)="",IF(H40&lt;&gt;I40,"  "&amp;I40,I40),"    "&amp;INDIRECT($B$1&amp;Items!G$2&amp;$B40))</f>
        <v xml:space="preserve">    Производственные затраты-15</v>
      </c>
      <c r="S40" s="1">
        <f ca="1">SUM($U40:INDIRECT(ADDRESS(ROW(),SUMIFS($1:$1,$5:$5,MAX($5:$5)))))</f>
        <v>0</v>
      </c>
    </row>
    <row r="41" spans="2:19" x14ac:dyDescent="0.3">
      <c r="B41" s="1">
        <f>MAX(B$9:B40)+1</f>
        <v>47</v>
      </c>
      <c r="H41" s="13" t="str">
        <f ca="1">INDIRECT($B$1&amp;Items!E$2&amp;$B41)</f>
        <v>Начисление себестоимостных затрат</v>
      </c>
      <c r="I41" s="13" t="str">
        <f ca="1">IF(INDIRECT($B$1&amp;Items!F$2&amp;$B41)="",H41,INDIRECT($B$1&amp;Items!F$2&amp;$B41))</f>
        <v>Начисление затрат этапа-3 бизнес-процесса</v>
      </c>
      <c r="J41" s="1" t="str">
        <f ca="1">IF(INDIRECT($B$1&amp;Items!G$2&amp;$B41)="",IF(H41&lt;&gt;I41,"  "&amp;I41,I41),"    "&amp;INDIRECT($B$1&amp;Items!G$2&amp;$B41))</f>
        <v xml:space="preserve">    Производственные затраты-16</v>
      </c>
      <c r="S41" s="1">
        <f ca="1">SUM($U41:INDIRECT(ADDRESS(ROW(),SUMIFS($1:$1,$5:$5,MAX($5:$5)))))</f>
        <v>0</v>
      </c>
    </row>
    <row r="42" spans="2:19" x14ac:dyDescent="0.3">
      <c r="B42" s="1">
        <f>MAX(B$9:B41)+1</f>
        <v>48</v>
      </c>
      <c r="H42" s="13" t="str">
        <f ca="1">INDIRECT($B$1&amp;Items!E$2&amp;$B42)</f>
        <v>Начисление себестоимостных затрат</v>
      </c>
      <c r="I42" s="13" t="str">
        <f ca="1">IF(INDIRECT($B$1&amp;Items!F$2&amp;$B42)="",H42,INDIRECT($B$1&amp;Items!F$2&amp;$B42))</f>
        <v>Начисление затрат этапа-3 бизнес-процесса</v>
      </c>
      <c r="J42" s="1" t="str">
        <f ca="1">IF(INDIRECT($B$1&amp;Items!G$2&amp;$B42)="",IF(H42&lt;&gt;I42,"  "&amp;I42,I42),"    "&amp;INDIRECT($B$1&amp;Items!G$2&amp;$B42))</f>
        <v xml:space="preserve">    Производственные затраты-17</v>
      </c>
      <c r="S42" s="1">
        <f ca="1">SUM($U42:INDIRECT(ADDRESS(ROW(),SUMIFS($1:$1,$5:$5,MAX($5:$5)))))</f>
        <v>0</v>
      </c>
    </row>
    <row r="43" spans="2:19" x14ac:dyDescent="0.3">
      <c r="B43" s="1">
        <f>MAX(B$9:B42)+1</f>
        <v>49</v>
      </c>
      <c r="H43" s="13" t="str">
        <f ca="1">INDIRECT($B$1&amp;Items!E$2&amp;$B43)</f>
        <v>Начисление себестоимостных затрат</v>
      </c>
      <c r="I43" s="13" t="str">
        <f ca="1">IF(INDIRECT($B$1&amp;Items!F$2&amp;$B43)="",H43,INDIRECT($B$1&amp;Items!F$2&amp;$B43))</f>
        <v>Начисление затрат этапа-3 бизнес-процесса</v>
      </c>
      <c r="J43" s="1" t="str">
        <f ca="1">IF(INDIRECT($B$1&amp;Items!G$2&amp;$B43)="",IF(H43&lt;&gt;I43,"  "&amp;I43,I43),"    "&amp;INDIRECT($B$1&amp;Items!G$2&amp;$B43))</f>
        <v xml:space="preserve">    Производственные затраты-18</v>
      </c>
      <c r="S43" s="1">
        <f ca="1">SUM($U43:INDIRECT(ADDRESS(ROW(),SUMIFS($1:$1,$5:$5,MAX($5:$5)))))</f>
        <v>0</v>
      </c>
    </row>
    <row r="44" spans="2:19" x14ac:dyDescent="0.3">
      <c r="B44" s="1">
        <f>MAX(B$9:B43)+1</f>
        <v>50</v>
      </c>
      <c r="H44" s="13" t="str">
        <f ca="1">INDIRECT($B$1&amp;Items!E$2&amp;$B44)</f>
        <v>Начисление себестоимостных затрат</v>
      </c>
      <c r="I44" s="13" t="str">
        <f ca="1">IF(INDIRECT($B$1&amp;Items!F$2&amp;$B44)="",H44,INDIRECT($B$1&amp;Items!F$2&amp;$B44))</f>
        <v>Начисление затрат этапа-3 бизнес-процесса</v>
      </c>
      <c r="J44" s="1" t="str">
        <f ca="1">IF(INDIRECT($B$1&amp;Items!G$2&amp;$B44)="",IF(H44&lt;&gt;I44,"  "&amp;I44,I44),"    "&amp;INDIRECT($B$1&amp;Items!G$2&amp;$B44))</f>
        <v xml:space="preserve">    Производственные затраты-19</v>
      </c>
      <c r="S44" s="1">
        <f ca="1">SUM($U44:INDIRECT(ADDRESS(ROW(),SUMIFS($1:$1,$5:$5,MAX($5:$5)))))</f>
        <v>0</v>
      </c>
    </row>
    <row r="45" spans="2:19" x14ac:dyDescent="0.3">
      <c r="B45" s="1">
        <f>MAX(B$9:B44)+1</f>
        <v>51</v>
      </c>
      <c r="H45" s="13" t="str">
        <f ca="1">INDIRECT($B$1&amp;Items!E$2&amp;$B45)</f>
        <v>Начисление себестоимостных затрат</v>
      </c>
      <c r="I45" s="13" t="str">
        <f ca="1">IF(INDIRECT($B$1&amp;Items!F$2&amp;$B45)="",H45,INDIRECT($B$1&amp;Items!F$2&amp;$B45))</f>
        <v>Начисление затрат этапа-3 бизнес-процесса</v>
      </c>
      <c r="J45" s="1" t="str">
        <f ca="1">IF(INDIRECT($B$1&amp;Items!G$2&amp;$B45)="",IF(H45&lt;&gt;I45,"  "&amp;I45,I45),"    "&amp;INDIRECT($B$1&amp;Items!G$2&amp;$B45))</f>
        <v xml:space="preserve">    Производственные затраты-20</v>
      </c>
      <c r="S45" s="1">
        <f ca="1">SUM($U45:INDIRECT(ADDRESS(ROW(),SUMIFS($1:$1,$5:$5,MAX($5:$5)))))</f>
        <v>0</v>
      </c>
    </row>
    <row r="46" spans="2:19" x14ac:dyDescent="0.3">
      <c r="B46" s="1">
        <f>MAX(B$9:B45)+1</f>
        <v>52</v>
      </c>
      <c r="H46" s="13" t="str">
        <f ca="1">INDIRECT($B$1&amp;Items!E$2&amp;$B46)</f>
        <v>Начисление себестоимостных затрат</v>
      </c>
      <c r="I46" s="13" t="str">
        <f ca="1">IF(INDIRECT($B$1&amp;Items!F$2&amp;$B46)="",H46,INDIRECT($B$1&amp;Items!F$2&amp;$B46))</f>
        <v>Начисление затрат этапа-3 бизнес-процесса</v>
      </c>
      <c r="J46" s="1" t="str">
        <f ca="1">IF(INDIRECT($B$1&amp;Items!G$2&amp;$B46)="",IF(H46&lt;&gt;I46,"  "&amp;I46,I46),"    "&amp;INDIRECT($B$1&amp;Items!G$2&amp;$B46))</f>
        <v xml:space="preserve">    Производственные затраты-20</v>
      </c>
      <c r="S46" s="1">
        <f ca="1">SUM($U46:INDIRECT(ADDRESS(ROW(),SUMIFS($1:$1,$5:$5,MAX($5:$5)))))</f>
        <v>0</v>
      </c>
    </row>
    <row r="47" spans="2:19" x14ac:dyDescent="0.3">
      <c r="B47" s="1">
        <f>MAX(B$9:B46)+1</f>
        <v>53</v>
      </c>
      <c r="H47" s="13" t="str">
        <f ca="1">INDIRECT($B$1&amp;Items!E$2&amp;$B47)</f>
        <v>Начисление себестоимостных затрат</v>
      </c>
      <c r="I47" s="13" t="str">
        <f ca="1">IF(INDIRECT($B$1&amp;Items!F$2&amp;$B47)="",H47,INDIRECT($B$1&amp;Items!F$2&amp;$B47))</f>
        <v>Начисление затрат этапа-3 бизнес-процесса</v>
      </c>
      <c r="J47" s="1" t="str">
        <f ca="1">IF(INDIRECT($B$1&amp;Items!G$2&amp;$B47)="",IF(H47&lt;&gt;I47,"  "&amp;I47,I47),"    "&amp;INDIRECT($B$1&amp;Items!G$2&amp;$B47))</f>
        <v xml:space="preserve">    Производственные затраты-20</v>
      </c>
      <c r="S47" s="1">
        <f ca="1">SUM($U47:INDIRECT(ADDRESS(ROW(),SUMIFS($1:$1,$5:$5,MAX($5:$5)))))</f>
        <v>0</v>
      </c>
    </row>
    <row r="48" spans="2:19" x14ac:dyDescent="0.3">
      <c r="B48" s="1">
        <f>MAX(B$9:B47)+1</f>
        <v>54</v>
      </c>
      <c r="H48" s="13" t="str">
        <f ca="1">INDIRECT($B$1&amp;Items!E$2&amp;$B48)</f>
        <v>Начисление себестоимостных затрат</v>
      </c>
      <c r="I48" s="13" t="str">
        <f ca="1">IF(INDIRECT($B$1&amp;Items!F$2&amp;$B48)="",H48,INDIRECT($B$1&amp;Items!F$2&amp;$B48))</f>
        <v>Начисление затрат этапа-3 бизнес-процесса</v>
      </c>
      <c r="J48" s="1" t="str">
        <f ca="1">IF(INDIRECT($B$1&amp;Items!G$2&amp;$B48)="",IF(H48&lt;&gt;I48,"  "&amp;I48,I48),"    "&amp;INDIRECT($B$1&amp;Items!G$2&amp;$B48))</f>
        <v xml:space="preserve">    Производственные затраты-20</v>
      </c>
      <c r="S48" s="1">
        <f ca="1">SUM($U48:INDIRECT(ADDRESS(ROW(),SUMIFS($1:$1,$5:$5,MAX($5:$5)))))</f>
        <v>0</v>
      </c>
    </row>
    <row r="49" spans="2:19" x14ac:dyDescent="0.3">
      <c r="B49" s="1">
        <f>MAX(B$9:B48)+1</f>
        <v>55</v>
      </c>
      <c r="H49" s="13" t="str">
        <f ca="1">INDIRECT($B$1&amp;Items!E$2&amp;$B49)</f>
        <v>Начисление себестоимостных затрат</v>
      </c>
      <c r="I49" s="13" t="str">
        <f ca="1">IF(INDIRECT($B$1&amp;Items!F$2&amp;$B49)="",H49,INDIRECT($B$1&amp;Items!F$2&amp;$B49))</f>
        <v>Начисление затрат этапа-3 бизнес-процесса</v>
      </c>
      <c r="J49" s="1" t="str">
        <f ca="1">IF(INDIRECT($B$1&amp;Items!G$2&amp;$B49)="",IF(H49&lt;&gt;I49,"  "&amp;I49,I49),"    "&amp;INDIRECT($B$1&amp;Items!G$2&amp;$B49))</f>
        <v xml:space="preserve">    Производственные затраты-20</v>
      </c>
      <c r="S49" s="1">
        <f ca="1">SUM($U49:INDIRECT(ADDRESS(ROW(),SUMIFS($1:$1,$5:$5,MAX($5:$5)))))</f>
        <v>0</v>
      </c>
    </row>
    <row r="50" spans="2:19" x14ac:dyDescent="0.3">
      <c r="B50" s="1">
        <f>MAX(B$9:B49)+1</f>
        <v>56</v>
      </c>
      <c r="H50" s="13" t="str">
        <f ca="1">INDIRECT($B$1&amp;Items!E$2&amp;$B50)</f>
        <v>Начисление себестоимостных затрат</v>
      </c>
      <c r="I50" s="13" t="str">
        <f ca="1">IF(INDIRECT($B$1&amp;Items!F$2&amp;$B50)="",H50,INDIRECT($B$1&amp;Items!F$2&amp;$B50))</f>
        <v>Начисление затрат этапа-3 бизнес-процесса</v>
      </c>
      <c r="J50" s="1" t="str">
        <f ca="1">IF(INDIRECT($B$1&amp;Items!G$2&amp;$B50)="",IF(H50&lt;&gt;I50,"  "&amp;I50,I50),"    "&amp;INDIRECT($B$1&amp;Items!G$2&amp;$B50))</f>
        <v xml:space="preserve">    Производственные затраты-20</v>
      </c>
      <c r="S50" s="1">
        <f ca="1">SUM($U50:INDIRECT(ADDRESS(ROW(),SUMIFS($1:$1,$5:$5,MAX($5:$5)))))</f>
        <v>0</v>
      </c>
    </row>
    <row r="51" spans="2:19" x14ac:dyDescent="0.3">
      <c r="B51" s="1">
        <f>MAX(B$9:B50)+1</f>
        <v>57</v>
      </c>
      <c r="H51" s="13" t="str">
        <f ca="1">INDIRECT($B$1&amp;Items!E$2&amp;$B51)</f>
        <v>Начисление себестоимостных затрат</v>
      </c>
      <c r="I51" s="13" t="str">
        <f ca="1">IF(INDIRECT($B$1&amp;Items!F$2&amp;$B51)="",H51,INDIRECT($B$1&amp;Items!F$2&amp;$B51))</f>
        <v>Начисление затрат этапа-3 бизнес-процесса</v>
      </c>
      <c r="J51" s="1" t="str">
        <f ca="1">IF(INDIRECT($B$1&amp;Items!G$2&amp;$B51)="",IF(H51&lt;&gt;I51,"  "&amp;I51,I51),"    "&amp;INDIRECT($B$1&amp;Items!G$2&amp;$B51))</f>
        <v xml:space="preserve">    Производственные затраты-20</v>
      </c>
      <c r="S51" s="1">
        <f ca="1">SUM($U51:INDIRECT(ADDRESS(ROW(),SUMIFS($1:$1,$5:$5,MAX($5:$5)))))</f>
        <v>0</v>
      </c>
    </row>
    <row r="52" spans="2:19" x14ac:dyDescent="0.3">
      <c r="B52" s="1">
        <f>MAX(B$9:B51)+1</f>
        <v>58</v>
      </c>
      <c r="H52" s="13" t="str">
        <f ca="1">INDIRECT($B$1&amp;Items!E$2&amp;$B52)</f>
        <v>Начисление себестоимостных затрат</v>
      </c>
      <c r="I52" s="13" t="str">
        <f ca="1">IF(INDIRECT($B$1&amp;Items!F$2&amp;$B52)="",H52,INDIRECT($B$1&amp;Items!F$2&amp;$B52))</f>
        <v>Начисление затрат этапа-3 бизнес-процесса</v>
      </c>
      <c r="J52" s="1" t="str">
        <f ca="1">IF(INDIRECT($B$1&amp;Items!G$2&amp;$B52)="",IF(H52&lt;&gt;I52,"  "&amp;I52,I52),"    "&amp;INDIRECT($B$1&amp;Items!G$2&amp;$B52))</f>
        <v xml:space="preserve">    Производственные затраты-20</v>
      </c>
      <c r="S52" s="1">
        <f ca="1">SUM($U52:INDIRECT(ADDRESS(ROW(),SUMIFS($1:$1,$5:$5,MAX($5:$5)))))</f>
        <v>0</v>
      </c>
    </row>
    <row r="53" spans="2:19" x14ac:dyDescent="0.3">
      <c r="B53" s="1">
        <f>MAX(B$9:B52)+1</f>
        <v>59</v>
      </c>
      <c r="H53" s="13" t="str">
        <f ca="1">INDIRECT($B$1&amp;Items!E$2&amp;$B53)</f>
        <v>Начисление себестоимостных затрат</v>
      </c>
      <c r="I53" s="13" t="str">
        <f ca="1">IF(INDIRECT($B$1&amp;Items!F$2&amp;$B53)="",H53,INDIRECT($B$1&amp;Items!F$2&amp;$B53))</f>
        <v>Начисление затрат этапа-4 бизнес-процесса</v>
      </c>
      <c r="J53" s="1" t="str">
        <f ca="1">IF(INDIRECT($B$1&amp;Items!G$2&amp;$B53)="",IF(H53&lt;&gt;I53,"  "&amp;I53,I53),"    "&amp;INDIRECT($B$1&amp;Items!G$2&amp;$B53))</f>
        <v xml:space="preserve">  Начисление затрат этапа-4 бизнес-процесса</v>
      </c>
      <c r="S53" s="1">
        <f ca="1">SUM($U53:INDIRECT(ADDRESS(ROW(),SUMIFS($1:$1,$5:$5,MAX($5:$5)))))</f>
        <v>0</v>
      </c>
    </row>
    <row r="54" spans="2:19" x14ac:dyDescent="0.3">
      <c r="B54" s="1">
        <f>MAX(B$9:B53)+1</f>
        <v>60</v>
      </c>
      <c r="H54" s="13" t="str">
        <f ca="1">INDIRECT($B$1&amp;Items!E$2&amp;$B54)</f>
        <v>Начисление себестоимостных затрат</v>
      </c>
      <c r="I54" s="13" t="str">
        <f ca="1">IF(INDIRECT($B$1&amp;Items!F$2&amp;$B54)="",H54,INDIRECT($B$1&amp;Items!F$2&amp;$B54))</f>
        <v>Начисление затрат этапа-4 бизнес-процесса</v>
      </c>
      <c r="J54" s="1" t="str">
        <f ca="1">IF(INDIRECT($B$1&amp;Items!G$2&amp;$B54)="",IF(H54&lt;&gt;I54,"  "&amp;I54,I54),"    "&amp;INDIRECT($B$1&amp;Items!G$2&amp;$B54))</f>
        <v xml:space="preserve">    Производственные затраты-21</v>
      </c>
      <c r="S54" s="1">
        <f ca="1">SUM($U54:INDIRECT(ADDRESS(ROW(),SUMIFS($1:$1,$5:$5,MAX($5:$5)))))</f>
        <v>0</v>
      </c>
    </row>
    <row r="55" spans="2:19" x14ac:dyDescent="0.3">
      <c r="B55" s="1">
        <f>MAX(B$9:B54)+1</f>
        <v>61</v>
      </c>
      <c r="H55" s="13" t="str">
        <f ca="1">INDIRECT($B$1&amp;Items!E$2&amp;$B55)</f>
        <v>Начисление себестоимостных затрат</v>
      </c>
      <c r="I55" s="13" t="str">
        <f ca="1">IF(INDIRECT($B$1&amp;Items!F$2&amp;$B55)="",H55,INDIRECT($B$1&amp;Items!F$2&amp;$B55))</f>
        <v>Начисление затрат этапа-4 бизнес-процесса</v>
      </c>
      <c r="J55" s="1" t="str">
        <f ca="1">IF(INDIRECT($B$1&amp;Items!G$2&amp;$B55)="",IF(H55&lt;&gt;I55,"  "&amp;I55,I55),"    "&amp;INDIRECT($B$1&amp;Items!G$2&amp;$B55))</f>
        <v xml:space="preserve">    Производственные затраты-22</v>
      </c>
      <c r="S55" s="1">
        <f ca="1">SUM($U55:INDIRECT(ADDRESS(ROW(),SUMIFS($1:$1,$5:$5,MAX($5:$5)))))</f>
        <v>0</v>
      </c>
    </row>
    <row r="56" spans="2:19" x14ac:dyDescent="0.3">
      <c r="B56" s="1">
        <f>MAX(B$9:B55)+1</f>
        <v>62</v>
      </c>
      <c r="H56" s="13" t="str">
        <f ca="1">INDIRECT($B$1&amp;Items!E$2&amp;$B56)</f>
        <v>Начисление себестоимостных затрат</v>
      </c>
      <c r="I56" s="13" t="str">
        <f ca="1">IF(INDIRECT($B$1&amp;Items!F$2&amp;$B56)="",H56,INDIRECT($B$1&amp;Items!F$2&amp;$B56))</f>
        <v>Начисление затрат этапа-4 бизнес-процесса</v>
      </c>
      <c r="J56" s="1" t="str">
        <f ca="1">IF(INDIRECT($B$1&amp;Items!G$2&amp;$B56)="",IF(H56&lt;&gt;I56,"  "&amp;I56,I56),"    "&amp;INDIRECT($B$1&amp;Items!G$2&amp;$B56))</f>
        <v xml:space="preserve">    Производственные затраты-23</v>
      </c>
      <c r="S56" s="1">
        <f ca="1">SUM($U56:INDIRECT(ADDRESS(ROW(),SUMIFS($1:$1,$5:$5,MAX($5:$5)))))</f>
        <v>0</v>
      </c>
    </row>
    <row r="57" spans="2:19" x14ac:dyDescent="0.3">
      <c r="B57" s="1">
        <f>MAX(B$9:B56)+1</f>
        <v>63</v>
      </c>
      <c r="H57" s="13" t="str">
        <f ca="1">INDIRECT($B$1&amp;Items!E$2&amp;$B57)</f>
        <v>Начисление себестоимостных затрат</v>
      </c>
      <c r="I57" s="13" t="str">
        <f ca="1">IF(INDIRECT($B$1&amp;Items!F$2&amp;$B57)="",H57,INDIRECT($B$1&amp;Items!F$2&amp;$B57))</f>
        <v>Начисление затрат этапа-4 бизнес-процесса</v>
      </c>
      <c r="J57" s="1" t="str">
        <f ca="1">IF(INDIRECT($B$1&amp;Items!G$2&amp;$B57)="",IF(H57&lt;&gt;I57,"  "&amp;I57,I57),"    "&amp;INDIRECT($B$1&amp;Items!G$2&amp;$B57))</f>
        <v xml:space="preserve">    Производственные затраты-24</v>
      </c>
      <c r="S57" s="1">
        <f ca="1">SUM($U57:INDIRECT(ADDRESS(ROW(),SUMIFS($1:$1,$5:$5,MAX($5:$5)))))</f>
        <v>0</v>
      </c>
    </row>
    <row r="58" spans="2:19" x14ac:dyDescent="0.3">
      <c r="B58" s="1">
        <f>MAX(B$9:B57)+1</f>
        <v>64</v>
      </c>
      <c r="H58" s="13" t="str">
        <f ca="1">INDIRECT($B$1&amp;Items!E$2&amp;$B58)</f>
        <v>Начисление себестоимостных затрат</v>
      </c>
      <c r="I58" s="13" t="str">
        <f ca="1">IF(INDIRECT($B$1&amp;Items!F$2&amp;$B58)="",H58,INDIRECT($B$1&amp;Items!F$2&amp;$B58))</f>
        <v>Начисление затрат этапа-4 бизнес-процесса</v>
      </c>
      <c r="J58" s="1" t="str">
        <f ca="1">IF(INDIRECT($B$1&amp;Items!G$2&amp;$B58)="",IF(H58&lt;&gt;I58,"  "&amp;I58,I58),"    "&amp;INDIRECT($B$1&amp;Items!G$2&amp;$B58))</f>
        <v xml:space="preserve">    Производственные затраты-25</v>
      </c>
      <c r="S58" s="1">
        <f ca="1">SUM($U58:INDIRECT(ADDRESS(ROW(),SUMIFS($1:$1,$5:$5,MAX($5:$5)))))</f>
        <v>0</v>
      </c>
    </row>
    <row r="59" spans="2:19" x14ac:dyDescent="0.3">
      <c r="B59" s="1">
        <f>MAX(B$9:B58)+1</f>
        <v>65</v>
      </c>
      <c r="H59" s="13" t="str">
        <f ca="1">INDIRECT($B$1&amp;Items!E$2&amp;$B59)</f>
        <v>Начисление себестоимостных затрат</v>
      </c>
      <c r="I59" s="13" t="str">
        <f ca="1">IF(INDIRECT($B$1&amp;Items!F$2&amp;$B59)="",H59,INDIRECT($B$1&amp;Items!F$2&amp;$B59))</f>
        <v>Начисление затрат этапа-4 бизнес-процесса</v>
      </c>
      <c r="J59" s="1" t="str">
        <f ca="1">IF(INDIRECT($B$1&amp;Items!G$2&amp;$B59)="",IF(H59&lt;&gt;I59,"  "&amp;I59,I59),"    "&amp;INDIRECT($B$1&amp;Items!G$2&amp;$B59))</f>
        <v xml:space="preserve">    Производственные затраты-26</v>
      </c>
      <c r="S59" s="1">
        <f ca="1">SUM($U59:INDIRECT(ADDRESS(ROW(),SUMIFS($1:$1,$5:$5,MAX($5:$5)))))</f>
        <v>0</v>
      </c>
    </row>
    <row r="60" spans="2:19" x14ac:dyDescent="0.3">
      <c r="B60" s="1">
        <f>MAX(B$9:B59)+1</f>
        <v>66</v>
      </c>
      <c r="H60" s="13" t="str">
        <f ca="1">INDIRECT($B$1&amp;Items!E$2&amp;$B60)</f>
        <v>Начисление себестоимостных затрат</v>
      </c>
      <c r="I60" s="13" t="str">
        <f ca="1">IF(INDIRECT($B$1&amp;Items!F$2&amp;$B60)="",H60,INDIRECT($B$1&amp;Items!F$2&amp;$B60))</f>
        <v>Начисление затрат этапа-4 бизнес-процесса</v>
      </c>
      <c r="J60" s="1" t="str">
        <f ca="1">IF(INDIRECT($B$1&amp;Items!G$2&amp;$B60)="",IF(H60&lt;&gt;I60,"  "&amp;I60,I60),"    "&amp;INDIRECT($B$1&amp;Items!G$2&amp;$B60))</f>
        <v xml:space="preserve">    Производственные затраты-27</v>
      </c>
      <c r="S60" s="1">
        <f ca="1">SUM($U60:INDIRECT(ADDRESS(ROW(),SUMIFS($1:$1,$5:$5,MAX($5:$5)))))</f>
        <v>0</v>
      </c>
    </row>
    <row r="61" spans="2:19" x14ac:dyDescent="0.3">
      <c r="B61" s="1">
        <f>MAX(B$9:B60)+1</f>
        <v>67</v>
      </c>
      <c r="H61" s="13" t="str">
        <f ca="1">INDIRECT($B$1&amp;Items!E$2&amp;$B61)</f>
        <v>Начисление себестоимостных затрат</v>
      </c>
      <c r="I61" s="13" t="str">
        <f ca="1">IF(INDIRECT($B$1&amp;Items!F$2&amp;$B61)="",H61,INDIRECT($B$1&amp;Items!F$2&amp;$B61))</f>
        <v>Начисление затрат этапа-4 бизнес-процесса</v>
      </c>
      <c r="J61" s="1" t="str">
        <f ca="1">IF(INDIRECT($B$1&amp;Items!G$2&amp;$B61)="",IF(H61&lt;&gt;I61,"  "&amp;I61,I61),"    "&amp;INDIRECT($B$1&amp;Items!G$2&amp;$B61))</f>
        <v xml:space="preserve">    Производственные затраты-28</v>
      </c>
      <c r="S61" s="1">
        <f ca="1">SUM($U61:INDIRECT(ADDRESS(ROW(),SUMIFS($1:$1,$5:$5,MAX($5:$5)))))</f>
        <v>0</v>
      </c>
    </row>
    <row r="62" spans="2:19" x14ac:dyDescent="0.3">
      <c r="B62" s="1">
        <f>MAX(B$9:B61)+1</f>
        <v>68</v>
      </c>
      <c r="H62" s="13" t="str">
        <f ca="1">INDIRECT($B$1&amp;Items!E$2&amp;$B62)</f>
        <v>Начисление себестоимостных затрат</v>
      </c>
      <c r="I62" s="13" t="str">
        <f ca="1">IF(INDIRECT($B$1&amp;Items!F$2&amp;$B62)="",H62,INDIRECT($B$1&amp;Items!F$2&amp;$B62))</f>
        <v>Начисление затрат этапа-4 бизнес-процесса</v>
      </c>
      <c r="J62" s="1" t="str">
        <f ca="1">IF(INDIRECT($B$1&amp;Items!G$2&amp;$B62)="",IF(H62&lt;&gt;I62,"  "&amp;I62,I62),"    "&amp;INDIRECT($B$1&amp;Items!G$2&amp;$B62))</f>
        <v xml:space="preserve">    Производственные затраты-29</v>
      </c>
      <c r="S62" s="1">
        <f ca="1">SUM($U62:INDIRECT(ADDRESS(ROW(),SUMIFS($1:$1,$5:$5,MAX($5:$5)))))</f>
        <v>0</v>
      </c>
    </row>
    <row r="63" spans="2:19" x14ac:dyDescent="0.3">
      <c r="B63" s="1">
        <f>MAX(B$9:B62)+1</f>
        <v>69</v>
      </c>
      <c r="H63" s="13" t="str">
        <f ca="1">INDIRECT($B$1&amp;Items!E$2&amp;$B63)</f>
        <v>Начисление себестоимостных затрат</v>
      </c>
      <c r="I63" s="13" t="str">
        <f ca="1">IF(INDIRECT($B$1&amp;Items!F$2&amp;$B63)="",H63,INDIRECT($B$1&amp;Items!F$2&amp;$B63))</f>
        <v>Начисление затрат этапа-4 бизнес-процесса</v>
      </c>
      <c r="J63" s="1" t="str">
        <f ca="1">IF(INDIRECT($B$1&amp;Items!G$2&amp;$B63)="",IF(H63&lt;&gt;I63,"  "&amp;I63,I63),"    "&amp;INDIRECT($B$1&amp;Items!G$2&amp;$B63))</f>
        <v xml:space="preserve">    Производственные затраты-30</v>
      </c>
      <c r="S63" s="1">
        <f ca="1">SUM($U63:INDIRECT(ADDRESS(ROW(),SUMIFS($1:$1,$5:$5,MAX($5:$5)))))</f>
        <v>0</v>
      </c>
    </row>
    <row r="64" spans="2:19" x14ac:dyDescent="0.3">
      <c r="B64" s="1">
        <f>MAX(B$9:B63)+1</f>
        <v>70</v>
      </c>
      <c r="H64" s="13" t="str">
        <f ca="1">INDIRECT($B$1&amp;Items!E$2&amp;$B64)</f>
        <v>Начисление себестоимостных затрат</v>
      </c>
      <c r="I64" s="13" t="str">
        <f ca="1">IF(INDIRECT($B$1&amp;Items!F$2&amp;$B64)="",H64,INDIRECT($B$1&amp;Items!F$2&amp;$B64))</f>
        <v>Начисление затрат этапа-5 бизнес-процесса</v>
      </c>
      <c r="J64" s="1" t="str">
        <f ca="1">IF(INDIRECT($B$1&amp;Items!G$2&amp;$B64)="",IF(H64&lt;&gt;I64,"  "&amp;I64,I64),"    "&amp;INDIRECT($B$1&amp;Items!G$2&amp;$B64))</f>
        <v xml:space="preserve">  Начисление затрат этапа-5 бизнес-процесса</v>
      </c>
      <c r="S64" s="1">
        <f ca="1">SUM($U64:INDIRECT(ADDRESS(ROW(),SUMIFS($1:$1,$5:$5,MAX($5:$5)))))</f>
        <v>0</v>
      </c>
    </row>
    <row r="65" spans="1:57" x14ac:dyDescent="0.3">
      <c r="B65" s="1">
        <f>MAX(B$9:B64)+1</f>
        <v>71</v>
      </c>
      <c r="H65" s="13" t="str">
        <f ca="1">INDIRECT($B$1&amp;Items!E$2&amp;$B65)</f>
        <v>Начисление себестоимостных затрат</v>
      </c>
      <c r="I65" s="13" t="str">
        <f ca="1">IF(INDIRECT($B$1&amp;Items!F$2&amp;$B65)="",H65,INDIRECT($B$1&amp;Items!F$2&amp;$B65))</f>
        <v>Начисление затрат этапа-5 бизнес-процесса</v>
      </c>
      <c r="J65" s="1" t="str">
        <f ca="1">IF(INDIRECT($B$1&amp;Items!G$2&amp;$B65)="",IF(H65&lt;&gt;I65,"  "&amp;I65,I65),"    "&amp;INDIRECT($B$1&amp;Items!G$2&amp;$B65))</f>
        <v xml:space="preserve">    Затраты на доставку и продажу-1</v>
      </c>
      <c r="S65" s="1">
        <f ca="1">SUM($U65:INDIRECT(ADDRESS(ROW(),SUMIFS($1:$1,$5:$5,MAX($5:$5)))))</f>
        <v>0</v>
      </c>
    </row>
    <row r="66" spans="1:57" x14ac:dyDescent="0.3">
      <c r="B66" s="1">
        <f>MAX(B$9:B65)+1</f>
        <v>72</v>
      </c>
      <c r="H66" s="13" t="str">
        <f ca="1">INDIRECT($B$1&amp;Items!E$2&amp;$B66)</f>
        <v>Начисление себестоимостных затрат</v>
      </c>
      <c r="I66" s="13" t="str">
        <f ca="1">IF(INDIRECT($B$1&amp;Items!F$2&amp;$B66)="",H66,INDIRECT($B$1&amp;Items!F$2&amp;$B66))</f>
        <v>Начисление затрат этапа-5 бизнес-процесса</v>
      </c>
      <c r="J66" s="1" t="str">
        <f ca="1">IF(INDIRECT($B$1&amp;Items!G$2&amp;$B66)="",IF(H66&lt;&gt;I66,"  "&amp;I66,I66),"    "&amp;INDIRECT($B$1&amp;Items!G$2&amp;$B66))</f>
        <v xml:space="preserve">    Затраты на доставку и продажу-2</v>
      </c>
      <c r="S66" s="1">
        <f ca="1">SUM($U66:INDIRECT(ADDRESS(ROW(),SUMIFS($1:$1,$5:$5,MAX($5:$5)))))</f>
        <v>0</v>
      </c>
    </row>
    <row r="67" spans="1:57" x14ac:dyDescent="0.3">
      <c r="B67" s="1">
        <f>MAX(B$9:B66)+1</f>
        <v>73</v>
      </c>
      <c r="H67" s="13" t="str">
        <f ca="1">INDIRECT($B$1&amp;Items!E$2&amp;$B67)</f>
        <v>Начисление себестоимостных затрат</v>
      </c>
      <c r="I67" s="13" t="str">
        <f ca="1">IF(INDIRECT($B$1&amp;Items!F$2&amp;$B67)="",H67,INDIRECT($B$1&amp;Items!F$2&amp;$B67))</f>
        <v>Начисление затрат этапа-5 бизнес-процесса</v>
      </c>
      <c r="J67" s="1" t="str">
        <f ca="1">IF(INDIRECT($B$1&amp;Items!G$2&amp;$B67)="",IF(H67&lt;&gt;I67,"  "&amp;I67,I67),"    "&amp;INDIRECT($B$1&amp;Items!G$2&amp;$B67))</f>
        <v xml:space="preserve">    Затраты на доставку и продажу-3</v>
      </c>
      <c r="S67" s="1">
        <f ca="1">SUM($U67:INDIRECT(ADDRESS(ROW(),SUMIFS($1:$1,$5:$5,MAX($5:$5)))))</f>
        <v>0</v>
      </c>
    </row>
    <row r="68" spans="1:57" x14ac:dyDescent="0.3">
      <c r="B68" s="1">
        <f>MAX(B$9:B67)+1</f>
        <v>74</v>
      </c>
      <c r="H68" s="13" t="str">
        <f ca="1">INDIRECT($B$1&amp;Items!E$2&amp;$B68)</f>
        <v>Начисление себестоимостных затрат</v>
      </c>
      <c r="I68" s="13" t="str">
        <f ca="1">IF(INDIRECT($B$1&amp;Items!F$2&amp;$B68)="",H68,INDIRECT($B$1&amp;Items!F$2&amp;$B68))</f>
        <v>Начисление затрат этапа-5 бизнес-процесса</v>
      </c>
      <c r="J68" s="1" t="str">
        <f ca="1">IF(INDIRECT($B$1&amp;Items!G$2&amp;$B68)="",IF(H68&lt;&gt;I68,"  "&amp;I68,I68),"    "&amp;INDIRECT($B$1&amp;Items!G$2&amp;$B68))</f>
        <v xml:space="preserve">    Затраты на доставку и продажу-4</v>
      </c>
      <c r="S68" s="1">
        <f ca="1">SUM($U68:INDIRECT(ADDRESS(ROW(),SUMIFS($1:$1,$5:$5,MAX($5:$5)))))</f>
        <v>0</v>
      </c>
    </row>
    <row r="69" spans="1:57" x14ac:dyDescent="0.3">
      <c r="B69" s="1">
        <f>MAX(B$9:B68)+1</f>
        <v>75</v>
      </c>
      <c r="H69" s="13" t="str">
        <f ca="1">INDIRECT($B$1&amp;Items!E$2&amp;$B69)</f>
        <v>Начисление себестоимостных затрат</v>
      </c>
      <c r="I69" s="13" t="str">
        <f ca="1">IF(INDIRECT($B$1&amp;Items!F$2&amp;$B69)="",H69,INDIRECT($B$1&amp;Items!F$2&amp;$B69))</f>
        <v>Начисление затрат этапа-5 бизнес-процесса</v>
      </c>
      <c r="J69" s="1" t="str">
        <f ca="1">IF(INDIRECT($B$1&amp;Items!G$2&amp;$B69)="",IF(H69&lt;&gt;I69,"  "&amp;I69,I69),"    "&amp;INDIRECT($B$1&amp;Items!G$2&amp;$B69))</f>
        <v xml:space="preserve">    Затраты на доставку и продажу-5</v>
      </c>
      <c r="S69" s="1">
        <f ca="1">SUM($U69:INDIRECT(ADDRESS(ROW(),SUMIFS($1:$1,$5:$5,MAX($5:$5)))))</f>
        <v>0</v>
      </c>
    </row>
    <row r="70" spans="1:57" x14ac:dyDescent="0.3">
      <c r="B70" s="1">
        <f>MAX(B$9:B69)+1</f>
        <v>76</v>
      </c>
      <c r="H70" s="13" t="str">
        <f ca="1">INDIRECT($B$1&amp;Items!E$2&amp;$B70)</f>
        <v>Начисление себестоимостных затрат</v>
      </c>
      <c r="I70" s="13" t="str">
        <f ca="1">IF(INDIRECT($B$1&amp;Items!F$2&amp;$B70)="",H70,INDIRECT($B$1&amp;Items!F$2&amp;$B70))</f>
        <v>Начисление затрат этапа-5 бизнес-процесса</v>
      </c>
      <c r="J70" s="1" t="str">
        <f ca="1">IF(INDIRECT($B$1&amp;Items!G$2&amp;$B70)="",IF(H70&lt;&gt;I70,"  "&amp;I70,I70),"    "&amp;INDIRECT($B$1&amp;Items!G$2&amp;$B70))</f>
        <v xml:space="preserve">    Затраты на доставку и продажу-6</v>
      </c>
      <c r="S70" s="1">
        <f ca="1">SUM($U70:INDIRECT(ADDRESS(ROW(),SUMIFS($1:$1,$5:$5,MAX($5:$5)))))</f>
        <v>0</v>
      </c>
    </row>
    <row r="71" spans="1:57" x14ac:dyDescent="0.3">
      <c r="B71" s="1">
        <f>MAX(B$9:B70)+1</f>
        <v>77</v>
      </c>
      <c r="H71" s="13" t="str">
        <f ca="1">INDIRECT($B$1&amp;Items!E$2&amp;$B71)</f>
        <v>Начисление себестоимостных затрат</v>
      </c>
      <c r="I71" s="13" t="str">
        <f ca="1">IF(INDIRECT($B$1&amp;Items!F$2&amp;$B71)="",H71,INDIRECT($B$1&amp;Items!F$2&amp;$B71))</f>
        <v>Начисление затрат этапа-5 бизнес-процесса</v>
      </c>
      <c r="J71" s="1" t="str">
        <f ca="1">IF(INDIRECT($B$1&amp;Items!G$2&amp;$B71)="",IF(H71&lt;&gt;I71,"  "&amp;I71,I71),"    "&amp;INDIRECT($B$1&amp;Items!G$2&amp;$B71))</f>
        <v xml:space="preserve">    Затраты на доставку и продажу-7</v>
      </c>
      <c r="S71" s="1">
        <f ca="1">SUM($U71:INDIRECT(ADDRESS(ROW(),SUMIFS($1:$1,$5:$5,MAX($5:$5)))))</f>
        <v>0</v>
      </c>
    </row>
    <row r="72" spans="1:57" x14ac:dyDescent="0.3">
      <c r="B72" s="1">
        <f>MAX(B$9:B71)+1</f>
        <v>78</v>
      </c>
      <c r="H72" s="13" t="str">
        <f ca="1">INDIRECT($B$1&amp;Items!E$2&amp;$B72)</f>
        <v>Начисление себестоимостных затрат</v>
      </c>
      <c r="I72" s="13" t="str">
        <f ca="1">IF(INDIRECT($B$1&amp;Items!F$2&amp;$B72)="",H72,INDIRECT($B$1&amp;Items!F$2&amp;$B72))</f>
        <v>Начисление затрат этапа-5 бизнес-процесса</v>
      </c>
      <c r="J72" s="1" t="str">
        <f ca="1">IF(INDIRECT($B$1&amp;Items!G$2&amp;$B72)="",IF(H72&lt;&gt;I72,"  "&amp;I72,I72),"    "&amp;INDIRECT($B$1&amp;Items!G$2&amp;$B72))</f>
        <v xml:space="preserve">    Затраты на доставку и продажу-8</v>
      </c>
      <c r="S72" s="1">
        <f ca="1">SUM($U72:INDIRECT(ADDRESS(ROW(),SUMIFS($1:$1,$5:$5,MAX($5:$5)))))</f>
        <v>0</v>
      </c>
    </row>
    <row r="73" spans="1:57" x14ac:dyDescent="0.3">
      <c r="B73" s="1">
        <f>MAX(B$9:B72)+1</f>
        <v>79</v>
      </c>
      <c r="H73" s="13" t="str">
        <f ca="1">INDIRECT($B$1&amp;Items!E$2&amp;$B73)</f>
        <v>Начисление себестоимостных затрат</v>
      </c>
      <c r="I73" s="13" t="str">
        <f ca="1">IF(INDIRECT($B$1&amp;Items!F$2&amp;$B73)="",H73,INDIRECT($B$1&amp;Items!F$2&amp;$B73))</f>
        <v>Начисление затрат этапа-5 бизнес-процесса</v>
      </c>
      <c r="J73" s="1" t="str">
        <f ca="1">IF(INDIRECT($B$1&amp;Items!G$2&amp;$B73)="",IF(H73&lt;&gt;I73,"  "&amp;I73,I73),"    "&amp;INDIRECT($B$1&amp;Items!G$2&amp;$B73))</f>
        <v xml:space="preserve">    Затраты на доставку и продажу-9</v>
      </c>
      <c r="S73" s="1">
        <f ca="1">SUM($U73:INDIRECT(ADDRESS(ROW(),SUMIFS($1:$1,$5:$5,MAX($5:$5)))))</f>
        <v>0</v>
      </c>
    </row>
    <row r="74" spans="1:57" x14ac:dyDescent="0.3">
      <c r="B74" s="1">
        <f>MAX(B$9:B73)+1</f>
        <v>80</v>
      </c>
      <c r="H74" s="13" t="str">
        <f ca="1">INDIRECT($B$1&amp;Items!E$2&amp;$B74)</f>
        <v>Начисление себестоимостных затрат</v>
      </c>
      <c r="I74" s="13" t="str">
        <f ca="1">IF(INDIRECT($B$1&amp;Items!F$2&amp;$B74)="",H74,INDIRECT($B$1&amp;Items!F$2&amp;$B74))</f>
        <v>Начисление затрат этапа-5 бизнес-процесса</v>
      </c>
      <c r="J74" s="1" t="str">
        <f ca="1">IF(INDIRECT($B$1&amp;Items!G$2&amp;$B74)="",IF(H74&lt;&gt;I74,"  "&amp;I74,I74),"    "&amp;INDIRECT($B$1&amp;Items!G$2&amp;$B74))</f>
        <v xml:space="preserve">    Затраты на доставку и продажу-10</v>
      </c>
      <c r="S74" s="1">
        <f ca="1">SUM($U74:INDIRECT(ADDRESS(ROW(),SUMIFS($1:$1,$5:$5,MAX($5:$5)))))</f>
        <v>0</v>
      </c>
    </row>
    <row r="75" spans="1:57" ht="4.95" customHeight="1" x14ac:dyDescent="0.3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</row>
    <row r="77" spans="1:57" x14ac:dyDescent="0.3">
      <c r="H77" s="1" t="s">
        <v>156</v>
      </c>
    </row>
    <row r="79" spans="1:57" x14ac:dyDescent="0.3">
      <c r="B79" s="1">
        <f>ROW(Items!A9)</f>
        <v>9</v>
      </c>
      <c r="H79" s="13" t="str">
        <f ca="1">INDIRECT($B$1&amp;Items!M$2&amp;$B79)</f>
        <v>Поступление ДС от продаж</v>
      </c>
      <c r="I79" s="13" t="str">
        <f ca="1">IF(INDIRECT($B$1&amp;Items!N$2&amp;$B79)="",H79,INDIRECT($B$1&amp;Items!N$2&amp;$B79))</f>
        <v>Поступление ДС от продаж</v>
      </c>
      <c r="J79" s="1" t="str">
        <f ca="1">IF(INDIRECT($B$1&amp;Items!O$2&amp;$B79)="",IF(H79&lt;&gt;I79,"  "&amp;I79,I79),"    "&amp;INDIRECT($B$1&amp;Items!O$2&amp;$B79))</f>
        <v>Поступление ДС от продаж</v>
      </c>
      <c r="S79" s="1">
        <f ca="1">SUM($U79:INDIRECT(ADDRESS(ROW(),SUMIFS($1:$1,$5:$5,MAX($5:$5)))))</f>
        <v>0</v>
      </c>
    </row>
    <row r="80" spans="1:57" x14ac:dyDescent="0.3">
      <c r="B80" s="1">
        <f>MAX(B$75:B79)+1</f>
        <v>10</v>
      </c>
      <c r="H80" s="13" t="str">
        <f ca="1">INDIRECT($B$1&amp;Items!M$2&amp;$B80)</f>
        <v>Поступление ДС от продаж</v>
      </c>
      <c r="I80" s="13" t="str">
        <f ca="1">IF(INDIRECT($B$1&amp;Items!N$2&amp;$B80)="",H80,INDIRECT($B$1&amp;Items!N$2&amp;$B80))</f>
        <v>Поступления от реализации</v>
      </c>
      <c r="J80" s="1" t="str">
        <f ca="1">IF(INDIRECT($B$1&amp;Items!O$2&amp;$B80)="",IF(H80&lt;&gt;I80,"  "&amp;I80,I80),"    "&amp;INDIRECT($B$1&amp;Items!O$2&amp;$B80))</f>
        <v xml:space="preserve">  Поступления от реализации</v>
      </c>
      <c r="S80" s="1">
        <f ca="1">SUM($U80:INDIRECT(ADDRESS(ROW(),SUMIFS($1:$1,$5:$5,MAX($5:$5)))))</f>
        <v>0</v>
      </c>
    </row>
    <row r="81" spans="2:19" x14ac:dyDescent="0.3">
      <c r="B81" s="1">
        <f>MAX(B$75:B80)+1</f>
        <v>11</v>
      </c>
      <c r="H81" s="13" t="str">
        <f ca="1">INDIRECT($B$1&amp;Items!M$2&amp;$B81)</f>
        <v>Поступление ДС от продаж</v>
      </c>
      <c r="I81" s="13" t="str">
        <f ca="1">IF(INDIRECT($B$1&amp;Items!N$2&amp;$B81)="",H81,INDIRECT($B$1&amp;Items!N$2&amp;$B81))</f>
        <v>Поступления от реализации</v>
      </c>
      <c r="J81" s="1" t="str">
        <f ca="1">IF(INDIRECT($B$1&amp;Items!O$2&amp;$B81)="",IF(H81&lt;&gt;I81,"  "&amp;I81,I81),"    "&amp;INDIRECT($B$1&amp;Items!O$2&amp;$B81))</f>
        <v xml:space="preserve">    Направление-1</v>
      </c>
      <c r="S81" s="1">
        <f ca="1">SUM($U81:INDIRECT(ADDRESS(ROW(),SUMIFS($1:$1,$5:$5,MAX($5:$5)))))</f>
        <v>0</v>
      </c>
    </row>
    <row r="82" spans="2:19" x14ac:dyDescent="0.3">
      <c r="B82" s="1">
        <f>MAX(B$75:B81)+1</f>
        <v>12</v>
      </c>
      <c r="H82" s="13" t="str">
        <f ca="1">INDIRECT($B$1&amp;Items!M$2&amp;$B82)</f>
        <v>Поступление ДС от продаж</v>
      </c>
      <c r="I82" s="13" t="str">
        <f ca="1">IF(INDIRECT($B$1&amp;Items!N$2&amp;$B82)="",H82,INDIRECT($B$1&amp;Items!N$2&amp;$B82))</f>
        <v>Поступления от реализации</v>
      </c>
      <c r="J82" s="1" t="str">
        <f ca="1">IF(INDIRECT($B$1&amp;Items!O$2&amp;$B82)="",IF(H82&lt;&gt;I82,"  "&amp;I82,I82),"    "&amp;INDIRECT($B$1&amp;Items!O$2&amp;$B82))</f>
        <v xml:space="preserve">    Направление-2</v>
      </c>
      <c r="S82" s="1">
        <f ca="1">SUM($U82:INDIRECT(ADDRESS(ROW(),SUMIFS($1:$1,$5:$5,MAX($5:$5)))))</f>
        <v>0</v>
      </c>
    </row>
    <row r="83" spans="2:19" x14ac:dyDescent="0.3">
      <c r="B83" s="1">
        <f>MAX(B$75:B82)+1</f>
        <v>13</v>
      </c>
      <c r="H83" s="13" t="str">
        <f ca="1">INDIRECT($B$1&amp;Items!M$2&amp;$B83)</f>
        <v>Поступление ДС от продаж</v>
      </c>
      <c r="I83" s="13" t="str">
        <f ca="1">IF(INDIRECT($B$1&amp;Items!N$2&amp;$B83)="",H83,INDIRECT($B$1&amp;Items!N$2&amp;$B83))</f>
        <v>Поступления от реализации</v>
      </c>
      <c r="J83" s="1" t="str">
        <f ca="1">IF(INDIRECT($B$1&amp;Items!O$2&amp;$B83)="",IF(H83&lt;&gt;I83,"  "&amp;I83,I83),"    "&amp;INDIRECT($B$1&amp;Items!O$2&amp;$B83))</f>
        <v xml:space="preserve">    Направление-3</v>
      </c>
      <c r="S83" s="1">
        <f ca="1">SUM($U83:INDIRECT(ADDRESS(ROW(),SUMIFS($1:$1,$5:$5,MAX($5:$5)))))</f>
        <v>0</v>
      </c>
    </row>
    <row r="84" spans="2:19" x14ac:dyDescent="0.3">
      <c r="B84" s="1">
        <f>MAX(B$75:B83)+1</f>
        <v>14</v>
      </c>
      <c r="H84" s="13" t="str">
        <f ca="1">INDIRECT($B$1&amp;Items!M$2&amp;$B84)</f>
        <v>Поступление ДС от продаж</v>
      </c>
      <c r="I84" s="13" t="str">
        <f ca="1">IF(INDIRECT($B$1&amp;Items!N$2&amp;$B84)="",H84,INDIRECT($B$1&amp;Items!N$2&amp;$B84))</f>
        <v>Прочие поступления от продаж</v>
      </c>
      <c r="J84" s="1" t="str">
        <f ca="1">IF(INDIRECT($B$1&amp;Items!O$2&amp;$B84)="",IF(H84&lt;&gt;I84,"  "&amp;I84,I84),"    "&amp;INDIRECT($B$1&amp;Items!O$2&amp;$B84))</f>
        <v xml:space="preserve">  Прочие поступления от продаж</v>
      </c>
      <c r="S84" s="1">
        <f ca="1">SUM($U84:INDIRECT(ADDRESS(ROW(),SUMIFS($1:$1,$5:$5,MAX($5:$5)))))</f>
        <v>0</v>
      </c>
    </row>
    <row r="85" spans="2:19" x14ac:dyDescent="0.3">
      <c r="B85" s="1">
        <f>MAX(B$75:B84)+1</f>
        <v>15</v>
      </c>
      <c r="H85" s="13" t="str">
        <f ca="1">INDIRECT($B$1&amp;Items!M$2&amp;$B85)</f>
        <v>Поступление ДС от продаж</v>
      </c>
      <c r="I85" s="13" t="str">
        <f ca="1">IF(INDIRECT($B$1&amp;Items!N$2&amp;$B85)="",H85,INDIRECT($B$1&amp;Items!N$2&amp;$B85))</f>
        <v>Прочие поступления от продаж</v>
      </c>
      <c r="J85" s="1" t="str">
        <f ca="1">IF(INDIRECT($B$1&amp;Items!O$2&amp;$B85)="",IF(H85&lt;&gt;I85,"  "&amp;I85,I85),"    "&amp;INDIRECT($B$1&amp;Items!O$2&amp;$B85))</f>
        <v xml:space="preserve">    Прочие продажи-1</v>
      </c>
      <c r="S85" s="1">
        <f ca="1">SUM($U85:INDIRECT(ADDRESS(ROW(),SUMIFS($1:$1,$5:$5,MAX($5:$5)))))</f>
        <v>0</v>
      </c>
    </row>
    <row r="86" spans="2:19" x14ac:dyDescent="0.3">
      <c r="B86" s="1">
        <f>MAX(B$75:B85)+1</f>
        <v>16</v>
      </c>
      <c r="H86" s="13" t="str">
        <f ca="1">INDIRECT($B$1&amp;Items!M$2&amp;$B86)</f>
        <v>Поступление ДС от продаж</v>
      </c>
      <c r="I86" s="13" t="str">
        <f ca="1">IF(INDIRECT($B$1&amp;Items!N$2&amp;$B86)="",H86,INDIRECT($B$1&amp;Items!N$2&amp;$B86))</f>
        <v>Прочие поступления от продаж</v>
      </c>
      <c r="J86" s="1" t="str">
        <f ca="1">IF(INDIRECT($B$1&amp;Items!O$2&amp;$B86)="",IF(H86&lt;&gt;I86,"  "&amp;I86,I86),"    "&amp;INDIRECT($B$1&amp;Items!O$2&amp;$B86))</f>
        <v xml:space="preserve">    Прочие продажи-2</v>
      </c>
      <c r="S86" s="1">
        <f ca="1">SUM($U86:INDIRECT(ADDRESS(ROW(),SUMIFS($1:$1,$5:$5,MAX($5:$5)))))</f>
        <v>0</v>
      </c>
    </row>
    <row r="87" spans="2:19" x14ac:dyDescent="0.3">
      <c r="B87" s="1">
        <f>MAX(B$75:B86)+1</f>
        <v>17</v>
      </c>
      <c r="H87" s="13" t="str">
        <f ca="1">INDIRECT($B$1&amp;Items!M$2&amp;$B87)</f>
        <v>Оплаты себестоимостных затрат</v>
      </c>
      <c r="I87" s="13" t="str">
        <f ca="1">IF(INDIRECT($B$1&amp;Items!N$2&amp;$B87)="",H87,INDIRECT($B$1&amp;Items!N$2&amp;$B87))</f>
        <v>Оплаты себестоимостных затрат</v>
      </c>
      <c r="J87" s="1" t="str">
        <f ca="1">IF(INDIRECT($B$1&amp;Items!O$2&amp;$B87)="",IF(H87&lt;&gt;I87,"  "&amp;I87,I87),"    "&amp;INDIRECT($B$1&amp;Items!O$2&amp;$B87))</f>
        <v>Оплаты себестоимостных затрат</v>
      </c>
      <c r="S87" s="1">
        <f ca="1">SUM($U87:INDIRECT(ADDRESS(ROW(),SUMIFS($1:$1,$5:$5,MAX($5:$5)))))</f>
        <v>0</v>
      </c>
    </row>
    <row r="88" spans="2:19" x14ac:dyDescent="0.3">
      <c r="B88" s="1">
        <f>MAX(B$75:B87)+1</f>
        <v>18</v>
      </c>
      <c r="H88" s="13" t="str">
        <f ca="1">INDIRECT($B$1&amp;Items!M$2&amp;$B88)</f>
        <v>Оплаты себестоимостных затрат</v>
      </c>
      <c r="I88" s="13" t="str">
        <f ca="1">IF(INDIRECT($B$1&amp;Items!N$2&amp;$B88)="",H88,INDIRECT($B$1&amp;Items!N$2&amp;$B88))</f>
        <v>Оплаты расходов этапа-1 бизнес-процесса</v>
      </c>
      <c r="J88" s="1" t="str">
        <f ca="1">IF(INDIRECT($B$1&amp;Items!O$2&amp;$B88)="",IF(H88&lt;&gt;I88,"  "&amp;I88,I88),"    "&amp;INDIRECT($B$1&amp;Items!O$2&amp;$B88))</f>
        <v xml:space="preserve">  Оплаты расходов этапа-1 бизнес-процесса</v>
      </c>
      <c r="S88" s="1">
        <f ca="1">SUM($U88:INDIRECT(ADDRESS(ROW(),SUMIFS($1:$1,$5:$5,MAX($5:$5)))))</f>
        <v>0</v>
      </c>
    </row>
    <row r="89" spans="2:19" x14ac:dyDescent="0.3">
      <c r="B89" s="1">
        <f>MAX(B$75:B88)+1</f>
        <v>19</v>
      </c>
      <c r="H89" s="13" t="str">
        <f ca="1">INDIRECT($B$1&amp;Items!M$2&amp;$B89)</f>
        <v>Оплаты себестоимостных затрат</v>
      </c>
      <c r="I89" s="13" t="str">
        <f ca="1">IF(INDIRECT($B$1&amp;Items!N$2&amp;$B89)="",H89,INDIRECT($B$1&amp;Items!N$2&amp;$B89))</f>
        <v>Оплаты расходов этапа-1 бизнес-процесса</v>
      </c>
      <c r="J89" s="1" t="str">
        <f ca="1">IF(INDIRECT($B$1&amp;Items!O$2&amp;$B89)="",IF(H89&lt;&gt;I89,"  "&amp;I89,I89),"    "&amp;INDIRECT($B$1&amp;Items!O$2&amp;$B89))</f>
        <v xml:space="preserve">    Сырье и материалы-1</v>
      </c>
      <c r="S89" s="1">
        <f ca="1">SUM($U89:INDIRECT(ADDRESS(ROW(),SUMIFS($1:$1,$5:$5,MAX($5:$5)))))</f>
        <v>0</v>
      </c>
    </row>
    <row r="90" spans="2:19" x14ac:dyDescent="0.3">
      <c r="B90" s="1">
        <f>MAX(B$75:B89)+1</f>
        <v>20</v>
      </c>
      <c r="H90" s="13" t="str">
        <f ca="1">INDIRECT($B$1&amp;Items!M$2&amp;$B90)</f>
        <v>Оплаты себестоимостных затрат</v>
      </c>
      <c r="I90" s="13" t="str">
        <f ca="1">IF(INDIRECT($B$1&amp;Items!N$2&amp;$B90)="",H90,INDIRECT($B$1&amp;Items!N$2&amp;$B90))</f>
        <v>Оплаты расходов этапа-1 бизнес-процесса</v>
      </c>
      <c r="J90" s="1" t="str">
        <f ca="1">IF(INDIRECT($B$1&amp;Items!O$2&amp;$B90)="",IF(H90&lt;&gt;I90,"  "&amp;I90,I90),"    "&amp;INDIRECT($B$1&amp;Items!O$2&amp;$B90))</f>
        <v xml:space="preserve">    Сырье и материалы-2</v>
      </c>
      <c r="S90" s="1">
        <f ca="1">SUM($U90:INDIRECT(ADDRESS(ROW(),SUMIFS($1:$1,$5:$5,MAX($5:$5)))))</f>
        <v>0</v>
      </c>
    </row>
    <row r="91" spans="2:19" x14ac:dyDescent="0.3">
      <c r="B91" s="1">
        <f>MAX(B$75:B90)+1</f>
        <v>21</v>
      </c>
      <c r="H91" s="13" t="str">
        <f ca="1">INDIRECT($B$1&amp;Items!M$2&amp;$B91)</f>
        <v>Оплаты себестоимостных затрат</v>
      </c>
      <c r="I91" s="13" t="str">
        <f ca="1">IF(INDIRECT($B$1&amp;Items!N$2&amp;$B91)="",H91,INDIRECT($B$1&amp;Items!N$2&amp;$B91))</f>
        <v>Оплаты расходов этапа-1 бизнес-процесса</v>
      </c>
      <c r="J91" s="1" t="str">
        <f ca="1">IF(INDIRECT($B$1&amp;Items!O$2&amp;$B91)="",IF(H91&lt;&gt;I91,"  "&amp;I91,I91),"    "&amp;INDIRECT($B$1&amp;Items!O$2&amp;$B91))</f>
        <v xml:space="preserve">    Сырье и материалы-3</v>
      </c>
      <c r="S91" s="1">
        <f ca="1">SUM($U91:INDIRECT(ADDRESS(ROW(),SUMIFS($1:$1,$5:$5,MAX($5:$5)))))</f>
        <v>0</v>
      </c>
    </row>
    <row r="92" spans="2:19" x14ac:dyDescent="0.3">
      <c r="B92" s="1">
        <f>MAX(B$75:B91)+1</f>
        <v>22</v>
      </c>
      <c r="H92" s="13" t="str">
        <f ca="1">INDIRECT($B$1&amp;Items!M$2&amp;$B92)</f>
        <v>Оплаты себестоимостных затрат</v>
      </c>
      <c r="I92" s="13" t="str">
        <f ca="1">IF(INDIRECT($B$1&amp;Items!N$2&amp;$B92)="",H92,INDIRECT($B$1&amp;Items!N$2&amp;$B92))</f>
        <v>Оплаты расходов этапа-1 бизнес-процесса</v>
      </c>
      <c r="J92" s="1" t="str">
        <f ca="1">IF(INDIRECT($B$1&amp;Items!O$2&amp;$B92)="",IF(H92&lt;&gt;I92,"  "&amp;I92,I92),"    "&amp;INDIRECT($B$1&amp;Items!O$2&amp;$B92))</f>
        <v xml:space="preserve">    Сырье и материалы-4</v>
      </c>
      <c r="S92" s="1">
        <f ca="1">SUM($U92:INDIRECT(ADDRESS(ROW(),SUMIFS($1:$1,$5:$5,MAX($5:$5)))))</f>
        <v>0</v>
      </c>
    </row>
    <row r="93" spans="2:19" x14ac:dyDescent="0.3">
      <c r="B93" s="1">
        <f>MAX(B$75:B92)+1</f>
        <v>23</v>
      </c>
      <c r="H93" s="13" t="str">
        <f ca="1">INDIRECT($B$1&amp;Items!M$2&amp;$B93)</f>
        <v>Оплаты себестоимостных затрат</v>
      </c>
      <c r="I93" s="13" t="str">
        <f ca="1">IF(INDIRECT($B$1&amp;Items!N$2&amp;$B93)="",H93,INDIRECT($B$1&amp;Items!N$2&amp;$B93))</f>
        <v>Оплаты расходов этапа-1 бизнес-процесса</v>
      </c>
      <c r="J93" s="1" t="str">
        <f ca="1">IF(INDIRECT($B$1&amp;Items!O$2&amp;$B93)="",IF(H93&lt;&gt;I93,"  "&amp;I93,I93),"    "&amp;INDIRECT($B$1&amp;Items!O$2&amp;$B93))</f>
        <v xml:space="preserve">    Сырье и материалы-5</v>
      </c>
      <c r="S93" s="1">
        <f ca="1">SUM($U93:INDIRECT(ADDRESS(ROW(),SUMIFS($1:$1,$5:$5,MAX($5:$5)))))</f>
        <v>0</v>
      </c>
    </row>
    <row r="94" spans="2:19" x14ac:dyDescent="0.3">
      <c r="B94" s="1">
        <f>MAX(B$75:B93)+1</f>
        <v>24</v>
      </c>
      <c r="H94" s="13" t="str">
        <f ca="1">INDIRECT($B$1&amp;Items!M$2&amp;$B94)</f>
        <v>Оплаты себестоимостных затрат</v>
      </c>
      <c r="I94" s="13" t="str">
        <f ca="1">IF(INDIRECT($B$1&amp;Items!N$2&amp;$B94)="",H94,INDIRECT($B$1&amp;Items!N$2&amp;$B94))</f>
        <v>Оплаты расходов этапа-1 бизнес-процесса</v>
      </c>
      <c r="J94" s="1" t="str">
        <f ca="1">IF(INDIRECT($B$1&amp;Items!O$2&amp;$B94)="",IF(H94&lt;&gt;I94,"  "&amp;I94,I94),"    "&amp;INDIRECT($B$1&amp;Items!O$2&amp;$B94))</f>
        <v xml:space="preserve">    Сырье и материалы-6</v>
      </c>
      <c r="S94" s="1">
        <f ca="1">SUM($U94:INDIRECT(ADDRESS(ROW(),SUMIFS($1:$1,$5:$5,MAX($5:$5)))))</f>
        <v>0</v>
      </c>
    </row>
    <row r="95" spans="2:19" x14ac:dyDescent="0.3">
      <c r="B95" s="1">
        <f>MAX(B$75:B94)+1</f>
        <v>25</v>
      </c>
      <c r="H95" s="13" t="str">
        <f ca="1">INDIRECT($B$1&amp;Items!M$2&amp;$B95)</f>
        <v>Оплаты себестоимостных затрат</v>
      </c>
      <c r="I95" s="13" t="str">
        <f ca="1">IF(INDIRECT($B$1&amp;Items!N$2&amp;$B95)="",H95,INDIRECT($B$1&amp;Items!N$2&amp;$B95))</f>
        <v>Оплаты расходов этапа-1 бизнес-процесса</v>
      </c>
      <c r="J95" s="1" t="str">
        <f ca="1">IF(INDIRECT($B$1&amp;Items!O$2&amp;$B95)="",IF(H95&lt;&gt;I95,"  "&amp;I95,I95),"    "&amp;INDIRECT($B$1&amp;Items!O$2&amp;$B95))</f>
        <v xml:space="preserve">    Сырье и материалы-7</v>
      </c>
      <c r="S95" s="1">
        <f ca="1">SUM($U95:INDIRECT(ADDRESS(ROW(),SUMIFS($1:$1,$5:$5,MAX($5:$5)))))</f>
        <v>0</v>
      </c>
    </row>
    <row r="96" spans="2:19" x14ac:dyDescent="0.3">
      <c r="B96" s="1">
        <f>MAX(B$75:B95)+1</f>
        <v>26</v>
      </c>
      <c r="H96" s="13" t="str">
        <f ca="1">INDIRECT($B$1&amp;Items!M$2&amp;$B96)</f>
        <v>Оплаты себестоимостных затрат</v>
      </c>
      <c r="I96" s="13" t="str">
        <f ca="1">IF(INDIRECT($B$1&amp;Items!N$2&amp;$B96)="",H96,INDIRECT($B$1&amp;Items!N$2&amp;$B96))</f>
        <v>Оплаты расходов этапа-1 бизнес-процесса</v>
      </c>
      <c r="J96" s="1" t="str">
        <f ca="1">IF(INDIRECT($B$1&amp;Items!O$2&amp;$B96)="",IF(H96&lt;&gt;I96,"  "&amp;I96,I96),"    "&amp;INDIRECT($B$1&amp;Items!O$2&amp;$B96))</f>
        <v xml:space="preserve">    Сырье и материалы-7</v>
      </c>
      <c r="S96" s="1">
        <f ca="1">SUM($U96:INDIRECT(ADDRESS(ROW(),SUMIFS($1:$1,$5:$5,MAX($5:$5)))))</f>
        <v>0</v>
      </c>
    </row>
    <row r="97" spans="2:19" x14ac:dyDescent="0.3">
      <c r="B97" s="1">
        <f>MAX(B$75:B96)+1</f>
        <v>27</v>
      </c>
      <c r="H97" s="13" t="str">
        <f ca="1">INDIRECT($B$1&amp;Items!M$2&amp;$B97)</f>
        <v>Оплаты себестоимостных затрат</v>
      </c>
      <c r="I97" s="13" t="str">
        <f ca="1">IF(INDIRECT($B$1&amp;Items!N$2&amp;$B97)="",H97,INDIRECT($B$1&amp;Items!N$2&amp;$B97))</f>
        <v>Оплаты расходов этапа-1 бизнес-процесса</v>
      </c>
      <c r="J97" s="1" t="str">
        <f ca="1">IF(INDIRECT($B$1&amp;Items!O$2&amp;$B97)="",IF(H97&lt;&gt;I97,"  "&amp;I97,I97),"    "&amp;INDIRECT($B$1&amp;Items!O$2&amp;$B97))</f>
        <v xml:space="preserve">    Сырье и материалы-7</v>
      </c>
      <c r="S97" s="1">
        <f ca="1">SUM($U97:INDIRECT(ADDRESS(ROW(),SUMIFS($1:$1,$5:$5,MAX($5:$5)))))</f>
        <v>0</v>
      </c>
    </row>
    <row r="98" spans="2:19" x14ac:dyDescent="0.3">
      <c r="B98" s="1">
        <f>MAX(B$75:B97)+1</f>
        <v>28</v>
      </c>
      <c r="H98" s="13" t="str">
        <f ca="1">INDIRECT($B$1&amp;Items!M$2&amp;$B98)</f>
        <v>Оплаты себестоимостных затрат</v>
      </c>
      <c r="I98" s="13" t="str">
        <f ca="1">IF(INDIRECT($B$1&amp;Items!N$2&amp;$B98)="",H98,INDIRECT($B$1&amp;Items!N$2&amp;$B98))</f>
        <v>Оплаты расходов этапа-1 бизнес-процесса</v>
      </c>
      <c r="J98" s="1" t="str">
        <f ca="1">IF(INDIRECT($B$1&amp;Items!O$2&amp;$B98)="",IF(H98&lt;&gt;I98,"  "&amp;I98,I98),"    "&amp;INDIRECT($B$1&amp;Items!O$2&amp;$B98))</f>
        <v xml:space="preserve">    Сырье и материалы-7</v>
      </c>
      <c r="S98" s="1">
        <f ca="1">SUM($U98:INDIRECT(ADDRESS(ROW(),SUMIFS($1:$1,$5:$5,MAX($5:$5)))))</f>
        <v>0</v>
      </c>
    </row>
    <row r="99" spans="2:19" x14ac:dyDescent="0.3">
      <c r="B99" s="1">
        <f>MAX(B$75:B98)+1</f>
        <v>29</v>
      </c>
      <c r="H99" s="13" t="str">
        <f ca="1">INDIRECT($B$1&amp;Items!M$2&amp;$B99)</f>
        <v>Оплаты себестоимостных затрат</v>
      </c>
      <c r="I99" s="13" t="str">
        <f ca="1">IF(INDIRECT($B$1&amp;Items!N$2&amp;$B99)="",H99,INDIRECT($B$1&amp;Items!N$2&amp;$B99))</f>
        <v>Оплаты расходов этапа-1 бизнес-процесса</v>
      </c>
      <c r="J99" s="1" t="str">
        <f ca="1">IF(INDIRECT($B$1&amp;Items!O$2&amp;$B99)="",IF(H99&lt;&gt;I99,"  "&amp;I99,I99),"    "&amp;INDIRECT($B$1&amp;Items!O$2&amp;$B99))</f>
        <v xml:space="preserve">    Сырье и материалы-7</v>
      </c>
      <c r="S99" s="1">
        <f ca="1">SUM($U99:INDIRECT(ADDRESS(ROW(),SUMIFS($1:$1,$5:$5,MAX($5:$5)))))</f>
        <v>0</v>
      </c>
    </row>
    <row r="100" spans="2:19" x14ac:dyDescent="0.3">
      <c r="B100" s="1">
        <f>MAX(B$75:B99)+1</f>
        <v>30</v>
      </c>
      <c r="H100" s="13" t="str">
        <f ca="1">INDIRECT($B$1&amp;Items!M$2&amp;$B100)</f>
        <v>Оплаты себестоимостных затрат</v>
      </c>
      <c r="I100" s="13" t="str">
        <f ca="1">IF(INDIRECT($B$1&amp;Items!N$2&amp;$B100)="",H100,INDIRECT($B$1&amp;Items!N$2&amp;$B100))</f>
        <v>Оплаты расходов этапа-2 бизнес-процесса</v>
      </c>
      <c r="J100" s="1" t="str">
        <f ca="1">IF(INDIRECT($B$1&amp;Items!O$2&amp;$B100)="",IF(H100&lt;&gt;I100,"  "&amp;I100,I100),"    "&amp;INDIRECT($B$1&amp;Items!O$2&amp;$B100))</f>
        <v xml:space="preserve">  Оплаты расходов этапа-2 бизнес-процесса</v>
      </c>
      <c r="S100" s="1">
        <f ca="1">SUM($U100:INDIRECT(ADDRESS(ROW(),SUMIFS($1:$1,$5:$5,MAX($5:$5)))))</f>
        <v>0</v>
      </c>
    </row>
    <row r="101" spans="2:19" x14ac:dyDescent="0.3">
      <c r="B101" s="1">
        <f>MAX(B$75:B100)+1</f>
        <v>31</v>
      </c>
      <c r="H101" s="13" t="str">
        <f ca="1">INDIRECT($B$1&amp;Items!M$2&amp;$B101)</f>
        <v>Оплаты себестоимостных затрат</v>
      </c>
      <c r="I101" s="13" t="str">
        <f ca="1">IF(INDIRECT($B$1&amp;Items!N$2&amp;$B101)="",H101,INDIRECT($B$1&amp;Items!N$2&amp;$B101))</f>
        <v>Оплаты расходов этапа-2 бизнес-процесса</v>
      </c>
      <c r="J101" s="1" t="str">
        <f ca="1">IF(INDIRECT($B$1&amp;Items!O$2&amp;$B101)="",IF(H101&lt;&gt;I101,"  "&amp;I101,I101),"    "&amp;INDIRECT($B$1&amp;Items!O$2&amp;$B101))</f>
        <v xml:space="preserve">    Производственные затраты-1</v>
      </c>
      <c r="S101" s="1">
        <f ca="1">SUM($U101:INDIRECT(ADDRESS(ROW(),SUMIFS($1:$1,$5:$5,MAX($5:$5)))))</f>
        <v>0</v>
      </c>
    </row>
    <row r="102" spans="2:19" x14ac:dyDescent="0.3">
      <c r="B102" s="1">
        <f>MAX(B$75:B101)+1</f>
        <v>32</v>
      </c>
      <c r="H102" s="13" t="str">
        <f ca="1">INDIRECT($B$1&amp;Items!M$2&amp;$B102)</f>
        <v>Оплаты себестоимостных затрат</v>
      </c>
      <c r="I102" s="13" t="str">
        <f ca="1">IF(INDIRECT($B$1&amp;Items!N$2&amp;$B102)="",H102,INDIRECT($B$1&amp;Items!N$2&amp;$B102))</f>
        <v>Оплаты расходов этапа-2 бизнес-процесса</v>
      </c>
      <c r="J102" s="1" t="str">
        <f ca="1">IF(INDIRECT($B$1&amp;Items!O$2&amp;$B102)="",IF(H102&lt;&gt;I102,"  "&amp;I102,I102),"    "&amp;INDIRECT($B$1&amp;Items!O$2&amp;$B102))</f>
        <v xml:space="preserve">    Производственные затраты-2</v>
      </c>
      <c r="S102" s="1">
        <f ca="1">SUM($U102:INDIRECT(ADDRESS(ROW(),SUMIFS($1:$1,$5:$5,MAX($5:$5)))))</f>
        <v>0</v>
      </c>
    </row>
    <row r="103" spans="2:19" x14ac:dyDescent="0.3">
      <c r="B103" s="1">
        <f>MAX(B$75:B102)+1</f>
        <v>33</v>
      </c>
      <c r="H103" s="13" t="str">
        <f ca="1">INDIRECT($B$1&amp;Items!M$2&amp;$B103)</f>
        <v>Оплаты себестоимостных затрат</v>
      </c>
      <c r="I103" s="13" t="str">
        <f ca="1">IF(INDIRECT($B$1&amp;Items!N$2&amp;$B103)="",H103,INDIRECT($B$1&amp;Items!N$2&amp;$B103))</f>
        <v>Оплаты расходов этапа-2 бизнес-процесса</v>
      </c>
      <c r="J103" s="1" t="str">
        <f ca="1">IF(INDIRECT($B$1&amp;Items!O$2&amp;$B103)="",IF(H103&lt;&gt;I103,"  "&amp;I103,I103),"    "&amp;INDIRECT($B$1&amp;Items!O$2&amp;$B103))</f>
        <v xml:space="preserve">    Производственные затраты-3</v>
      </c>
      <c r="S103" s="1">
        <f ca="1">SUM($U103:INDIRECT(ADDRESS(ROW(),SUMIFS($1:$1,$5:$5,MAX($5:$5)))))</f>
        <v>0</v>
      </c>
    </row>
    <row r="104" spans="2:19" x14ac:dyDescent="0.3">
      <c r="B104" s="1">
        <f>MAX(B$75:B103)+1</f>
        <v>34</v>
      </c>
      <c r="H104" s="13" t="str">
        <f ca="1">INDIRECT($B$1&amp;Items!M$2&amp;$B104)</f>
        <v>Оплаты себестоимостных затрат</v>
      </c>
      <c r="I104" s="13" t="str">
        <f ca="1">IF(INDIRECT($B$1&amp;Items!N$2&amp;$B104)="",H104,INDIRECT($B$1&amp;Items!N$2&amp;$B104))</f>
        <v>Оплаты расходов этапа-2 бизнес-процесса</v>
      </c>
      <c r="J104" s="1" t="str">
        <f ca="1">IF(INDIRECT($B$1&amp;Items!O$2&amp;$B104)="",IF(H104&lt;&gt;I104,"  "&amp;I104,I104),"    "&amp;INDIRECT($B$1&amp;Items!O$2&amp;$B104))</f>
        <v xml:space="preserve">    Производственные затраты-4</v>
      </c>
      <c r="S104" s="1">
        <f ca="1">SUM($U104:INDIRECT(ADDRESS(ROW(),SUMIFS($1:$1,$5:$5,MAX($5:$5)))))</f>
        <v>0</v>
      </c>
    </row>
    <row r="105" spans="2:19" x14ac:dyDescent="0.3">
      <c r="B105" s="1">
        <f>MAX(B$75:B104)+1</f>
        <v>35</v>
      </c>
      <c r="H105" s="13" t="str">
        <f ca="1">INDIRECT($B$1&amp;Items!M$2&amp;$B105)</f>
        <v>Оплаты себестоимостных затрат</v>
      </c>
      <c r="I105" s="13" t="str">
        <f ca="1">IF(INDIRECT($B$1&amp;Items!N$2&amp;$B105)="",H105,INDIRECT($B$1&amp;Items!N$2&amp;$B105))</f>
        <v>Оплаты расходов этапа-2 бизнес-процесса</v>
      </c>
      <c r="J105" s="1" t="str">
        <f ca="1">IF(INDIRECT($B$1&amp;Items!O$2&amp;$B105)="",IF(H105&lt;&gt;I105,"  "&amp;I105,I105),"    "&amp;INDIRECT($B$1&amp;Items!O$2&amp;$B105))</f>
        <v xml:space="preserve">    Производственные затраты-5</v>
      </c>
      <c r="S105" s="1">
        <f ca="1">SUM($U105:INDIRECT(ADDRESS(ROW(),SUMIFS($1:$1,$5:$5,MAX($5:$5)))))</f>
        <v>0</v>
      </c>
    </row>
    <row r="106" spans="2:19" x14ac:dyDescent="0.3">
      <c r="B106" s="1">
        <f>MAX(B$75:B105)+1</f>
        <v>36</v>
      </c>
      <c r="H106" s="13" t="str">
        <f ca="1">INDIRECT($B$1&amp;Items!M$2&amp;$B106)</f>
        <v>Оплаты себестоимостных затрат</v>
      </c>
      <c r="I106" s="13" t="str">
        <f ca="1">IF(INDIRECT($B$1&amp;Items!N$2&amp;$B106)="",H106,INDIRECT($B$1&amp;Items!N$2&amp;$B106))</f>
        <v>Оплаты расходов этапа-2 бизнес-процесса</v>
      </c>
      <c r="J106" s="1" t="str">
        <f ca="1">IF(INDIRECT($B$1&amp;Items!O$2&amp;$B106)="",IF(H106&lt;&gt;I106,"  "&amp;I106,I106),"    "&amp;INDIRECT($B$1&amp;Items!O$2&amp;$B106))</f>
        <v xml:space="preserve">    Производственные затраты-6</v>
      </c>
      <c r="S106" s="1">
        <f ca="1">SUM($U106:INDIRECT(ADDRESS(ROW(),SUMIFS($1:$1,$5:$5,MAX($5:$5)))))</f>
        <v>0</v>
      </c>
    </row>
    <row r="107" spans="2:19" x14ac:dyDescent="0.3">
      <c r="B107" s="1">
        <f>MAX(B$75:B106)+1</f>
        <v>37</v>
      </c>
      <c r="H107" s="13" t="str">
        <f ca="1">INDIRECT($B$1&amp;Items!M$2&amp;$B107)</f>
        <v>Оплаты себестоимостных затрат</v>
      </c>
      <c r="I107" s="13" t="str">
        <f ca="1">IF(INDIRECT($B$1&amp;Items!N$2&amp;$B107)="",H107,INDIRECT($B$1&amp;Items!N$2&amp;$B107))</f>
        <v>Оплаты расходов этапа-2 бизнес-процесса</v>
      </c>
      <c r="J107" s="1" t="str">
        <f ca="1">IF(INDIRECT($B$1&amp;Items!O$2&amp;$B107)="",IF(H107&lt;&gt;I107,"  "&amp;I107,I107),"    "&amp;INDIRECT($B$1&amp;Items!O$2&amp;$B107))</f>
        <v xml:space="preserve">    Производственные затраты-7</v>
      </c>
      <c r="S107" s="1">
        <f ca="1">SUM($U107:INDIRECT(ADDRESS(ROW(),SUMIFS($1:$1,$5:$5,MAX($5:$5)))))</f>
        <v>0</v>
      </c>
    </row>
    <row r="108" spans="2:19" x14ac:dyDescent="0.3">
      <c r="B108" s="1">
        <f>MAX(B$75:B107)+1</f>
        <v>38</v>
      </c>
      <c r="H108" s="13" t="str">
        <f ca="1">INDIRECT($B$1&amp;Items!M$2&amp;$B108)</f>
        <v>Оплаты себестоимостных затрат</v>
      </c>
      <c r="I108" s="13" t="str">
        <f ca="1">IF(INDIRECT($B$1&amp;Items!N$2&amp;$B108)="",H108,INDIRECT($B$1&amp;Items!N$2&amp;$B108))</f>
        <v>Оплаты расходов этапа-2 бизнес-процесса</v>
      </c>
      <c r="J108" s="1" t="str">
        <f ca="1">IF(INDIRECT($B$1&amp;Items!O$2&amp;$B108)="",IF(H108&lt;&gt;I108,"  "&amp;I108,I108),"    "&amp;INDIRECT($B$1&amp;Items!O$2&amp;$B108))</f>
        <v xml:space="preserve">    Производственные затраты-8</v>
      </c>
      <c r="S108" s="1">
        <f ca="1">SUM($U108:INDIRECT(ADDRESS(ROW(),SUMIFS($1:$1,$5:$5,MAX($5:$5)))))</f>
        <v>0</v>
      </c>
    </row>
    <row r="109" spans="2:19" x14ac:dyDescent="0.3">
      <c r="B109" s="1">
        <f>MAX(B$75:B108)+1</f>
        <v>39</v>
      </c>
      <c r="H109" s="13" t="str">
        <f ca="1">INDIRECT($B$1&amp;Items!M$2&amp;$B109)</f>
        <v>Оплаты себестоимостных затрат</v>
      </c>
      <c r="I109" s="13" t="str">
        <f ca="1">IF(INDIRECT($B$1&amp;Items!N$2&amp;$B109)="",H109,INDIRECT($B$1&amp;Items!N$2&amp;$B109))</f>
        <v>Оплаты расходов этапа-2 бизнес-процесса</v>
      </c>
      <c r="J109" s="1" t="str">
        <f ca="1">IF(INDIRECT($B$1&amp;Items!O$2&amp;$B109)="",IF(H109&lt;&gt;I109,"  "&amp;I109,I109),"    "&amp;INDIRECT($B$1&amp;Items!O$2&amp;$B109))</f>
        <v xml:space="preserve">    Производственные затраты-9</v>
      </c>
      <c r="S109" s="1">
        <f ca="1">SUM($U109:INDIRECT(ADDRESS(ROW(),SUMIFS($1:$1,$5:$5,MAX($5:$5)))))</f>
        <v>0</v>
      </c>
    </row>
    <row r="110" spans="2:19" x14ac:dyDescent="0.3">
      <c r="B110" s="1">
        <f>MAX(B$75:B109)+1</f>
        <v>40</v>
      </c>
      <c r="H110" s="13" t="str">
        <f ca="1">INDIRECT($B$1&amp;Items!M$2&amp;$B110)</f>
        <v>Оплаты себестоимостных затрат</v>
      </c>
      <c r="I110" s="13" t="str">
        <f ca="1">IF(INDIRECT($B$1&amp;Items!N$2&amp;$B110)="",H110,INDIRECT($B$1&amp;Items!N$2&amp;$B110))</f>
        <v>Оплаты расходов этапа-2 бизнес-процесса</v>
      </c>
      <c r="J110" s="1" t="str">
        <f ca="1">IF(INDIRECT($B$1&amp;Items!O$2&amp;$B110)="",IF(H110&lt;&gt;I110,"  "&amp;I110,I110),"    "&amp;INDIRECT($B$1&amp;Items!O$2&amp;$B110))</f>
        <v xml:space="preserve">    Производственные затраты-10</v>
      </c>
      <c r="S110" s="1">
        <f ca="1">SUM($U110:INDIRECT(ADDRESS(ROW(),SUMIFS($1:$1,$5:$5,MAX($5:$5)))))</f>
        <v>0</v>
      </c>
    </row>
    <row r="111" spans="2:19" x14ac:dyDescent="0.3">
      <c r="B111" s="1">
        <f>MAX(B$75:B110)+1</f>
        <v>41</v>
      </c>
      <c r="H111" s="13" t="str">
        <f ca="1">INDIRECT($B$1&amp;Items!M$2&amp;$B111)</f>
        <v>Оплаты себестоимостных затрат</v>
      </c>
      <c r="I111" s="13" t="str">
        <f ca="1">IF(INDIRECT($B$1&amp;Items!N$2&amp;$B111)="",H111,INDIRECT($B$1&amp;Items!N$2&amp;$B111))</f>
        <v>Оплаты расходов этапа-3 бизнес-процесса</v>
      </c>
      <c r="J111" s="1" t="str">
        <f ca="1">IF(INDIRECT($B$1&amp;Items!O$2&amp;$B111)="",IF(H111&lt;&gt;I111,"  "&amp;I111,I111),"    "&amp;INDIRECT($B$1&amp;Items!O$2&amp;$B111))</f>
        <v xml:space="preserve">  Оплаты расходов этапа-3 бизнес-процесса</v>
      </c>
      <c r="S111" s="1">
        <f ca="1">SUM($U111:INDIRECT(ADDRESS(ROW(),SUMIFS($1:$1,$5:$5,MAX($5:$5)))))</f>
        <v>0</v>
      </c>
    </row>
    <row r="112" spans="2:19" x14ac:dyDescent="0.3">
      <c r="B112" s="1">
        <f>MAX(B$75:B111)+1</f>
        <v>42</v>
      </c>
      <c r="H112" s="13" t="str">
        <f ca="1">INDIRECT($B$1&amp;Items!M$2&amp;$B112)</f>
        <v>Оплаты себестоимостных затрат</v>
      </c>
      <c r="I112" s="13" t="str">
        <f ca="1">IF(INDIRECT($B$1&amp;Items!N$2&amp;$B112)="",H112,INDIRECT($B$1&amp;Items!N$2&amp;$B112))</f>
        <v>Оплаты расходов этапа-3 бизнес-процесса</v>
      </c>
      <c r="J112" s="1" t="str">
        <f ca="1">IF(INDIRECT($B$1&amp;Items!O$2&amp;$B112)="",IF(H112&lt;&gt;I112,"  "&amp;I112,I112),"    "&amp;INDIRECT($B$1&amp;Items!O$2&amp;$B112))</f>
        <v xml:space="preserve">    Производственные затраты-11</v>
      </c>
      <c r="S112" s="1">
        <f ca="1">SUM($U112:INDIRECT(ADDRESS(ROW(),SUMIFS($1:$1,$5:$5,MAX($5:$5)))))</f>
        <v>0</v>
      </c>
    </row>
    <row r="113" spans="2:19" x14ac:dyDescent="0.3">
      <c r="B113" s="1">
        <f>MAX(B$75:B112)+1</f>
        <v>43</v>
      </c>
      <c r="H113" s="13" t="str">
        <f ca="1">INDIRECT($B$1&amp;Items!M$2&amp;$B113)</f>
        <v>Оплаты себестоимостных затрат</v>
      </c>
      <c r="I113" s="13" t="str">
        <f ca="1">IF(INDIRECT($B$1&amp;Items!N$2&amp;$B113)="",H113,INDIRECT($B$1&amp;Items!N$2&amp;$B113))</f>
        <v>Оплаты расходов этапа-3 бизнес-процесса</v>
      </c>
      <c r="J113" s="1" t="str">
        <f ca="1">IF(INDIRECT($B$1&amp;Items!O$2&amp;$B113)="",IF(H113&lt;&gt;I113,"  "&amp;I113,I113),"    "&amp;INDIRECT($B$1&amp;Items!O$2&amp;$B113))</f>
        <v xml:space="preserve">    Производственные затраты-12</v>
      </c>
      <c r="S113" s="1">
        <f ca="1">SUM($U113:INDIRECT(ADDRESS(ROW(),SUMIFS($1:$1,$5:$5,MAX($5:$5)))))</f>
        <v>0</v>
      </c>
    </row>
    <row r="114" spans="2:19" x14ac:dyDescent="0.3">
      <c r="B114" s="1">
        <f>MAX(B$75:B113)+1</f>
        <v>44</v>
      </c>
      <c r="H114" s="13" t="str">
        <f ca="1">INDIRECT($B$1&amp;Items!M$2&amp;$B114)</f>
        <v>Оплаты себестоимостных затрат</v>
      </c>
      <c r="I114" s="13" t="str">
        <f ca="1">IF(INDIRECT($B$1&amp;Items!N$2&amp;$B114)="",H114,INDIRECT($B$1&amp;Items!N$2&amp;$B114))</f>
        <v>Оплаты расходов этапа-3 бизнес-процесса</v>
      </c>
      <c r="J114" s="1" t="str">
        <f ca="1">IF(INDIRECT($B$1&amp;Items!O$2&amp;$B114)="",IF(H114&lt;&gt;I114,"  "&amp;I114,I114),"    "&amp;INDIRECT($B$1&amp;Items!O$2&amp;$B114))</f>
        <v xml:space="preserve">    Производственные затраты-13</v>
      </c>
      <c r="S114" s="1">
        <f ca="1">SUM($U114:INDIRECT(ADDRESS(ROW(),SUMIFS($1:$1,$5:$5,MAX($5:$5)))))</f>
        <v>0</v>
      </c>
    </row>
    <row r="115" spans="2:19" x14ac:dyDescent="0.3">
      <c r="B115" s="1">
        <f>MAX(B$75:B114)+1</f>
        <v>45</v>
      </c>
      <c r="H115" s="13" t="str">
        <f ca="1">INDIRECT($B$1&amp;Items!M$2&amp;$B115)</f>
        <v>Оплаты себестоимостных затрат</v>
      </c>
      <c r="I115" s="13" t="str">
        <f ca="1">IF(INDIRECT($B$1&amp;Items!N$2&amp;$B115)="",H115,INDIRECT($B$1&amp;Items!N$2&amp;$B115))</f>
        <v>Оплаты расходов этапа-3 бизнес-процесса</v>
      </c>
      <c r="J115" s="1" t="str">
        <f ca="1">IF(INDIRECT($B$1&amp;Items!O$2&amp;$B115)="",IF(H115&lt;&gt;I115,"  "&amp;I115,I115),"    "&amp;INDIRECT($B$1&amp;Items!O$2&amp;$B115))</f>
        <v xml:space="preserve">    Производственные затраты-14</v>
      </c>
      <c r="S115" s="1">
        <f ca="1">SUM($U115:INDIRECT(ADDRESS(ROW(),SUMIFS($1:$1,$5:$5,MAX($5:$5)))))</f>
        <v>0</v>
      </c>
    </row>
    <row r="116" spans="2:19" x14ac:dyDescent="0.3">
      <c r="B116" s="1">
        <f>MAX(B$75:B115)+1</f>
        <v>46</v>
      </c>
      <c r="H116" s="13" t="str">
        <f ca="1">INDIRECT($B$1&amp;Items!M$2&amp;$B116)</f>
        <v>Оплаты себестоимостных затрат</v>
      </c>
      <c r="I116" s="13" t="str">
        <f ca="1">IF(INDIRECT($B$1&amp;Items!N$2&amp;$B116)="",H116,INDIRECT($B$1&amp;Items!N$2&amp;$B116))</f>
        <v>Оплаты расходов этапа-3 бизнес-процесса</v>
      </c>
      <c r="J116" s="1" t="str">
        <f ca="1">IF(INDIRECT($B$1&amp;Items!O$2&amp;$B116)="",IF(H116&lt;&gt;I116,"  "&amp;I116,I116),"    "&amp;INDIRECT($B$1&amp;Items!O$2&amp;$B116))</f>
        <v xml:space="preserve">    Производственные затраты-15</v>
      </c>
      <c r="S116" s="1">
        <f ca="1">SUM($U116:INDIRECT(ADDRESS(ROW(),SUMIFS($1:$1,$5:$5,MAX($5:$5)))))</f>
        <v>0</v>
      </c>
    </row>
    <row r="117" spans="2:19" x14ac:dyDescent="0.3">
      <c r="B117" s="1">
        <f>MAX(B$75:B116)+1</f>
        <v>47</v>
      </c>
      <c r="H117" s="13" t="str">
        <f ca="1">INDIRECT($B$1&amp;Items!M$2&amp;$B117)</f>
        <v>Оплаты себестоимостных затрат</v>
      </c>
      <c r="I117" s="13" t="str">
        <f ca="1">IF(INDIRECT($B$1&amp;Items!N$2&amp;$B117)="",H117,INDIRECT($B$1&amp;Items!N$2&amp;$B117))</f>
        <v>Оплаты расходов этапа-3 бизнес-процесса</v>
      </c>
      <c r="J117" s="1" t="str">
        <f ca="1">IF(INDIRECT($B$1&amp;Items!O$2&amp;$B117)="",IF(H117&lt;&gt;I117,"  "&amp;I117,I117),"    "&amp;INDIRECT($B$1&amp;Items!O$2&amp;$B117))</f>
        <v xml:space="preserve">    Производственные затраты-16</v>
      </c>
      <c r="S117" s="1">
        <f ca="1">SUM($U117:INDIRECT(ADDRESS(ROW(),SUMIFS($1:$1,$5:$5,MAX($5:$5)))))</f>
        <v>0</v>
      </c>
    </row>
    <row r="118" spans="2:19" x14ac:dyDescent="0.3">
      <c r="B118" s="1">
        <f>MAX(B$75:B117)+1</f>
        <v>48</v>
      </c>
      <c r="H118" s="13" t="str">
        <f ca="1">INDIRECT($B$1&amp;Items!M$2&amp;$B118)</f>
        <v>Оплаты себестоимостных затрат</v>
      </c>
      <c r="I118" s="13" t="str">
        <f ca="1">IF(INDIRECT($B$1&amp;Items!N$2&amp;$B118)="",H118,INDIRECT($B$1&amp;Items!N$2&amp;$B118))</f>
        <v>Оплаты расходов этапа-3 бизнес-процесса</v>
      </c>
      <c r="J118" s="1" t="str">
        <f ca="1">IF(INDIRECT($B$1&amp;Items!O$2&amp;$B118)="",IF(H118&lt;&gt;I118,"  "&amp;I118,I118),"    "&amp;INDIRECT($B$1&amp;Items!O$2&amp;$B118))</f>
        <v xml:space="preserve">    Производственные затраты-17</v>
      </c>
      <c r="S118" s="1">
        <f ca="1">SUM($U118:INDIRECT(ADDRESS(ROW(),SUMIFS($1:$1,$5:$5,MAX($5:$5)))))</f>
        <v>0</v>
      </c>
    </row>
    <row r="119" spans="2:19" x14ac:dyDescent="0.3">
      <c r="B119" s="1">
        <f>MAX(B$75:B118)+1</f>
        <v>49</v>
      </c>
      <c r="H119" s="13" t="str">
        <f ca="1">INDIRECT($B$1&amp;Items!M$2&amp;$B119)</f>
        <v>Оплаты себестоимостных затрат</v>
      </c>
      <c r="I119" s="13" t="str">
        <f ca="1">IF(INDIRECT($B$1&amp;Items!N$2&amp;$B119)="",H119,INDIRECT($B$1&amp;Items!N$2&amp;$B119))</f>
        <v>Оплаты расходов этапа-3 бизнес-процесса</v>
      </c>
      <c r="J119" s="1" t="str">
        <f ca="1">IF(INDIRECT($B$1&amp;Items!O$2&amp;$B119)="",IF(H119&lt;&gt;I119,"  "&amp;I119,I119),"    "&amp;INDIRECT($B$1&amp;Items!O$2&amp;$B119))</f>
        <v xml:space="preserve">    Производственные затраты-18</v>
      </c>
      <c r="S119" s="1">
        <f ca="1">SUM($U119:INDIRECT(ADDRESS(ROW(),SUMIFS($1:$1,$5:$5,MAX($5:$5)))))</f>
        <v>0</v>
      </c>
    </row>
    <row r="120" spans="2:19" x14ac:dyDescent="0.3">
      <c r="B120" s="1">
        <f>MAX(B$75:B119)+1</f>
        <v>50</v>
      </c>
      <c r="H120" s="13" t="str">
        <f ca="1">INDIRECT($B$1&amp;Items!M$2&amp;$B120)</f>
        <v>Оплаты себестоимостных затрат</v>
      </c>
      <c r="I120" s="13" t="str">
        <f ca="1">IF(INDIRECT($B$1&amp;Items!N$2&amp;$B120)="",H120,INDIRECT($B$1&amp;Items!N$2&amp;$B120))</f>
        <v>Оплаты расходов этапа-3 бизнес-процесса</v>
      </c>
      <c r="J120" s="1" t="str">
        <f ca="1">IF(INDIRECT($B$1&amp;Items!O$2&amp;$B120)="",IF(H120&lt;&gt;I120,"  "&amp;I120,I120),"    "&amp;INDIRECT($B$1&amp;Items!O$2&amp;$B120))</f>
        <v xml:space="preserve">    Производственные затраты-19</v>
      </c>
      <c r="S120" s="1">
        <f ca="1">SUM($U120:INDIRECT(ADDRESS(ROW(),SUMIFS($1:$1,$5:$5,MAX($5:$5)))))</f>
        <v>0</v>
      </c>
    </row>
    <row r="121" spans="2:19" x14ac:dyDescent="0.3">
      <c r="B121" s="1">
        <f>MAX(B$75:B120)+1</f>
        <v>51</v>
      </c>
      <c r="H121" s="13" t="str">
        <f ca="1">INDIRECT($B$1&amp;Items!M$2&amp;$B121)</f>
        <v>Оплаты себестоимостных затрат</v>
      </c>
      <c r="I121" s="13" t="str">
        <f ca="1">IF(INDIRECT($B$1&amp;Items!N$2&amp;$B121)="",H121,INDIRECT($B$1&amp;Items!N$2&amp;$B121))</f>
        <v>Оплаты расходов этапа-3 бизнес-процесса</v>
      </c>
      <c r="J121" s="1" t="str">
        <f ca="1">IF(INDIRECT($B$1&amp;Items!O$2&amp;$B121)="",IF(H121&lt;&gt;I121,"  "&amp;I121,I121),"    "&amp;INDIRECT($B$1&amp;Items!O$2&amp;$B121))</f>
        <v xml:space="preserve">    Производственные затраты-20</v>
      </c>
      <c r="S121" s="1">
        <f ca="1">SUM($U121:INDIRECT(ADDRESS(ROW(),SUMIFS($1:$1,$5:$5,MAX($5:$5)))))</f>
        <v>0</v>
      </c>
    </row>
    <row r="122" spans="2:19" x14ac:dyDescent="0.3">
      <c r="B122" s="1">
        <f>MAX(B$75:B121)+1</f>
        <v>52</v>
      </c>
      <c r="H122" s="13" t="str">
        <f ca="1">INDIRECT($B$1&amp;Items!M$2&amp;$B122)</f>
        <v>Оплаты себестоимостных затрат</v>
      </c>
      <c r="I122" s="13" t="str">
        <f ca="1">IF(INDIRECT($B$1&amp;Items!N$2&amp;$B122)="",H122,INDIRECT($B$1&amp;Items!N$2&amp;$B122))</f>
        <v>Оплаты расходов этапа-3 бизнес-процесса</v>
      </c>
      <c r="J122" s="1" t="str">
        <f ca="1">IF(INDIRECT($B$1&amp;Items!O$2&amp;$B122)="",IF(H122&lt;&gt;I122,"  "&amp;I122,I122),"    "&amp;INDIRECT($B$1&amp;Items!O$2&amp;$B122))</f>
        <v xml:space="preserve">    Производственные затраты-20</v>
      </c>
      <c r="S122" s="1">
        <f ca="1">SUM($U122:INDIRECT(ADDRESS(ROW(),SUMIFS($1:$1,$5:$5,MAX($5:$5)))))</f>
        <v>0</v>
      </c>
    </row>
    <row r="123" spans="2:19" x14ac:dyDescent="0.3">
      <c r="B123" s="1">
        <f>MAX(B$75:B122)+1</f>
        <v>53</v>
      </c>
      <c r="H123" s="13" t="str">
        <f ca="1">INDIRECT($B$1&amp;Items!M$2&amp;$B123)</f>
        <v>Оплаты себестоимостных затрат</v>
      </c>
      <c r="I123" s="13" t="str">
        <f ca="1">IF(INDIRECT($B$1&amp;Items!N$2&amp;$B123)="",H123,INDIRECT($B$1&amp;Items!N$2&amp;$B123))</f>
        <v>Оплаты расходов этапа-3 бизнес-процесса</v>
      </c>
      <c r="J123" s="1" t="str">
        <f ca="1">IF(INDIRECT($B$1&amp;Items!O$2&amp;$B123)="",IF(H123&lt;&gt;I123,"  "&amp;I123,I123),"    "&amp;INDIRECT($B$1&amp;Items!O$2&amp;$B123))</f>
        <v xml:space="preserve">    Производственные затраты-20</v>
      </c>
      <c r="S123" s="1">
        <f ca="1">SUM($U123:INDIRECT(ADDRESS(ROW(),SUMIFS($1:$1,$5:$5,MAX($5:$5)))))</f>
        <v>0</v>
      </c>
    </row>
    <row r="124" spans="2:19" x14ac:dyDescent="0.3">
      <c r="B124" s="1">
        <f>MAX(B$75:B123)+1</f>
        <v>54</v>
      </c>
      <c r="H124" s="13" t="str">
        <f ca="1">INDIRECT($B$1&amp;Items!M$2&amp;$B124)</f>
        <v>Оплаты себестоимостных затрат</v>
      </c>
      <c r="I124" s="13" t="str">
        <f ca="1">IF(INDIRECT($B$1&amp;Items!N$2&amp;$B124)="",H124,INDIRECT($B$1&amp;Items!N$2&amp;$B124))</f>
        <v>Оплаты расходов этапа-3 бизнес-процесса</v>
      </c>
      <c r="J124" s="1" t="str">
        <f ca="1">IF(INDIRECT($B$1&amp;Items!O$2&amp;$B124)="",IF(H124&lt;&gt;I124,"  "&amp;I124,I124),"    "&amp;INDIRECT($B$1&amp;Items!O$2&amp;$B124))</f>
        <v xml:space="preserve">    Производственные затраты-20</v>
      </c>
      <c r="S124" s="1">
        <f ca="1">SUM($U124:INDIRECT(ADDRESS(ROW(),SUMIFS($1:$1,$5:$5,MAX($5:$5)))))</f>
        <v>0</v>
      </c>
    </row>
    <row r="125" spans="2:19" x14ac:dyDescent="0.3">
      <c r="B125" s="1">
        <f>MAX(B$75:B124)+1</f>
        <v>55</v>
      </c>
      <c r="H125" s="13" t="str">
        <f ca="1">INDIRECT($B$1&amp;Items!M$2&amp;$B125)</f>
        <v>Оплаты себестоимостных затрат</v>
      </c>
      <c r="I125" s="13" t="str">
        <f ca="1">IF(INDIRECT($B$1&amp;Items!N$2&amp;$B125)="",H125,INDIRECT($B$1&amp;Items!N$2&amp;$B125))</f>
        <v>Оплаты расходов этапа-3 бизнес-процесса</v>
      </c>
      <c r="J125" s="1" t="str">
        <f ca="1">IF(INDIRECT($B$1&amp;Items!O$2&amp;$B125)="",IF(H125&lt;&gt;I125,"  "&amp;I125,I125),"    "&amp;INDIRECT($B$1&amp;Items!O$2&amp;$B125))</f>
        <v xml:space="preserve">    Производственные затраты-20</v>
      </c>
      <c r="S125" s="1">
        <f ca="1">SUM($U125:INDIRECT(ADDRESS(ROW(),SUMIFS($1:$1,$5:$5,MAX($5:$5)))))</f>
        <v>0</v>
      </c>
    </row>
    <row r="126" spans="2:19" x14ac:dyDescent="0.3">
      <c r="B126" s="1">
        <f>MAX(B$75:B125)+1</f>
        <v>56</v>
      </c>
      <c r="H126" s="13" t="str">
        <f ca="1">INDIRECT($B$1&amp;Items!M$2&amp;$B126)</f>
        <v>Оплаты себестоимостных затрат</v>
      </c>
      <c r="I126" s="13" t="str">
        <f ca="1">IF(INDIRECT($B$1&amp;Items!N$2&amp;$B126)="",H126,INDIRECT($B$1&amp;Items!N$2&amp;$B126))</f>
        <v>Оплаты расходов этапа-3 бизнес-процесса</v>
      </c>
      <c r="J126" s="1" t="str">
        <f ca="1">IF(INDIRECT($B$1&amp;Items!O$2&amp;$B126)="",IF(H126&lt;&gt;I126,"  "&amp;I126,I126),"    "&amp;INDIRECT($B$1&amp;Items!O$2&amp;$B126))</f>
        <v xml:space="preserve">    Производственные затраты-20</v>
      </c>
      <c r="S126" s="1">
        <f ca="1">SUM($U126:INDIRECT(ADDRESS(ROW(),SUMIFS($1:$1,$5:$5,MAX($5:$5)))))</f>
        <v>0</v>
      </c>
    </row>
    <row r="127" spans="2:19" x14ac:dyDescent="0.3">
      <c r="B127" s="1">
        <f>MAX(B$75:B126)+1</f>
        <v>57</v>
      </c>
      <c r="H127" s="13" t="str">
        <f ca="1">INDIRECT($B$1&amp;Items!M$2&amp;$B127)</f>
        <v>Оплаты себестоимостных затрат</v>
      </c>
      <c r="I127" s="13" t="str">
        <f ca="1">IF(INDIRECT($B$1&amp;Items!N$2&amp;$B127)="",H127,INDIRECT($B$1&amp;Items!N$2&amp;$B127))</f>
        <v>Оплаты расходов этапа-3 бизнес-процесса</v>
      </c>
      <c r="J127" s="1" t="str">
        <f ca="1">IF(INDIRECT($B$1&amp;Items!O$2&amp;$B127)="",IF(H127&lt;&gt;I127,"  "&amp;I127,I127),"    "&amp;INDIRECT($B$1&amp;Items!O$2&amp;$B127))</f>
        <v xml:space="preserve">    Производственные затраты-20</v>
      </c>
      <c r="S127" s="1">
        <f ca="1">SUM($U127:INDIRECT(ADDRESS(ROW(),SUMIFS($1:$1,$5:$5,MAX($5:$5)))))</f>
        <v>0</v>
      </c>
    </row>
    <row r="128" spans="2:19" x14ac:dyDescent="0.3">
      <c r="B128" s="1">
        <f>MAX(B$75:B127)+1</f>
        <v>58</v>
      </c>
      <c r="H128" s="13" t="str">
        <f ca="1">INDIRECT($B$1&amp;Items!M$2&amp;$B128)</f>
        <v>Оплаты себестоимостных затрат</v>
      </c>
      <c r="I128" s="13" t="str">
        <f ca="1">IF(INDIRECT($B$1&amp;Items!N$2&amp;$B128)="",H128,INDIRECT($B$1&amp;Items!N$2&amp;$B128))</f>
        <v>Оплаты расходов этапа-3 бизнес-процесса</v>
      </c>
      <c r="J128" s="1" t="str">
        <f ca="1">IF(INDIRECT($B$1&amp;Items!O$2&amp;$B128)="",IF(H128&lt;&gt;I128,"  "&amp;I128,I128),"    "&amp;INDIRECT($B$1&amp;Items!O$2&amp;$B128))</f>
        <v xml:space="preserve">    Производственные затраты-20</v>
      </c>
      <c r="S128" s="1">
        <f ca="1">SUM($U128:INDIRECT(ADDRESS(ROW(),SUMIFS($1:$1,$5:$5,MAX($5:$5)))))</f>
        <v>0</v>
      </c>
    </row>
    <row r="129" spans="2:19" x14ac:dyDescent="0.3">
      <c r="B129" s="1">
        <f>MAX(B$75:B128)+1</f>
        <v>59</v>
      </c>
      <c r="H129" s="13" t="str">
        <f ca="1">INDIRECT($B$1&amp;Items!M$2&amp;$B129)</f>
        <v>Оплаты себестоимостных затрат</v>
      </c>
      <c r="I129" s="13" t="str">
        <f ca="1">IF(INDIRECT($B$1&amp;Items!N$2&amp;$B129)="",H129,INDIRECT($B$1&amp;Items!N$2&amp;$B129))</f>
        <v>Оплаты расходов этапа-4 бизнес-процесса</v>
      </c>
      <c r="J129" s="1" t="str">
        <f ca="1">IF(INDIRECT($B$1&amp;Items!O$2&amp;$B129)="",IF(H129&lt;&gt;I129,"  "&amp;I129,I129),"    "&amp;INDIRECT($B$1&amp;Items!O$2&amp;$B129))</f>
        <v xml:space="preserve">  Оплаты расходов этапа-4 бизнес-процесса</v>
      </c>
      <c r="S129" s="1">
        <f ca="1">SUM($U129:INDIRECT(ADDRESS(ROW(),SUMIFS($1:$1,$5:$5,MAX($5:$5)))))</f>
        <v>0</v>
      </c>
    </row>
    <row r="130" spans="2:19" x14ac:dyDescent="0.3">
      <c r="B130" s="1">
        <f>MAX(B$75:B129)+1</f>
        <v>60</v>
      </c>
      <c r="H130" s="13" t="str">
        <f ca="1">INDIRECT($B$1&amp;Items!M$2&amp;$B130)</f>
        <v>Оплаты себестоимостных затрат</v>
      </c>
      <c r="I130" s="13" t="str">
        <f ca="1">IF(INDIRECT($B$1&amp;Items!N$2&amp;$B130)="",H130,INDIRECT($B$1&amp;Items!N$2&amp;$B130))</f>
        <v>Оплаты расходов этапа-4 бизнес-процесса</v>
      </c>
      <c r="J130" s="1" t="str">
        <f ca="1">IF(INDIRECT($B$1&amp;Items!O$2&amp;$B130)="",IF(H130&lt;&gt;I130,"  "&amp;I130,I130),"    "&amp;INDIRECT($B$1&amp;Items!O$2&amp;$B130))</f>
        <v xml:space="preserve">    Производственные затраты-21</v>
      </c>
      <c r="S130" s="1">
        <f ca="1">SUM($U130:INDIRECT(ADDRESS(ROW(),SUMIFS($1:$1,$5:$5,MAX($5:$5)))))</f>
        <v>0</v>
      </c>
    </row>
    <row r="131" spans="2:19" x14ac:dyDescent="0.3">
      <c r="B131" s="1">
        <f>MAX(B$75:B130)+1</f>
        <v>61</v>
      </c>
      <c r="H131" s="13" t="str">
        <f ca="1">INDIRECT($B$1&amp;Items!M$2&amp;$B131)</f>
        <v>Оплаты себестоимостных затрат</v>
      </c>
      <c r="I131" s="13" t="str">
        <f ca="1">IF(INDIRECT($B$1&amp;Items!N$2&amp;$B131)="",H131,INDIRECT($B$1&amp;Items!N$2&amp;$B131))</f>
        <v>Оплаты расходов этапа-4 бизнес-процесса</v>
      </c>
      <c r="J131" s="1" t="str">
        <f ca="1">IF(INDIRECT($B$1&amp;Items!O$2&amp;$B131)="",IF(H131&lt;&gt;I131,"  "&amp;I131,I131),"    "&amp;INDIRECT($B$1&amp;Items!O$2&amp;$B131))</f>
        <v xml:space="preserve">    Производственные затраты-22</v>
      </c>
      <c r="S131" s="1">
        <f ca="1">SUM($U131:INDIRECT(ADDRESS(ROW(),SUMIFS($1:$1,$5:$5,MAX($5:$5)))))</f>
        <v>0</v>
      </c>
    </row>
    <row r="132" spans="2:19" x14ac:dyDescent="0.3">
      <c r="B132" s="1">
        <f>MAX(B$75:B131)+1</f>
        <v>62</v>
      </c>
      <c r="H132" s="13" t="str">
        <f ca="1">INDIRECT($B$1&amp;Items!M$2&amp;$B132)</f>
        <v>Оплаты себестоимостных затрат</v>
      </c>
      <c r="I132" s="13" t="str">
        <f ca="1">IF(INDIRECT($B$1&amp;Items!N$2&amp;$B132)="",H132,INDIRECT($B$1&amp;Items!N$2&amp;$B132))</f>
        <v>Оплаты расходов этапа-4 бизнес-процесса</v>
      </c>
      <c r="J132" s="1" t="str">
        <f ca="1">IF(INDIRECT($B$1&amp;Items!O$2&amp;$B132)="",IF(H132&lt;&gt;I132,"  "&amp;I132,I132),"    "&amp;INDIRECT($B$1&amp;Items!O$2&amp;$B132))</f>
        <v xml:space="preserve">    Производственные затраты-23</v>
      </c>
      <c r="S132" s="1">
        <f ca="1">SUM($U132:INDIRECT(ADDRESS(ROW(),SUMIFS($1:$1,$5:$5,MAX($5:$5)))))</f>
        <v>0</v>
      </c>
    </row>
    <row r="133" spans="2:19" x14ac:dyDescent="0.3">
      <c r="B133" s="1">
        <f>MAX(B$75:B132)+1</f>
        <v>63</v>
      </c>
      <c r="H133" s="13" t="str">
        <f ca="1">INDIRECT($B$1&amp;Items!M$2&amp;$B133)</f>
        <v>Оплаты себестоимостных затрат</v>
      </c>
      <c r="I133" s="13" t="str">
        <f ca="1">IF(INDIRECT($B$1&amp;Items!N$2&amp;$B133)="",H133,INDIRECT($B$1&amp;Items!N$2&amp;$B133))</f>
        <v>Оплаты расходов этапа-4 бизнес-процесса</v>
      </c>
      <c r="J133" s="1" t="str">
        <f ca="1">IF(INDIRECT($B$1&amp;Items!O$2&amp;$B133)="",IF(H133&lt;&gt;I133,"  "&amp;I133,I133),"    "&amp;INDIRECT($B$1&amp;Items!O$2&amp;$B133))</f>
        <v xml:space="preserve">    Производственные затраты-24</v>
      </c>
      <c r="S133" s="1">
        <f ca="1">SUM($U133:INDIRECT(ADDRESS(ROW(),SUMIFS($1:$1,$5:$5,MAX($5:$5)))))</f>
        <v>0</v>
      </c>
    </row>
    <row r="134" spans="2:19" x14ac:dyDescent="0.3">
      <c r="B134" s="1">
        <f>MAX(B$75:B133)+1</f>
        <v>64</v>
      </c>
      <c r="H134" s="13" t="str">
        <f ca="1">INDIRECT($B$1&amp;Items!M$2&amp;$B134)</f>
        <v>Оплаты себестоимостных затрат</v>
      </c>
      <c r="I134" s="13" t="str">
        <f ca="1">IF(INDIRECT($B$1&amp;Items!N$2&amp;$B134)="",H134,INDIRECT($B$1&amp;Items!N$2&amp;$B134))</f>
        <v>Оплаты расходов этапа-4 бизнес-процесса</v>
      </c>
      <c r="J134" s="1" t="str">
        <f ca="1">IF(INDIRECT($B$1&amp;Items!O$2&amp;$B134)="",IF(H134&lt;&gt;I134,"  "&amp;I134,I134),"    "&amp;INDIRECT($B$1&amp;Items!O$2&amp;$B134))</f>
        <v xml:space="preserve">    Производственные затраты-25</v>
      </c>
      <c r="S134" s="1">
        <f ca="1">SUM($U134:INDIRECT(ADDRESS(ROW(),SUMIFS($1:$1,$5:$5,MAX($5:$5)))))</f>
        <v>0</v>
      </c>
    </row>
    <row r="135" spans="2:19" x14ac:dyDescent="0.3">
      <c r="B135" s="1">
        <f>MAX(B$75:B134)+1</f>
        <v>65</v>
      </c>
      <c r="H135" s="13" t="str">
        <f ca="1">INDIRECT($B$1&amp;Items!M$2&amp;$B135)</f>
        <v>Оплаты себестоимостных затрат</v>
      </c>
      <c r="I135" s="13" t="str">
        <f ca="1">IF(INDIRECT($B$1&amp;Items!N$2&amp;$B135)="",H135,INDIRECT($B$1&amp;Items!N$2&amp;$B135))</f>
        <v>Оплаты расходов этапа-4 бизнес-процесса</v>
      </c>
      <c r="J135" s="1" t="str">
        <f ca="1">IF(INDIRECT($B$1&amp;Items!O$2&amp;$B135)="",IF(H135&lt;&gt;I135,"  "&amp;I135,I135),"    "&amp;INDIRECT($B$1&amp;Items!O$2&amp;$B135))</f>
        <v xml:space="preserve">    Производственные затраты-26</v>
      </c>
      <c r="S135" s="1">
        <f ca="1">SUM($U135:INDIRECT(ADDRESS(ROW(),SUMIFS($1:$1,$5:$5,MAX($5:$5)))))</f>
        <v>0</v>
      </c>
    </row>
    <row r="136" spans="2:19" x14ac:dyDescent="0.3">
      <c r="B136" s="1">
        <f>MAX(B$75:B135)+1</f>
        <v>66</v>
      </c>
      <c r="H136" s="13" t="str">
        <f ca="1">INDIRECT($B$1&amp;Items!M$2&amp;$B136)</f>
        <v>Оплаты себестоимостных затрат</v>
      </c>
      <c r="I136" s="13" t="str">
        <f ca="1">IF(INDIRECT($B$1&amp;Items!N$2&amp;$B136)="",H136,INDIRECT($B$1&amp;Items!N$2&amp;$B136))</f>
        <v>Оплаты расходов этапа-4 бизнес-процесса</v>
      </c>
      <c r="J136" s="1" t="str">
        <f ca="1">IF(INDIRECT($B$1&amp;Items!O$2&amp;$B136)="",IF(H136&lt;&gt;I136,"  "&amp;I136,I136),"    "&amp;INDIRECT($B$1&amp;Items!O$2&amp;$B136))</f>
        <v xml:space="preserve">    Производственные затраты-27</v>
      </c>
      <c r="S136" s="1">
        <f ca="1">SUM($U136:INDIRECT(ADDRESS(ROW(),SUMIFS($1:$1,$5:$5,MAX($5:$5)))))</f>
        <v>0</v>
      </c>
    </row>
    <row r="137" spans="2:19" x14ac:dyDescent="0.3">
      <c r="B137" s="1">
        <f>MAX(B$75:B136)+1</f>
        <v>67</v>
      </c>
      <c r="H137" s="13" t="str">
        <f ca="1">INDIRECT($B$1&amp;Items!M$2&amp;$B137)</f>
        <v>Оплаты себестоимостных затрат</v>
      </c>
      <c r="I137" s="13" t="str">
        <f ca="1">IF(INDIRECT($B$1&amp;Items!N$2&amp;$B137)="",H137,INDIRECT($B$1&amp;Items!N$2&amp;$B137))</f>
        <v>Оплаты расходов этапа-4 бизнес-процесса</v>
      </c>
      <c r="J137" s="1" t="str">
        <f ca="1">IF(INDIRECT($B$1&amp;Items!O$2&amp;$B137)="",IF(H137&lt;&gt;I137,"  "&amp;I137,I137),"    "&amp;INDIRECT($B$1&amp;Items!O$2&amp;$B137))</f>
        <v xml:space="preserve">    Производственные затраты-28</v>
      </c>
      <c r="S137" s="1">
        <f ca="1">SUM($U137:INDIRECT(ADDRESS(ROW(),SUMIFS($1:$1,$5:$5,MAX($5:$5)))))</f>
        <v>0</v>
      </c>
    </row>
    <row r="138" spans="2:19" x14ac:dyDescent="0.3">
      <c r="B138" s="1">
        <f>MAX(B$75:B137)+1</f>
        <v>68</v>
      </c>
      <c r="H138" s="13" t="str">
        <f ca="1">INDIRECT($B$1&amp;Items!M$2&amp;$B138)</f>
        <v>Оплаты себестоимостных затрат</v>
      </c>
      <c r="I138" s="13" t="str">
        <f ca="1">IF(INDIRECT($B$1&amp;Items!N$2&amp;$B138)="",H138,INDIRECT($B$1&amp;Items!N$2&amp;$B138))</f>
        <v>Оплаты расходов этапа-4 бизнес-процесса</v>
      </c>
      <c r="J138" s="1" t="str">
        <f ca="1">IF(INDIRECT($B$1&amp;Items!O$2&amp;$B138)="",IF(H138&lt;&gt;I138,"  "&amp;I138,I138),"    "&amp;INDIRECT($B$1&amp;Items!O$2&amp;$B138))</f>
        <v xml:space="preserve">    Производственные затраты-29</v>
      </c>
      <c r="S138" s="1">
        <f ca="1">SUM($U138:INDIRECT(ADDRESS(ROW(),SUMIFS($1:$1,$5:$5,MAX($5:$5)))))</f>
        <v>0</v>
      </c>
    </row>
    <row r="139" spans="2:19" x14ac:dyDescent="0.3">
      <c r="B139" s="1">
        <f>MAX(B$75:B138)+1</f>
        <v>69</v>
      </c>
      <c r="H139" s="13" t="str">
        <f ca="1">INDIRECT($B$1&amp;Items!M$2&amp;$B139)</f>
        <v>Оплаты себестоимостных затрат</v>
      </c>
      <c r="I139" s="13" t="str">
        <f ca="1">IF(INDIRECT($B$1&amp;Items!N$2&amp;$B139)="",H139,INDIRECT($B$1&amp;Items!N$2&amp;$B139))</f>
        <v>Оплаты расходов этапа-4 бизнес-процесса</v>
      </c>
      <c r="J139" s="1" t="str">
        <f ca="1">IF(INDIRECT($B$1&amp;Items!O$2&amp;$B139)="",IF(H139&lt;&gt;I139,"  "&amp;I139,I139),"    "&amp;INDIRECT($B$1&amp;Items!O$2&amp;$B139))</f>
        <v xml:space="preserve">    Производственные затраты-30</v>
      </c>
      <c r="S139" s="1">
        <f ca="1">SUM($U139:INDIRECT(ADDRESS(ROW(),SUMIFS($1:$1,$5:$5,MAX($5:$5)))))</f>
        <v>0</v>
      </c>
    </row>
    <row r="140" spans="2:19" x14ac:dyDescent="0.3">
      <c r="B140" s="1">
        <f>MAX(B$75:B139)+1</f>
        <v>70</v>
      </c>
      <c r="H140" s="13" t="str">
        <f ca="1">INDIRECT($B$1&amp;Items!M$2&amp;$B140)</f>
        <v>Оплаты себестоимостных затрат</v>
      </c>
      <c r="I140" s="13" t="str">
        <f ca="1">IF(INDIRECT($B$1&amp;Items!N$2&amp;$B140)="",H140,INDIRECT($B$1&amp;Items!N$2&amp;$B140))</f>
        <v>Оплаты расходов этапа-5 бизнес-процесса</v>
      </c>
      <c r="J140" s="1" t="str">
        <f ca="1">IF(INDIRECT($B$1&amp;Items!O$2&amp;$B140)="",IF(H140&lt;&gt;I140,"  "&amp;I140,I140),"    "&amp;INDIRECT($B$1&amp;Items!O$2&amp;$B140))</f>
        <v xml:space="preserve">  Оплаты расходов этапа-5 бизнес-процесса</v>
      </c>
      <c r="S140" s="1">
        <f ca="1">SUM($U140:INDIRECT(ADDRESS(ROW(),SUMIFS($1:$1,$5:$5,MAX($5:$5)))))</f>
        <v>0</v>
      </c>
    </row>
    <row r="141" spans="2:19" x14ac:dyDescent="0.3">
      <c r="B141" s="1">
        <f>MAX(B$75:B140)+1</f>
        <v>71</v>
      </c>
      <c r="H141" s="13" t="str">
        <f ca="1">INDIRECT($B$1&amp;Items!M$2&amp;$B141)</f>
        <v>Оплаты себестоимостных затрат</v>
      </c>
      <c r="I141" s="13" t="str">
        <f ca="1">IF(INDIRECT($B$1&amp;Items!N$2&amp;$B141)="",H141,INDIRECT($B$1&amp;Items!N$2&amp;$B141))</f>
        <v>Оплаты расходов этапа-5 бизнес-процесса</v>
      </c>
      <c r="J141" s="1" t="str">
        <f ca="1">IF(INDIRECT($B$1&amp;Items!O$2&amp;$B141)="",IF(H141&lt;&gt;I141,"  "&amp;I141,I141),"    "&amp;INDIRECT($B$1&amp;Items!O$2&amp;$B141))</f>
        <v xml:space="preserve">    Затраты на доставку и продажу-1</v>
      </c>
      <c r="S141" s="1">
        <f ca="1">SUM($U141:INDIRECT(ADDRESS(ROW(),SUMIFS($1:$1,$5:$5,MAX($5:$5)))))</f>
        <v>0</v>
      </c>
    </row>
    <row r="142" spans="2:19" x14ac:dyDescent="0.3">
      <c r="B142" s="1">
        <f>MAX(B$75:B141)+1</f>
        <v>72</v>
      </c>
      <c r="H142" s="13" t="str">
        <f ca="1">INDIRECT($B$1&amp;Items!M$2&amp;$B142)</f>
        <v>Оплаты себестоимостных затрат</v>
      </c>
      <c r="I142" s="13" t="str">
        <f ca="1">IF(INDIRECT($B$1&amp;Items!N$2&amp;$B142)="",H142,INDIRECT($B$1&amp;Items!N$2&amp;$B142))</f>
        <v>Оплаты расходов этапа-5 бизнес-процесса</v>
      </c>
      <c r="J142" s="1" t="str">
        <f ca="1">IF(INDIRECT($B$1&amp;Items!O$2&amp;$B142)="",IF(H142&lt;&gt;I142,"  "&amp;I142,I142),"    "&amp;INDIRECT($B$1&amp;Items!O$2&amp;$B142))</f>
        <v xml:space="preserve">    Затраты на доставку и продажу-2</v>
      </c>
      <c r="S142" s="1">
        <f ca="1">SUM($U142:INDIRECT(ADDRESS(ROW(),SUMIFS($1:$1,$5:$5,MAX($5:$5)))))</f>
        <v>0</v>
      </c>
    </row>
    <row r="143" spans="2:19" x14ac:dyDescent="0.3">
      <c r="B143" s="1">
        <f>MAX(B$75:B142)+1</f>
        <v>73</v>
      </c>
      <c r="H143" s="13" t="str">
        <f ca="1">INDIRECT($B$1&amp;Items!M$2&amp;$B143)</f>
        <v>Оплаты себестоимостных затрат</v>
      </c>
      <c r="I143" s="13" t="str">
        <f ca="1">IF(INDIRECT($B$1&amp;Items!N$2&amp;$B143)="",H143,INDIRECT($B$1&amp;Items!N$2&amp;$B143))</f>
        <v>Оплаты расходов этапа-5 бизнес-процесса</v>
      </c>
      <c r="J143" s="1" t="str">
        <f ca="1">IF(INDIRECT($B$1&amp;Items!O$2&amp;$B143)="",IF(H143&lt;&gt;I143,"  "&amp;I143,I143),"    "&amp;INDIRECT($B$1&amp;Items!O$2&amp;$B143))</f>
        <v xml:space="preserve">    Затраты на доставку и продажу-3</v>
      </c>
      <c r="S143" s="1">
        <f ca="1">SUM($U143:INDIRECT(ADDRESS(ROW(),SUMIFS($1:$1,$5:$5,MAX($5:$5)))))</f>
        <v>0</v>
      </c>
    </row>
    <row r="144" spans="2:19" x14ac:dyDescent="0.3">
      <c r="B144" s="1">
        <f>MAX(B$75:B143)+1</f>
        <v>74</v>
      </c>
      <c r="H144" s="13" t="str">
        <f ca="1">INDIRECT($B$1&amp;Items!M$2&amp;$B144)</f>
        <v>Оплаты себестоимостных затрат</v>
      </c>
      <c r="I144" s="13" t="str">
        <f ca="1">IF(INDIRECT($B$1&amp;Items!N$2&amp;$B144)="",H144,INDIRECT($B$1&amp;Items!N$2&amp;$B144))</f>
        <v>Оплаты расходов этапа-5 бизнес-процесса</v>
      </c>
      <c r="J144" s="1" t="str">
        <f ca="1">IF(INDIRECT($B$1&amp;Items!O$2&amp;$B144)="",IF(H144&lt;&gt;I144,"  "&amp;I144,I144),"    "&amp;INDIRECT($B$1&amp;Items!O$2&amp;$B144))</f>
        <v xml:space="preserve">    Затраты на доставку и продажу-4</v>
      </c>
      <c r="S144" s="1">
        <f ca="1">SUM($U144:INDIRECT(ADDRESS(ROW(),SUMIFS($1:$1,$5:$5,MAX($5:$5)))))</f>
        <v>0</v>
      </c>
    </row>
    <row r="145" spans="1:57" x14ac:dyDescent="0.3">
      <c r="B145" s="1">
        <f>MAX(B$75:B144)+1</f>
        <v>75</v>
      </c>
      <c r="H145" s="13" t="str">
        <f ca="1">INDIRECT($B$1&amp;Items!M$2&amp;$B145)</f>
        <v>Оплаты себестоимостных затрат</v>
      </c>
      <c r="I145" s="13" t="str">
        <f ca="1">IF(INDIRECT($B$1&amp;Items!N$2&amp;$B145)="",H145,INDIRECT($B$1&amp;Items!N$2&amp;$B145))</f>
        <v>Оплаты расходов этапа-5 бизнес-процесса</v>
      </c>
      <c r="J145" s="1" t="str">
        <f ca="1">IF(INDIRECT($B$1&amp;Items!O$2&amp;$B145)="",IF(H145&lt;&gt;I145,"  "&amp;I145,I145),"    "&amp;INDIRECT($B$1&amp;Items!O$2&amp;$B145))</f>
        <v xml:space="preserve">    Затраты на доставку и продажу-5</v>
      </c>
      <c r="S145" s="1">
        <f ca="1">SUM($U145:INDIRECT(ADDRESS(ROW(),SUMIFS($1:$1,$5:$5,MAX($5:$5)))))</f>
        <v>0</v>
      </c>
    </row>
    <row r="146" spans="1:57" x14ac:dyDescent="0.3">
      <c r="B146" s="1">
        <f>MAX(B$75:B145)+1</f>
        <v>76</v>
      </c>
      <c r="H146" s="13" t="str">
        <f ca="1">INDIRECT($B$1&amp;Items!M$2&amp;$B146)</f>
        <v>Оплаты себестоимостных затрат</v>
      </c>
      <c r="I146" s="13" t="str">
        <f ca="1">IF(INDIRECT($B$1&amp;Items!N$2&amp;$B146)="",H146,INDIRECT($B$1&amp;Items!N$2&amp;$B146))</f>
        <v>Оплаты расходов этапа-5 бизнес-процесса</v>
      </c>
      <c r="J146" s="1" t="str">
        <f ca="1">IF(INDIRECT($B$1&amp;Items!O$2&amp;$B146)="",IF(H146&lt;&gt;I146,"  "&amp;I146,I146),"    "&amp;INDIRECT($B$1&amp;Items!O$2&amp;$B146))</f>
        <v xml:space="preserve">    Затраты на доставку и продажу-6</v>
      </c>
      <c r="S146" s="1">
        <f ca="1">SUM($U146:INDIRECT(ADDRESS(ROW(),SUMIFS($1:$1,$5:$5,MAX($5:$5)))))</f>
        <v>0</v>
      </c>
    </row>
    <row r="147" spans="1:57" x14ac:dyDescent="0.3">
      <c r="B147" s="1">
        <f>MAX(B$75:B146)+1</f>
        <v>77</v>
      </c>
      <c r="H147" s="13" t="str">
        <f ca="1">INDIRECT($B$1&amp;Items!M$2&amp;$B147)</f>
        <v>Оплаты себестоимостных затрат</v>
      </c>
      <c r="I147" s="13" t="str">
        <f ca="1">IF(INDIRECT($B$1&amp;Items!N$2&amp;$B147)="",H147,INDIRECT($B$1&amp;Items!N$2&amp;$B147))</f>
        <v>Оплаты расходов этапа-5 бизнес-процесса</v>
      </c>
      <c r="J147" s="1" t="str">
        <f ca="1">IF(INDIRECT($B$1&amp;Items!O$2&amp;$B147)="",IF(H147&lt;&gt;I147,"  "&amp;I147,I147),"    "&amp;INDIRECT($B$1&amp;Items!O$2&amp;$B147))</f>
        <v xml:space="preserve">    Затраты на доставку и продажу-7</v>
      </c>
      <c r="S147" s="1">
        <f ca="1">SUM($U147:INDIRECT(ADDRESS(ROW(),SUMIFS($1:$1,$5:$5,MAX($5:$5)))))</f>
        <v>0</v>
      </c>
    </row>
    <row r="148" spans="1:57" x14ac:dyDescent="0.3">
      <c r="B148" s="1">
        <f>MAX(B$75:B147)+1</f>
        <v>78</v>
      </c>
      <c r="H148" s="13" t="str">
        <f ca="1">INDIRECT($B$1&amp;Items!M$2&amp;$B148)</f>
        <v>Оплаты себестоимостных затрат</v>
      </c>
      <c r="I148" s="13" t="str">
        <f ca="1">IF(INDIRECT($B$1&amp;Items!N$2&amp;$B148)="",H148,INDIRECT($B$1&amp;Items!N$2&amp;$B148))</f>
        <v>Оплаты расходов этапа-5 бизнес-процесса</v>
      </c>
      <c r="J148" s="1" t="str">
        <f ca="1">IF(INDIRECT($B$1&amp;Items!O$2&amp;$B148)="",IF(H148&lt;&gt;I148,"  "&amp;I148,I148),"    "&amp;INDIRECT($B$1&amp;Items!O$2&amp;$B148))</f>
        <v xml:space="preserve">    Затраты на доставку и продажу-8</v>
      </c>
      <c r="S148" s="1">
        <f ca="1">SUM($U148:INDIRECT(ADDRESS(ROW(),SUMIFS($1:$1,$5:$5,MAX($5:$5)))))</f>
        <v>0</v>
      </c>
    </row>
    <row r="149" spans="1:57" x14ac:dyDescent="0.3">
      <c r="B149" s="1">
        <f>MAX(B$75:B148)+1</f>
        <v>79</v>
      </c>
      <c r="H149" s="13" t="str">
        <f ca="1">INDIRECT($B$1&amp;Items!M$2&amp;$B149)</f>
        <v>Оплаты себестоимостных затрат</v>
      </c>
      <c r="I149" s="13" t="str">
        <f ca="1">IF(INDIRECT($B$1&amp;Items!N$2&amp;$B149)="",H149,INDIRECT($B$1&amp;Items!N$2&amp;$B149))</f>
        <v>Оплаты расходов этапа-5 бизнес-процесса</v>
      </c>
      <c r="J149" s="1" t="str">
        <f ca="1">IF(INDIRECT($B$1&amp;Items!O$2&amp;$B149)="",IF(H149&lt;&gt;I149,"  "&amp;I149,I149),"    "&amp;INDIRECT($B$1&amp;Items!O$2&amp;$B149))</f>
        <v xml:space="preserve">    Затраты на доставку и продажу-9</v>
      </c>
      <c r="S149" s="1">
        <f ca="1">SUM($U149:INDIRECT(ADDRESS(ROW(),SUMIFS($1:$1,$5:$5,MAX($5:$5)))))</f>
        <v>0</v>
      </c>
    </row>
    <row r="150" spans="1:57" x14ac:dyDescent="0.3">
      <c r="B150" s="1">
        <f>MAX(B$75:B149)+1</f>
        <v>80</v>
      </c>
      <c r="H150" s="13" t="str">
        <f ca="1">INDIRECT($B$1&amp;Items!M$2&amp;$B150)</f>
        <v>Оплаты себестоимостных затрат</v>
      </c>
      <c r="I150" s="13" t="str">
        <f ca="1">IF(INDIRECT($B$1&amp;Items!N$2&amp;$B150)="",H150,INDIRECT($B$1&amp;Items!N$2&amp;$B150))</f>
        <v>Оплаты расходов этапа-5 бизнес-процесса</v>
      </c>
      <c r="J150" s="1" t="str">
        <f ca="1">IF(INDIRECT($B$1&amp;Items!O$2&amp;$B150)="",IF(H150&lt;&gt;I150,"  "&amp;I150,I150),"    "&amp;INDIRECT($B$1&amp;Items!O$2&amp;$B150))</f>
        <v xml:space="preserve">    Затраты на доставку и продажу-10</v>
      </c>
      <c r="S150" s="1">
        <f ca="1">SUM($U150:INDIRECT(ADDRESS(ROW(),SUMIFS($1:$1,$5:$5,MAX($5:$5)))))</f>
        <v>0</v>
      </c>
    </row>
    <row r="151" spans="1:57" ht="4.95" customHeight="1" x14ac:dyDescent="0.3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</row>
    <row r="153" spans="1:57" x14ac:dyDescent="0.3">
      <c r="H153" s="1" t="s">
        <v>160</v>
      </c>
    </row>
    <row r="155" spans="1:57" x14ac:dyDescent="0.3">
      <c r="B155" s="1">
        <f>ROW(Items!A9)</f>
        <v>9</v>
      </c>
      <c r="H155" s="13" t="str">
        <f ca="1">INDIRECT($B$1&amp;Items!U$2&amp;$B155)</f>
        <v>Выручка</v>
      </c>
      <c r="I155" s="13" t="str">
        <f ca="1">IF(INDIRECT($B$1&amp;Items!V$2&amp;$B155)="",H155,INDIRECT($B$1&amp;Items!V$2&amp;$B155))</f>
        <v>Выручка</v>
      </c>
      <c r="J155" s="1" t="str">
        <f ca="1">IF(INDIRECT($B$1&amp;Items!W$2&amp;$B155)="",IF(H155&lt;&gt;I155,"  "&amp;I155,I155),"    "&amp;INDIRECT($B$1&amp;Items!W$2&amp;$B155))</f>
        <v>Выручка</v>
      </c>
      <c r="S155" s="1">
        <f ca="1">SUM($U155:INDIRECT(ADDRESS(ROW(),SUMIFS($1:$1,$5:$5,MAX($5:$5)))))</f>
        <v>0</v>
      </c>
    </row>
    <row r="156" spans="1:57" x14ac:dyDescent="0.3">
      <c r="B156" s="1">
        <f>MAX(B$151:B155)+1</f>
        <v>10</v>
      </c>
      <c r="H156" s="13" t="str">
        <f ca="1">INDIRECT($B$1&amp;Items!U$2&amp;$B156)</f>
        <v>Выручка</v>
      </c>
      <c r="I156" s="13" t="str">
        <f ca="1">IF(INDIRECT($B$1&amp;Items!V$2&amp;$B156)="",H156,INDIRECT($B$1&amp;Items!V$2&amp;$B156))</f>
        <v>Выручка от реализации</v>
      </c>
      <c r="J156" s="1" t="str">
        <f ca="1">IF(INDIRECT($B$1&amp;Items!W$2&amp;$B156)="",IF(H156&lt;&gt;I156,"  "&amp;I156,I156),"    "&amp;INDIRECT($B$1&amp;Items!W$2&amp;$B156))</f>
        <v xml:space="preserve">  Выручка от реализации</v>
      </c>
      <c r="S156" s="1">
        <f ca="1">SUM($U156:INDIRECT(ADDRESS(ROW(),SUMIFS($1:$1,$5:$5,MAX($5:$5)))))</f>
        <v>0</v>
      </c>
    </row>
    <row r="157" spans="1:57" x14ac:dyDescent="0.3">
      <c r="B157" s="1">
        <f>MAX(B$151:B156)+1</f>
        <v>11</v>
      </c>
      <c r="H157" s="13" t="str">
        <f ca="1">INDIRECT($B$1&amp;Items!U$2&amp;$B157)</f>
        <v>Выручка</v>
      </c>
      <c r="I157" s="13" t="str">
        <f ca="1">IF(INDIRECT($B$1&amp;Items!V$2&amp;$B157)="",H157,INDIRECT($B$1&amp;Items!V$2&amp;$B157))</f>
        <v>Выручка от реализации</v>
      </c>
      <c r="J157" s="1" t="str">
        <f ca="1">IF(INDIRECT($B$1&amp;Items!W$2&amp;$B157)="",IF(H157&lt;&gt;I157,"  "&amp;I157,I157),"    "&amp;INDIRECT($B$1&amp;Items!W$2&amp;$B157))</f>
        <v xml:space="preserve">    Направление-1</v>
      </c>
      <c r="S157" s="1">
        <f ca="1">SUM($U157:INDIRECT(ADDRESS(ROW(),SUMIFS($1:$1,$5:$5,MAX($5:$5)))))</f>
        <v>0</v>
      </c>
    </row>
    <row r="158" spans="1:57" x14ac:dyDescent="0.3">
      <c r="B158" s="1">
        <f>MAX(B$151:B157)+1</f>
        <v>12</v>
      </c>
      <c r="H158" s="13" t="str">
        <f ca="1">INDIRECT($B$1&amp;Items!U$2&amp;$B158)</f>
        <v>Выручка</v>
      </c>
      <c r="I158" s="13" t="str">
        <f ca="1">IF(INDIRECT($B$1&amp;Items!V$2&amp;$B158)="",H158,INDIRECT($B$1&amp;Items!V$2&amp;$B158))</f>
        <v>Выручка от реализации</v>
      </c>
      <c r="J158" s="1" t="str">
        <f ca="1">IF(INDIRECT($B$1&amp;Items!W$2&amp;$B158)="",IF(H158&lt;&gt;I158,"  "&amp;I158,I158),"    "&amp;INDIRECT($B$1&amp;Items!W$2&amp;$B158))</f>
        <v xml:space="preserve">    Направление-2</v>
      </c>
      <c r="S158" s="1">
        <f ca="1">SUM($U158:INDIRECT(ADDRESS(ROW(),SUMIFS($1:$1,$5:$5,MAX($5:$5)))))</f>
        <v>0</v>
      </c>
    </row>
    <row r="159" spans="1:57" x14ac:dyDescent="0.3">
      <c r="B159" s="1">
        <f>MAX(B$151:B158)+1</f>
        <v>13</v>
      </c>
      <c r="H159" s="13" t="str">
        <f ca="1">INDIRECT($B$1&amp;Items!U$2&amp;$B159)</f>
        <v>Выручка</v>
      </c>
      <c r="I159" s="13" t="str">
        <f ca="1">IF(INDIRECT($B$1&amp;Items!V$2&amp;$B159)="",H159,INDIRECT($B$1&amp;Items!V$2&amp;$B159))</f>
        <v>Выручка от реализации</v>
      </c>
      <c r="J159" s="1" t="str">
        <f ca="1">IF(INDIRECT($B$1&amp;Items!W$2&amp;$B159)="",IF(H159&lt;&gt;I159,"  "&amp;I159,I159),"    "&amp;INDIRECT($B$1&amp;Items!W$2&amp;$B159))</f>
        <v xml:space="preserve">    Направление-3</v>
      </c>
      <c r="S159" s="1">
        <f ca="1">SUM($U159:INDIRECT(ADDRESS(ROW(),SUMIFS($1:$1,$5:$5,MAX($5:$5)))))</f>
        <v>0</v>
      </c>
    </row>
    <row r="160" spans="1:57" x14ac:dyDescent="0.3">
      <c r="B160" s="1">
        <f>MAX(B$151:B159)+1</f>
        <v>14</v>
      </c>
      <c r="H160" s="13" t="str">
        <f ca="1">INDIRECT($B$1&amp;Items!U$2&amp;$B160)</f>
        <v>Выручка</v>
      </c>
      <c r="I160" s="13" t="str">
        <f ca="1">IF(INDIRECT($B$1&amp;Items!V$2&amp;$B160)="",H160,INDIRECT($B$1&amp;Items!V$2&amp;$B160))</f>
        <v>Прочая выручка</v>
      </c>
      <c r="J160" s="1" t="str">
        <f ca="1">IF(INDIRECT($B$1&amp;Items!W$2&amp;$B160)="",IF(H160&lt;&gt;I160,"  "&amp;I160,I160),"    "&amp;INDIRECT($B$1&amp;Items!W$2&amp;$B160))</f>
        <v xml:space="preserve">  Прочая выручка</v>
      </c>
      <c r="S160" s="1">
        <f ca="1">SUM($U160:INDIRECT(ADDRESS(ROW(),SUMIFS($1:$1,$5:$5,MAX($5:$5)))))</f>
        <v>0</v>
      </c>
    </row>
    <row r="161" spans="2:19" x14ac:dyDescent="0.3">
      <c r="B161" s="1">
        <f>MAX(B$151:B160)+1</f>
        <v>15</v>
      </c>
      <c r="H161" s="13" t="str">
        <f ca="1">INDIRECT($B$1&amp;Items!U$2&amp;$B161)</f>
        <v>Выручка</v>
      </c>
      <c r="I161" s="13" t="str">
        <f ca="1">IF(INDIRECT($B$1&amp;Items!V$2&amp;$B161)="",H161,INDIRECT($B$1&amp;Items!V$2&amp;$B161))</f>
        <v>Прочая выручка</v>
      </c>
      <c r="J161" s="1" t="str">
        <f ca="1">IF(INDIRECT($B$1&amp;Items!W$2&amp;$B161)="",IF(H161&lt;&gt;I161,"  "&amp;I161,I161),"    "&amp;INDIRECT($B$1&amp;Items!W$2&amp;$B161))</f>
        <v xml:space="preserve">    Прочие продажи-1</v>
      </c>
      <c r="S161" s="1">
        <f ca="1">SUM($U161:INDIRECT(ADDRESS(ROW(),SUMIFS($1:$1,$5:$5,MAX($5:$5)))))</f>
        <v>0</v>
      </c>
    </row>
    <row r="162" spans="2:19" x14ac:dyDescent="0.3">
      <c r="B162" s="1">
        <f>MAX(B$151:B161)+1</f>
        <v>16</v>
      </c>
      <c r="H162" s="13" t="str">
        <f ca="1">INDIRECT($B$1&amp;Items!U$2&amp;$B162)</f>
        <v>Выручка</v>
      </c>
      <c r="I162" s="13" t="str">
        <f ca="1">IF(INDIRECT($B$1&amp;Items!V$2&amp;$B162)="",H162,INDIRECT($B$1&amp;Items!V$2&amp;$B162))</f>
        <v>Прочая выручка</v>
      </c>
      <c r="J162" s="1" t="str">
        <f ca="1">IF(INDIRECT($B$1&amp;Items!W$2&amp;$B162)="",IF(H162&lt;&gt;I162,"  "&amp;I162,I162),"    "&amp;INDIRECT($B$1&amp;Items!W$2&amp;$B162))</f>
        <v xml:space="preserve">    Прочие продажи-2</v>
      </c>
      <c r="S162" s="1">
        <f ca="1">SUM($U162:INDIRECT(ADDRESS(ROW(),SUMIFS($1:$1,$5:$5,MAX($5:$5)))))</f>
        <v>0</v>
      </c>
    </row>
    <row r="163" spans="2:19" x14ac:dyDescent="0.3">
      <c r="B163" s="1">
        <f>MAX(B$151:B162)+1</f>
        <v>17</v>
      </c>
      <c r="H163" s="13" t="str">
        <f ca="1">INDIRECT($B$1&amp;Items!U$2&amp;$B163)</f>
        <v>Себестоимость продаж</v>
      </c>
      <c r="I163" s="13" t="str">
        <f ca="1">IF(INDIRECT($B$1&amp;Items!V$2&amp;$B163)="",H163,INDIRECT($B$1&amp;Items!V$2&amp;$B163))</f>
        <v>Себестоимость продаж</v>
      </c>
      <c r="J163" s="1" t="str">
        <f ca="1">IF(INDIRECT($B$1&amp;Items!W$2&amp;$B163)="",IF(H163&lt;&gt;I163,"  "&amp;I163,I163),"    "&amp;INDIRECT($B$1&amp;Items!W$2&amp;$B163))</f>
        <v>Себестоимость продаж</v>
      </c>
      <c r="S163" s="1">
        <f ca="1">SUM($U163:INDIRECT(ADDRESS(ROW(),SUMIFS($1:$1,$5:$5,MAX($5:$5)))))</f>
        <v>0</v>
      </c>
    </row>
    <row r="164" spans="2:19" x14ac:dyDescent="0.3">
      <c r="B164" s="1">
        <f>MAX(B$151:B163)+1</f>
        <v>18</v>
      </c>
      <c r="H164" s="13" t="str">
        <f ca="1">INDIRECT($B$1&amp;Items!U$2&amp;$B164)</f>
        <v>Себестоимость продаж</v>
      </c>
      <c r="I164" s="13" t="str">
        <f ca="1">IF(INDIRECT($B$1&amp;Items!V$2&amp;$B164)="",H164,INDIRECT($B$1&amp;Items!V$2&amp;$B164))</f>
        <v>Затраты этапа-1 бизнес-процесса</v>
      </c>
      <c r="J164" s="1" t="str">
        <f ca="1">IF(INDIRECT($B$1&amp;Items!W$2&amp;$B164)="",IF(H164&lt;&gt;I164,"  "&amp;I164,I164),"    "&amp;INDIRECT($B$1&amp;Items!W$2&amp;$B164))</f>
        <v xml:space="preserve">  Затраты этапа-1 бизнес-процесса</v>
      </c>
      <c r="S164" s="1">
        <f ca="1">SUM($U164:INDIRECT(ADDRESS(ROW(),SUMIFS($1:$1,$5:$5,MAX($5:$5)))))</f>
        <v>0</v>
      </c>
    </row>
    <row r="165" spans="2:19" x14ac:dyDescent="0.3">
      <c r="B165" s="1">
        <f>MAX(B$151:B164)+1</f>
        <v>19</v>
      </c>
      <c r="H165" s="13" t="str">
        <f ca="1">INDIRECT($B$1&amp;Items!U$2&amp;$B165)</f>
        <v>Себестоимость продаж</v>
      </c>
      <c r="I165" s="13" t="str">
        <f ca="1">IF(INDIRECT($B$1&amp;Items!V$2&amp;$B165)="",H165,INDIRECT($B$1&amp;Items!V$2&amp;$B165))</f>
        <v>Затраты этапа-1 бизнес-процесса</v>
      </c>
      <c r="J165" s="1" t="str">
        <f ca="1">IF(INDIRECT($B$1&amp;Items!W$2&amp;$B165)="",IF(H165&lt;&gt;I165,"  "&amp;I165,I165),"    "&amp;INDIRECT($B$1&amp;Items!W$2&amp;$B165))</f>
        <v xml:space="preserve">    Сырье и материалы-1</v>
      </c>
      <c r="S165" s="1">
        <f ca="1">SUM($U165:INDIRECT(ADDRESS(ROW(),SUMIFS($1:$1,$5:$5,MAX($5:$5)))))</f>
        <v>0</v>
      </c>
    </row>
    <row r="166" spans="2:19" x14ac:dyDescent="0.3">
      <c r="B166" s="1">
        <f>MAX(B$151:B165)+1</f>
        <v>20</v>
      </c>
      <c r="H166" s="13" t="str">
        <f ca="1">INDIRECT($B$1&amp;Items!U$2&amp;$B166)</f>
        <v>Себестоимость продаж</v>
      </c>
      <c r="I166" s="13" t="str">
        <f ca="1">IF(INDIRECT($B$1&amp;Items!V$2&amp;$B166)="",H166,INDIRECT($B$1&amp;Items!V$2&amp;$B166))</f>
        <v>Затраты этапа-1 бизнес-процесса</v>
      </c>
      <c r="J166" s="1" t="str">
        <f ca="1">IF(INDIRECT($B$1&amp;Items!W$2&amp;$B166)="",IF(H166&lt;&gt;I166,"  "&amp;I166,I166),"    "&amp;INDIRECT($B$1&amp;Items!W$2&amp;$B166))</f>
        <v xml:space="preserve">    Сырье и материалы-2</v>
      </c>
      <c r="S166" s="1">
        <f ca="1">SUM($U166:INDIRECT(ADDRESS(ROW(),SUMIFS($1:$1,$5:$5,MAX($5:$5)))))</f>
        <v>0</v>
      </c>
    </row>
    <row r="167" spans="2:19" x14ac:dyDescent="0.3">
      <c r="B167" s="1">
        <f>MAX(B$151:B166)+1</f>
        <v>21</v>
      </c>
      <c r="H167" s="13" t="str">
        <f ca="1">INDIRECT($B$1&amp;Items!U$2&amp;$B167)</f>
        <v>Себестоимость продаж</v>
      </c>
      <c r="I167" s="13" t="str">
        <f ca="1">IF(INDIRECT($B$1&amp;Items!V$2&amp;$B167)="",H167,INDIRECT($B$1&amp;Items!V$2&amp;$B167))</f>
        <v>Затраты этапа-1 бизнес-процесса</v>
      </c>
      <c r="J167" s="1" t="str">
        <f ca="1">IF(INDIRECT($B$1&amp;Items!W$2&amp;$B167)="",IF(H167&lt;&gt;I167,"  "&amp;I167,I167),"    "&amp;INDIRECT($B$1&amp;Items!W$2&amp;$B167))</f>
        <v xml:space="preserve">    Сырье и материалы-3</v>
      </c>
      <c r="S167" s="1">
        <f ca="1">SUM($U167:INDIRECT(ADDRESS(ROW(),SUMIFS($1:$1,$5:$5,MAX($5:$5)))))</f>
        <v>0</v>
      </c>
    </row>
    <row r="168" spans="2:19" x14ac:dyDescent="0.3">
      <c r="B168" s="1">
        <f>MAX(B$151:B167)+1</f>
        <v>22</v>
      </c>
      <c r="H168" s="13" t="str">
        <f ca="1">INDIRECT($B$1&amp;Items!U$2&amp;$B168)</f>
        <v>Себестоимость продаж</v>
      </c>
      <c r="I168" s="13" t="str">
        <f ca="1">IF(INDIRECT($B$1&amp;Items!V$2&amp;$B168)="",H168,INDIRECT($B$1&amp;Items!V$2&amp;$B168))</f>
        <v>Затраты этапа-1 бизнес-процесса</v>
      </c>
      <c r="J168" s="1" t="str">
        <f ca="1">IF(INDIRECT($B$1&amp;Items!W$2&amp;$B168)="",IF(H168&lt;&gt;I168,"  "&amp;I168,I168),"    "&amp;INDIRECT($B$1&amp;Items!W$2&amp;$B168))</f>
        <v xml:space="preserve">    Сырье и материалы-4</v>
      </c>
      <c r="S168" s="1">
        <f ca="1">SUM($U168:INDIRECT(ADDRESS(ROW(),SUMIFS($1:$1,$5:$5,MAX($5:$5)))))</f>
        <v>0</v>
      </c>
    </row>
    <row r="169" spans="2:19" x14ac:dyDescent="0.3">
      <c r="B169" s="1">
        <f>MAX(B$151:B168)+1</f>
        <v>23</v>
      </c>
      <c r="H169" s="13" t="str">
        <f ca="1">INDIRECT($B$1&amp;Items!U$2&amp;$B169)</f>
        <v>Себестоимость продаж</v>
      </c>
      <c r="I169" s="13" t="str">
        <f ca="1">IF(INDIRECT($B$1&amp;Items!V$2&amp;$B169)="",H169,INDIRECT($B$1&amp;Items!V$2&amp;$B169))</f>
        <v>Затраты этапа-1 бизнес-процесса</v>
      </c>
      <c r="J169" s="1" t="str">
        <f ca="1">IF(INDIRECT($B$1&amp;Items!W$2&amp;$B169)="",IF(H169&lt;&gt;I169,"  "&amp;I169,I169),"    "&amp;INDIRECT($B$1&amp;Items!W$2&amp;$B169))</f>
        <v xml:space="preserve">    Сырье и материалы-5</v>
      </c>
      <c r="S169" s="1">
        <f ca="1">SUM($U169:INDIRECT(ADDRESS(ROW(),SUMIFS($1:$1,$5:$5,MAX($5:$5)))))</f>
        <v>0</v>
      </c>
    </row>
    <row r="170" spans="2:19" x14ac:dyDescent="0.3">
      <c r="B170" s="1">
        <f>MAX(B$151:B169)+1</f>
        <v>24</v>
      </c>
      <c r="H170" s="13" t="str">
        <f ca="1">INDIRECT($B$1&amp;Items!U$2&amp;$B170)</f>
        <v>Себестоимость продаж</v>
      </c>
      <c r="I170" s="13" t="str">
        <f ca="1">IF(INDIRECT($B$1&amp;Items!V$2&amp;$B170)="",H170,INDIRECT($B$1&amp;Items!V$2&amp;$B170))</f>
        <v>Затраты этапа-1 бизнес-процесса</v>
      </c>
      <c r="J170" s="1" t="str">
        <f ca="1">IF(INDIRECT($B$1&amp;Items!W$2&amp;$B170)="",IF(H170&lt;&gt;I170,"  "&amp;I170,I170),"    "&amp;INDIRECT($B$1&amp;Items!W$2&amp;$B170))</f>
        <v xml:space="preserve">    Сырье и материалы-6</v>
      </c>
      <c r="S170" s="1">
        <f ca="1">SUM($U170:INDIRECT(ADDRESS(ROW(),SUMIFS($1:$1,$5:$5,MAX($5:$5)))))</f>
        <v>0</v>
      </c>
    </row>
    <row r="171" spans="2:19" x14ac:dyDescent="0.3">
      <c r="B171" s="1">
        <f>MAX(B$151:B170)+1</f>
        <v>25</v>
      </c>
      <c r="H171" s="13" t="str">
        <f ca="1">INDIRECT($B$1&amp;Items!U$2&amp;$B171)</f>
        <v>Себестоимость продаж</v>
      </c>
      <c r="I171" s="13" t="str">
        <f ca="1">IF(INDIRECT($B$1&amp;Items!V$2&amp;$B171)="",H171,INDIRECT($B$1&amp;Items!V$2&amp;$B171))</f>
        <v>Затраты этапа-1 бизнес-процесса</v>
      </c>
      <c r="J171" s="1" t="str">
        <f ca="1">IF(INDIRECT($B$1&amp;Items!W$2&amp;$B171)="",IF(H171&lt;&gt;I171,"  "&amp;I171,I171),"    "&amp;INDIRECT($B$1&amp;Items!W$2&amp;$B171))</f>
        <v xml:space="preserve">    Сырье и материалы-7</v>
      </c>
      <c r="S171" s="1">
        <f ca="1">SUM($U171:INDIRECT(ADDRESS(ROW(),SUMIFS($1:$1,$5:$5,MAX($5:$5)))))</f>
        <v>0</v>
      </c>
    </row>
    <row r="172" spans="2:19" x14ac:dyDescent="0.3">
      <c r="B172" s="1">
        <f>MAX(B$151:B171)+1</f>
        <v>26</v>
      </c>
      <c r="H172" s="13" t="str">
        <f ca="1">INDIRECT($B$1&amp;Items!U$2&amp;$B172)</f>
        <v>Себестоимость продаж</v>
      </c>
      <c r="I172" s="13" t="str">
        <f ca="1">IF(INDIRECT($B$1&amp;Items!V$2&amp;$B172)="",H172,INDIRECT($B$1&amp;Items!V$2&amp;$B172))</f>
        <v>Затраты этапа-1 бизнес-процесса</v>
      </c>
      <c r="J172" s="1" t="str">
        <f ca="1">IF(INDIRECT($B$1&amp;Items!W$2&amp;$B172)="",IF(H172&lt;&gt;I172,"  "&amp;I172,I172),"    "&amp;INDIRECT($B$1&amp;Items!W$2&amp;$B172))</f>
        <v xml:space="preserve">    Сырье и материалы-7</v>
      </c>
      <c r="S172" s="1">
        <f ca="1">SUM($U172:INDIRECT(ADDRESS(ROW(),SUMIFS($1:$1,$5:$5,MAX($5:$5)))))</f>
        <v>0</v>
      </c>
    </row>
    <row r="173" spans="2:19" x14ac:dyDescent="0.3">
      <c r="B173" s="1">
        <f>MAX(B$151:B172)+1</f>
        <v>27</v>
      </c>
      <c r="H173" s="13" t="str">
        <f ca="1">INDIRECT($B$1&amp;Items!U$2&amp;$B173)</f>
        <v>Себестоимость продаж</v>
      </c>
      <c r="I173" s="13" t="str">
        <f ca="1">IF(INDIRECT($B$1&amp;Items!V$2&amp;$B173)="",H173,INDIRECT($B$1&amp;Items!V$2&amp;$B173))</f>
        <v>Затраты этапа-1 бизнес-процесса</v>
      </c>
      <c r="J173" s="1" t="str">
        <f ca="1">IF(INDIRECT($B$1&amp;Items!W$2&amp;$B173)="",IF(H173&lt;&gt;I173,"  "&amp;I173,I173),"    "&amp;INDIRECT($B$1&amp;Items!W$2&amp;$B173))</f>
        <v xml:space="preserve">    Сырье и материалы-7</v>
      </c>
      <c r="S173" s="1">
        <f ca="1">SUM($U173:INDIRECT(ADDRESS(ROW(),SUMIFS($1:$1,$5:$5,MAX($5:$5)))))</f>
        <v>0</v>
      </c>
    </row>
    <row r="174" spans="2:19" x14ac:dyDescent="0.3">
      <c r="B174" s="1">
        <f>MAX(B$151:B173)+1</f>
        <v>28</v>
      </c>
      <c r="H174" s="13" t="str">
        <f ca="1">INDIRECT($B$1&amp;Items!U$2&amp;$B174)</f>
        <v>Себестоимость продаж</v>
      </c>
      <c r="I174" s="13" t="str">
        <f ca="1">IF(INDIRECT($B$1&amp;Items!V$2&amp;$B174)="",H174,INDIRECT($B$1&amp;Items!V$2&amp;$B174))</f>
        <v>Затраты этапа-1 бизнес-процесса</v>
      </c>
      <c r="J174" s="1" t="str">
        <f ca="1">IF(INDIRECT($B$1&amp;Items!W$2&amp;$B174)="",IF(H174&lt;&gt;I174,"  "&amp;I174,I174),"    "&amp;INDIRECT($B$1&amp;Items!W$2&amp;$B174))</f>
        <v xml:space="preserve">    Сырье и материалы-7</v>
      </c>
      <c r="S174" s="1">
        <f ca="1">SUM($U174:INDIRECT(ADDRESS(ROW(),SUMIFS($1:$1,$5:$5,MAX($5:$5)))))</f>
        <v>0</v>
      </c>
    </row>
    <row r="175" spans="2:19" x14ac:dyDescent="0.3">
      <c r="B175" s="1">
        <f>MAX(B$151:B174)+1</f>
        <v>29</v>
      </c>
      <c r="H175" s="13" t="str">
        <f ca="1">INDIRECT($B$1&amp;Items!U$2&amp;$B175)</f>
        <v>Себестоимость продаж</v>
      </c>
      <c r="I175" s="13" t="str">
        <f ca="1">IF(INDIRECT($B$1&amp;Items!V$2&amp;$B175)="",H175,INDIRECT($B$1&amp;Items!V$2&amp;$B175))</f>
        <v>Затраты этапа-1 бизнес-процесса</v>
      </c>
      <c r="J175" s="1" t="str">
        <f ca="1">IF(INDIRECT($B$1&amp;Items!W$2&amp;$B175)="",IF(H175&lt;&gt;I175,"  "&amp;I175,I175),"    "&amp;INDIRECT($B$1&amp;Items!W$2&amp;$B175))</f>
        <v xml:space="preserve">    Сырье и материалы-7</v>
      </c>
      <c r="S175" s="1">
        <f ca="1">SUM($U175:INDIRECT(ADDRESS(ROW(),SUMIFS($1:$1,$5:$5,MAX($5:$5)))))</f>
        <v>0</v>
      </c>
    </row>
    <row r="176" spans="2:19" x14ac:dyDescent="0.3">
      <c r="B176" s="1">
        <f>MAX(B$151:B175)+1</f>
        <v>30</v>
      </c>
      <c r="H176" s="13" t="str">
        <f ca="1">INDIRECT($B$1&amp;Items!U$2&amp;$B176)</f>
        <v>Себестоимость продаж</v>
      </c>
      <c r="I176" s="13" t="str">
        <f ca="1">IF(INDIRECT($B$1&amp;Items!V$2&amp;$B176)="",H176,INDIRECT($B$1&amp;Items!V$2&amp;$B176))</f>
        <v>Затраты этапа-2 бизнес-процесса</v>
      </c>
      <c r="J176" s="1" t="str">
        <f ca="1">IF(INDIRECT($B$1&amp;Items!W$2&amp;$B176)="",IF(H176&lt;&gt;I176,"  "&amp;I176,I176),"    "&amp;INDIRECT($B$1&amp;Items!W$2&amp;$B176))</f>
        <v xml:space="preserve">  Затраты этапа-2 бизнес-процесса</v>
      </c>
      <c r="S176" s="1">
        <f ca="1">SUM($U176:INDIRECT(ADDRESS(ROW(),SUMIFS($1:$1,$5:$5,MAX($5:$5)))))</f>
        <v>0</v>
      </c>
    </row>
    <row r="177" spans="2:19" x14ac:dyDescent="0.3">
      <c r="B177" s="1">
        <f>MAX(B$151:B176)+1</f>
        <v>31</v>
      </c>
      <c r="H177" s="13" t="str">
        <f ca="1">INDIRECT($B$1&amp;Items!U$2&amp;$B177)</f>
        <v>Себестоимость продаж</v>
      </c>
      <c r="I177" s="13" t="str">
        <f ca="1">IF(INDIRECT($B$1&amp;Items!V$2&amp;$B177)="",H177,INDIRECT($B$1&amp;Items!V$2&amp;$B177))</f>
        <v>Затраты этапа-2 бизнес-процесса</v>
      </c>
      <c r="J177" s="1" t="str">
        <f ca="1">IF(INDIRECT($B$1&amp;Items!W$2&amp;$B177)="",IF(H177&lt;&gt;I177,"  "&amp;I177,I177),"    "&amp;INDIRECT($B$1&amp;Items!W$2&amp;$B177))</f>
        <v xml:space="preserve">    Производственные затраты-1</v>
      </c>
      <c r="S177" s="1">
        <f ca="1">SUM($U177:INDIRECT(ADDRESS(ROW(),SUMIFS($1:$1,$5:$5,MAX($5:$5)))))</f>
        <v>0</v>
      </c>
    </row>
    <row r="178" spans="2:19" x14ac:dyDescent="0.3">
      <c r="B178" s="1">
        <f>MAX(B$151:B177)+1</f>
        <v>32</v>
      </c>
      <c r="H178" s="13" t="str">
        <f ca="1">INDIRECT($B$1&amp;Items!U$2&amp;$B178)</f>
        <v>Себестоимость продаж</v>
      </c>
      <c r="I178" s="13" t="str">
        <f ca="1">IF(INDIRECT($B$1&amp;Items!V$2&amp;$B178)="",H178,INDIRECT($B$1&amp;Items!V$2&amp;$B178))</f>
        <v>Затраты этапа-2 бизнес-процесса</v>
      </c>
      <c r="J178" s="1" t="str">
        <f ca="1">IF(INDIRECT($B$1&amp;Items!W$2&amp;$B178)="",IF(H178&lt;&gt;I178,"  "&amp;I178,I178),"    "&amp;INDIRECT($B$1&amp;Items!W$2&amp;$B178))</f>
        <v xml:space="preserve">    Производственные затраты-2</v>
      </c>
      <c r="S178" s="1">
        <f ca="1">SUM($U178:INDIRECT(ADDRESS(ROW(),SUMIFS($1:$1,$5:$5,MAX($5:$5)))))</f>
        <v>0</v>
      </c>
    </row>
    <row r="179" spans="2:19" x14ac:dyDescent="0.3">
      <c r="B179" s="1">
        <f>MAX(B$151:B178)+1</f>
        <v>33</v>
      </c>
      <c r="H179" s="13" t="str">
        <f ca="1">INDIRECT($B$1&amp;Items!U$2&amp;$B179)</f>
        <v>Себестоимость продаж</v>
      </c>
      <c r="I179" s="13" t="str">
        <f ca="1">IF(INDIRECT($B$1&amp;Items!V$2&amp;$B179)="",H179,INDIRECT($B$1&amp;Items!V$2&amp;$B179))</f>
        <v>Затраты этапа-2 бизнес-процесса</v>
      </c>
      <c r="J179" s="1" t="str">
        <f ca="1">IF(INDIRECT($B$1&amp;Items!W$2&amp;$B179)="",IF(H179&lt;&gt;I179,"  "&amp;I179,I179),"    "&amp;INDIRECT($B$1&amp;Items!W$2&amp;$B179))</f>
        <v xml:space="preserve">    Производственные затраты-3</v>
      </c>
      <c r="S179" s="1">
        <f ca="1">SUM($U179:INDIRECT(ADDRESS(ROW(),SUMIFS($1:$1,$5:$5,MAX($5:$5)))))</f>
        <v>0</v>
      </c>
    </row>
    <row r="180" spans="2:19" x14ac:dyDescent="0.3">
      <c r="B180" s="1">
        <f>MAX(B$151:B179)+1</f>
        <v>34</v>
      </c>
      <c r="H180" s="13" t="str">
        <f ca="1">INDIRECT($B$1&amp;Items!U$2&amp;$B180)</f>
        <v>Себестоимость продаж</v>
      </c>
      <c r="I180" s="13" t="str">
        <f ca="1">IF(INDIRECT($B$1&amp;Items!V$2&amp;$B180)="",H180,INDIRECT($B$1&amp;Items!V$2&amp;$B180))</f>
        <v>Затраты этапа-2 бизнес-процесса</v>
      </c>
      <c r="J180" s="1" t="str">
        <f ca="1">IF(INDIRECT($B$1&amp;Items!W$2&amp;$B180)="",IF(H180&lt;&gt;I180,"  "&amp;I180,I180),"    "&amp;INDIRECT($B$1&amp;Items!W$2&amp;$B180))</f>
        <v xml:space="preserve">    Производственные затраты-4</v>
      </c>
      <c r="S180" s="1">
        <f ca="1">SUM($U180:INDIRECT(ADDRESS(ROW(),SUMIFS($1:$1,$5:$5,MAX($5:$5)))))</f>
        <v>0</v>
      </c>
    </row>
    <row r="181" spans="2:19" x14ac:dyDescent="0.3">
      <c r="B181" s="1">
        <f>MAX(B$151:B180)+1</f>
        <v>35</v>
      </c>
      <c r="H181" s="13" t="str">
        <f ca="1">INDIRECT($B$1&amp;Items!U$2&amp;$B181)</f>
        <v>Себестоимость продаж</v>
      </c>
      <c r="I181" s="13" t="str">
        <f ca="1">IF(INDIRECT($B$1&amp;Items!V$2&amp;$B181)="",H181,INDIRECT($B$1&amp;Items!V$2&amp;$B181))</f>
        <v>Затраты этапа-2 бизнес-процесса</v>
      </c>
      <c r="J181" s="1" t="str">
        <f ca="1">IF(INDIRECT($B$1&amp;Items!W$2&amp;$B181)="",IF(H181&lt;&gt;I181,"  "&amp;I181,I181),"    "&amp;INDIRECT($B$1&amp;Items!W$2&amp;$B181))</f>
        <v xml:space="preserve">    Производственные затраты-5</v>
      </c>
      <c r="S181" s="1">
        <f ca="1">SUM($U181:INDIRECT(ADDRESS(ROW(),SUMIFS($1:$1,$5:$5,MAX($5:$5)))))</f>
        <v>0</v>
      </c>
    </row>
    <row r="182" spans="2:19" x14ac:dyDescent="0.3">
      <c r="B182" s="1">
        <f>MAX(B$151:B181)+1</f>
        <v>36</v>
      </c>
      <c r="H182" s="13" t="str">
        <f ca="1">INDIRECT($B$1&amp;Items!U$2&amp;$B182)</f>
        <v>Себестоимость продаж</v>
      </c>
      <c r="I182" s="13" t="str">
        <f ca="1">IF(INDIRECT($B$1&amp;Items!V$2&amp;$B182)="",H182,INDIRECT($B$1&amp;Items!V$2&amp;$B182))</f>
        <v>Затраты этапа-2 бизнес-процесса</v>
      </c>
      <c r="J182" s="1" t="str">
        <f ca="1">IF(INDIRECT($B$1&amp;Items!W$2&amp;$B182)="",IF(H182&lt;&gt;I182,"  "&amp;I182,I182),"    "&amp;INDIRECT($B$1&amp;Items!W$2&amp;$B182))</f>
        <v xml:space="preserve">    Производственные затраты-6</v>
      </c>
      <c r="S182" s="1">
        <f ca="1">SUM($U182:INDIRECT(ADDRESS(ROW(),SUMIFS($1:$1,$5:$5,MAX($5:$5)))))</f>
        <v>0</v>
      </c>
    </row>
    <row r="183" spans="2:19" x14ac:dyDescent="0.3">
      <c r="B183" s="1">
        <f>MAX(B$151:B182)+1</f>
        <v>37</v>
      </c>
      <c r="H183" s="13" t="str">
        <f ca="1">INDIRECT($B$1&amp;Items!U$2&amp;$B183)</f>
        <v>Себестоимость продаж</v>
      </c>
      <c r="I183" s="13" t="str">
        <f ca="1">IF(INDIRECT($B$1&amp;Items!V$2&amp;$B183)="",H183,INDIRECT($B$1&amp;Items!V$2&amp;$B183))</f>
        <v>Затраты этапа-2 бизнес-процесса</v>
      </c>
      <c r="J183" s="1" t="str">
        <f ca="1">IF(INDIRECT($B$1&amp;Items!W$2&amp;$B183)="",IF(H183&lt;&gt;I183,"  "&amp;I183,I183),"    "&amp;INDIRECT($B$1&amp;Items!W$2&amp;$B183))</f>
        <v xml:space="preserve">    Производственные затраты-7</v>
      </c>
      <c r="S183" s="1">
        <f ca="1">SUM($U183:INDIRECT(ADDRESS(ROW(),SUMIFS($1:$1,$5:$5,MAX($5:$5)))))</f>
        <v>0</v>
      </c>
    </row>
    <row r="184" spans="2:19" x14ac:dyDescent="0.3">
      <c r="B184" s="1">
        <f>MAX(B$151:B183)+1</f>
        <v>38</v>
      </c>
      <c r="H184" s="13" t="str">
        <f ca="1">INDIRECT($B$1&amp;Items!U$2&amp;$B184)</f>
        <v>Себестоимость продаж</v>
      </c>
      <c r="I184" s="13" t="str">
        <f ca="1">IF(INDIRECT($B$1&amp;Items!V$2&amp;$B184)="",H184,INDIRECT($B$1&amp;Items!V$2&amp;$B184))</f>
        <v>Затраты этапа-2 бизнес-процесса</v>
      </c>
      <c r="J184" s="1" t="str">
        <f ca="1">IF(INDIRECT($B$1&amp;Items!W$2&amp;$B184)="",IF(H184&lt;&gt;I184,"  "&amp;I184,I184),"    "&amp;INDIRECT($B$1&amp;Items!W$2&amp;$B184))</f>
        <v xml:space="preserve">    Производственные затраты-8</v>
      </c>
      <c r="S184" s="1">
        <f ca="1">SUM($U184:INDIRECT(ADDRESS(ROW(),SUMIFS($1:$1,$5:$5,MAX($5:$5)))))</f>
        <v>0</v>
      </c>
    </row>
    <row r="185" spans="2:19" x14ac:dyDescent="0.3">
      <c r="B185" s="1">
        <f>MAX(B$151:B184)+1</f>
        <v>39</v>
      </c>
      <c r="H185" s="13" t="str">
        <f ca="1">INDIRECT($B$1&amp;Items!U$2&amp;$B185)</f>
        <v>Себестоимость продаж</v>
      </c>
      <c r="I185" s="13" t="str">
        <f ca="1">IF(INDIRECT($B$1&amp;Items!V$2&amp;$B185)="",H185,INDIRECT($B$1&amp;Items!V$2&amp;$B185))</f>
        <v>Затраты этапа-2 бизнес-процесса</v>
      </c>
      <c r="J185" s="1" t="str">
        <f ca="1">IF(INDIRECT($B$1&amp;Items!W$2&amp;$B185)="",IF(H185&lt;&gt;I185,"  "&amp;I185,I185),"    "&amp;INDIRECT($B$1&amp;Items!W$2&amp;$B185))</f>
        <v xml:space="preserve">    Производственные затраты-9</v>
      </c>
      <c r="S185" s="1">
        <f ca="1">SUM($U185:INDIRECT(ADDRESS(ROW(),SUMIFS($1:$1,$5:$5,MAX($5:$5)))))</f>
        <v>0</v>
      </c>
    </row>
    <row r="186" spans="2:19" x14ac:dyDescent="0.3">
      <c r="B186" s="1">
        <f>MAX(B$151:B185)+1</f>
        <v>40</v>
      </c>
      <c r="H186" s="13" t="str">
        <f ca="1">INDIRECT($B$1&amp;Items!U$2&amp;$B186)</f>
        <v>Себестоимость продаж</v>
      </c>
      <c r="I186" s="13" t="str">
        <f ca="1">IF(INDIRECT($B$1&amp;Items!V$2&amp;$B186)="",H186,INDIRECT($B$1&amp;Items!V$2&amp;$B186))</f>
        <v>Затраты этапа-2 бизнес-процесса</v>
      </c>
      <c r="J186" s="1" t="str">
        <f ca="1">IF(INDIRECT($B$1&amp;Items!W$2&amp;$B186)="",IF(H186&lt;&gt;I186,"  "&amp;I186,I186),"    "&amp;INDIRECT($B$1&amp;Items!W$2&amp;$B186))</f>
        <v xml:space="preserve">    Производственные затраты-10</v>
      </c>
      <c r="S186" s="1">
        <f ca="1">SUM($U186:INDIRECT(ADDRESS(ROW(),SUMIFS($1:$1,$5:$5,MAX($5:$5)))))</f>
        <v>0</v>
      </c>
    </row>
    <row r="187" spans="2:19" x14ac:dyDescent="0.3">
      <c r="B187" s="1">
        <f>MAX(B$151:B186)+1</f>
        <v>41</v>
      </c>
      <c r="H187" s="13" t="str">
        <f ca="1">INDIRECT($B$1&amp;Items!U$2&amp;$B187)</f>
        <v>Себестоимость продаж</v>
      </c>
      <c r="I187" s="13" t="str">
        <f ca="1">IF(INDIRECT($B$1&amp;Items!V$2&amp;$B187)="",H187,INDIRECT($B$1&amp;Items!V$2&amp;$B187))</f>
        <v>Затраты этапа-3 бизнес-процесса</v>
      </c>
      <c r="J187" s="1" t="str">
        <f ca="1">IF(INDIRECT($B$1&amp;Items!W$2&amp;$B187)="",IF(H187&lt;&gt;I187,"  "&amp;I187,I187),"    "&amp;INDIRECT($B$1&amp;Items!W$2&amp;$B187))</f>
        <v xml:space="preserve">  Затраты этапа-3 бизнес-процесса</v>
      </c>
      <c r="S187" s="1">
        <f ca="1">SUM($U187:INDIRECT(ADDRESS(ROW(),SUMIFS($1:$1,$5:$5,MAX($5:$5)))))</f>
        <v>0</v>
      </c>
    </row>
    <row r="188" spans="2:19" x14ac:dyDescent="0.3">
      <c r="B188" s="1">
        <f>MAX(B$151:B187)+1</f>
        <v>42</v>
      </c>
      <c r="H188" s="13" t="str">
        <f ca="1">INDIRECT($B$1&amp;Items!U$2&amp;$B188)</f>
        <v>Себестоимость продаж</v>
      </c>
      <c r="I188" s="13" t="str">
        <f ca="1">IF(INDIRECT($B$1&amp;Items!V$2&amp;$B188)="",H188,INDIRECT($B$1&amp;Items!V$2&amp;$B188))</f>
        <v>Затраты этапа-3 бизнес-процесса</v>
      </c>
      <c r="J188" s="1" t="str">
        <f ca="1">IF(INDIRECT($B$1&amp;Items!W$2&amp;$B188)="",IF(H188&lt;&gt;I188,"  "&amp;I188,I188),"    "&amp;INDIRECT($B$1&amp;Items!W$2&amp;$B188))</f>
        <v xml:space="preserve">    Производственные затраты-11</v>
      </c>
      <c r="S188" s="1">
        <f ca="1">SUM($U188:INDIRECT(ADDRESS(ROW(),SUMIFS($1:$1,$5:$5,MAX($5:$5)))))</f>
        <v>0</v>
      </c>
    </row>
    <row r="189" spans="2:19" x14ac:dyDescent="0.3">
      <c r="B189" s="1">
        <f>MAX(B$151:B188)+1</f>
        <v>43</v>
      </c>
      <c r="H189" s="13" t="str">
        <f ca="1">INDIRECT($B$1&amp;Items!U$2&amp;$B189)</f>
        <v>Себестоимость продаж</v>
      </c>
      <c r="I189" s="13" t="str">
        <f ca="1">IF(INDIRECT($B$1&amp;Items!V$2&amp;$B189)="",H189,INDIRECT($B$1&amp;Items!V$2&amp;$B189))</f>
        <v>Затраты этапа-3 бизнес-процесса</v>
      </c>
      <c r="J189" s="1" t="str">
        <f ca="1">IF(INDIRECT($B$1&amp;Items!W$2&amp;$B189)="",IF(H189&lt;&gt;I189,"  "&amp;I189,I189),"    "&amp;INDIRECT($B$1&amp;Items!W$2&amp;$B189))</f>
        <v xml:space="preserve">    Производственные затраты-12</v>
      </c>
      <c r="S189" s="1">
        <f ca="1">SUM($U189:INDIRECT(ADDRESS(ROW(),SUMIFS($1:$1,$5:$5,MAX($5:$5)))))</f>
        <v>0</v>
      </c>
    </row>
    <row r="190" spans="2:19" x14ac:dyDescent="0.3">
      <c r="B190" s="1">
        <f>MAX(B$151:B189)+1</f>
        <v>44</v>
      </c>
      <c r="H190" s="13" t="str">
        <f ca="1">INDIRECT($B$1&amp;Items!U$2&amp;$B190)</f>
        <v>Себестоимость продаж</v>
      </c>
      <c r="I190" s="13" t="str">
        <f ca="1">IF(INDIRECT($B$1&amp;Items!V$2&amp;$B190)="",H190,INDIRECT($B$1&amp;Items!V$2&amp;$B190))</f>
        <v>Затраты этапа-3 бизнес-процесса</v>
      </c>
      <c r="J190" s="1" t="str">
        <f ca="1">IF(INDIRECT($B$1&amp;Items!W$2&amp;$B190)="",IF(H190&lt;&gt;I190,"  "&amp;I190,I190),"    "&amp;INDIRECT($B$1&amp;Items!W$2&amp;$B190))</f>
        <v xml:space="preserve">    Производственные затраты-13</v>
      </c>
      <c r="S190" s="1">
        <f ca="1">SUM($U190:INDIRECT(ADDRESS(ROW(),SUMIFS($1:$1,$5:$5,MAX($5:$5)))))</f>
        <v>0</v>
      </c>
    </row>
    <row r="191" spans="2:19" x14ac:dyDescent="0.3">
      <c r="B191" s="1">
        <f>MAX(B$151:B190)+1</f>
        <v>45</v>
      </c>
      <c r="H191" s="13" t="str">
        <f ca="1">INDIRECT($B$1&amp;Items!U$2&amp;$B191)</f>
        <v>Себестоимость продаж</v>
      </c>
      <c r="I191" s="13" t="str">
        <f ca="1">IF(INDIRECT($B$1&amp;Items!V$2&amp;$B191)="",H191,INDIRECT($B$1&amp;Items!V$2&amp;$B191))</f>
        <v>Затраты этапа-3 бизнес-процесса</v>
      </c>
      <c r="J191" s="1" t="str">
        <f ca="1">IF(INDIRECT($B$1&amp;Items!W$2&amp;$B191)="",IF(H191&lt;&gt;I191,"  "&amp;I191,I191),"    "&amp;INDIRECT($B$1&amp;Items!W$2&amp;$B191))</f>
        <v xml:space="preserve">    Производственные затраты-14</v>
      </c>
      <c r="S191" s="1">
        <f ca="1">SUM($U191:INDIRECT(ADDRESS(ROW(),SUMIFS($1:$1,$5:$5,MAX($5:$5)))))</f>
        <v>0</v>
      </c>
    </row>
    <row r="192" spans="2:19" x14ac:dyDescent="0.3">
      <c r="B192" s="1">
        <f>MAX(B$151:B191)+1</f>
        <v>46</v>
      </c>
      <c r="H192" s="13" t="str">
        <f ca="1">INDIRECT($B$1&amp;Items!U$2&amp;$B192)</f>
        <v>Себестоимость продаж</v>
      </c>
      <c r="I192" s="13" t="str">
        <f ca="1">IF(INDIRECT($B$1&amp;Items!V$2&amp;$B192)="",H192,INDIRECT($B$1&amp;Items!V$2&amp;$B192))</f>
        <v>Затраты этапа-3 бизнес-процесса</v>
      </c>
      <c r="J192" s="1" t="str">
        <f ca="1">IF(INDIRECT($B$1&amp;Items!W$2&amp;$B192)="",IF(H192&lt;&gt;I192,"  "&amp;I192,I192),"    "&amp;INDIRECT($B$1&amp;Items!W$2&amp;$B192))</f>
        <v xml:space="preserve">    Производственные затраты-15</v>
      </c>
      <c r="S192" s="1">
        <f ca="1">SUM($U192:INDIRECT(ADDRESS(ROW(),SUMIFS($1:$1,$5:$5,MAX($5:$5)))))</f>
        <v>0</v>
      </c>
    </row>
    <row r="193" spans="2:19" x14ac:dyDescent="0.3">
      <c r="B193" s="1">
        <f>MAX(B$151:B192)+1</f>
        <v>47</v>
      </c>
      <c r="H193" s="13" t="str">
        <f ca="1">INDIRECT($B$1&amp;Items!U$2&amp;$B193)</f>
        <v>Себестоимость продаж</v>
      </c>
      <c r="I193" s="13" t="str">
        <f ca="1">IF(INDIRECT($B$1&amp;Items!V$2&amp;$B193)="",H193,INDIRECT($B$1&amp;Items!V$2&amp;$B193))</f>
        <v>Затраты этапа-3 бизнес-процесса</v>
      </c>
      <c r="J193" s="1" t="str">
        <f ca="1">IF(INDIRECT($B$1&amp;Items!W$2&amp;$B193)="",IF(H193&lt;&gt;I193,"  "&amp;I193,I193),"    "&amp;INDIRECT($B$1&amp;Items!W$2&amp;$B193))</f>
        <v xml:space="preserve">    Производственные затраты-16</v>
      </c>
      <c r="S193" s="1">
        <f ca="1">SUM($U193:INDIRECT(ADDRESS(ROW(),SUMIFS($1:$1,$5:$5,MAX($5:$5)))))</f>
        <v>0</v>
      </c>
    </row>
    <row r="194" spans="2:19" x14ac:dyDescent="0.3">
      <c r="B194" s="1">
        <f>MAX(B$151:B193)+1</f>
        <v>48</v>
      </c>
      <c r="H194" s="13" t="str">
        <f ca="1">INDIRECT($B$1&amp;Items!U$2&amp;$B194)</f>
        <v>Себестоимость продаж</v>
      </c>
      <c r="I194" s="13" t="str">
        <f ca="1">IF(INDIRECT($B$1&amp;Items!V$2&amp;$B194)="",H194,INDIRECT($B$1&amp;Items!V$2&amp;$B194))</f>
        <v>Затраты этапа-3 бизнес-процесса</v>
      </c>
      <c r="J194" s="1" t="str">
        <f ca="1">IF(INDIRECT($B$1&amp;Items!W$2&amp;$B194)="",IF(H194&lt;&gt;I194,"  "&amp;I194,I194),"    "&amp;INDIRECT($B$1&amp;Items!W$2&amp;$B194))</f>
        <v xml:space="preserve">    Производственные затраты-17</v>
      </c>
      <c r="S194" s="1">
        <f ca="1">SUM($U194:INDIRECT(ADDRESS(ROW(),SUMIFS($1:$1,$5:$5,MAX($5:$5)))))</f>
        <v>0</v>
      </c>
    </row>
    <row r="195" spans="2:19" x14ac:dyDescent="0.3">
      <c r="B195" s="1">
        <f>MAX(B$151:B194)+1</f>
        <v>49</v>
      </c>
      <c r="H195" s="13" t="str">
        <f ca="1">INDIRECT($B$1&amp;Items!U$2&amp;$B195)</f>
        <v>Себестоимость продаж</v>
      </c>
      <c r="I195" s="13" t="str">
        <f ca="1">IF(INDIRECT($B$1&amp;Items!V$2&amp;$B195)="",H195,INDIRECT($B$1&amp;Items!V$2&amp;$B195))</f>
        <v>Затраты этапа-3 бизнес-процесса</v>
      </c>
      <c r="J195" s="1" t="str">
        <f ca="1">IF(INDIRECT($B$1&amp;Items!W$2&amp;$B195)="",IF(H195&lt;&gt;I195,"  "&amp;I195,I195),"    "&amp;INDIRECT($B$1&amp;Items!W$2&amp;$B195))</f>
        <v xml:space="preserve">    Производственные затраты-18</v>
      </c>
      <c r="S195" s="1">
        <f ca="1">SUM($U195:INDIRECT(ADDRESS(ROW(),SUMIFS($1:$1,$5:$5,MAX($5:$5)))))</f>
        <v>0</v>
      </c>
    </row>
    <row r="196" spans="2:19" x14ac:dyDescent="0.3">
      <c r="B196" s="1">
        <f>MAX(B$151:B195)+1</f>
        <v>50</v>
      </c>
      <c r="H196" s="13" t="str">
        <f ca="1">INDIRECT($B$1&amp;Items!U$2&amp;$B196)</f>
        <v>Себестоимость продаж</v>
      </c>
      <c r="I196" s="13" t="str">
        <f ca="1">IF(INDIRECT($B$1&amp;Items!V$2&amp;$B196)="",H196,INDIRECT($B$1&amp;Items!V$2&amp;$B196))</f>
        <v>Затраты этапа-3 бизнес-процесса</v>
      </c>
      <c r="J196" s="1" t="str">
        <f ca="1">IF(INDIRECT($B$1&amp;Items!W$2&amp;$B196)="",IF(H196&lt;&gt;I196,"  "&amp;I196,I196),"    "&amp;INDIRECT($B$1&amp;Items!W$2&amp;$B196))</f>
        <v xml:space="preserve">    Производственные затраты-19</v>
      </c>
      <c r="S196" s="1">
        <f ca="1">SUM($U196:INDIRECT(ADDRESS(ROW(),SUMIFS($1:$1,$5:$5,MAX($5:$5)))))</f>
        <v>0</v>
      </c>
    </row>
    <row r="197" spans="2:19" x14ac:dyDescent="0.3">
      <c r="B197" s="1">
        <f>MAX(B$151:B196)+1</f>
        <v>51</v>
      </c>
      <c r="H197" s="13" t="str">
        <f ca="1">INDIRECT($B$1&amp;Items!U$2&amp;$B197)</f>
        <v>Себестоимость продаж</v>
      </c>
      <c r="I197" s="13" t="str">
        <f ca="1">IF(INDIRECT($B$1&amp;Items!V$2&amp;$B197)="",H197,INDIRECT($B$1&amp;Items!V$2&amp;$B197))</f>
        <v>Затраты этапа-3 бизнес-процесса</v>
      </c>
      <c r="J197" s="1" t="str">
        <f ca="1">IF(INDIRECT($B$1&amp;Items!W$2&amp;$B197)="",IF(H197&lt;&gt;I197,"  "&amp;I197,I197),"    "&amp;INDIRECT($B$1&amp;Items!W$2&amp;$B197))</f>
        <v xml:space="preserve">    Производственные затраты-20</v>
      </c>
      <c r="S197" s="1">
        <f ca="1">SUM($U197:INDIRECT(ADDRESS(ROW(),SUMIFS($1:$1,$5:$5,MAX($5:$5)))))</f>
        <v>0</v>
      </c>
    </row>
    <row r="198" spans="2:19" x14ac:dyDescent="0.3">
      <c r="B198" s="1">
        <f>MAX(B$151:B197)+1</f>
        <v>52</v>
      </c>
      <c r="H198" s="13" t="str">
        <f ca="1">INDIRECT($B$1&amp;Items!U$2&amp;$B198)</f>
        <v>Себестоимость продаж</v>
      </c>
      <c r="I198" s="13" t="str">
        <f ca="1">IF(INDIRECT($B$1&amp;Items!V$2&amp;$B198)="",H198,INDIRECT($B$1&amp;Items!V$2&amp;$B198))</f>
        <v>Затраты этапа-3 бизнес-процесса</v>
      </c>
      <c r="J198" s="1" t="str">
        <f ca="1">IF(INDIRECT($B$1&amp;Items!W$2&amp;$B198)="",IF(H198&lt;&gt;I198,"  "&amp;I198,I198),"    "&amp;INDIRECT($B$1&amp;Items!W$2&amp;$B198))</f>
        <v xml:space="preserve">    Производственные затраты-20</v>
      </c>
      <c r="S198" s="1">
        <f ca="1">SUM($U198:INDIRECT(ADDRESS(ROW(),SUMIFS($1:$1,$5:$5,MAX($5:$5)))))</f>
        <v>0</v>
      </c>
    </row>
    <row r="199" spans="2:19" x14ac:dyDescent="0.3">
      <c r="B199" s="1">
        <f>MAX(B$151:B198)+1</f>
        <v>53</v>
      </c>
      <c r="H199" s="13" t="str">
        <f ca="1">INDIRECT($B$1&amp;Items!U$2&amp;$B199)</f>
        <v>Себестоимость продаж</v>
      </c>
      <c r="I199" s="13" t="str">
        <f ca="1">IF(INDIRECT($B$1&amp;Items!V$2&amp;$B199)="",H199,INDIRECT($B$1&amp;Items!V$2&amp;$B199))</f>
        <v>Затраты этапа-3 бизнес-процесса</v>
      </c>
      <c r="J199" s="1" t="str">
        <f ca="1">IF(INDIRECT($B$1&amp;Items!W$2&amp;$B199)="",IF(H199&lt;&gt;I199,"  "&amp;I199,I199),"    "&amp;INDIRECT($B$1&amp;Items!W$2&amp;$B199))</f>
        <v xml:space="preserve">    Производственные затраты-20</v>
      </c>
      <c r="S199" s="1">
        <f ca="1">SUM($U199:INDIRECT(ADDRESS(ROW(),SUMIFS($1:$1,$5:$5,MAX($5:$5)))))</f>
        <v>0</v>
      </c>
    </row>
    <row r="200" spans="2:19" x14ac:dyDescent="0.3">
      <c r="B200" s="1">
        <f>MAX(B$151:B199)+1</f>
        <v>54</v>
      </c>
      <c r="H200" s="13" t="str">
        <f ca="1">INDIRECT($B$1&amp;Items!U$2&amp;$B200)</f>
        <v>Себестоимость продаж</v>
      </c>
      <c r="I200" s="13" t="str">
        <f ca="1">IF(INDIRECT($B$1&amp;Items!V$2&amp;$B200)="",H200,INDIRECT($B$1&amp;Items!V$2&amp;$B200))</f>
        <v>Затраты этапа-3 бизнес-процесса</v>
      </c>
      <c r="J200" s="1" t="str">
        <f ca="1">IF(INDIRECT($B$1&amp;Items!W$2&amp;$B200)="",IF(H200&lt;&gt;I200,"  "&amp;I200,I200),"    "&amp;INDIRECT($B$1&amp;Items!W$2&amp;$B200))</f>
        <v xml:space="preserve">    Производственные затраты-20</v>
      </c>
      <c r="S200" s="1">
        <f ca="1">SUM($U200:INDIRECT(ADDRESS(ROW(),SUMIFS($1:$1,$5:$5,MAX($5:$5)))))</f>
        <v>0</v>
      </c>
    </row>
    <row r="201" spans="2:19" x14ac:dyDescent="0.3">
      <c r="B201" s="1">
        <f>MAX(B$151:B200)+1</f>
        <v>55</v>
      </c>
      <c r="H201" s="13" t="str">
        <f ca="1">INDIRECT($B$1&amp;Items!U$2&amp;$B201)</f>
        <v>Себестоимость продаж</v>
      </c>
      <c r="I201" s="13" t="str">
        <f ca="1">IF(INDIRECT($B$1&amp;Items!V$2&amp;$B201)="",H201,INDIRECT($B$1&amp;Items!V$2&amp;$B201))</f>
        <v>Затраты этапа-3 бизнес-процесса</v>
      </c>
      <c r="J201" s="1" t="str">
        <f ca="1">IF(INDIRECT($B$1&amp;Items!W$2&amp;$B201)="",IF(H201&lt;&gt;I201,"  "&amp;I201,I201),"    "&amp;INDIRECT($B$1&amp;Items!W$2&amp;$B201))</f>
        <v xml:space="preserve">    Производственные затраты-20</v>
      </c>
      <c r="S201" s="1">
        <f ca="1">SUM($U201:INDIRECT(ADDRESS(ROW(),SUMIFS($1:$1,$5:$5,MAX($5:$5)))))</f>
        <v>0</v>
      </c>
    </row>
    <row r="202" spans="2:19" x14ac:dyDescent="0.3">
      <c r="B202" s="1">
        <f>MAX(B$151:B201)+1</f>
        <v>56</v>
      </c>
      <c r="H202" s="13" t="str">
        <f ca="1">INDIRECT($B$1&amp;Items!U$2&amp;$B202)</f>
        <v>Себестоимость продаж</v>
      </c>
      <c r="I202" s="13" t="str">
        <f ca="1">IF(INDIRECT($B$1&amp;Items!V$2&amp;$B202)="",H202,INDIRECT($B$1&amp;Items!V$2&amp;$B202))</f>
        <v>Затраты этапа-3 бизнес-процесса</v>
      </c>
      <c r="J202" s="1" t="str">
        <f ca="1">IF(INDIRECT($B$1&amp;Items!W$2&amp;$B202)="",IF(H202&lt;&gt;I202,"  "&amp;I202,I202),"    "&amp;INDIRECT($B$1&amp;Items!W$2&amp;$B202))</f>
        <v xml:space="preserve">    Производственные затраты-20</v>
      </c>
      <c r="S202" s="1">
        <f ca="1">SUM($U202:INDIRECT(ADDRESS(ROW(),SUMIFS($1:$1,$5:$5,MAX($5:$5)))))</f>
        <v>0</v>
      </c>
    </row>
    <row r="203" spans="2:19" x14ac:dyDescent="0.3">
      <c r="B203" s="1">
        <f>MAX(B$151:B202)+1</f>
        <v>57</v>
      </c>
      <c r="H203" s="13" t="str">
        <f ca="1">INDIRECT($B$1&amp;Items!U$2&amp;$B203)</f>
        <v>Себестоимость продаж</v>
      </c>
      <c r="I203" s="13" t="str">
        <f ca="1">IF(INDIRECT($B$1&amp;Items!V$2&amp;$B203)="",H203,INDIRECT($B$1&amp;Items!V$2&amp;$B203))</f>
        <v>Затраты этапа-3 бизнес-процесса</v>
      </c>
      <c r="J203" s="1" t="str">
        <f ca="1">IF(INDIRECT($B$1&amp;Items!W$2&amp;$B203)="",IF(H203&lt;&gt;I203,"  "&amp;I203,I203),"    "&amp;INDIRECT($B$1&amp;Items!W$2&amp;$B203))</f>
        <v xml:space="preserve">    Производственные затраты-20</v>
      </c>
      <c r="S203" s="1">
        <f ca="1">SUM($U203:INDIRECT(ADDRESS(ROW(),SUMIFS($1:$1,$5:$5,MAX($5:$5)))))</f>
        <v>0</v>
      </c>
    </row>
    <row r="204" spans="2:19" x14ac:dyDescent="0.3">
      <c r="B204" s="1">
        <f>MAX(B$151:B203)+1</f>
        <v>58</v>
      </c>
      <c r="H204" s="13" t="str">
        <f ca="1">INDIRECT($B$1&amp;Items!U$2&amp;$B204)</f>
        <v>Себестоимость продаж</v>
      </c>
      <c r="I204" s="13" t="str">
        <f ca="1">IF(INDIRECT($B$1&amp;Items!V$2&amp;$B204)="",H204,INDIRECT($B$1&amp;Items!V$2&amp;$B204))</f>
        <v>Затраты этапа-3 бизнес-процесса</v>
      </c>
      <c r="J204" s="1" t="str">
        <f ca="1">IF(INDIRECT($B$1&amp;Items!W$2&amp;$B204)="",IF(H204&lt;&gt;I204,"  "&amp;I204,I204),"    "&amp;INDIRECT($B$1&amp;Items!W$2&amp;$B204))</f>
        <v xml:space="preserve">    Производственные затраты-20</v>
      </c>
      <c r="S204" s="1">
        <f ca="1">SUM($U204:INDIRECT(ADDRESS(ROW(),SUMIFS($1:$1,$5:$5,MAX($5:$5)))))</f>
        <v>0</v>
      </c>
    </row>
    <row r="205" spans="2:19" x14ac:dyDescent="0.3">
      <c r="B205" s="1">
        <f>MAX(B$151:B204)+1</f>
        <v>59</v>
      </c>
      <c r="H205" s="13" t="str">
        <f ca="1">INDIRECT($B$1&amp;Items!U$2&amp;$B205)</f>
        <v>Себестоимость продаж</v>
      </c>
      <c r="I205" s="13" t="str">
        <f ca="1">IF(INDIRECT($B$1&amp;Items!V$2&amp;$B205)="",H205,INDIRECT($B$1&amp;Items!V$2&amp;$B205))</f>
        <v>Затраты этапа-4 бизнес-процесса</v>
      </c>
      <c r="J205" s="1" t="str">
        <f ca="1">IF(INDIRECT($B$1&amp;Items!W$2&amp;$B205)="",IF(H205&lt;&gt;I205,"  "&amp;I205,I205),"    "&amp;INDIRECT($B$1&amp;Items!W$2&amp;$B205))</f>
        <v xml:space="preserve">  Затраты этапа-4 бизнес-процесса</v>
      </c>
      <c r="S205" s="1">
        <f ca="1">SUM($U205:INDIRECT(ADDRESS(ROW(),SUMIFS($1:$1,$5:$5,MAX($5:$5)))))</f>
        <v>0</v>
      </c>
    </row>
    <row r="206" spans="2:19" x14ac:dyDescent="0.3">
      <c r="B206" s="1">
        <f>MAX(B$151:B205)+1</f>
        <v>60</v>
      </c>
      <c r="H206" s="13" t="str">
        <f ca="1">INDIRECT($B$1&amp;Items!U$2&amp;$B206)</f>
        <v>Себестоимость продаж</v>
      </c>
      <c r="I206" s="13" t="str">
        <f ca="1">IF(INDIRECT($B$1&amp;Items!V$2&amp;$B206)="",H206,INDIRECT($B$1&amp;Items!V$2&amp;$B206))</f>
        <v>Затраты этапа-4 бизнес-процесса</v>
      </c>
      <c r="J206" s="1" t="str">
        <f ca="1">IF(INDIRECT($B$1&amp;Items!W$2&amp;$B206)="",IF(H206&lt;&gt;I206,"  "&amp;I206,I206),"    "&amp;INDIRECT($B$1&amp;Items!W$2&amp;$B206))</f>
        <v xml:space="preserve">    Производственные затраты-21</v>
      </c>
      <c r="S206" s="1">
        <f ca="1">SUM($U206:INDIRECT(ADDRESS(ROW(),SUMIFS($1:$1,$5:$5,MAX($5:$5)))))</f>
        <v>0</v>
      </c>
    </row>
    <row r="207" spans="2:19" x14ac:dyDescent="0.3">
      <c r="B207" s="1">
        <f>MAX(B$151:B206)+1</f>
        <v>61</v>
      </c>
      <c r="H207" s="13" t="str">
        <f ca="1">INDIRECT($B$1&amp;Items!U$2&amp;$B207)</f>
        <v>Себестоимость продаж</v>
      </c>
      <c r="I207" s="13" t="str">
        <f ca="1">IF(INDIRECT($B$1&amp;Items!V$2&amp;$B207)="",H207,INDIRECT($B$1&amp;Items!V$2&amp;$B207))</f>
        <v>Затраты этапа-4 бизнес-процесса</v>
      </c>
      <c r="J207" s="1" t="str">
        <f ca="1">IF(INDIRECT($B$1&amp;Items!W$2&amp;$B207)="",IF(H207&lt;&gt;I207,"  "&amp;I207,I207),"    "&amp;INDIRECT($B$1&amp;Items!W$2&amp;$B207))</f>
        <v xml:space="preserve">    Производственные затраты-22</v>
      </c>
      <c r="S207" s="1">
        <f ca="1">SUM($U207:INDIRECT(ADDRESS(ROW(),SUMIFS($1:$1,$5:$5,MAX($5:$5)))))</f>
        <v>0</v>
      </c>
    </row>
    <row r="208" spans="2:19" x14ac:dyDescent="0.3">
      <c r="B208" s="1">
        <f>MAX(B$151:B207)+1</f>
        <v>62</v>
      </c>
      <c r="H208" s="13" t="str">
        <f ca="1">INDIRECT($B$1&amp;Items!U$2&amp;$B208)</f>
        <v>Себестоимость продаж</v>
      </c>
      <c r="I208" s="13" t="str">
        <f ca="1">IF(INDIRECT($B$1&amp;Items!V$2&amp;$B208)="",H208,INDIRECT($B$1&amp;Items!V$2&amp;$B208))</f>
        <v>Затраты этапа-4 бизнес-процесса</v>
      </c>
      <c r="J208" s="1" t="str">
        <f ca="1">IF(INDIRECT($B$1&amp;Items!W$2&amp;$B208)="",IF(H208&lt;&gt;I208,"  "&amp;I208,I208),"    "&amp;INDIRECT($B$1&amp;Items!W$2&amp;$B208))</f>
        <v xml:space="preserve">    Производственные затраты-23</v>
      </c>
      <c r="S208" s="1">
        <f ca="1">SUM($U208:INDIRECT(ADDRESS(ROW(),SUMIFS($1:$1,$5:$5,MAX($5:$5)))))</f>
        <v>0</v>
      </c>
    </row>
    <row r="209" spans="2:19" x14ac:dyDescent="0.3">
      <c r="B209" s="1">
        <f>MAX(B$151:B208)+1</f>
        <v>63</v>
      </c>
      <c r="H209" s="13" t="str">
        <f ca="1">INDIRECT($B$1&amp;Items!U$2&amp;$B209)</f>
        <v>Себестоимость продаж</v>
      </c>
      <c r="I209" s="13" t="str">
        <f ca="1">IF(INDIRECT($B$1&amp;Items!V$2&amp;$B209)="",H209,INDIRECT($B$1&amp;Items!V$2&amp;$B209))</f>
        <v>Затраты этапа-4 бизнес-процесса</v>
      </c>
      <c r="J209" s="1" t="str">
        <f ca="1">IF(INDIRECT($B$1&amp;Items!W$2&amp;$B209)="",IF(H209&lt;&gt;I209,"  "&amp;I209,I209),"    "&amp;INDIRECT($B$1&amp;Items!W$2&amp;$B209))</f>
        <v xml:space="preserve">    Производственные затраты-24</v>
      </c>
      <c r="S209" s="1">
        <f ca="1">SUM($U209:INDIRECT(ADDRESS(ROW(),SUMIFS($1:$1,$5:$5,MAX($5:$5)))))</f>
        <v>0</v>
      </c>
    </row>
    <row r="210" spans="2:19" x14ac:dyDescent="0.3">
      <c r="B210" s="1">
        <f>MAX(B$151:B209)+1</f>
        <v>64</v>
      </c>
      <c r="H210" s="13" t="str">
        <f ca="1">INDIRECT($B$1&amp;Items!U$2&amp;$B210)</f>
        <v>Себестоимость продаж</v>
      </c>
      <c r="I210" s="13" t="str">
        <f ca="1">IF(INDIRECT($B$1&amp;Items!V$2&amp;$B210)="",H210,INDIRECT($B$1&amp;Items!V$2&amp;$B210))</f>
        <v>Затраты этапа-4 бизнес-процесса</v>
      </c>
      <c r="J210" s="1" t="str">
        <f ca="1">IF(INDIRECT($B$1&amp;Items!W$2&amp;$B210)="",IF(H210&lt;&gt;I210,"  "&amp;I210,I210),"    "&amp;INDIRECT($B$1&amp;Items!W$2&amp;$B210))</f>
        <v xml:space="preserve">    Производственные затраты-25</v>
      </c>
      <c r="S210" s="1">
        <f ca="1">SUM($U210:INDIRECT(ADDRESS(ROW(),SUMIFS($1:$1,$5:$5,MAX($5:$5)))))</f>
        <v>0</v>
      </c>
    </row>
    <row r="211" spans="2:19" x14ac:dyDescent="0.3">
      <c r="B211" s="1">
        <f>MAX(B$151:B210)+1</f>
        <v>65</v>
      </c>
      <c r="H211" s="13" t="str">
        <f ca="1">INDIRECT($B$1&amp;Items!U$2&amp;$B211)</f>
        <v>Себестоимость продаж</v>
      </c>
      <c r="I211" s="13" t="str">
        <f ca="1">IF(INDIRECT($B$1&amp;Items!V$2&amp;$B211)="",H211,INDIRECT($B$1&amp;Items!V$2&amp;$B211))</f>
        <v>Затраты этапа-4 бизнес-процесса</v>
      </c>
      <c r="J211" s="1" t="str">
        <f ca="1">IF(INDIRECT($B$1&amp;Items!W$2&amp;$B211)="",IF(H211&lt;&gt;I211,"  "&amp;I211,I211),"    "&amp;INDIRECT($B$1&amp;Items!W$2&amp;$B211))</f>
        <v xml:space="preserve">    Производственные затраты-26</v>
      </c>
      <c r="S211" s="1">
        <f ca="1">SUM($U211:INDIRECT(ADDRESS(ROW(),SUMIFS($1:$1,$5:$5,MAX($5:$5)))))</f>
        <v>0</v>
      </c>
    </row>
    <row r="212" spans="2:19" x14ac:dyDescent="0.3">
      <c r="B212" s="1">
        <f>MAX(B$151:B211)+1</f>
        <v>66</v>
      </c>
      <c r="H212" s="13" t="str">
        <f ca="1">INDIRECT($B$1&amp;Items!U$2&amp;$B212)</f>
        <v>Себестоимость продаж</v>
      </c>
      <c r="I212" s="13" t="str">
        <f ca="1">IF(INDIRECT($B$1&amp;Items!V$2&amp;$B212)="",H212,INDIRECT($B$1&amp;Items!V$2&amp;$B212))</f>
        <v>Затраты этапа-4 бизнес-процесса</v>
      </c>
      <c r="J212" s="1" t="str">
        <f ca="1">IF(INDIRECT($B$1&amp;Items!W$2&amp;$B212)="",IF(H212&lt;&gt;I212,"  "&amp;I212,I212),"    "&amp;INDIRECT($B$1&amp;Items!W$2&amp;$B212))</f>
        <v xml:space="preserve">    Производственные затраты-27</v>
      </c>
      <c r="S212" s="1">
        <f ca="1">SUM($U212:INDIRECT(ADDRESS(ROW(),SUMIFS($1:$1,$5:$5,MAX($5:$5)))))</f>
        <v>0</v>
      </c>
    </row>
    <row r="213" spans="2:19" x14ac:dyDescent="0.3">
      <c r="B213" s="1">
        <f>MAX(B$151:B212)+1</f>
        <v>67</v>
      </c>
      <c r="H213" s="13" t="str">
        <f ca="1">INDIRECT($B$1&amp;Items!U$2&amp;$B213)</f>
        <v>Себестоимость продаж</v>
      </c>
      <c r="I213" s="13" t="str">
        <f ca="1">IF(INDIRECT($B$1&amp;Items!V$2&amp;$B213)="",H213,INDIRECT($B$1&amp;Items!V$2&amp;$B213))</f>
        <v>Затраты этапа-4 бизнес-процесса</v>
      </c>
      <c r="J213" s="1" t="str">
        <f ca="1">IF(INDIRECT($B$1&amp;Items!W$2&amp;$B213)="",IF(H213&lt;&gt;I213,"  "&amp;I213,I213),"    "&amp;INDIRECT($B$1&amp;Items!W$2&amp;$B213))</f>
        <v xml:space="preserve">    Производственные затраты-28</v>
      </c>
      <c r="S213" s="1">
        <f ca="1">SUM($U213:INDIRECT(ADDRESS(ROW(),SUMIFS($1:$1,$5:$5,MAX($5:$5)))))</f>
        <v>0</v>
      </c>
    </row>
    <row r="214" spans="2:19" x14ac:dyDescent="0.3">
      <c r="B214" s="1">
        <f>MAX(B$151:B213)+1</f>
        <v>68</v>
      </c>
      <c r="H214" s="13" t="str">
        <f ca="1">INDIRECT($B$1&amp;Items!U$2&amp;$B214)</f>
        <v>Себестоимость продаж</v>
      </c>
      <c r="I214" s="13" t="str">
        <f ca="1">IF(INDIRECT($B$1&amp;Items!V$2&amp;$B214)="",H214,INDIRECT($B$1&amp;Items!V$2&amp;$B214))</f>
        <v>Затраты этапа-4 бизнес-процесса</v>
      </c>
      <c r="J214" s="1" t="str">
        <f ca="1">IF(INDIRECT($B$1&amp;Items!W$2&amp;$B214)="",IF(H214&lt;&gt;I214,"  "&amp;I214,I214),"    "&amp;INDIRECT($B$1&amp;Items!W$2&amp;$B214))</f>
        <v xml:space="preserve">    Производственные затраты-29</v>
      </c>
      <c r="S214" s="1">
        <f ca="1">SUM($U214:INDIRECT(ADDRESS(ROW(),SUMIFS($1:$1,$5:$5,MAX($5:$5)))))</f>
        <v>0</v>
      </c>
    </row>
    <row r="215" spans="2:19" x14ac:dyDescent="0.3">
      <c r="B215" s="1">
        <f>MAX(B$151:B214)+1</f>
        <v>69</v>
      </c>
      <c r="H215" s="13" t="str">
        <f ca="1">INDIRECT($B$1&amp;Items!U$2&amp;$B215)</f>
        <v>Себестоимость продаж</v>
      </c>
      <c r="I215" s="13" t="str">
        <f ca="1">IF(INDIRECT($B$1&amp;Items!V$2&amp;$B215)="",H215,INDIRECT($B$1&amp;Items!V$2&amp;$B215))</f>
        <v>Затраты этапа-4 бизнес-процесса</v>
      </c>
      <c r="J215" s="1" t="str">
        <f ca="1">IF(INDIRECT($B$1&amp;Items!W$2&amp;$B215)="",IF(H215&lt;&gt;I215,"  "&amp;I215,I215),"    "&amp;INDIRECT($B$1&amp;Items!W$2&amp;$B215))</f>
        <v xml:space="preserve">    Производственные затраты-30</v>
      </c>
      <c r="S215" s="1">
        <f ca="1">SUM($U215:INDIRECT(ADDRESS(ROW(),SUMIFS($1:$1,$5:$5,MAX($5:$5)))))</f>
        <v>0</v>
      </c>
    </row>
    <row r="216" spans="2:19" x14ac:dyDescent="0.3">
      <c r="B216" s="1">
        <f>MAX(B$151:B215)+1</f>
        <v>70</v>
      </c>
      <c r="H216" s="13" t="str">
        <f ca="1">INDIRECT($B$1&amp;Items!U$2&amp;$B216)</f>
        <v>Себестоимость продаж</v>
      </c>
      <c r="I216" s="13" t="str">
        <f ca="1">IF(INDIRECT($B$1&amp;Items!V$2&amp;$B216)="",H216,INDIRECT($B$1&amp;Items!V$2&amp;$B216))</f>
        <v>Затраты этапа-5 бизнес-процесса</v>
      </c>
      <c r="J216" s="1" t="str">
        <f ca="1">IF(INDIRECT($B$1&amp;Items!W$2&amp;$B216)="",IF(H216&lt;&gt;I216,"  "&amp;I216,I216),"    "&amp;INDIRECT($B$1&amp;Items!W$2&amp;$B216))</f>
        <v xml:space="preserve">  Затраты этапа-5 бизнес-процесса</v>
      </c>
      <c r="S216" s="1">
        <f ca="1">SUM($U216:INDIRECT(ADDRESS(ROW(),SUMIFS($1:$1,$5:$5,MAX($5:$5)))))</f>
        <v>0</v>
      </c>
    </row>
    <row r="217" spans="2:19" x14ac:dyDescent="0.3">
      <c r="B217" s="1">
        <f>MAX(B$151:B216)+1</f>
        <v>71</v>
      </c>
      <c r="H217" s="13" t="str">
        <f ca="1">INDIRECT($B$1&amp;Items!U$2&amp;$B217)</f>
        <v>Себестоимость продаж</v>
      </c>
      <c r="I217" s="13" t="str">
        <f ca="1">IF(INDIRECT($B$1&amp;Items!V$2&amp;$B217)="",H217,INDIRECT($B$1&amp;Items!V$2&amp;$B217))</f>
        <v>Затраты этапа-5 бизнес-процесса</v>
      </c>
      <c r="J217" s="1" t="str">
        <f ca="1">IF(INDIRECT($B$1&amp;Items!W$2&amp;$B217)="",IF(H217&lt;&gt;I217,"  "&amp;I217,I217),"    "&amp;INDIRECT($B$1&amp;Items!W$2&amp;$B217))</f>
        <v xml:space="preserve">    Затраты на доставку и продажу-1</v>
      </c>
      <c r="S217" s="1">
        <f ca="1">SUM($U217:INDIRECT(ADDRESS(ROW(),SUMIFS($1:$1,$5:$5,MAX($5:$5)))))</f>
        <v>0</v>
      </c>
    </row>
    <row r="218" spans="2:19" x14ac:dyDescent="0.3">
      <c r="B218" s="1">
        <f>MAX(B$151:B217)+1</f>
        <v>72</v>
      </c>
      <c r="H218" s="13" t="str">
        <f ca="1">INDIRECT($B$1&amp;Items!U$2&amp;$B218)</f>
        <v>Себестоимость продаж</v>
      </c>
      <c r="I218" s="13" t="str">
        <f ca="1">IF(INDIRECT($B$1&amp;Items!V$2&amp;$B218)="",H218,INDIRECT($B$1&amp;Items!V$2&amp;$B218))</f>
        <v>Затраты этапа-5 бизнес-процесса</v>
      </c>
      <c r="J218" s="1" t="str">
        <f ca="1">IF(INDIRECT($B$1&amp;Items!W$2&amp;$B218)="",IF(H218&lt;&gt;I218,"  "&amp;I218,I218),"    "&amp;INDIRECT($B$1&amp;Items!W$2&amp;$B218))</f>
        <v xml:space="preserve">    Затраты на доставку и продажу-2</v>
      </c>
      <c r="S218" s="1">
        <f ca="1">SUM($U218:INDIRECT(ADDRESS(ROW(),SUMIFS($1:$1,$5:$5,MAX($5:$5)))))</f>
        <v>0</v>
      </c>
    </row>
    <row r="219" spans="2:19" x14ac:dyDescent="0.3">
      <c r="B219" s="1">
        <f>MAX(B$151:B218)+1</f>
        <v>73</v>
      </c>
      <c r="H219" s="13" t="str">
        <f ca="1">INDIRECT($B$1&amp;Items!U$2&amp;$B219)</f>
        <v>Себестоимость продаж</v>
      </c>
      <c r="I219" s="13" t="str">
        <f ca="1">IF(INDIRECT($B$1&amp;Items!V$2&amp;$B219)="",H219,INDIRECT($B$1&amp;Items!V$2&amp;$B219))</f>
        <v>Затраты этапа-5 бизнес-процесса</v>
      </c>
      <c r="J219" s="1" t="str">
        <f ca="1">IF(INDIRECT($B$1&amp;Items!W$2&amp;$B219)="",IF(H219&lt;&gt;I219,"  "&amp;I219,I219),"    "&amp;INDIRECT($B$1&amp;Items!W$2&amp;$B219))</f>
        <v xml:space="preserve">    Затраты на доставку и продажу-3</v>
      </c>
      <c r="S219" s="1">
        <f ca="1">SUM($U219:INDIRECT(ADDRESS(ROW(),SUMIFS($1:$1,$5:$5,MAX($5:$5)))))</f>
        <v>0</v>
      </c>
    </row>
    <row r="220" spans="2:19" x14ac:dyDescent="0.3">
      <c r="B220" s="1">
        <f>MAX(B$151:B219)+1</f>
        <v>74</v>
      </c>
      <c r="H220" s="13" t="str">
        <f ca="1">INDIRECT($B$1&amp;Items!U$2&amp;$B220)</f>
        <v>Себестоимость продаж</v>
      </c>
      <c r="I220" s="13" t="str">
        <f ca="1">IF(INDIRECT($B$1&amp;Items!V$2&amp;$B220)="",H220,INDIRECT($B$1&amp;Items!V$2&amp;$B220))</f>
        <v>Затраты этапа-5 бизнес-процесса</v>
      </c>
      <c r="J220" s="1" t="str">
        <f ca="1">IF(INDIRECT($B$1&amp;Items!W$2&amp;$B220)="",IF(H220&lt;&gt;I220,"  "&amp;I220,I220),"    "&amp;INDIRECT($B$1&amp;Items!W$2&amp;$B220))</f>
        <v xml:space="preserve">    Затраты на доставку и продажу-4</v>
      </c>
      <c r="S220" s="1">
        <f ca="1">SUM($U220:INDIRECT(ADDRESS(ROW(),SUMIFS($1:$1,$5:$5,MAX($5:$5)))))</f>
        <v>0</v>
      </c>
    </row>
    <row r="221" spans="2:19" x14ac:dyDescent="0.3">
      <c r="B221" s="1">
        <f>MAX(B$151:B220)+1</f>
        <v>75</v>
      </c>
      <c r="H221" s="13" t="str">
        <f ca="1">INDIRECT($B$1&amp;Items!U$2&amp;$B221)</f>
        <v>Себестоимость продаж</v>
      </c>
      <c r="I221" s="13" t="str">
        <f ca="1">IF(INDIRECT($B$1&amp;Items!V$2&amp;$B221)="",H221,INDIRECT($B$1&amp;Items!V$2&amp;$B221))</f>
        <v>Затраты этапа-5 бизнес-процесса</v>
      </c>
      <c r="J221" s="1" t="str">
        <f ca="1">IF(INDIRECT($B$1&amp;Items!W$2&amp;$B221)="",IF(H221&lt;&gt;I221,"  "&amp;I221,I221),"    "&amp;INDIRECT($B$1&amp;Items!W$2&amp;$B221))</f>
        <v xml:space="preserve">    Затраты на доставку и продажу-5</v>
      </c>
      <c r="S221" s="1">
        <f ca="1">SUM($U221:INDIRECT(ADDRESS(ROW(),SUMIFS($1:$1,$5:$5,MAX($5:$5)))))</f>
        <v>0</v>
      </c>
    </row>
    <row r="222" spans="2:19" x14ac:dyDescent="0.3">
      <c r="B222" s="1">
        <f>MAX(B$151:B221)+1</f>
        <v>76</v>
      </c>
      <c r="H222" s="13" t="str">
        <f ca="1">INDIRECT($B$1&amp;Items!U$2&amp;$B222)</f>
        <v>Себестоимость продаж</v>
      </c>
      <c r="I222" s="13" t="str">
        <f ca="1">IF(INDIRECT($B$1&amp;Items!V$2&amp;$B222)="",H222,INDIRECT($B$1&amp;Items!V$2&amp;$B222))</f>
        <v>Затраты этапа-5 бизнес-процесса</v>
      </c>
      <c r="J222" s="1" t="str">
        <f ca="1">IF(INDIRECT($B$1&amp;Items!W$2&amp;$B222)="",IF(H222&lt;&gt;I222,"  "&amp;I222,I222),"    "&amp;INDIRECT($B$1&amp;Items!W$2&amp;$B222))</f>
        <v xml:space="preserve">    Затраты на доставку и продажу-6</v>
      </c>
      <c r="S222" s="1">
        <f ca="1">SUM($U222:INDIRECT(ADDRESS(ROW(),SUMIFS($1:$1,$5:$5,MAX($5:$5)))))</f>
        <v>0</v>
      </c>
    </row>
    <row r="223" spans="2:19" x14ac:dyDescent="0.3">
      <c r="B223" s="1">
        <f>MAX(B$151:B222)+1</f>
        <v>77</v>
      </c>
      <c r="H223" s="13" t="str">
        <f ca="1">INDIRECT($B$1&amp;Items!U$2&amp;$B223)</f>
        <v>Себестоимость продаж</v>
      </c>
      <c r="I223" s="13" t="str">
        <f ca="1">IF(INDIRECT($B$1&amp;Items!V$2&amp;$B223)="",H223,INDIRECT($B$1&amp;Items!V$2&amp;$B223))</f>
        <v>Затраты этапа-5 бизнес-процесса</v>
      </c>
      <c r="J223" s="1" t="str">
        <f ca="1">IF(INDIRECT($B$1&amp;Items!W$2&amp;$B223)="",IF(H223&lt;&gt;I223,"  "&amp;I223,I223),"    "&amp;INDIRECT($B$1&amp;Items!W$2&amp;$B223))</f>
        <v xml:space="preserve">    Затраты на доставку и продажу-7</v>
      </c>
      <c r="S223" s="1">
        <f ca="1">SUM($U223:INDIRECT(ADDRESS(ROW(),SUMIFS($1:$1,$5:$5,MAX($5:$5)))))</f>
        <v>0</v>
      </c>
    </row>
    <row r="224" spans="2:19" x14ac:dyDescent="0.3">
      <c r="B224" s="1">
        <f>MAX(B$151:B223)+1</f>
        <v>78</v>
      </c>
      <c r="H224" s="13" t="str">
        <f ca="1">INDIRECT($B$1&amp;Items!U$2&amp;$B224)</f>
        <v>Себестоимость продаж</v>
      </c>
      <c r="I224" s="13" t="str">
        <f ca="1">IF(INDIRECT($B$1&amp;Items!V$2&amp;$B224)="",H224,INDIRECT($B$1&amp;Items!V$2&amp;$B224))</f>
        <v>Затраты этапа-5 бизнес-процесса</v>
      </c>
      <c r="J224" s="1" t="str">
        <f ca="1">IF(INDIRECT($B$1&amp;Items!W$2&amp;$B224)="",IF(H224&lt;&gt;I224,"  "&amp;I224,I224),"    "&amp;INDIRECT($B$1&amp;Items!W$2&amp;$B224))</f>
        <v xml:space="preserve">    Затраты на доставку и продажу-8</v>
      </c>
      <c r="S224" s="1">
        <f ca="1">SUM($U224:INDIRECT(ADDRESS(ROW(),SUMIFS($1:$1,$5:$5,MAX($5:$5)))))</f>
        <v>0</v>
      </c>
    </row>
    <row r="225" spans="1:57" x14ac:dyDescent="0.3">
      <c r="B225" s="1">
        <f>MAX(B$151:B224)+1</f>
        <v>79</v>
      </c>
      <c r="H225" s="13" t="str">
        <f ca="1">INDIRECT($B$1&amp;Items!U$2&amp;$B225)</f>
        <v>Себестоимость продаж</v>
      </c>
      <c r="I225" s="13" t="str">
        <f ca="1">IF(INDIRECT($B$1&amp;Items!V$2&amp;$B225)="",H225,INDIRECT($B$1&amp;Items!V$2&amp;$B225))</f>
        <v>Затраты этапа-5 бизнес-процесса</v>
      </c>
      <c r="J225" s="1" t="str">
        <f ca="1">IF(INDIRECT($B$1&amp;Items!W$2&amp;$B225)="",IF(H225&lt;&gt;I225,"  "&amp;I225,I225),"    "&amp;INDIRECT($B$1&amp;Items!W$2&amp;$B225))</f>
        <v xml:space="preserve">    Затраты на доставку и продажу-9</v>
      </c>
      <c r="S225" s="1">
        <f ca="1">SUM($U225:INDIRECT(ADDRESS(ROW(),SUMIFS($1:$1,$5:$5,MAX($5:$5)))))</f>
        <v>0</v>
      </c>
    </row>
    <row r="226" spans="1:57" x14ac:dyDescent="0.3">
      <c r="B226" s="1">
        <f>MAX(B$151:B225)+1</f>
        <v>80</v>
      </c>
      <c r="H226" s="13" t="str">
        <f ca="1">INDIRECT($B$1&amp;Items!U$2&amp;$B226)</f>
        <v>Себестоимость продаж</v>
      </c>
      <c r="I226" s="13" t="str">
        <f ca="1">IF(INDIRECT($B$1&amp;Items!V$2&amp;$B226)="",H226,INDIRECT($B$1&amp;Items!V$2&amp;$B226))</f>
        <v>Затраты этапа-5 бизнес-процесса</v>
      </c>
      <c r="J226" s="1" t="str">
        <f ca="1">IF(INDIRECT($B$1&amp;Items!W$2&amp;$B226)="",IF(H226&lt;&gt;I226,"  "&amp;I226,I226),"    "&amp;INDIRECT($B$1&amp;Items!W$2&amp;$B226))</f>
        <v xml:space="preserve">    Затраты на доставку и продажу-10</v>
      </c>
      <c r="S226" s="1">
        <f ca="1">SUM($U226:INDIRECT(ADDRESS(ROW(),SUMIFS($1:$1,$5:$5,MAX($5:$5)))))</f>
        <v>0</v>
      </c>
    </row>
    <row r="227" spans="1:57" ht="4.95" customHeight="1" x14ac:dyDescent="0.3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</row>
  </sheetData>
  <conditionalFormatting sqref="J11:L20 S11:S20 V11:AE20 V25:AE68 S25:S68 J25:L68 J88:L150 S88:S150 V88:AE150">
    <cfRule type="expression" dxfId="54" priority="58">
      <formula>AND($H11=$I11,$I11=$J11)</formula>
    </cfRule>
    <cfRule type="expression" dxfId="53" priority="59">
      <formula>AND($H11&lt;&gt;$I11,"  "&amp;$I11=$J11)</formula>
    </cfRule>
    <cfRule type="expression" dxfId="52" priority="60">
      <formula>AND("  "&amp;$I11&lt;&gt;$J11,$I11&lt;&gt;$J11)</formula>
    </cfRule>
  </conditionalFormatting>
  <conditionalFormatting sqref="J79:L87 S79:S87 V79:AE87">
    <cfRule type="expression" dxfId="51" priority="49">
      <formula>AND($H79=$I79,$I79=$J79)</formula>
    </cfRule>
    <cfRule type="expression" dxfId="50" priority="50">
      <formula>AND($H79&lt;&gt;$I79,"  "&amp;$I79=$J79)</formula>
    </cfRule>
    <cfRule type="expression" dxfId="49" priority="51">
      <formula>AND("  "&amp;$I79&lt;&gt;$J79,$I79&lt;&gt;$J79)</formula>
    </cfRule>
  </conditionalFormatting>
  <conditionalFormatting sqref="J21:L24 S21:S24 V21:AE24">
    <cfRule type="expression" dxfId="48" priority="46">
      <formula>AND($H21=$I21,$I21=$J21)</formula>
    </cfRule>
    <cfRule type="expression" dxfId="47" priority="47">
      <formula>AND($H21&lt;&gt;$I21,"  "&amp;$I21=$J21)</formula>
    </cfRule>
    <cfRule type="expression" dxfId="46" priority="48">
      <formula>AND("  "&amp;$I21&lt;&gt;$J21,$I21&lt;&gt;$J21)</formula>
    </cfRule>
  </conditionalFormatting>
  <conditionalFormatting sqref="V69:AE74 S69:S74 J69:L74">
    <cfRule type="expression" dxfId="45" priority="43">
      <formula>AND($H69=$I69,$I69=$J69)</formula>
    </cfRule>
    <cfRule type="expression" dxfId="44" priority="44">
      <formula>AND($H69&lt;&gt;$I69,"  "&amp;$I69=$J69)</formula>
    </cfRule>
    <cfRule type="expression" dxfId="43" priority="45">
      <formula>AND("  "&amp;$I69&lt;&gt;$J69,$I69&lt;&gt;$J69)</formula>
    </cfRule>
  </conditionalFormatting>
  <conditionalFormatting sqref="J164:L226 S164:S226 V164:AE226">
    <cfRule type="expression" dxfId="42" priority="40">
      <formula>AND($H164=$I164,$I164=$J164)</formula>
    </cfRule>
    <cfRule type="expression" dxfId="41" priority="41">
      <formula>AND($H164&lt;&gt;$I164,"  "&amp;$I164=$J164)</formula>
    </cfRule>
    <cfRule type="expression" dxfId="40" priority="42">
      <formula>AND("  "&amp;$I164&lt;&gt;$J164,$I164&lt;&gt;$J164)</formula>
    </cfRule>
  </conditionalFormatting>
  <conditionalFormatting sqref="J155:L163 S155:S163 V155:AE163">
    <cfRule type="expression" dxfId="39" priority="37">
      <formula>AND($H155=$I155,$I155=$J155)</formula>
    </cfRule>
    <cfRule type="expression" dxfId="38" priority="38">
      <formula>AND($H155&lt;&gt;$I155,"  "&amp;$I155=$J155)</formula>
    </cfRule>
    <cfRule type="expression" dxfId="37" priority="39">
      <formula>AND("  "&amp;$I155&lt;&gt;$J155,$I155&lt;&gt;$J155)</formula>
    </cfRule>
  </conditionalFormatting>
  <conditionalFormatting sqref="AF11:AU20 AF25:AU68 AF88:AU150">
    <cfRule type="expression" dxfId="36" priority="34">
      <formula>AND($H11=$I11,$I11=$J11)</formula>
    </cfRule>
    <cfRule type="expression" dxfId="35" priority="35">
      <formula>AND($H11&lt;&gt;$I11,"  "&amp;$I11=$J11)</formula>
    </cfRule>
    <cfRule type="expression" dxfId="34" priority="36">
      <formula>AND("  "&amp;$I11&lt;&gt;$J11,$I11&lt;&gt;$J11)</formula>
    </cfRule>
  </conditionalFormatting>
  <conditionalFormatting sqref="AF79:AU87">
    <cfRule type="expression" dxfId="33" priority="31">
      <formula>AND($H79=$I79,$I79=$J79)</formula>
    </cfRule>
    <cfRule type="expression" dxfId="32" priority="32">
      <formula>AND($H79&lt;&gt;$I79,"  "&amp;$I79=$J79)</formula>
    </cfRule>
    <cfRule type="expression" dxfId="31" priority="33">
      <formula>AND("  "&amp;$I79&lt;&gt;$J79,$I79&lt;&gt;$J79)</formula>
    </cfRule>
  </conditionalFormatting>
  <conditionalFormatting sqref="AF21:AU24">
    <cfRule type="expression" dxfId="30" priority="28">
      <formula>AND($H21=$I21,$I21=$J21)</formula>
    </cfRule>
    <cfRule type="expression" dxfId="29" priority="29">
      <formula>AND($H21&lt;&gt;$I21,"  "&amp;$I21=$J21)</formula>
    </cfRule>
    <cfRule type="expression" dxfId="28" priority="30">
      <formula>AND("  "&amp;$I21&lt;&gt;$J21,$I21&lt;&gt;$J21)</formula>
    </cfRule>
  </conditionalFormatting>
  <conditionalFormatting sqref="AF69:AU74">
    <cfRule type="expression" dxfId="27" priority="25">
      <formula>AND($H69=$I69,$I69=$J69)</formula>
    </cfRule>
    <cfRule type="expression" dxfId="26" priority="26">
      <formula>AND($H69&lt;&gt;$I69,"  "&amp;$I69=$J69)</formula>
    </cfRule>
    <cfRule type="expression" dxfId="25" priority="27">
      <formula>AND("  "&amp;$I69&lt;&gt;$J69,$I69&lt;&gt;$J69)</formula>
    </cfRule>
  </conditionalFormatting>
  <conditionalFormatting sqref="AF164:AU226">
    <cfRule type="expression" dxfId="24" priority="22">
      <formula>AND($H164=$I164,$I164=$J164)</formula>
    </cfRule>
    <cfRule type="expression" dxfId="23" priority="23">
      <formula>AND($H164&lt;&gt;$I164,"  "&amp;$I164=$J164)</formula>
    </cfRule>
    <cfRule type="expression" dxfId="22" priority="24">
      <formula>AND("  "&amp;$I164&lt;&gt;$J164,$I164&lt;&gt;$J164)</formula>
    </cfRule>
  </conditionalFormatting>
  <conditionalFormatting sqref="AF155:AU163">
    <cfRule type="expression" dxfId="21" priority="19">
      <formula>AND($H155=$I155,$I155=$J155)</formula>
    </cfRule>
    <cfRule type="expression" dxfId="20" priority="20">
      <formula>AND($H155&lt;&gt;$I155,"  "&amp;$I155=$J155)</formula>
    </cfRule>
    <cfRule type="expression" dxfId="19" priority="21">
      <formula>AND("  "&amp;$I155&lt;&gt;$J155,$I155&lt;&gt;$J155)</formula>
    </cfRule>
  </conditionalFormatting>
  <conditionalFormatting sqref="AV11:BE20 AV25:BE68 AV88:BE150">
    <cfRule type="expression" dxfId="18" priority="16">
      <formula>AND($H11=$I11,$I11=$J11)</formula>
    </cfRule>
    <cfRule type="expression" dxfId="17" priority="17">
      <formula>AND($H11&lt;&gt;$I11,"  "&amp;$I11=$J11)</formula>
    </cfRule>
    <cfRule type="expression" dxfId="16" priority="18">
      <formula>AND("  "&amp;$I11&lt;&gt;$J11,$I11&lt;&gt;$J11)</formula>
    </cfRule>
  </conditionalFormatting>
  <conditionalFormatting sqref="AV79:BE87">
    <cfRule type="expression" dxfId="15" priority="13">
      <formula>AND($H79=$I79,$I79=$J79)</formula>
    </cfRule>
    <cfRule type="expression" dxfId="14" priority="14">
      <formula>AND($H79&lt;&gt;$I79,"  "&amp;$I79=$J79)</formula>
    </cfRule>
    <cfRule type="expression" dxfId="13" priority="15">
      <formula>AND("  "&amp;$I79&lt;&gt;$J79,$I79&lt;&gt;$J79)</formula>
    </cfRule>
  </conditionalFormatting>
  <conditionalFormatting sqref="AV21:BE24">
    <cfRule type="expression" dxfId="12" priority="10">
      <formula>AND($H21=$I21,$I21=$J21)</formula>
    </cfRule>
    <cfRule type="expression" dxfId="11" priority="11">
      <formula>AND($H21&lt;&gt;$I21,"  "&amp;$I21=$J21)</formula>
    </cfRule>
    <cfRule type="expression" dxfId="10" priority="12">
      <formula>AND("  "&amp;$I21&lt;&gt;$J21,$I21&lt;&gt;$J21)</formula>
    </cfRule>
  </conditionalFormatting>
  <conditionalFormatting sqref="AV69:BE74">
    <cfRule type="expression" dxfId="9" priority="7">
      <formula>AND($H69=$I69,$I69=$J69)</formula>
    </cfRule>
    <cfRule type="expression" dxfId="8" priority="8">
      <formula>AND($H69&lt;&gt;$I69,"  "&amp;$I69=$J69)</formula>
    </cfRule>
    <cfRule type="expression" dxfId="7" priority="9">
      <formula>AND("  "&amp;$I69&lt;&gt;$J69,$I69&lt;&gt;$J69)</formula>
    </cfRule>
  </conditionalFormatting>
  <conditionalFormatting sqref="AV164:BE226">
    <cfRule type="expression" dxfId="6" priority="4">
      <formula>AND($H164=$I164,$I164=$J164)</formula>
    </cfRule>
    <cfRule type="expression" dxfId="5" priority="5">
      <formula>AND($H164&lt;&gt;$I164,"  "&amp;$I164=$J164)</formula>
    </cfRule>
    <cfRule type="expression" dxfId="4" priority="6">
      <formula>AND("  "&amp;$I164&lt;&gt;$J164,$I164&lt;&gt;$J164)</formula>
    </cfRule>
  </conditionalFormatting>
  <conditionalFormatting sqref="AV155:BE163">
    <cfRule type="expression" dxfId="3" priority="1">
      <formula>AND($H155=$I155,$I155=$J155)</formula>
    </cfRule>
    <cfRule type="expression" dxfId="2" priority="2">
      <formula>AND($H155&lt;&gt;$I155,"  "&amp;$I155=$J155)</formula>
    </cfRule>
    <cfRule type="expression" dxfId="1" priority="3">
      <formula>AND("  "&amp;$I155&lt;&gt;$J155,$I155&lt;&gt;$J155)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Princp</vt:lpstr>
      <vt:lpstr>Lists</vt:lpstr>
      <vt:lpstr>BM</vt:lpstr>
      <vt:lpstr>Items</vt:lpstr>
      <vt:lpstr>dbP</vt:lpstr>
      <vt:lpstr>dbF</vt:lpstr>
      <vt:lpstr>RepP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2024-09-23T09:10:42Z</dcterms:modified>
</cp:coreProperties>
</file>