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656" activeTab="4"/>
  </bookViews>
  <sheets>
    <sheet name="Princp" sheetId="1" r:id="rId1"/>
    <sheet name="Lists" sheetId="4" r:id="rId2"/>
    <sheet name="BM" sheetId="5" r:id="rId3"/>
    <sheet name="Items" sheetId="6" r:id="rId4"/>
    <sheet name="dbP" sheetId="2" r:id="rId5"/>
    <sheet name="dbF" sheetId="3" r:id="rId6"/>
    <sheet name="RepP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7" l="1"/>
  <c r="B2" i="6"/>
  <c r="B82" i="6"/>
  <c r="B89" i="6"/>
  <c r="B90" i="6"/>
  <c r="B97" i="6"/>
  <c r="B98" i="6"/>
  <c r="B100" i="6"/>
  <c r="B101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96" i="6"/>
  <c r="AA95" i="6"/>
  <c r="AA94" i="6"/>
  <c r="AA93" i="6"/>
  <c r="AA92" i="6"/>
  <c r="AA91" i="6"/>
  <c r="AA90" i="6"/>
  <c r="AA89" i="6"/>
  <c r="AA88" i="6"/>
  <c r="AA87" i="6"/>
  <c r="AA86" i="6"/>
  <c r="AA85" i="6"/>
  <c r="AA84" i="6"/>
  <c r="AA83" i="6"/>
  <c r="AA82" i="6"/>
  <c r="AA81" i="6"/>
  <c r="AA80" i="6"/>
  <c r="AA79" i="6"/>
  <c r="AA78" i="6"/>
  <c r="AA77" i="6"/>
  <c r="AA76" i="6"/>
  <c r="AA75" i="6"/>
  <c r="AA74" i="6"/>
  <c r="AA73" i="6"/>
  <c r="AA72" i="6"/>
  <c r="AA71" i="6"/>
  <c r="AA70" i="6"/>
  <c r="AA69" i="6"/>
  <c r="AA68" i="6"/>
  <c r="AA67" i="6"/>
  <c r="AA66" i="6"/>
  <c r="AA65" i="6"/>
  <c r="AA64" i="6"/>
  <c r="AA63" i="6"/>
  <c r="AA62" i="6"/>
  <c r="AA61" i="6"/>
  <c r="AA60" i="6"/>
  <c r="AA59" i="6"/>
  <c r="AA58" i="6"/>
  <c r="AA57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2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69" i="6"/>
  <c r="S68" i="6"/>
  <c r="S67" i="6"/>
  <c r="S66" i="6"/>
  <c r="S65" i="6"/>
  <c r="S64" i="6"/>
  <c r="S63" i="6"/>
  <c r="S62" i="6"/>
  <c r="S61" i="6"/>
  <c r="S60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0" i="6"/>
  <c r="S39" i="6"/>
  <c r="S38" i="6"/>
  <c r="S37" i="6"/>
  <c r="S36" i="6"/>
  <c r="S35" i="6"/>
  <c r="S34" i="6"/>
  <c r="S33" i="6"/>
  <c r="S32" i="6"/>
  <c r="S31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2" i="6"/>
  <c r="K11" i="6"/>
  <c r="K6" i="6" s="1"/>
  <c r="K10" i="6"/>
  <c r="K14" i="6"/>
  <c r="K18" i="6"/>
  <c r="K30" i="6"/>
  <c r="K41" i="6"/>
  <c r="K59" i="6"/>
  <c r="K70" i="6"/>
  <c r="K81" i="6"/>
  <c r="K84" i="6"/>
  <c r="K85" i="6"/>
  <c r="K86" i="6"/>
  <c r="K87" i="6"/>
  <c r="K88" i="6"/>
  <c r="K89" i="6"/>
  <c r="K90" i="6"/>
  <c r="K92" i="6"/>
  <c r="K93" i="6"/>
  <c r="K94" i="6"/>
  <c r="K95" i="6"/>
  <c r="K96" i="6"/>
  <c r="K97" i="6"/>
  <c r="K98" i="6"/>
  <c r="K100" i="6"/>
  <c r="K101" i="6"/>
  <c r="K103" i="6"/>
  <c r="K104" i="6"/>
  <c r="K105" i="6"/>
  <c r="K106" i="6"/>
  <c r="K107" i="6"/>
  <c r="K108" i="6"/>
  <c r="K109" i="6"/>
  <c r="K110" i="6"/>
  <c r="K111" i="6"/>
  <c r="K112" i="6"/>
  <c r="J9" i="6"/>
  <c r="J10" i="6"/>
  <c r="J11" i="6"/>
  <c r="J12" i="6"/>
  <c r="J13" i="6"/>
  <c r="J14" i="6"/>
  <c r="J15" i="6"/>
  <c r="J16" i="6"/>
  <c r="J17" i="6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AA6" i="6" l="1"/>
  <c r="B2" i="3"/>
  <c r="S35" i="7"/>
  <c r="S13" i="7"/>
  <c r="V13" i="7"/>
  <c r="V24" i="7"/>
  <c r="V23" i="7"/>
  <c r="V22" i="7"/>
  <c r="V21" i="7"/>
  <c r="V20" i="7"/>
  <c r="V19" i="7"/>
  <c r="V18" i="7"/>
  <c r="V17" i="7"/>
  <c r="S22" i="7"/>
  <c r="S18" i="7"/>
  <c r="B17" i="7"/>
  <c r="B279" i="7"/>
  <c r="B280" i="7" s="1"/>
  <c r="B281" i="7" s="1"/>
  <c r="B282" i="7" s="1"/>
  <c r="B289" i="7"/>
  <c r="B290" i="7" s="1"/>
  <c r="G16" i="6"/>
  <c r="G15" i="6"/>
  <c r="G13" i="6"/>
  <c r="G12" i="6"/>
  <c r="G11" i="6"/>
  <c r="F16" i="6"/>
  <c r="F15" i="6"/>
  <c r="F12" i="6"/>
  <c r="F13" i="6"/>
  <c r="F11" i="6"/>
  <c r="E11" i="6"/>
  <c r="E12" i="6"/>
  <c r="E13" i="6"/>
  <c r="E14" i="6"/>
  <c r="E15" i="6"/>
  <c r="E16" i="6"/>
  <c r="E10" i="6"/>
  <c r="V35" i="7"/>
  <c r="V37" i="7"/>
  <c r="B37" i="7"/>
  <c r="B299" i="7"/>
  <c r="V15" i="7"/>
  <c r="B15" i="7"/>
  <c r="B277" i="7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Z81" i="6"/>
  <c r="AB80" i="6"/>
  <c r="AB79" i="6"/>
  <c r="AB78" i="6"/>
  <c r="AB77" i="6"/>
  <c r="AB76" i="6"/>
  <c r="AB75" i="6"/>
  <c r="AB74" i="6"/>
  <c r="AB73" i="6"/>
  <c r="AB72" i="6"/>
  <c r="AB71" i="6"/>
  <c r="AB69" i="6"/>
  <c r="AB68" i="6"/>
  <c r="AB67" i="6"/>
  <c r="AB66" i="6"/>
  <c r="AB65" i="6"/>
  <c r="AB64" i="6"/>
  <c r="AB63" i="6"/>
  <c r="AB62" i="6"/>
  <c r="AB61" i="6"/>
  <c r="AB60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0" i="6"/>
  <c r="AB39" i="6"/>
  <c r="AB38" i="6"/>
  <c r="AB37" i="6"/>
  <c r="AB36" i="6"/>
  <c r="AB35" i="6"/>
  <c r="AB34" i="6"/>
  <c r="AB33" i="6"/>
  <c r="AB32" i="6"/>
  <c r="AB31" i="6"/>
  <c r="AB29" i="6"/>
  <c r="AB28" i="6"/>
  <c r="AB27" i="6"/>
  <c r="AB26" i="6"/>
  <c r="AB25" i="6"/>
  <c r="AB24" i="6"/>
  <c r="AB23" i="6"/>
  <c r="AB22" i="6"/>
  <c r="AB21" i="6"/>
  <c r="AB20" i="6"/>
  <c r="AB16" i="6"/>
  <c r="AB15" i="6"/>
  <c r="AB13" i="6"/>
  <c r="AB12" i="6"/>
  <c r="AB2" i="6"/>
  <c r="T80" i="6"/>
  <c r="T79" i="6"/>
  <c r="T78" i="6"/>
  <c r="T77" i="6"/>
  <c r="T76" i="6"/>
  <c r="T75" i="6"/>
  <c r="T74" i="6"/>
  <c r="T73" i="6"/>
  <c r="T72" i="6"/>
  <c r="T71" i="6"/>
  <c r="T69" i="6"/>
  <c r="T68" i="6"/>
  <c r="T67" i="6"/>
  <c r="T66" i="6"/>
  <c r="T65" i="6"/>
  <c r="T64" i="6"/>
  <c r="T63" i="6"/>
  <c r="T62" i="6"/>
  <c r="T61" i="6"/>
  <c r="T60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0" i="6"/>
  <c r="T39" i="6"/>
  <c r="T38" i="6"/>
  <c r="T37" i="6"/>
  <c r="T36" i="6"/>
  <c r="T35" i="6"/>
  <c r="T34" i="6"/>
  <c r="T33" i="6"/>
  <c r="T32" i="6"/>
  <c r="T31" i="6"/>
  <c r="T21" i="6"/>
  <c r="T22" i="6"/>
  <c r="T23" i="6"/>
  <c r="T24" i="6"/>
  <c r="T25" i="6"/>
  <c r="T26" i="6"/>
  <c r="T27" i="6"/>
  <c r="T28" i="6"/>
  <c r="T29" i="6"/>
  <c r="T20" i="6"/>
  <c r="T16" i="6"/>
  <c r="T15" i="6"/>
  <c r="T13" i="6"/>
  <c r="T12" i="6"/>
  <c r="B197" i="7"/>
  <c r="B198" i="7" s="1"/>
  <c r="R81" i="6"/>
  <c r="AA298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40" i="2"/>
  <c r="D242" i="2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41" i="2"/>
  <c r="D239" i="2"/>
  <c r="Y239" i="2"/>
  <c r="Y238" i="2"/>
  <c r="D238" i="2"/>
  <c r="Y237" i="2"/>
  <c r="D237" i="2"/>
  <c r="Y236" i="2"/>
  <c r="D236" i="2"/>
  <c r="AA235" i="2"/>
  <c r="D235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177" i="2"/>
  <c r="D179" i="2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178" i="2"/>
  <c r="AA61" i="2"/>
  <c r="AA119" i="2" s="1"/>
  <c r="D61" i="2"/>
  <c r="D119" i="2" s="1"/>
  <c r="Y14" i="2"/>
  <c r="Y25" i="2" s="1"/>
  <c r="Y36" i="2" s="1"/>
  <c r="Y47" i="2" s="1"/>
  <c r="Y58" i="2" s="1"/>
  <c r="D20" i="2"/>
  <c r="D37" i="2" s="1"/>
  <c r="D54" i="2" s="1"/>
  <c r="D112" i="2" s="1"/>
  <c r="D170" i="2" s="1"/>
  <c r="D198" i="7"/>
  <c r="H299" i="7"/>
  <c r="H15" i="7"/>
  <c r="D197" i="7"/>
  <c r="H279" i="7"/>
  <c r="H277" i="7"/>
  <c r="H37" i="7"/>
  <c r="I277" i="7"/>
  <c r="J277" i="7" s="1"/>
  <c r="I37" i="7"/>
  <c r="J37" i="7" s="1"/>
  <c r="K16" i="6" l="1"/>
  <c r="K24" i="6"/>
  <c r="K32" i="6"/>
  <c r="K40" i="6"/>
  <c r="K48" i="6"/>
  <c r="K56" i="6"/>
  <c r="K64" i="6"/>
  <c r="K72" i="6"/>
  <c r="K80" i="6"/>
  <c r="K17" i="6"/>
  <c r="K25" i="6"/>
  <c r="K33" i="6"/>
  <c r="K49" i="6"/>
  <c r="K57" i="6"/>
  <c r="K65" i="6"/>
  <c r="K73" i="6"/>
  <c r="K9" i="6"/>
  <c r="K26" i="6"/>
  <c r="K34" i="6"/>
  <c r="K42" i="6"/>
  <c r="K50" i="6"/>
  <c r="K58" i="6"/>
  <c r="K66" i="6"/>
  <c r="K74" i="6"/>
  <c r="K82" i="6"/>
  <c r="K19" i="6"/>
  <c r="K27" i="6"/>
  <c r="K35" i="6"/>
  <c r="K43" i="6"/>
  <c r="K51" i="6"/>
  <c r="K67" i="6"/>
  <c r="K75" i="6"/>
  <c r="K83" i="6"/>
  <c r="K91" i="6"/>
  <c r="K99" i="6"/>
  <c r="K12" i="6"/>
  <c r="K20" i="6"/>
  <c r="K28" i="6"/>
  <c r="K36" i="6"/>
  <c r="K44" i="6"/>
  <c r="K52" i="6"/>
  <c r="K60" i="6"/>
  <c r="K68" i="6"/>
  <c r="K76" i="6"/>
  <c r="K13" i="6"/>
  <c r="K21" i="6"/>
  <c r="K29" i="6"/>
  <c r="K37" i="6"/>
  <c r="K45" i="6"/>
  <c r="K53" i="6"/>
  <c r="K61" i="6"/>
  <c r="K69" i="6"/>
  <c r="K77" i="6"/>
  <c r="K22" i="6"/>
  <c r="K38" i="6"/>
  <c r="K46" i="6"/>
  <c r="K54" i="6"/>
  <c r="K62" i="6"/>
  <c r="K78" i="6"/>
  <c r="K102" i="6"/>
  <c r="K15" i="6"/>
  <c r="K23" i="6"/>
  <c r="K31" i="6"/>
  <c r="K39" i="6"/>
  <c r="K47" i="6"/>
  <c r="K55" i="6"/>
  <c r="K63" i="6"/>
  <c r="K71" i="6"/>
  <c r="K79" i="6"/>
  <c r="S17" i="7"/>
  <c r="B18" i="7"/>
  <c r="B283" i="7"/>
  <c r="B284" i="7" s="1"/>
  <c r="B199" i="7"/>
  <c r="Y301" i="2"/>
  <c r="Y300" i="2"/>
  <c r="Y299" i="2"/>
  <c r="Y302" i="2"/>
  <c r="D302" i="2"/>
  <c r="D301" i="2"/>
  <c r="D300" i="2"/>
  <c r="D299" i="2"/>
  <c r="D78" i="2"/>
  <c r="D136" i="2" s="1"/>
  <c r="AA83" i="2"/>
  <c r="AA116" i="2"/>
  <c r="AA174" i="2" s="1"/>
  <c r="AA94" i="2"/>
  <c r="AA152" i="2" s="1"/>
  <c r="AA141" i="2"/>
  <c r="AA72" i="2"/>
  <c r="AA130" i="2" s="1"/>
  <c r="D95" i="2"/>
  <c r="D153" i="2" s="1"/>
  <c r="AA105" i="2"/>
  <c r="AA163" i="2" s="1"/>
  <c r="V11" i="7"/>
  <c r="V44" i="7"/>
  <c r="V43" i="7"/>
  <c r="V42" i="7"/>
  <c r="V41" i="7"/>
  <c r="V40" i="7"/>
  <c r="V32" i="7"/>
  <c r="V31" i="7"/>
  <c r="V30" i="7"/>
  <c r="V29" i="7"/>
  <c r="V28" i="7"/>
  <c r="S39" i="7"/>
  <c r="S27" i="7"/>
  <c r="H297" i="7"/>
  <c r="H275" i="7"/>
  <c r="B301" i="7"/>
  <c r="B39" i="7"/>
  <c r="B27" i="7"/>
  <c r="B28" i="7" s="1"/>
  <c r="E93" i="6"/>
  <c r="E94" i="6"/>
  <c r="E95" i="6"/>
  <c r="E96" i="6"/>
  <c r="E92" i="6"/>
  <c r="F96" i="6"/>
  <c r="F95" i="6"/>
  <c r="F94" i="6"/>
  <c r="F93" i="6"/>
  <c r="F92" i="6"/>
  <c r="F88" i="6"/>
  <c r="F87" i="6"/>
  <c r="F86" i="6"/>
  <c r="F85" i="6"/>
  <c r="F84" i="6"/>
  <c r="E85" i="6"/>
  <c r="E86" i="6"/>
  <c r="E87" i="6"/>
  <c r="E88" i="6"/>
  <c r="E84" i="6"/>
  <c r="I15" i="7"/>
  <c r="J15" i="7" s="1"/>
  <c r="I299" i="7"/>
  <c r="J299" i="7" s="1"/>
  <c r="H17" i="7"/>
  <c r="I17" i="7" s="1"/>
  <c r="I279" i="7"/>
  <c r="J17" i="7"/>
  <c r="H27" i="7"/>
  <c r="H289" i="7"/>
  <c r="I289" i="7" s="1"/>
  <c r="D199" i="7"/>
  <c r="B19" i="7" l="1"/>
  <c r="B20" i="7" s="1"/>
  <c r="B21" i="7"/>
  <c r="B22" i="7" s="1"/>
  <c r="B285" i="7"/>
  <c r="B200" i="7"/>
  <c r="B291" i="7"/>
  <c r="B292" i="7" s="1"/>
  <c r="B29" i="7"/>
  <c r="B40" i="7"/>
  <c r="B41" i="7" s="1"/>
  <c r="B42" i="7" s="1"/>
  <c r="B302" i="7"/>
  <c r="B303" i="7" s="1"/>
  <c r="B304" i="7" s="1"/>
  <c r="G80" i="6"/>
  <c r="G79" i="6"/>
  <c r="G78" i="6"/>
  <c r="G77" i="6"/>
  <c r="G76" i="6"/>
  <c r="G75" i="6"/>
  <c r="G74" i="6"/>
  <c r="J74" i="6" s="1"/>
  <c r="G73" i="6"/>
  <c r="J73" i="6" s="1"/>
  <c r="G72" i="6"/>
  <c r="G71" i="6"/>
  <c r="G69" i="6"/>
  <c r="G68" i="6"/>
  <c r="G67" i="6"/>
  <c r="G66" i="6"/>
  <c r="G65" i="6"/>
  <c r="G64" i="6"/>
  <c r="G63" i="6"/>
  <c r="G62" i="6"/>
  <c r="G61" i="6"/>
  <c r="G60" i="6"/>
  <c r="G58" i="6"/>
  <c r="G57" i="6"/>
  <c r="G56" i="6"/>
  <c r="G55" i="6"/>
  <c r="G54" i="6"/>
  <c r="G53" i="6"/>
  <c r="G52" i="6"/>
  <c r="G51" i="6"/>
  <c r="G50" i="6"/>
  <c r="G49" i="6"/>
  <c r="G48" i="6"/>
  <c r="J48" i="6" s="1"/>
  <c r="G47" i="6"/>
  <c r="J47" i="6" s="1"/>
  <c r="G46" i="6"/>
  <c r="G45" i="6"/>
  <c r="G44" i="6"/>
  <c r="G43" i="6"/>
  <c r="G42" i="6"/>
  <c r="G40" i="6"/>
  <c r="G39" i="6"/>
  <c r="J39" i="6" s="1"/>
  <c r="G38" i="6"/>
  <c r="J38" i="6" s="1"/>
  <c r="G37" i="6"/>
  <c r="G36" i="6"/>
  <c r="G35" i="6"/>
  <c r="G34" i="6"/>
  <c r="G33" i="6"/>
  <c r="G32" i="6"/>
  <c r="G31" i="6"/>
  <c r="J31" i="6" s="1"/>
  <c r="G29" i="6"/>
  <c r="G28" i="6"/>
  <c r="G27" i="6"/>
  <c r="G26" i="6"/>
  <c r="G25" i="6"/>
  <c r="O80" i="6"/>
  <c r="O79" i="6"/>
  <c r="R79" i="6" s="1"/>
  <c r="O78" i="6"/>
  <c r="R78" i="6" s="1"/>
  <c r="O77" i="6"/>
  <c r="R77" i="6" s="1"/>
  <c r="O76" i="6"/>
  <c r="R76" i="6" s="1"/>
  <c r="O75" i="6"/>
  <c r="R75" i="6" s="1"/>
  <c r="O74" i="6"/>
  <c r="R74" i="6" s="1"/>
  <c r="O73" i="6"/>
  <c r="R73" i="6" s="1"/>
  <c r="O72" i="6"/>
  <c r="O71" i="6"/>
  <c r="R71" i="6" s="1"/>
  <c r="O69" i="6"/>
  <c r="O68" i="6"/>
  <c r="O67" i="6"/>
  <c r="O66" i="6"/>
  <c r="O65" i="6"/>
  <c r="O64" i="6"/>
  <c r="O63" i="6"/>
  <c r="O62" i="6"/>
  <c r="O61" i="6"/>
  <c r="O60" i="6"/>
  <c r="O58" i="6"/>
  <c r="O57" i="6"/>
  <c r="O56" i="6"/>
  <c r="O55" i="6"/>
  <c r="O54" i="6"/>
  <c r="O53" i="6"/>
  <c r="O52" i="6"/>
  <c r="O51" i="6"/>
  <c r="O50" i="6"/>
  <c r="R50" i="6" s="1"/>
  <c r="O49" i="6"/>
  <c r="R49" i="6" s="1"/>
  <c r="O48" i="6"/>
  <c r="R48" i="6" s="1"/>
  <c r="O47" i="6"/>
  <c r="R47" i="6" s="1"/>
  <c r="O46" i="6"/>
  <c r="R46" i="6" s="1"/>
  <c r="O45" i="6"/>
  <c r="O44" i="6"/>
  <c r="R44" i="6" s="1"/>
  <c r="O43" i="6"/>
  <c r="O42" i="6"/>
  <c r="R42" i="6" s="1"/>
  <c r="O40" i="6"/>
  <c r="R40" i="6" s="1"/>
  <c r="O39" i="6"/>
  <c r="R39" i="6" s="1"/>
  <c r="O38" i="6"/>
  <c r="R38" i="6" s="1"/>
  <c r="O37" i="6"/>
  <c r="O36" i="6"/>
  <c r="R36" i="6" s="1"/>
  <c r="O35" i="6"/>
  <c r="R35" i="6" s="1"/>
  <c r="O34" i="6"/>
  <c r="R34" i="6" s="1"/>
  <c r="O33" i="6"/>
  <c r="R33" i="6" s="1"/>
  <c r="O32" i="6"/>
  <c r="R32" i="6" s="1"/>
  <c r="O31" i="6"/>
  <c r="R31" i="6" s="1"/>
  <c r="O26" i="6"/>
  <c r="O27" i="6"/>
  <c r="O28" i="6"/>
  <c r="O29" i="6"/>
  <c r="O25" i="6"/>
  <c r="Z25" i="6"/>
  <c r="Z22" i="6"/>
  <c r="Z23" i="6"/>
  <c r="Z24" i="6"/>
  <c r="Z26" i="6"/>
  <c r="Z27" i="6"/>
  <c r="Z28" i="6"/>
  <c r="Z29" i="6"/>
  <c r="Z20" i="6"/>
  <c r="Z2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19" i="6"/>
  <c r="Z18" i="6"/>
  <c r="Z17" i="6"/>
  <c r="Z2" i="6"/>
  <c r="R80" i="6"/>
  <c r="R72" i="6"/>
  <c r="R70" i="6"/>
  <c r="R59" i="6"/>
  <c r="R45" i="6"/>
  <c r="R43" i="6"/>
  <c r="R41" i="6"/>
  <c r="R37" i="6"/>
  <c r="R30" i="6"/>
  <c r="R18" i="6"/>
  <c r="R17" i="6"/>
  <c r="R2" i="6"/>
  <c r="J18" i="6"/>
  <c r="J19" i="6"/>
  <c r="J20" i="6"/>
  <c r="J21" i="6"/>
  <c r="J22" i="6"/>
  <c r="J23" i="6"/>
  <c r="J24" i="6"/>
  <c r="J30" i="6"/>
  <c r="J32" i="6"/>
  <c r="J33" i="6"/>
  <c r="J34" i="6"/>
  <c r="J35" i="6"/>
  <c r="J36" i="6"/>
  <c r="J37" i="6"/>
  <c r="J40" i="6"/>
  <c r="J41" i="6"/>
  <c r="J42" i="6"/>
  <c r="J43" i="6"/>
  <c r="J44" i="6"/>
  <c r="J45" i="6"/>
  <c r="J46" i="6"/>
  <c r="J49" i="6"/>
  <c r="J50" i="6"/>
  <c r="J59" i="6"/>
  <c r="J70" i="6"/>
  <c r="J71" i="6"/>
  <c r="J72" i="6"/>
  <c r="J75" i="6"/>
  <c r="J76" i="6"/>
  <c r="J77" i="6"/>
  <c r="J78" i="6"/>
  <c r="J79" i="6"/>
  <c r="J80" i="6"/>
  <c r="Y5" i="2"/>
  <c r="Y4" i="2"/>
  <c r="D4" i="2"/>
  <c r="D62" i="2" s="1"/>
  <c r="D120" i="2" s="1"/>
  <c r="J279" i="7"/>
  <c r="H301" i="7"/>
  <c r="I301" i="7"/>
  <c r="J301" i="7"/>
  <c r="I27" i="7"/>
  <c r="J27" i="7" s="1"/>
  <c r="J289" i="7"/>
  <c r="D200" i="7"/>
  <c r="B23" i="7" l="1"/>
  <c r="B24" i="7" s="1"/>
  <c r="B286" i="7"/>
  <c r="B201" i="7"/>
  <c r="B30" i="7"/>
  <c r="B31" i="7" s="1"/>
  <c r="B43" i="7"/>
  <c r="B44" i="7" s="1"/>
  <c r="B305" i="7"/>
  <c r="B306" i="7" s="1"/>
  <c r="Y15" i="2"/>
  <c r="AA62" i="2"/>
  <c r="AA120" i="2" s="1"/>
  <c r="AA63" i="2"/>
  <c r="AA121" i="2" s="1"/>
  <c r="Y6" i="2"/>
  <c r="Y16" i="2"/>
  <c r="D5" i="2"/>
  <c r="D63" i="2" s="1"/>
  <c r="D121" i="2" s="1"/>
  <c r="D21" i="2"/>
  <c r="D79" i="2" s="1"/>
  <c r="D137" i="2" s="1"/>
  <c r="Y7" i="2"/>
  <c r="Y9" i="2" s="1"/>
  <c r="B293" i="7"/>
  <c r="B294" i="7" s="1"/>
  <c r="I285" i="7"/>
  <c r="D201" i="7"/>
  <c r="J285" i="7"/>
  <c r="I290" i="7"/>
  <c r="H290" i="7"/>
  <c r="H285" i="7"/>
  <c r="B202" i="7" l="1"/>
  <c r="B32" i="7"/>
  <c r="Y27" i="2"/>
  <c r="AA74" i="2"/>
  <c r="AA132" i="2"/>
  <c r="Y17" i="2"/>
  <c r="AA64" i="2"/>
  <c r="AA122" i="2" s="1"/>
  <c r="Y20" i="2"/>
  <c r="AA67" i="2"/>
  <c r="AA125" i="2" s="1"/>
  <c r="AA65" i="2"/>
  <c r="AA123" i="2" s="1"/>
  <c r="Y26" i="2"/>
  <c r="AA73" i="2"/>
  <c r="AA131" i="2" s="1"/>
  <c r="D38" i="2"/>
  <c r="Y8" i="2"/>
  <c r="Y18" i="2"/>
  <c r="D6" i="2"/>
  <c r="D64" i="2" s="1"/>
  <c r="D122" i="2" s="1"/>
  <c r="D22" i="2"/>
  <c r="Y10" i="2"/>
  <c r="Y11" i="2"/>
  <c r="X1" i="3"/>
  <c r="X2" i="3"/>
  <c r="X2" i="2"/>
  <c r="W1" i="3"/>
  <c r="A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Z2" i="3"/>
  <c r="AA2" i="3"/>
  <c r="AB2" i="3"/>
  <c r="Y2" i="3"/>
  <c r="W2" i="2"/>
  <c r="AB2" i="2"/>
  <c r="AA2" i="2"/>
  <c r="Z2" i="2"/>
  <c r="Y2" i="2"/>
  <c r="H45" i="6" s="1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A2" i="2"/>
  <c r="BE1" i="7"/>
  <c r="BD1" i="7"/>
  <c r="BC1" i="7"/>
  <c r="BB1" i="7"/>
  <c r="BA1" i="7"/>
  <c r="AZ1" i="7"/>
  <c r="AY1" i="7"/>
  <c r="AX1" i="7"/>
  <c r="AW1" i="7"/>
  <c r="AV1" i="7"/>
  <c r="AU1" i="7"/>
  <c r="AT1" i="7"/>
  <c r="AS1" i="7"/>
  <c r="AR1" i="7"/>
  <c r="AQ1" i="7"/>
  <c r="AP1" i="7"/>
  <c r="AO1" i="7"/>
  <c r="AN1" i="7"/>
  <c r="AM1" i="7"/>
  <c r="AL1" i="7"/>
  <c r="AK1" i="7"/>
  <c r="AJ1" i="7"/>
  <c r="AI1" i="7"/>
  <c r="AH1" i="7"/>
  <c r="AG1" i="7"/>
  <c r="AF1" i="7"/>
  <c r="W1" i="7"/>
  <c r="X1" i="7"/>
  <c r="Y1" i="7"/>
  <c r="Z1" i="7"/>
  <c r="AA1" i="7"/>
  <c r="AB1" i="7"/>
  <c r="AC1" i="7"/>
  <c r="AD1" i="7"/>
  <c r="AE1" i="7"/>
  <c r="V1" i="7"/>
  <c r="V5" i="7"/>
  <c r="W5" i="7" s="1"/>
  <c r="X5" i="7" s="1"/>
  <c r="B51" i="7"/>
  <c r="B119" i="7"/>
  <c r="J290" i="7"/>
  <c r="I24" i="7"/>
  <c r="H291" i="7"/>
  <c r="H24" i="7"/>
  <c r="I23" i="7"/>
  <c r="I286" i="7"/>
  <c r="J23" i="7"/>
  <c r="H51" i="7"/>
  <c r="I291" i="7"/>
  <c r="J286" i="7"/>
  <c r="J24" i="7"/>
  <c r="H286" i="7"/>
  <c r="H23" i="7"/>
  <c r="D202" i="7"/>
  <c r="F119" i="7"/>
  <c r="B203" i="7" l="1"/>
  <c r="B204" i="7" s="1"/>
  <c r="Y19" i="2"/>
  <c r="AA66" i="2"/>
  <c r="AA124" i="2" s="1"/>
  <c r="D55" i="2"/>
  <c r="D113" i="2" s="1"/>
  <c r="D171" i="2" s="1"/>
  <c r="D96" i="2"/>
  <c r="D154" i="2" s="1"/>
  <c r="Y31" i="2"/>
  <c r="AA78" i="2"/>
  <c r="AA136" i="2" s="1"/>
  <c r="Y22" i="2"/>
  <c r="AA69" i="2"/>
  <c r="AA127" i="2" s="1"/>
  <c r="Y21" i="2"/>
  <c r="AA68" i="2"/>
  <c r="AA126" i="2" s="1"/>
  <c r="Y37" i="2"/>
  <c r="AA84" i="2"/>
  <c r="AA142" i="2" s="1"/>
  <c r="Y28" i="2"/>
  <c r="AA75" i="2"/>
  <c r="AA133" i="2" s="1"/>
  <c r="D39" i="2"/>
  <c r="D80" i="2"/>
  <c r="D138" i="2" s="1"/>
  <c r="Y29" i="2"/>
  <c r="AA76" i="2"/>
  <c r="AA134" i="2" s="1"/>
  <c r="Y38" i="2"/>
  <c r="AA85" i="2"/>
  <c r="AA143" i="2" s="1"/>
  <c r="D7" i="2"/>
  <c r="D65" i="2" s="1"/>
  <c r="D123" i="2" s="1"/>
  <c r="D23" i="2"/>
  <c r="H24" i="6"/>
  <c r="P9" i="6"/>
  <c r="P10" i="6"/>
  <c r="P12" i="6"/>
  <c r="P13" i="6"/>
  <c r="P14" i="6"/>
  <c r="P11" i="6"/>
  <c r="P15" i="6"/>
  <c r="P16" i="6"/>
  <c r="X16" i="6"/>
  <c r="X24" i="6"/>
  <c r="X32" i="6"/>
  <c r="X40" i="6"/>
  <c r="X48" i="6"/>
  <c r="X56" i="6"/>
  <c r="X64" i="6"/>
  <c r="X72" i="6"/>
  <c r="X80" i="6"/>
  <c r="P24" i="6"/>
  <c r="P32" i="6"/>
  <c r="P40" i="6"/>
  <c r="P48" i="6"/>
  <c r="P56" i="6"/>
  <c r="P64" i="6"/>
  <c r="P80" i="6"/>
  <c r="X17" i="6"/>
  <c r="X25" i="6"/>
  <c r="X33" i="6"/>
  <c r="X41" i="6"/>
  <c r="X49" i="6"/>
  <c r="X57" i="6"/>
  <c r="X65" i="6"/>
  <c r="X73" i="6"/>
  <c r="X9" i="6"/>
  <c r="P25" i="6"/>
  <c r="P33" i="6"/>
  <c r="P41" i="6"/>
  <c r="P49" i="6"/>
  <c r="P57" i="6"/>
  <c r="P65" i="6"/>
  <c r="P73" i="6"/>
  <c r="P17" i="6"/>
  <c r="P66" i="6"/>
  <c r="X12" i="6"/>
  <c r="X20" i="6"/>
  <c r="X28" i="6"/>
  <c r="X36" i="6"/>
  <c r="X44" i="6"/>
  <c r="X52" i="6"/>
  <c r="X60" i="6"/>
  <c r="X68" i="6"/>
  <c r="X76" i="6"/>
  <c r="P20" i="6"/>
  <c r="P28" i="6"/>
  <c r="P36" i="6"/>
  <c r="P44" i="6"/>
  <c r="P52" i="6"/>
  <c r="P60" i="6"/>
  <c r="P68" i="6"/>
  <c r="P76" i="6"/>
  <c r="X10" i="6"/>
  <c r="X18" i="6"/>
  <c r="X26" i="6"/>
  <c r="X34" i="6"/>
  <c r="X42" i="6"/>
  <c r="X50" i="6"/>
  <c r="X58" i="6"/>
  <c r="X66" i="6"/>
  <c r="X74" i="6"/>
  <c r="P18" i="6"/>
  <c r="P26" i="6"/>
  <c r="P34" i="6"/>
  <c r="P42" i="6"/>
  <c r="P50" i="6"/>
  <c r="P58" i="6"/>
  <c r="P74" i="6"/>
  <c r="X13" i="6"/>
  <c r="X21" i="6"/>
  <c r="X29" i="6"/>
  <c r="X37" i="6"/>
  <c r="X45" i="6"/>
  <c r="X53" i="6"/>
  <c r="X61" i="6"/>
  <c r="X69" i="6"/>
  <c r="X77" i="6"/>
  <c r="P21" i="6"/>
  <c r="P29" i="6"/>
  <c r="P37" i="6"/>
  <c r="P45" i="6"/>
  <c r="P53" i="6"/>
  <c r="P61" i="6"/>
  <c r="P69" i="6"/>
  <c r="P77" i="6"/>
  <c r="X14" i="6"/>
  <c r="X22" i="6"/>
  <c r="X30" i="6"/>
  <c r="X38" i="6"/>
  <c r="X46" i="6"/>
  <c r="X54" i="6"/>
  <c r="X62" i="6"/>
  <c r="X70" i="6"/>
  <c r="X78" i="6"/>
  <c r="P22" i="6"/>
  <c r="P30" i="6"/>
  <c r="P38" i="6"/>
  <c r="P46" i="6"/>
  <c r="P54" i="6"/>
  <c r="P62" i="6"/>
  <c r="P70" i="6"/>
  <c r="X15" i="6"/>
  <c r="X23" i="6"/>
  <c r="X31" i="6"/>
  <c r="X39" i="6"/>
  <c r="X47" i="6"/>
  <c r="X55" i="6"/>
  <c r="X63" i="6"/>
  <c r="X71" i="6"/>
  <c r="P23" i="6"/>
  <c r="P31" i="6"/>
  <c r="P47" i="6"/>
  <c r="P63" i="6"/>
  <c r="P79" i="6"/>
  <c r="P72" i="6"/>
  <c r="X11" i="6"/>
  <c r="X19" i="6"/>
  <c r="X27" i="6"/>
  <c r="X35" i="6"/>
  <c r="X43" i="6"/>
  <c r="X51" i="6"/>
  <c r="X59" i="6"/>
  <c r="X67" i="6"/>
  <c r="X75" i="6"/>
  <c r="P19" i="6"/>
  <c r="P27" i="6"/>
  <c r="P35" i="6"/>
  <c r="P43" i="6"/>
  <c r="P51" i="6"/>
  <c r="P59" i="6"/>
  <c r="P67" i="6"/>
  <c r="P75" i="6"/>
  <c r="P78" i="6"/>
  <c r="X79" i="6"/>
  <c r="P39" i="6"/>
  <c r="P55" i="6"/>
  <c r="P71" i="6"/>
  <c r="V6" i="7"/>
  <c r="Y13" i="2"/>
  <c r="Y12" i="2"/>
  <c r="H71" i="6"/>
  <c r="H47" i="6"/>
  <c r="H29" i="6"/>
  <c r="H70" i="6"/>
  <c r="H46" i="6"/>
  <c r="H23" i="6"/>
  <c r="H62" i="6"/>
  <c r="H39" i="6"/>
  <c r="H21" i="6"/>
  <c r="H80" i="6"/>
  <c r="H61" i="6"/>
  <c r="H38" i="6"/>
  <c r="H79" i="6"/>
  <c r="H55" i="6"/>
  <c r="H37" i="6"/>
  <c r="H63" i="6"/>
  <c r="H22" i="6"/>
  <c r="H78" i="6"/>
  <c r="H54" i="6"/>
  <c r="H31" i="6"/>
  <c r="H72" i="6"/>
  <c r="H53" i="6"/>
  <c r="H30" i="6"/>
  <c r="H77" i="6"/>
  <c r="H69" i="6"/>
  <c r="H60" i="6"/>
  <c r="H52" i="6"/>
  <c r="H44" i="6"/>
  <c r="H36" i="6"/>
  <c r="H28" i="6"/>
  <c r="H20" i="6"/>
  <c r="H76" i="6"/>
  <c r="H68" i="6"/>
  <c r="H59" i="6"/>
  <c r="H51" i="6"/>
  <c r="H43" i="6"/>
  <c r="H35" i="6"/>
  <c r="H27" i="6"/>
  <c r="H19" i="6"/>
  <c r="H75" i="6"/>
  <c r="H67" i="6"/>
  <c r="H58" i="6"/>
  <c r="H50" i="6"/>
  <c r="H42" i="6"/>
  <c r="H34" i="6"/>
  <c r="H26" i="6"/>
  <c r="H18" i="6"/>
  <c r="H74" i="6"/>
  <c r="H66" i="6"/>
  <c r="H57" i="6"/>
  <c r="H49" i="6"/>
  <c r="H41" i="6"/>
  <c r="H33" i="6"/>
  <c r="H25" i="6"/>
  <c r="H64" i="6"/>
  <c r="H17" i="6"/>
  <c r="H73" i="6"/>
  <c r="H65" i="6"/>
  <c r="H56" i="6"/>
  <c r="H48" i="6"/>
  <c r="H40" i="6"/>
  <c r="H32" i="6"/>
  <c r="Y5" i="7"/>
  <c r="B120" i="7"/>
  <c r="B52" i="7"/>
  <c r="V29" i="6"/>
  <c r="U29" i="6"/>
  <c r="R29" i="6"/>
  <c r="N29" i="6"/>
  <c r="M29" i="6"/>
  <c r="J29" i="6"/>
  <c r="F29" i="6"/>
  <c r="E29" i="6"/>
  <c r="V58" i="6"/>
  <c r="U58" i="6"/>
  <c r="R58" i="6"/>
  <c r="N58" i="6"/>
  <c r="M58" i="6"/>
  <c r="J58" i="6"/>
  <c r="F58" i="6"/>
  <c r="E58" i="6"/>
  <c r="V57" i="6"/>
  <c r="U57" i="6"/>
  <c r="R57" i="6"/>
  <c r="N57" i="6"/>
  <c r="M57" i="6"/>
  <c r="J57" i="6"/>
  <c r="F57" i="6"/>
  <c r="E57" i="6"/>
  <c r="V56" i="6"/>
  <c r="U56" i="6"/>
  <c r="R56" i="6"/>
  <c r="N56" i="6"/>
  <c r="M56" i="6"/>
  <c r="J56" i="6"/>
  <c r="F56" i="6"/>
  <c r="E56" i="6"/>
  <c r="V55" i="6"/>
  <c r="U55" i="6"/>
  <c r="R55" i="6"/>
  <c r="N55" i="6"/>
  <c r="M55" i="6"/>
  <c r="J55" i="6"/>
  <c r="F55" i="6"/>
  <c r="E55" i="6"/>
  <c r="V54" i="6"/>
  <c r="U54" i="6"/>
  <c r="R54" i="6"/>
  <c r="N54" i="6"/>
  <c r="M54" i="6"/>
  <c r="J54" i="6"/>
  <c r="F54" i="6"/>
  <c r="E54" i="6"/>
  <c r="V53" i="6"/>
  <c r="U53" i="6"/>
  <c r="R53" i="6"/>
  <c r="N53" i="6"/>
  <c r="M53" i="6"/>
  <c r="J53" i="6"/>
  <c r="F53" i="6"/>
  <c r="E53" i="6"/>
  <c r="V52" i="6"/>
  <c r="U52" i="6"/>
  <c r="R52" i="6"/>
  <c r="N52" i="6"/>
  <c r="M52" i="6"/>
  <c r="J52" i="6"/>
  <c r="F52" i="6"/>
  <c r="E52" i="6"/>
  <c r="V28" i="6"/>
  <c r="U28" i="6"/>
  <c r="R28" i="6"/>
  <c r="N28" i="6"/>
  <c r="M28" i="6"/>
  <c r="J28" i="6"/>
  <c r="F28" i="6"/>
  <c r="E28" i="6"/>
  <c r="V27" i="6"/>
  <c r="U27" i="6"/>
  <c r="R27" i="6"/>
  <c r="N27" i="6"/>
  <c r="M27" i="6"/>
  <c r="J27" i="6"/>
  <c r="F27" i="6"/>
  <c r="E27" i="6"/>
  <c r="V26" i="6"/>
  <c r="U26" i="6"/>
  <c r="R26" i="6"/>
  <c r="N26" i="6"/>
  <c r="M26" i="6"/>
  <c r="J26" i="6"/>
  <c r="F26" i="6"/>
  <c r="E26" i="6"/>
  <c r="E2" i="6"/>
  <c r="F2" i="6"/>
  <c r="G2" i="6"/>
  <c r="H2" i="6"/>
  <c r="I2" i="6"/>
  <c r="J2" i="6"/>
  <c r="K2" i="6"/>
  <c r="L2" i="6"/>
  <c r="M2" i="6"/>
  <c r="N2" i="6"/>
  <c r="O2" i="6"/>
  <c r="P2" i="6"/>
  <c r="Q2" i="6"/>
  <c r="T2" i="6"/>
  <c r="U2" i="6"/>
  <c r="V2" i="6"/>
  <c r="W2" i="6"/>
  <c r="X2" i="6"/>
  <c r="Y2" i="6"/>
  <c r="AC2" i="6"/>
  <c r="AD2" i="6"/>
  <c r="AE2" i="6"/>
  <c r="AF2" i="6"/>
  <c r="AG2" i="6"/>
  <c r="AH2" i="6"/>
  <c r="F72" i="6"/>
  <c r="F73" i="6"/>
  <c r="F74" i="6"/>
  <c r="F75" i="6"/>
  <c r="F76" i="6"/>
  <c r="F77" i="6"/>
  <c r="F78" i="6"/>
  <c r="F79" i="6"/>
  <c r="F80" i="6"/>
  <c r="F71" i="6"/>
  <c r="F61" i="6"/>
  <c r="F62" i="6"/>
  <c r="F63" i="6"/>
  <c r="F64" i="6"/>
  <c r="F65" i="6"/>
  <c r="F66" i="6"/>
  <c r="F67" i="6"/>
  <c r="F68" i="6"/>
  <c r="F69" i="6"/>
  <c r="F60" i="6"/>
  <c r="F43" i="6"/>
  <c r="F44" i="6"/>
  <c r="F45" i="6"/>
  <c r="F46" i="6"/>
  <c r="F47" i="6"/>
  <c r="F48" i="6"/>
  <c r="F49" i="6"/>
  <c r="F50" i="6"/>
  <c r="F51" i="6"/>
  <c r="F42" i="6"/>
  <c r="J69" i="6"/>
  <c r="J68" i="6"/>
  <c r="J67" i="6"/>
  <c r="J66" i="6"/>
  <c r="J65" i="6"/>
  <c r="J64" i="6"/>
  <c r="J63" i="6"/>
  <c r="J62" i="6"/>
  <c r="J61" i="6"/>
  <c r="J60" i="6"/>
  <c r="J51" i="6"/>
  <c r="R69" i="6"/>
  <c r="R68" i="6"/>
  <c r="R67" i="6"/>
  <c r="R66" i="6"/>
  <c r="R65" i="6"/>
  <c r="R64" i="6"/>
  <c r="R63" i="6"/>
  <c r="R62" i="6"/>
  <c r="R61" i="6"/>
  <c r="R60" i="6"/>
  <c r="R51" i="6"/>
  <c r="N72" i="6"/>
  <c r="N73" i="6"/>
  <c r="N74" i="6"/>
  <c r="N75" i="6"/>
  <c r="N76" i="6"/>
  <c r="N77" i="6"/>
  <c r="N78" i="6"/>
  <c r="N79" i="6"/>
  <c r="N80" i="6"/>
  <c r="N71" i="6"/>
  <c r="N61" i="6"/>
  <c r="N62" i="6"/>
  <c r="N63" i="6"/>
  <c r="N64" i="6"/>
  <c r="N65" i="6"/>
  <c r="N66" i="6"/>
  <c r="N67" i="6"/>
  <c r="N68" i="6"/>
  <c r="N69" i="6"/>
  <c r="N60" i="6"/>
  <c r="N43" i="6"/>
  <c r="N44" i="6"/>
  <c r="N45" i="6"/>
  <c r="N46" i="6"/>
  <c r="N47" i="6"/>
  <c r="N48" i="6"/>
  <c r="N49" i="6"/>
  <c r="N50" i="6"/>
  <c r="N51" i="6"/>
  <c r="N42" i="6"/>
  <c r="V72" i="6"/>
  <c r="V73" i="6"/>
  <c r="V74" i="6"/>
  <c r="V75" i="6"/>
  <c r="V76" i="6"/>
  <c r="V77" i="6"/>
  <c r="V78" i="6"/>
  <c r="V79" i="6"/>
  <c r="V80" i="6"/>
  <c r="V71" i="6"/>
  <c r="V61" i="6"/>
  <c r="V62" i="6"/>
  <c r="V63" i="6"/>
  <c r="V64" i="6"/>
  <c r="V65" i="6"/>
  <c r="V66" i="6"/>
  <c r="V67" i="6"/>
  <c r="V68" i="6"/>
  <c r="V69" i="6"/>
  <c r="V60" i="6"/>
  <c r="V43" i="6"/>
  <c r="V44" i="6"/>
  <c r="V45" i="6"/>
  <c r="V46" i="6"/>
  <c r="V47" i="6"/>
  <c r="V48" i="6"/>
  <c r="V49" i="6"/>
  <c r="V50" i="6"/>
  <c r="V51" i="6"/>
  <c r="V42" i="6"/>
  <c r="U80" i="6"/>
  <c r="M80" i="6"/>
  <c r="E80" i="6"/>
  <c r="U79" i="6"/>
  <c r="M79" i="6"/>
  <c r="E79" i="6"/>
  <c r="U78" i="6"/>
  <c r="M78" i="6"/>
  <c r="E78" i="6"/>
  <c r="U77" i="6"/>
  <c r="M77" i="6"/>
  <c r="E77" i="6"/>
  <c r="U76" i="6"/>
  <c r="M76" i="6"/>
  <c r="E76" i="6"/>
  <c r="U75" i="6"/>
  <c r="M75" i="6"/>
  <c r="E75" i="6"/>
  <c r="U74" i="6"/>
  <c r="M74" i="6"/>
  <c r="E74" i="6"/>
  <c r="U73" i="6"/>
  <c r="M73" i="6"/>
  <c r="E73" i="6"/>
  <c r="U72" i="6"/>
  <c r="M72" i="6"/>
  <c r="E72" i="6"/>
  <c r="U71" i="6"/>
  <c r="M71" i="6"/>
  <c r="E71" i="6"/>
  <c r="U70" i="6"/>
  <c r="M70" i="6"/>
  <c r="E70" i="6"/>
  <c r="U69" i="6"/>
  <c r="M69" i="6"/>
  <c r="E69" i="6"/>
  <c r="U68" i="6"/>
  <c r="M68" i="6"/>
  <c r="E68" i="6"/>
  <c r="U67" i="6"/>
  <c r="M67" i="6"/>
  <c r="E67" i="6"/>
  <c r="U66" i="6"/>
  <c r="M66" i="6"/>
  <c r="E66" i="6"/>
  <c r="U65" i="6"/>
  <c r="M65" i="6"/>
  <c r="E65" i="6"/>
  <c r="U64" i="6"/>
  <c r="M64" i="6"/>
  <c r="E64" i="6"/>
  <c r="U63" i="6"/>
  <c r="M63" i="6"/>
  <c r="E63" i="6"/>
  <c r="U62" i="6"/>
  <c r="M62" i="6"/>
  <c r="E62" i="6"/>
  <c r="U61" i="6"/>
  <c r="M61" i="6"/>
  <c r="E61" i="6"/>
  <c r="U60" i="6"/>
  <c r="M60" i="6"/>
  <c r="E60" i="6"/>
  <c r="U59" i="6"/>
  <c r="M59" i="6"/>
  <c r="E59" i="6"/>
  <c r="U51" i="6"/>
  <c r="M51" i="6"/>
  <c r="E51" i="6"/>
  <c r="U50" i="6"/>
  <c r="M50" i="6"/>
  <c r="E50" i="6"/>
  <c r="U49" i="6"/>
  <c r="M49" i="6"/>
  <c r="E49" i="6"/>
  <c r="U48" i="6"/>
  <c r="M48" i="6"/>
  <c r="E48" i="6"/>
  <c r="U47" i="6"/>
  <c r="M47" i="6"/>
  <c r="E47" i="6"/>
  <c r="U46" i="6"/>
  <c r="M46" i="6"/>
  <c r="E46" i="6"/>
  <c r="U45" i="6"/>
  <c r="M45" i="6"/>
  <c r="E45" i="6"/>
  <c r="U44" i="6"/>
  <c r="M44" i="6"/>
  <c r="E44" i="6"/>
  <c r="U43" i="6"/>
  <c r="M43" i="6"/>
  <c r="E43" i="6"/>
  <c r="U42" i="6"/>
  <c r="M42" i="6"/>
  <c r="E42" i="6"/>
  <c r="U41" i="6"/>
  <c r="M41" i="6"/>
  <c r="E41" i="6"/>
  <c r="AH19" i="6"/>
  <c r="AI19" i="6"/>
  <c r="AG10" i="6"/>
  <c r="AI11" i="6"/>
  <c r="AJ11" i="6"/>
  <c r="AJ19" i="6" s="1"/>
  <c r="AK11" i="6"/>
  <c r="AK19" i="6" s="1"/>
  <c r="AH11" i="6"/>
  <c r="AI22" i="6" s="1"/>
  <c r="D119" i="7"/>
  <c r="D203" i="7"/>
  <c r="H119" i="7"/>
  <c r="D204" i="7"/>
  <c r="H292" i="7"/>
  <c r="F198" i="7"/>
  <c r="D120" i="7"/>
  <c r="J291" i="7"/>
  <c r="F51" i="7"/>
  <c r="I292" i="7"/>
  <c r="I51" i="7"/>
  <c r="F197" i="7"/>
  <c r="H197" i="7"/>
  <c r="I197" i="7" s="1"/>
  <c r="I52" i="7"/>
  <c r="B205" i="7" l="1"/>
  <c r="Y40" i="2"/>
  <c r="AA87" i="2"/>
  <c r="AA145" i="2" s="1"/>
  <c r="Y48" i="2"/>
  <c r="AA95" i="2"/>
  <c r="AA153" i="2" s="1"/>
  <c r="D40" i="2"/>
  <c r="D81" i="2"/>
  <c r="D139" i="2" s="1"/>
  <c r="Y42" i="2"/>
  <c r="AA89" i="2"/>
  <c r="AA147" i="2" s="1"/>
  <c r="D56" i="2"/>
  <c r="D114" i="2" s="1"/>
  <c r="D172" i="2" s="1"/>
  <c r="D97" i="2"/>
  <c r="D155" i="2" s="1"/>
  <c r="Y32" i="2"/>
  <c r="AA79" i="2"/>
  <c r="AA137" i="2" s="1"/>
  <c r="Y23" i="2"/>
  <c r="AA70" i="2"/>
  <c r="AA128" i="2" s="1"/>
  <c r="Y49" i="2"/>
  <c r="AA96" i="2"/>
  <c r="AA154" i="2" s="1"/>
  <c r="Y39" i="2"/>
  <c r="AA86" i="2"/>
  <c r="AA144" i="2" s="1"/>
  <c r="Y24" i="2"/>
  <c r="AA71" i="2"/>
  <c r="AA129" i="2" s="1"/>
  <c r="Y33" i="2"/>
  <c r="AA80" i="2"/>
  <c r="AA138" i="2" s="1"/>
  <c r="Y30" i="2"/>
  <c r="AA77" i="2"/>
  <c r="AA135" i="2" s="1"/>
  <c r="D8" i="2"/>
  <c r="D66" i="2" s="1"/>
  <c r="D124" i="2" s="1"/>
  <c r="D24" i="2"/>
  <c r="V7" i="7"/>
  <c r="B121" i="7"/>
  <c r="B53" i="7"/>
  <c r="Z5" i="7"/>
  <c r="AA5" i="7" s="1"/>
  <c r="AK22" i="6"/>
  <c r="AJ22" i="6"/>
  <c r="AH22" i="6"/>
  <c r="AG11" i="6"/>
  <c r="AG19" i="6" s="1"/>
  <c r="F40" i="6"/>
  <c r="F39" i="6"/>
  <c r="F38" i="6"/>
  <c r="F37" i="6"/>
  <c r="F36" i="6"/>
  <c r="F35" i="6"/>
  <c r="F34" i="6"/>
  <c r="F33" i="6"/>
  <c r="F32" i="6"/>
  <c r="F31" i="6"/>
  <c r="F25" i="6"/>
  <c r="F24" i="6"/>
  <c r="F23" i="6"/>
  <c r="F22" i="6"/>
  <c r="F21" i="6"/>
  <c r="F20" i="6"/>
  <c r="F19" i="6"/>
  <c r="E40" i="6"/>
  <c r="E39" i="6"/>
  <c r="E38" i="6"/>
  <c r="E37" i="6"/>
  <c r="E36" i="6"/>
  <c r="E35" i="6"/>
  <c r="E34" i="6"/>
  <c r="E33" i="6"/>
  <c r="E32" i="6"/>
  <c r="E31" i="6"/>
  <c r="E30" i="6"/>
  <c r="E25" i="6"/>
  <c r="E24" i="6"/>
  <c r="E23" i="6"/>
  <c r="E22" i="6"/>
  <c r="E21" i="6"/>
  <c r="E20" i="6"/>
  <c r="E19" i="6"/>
  <c r="E18" i="6"/>
  <c r="J25" i="6"/>
  <c r="G24" i="6"/>
  <c r="G23" i="6"/>
  <c r="G22" i="6"/>
  <c r="G21" i="6"/>
  <c r="G20" i="6"/>
  <c r="G19" i="6"/>
  <c r="R25" i="6"/>
  <c r="O24" i="6"/>
  <c r="R24" i="6" s="1"/>
  <c r="O23" i="6"/>
  <c r="R23" i="6" s="1"/>
  <c r="O22" i="6"/>
  <c r="R22" i="6" s="1"/>
  <c r="O21" i="6"/>
  <c r="R21" i="6" s="1"/>
  <c r="O20" i="6"/>
  <c r="R20" i="6" s="1"/>
  <c r="O19" i="6"/>
  <c r="R19" i="6" s="1"/>
  <c r="O16" i="6"/>
  <c r="O15" i="6"/>
  <c r="O13" i="6"/>
  <c r="O12" i="6"/>
  <c r="O11" i="6"/>
  <c r="N40" i="6"/>
  <c r="N39" i="6"/>
  <c r="N38" i="6"/>
  <c r="N37" i="6"/>
  <c r="N36" i="6"/>
  <c r="N35" i="6"/>
  <c r="N34" i="6"/>
  <c r="N33" i="6"/>
  <c r="N32" i="6"/>
  <c r="N31" i="6"/>
  <c r="N25" i="6"/>
  <c r="N24" i="6"/>
  <c r="N23" i="6"/>
  <c r="N22" i="6"/>
  <c r="N21" i="6"/>
  <c r="N20" i="6"/>
  <c r="N19" i="6"/>
  <c r="N16" i="6"/>
  <c r="N15" i="6"/>
  <c r="N13" i="6"/>
  <c r="N12" i="6"/>
  <c r="N11" i="6"/>
  <c r="M40" i="6"/>
  <c r="M39" i="6"/>
  <c r="M38" i="6"/>
  <c r="M37" i="6"/>
  <c r="M36" i="6"/>
  <c r="M35" i="6"/>
  <c r="M34" i="6"/>
  <c r="M33" i="6"/>
  <c r="M32" i="6"/>
  <c r="M31" i="6"/>
  <c r="M30" i="6"/>
  <c r="M25" i="6"/>
  <c r="M24" i="6"/>
  <c r="M23" i="6"/>
  <c r="M22" i="6"/>
  <c r="M21" i="6"/>
  <c r="M20" i="6"/>
  <c r="M19" i="6"/>
  <c r="M18" i="6"/>
  <c r="M16" i="6"/>
  <c r="M15" i="6"/>
  <c r="M14" i="6"/>
  <c r="M13" i="6"/>
  <c r="M12" i="6"/>
  <c r="M11" i="6"/>
  <c r="M10" i="6"/>
  <c r="U38" i="6"/>
  <c r="V38" i="6"/>
  <c r="U39" i="6"/>
  <c r="V39" i="6"/>
  <c r="U40" i="6"/>
  <c r="V40" i="6"/>
  <c r="U33" i="6"/>
  <c r="V33" i="6"/>
  <c r="U34" i="6"/>
  <c r="V34" i="6"/>
  <c r="U35" i="6"/>
  <c r="V35" i="6"/>
  <c r="U36" i="6"/>
  <c r="V36" i="6"/>
  <c r="U37" i="6"/>
  <c r="V37" i="6"/>
  <c r="V25" i="6"/>
  <c r="U25" i="6"/>
  <c r="V24" i="6"/>
  <c r="U24" i="6"/>
  <c r="V23" i="6"/>
  <c r="U23" i="6"/>
  <c r="V22" i="6"/>
  <c r="U22" i="6"/>
  <c r="V32" i="6"/>
  <c r="V31" i="6"/>
  <c r="V20" i="6"/>
  <c r="V21" i="6"/>
  <c r="V19" i="6"/>
  <c r="U19" i="6"/>
  <c r="U20" i="6"/>
  <c r="U21" i="6"/>
  <c r="U30" i="6"/>
  <c r="U31" i="6"/>
  <c r="U32" i="6"/>
  <c r="U18" i="6"/>
  <c r="U16" i="6"/>
  <c r="V16" i="6"/>
  <c r="V15" i="6"/>
  <c r="V12" i="6"/>
  <c r="V13" i="6"/>
  <c r="V11" i="6"/>
  <c r="U13" i="6"/>
  <c r="U14" i="6"/>
  <c r="U15" i="6"/>
  <c r="U11" i="6"/>
  <c r="U12" i="6"/>
  <c r="U10" i="6"/>
  <c r="W7" i="6"/>
  <c r="V7" i="6"/>
  <c r="U7" i="6"/>
  <c r="O7" i="6"/>
  <c r="N7" i="6"/>
  <c r="M7" i="6"/>
  <c r="G7" i="6"/>
  <c r="F7" i="6"/>
  <c r="E7" i="6"/>
  <c r="E11" i="5"/>
  <c r="E22" i="5"/>
  <c r="E21" i="5"/>
  <c r="E20" i="5"/>
  <c r="E19" i="5"/>
  <c r="E18" i="5"/>
  <c r="E17" i="5"/>
  <c r="E16" i="5"/>
  <c r="E15" i="5"/>
  <c r="E14" i="5"/>
  <c r="E13" i="5"/>
  <c r="E12" i="5"/>
  <c r="E10" i="5"/>
  <c r="E9" i="5"/>
  <c r="D16" i="5"/>
  <c r="D19" i="5"/>
  <c r="D20" i="5"/>
  <c r="D21" i="5"/>
  <c r="D22" i="5"/>
  <c r="D18" i="5"/>
  <c r="D15" i="5"/>
  <c r="D17" i="5"/>
  <c r="D14" i="5"/>
  <c r="D13" i="5"/>
  <c r="D12" i="5"/>
  <c r="D10" i="5"/>
  <c r="D11" i="5"/>
  <c r="D9" i="5"/>
  <c r="H7" i="4"/>
  <c r="L7" i="4"/>
  <c r="D7" i="4"/>
  <c r="N1" i="3"/>
  <c r="AB1" i="3"/>
  <c r="AA1" i="3"/>
  <c r="Z1" i="3"/>
  <c r="Y1" i="3"/>
  <c r="V1" i="3"/>
  <c r="U1" i="3"/>
  <c r="T1" i="3"/>
  <c r="S1" i="3"/>
  <c r="R1" i="3"/>
  <c r="Q1" i="3"/>
  <c r="P1" i="3"/>
  <c r="O1" i="3"/>
  <c r="M1" i="3"/>
  <c r="L1" i="3"/>
  <c r="K1" i="3"/>
  <c r="J1" i="3"/>
  <c r="I1" i="3"/>
  <c r="H1" i="3"/>
  <c r="G1" i="3"/>
  <c r="F1" i="3"/>
  <c r="E1" i="3"/>
  <c r="D1" i="3"/>
  <c r="J51" i="7"/>
  <c r="F120" i="7"/>
  <c r="H120" i="7"/>
  <c r="J197" i="7"/>
  <c r="J292" i="7"/>
  <c r="J53" i="7"/>
  <c r="H53" i="7"/>
  <c r="I293" i="7"/>
  <c r="I119" i="7"/>
  <c r="J119" i="7" s="1"/>
  <c r="I53" i="7"/>
  <c r="I294" i="7"/>
  <c r="H52" i="7"/>
  <c r="F52" i="7"/>
  <c r="F199" i="7"/>
  <c r="H198" i="7"/>
  <c r="D205" i="7"/>
  <c r="H293" i="7"/>
  <c r="J293" i="7" s="1"/>
  <c r="I120" i="7"/>
  <c r="H294" i="7"/>
  <c r="F121" i="7"/>
  <c r="B17" i="6" l="1"/>
  <c r="B25" i="6"/>
  <c r="B33" i="6"/>
  <c r="B41" i="6"/>
  <c r="B49" i="6"/>
  <c r="B57" i="6"/>
  <c r="B65" i="6"/>
  <c r="B73" i="6"/>
  <c r="B81" i="6"/>
  <c r="B11" i="2"/>
  <c r="B19" i="2"/>
  <c r="B27" i="2"/>
  <c r="B35" i="2"/>
  <c r="B43" i="2"/>
  <c r="B51" i="2"/>
  <c r="B59" i="2"/>
  <c r="B67" i="2"/>
  <c r="B75" i="2"/>
  <c r="B83" i="2"/>
  <c r="B91" i="2"/>
  <c r="B99" i="2"/>
  <c r="B107" i="2"/>
  <c r="B115" i="2"/>
  <c r="B123" i="2"/>
  <c r="B131" i="2"/>
  <c r="B139" i="2"/>
  <c r="B147" i="2"/>
  <c r="B155" i="2"/>
  <c r="B163" i="2"/>
  <c r="B171" i="2"/>
  <c r="B179" i="2"/>
  <c r="B187" i="2"/>
  <c r="B195" i="2"/>
  <c r="B203" i="2"/>
  <c r="B211" i="2"/>
  <c r="B219" i="2"/>
  <c r="B227" i="2"/>
  <c r="B235" i="2"/>
  <c r="B243" i="2"/>
  <c r="B251" i="2"/>
  <c r="B259" i="2"/>
  <c r="B267" i="2"/>
  <c r="B275" i="2"/>
  <c r="B283" i="2"/>
  <c r="B291" i="2"/>
  <c r="B299" i="2"/>
  <c r="B292" i="2"/>
  <c r="B10" i="6"/>
  <c r="B18" i="6"/>
  <c r="B26" i="6"/>
  <c r="B34" i="6"/>
  <c r="B42" i="6"/>
  <c r="B50" i="6"/>
  <c r="B58" i="6"/>
  <c r="B66" i="6"/>
  <c r="B74" i="6"/>
  <c r="B4" i="2"/>
  <c r="B12" i="2"/>
  <c r="B20" i="2"/>
  <c r="B28" i="2"/>
  <c r="B36" i="2"/>
  <c r="B44" i="2"/>
  <c r="B52" i="2"/>
  <c r="B60" i="2"/>
  <c r="B68" i="2"/>
  <c r="B76" i="2"/>
  <c r="B84" i="2"/>
  <c r="B92" i="2"/>
  <c r="B100" i="2"/>
  <c r="B108" i="2"/>
  <c r="B116" i="2"/>
  <c r="B124" i="2"/>
  <c r="B132" i="2"/>
  <c r="B140" i="2"/>
  <c r="B148" i="2"/>
  <c r="B156" i="2"/>
  <c r="B164" i="2"/>
  <c r="B172" i="2"/>
  <c r="B180" i="2"/>
  <c r="B188" i="2"/>
  <c r="B196" i="2"/>
  <c r="B204" i="2"/>
  <c r="B212" i="2"/>
  <c r="B220" i="2"/>
  <c r="B228" i="2"/>
  <c r="B236" i="2"/>
  <c r="B244" i="2"/>
  <c r="B252" i="2"/>
  <c r="B260" i="2"/>
  <c r="B268" i="2"/>
  <c r="B276" i="2"/>
  <c r="B284" i="2"/>
  <c r="B11" i="6"/>
  <c r="B19" i="6"/>
  <c r="B27" i="6"/>
  <c r="B35" i="6"/>
  <c r="B43" i="6"/>
  <c r="B51" i="6"/>
  <c r="B59" i="6"/>
  <c r="B67" i="6"/>
  <c r="B75" i="6"/>
  <c r="B83" i="6"/>
  <c r="B91" i="6"/>
  <c r="B99" i="6"/>
  <c r="S70" i="6"/>
  <c r="S30" i="6"/>
  <c r="B5" i="2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B286" i="2"/>
  <c r="B302" i="2"/>
  <c r="B12" i="6"/>
  <c r="B20" i="6"/>
  <c r="B28" i="6"/>
  <c r="B36" i="6"/>
  <c r="B44" i="6"/>
  <c r="B52" i="6"/>
  <c r="B60" i="6"/>
  <c r="B68" i="6"/>
  <c r="B76" i="6"/>
  <c r="B84" i="6"/>
  <c r="B92" i="6"/>
  <c r="B6" i="2"/>
  <c r="B14" i="2"/>
  <c r="B22" i="2"/>
  <c r="B30" i="2"/>
  <c r="B38" i="2"/>
  <c r="B46" i="2"/>
  <c r="B54" i="2"/>
  <c r="B62" i="2"/>
  <c r="B70" i="2"/>
  <c r="B78" i="2"/>
  <c r="B86" i="2"/>
  <c r="B94" i="2"/>
  <c r="B102" i="2"/>
  <c r="B110" i="2"/>
  <c r="B118" i="2"/>
  <c r="B126" i="2"/>
  <c r="B134" i="2"/>
  <c r="B142" i="2"/>
  <c r="B150" i="2"/>
  <c r="B158" i="2"/>
  <c r="B166" i="2"/>
  <c r="B174" i="2"/>
  <c r="B182" i="2"/>
  <c r="B190" i="2"/>
  <c r="B198" i="2"/>
  <c r="B206" i="2"/>
  <c r="B214" i="2"/>
  <c r="B222" i="2"/>
  <c r="B230" i="2"/>
  <c r="B238" i="2"/>
  <c r="B246" i="2"/>
  <c r="B254" i="2"/>
  <c r="B262" i="2"/>
  <c r="B270" i="2"/>
  <c r="B278" i="2"/>
  <c r="B294" i="2"/>
  <c r="B13" i="6"/>
  <c r="B21" i="6"/>
  <c r="B29" i="6"/>
  <c r="B37" i="6"/>
  <c r="B45" i="6"/>
  <c r="B53" i="6"/>
  <c r="B61" i="6"/>
  <c r="B69" i="6"/>
  <c r="B77" i="6"/>
  <c r="B85" i="6"/>
  <c r="B93" i="6"/>
  <c r="B7" i="2"/>
  <c r="B15" i="2"/>
  <c r="B23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39" i="2"/>
  <c r="B247" i="2"/>
  <c r="B255" i="2"/>
  <c r="B263" i="2"/>
  <c r="B271" i="2"/>
  <c r="B279" i="2"/>
  <c r="B287" i="2"/>
  <c r="B295" i="2"/>
  <c r="B3" i="2"/>
  <c r="B296" i="2"/>
  <c r="B14" i="6"/>
  <c r="B22" i="6"/>
  <c r="B30" i="6"/>
  <c r="B38" i="6"/>
  <c r="B46" i="6"/>
  <c r="B54" i="6"/>
  <c r="B62" i="6"/>
  <c r="B70" i="6"/>
  <c r="B78" i="6"/>
  <c r="B86" i="6"/>
  <c r="B94" i="6"/>
  <c r="B102" i="6"/>
  <c r="S59" i="6"/>
  <c r="B8" i="2"/>
  <c r="B16" i="2"/>
  <c r="B24" i="2"/>
  <c r="B32" i="2"/>
  <c r="B40" i="2"/>
  <c r="B48" i="2"/>
  <c r="B56" i="2"/>
  <c r="B64" i="2"/>
  <c r="B72" i="2"/>
  <c r="B80" i="2"/>
  <c r="B88" i="2"/>
  <c r="B96" i="2"/>
  <c r="B104" i="2"/>
  <c r="B112" i="2"/>
  <c r="B120" i="2"/>
  <c r="B128" i="2"/>
  <c r="B136" i="2"/>
  <c r="B144" i="2"/>
  <c r="B152" i="2"/>
  <c r="B160" i="2"/>
  <c r="B168" i="2"/>
  <c r="B176" i="2"/>
  <c r="B184" i="2"/>
  <c r="B192" i="2"/>
  <c r="B200" i="2"/>
  <c r="B208" i="2"/>
  <c r="B216" i="2"/>
  <c r="B224" i="2"/>
  <c r="B232" i="2"/>
  <c r="B240" i="2"/>
  <c r="B248" i="2"/>
  <c r="B256" i="2"/>
  <c r="B264" i="2"/>
  <c r="B272" i="2"/>
  <c r="B280" i="2"/>
  <c r="B288" i="2"/>
  <c r="B15" i="6"/>
  <c r="B23" i="6"/>
  <c r="B31" i="6"/>
  <c r="B39" i="6"/>
  <c r="B47" i="6"/>
  <c r="B55" i="6"/>
  <c r="B63" i="6"/>
  <c r="B71" i="6"/>
  <c r="B79" i="6"/>
  <c r="B87" i="6"/>
  <c r="B95" i="6"/>
  <c r="B9" i="6"/>
  <c r="S18" i="6"/>
  <c r="B9" i="2"/>
  <c r="B17" i="2"/>
  <c r="B25" i="2"/>
  <c r="B33" i="2"/>
  <c r="B41" i="2"/>
  <c r="B49" i="2"/>
  <c r="B57" i="2"/>
  <c r="B65" i="2"/>
  <c r="B73" i="2"/>
  <c r="B81" i="2"/>
  <c r="B89" i="2"/>
  <c r="B97" i="2"/>
  <c r="B105" i="2"/>
  <c r="B113" i="2"/>
  <c r="B121" i="2"/>
  <c r="B129" i="2"/>
  <c r="B137" i="2"/>
  <c r="B145" i="2"/>
  <c r="B153" i="2"/>
  <c r="B161" i="2"/>
  <c r="B169" i="2"/>
  <c r="B177" i="2"/>
  <c r="B185" i="2"/>
  <c r="B193" i="2"/>
  <c r="B201" i="2"/>
  <c r="B209" i="2"/>
  <c r="B217" i="2"/>
  <c r="B225" i="2"/>
  <c r="B233" i="2"/>
  <c r="B241" i="2"/>
  <c r="B249" i="2"/>
  <c r="B257" i="2"/>
  <c r="B265" i="2"/>
  <c r="B273" i="2"/>
  <c r="B281" i="2"/>
  <c r="B289" i="2"/>
  <c r="B297" i="2"/>
  <c r="B300" i="2"/>
  <c r="B16" i="6"/>
  <c r="B24" i="6"/>
  <c r="B32" i="6"/>
  <c r="B40" i="6"/>
  <c r="B48" i="6"/>
  <c r="B56" i="6"/>
  <c r="B64" i="6"/>
  <c r="B72" i="6"/>
  <c r="B80" i="6"/>
  <c r="B88" i="6"/>
  <c r="B96" i="6"/>
  <c r="S41" i="6"/>
  <c r="B10" i="2"/>
  <c r="B18" i="2"/>
  <c r="B26" i="2"/>
  <c r="B34" i="2"/>
  <c r="B42" i="2"/>
  <c r="B50" i="2"/>
  <c r="B58" i="2"/>
  <c r="B66" i="2"/>
  <c r="B74" i="2"/>
  <c r="B82" i="2"/>
  <c r="B90" i="2"/>
  <c r="B98" i="2"/>
  <c r="B106" i="2"/>
  <c r="B114" i="2"/>
  <c r="B122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2" i="2"/>
  <c r="B250" i="2"/>
  <c r="B258" i="2"/>
  <c r="B266" i="2"/>
  <c r="B274" i="2"/>
  <c r="B282" i="2"/>
  <c r="B290" i="2"/>
  <c r="B298" i="2"/>
  <c r="B206" i="7"/>
  <c r="B122" i="7"/>
  <c r="B123" i="7" s="1"/>
  <c r="Y50" i="2"/>
  <c r="AA97" i="2"/>
  <c r="AA155" i="2"/>
  <c r="D57" i="2"/>
  <c r="D115" i="2" s="1"/>
  <c r="D173" i="2" s="1"/>
  <c r="D98" i="2"/>
  <c r="D156" i="2" s="1"/>
  <c r="Y43" i="2"/>
  <c r="AA90" i="2"/>
  <c r="AA148" i="2" s="1"/>
  <c r="Y44" i="2"/>
  <c r="AA91" i="2"/>
  <c r="AA149" i="2" s="1"/>
  <c r="D41" i="2"/>
  <c r="D82" i="2"/>
  <c r="D140" i="2" s="1"/>
  <c r="Y60" i="2"/>
  <c r="AA107" i="2"/>
  <c r="AA165" i="2"/>
  <c r="Y59" i="2"/>
  <c r="AA106" i="2"/>
  <c r="AA164" i="2" s="1"/>
  <c r="Y41" i="2"/>
  <c r="AA88" i="2"/>
  <c r="AA146" i="2" s="1"/>
  <c r="Y35" i="2"/>
  <c r="AA82" i="2"/>
  <c r="AA140" i="2" s="1"/>
  <c r="Y34" i="2"/>
  <c r="AA81" i="2"/>
  <c r="AA139" i="2" s="1"/>
  <c r="Y53" i="2"/>
  <c r="AA100" i="2"/>
  <c r="AA158" i="2" s="1"/>
  <c r="Y51" i="2"/>
  <c r="AA98" i="2"/>
  <c r="AA156" i="2" s="1"/>
  <c r="D9" i="2"/>
  <c r="D67" i="2" s="1"/>
  <c r="D125" i="2" s="1"/>
  <c r="D25" i="2"/>
  <c r="AB5" i="7"/>
  <c r="W6" i="7"/>
  <c r="B54" i="7"/>
  <c r="I198" i="7"/>
  <c r="I302" i="7"/>
  <c r="J198" i="7"/>
  <c r="J294" i="7"/>
  <c r="J120" i="7"/>
  <c r="I199" i="7"/>
  <c r="D121" i="7"/>
  <c r="F53" i="7"/>
  <c r="I303" i="7"/>
  <c r="J121" i="7"/>
  <c r="J52" i="7"/>
  <c r="H302" i="7"/>
  <c r="I121" i="7"/>
  <c r="H199" i="7"/>
  <c r="H121" i="7"/>
  <c r="D206" i="7"/>
  <c r="F200" i="7"/>
  <c r="H303" i="7"/>
  <c r="D123" i="7"/>
  <c r="B2" i="2" l="1"/>
  <c r="S6" i="6"/>
  <c r="B207" i="7"/>
  <c r="B208" i="7" s="1"/>
  <c r="AA109" i="2"/>
  <c r="AA167" i="2" s="1"/>
  <c r="Y46" i="2"/>
  <c r="AA93" i="2"/>
  <c r="AA151" i="2" s="1"/>
  <c r="AA118" i="2"/>
  <c r="AA176" i="2" s="1"/>
  <c r="Y54" i="2"/>
  <c r="AA101" i="2"/>
  <c r="AA159" i="2" s="1"/>
  <c r="D42" i="2"/>
  <c r="D83" i="2"/>
  <c r="D141" i="2" s="1"/>
  <c r="Y52" i="2"/>
  <c r="AA99" i="2"/>
  <c r="AA157" i="2" s="1"/>
  <c r="D58" i="2"/>
  <c r="D116" i="2" s="1"/>
  <c r="D174" i="2" s="1"/>
  <c r="D99" i="2"/>
  <c r="D157" i="2" s="1"/>
  <c r="AA111" i="2"/>
  <c r="AA169" i="2" s="1"/>
  <c r="Y45" i="2"/>
  <c r="AA92" i="2"/>
  <c r="AA150" i="2" s="1"/>
  <c r="AA117" i="2"/>
  <c r="AA175" i="2" s="1"/>
  <c r="Y55" i="2"/>
  <c r="AA102" i="2"/>
  <c r="AA160" i="2" s="1"/>
  <c r="AA108" i="2"/>
  <c r="AA166" i="2"/>
  <c r="D10" i="2"/>
  <c r="D68" i="2" s="1"/>
  <c r="D126" i="2" s="1"/>
  <c r="D26" i="2"/>
  <c r="W7" i="7"/>
  <c r="AC5" i="7"/>
  <c r="B55" i="7"/>
  <c r="B124" i="7"/>
  <c r="J303" i="7"/>
  <c r="J122" i="7"/>
  <c r="J199" i="7"/>
  <c r="J302" i="7"/>
  <c r="H200" i="7"/>
  <c r="F201" i="7"/>
  <c r="I200" i="7"/>
  <c r="I123" i="7"/>
  <c r="F54" i="7"/>
  <c r="F123" i="7"/>
  <c r="J54" i="7"/>
  <c r="H122" i="7"/>
  <c r="H304" i="7"/>
  <c r="I122" i="7"/>
  <c r="D122" i="7"/>
  <c r="J123" i="7"/>
  <c r="H123" i="7"/>
  <c r="D208" i="7"/>
  <c r="D124" i="7"/>
  <c r="H54" i="7"/>
  <c r="F122" i="7"/>
  <c r="I304" i="7"/>
  <c r="I54" i="7"/>
  <c r="B209" i="7" l="1"/>
  <c r="AA112" i="2"/>
  <c r="AA170" i="2" s="1"/>
  <c r="AA110" i="2"/>
  <c r="AA168" i="2" s="1"/>
  <c r="D43" i="2"/>
  <c r="D84" i="2"/>
  <c r="D142" i="2" s="1"/>
  <c r="D59" i="2"/>
  <c r="D117" i="2" s="1"/>
  <c r="D175" i="2" s="1"/>
  <c r="D100" i="2"/>
  <c r="D158" i="2" s="1"/>
  <c r="Y57" i="2"/>
  <c r="AA104" i="2"/>
  <c r="AA162" i="2" s="1"/>
  <c r="Y56" i="2"/>
  <c r="AA103" i="2"/>
  <c r="AA161" i="2" s="1"/>
  <c r="AA113" i="2"/>
  <c r="AA171" i="2"/>
  <c r="D11" i="2"/>
  <c r="D69" i="2" s="1"/>
  <c r="D127" i="2" s="1"/>
  <c r="D27" i="2"/>
  <c r="AD5" i="7"/>
  <c r="X6" i="7"/>
  <c r="B125" i="7"/>
  <c r="B56" i="7"/>
  <c r="J200" i="7"/>
  <c r="I305" i="7"/>
  <c r="F55" i="7"/>
  <c r="H55" i="7"/>
  <c r="J55" i="7"/>
  <c r="J304" i="7"/>
  <c r="D207" i="7"/>
  <c r="F124" i="7"/>
  <c r="H305" i="7"/>
  <c r="I201" i="7"/>
  <c r="I55" i="7"/>
  <c r="H124" i="7"/>
  <c r="H201" i="7"/>
  <c r="D209" i="7"/>
  <c r="I124" i="7"/>
  <c r="D125" i="7"/>
  <c r="B210" i="7" l="1"/>
  <c r="B126" i="7"/>
  <c r="B127" i="7" s="1"/>
  <c r="AA115" i="2"/>
  <c r="AA173" i="2" s="1"/>
  <c r="D60" i="2"/>
  <c r="D118" i="2" s="1"/>
  <c r="D176" i="2" s="1"/>
  <c r="D101" i="2"/>
  <c r="D159" i="2" s="1"/>
  <c r="AA114" i="2"/>
  <c r="AA172" i="2" s="1"/>
  <c r="D44" i="2"/>
  <c r="D102" i="2" s="1"/>
  <c r="D160" i="2" s="1"/>
  <c r="D85" i="2"/>
  <c r="D143" i="2" s="1"/>
  <c r="D12" i="2"/>
  <c r="D70" i="2" s="1"/>
  <c r="D128" i="2" s="1"/>
  <c r="D28" i="2"/>
  <c r="AE5" i="7"/>
  <c r="X7" i="7"/>
  <c r="B57" i="7"/>
  <c r="J201" i="7"/>
  <c r="J56" i="7"/>
  <c r="J125" i="7"/>
  <c r="F125" i="7"/>
  <c r="H126" i="7"/>
  <c r="F203" i="7"/>
  <c r="F202" i="7"/>
  <c r="J305" i="7"/>
  <c r="H306" i="7"/>
  <c r="I56" i="7"/>
  <c r="I125" i="7"/>
  <c r="J124" i="7"/>
  <c r="I203" i="7"/>
  <c r="I306" i="7"/>
  <c r="H203" i="7"/>
  <c r="H56" i="7"/>
  <c r="F56" i="7"/>
  <c r="H125" i="7"/>
  <c r="H202" i="7"/>
  <c r="F204" i="7"/>
  <c r="F126" i="7"/>
  <c r="D210" i="7"/>
  <c r="D127" i="7"/>
  <c r="B211" i="7" l="1"/>
  <c r="B128" i="7"/>
  <c r="B129" i="7" s="1"/>
  <c r="D45" i="2"/>
  <c r="D103" i="2" s="1"/>
  <c r="D161" i="2" s="1"/>
  <c r="D86" i="2"/>
  <c r="D144" i="2" s="1"/>
  <c r="D13" i="2"/>
  <c r="D71" i="2" s="1"/>
  <c r="D129" i="2" s="1"/>
  <c r="D29" i="2"/>
  <c r="Y6" i="7"/>
  <c r="AF5" i="7"/>
  <c r="B58" i="7"/>
  <c r="I202" i="7"/>
  <c r="H127" i="7"/>
  <c r="J202" i="7"/>
  <c r="J203" i="7"/>
  <c r="F57" i="7"/>
  <c r="J57" i="7"/>
  <c r="H57" i="7"/>
  <c r="J126" i="7"/>
  <c r="J306" i="7"/>
  <c r="I126" i="7"/>
  <c r="I57" i="7"/>
  <c r="F205" i="7"/>
  <c r="F127" i="7"/>
  <c r="D211" i="7"/>
  <c r="H128" i="7"/>
  <c r="D126" i="7"/>
  <c r="H204" i="7"/>
  <c r="F128" i="7"/>
  <c r="I204" i="7"/>
  <c r="D129" i="7"/>
  <c r="B212" i="7" l="1"/>
  <c r="D46" i="2"/>
  <c r="D104" i="2" s="1"/>
  <c r="D162" i="2" s="1"/>
  <c r="D87" i="2"/>
  <c r="D145" i="2" s="1"/>
  <c r="D14" i="2"/>
  <c r="D72" i="2" s="1"/>
  <c r="D130" i="2" s="1"/>
  <c r="D30" i="2"/>
  <c r="Y7" i="7"/>
  <c r="AG5" i="7"/>
  <c r="B59" i="7"/>
  <c r="B130" i="7"/>
  <c r="J204" i="7"/>
  <c r="H205" i="7"/>
  <c r="H129" i="7"/>
  <c r="I205" i="7"/>
  <c r="I129" i="7"/>
  <c r="J129" i="7"/>
  <c r="F206" i="7"/>
  <c r="I127" i="7"/>
  <c r="F129" i="7"/>
  <c r="I128" i="7"/>
  <c r="D128" i="7"/>
  <c r="F58" i="7"/>
  <c r="H58" i="7"/>
  <c r="J58" i="7"/>
  <c r="J127" i="7"/>
  <c r="I58" i="7"/>
  <c r="D212" i="7"/>
  <c r="J130" i="7"/>
  <c r="B213" i="7" l="1"/>
  <c r="D47" i="2"/>
  <c r="D105" i="2" s="1"/>
  <c r="D163" i="2" s="1"/>
  <c r="D88" i="2"/>
  <c r="D146" i="2" s="1"/>
  <c r="D31" i="2"/>
  <c r="D15" i="2"/>
  <c r="D73" i="2" s="1"/>
  <c r="D131" i="2" s="1"/>
  <c r="AH5" i="7"/>
  <c r="AI5" i="7"/>
  <c r="Z6" i="7"/>
  <c r="AJ5" i="7"/>
  <c r="B131" i="7"/>
  <c r="B60" i="7"/>
  <c r="X58" i="7"/>
  <c r="J128" i="7"/>
  <c r="I59" i="7"/>
  <c r="I130" i="7"/>
  <c r="D130" i="7"/>
  <c r="H59" i="7"/>
  <c r="J59" i="7"/>
  <c r="D131" i="7"/>
  <c r="I206" i="7"/>
  <c r="J205" i="7"/>
  <c r="H130" i="7"/>
  <c r="H206" i="7"/>
  <c r="F207" i="7"/>
  <c r="F130" i="7"/>
  <c r="D213" i="7"/>
  <c r="F59" i="7"/>
  <c r="B214" i="7" l="1"/>
  <c r="D48" i="2"/>
  <c r="D106" i="2" s="1"/>
  <c r="D164" i="2" s="1"/>
  <c r="D89" i="2"/>
  <c r="D147" i="2" s="1"/>
  <c r="D32" i="2"/>
  <c r="D16" i="2"/>
  <c r="D74" i="2" s="1"/>
  <c r="D132" i="2" s="1"/>
  <c r="Z7" i="7"/>
  <c r="AK5" i="7"/>
  <c r="B61" i="7"/>
  <c r="B62" i="7" s="1"/>
  <c r="B132" i="7"/>
  <c r="I131" i="7"/>
  <c r="H60" i="7"/>
  <c r="H207" i="7"/>
  <c r="J131" i="7"/>
  <c r="I207" i="7"/>
  <c r="D214" i="7"/>
  <c r="F131" i="7"/>
  <c r="F208" i="7"/>
  <c r="D132" i="7"/>
  <c r="H131" i="7"/>
  <c r="J207" i="7"/>
  <c r="J206" i="7"/>
  <c r="I60" i="7"/>
  <c r="F60" i="7"/>
  <c r="J60" i="7"/>
  <c r="B215" i="7" l="1"/>
  <c r="D49" i="2"/>
  <c r="D107" i="2" s="1"/>
  <c r="D165" i="2" s="1"/>
  <c r="D90" i="2"/>
  <c r="D148" i="2" s="1"/>
  <c r="D17" i="2"/>
  <c r="D75" i="2" s="1"/>
  <c r="D133" i="2" s="1"/>
  <c r="D33" i="2"/>
  <c r="AL5" i="7"/>
  <c r="AA6" i="7"/>
  <c r="B63" i="7"/>
  <c r="B133" i="7"/>
  <c r="F62" i="7"/>
  <c r="I62" i="7"/>
  <c r="H62" i="7"/>
  <c r="J132" i="7"/>
  <c r="I208" i="7"/>
  <c r="D215" i="7"/>
  <c r="J62" i="7"/>
  <c r="H132" i="7"/>
  <c r="I61" i="7"/>
  <c r="J61" i="7"/>
  <c r="F61" i="7"/>
  <c r="F209" i="7"/>
  <c r="H208" i="7"/>
  <c r="I132" i="7"/>
  <c r="F210" i="7"/>
  <c r="F132" i="7"/>
  <c r="H61" i="7"/>
  <c r="D133" i="7"/>
  <c r="B216" i="7" l="1"/>
  <c r="D50" i="2"/>
  <c r="D108" i="2" s="1"/>
  <c r="D166" i="2" s="1"/>
  <c r="D91" i="2"/>
  <c r="D149" i="2" s="1"/>
  <c r="D18" i="2"/>
  <c r="D76" i="2" s="1"/>
  <c r="D134" i="2" s="1"/>
  <c r="D34" i="2"/>
  <c r="AA7" i="7"/>
  <c r="AM5" i="7"/>
  <c r="B64" i="7"/>
  <c r="B134" i="7"/>
  <c r="J208" i="7"/>
  <c r="H210" i="7"/>
  <c r="J210" i="7"/>
  <c r="J63" i="7"/>
  <c r="I133" i="7"/>
  <c r="I210" i="7"/>
  <c r="D216" i="7"/>
  <c r="H133" i="7"/>
  <c r="H209" i="7"/>
  <c r="J133" i="7"/>
  <c r="D134" i="7"/>
  <c r="I209" i="7"/>
  <c r="I63" i="7"/>
  <c r="H63" i="7"/>
  <c r="F211" i="7"/>
  <c r="F63" i="7"/>
  <c r="F133" i="7"/>
  <c r="B217" i="7" l="1"/>
  <c r="D51" i="2"/>
  <c r="D109" i="2" s="1"/>
  <c r="D167" i="2" s="1"/>
  <c r="D92" i="2"/>
  <c r="D150" i="2" s="1"/>
  <c r="D19" i="2"/>
  <c r="D77" i="2" s="1"/>
  <c r="D135" i="2" s="1"/>
  <c r="D35" i="2"/>
  <c r="AN5" i="7"/>
  <c r="AB6" i="7"/>
  <c r="B65" i="7"/>
  <c r="B66" i="7" s="1"/>
  <c r="B135" i="7"/>
  <c r="J209" i="7"/>
  <c r="H211" i="7"/>
  <c r="I134" i="7"/>
  <c r="I211" i="7"/>
  <c r="D135" i="7"/>
  <c r="H134" i="7"/>
  <c r="I64" i="7"/>
  <c r="H64" i="7"/>
  <c r="F212" i="7"/>
  <c r="F134" i="7"/>
  <c r="F64" i="7"/>
  <c r="J134" i="7"/>
  <c r="D217" i="7"/>
  <c r="B218" i="7" l="1"/>
  <c r="B136" i="7"/>
  <c r="B137" i="7" s="1"/>
  <c r="D52" i="2"/>
  <c r="D110" i="2" s="1"/>
  <c r="D168" i="2" s="1"/>
  <c r="D93" i="2"/>
  <c r="D151" i="2" s="1"/>
  <c r="D36" i="2"/>
  <c r="D94" i="2" s="1"/>
  <c r="D152" i="2" s="1"/>
  <c r="AB7" i="7"/>
  <c r="AO5" i="7"/>
  <c r="B67" i="7"/>
  <c r="B68" i="7" s="1"/>
  <c r="J64" i="7"/>
  <c r="H212" i="7"/>
  <c r="H135" i="7"/>
  <c r="J211" i="7"/>
  <c r="F65" i="7"/>
  <c r="J66" i="7"/>
  <c r="I212" i="7"/>
  <c r="D218" i="7"/>
  <c r="H136" i="7"/>
  <c r="J65" i="7"/>
  <c r="D136" i="7"/>
  <c r="I65" i="7"/>
  <c r="F66" i="7"/>
  <c r="F135" i="7"/>
  <c r="F213" i="7"/>
  <c r="F136" i="7"/>
  <c r="I136" i="7"/>
  <c r="I135" i="7"/>
  <c r="J136" i="7"/>
  <c r="H65" i="7"/>
  <c r="I66" i="7"/>
  <c r="J135" i="7"/>
  <c r="H66" i="7"/>
  <c r="D137" i="7"/>
  <c r="B219" i="7" l="1"/>
  <c r="D53" i="2"/>
  <c r="D111" i="2" s="1"/>
  <c r="D169" i="2" s="1"/>
  <c r="AC6" i="7"/>
  <c r="AP5" i="7"/>
  <c r="B69" i="7"/>
  <c r="B70" i="7" s="1"/>
  <c r="B138" i="7"/>
  <c r="J212" i="7"/>
  <c r="AB133" i="7"/>
  <c r="AB211" i="7"/>
  <c r="Z211" i="7"/>
  <c r="AA134" i="7"/>
  <c r="V64" i="7"/>
  <c r="Z64" i="7"/>
  <c r="W64" i="7"/>
  <c r="AA60" i="7"/>
  <c r="W62" i="7"/>
  <c r="AA58" i="7"/>
  <c r="Y61" i="7"/>
  <c r="AA203" i="7"/>
  <c r="AA61" i="7"/>
  <c r="AA51" i="7"/>
  <c r="Z204" i="7"/>
  <c r="Z53" i="7"/>
  <c r="Z59" i="7"/>
  <c r="W205" i="7"/>
  <c r="Z56" i="7"/>
  <c r="Y51" i="7"/>
  <c r="V57" i="7"/>
  <c r="Y201" i="7"/>
  <c r="W55" i="7"/>
  <c r="X54" i="7"/>
  <c r="V52" i="7"/>
  <c r="V51" i="7"/>
  <c r="W123" i="7"/>
  <c r="W121" i="7"/>
  <c r="X126" i="7"/>
  <c r="W126" i="7"/>
  <c r="W129" i="7"/>
  <c r="Y57" i="7"/>
  <c r="X60" i="7"/>
  <c r="X206" i="7"/>
  <c r="V131" i="7"/>
  <c r="Z209" i="7"/>
  <c r="Z133" i="7"/>
  <c r="AA52" i="7"/>
  <c r="AA207" i="7"/>
  <c r="X135" i="7"/>
  <c r="V66" i="7"/>
  <c r="J68" i="7"/>
  <c r="H137" i="7"/>
  <c r="I68" i="7"/>
  <c r="V135" i="7"/>
  <c r="AB135" i="7"/>
  <c r="X202" i="7"/>
  <c r="X200" i="7"/>
  <c r="W200" i="7"/>
  <c r="W127" i="7"/>
  <c r="V58" i="7"/>
  <c r="AA127" i="7"/>
  <c r="Y63" i="7"/>
  <c r="Z65" i="7"/>
  <c r="Y207" i="7"/>
  <c r="Y136" i="7"/>
  <c r="AB63" i="7"/>
  <c r="X134" i="7"/>
  <c r="X211" i="7"/>
  <c r="Y134" i="7"/>
  <c r="AB60" i="7"/>
  <c r="AB131" i="7"/>
  <c r="AA64" i="7"/>
  <c r="AA211" i="7"/>
  <c r="V62" i="7"/>
  <c r="AA59" i="7"/>
  <c r="AA124" i="7"/>
  <c r="AA129" i="7"/>
  <c r="AA57" i="7"/>
  <c r="X62" i="7"/>
  <c r="V205" i="7"/>
  <c r="Z52" i="7"/>
  <c r="Z202" i="7"/>
  <c r="X59" i="7"/>
  <c r="X130" i="7"/>
  <c r="Z121" i="7"/>
  <c r="X204" i="7"/>
  <c r="W204" i="7"/>
  <c r="Y202" i="7"/>
  <c r="X52" i="7"/>
  <c r="X198" i="7"/>
  <c r="V198" i="7"/>
  <c r="V121" i="7"/>
  <c r="V123" i="7"/>
  <c r="X203" i="7"/>
  <c r="X125" i="7"/>
  <c r="W203" i="7"/>
  <c r="X127" i="7"/>
  <c r="V129" i="7"/>
  <c r="W60" i="7"/>
  <c r="Z206" i="7"/>
  <c r="W206" i="7"/>
  <c r="Y209" i="7"/>
  <c r="V209" i="7"/>
  <c r="AA133" i="7"/>
  <c r="W210" i="7"/>
  <c r="AA135" i="7"/>
  <c r="X66" i="7"/>
  <c r="W66" i="7"/>
  <c r="I67" i="7"/>
  <c r="Z119" i="7"/>
  <c r="X197" i="7"/>
  <c r="V53" i="7"/>
  <c r="W125" i="7"/>
  <c r="Y127" i="7"/>
  <c r="W131" i="7"/>
  <c r="V206" i="7"/>
  <c r="X133" i="7"/>
  <c r="H213" i="7"/>
  <c r="AB66" i="7"/>
  <c r="W65" i="7"/>
  <c r="H67" i="7"/>
  <c r="AA66" i="7"/>
  <c r="Y211" i="7"/>
  <c r="V211" i="7"/>
  <c r="AB62" i="7"/>
  <c r="AB206" i="7"/>
  <c r="AB126" i="7"/>
  <c r="AB129" i="7"/>
  <c r="AB207" i="7"/>
  <c r="AB132" i="7"/>
  <c r="AA130" i="7"/>
  <c r="AA198" i="7"/>
  <c r="AA56" i="7"/>
  <c r="AA55" i="7"/>
  <c r="AA128" i="7"/>
  <c r="Z132" i="7"/>
  <c r="Z128" i="7"/>
  <c r="Z123" i="7"/>
  <c r="Z124" i="7"/>
  <c r="W130" i="7"/>
  <c r="Z125" i="7"/>
  <c r="Y119" i="7"/>
  <c r="Y54" i="7"/>
  <c r="W119" i="7"/>
  <c r="V126" i="7"/>
  <c r="V207" i="7"/>
  <c r="AA197" i="7"/>
  <c r="F214" i="7"/>
  <c r="AA126" i="7"/>
  <c r="AB61" i="7"/>
  <c r="AB208" i="7"/>
  <c r="AB197" i="7"/>
  <c r="AB119" i="7"/>
  <c r="AB203" i="7"/>
  <c r="AB123" i="7"/>
  <c r="AB205" i="7"/>
  <c r="AB204" i="7"/>
  <c r="AA123" i="7"/>
  <c r="AA53" i="7"/>
  <c r="AA200" i="7"/>
  <c r="V208" i="7"/>
  <c r="AA204" i="7"/>
  <c r="Y132" i="7"/>
  <c r="Z199" i="7"/>
  <c r="Z58" i="7"/>
  <c r="Z51" i="7"/>
  <c r="Y59" i="7"/>
  <c r="Z55" i="7"/>
  <c r="Y126" i="7"/>
  <c r="V204" i="7"/>
  <c r="Y53" i="7"/>
  <c r="Y55" i="7"/>
  <c r="X55" i="7"/>
  <c r="X119" i="7"/>
  <c r="V122" i="7"/>
  <c r="V54" i="7"/>
  <c r="W51" i="7"/>
  <c r="V125" i="7"/>
  <c r="X124" i="7"/>
  <c r="Y122" i="7"/>
  <c r="Y52" i="7"/>
  <c r="Y197" i="7"/>
  <c r="X131" i="7"/>
  <c r="Y206" i="7"/>
  <c r="AA199" i="7"/>
  <c r="Y133" i="7"/>
  <c r="W133" i="7"/>
  <c r="V133" i="7"/>
  <c r="AA63" i="7"/>
  <c r="X136" i="7"/>
  <c r="J67" i="7"/>
  <c r="I213" i="7"/>
  <c r="J137" i="7"/>
  <c r="V65" i="7"/>
  <c r="W135" i="7"/>
  <c r="W211" i="7"/>
  <c r="W134" i="7"/>
  <c r="Z61" i="7"/>
  <c r="V61" i="7"/>
  <c r="Z197" i="7"/>
  <c r="V202" i="7"/>
  <c r="X122" i="7"/>
  <c r="W120" i="7"/>
  <c r="X129" i="7"/>
  <c r="X63" i="7"/>
  <c r="AB200" i="7"/>
  <c r="AB122" i="7"/>
  <c r="AB121" i="7"/>
  <c r="AB125" i="7"/>
  <c r="AB199" i="7"/>
  <c r="AB57" i="7"/>
  <c r="AB53" i="7"/>
  <c r="AB55" i="7"/>
  <c r="AA54" i="7"/>
  <c r="AA201" i="7"/>
  <c r="AA208" i="7"/>
  <c r="Z208" i="7"/>
  <c r="AA131" i="7"/>
  <c r="X61" i="7"/>
  <c r="Z120" i="7"/>
  <c r="Z205" i="7"/>
  <c r="V59" i="7"/>
  <c r="Z126" i="7"/>
  <c r="Z200" i="7"/>
  <c r="W128" i="7"/>
  <c r="Y125" i="7"/>
  <c r="Y198" i="7"/>
  <c r="X128" i="7"/>
  <c r="X199" i="7"/>
  <c r="V201" i="7"/>
  <c r="V120" i="7"/>
  <c r="W52" i="7"/>
  <c r="W54" i="7"/>
  <c r="V124" i="7"/>
  <c r="X53" i="7"/>
  <c r="Y58" i="7"/>
  <c r="Y124" i="7"/>
  <c r="W58" i="7"/>
  <c r="V60" i="7"/>
  <c r="X207" i="7"/>
  <c r="AA120" i="7"/>
  <c r="V210" i="7"/>
  <c r="AA202" i="7"/>
  <c r="AA125" i="7"/>
  <c r="V136" i="7"/>
  <c r="Z135" i="7"/>
  <c r="Y65" i="7"/>
  <c r="H68" i="7"/>
  <c r="F68" i="7"/>
  <c r="AB136" i="7"/>
  <c r="J213" i="7"/>
  <c r="D219" i="7"/>
  <c r="X64" i="7"/>
  <c r="Z198" i="7"/>
  <c r="W202" i="7"/>
  <c r="W53" i="7"/>
  <c r="W124" i="7"/>
  <c r="Z131" i="7"/>
  <c r="W209" i="7"/>
  <c r="AB52" i="7"/>
  <c r="AB58" i="7"/>
  <c r="AB54" i="7"/>
  <c r="AB202" i="7"/>
  <c r="AB124" i="7"/>
  <c r="AB210" i="7"/>
  <c r="AB59" i="7"/>
  <c r="AB127" i="7"/>
  <c r="AA122" i="7"/>
  <c r="X132" i="7"/>
  <c r="W61" i="7"/>
  <c r="AA62" i="7"/>
  <c r="V132" i="7"/>
  <c r="W208" i="7"/>
  <c r="Z129" i="7"/>
  <c r="V130" i="7"/>
  <c r="Z203" i="7"/>
  <c r="Z122" i="7"/>
  <c r="Z130" i="7"/>
  <c r="Y203" i="7"/>
  <c r="X57" i="7"/>
  <c r="Y204" i="7"/>
  <c r="W57" i="7"/>
  <c r="X51" i="7"/>
  <c r="X201" i="7"/>
  <c r="V199" i="7"/>
  <c r="W122" i="7"/>
  <c r="W197" i="7"/>
  <c r="X56" i="7"/>
  <c r="V56" i="7"/>
  <c r="Y121" i="7"/>
  <c r="Y129" i="7"/>
  <c r="Z207" i="7"/>
  <c r="Z60" i="7"/>
  <c r="Z63" i="7"/>
  <c r="AA210" i="7"/>
  <c r="W63" i="7"/>
  <c r="Y210" i="7"/>
  <c r="X65" i="7"/>
  <c r="F137" i="7"/>
  <c r="Y135" i="7"/>
  <c r="AA136" i="7"/>
  <c r="AA65" i="7"/>
  <c r="AB120" i="7"/>
  <c r="Z134" i="7"/>
  <c r="AB209" i="7"/>
  <c r="X208" i="7"/>
  <c r="AA205" i="7"/>
  <c r="Y130" i="7"/>
  <c r="V128" i="7"/>
  <c r="V119" i="7"/>
  <c r="Y56" i="7"/>
  <c r="Y60" i="7"/>
  <c r="Y66" i="7"/>
  <c r="AB201" i="7"/>
  <c r="AB51" i="7"/>
  <c r="AB198" i="7"/>
  <c r="AB128" i="7"/>
  <c r="AB134" i="7"/>
  <c r="V134" i="7"/>
  <c r="AB64" i="7"/>
  <c r="AB56" i="7"/>
  <c r="AA206" i="7"/>
  <c r="Y62" i="7"/>
  <c r="AA132" i="7"/>
  <c r="AA121" i="7"/>
  <c r="Y208" i="7"/>
  <c r="Z62" i="7"/>
  <c r="X205" i="7"/>
  <c r="Z127" i="7"/>
  <c r="Z201" i="7"/>
  <c r="Z54" i="7"/>
  <c r="Y205" i="7"/>
  <c r="Y200" i="7"/>
  <c r="Y128" i="7"/>
  <c r="Y123" i="7"/>
  <c r="X120" i="7"/>
  <c r="X121" i="7"/>
  <c r="V55" i="7"/>
  <c r="V197" i="7"/>
  <c r="W198" i="7"/>
  <c r="V200" i="7"/>
  <c r="V203" i="7"/>
  <c r="W56" i="7"/>
  <c r="V127" i="7"/>
  <c r="Y199" i="7"/>
  <c r="Y120" i="7"/>
  <c r="W207" i="7"/>
  <c r="Y131" i="7"/>
  <c r="X210" i="7"/>
  <c r="X209" i="7"/>
  <c r="V63" i="7"/>
  <c r="AA209" i="7"/>
  <c r="W136" i="7"/>
  <c r="I137" i="7"/>
  <c r="F67" i="7"/>
  <c r="Z136" i="7"/>
  <c r="AB65" i="7"/>
  <c r="AB130" i="7"/>
  <c r="Y64" i="7"/>
  <c r="W132" i="7"/>
  <c r="AA119" i="7"/>
  <c r="W59" i="7"/>
  <c r="Z57" i="7"/>
  <c r="W201" i="7"/>
  <c r="W199" i="7"/>
  <c r="X123" i="7"/>
  <c r="Z210" i="7"/>
  <c r="Z66" i="7"/>
  <c r="D138" i="7"/>
  <c r="V285" i="7" l="1"/>
  <c r="V282" i="7"/>
  <c r="V281" i="7"/>
  <c r="W19" i="7" s="1"/>
  <c r="W281" i="7" s="1"/>
  <c r="V280" i="7"/>
  <c r="W18" i="7" s="1"/>
  <c r="W280" i="7" s="1"/>
  <c r="V283" i="7"/>
  <c r="V286" i="7"/>
  <c r="V284" i="7"/>
  <c r="V279" i="7"/>
  <c r="B220" i="7"/>
  <c r="B139" i="7"/>
  <c r="B140" i="7" s="1"/>
  <c r="V302" i="7"/>
  <c r="W40" i="7" s="1"/>
  <c r="W302" i="7" s="1"/>
  <c r="X40" i="7" s="1"/>
  <c r="X302" i="7" s="1"/>
  <c r="Y40" i="7" s="1"/>
  <c r="Y302" i="7" s="1"/>
  <c r="Z40" i="7" s="1"/>
  <c r="Z302" i="7" s="1"/>
  <c r="AA40" i="7" s="1"/>
  <c r="AA302" i="7" s="1"/>
  <c r="AB40" i="7" s="1"/>
  <c r="AB302" i="7" s="1"/>
  <c r="AC40" i="7" s="1"/>
  <c r="V290" i="7"/>
  <c r="W28" i="7" s="1"/>
  <c r="W290" i="7" s="1"/>
  <c r="X28" i="7" s="1"/>
  <c r="X290" i="7" s="1"/>
  <c r="Y28" i="7" s="1"/>
  <c r="Y290" i="7" s="1"/>
  <c r="Z28" i="7" s="1"/>
  <c r="Z290" i="7" s="1"/>
  <c r="AQ5" i="7"/>
  <c r="AC7" i="7"/>
  <c r="B71" i="7"/>
  <c r="B72" i="7" s="1"/>
  <c r="AB212" i="7"/>
  <c r="D140" i="7"/>
  <c r="Z137" i="7"/>
  <c r="J139" i="7"/>
  <c r="I214" i="7"/>
  <c r="AC212" i="7"/>
  <c r="V68" i="7"/>
  <c r="AA213" i="7"/>
  <c r="AC201" i="7"/>
  <c r="AC124" i="7"/>
  <c r="AC65" i="7"/>
  <c r="V213" i="7"/>
  <c r="Y137" i="7"/>
  <c r="V212" i="7"/>
  <c r="H214" i="7"/>
  <c r="X68" i="7"/>
  <c r="AB67" i="7"/>
  <c r="W137" i="7"/>
  <c r="AC127" i="7"/>
  <c r="AC125" i="7"/>
  <c r="X213" i="7"/>
  <c r="AC207" i="7"/>
  <c r="AC200" i="7"/>
  <c r="AC51" i="7"/>
  <c r="Z212" i="7"/>
  <c r="AB68" i="7"/>
  <c r="AC68" i="7"/>
  <c r="AB213" i="7"/>
  <c r="F215" i="7"/>
  <c r="AC126" i="7"/>
  <c r="Y212" i="7"/>
  <c r="F138" i="7"/>
  <c r="Y68" i="7"/>
  <c r="W68" i="7"/>
  <c r="F69" i="7"/>
  <c r="AC57" i="7"/>
  <c r="AC59" i="7"/>
  <c r="J70" i="7"/>
  <c r="I70" i="7"/>
  <c r="AC61" i="7"/>
  <c r="AC56" i="7"/>
  <c r="AC122" i="7"/>
  <c r="AC53" i="7"/>
  <c r="AA212" i="7"/>
  <c r="Z67" i="7"/>
  <c r="AA68" i="7"/>
  <c r="X137" i="7"/>
  <c r="I69" i="7"/>
  <c r="AC120" i="7"/>
  <c r="AC63" i="7"/>
  <c r="X67" i="7"/>
  <c r="Y213" i="7"/>
  <c r="AC134" i="7"/>
  <c r="AC128" i="7"/>
  <c r="W212" i="7"/>
  <c r="H138" i="7"/>
  <c r="AC137" i="7"/>
  <c r="Y67" i="7"/>
  <c r="I138" i="7"/>
  <c r="AC133" i="7"/>
  <c r="V137" i="7"/>
  <c r="AC119" i="7"/>
  <c r="W213" i="7"/>
  <c r="AC213" i="7"/>
  <c r="AC132" i="7"/>
  <c r="H69" i="7"/>
  <c r="AC136" i="7"/>
  <c r="X212" i="7"/>
  <c r="D220" i="7"/>
  <c r="AC67" i="7"/>
  <c r="H139" i="7"/>
  <c r="Z68" i="7"/>
  <c r="F70" i="7"/>
  <c r="I139" i="7"/>
  <c r="H70" i="7"/>
  <c r="AC202" i="7"/>
  <c r="J138" i="7"/>
  <c r="J214" i="7"/>
  <c r="AC211" i="7"/>
  <c r="F139" i="7"/>
  <c r="AC206" i="7"/>
  <c r="D139" i="7"/>
  <c r="AA67" i="7"/>
  <c r="AA137" i="7"/>
  <c r="AB137" i="7"/>
  <c r="W67" i="7"/>
  <c r="Z213" i="7"/>
  <c r="J69" i="7"/>
  <c r="AC121" i="7"/>
  <c r="AC54" i="7"/>
  <c r="V67" i="7"/>
  <c r="AC209" i="7"/>
  <c r="B221" i="7" l="1"/>
  <c r="B141" i="7"/>
  <c r="AA28" i="7"/>
  <c r="AA290" i="7" s="1"/>
  <c r="AD6" i="7"/>
  <c r="AR5" i="7"/>
  <c r="B73" i="7"/>
  <c r="D141" i="7"/>
  <c r="W70" i="7"/>
  <c r="AC210" i="7"/>
  <c r="AA214" i="7"/>
  <c r="Y139" i="7"/>
  <c r="I140" i="7"/>
  <c r="AC135" i="7"/>
  <c r="H71" i="7"/>
  <c r="AC214" i="7"/>
  <c r="H215" i="7"/>
  <c r="J71" i="7"/>
  <c r="AC64" i="7"/>
  <c r="AC205" i="7"/>
  <c r="F72" i="7"/>
  <c r="AC131" i="7"/>
  <c r="Z214" i="7"/>
  <c r="W139" i="7"/>
  <c r="F141" i="7"/>
  <c r="W214" i="7"/>
  <c r="AC204" i="7"/>
  <c r="I141" i="7"/>
  <c r="AC66" i="7"/>
  <c r="AC208" i="7"/>
  <c r="AC58" i="7"/>
  <c r="AC52" i="7"/>
  <c r="AA70" i="7"/>
  <c r="Y138" i="7"/>
  <c r="H141" i="7"/>
  <c r="AA139" i="7"/>
  <c r="AB139" i="7"/>
  <c r="AC123" i="7"/>
  <c r="AC129" i="7"/>
  <c r="F216" i="7"/>
  <c r="AC130" i="7"/>
  <c r="W69" i="7"/>
  <c r="AB138" i="7"/>
  <c r="F71" i="7"/>
  <c r="AC69" i="7"/>
  <c r="AC62" i="7"/>
  <c r="Z69" i="7"/>
  <c r="AC199" i="7"/>
  <c r="AA138" i="7"/>
  <c r="AC203" i="7"/>
  <c r="AC60" i="7"/>
  <c r="AB69" i="7"/>
  <c r="I71" i="7"/>
  <c r="X139" i="7"/>
  <c r="Y69" i="7"/>
  <c r="I72" i="7"/>
  <c r="F140" i="7"/>
  <c r="I215" i="7"/>
  <c r="V214" i="7"/>
  <c r="Z138" i="7"/>
  <c r="Y214" i="7"/>
  <c r="AC198" i="7"/>
  <c r="AC55" i="7"/>
  <c r="W138" i="7"/>
  <c r="AC139" i="7"/>
  <c r="X214" i="7"/>
  <c r="J72" i="7"/>
  <c r="D221" i="7"/>
  <c r="AB214" i="7"/>
  <c r="V69" i="7"/>
  <c r="X138" i="7"/>
  <c r="Y70" i="7"/>
  <c r="AC70" i="7"/>
  <c r="X69" i="7"/>
  <c r="V138" i="7"/>
  <c r="V139" i="7"/>
  <c r="H140" i="7"/>
  <c r="J141" i="7"/>
  <c r="X70" i="7"/>
  <c r="AB70" i="7"/>
  <c r="AA69" i="7"/>
  <c r="Z70" i="7"/>
  <c r="AC138" i="7"/>
  <c r="AC197" i="7"/>
  <c r="H72" i="7"/>
  <c r="Z139" i="7"/>
  <c r="V70" i="7"/>
  <c r="B222" i="7" l="1"/>
  <c r="B142" i="7"/>
  <c r="AC302" i="7"/>
  <c r="AD40" i="7" s="1"/>
  <c r="AB28" i="7"/>
  <c r="AB290" i="7" s="1"/>
  <c r="AS5" i="7"/>
  <c r="AD7" i="7"/>
  <c r="B74" i="7"/>
  <c r="J215" i="7"/>
  <c r="AB72" i="7"/>
  <c r="AB141" i="7"/>
  <c r="H216" i="7"/>
  <c r="AC72" i="7"/>
  <c r="Y72" i="7"/>
  <c r="W71" i="7"/>
  <c r="X71" i="7"/>
  <c r="AD61" i="7"/>
  <c r="Z72" i="7"/>
  <c r="AA72" i="7"/>
  <c r="AD136" i="7"/>
  <c r="J73" i="7"/>
  <c r="AD214" i="7"/>
  <c r="Y141" i="7"/>
  <c r="AD129" i="7"/>
  <c r="H142" i="7"/>
  <c r="V72" i="7"/>
  <c r="AD212" i="7"/>
  <c r="J216" i="7"/>
  <c r="AD65" i="7"/>
  <c r="I142" i="7"/>
  <c r="Y71" i="7"/>
  <c r="AD56" i="7"/>
  <c r="AC71" i="7"/>
  <c r="Z141" i="7"/>
  <c r="AA71" i="7"/>
  <c r="V71" i="7"/>
  <c r="AD213" i="7"/>
  <c r="AD131" i="7"/>
  <c r="Z71" i="7"/>
  <c r="X141" i="7"/>
  <c r="AD123" i="7"/>
  <c r="F217" i="7"/>
  <c r="AD55" i="7"/>
  <c r="AD122" i="7"/>
  <c r="V141" i="7"/>
  <c r="AD57" i="7"/>
  <c r="AD63" i="7"/>
  <c r="AD133" i="7"/>
  <c r="J140" i="7"/>
  <c r="AD71" i="7"/>
  <c r="X72" i="7"/>
  <c r="AC141" i="7"/>
  <c r="AD135" i="7"/>
  <c r="AB71" i="7"/>
  <c r="AA141" i="7"/>
  <c r="AD203" i="7"/>
  <c r="F73" i="7"/>
  <c r="W141" i="7"/>
  <c r="W72" i="7"/>
  <c r="H73" i="7"/>
  <c r="I73" i="7"/>
  <c r="AD209" i="7"/>
  <c r="D222" i="7"/>
  <c r="J142" i="7"/>
  <c r="AD72" i="7"/>
  <c r="B223" i="7" l="1"/>
  <c r="B143" i="7"/>
  <c r="AC28" i="7"/>
  <c r="AC290" i="7" s="1"/>
  <c r="AE6" i="7"/>
  <c r="AT5" i="7"/>
  <c r="B75" i="7"/>
  <c r="I216" i="7"/>
  <c r="Z215" i="7"/>
  <c r="F143" i="7"/>
  <c r="AD205" i="7"/>
  <c r="Z73" i="7"/>
  <c r="H74" i="7"/>
  <c r="AD67" i="7"/>
  <c r="Y73" i="7"/>
  <c r="AD197" i="7"/>
  <c r="AC140" i="7"/>
  <c r="AD128" i="7"/>
  <c r="AD200" i="7"/>
  <c r="W140" i="7"/>
  <c r="AD140" i="7"/>
  <c r="AD53" i="7"/>
  <c r="X215" i="7"/>
  <c r="AD210" i="7"/>
  <c r="I143" i="7"/>
  <c r="AD73" i="7"/>
  <c r="Y140" i="7"/>
  <c r="AD137" i="7"/>
  <c r="AA73" i="7"/>
  <c r="X73" i="7"/>
  <c r="AD198" i="7"/>
  <c r="H217" i="7"/>
  <c r="AD125" i="7"/>
  <c r="Y215" i="7"/>
  <c r="AD141" i="7"/>
  <c r="D143" i="7"/>
  <c r="AD130" i="7"/>
  <c r="AD68" i="7"/>
  <c r="AB215" i="7"/>
  <c r="AD215" i="7"/>
  <c r="X140" i="7"/>
  <c r="AC73" i="7"/>
  <c r="AD127" i="7"/>
  <c r="AD204" i="7"/>
  <c r="AD120" i="7"/>
  <c r="Z140" i="7"/>
  <c r="V215" i="7"/>
  <c r="D142" i="7"/>
  <c r="AA140" i="7"/>
  <c r="I74" i="7"/>
  <c r="AD139" i="7"/>
  <c r="AD66" i="7"/>
  <c r="AD124" i="7"/>
  <c r="AD132" i="7"/>
  <c r="AD58" i="7"/>
  <c r="I217" i="7"/>
  <c r="V73" i="7"/>
  <c r="AD54" i="7"/>
  <c r="V140" i="7"/>
  <c r="AD202" i="7"/>
  <c r="AC215" i="7"/>
  <c r="F142" i="7"/>
  <c r="AD199" i="7"/>
  <c r="AD70" i="7"/>
  <c r="AB140" i="7"/>
  <c r="W73" i="7"/>
  <c r="AD211" i="7"/>
  <c r="AD119" i="7"/>
  <c r="AD62" i="7"/>
  <c r="J217" i="7"/>
  <c r="AD208" i="7"/>
  <c r="AA215" i="7"/>
  <c r="AD60" i="7"/>
  <c r="J143" i="7"/>
  <c r="AD207" i="7"/>
  <c r="AD69" i="7"/>
  <c r="AD121" i="7"/>
  <c r="AB73" i="7"/>
  <c r="AD64" i="7"/>
  <c r="AD59" i="7"/>
  <c r="F74" i="7"/>
  <c r="F218" i="7"/>
  <c r="W215" i="7"/>
  <c r="H143" i="7"/>
  <c r="AD206" i="7"/>
  <c r="AD52" i="7"/>
  <c r="AD138" i="7"/>
  <c r="AD134" i="7"/>
  <c r="AD51" i="7"/>
  <c r="J74" i="7"/>
  <c r="AD126" i="7"/>
  <c r="AD201" i="7"/>
  <c r="D223" i="7"/>
  <c r="B224" i="7" l="1"/>
  <c r="B144" i="7"/>
  <c r="B145" i="7" s="1"/>
  <c r="V303" i="7"/>
  <c r="W41" i="7" s="1"/>
  <c r="W303" i="7" s="1"/>
  <c r="AD302" i="7"/>
  <c r="AE40" i="7" s="1"/>
  <c r="AD28" i="7"/>
  <c r="AD290" i="7" s="1"/>
  <c r="AU5" i="7"/>
  <c r="AE7" i="7"/>
  <c r="B76" i="7"/>
  <c r="B77" i="7" s="1"/>
  <c r="Z142" i="7"/>
  <c r="AD142" i="7"/>
  <c r="X143" i="7"/>
  <c r="Z216" i="7"/>
  <c r="V217" i="7"/>
  <c r="X74" i="7"/>
  <c r="AE64" i="7"/>
  <c r="AE137" i="7"/>
  <c r="AE142" i="7"/>
  <c r="AE60" i="7"/>
  <c r="W217" i="7"/>
  <c r="AE66" i="7"/>
  <c r="AA217" i="7"/>
  <c r="AC74" i="7"/>
  <c r="AE51" i="7"/>
  <c r="AA142" i="7"/>
  <c r="W143" i="7"/>
  <c r="V143" i="7"/>
  <c r="V216" i="7"/>
  <c r="I145" i="7"/>
  <c r="AE67" i="7"/>
  <c r="AE72" i="7"/>
  <c r="AE74" i="7"/>
  <c r="AE206" i="7"/>
  <c r="AE54" i="7"/>
  <c r="AE70" i="7"/>
  <c r="AE212" i="7"/>
  <c r="W142" i="7"/>
  <c r="Z143" i="7"/>
  <c r="AB216" i="7"/>
  <c r="AC216" i="7"/>
  <c r="D145" i="7"/>
  <c r="H145" i="7"/>
  <c r="F75" i="7"/>
  <c r="AE71" i="7"/>
  <c r="AE136" i="7"/>
  <c r="AC142" i="7"/>
  <c r="AA143" i="7"/>
  <c r="AA216" i="7"/>
  <c r="D224" i="7"/>
  <c r="AE68" i="7"/>
  <c r="AA74" i="7"/>
  <c r="Y217" i="7"/>
  <c r="X217" i="7"/>
  <c r="AE69" i="7"/>
  <c r="AE139" i="7"/>
  <c r="AE126" i="7"/>
  <c r="AB74" i="7"/>
  <c r="AB142" i="7"/>
  <c r="AD143" i="7"/>
  <c r="Y216" i="7"/>
  <c r="J144" i="7"/>
  <c r="AE138" i="7"/>
  <c r="AE140" i="7"/>
  <c r="F145" i="7"/>
  <c r="AC217" i="7"/>
  <c r="V74" i="7"/>
  <c r="AE215" i="7"/>
  <c r="AE141" i="7"/>
  <c r="AE204" i="7"/>
  <c r="AE119" i="7"/>
  <c r="AE217" i="7"/>
  <c r="AB217" i="7"/>
  <c r="V142" i="7"/>
  <c r="AB143" i="7"/>
  <c r="X216" i="7"/>
  <c r="H144" i="7"/>
  <c r="AD74" i="7"/>
  <c r="H75" i="7"/>
  <c r="AE131" i="7"/>
  <c r="J145" i="7"/>
  <c r="Y74" i="7"/>
  <c r="F219" i="7"/>
  <c r="W74" i="7"/>
  <c r="AE199" i="7"/>
  <c r="AE202" i="7"/>
  <c r="Y142" i="7"/>
  <c r="AC143" i="7"/>
  <c r="W216" i="7"/>
  <c r="F144" i="7"/>
  <c r="AD217" i="7"/>
  <c r="AE57" i="7"/>
  <c r="AE135" i="7"/>
  <c r="X142" i="7"/>
  <c r="Y143" i="7"/>
  <c r="AD216" i="7"/>
  <c r="I144" i="7"/>
  <c r="Z217" i="7"/>
  <c r="AE209" i="7"/>
  <c r="AE65" i="7"/>
  <c r="AE214" i="7"/>
  <c r="Z74" i="7"/>
  <c r="I75" i="7"/>
  <c r="AE207" i="7"/>
  <c r="H218" i="7"/>
  <c r="AE62" i="7"/>
  <c r="B225" i="7" l="1"/>
  <c r="B146" i="7"/>
  <c r="B147" i="7" s="1"/>
  <c r="X41" i="7"/>
  <c r="X303" i="7" s="1"/>
  <c r="AE28" i="7"/>
  <c r="AF6" i="7"/>
  <c r="AV5" i="7"/>
  <c r="B78" i="7"/>
  <c r="I218" i="7"/>
  <c r="AB144" i="7"/>
  <c r="AE129" i="7"/>
  <c r="AE216" i="7"/>
  <c r="AE130" i="7"/>
  <c r="AE132" i="7"/>
  <c r="AE143" i="7"/>
  <c r="AE120" i="7"/>
  <c r="J146" i="7"/>
  <c r="X145" i="7"/>
  <c r="H77" i="7"/>
  <c r="AD145" i="7"/>
  <c r="Y144" i="7"/>
  <c r="AA144" i="7"/>
  <c r="AE124" i="7"/>
  <c r="AE55" i="7"/>
  <c r="AE133" i="7"/>
  <c r="AE61" i="7"/>
  <c r="AE198" i="7"/>
  <c r="AE53" i="7"/>
  <c r="I76" i="7"/>
  <c r="J77" i="7"/>
  <c r="AB145" i="7"/>
  <c r="W144" i="7"/>
  <c r="X144" i="7"/>
  <c r="AE211" i="7"/>
  <c r="AE58" i="7"/>
  <c r="AE123" i="7"/>
  <c r="F77" i="7"/>
  <c r="Z144" i="7"/>
  <c r="D144" i="7"/>
  <c r="AE63" i="7"/>
  <c r="AE128" i="7"/>
  <c r="H219" i="7"/>
  <c r="J218" i="7"/>
  <c r="F76" i="7"/>
  <c r="AE127" i="7"/>
  <c r="AE205" i="7"/>
  <c r="AA145" i="7"/>
  <c r="I147" i="7"/>
  <c r="AE200" i="7"/>
  <c r="AD144" i="7"/>
  <c r="F146" i="7"/>
  <c r="Y145" i="7"/>
  <c r="Z145" i="7"/>
  <c r="F220" i="7"/>
  <c r="J76" i="7"/>
  <c r="I77" i="7"/>
  <c r="AE197" i="7"/>
  <c r="AE73" i="7"/>
  <c r="AE56" i="7"/>
  <c r="AC144" i="7"/>
  <c r="D146" i="7"/>
  <c r="H76" i="7"/>
  <c r="H146" i="7"/>
  <c r="W145" i="7"/>
  <c r="F147" i="7"/>
  <c r="I146" i="7"/>
  <c r="AE203" i="7"/>
  <c r="AE213" i="7"/>
  <c r="AE134" i="7"/>
  <c r="AE144" i="7"/>
  <c r="D147" i="7"/>
  <c r="AE145" i="7"/>
  <c r="AE52" i="7"/>
  <c r="AE121" i="7"/>
  <c r="AE201" i="7"/>
  <c r="V144" i="7"/>
  <c r="J75" i="7"/>
  <c r="AE122" i="7"/>
  <c r="AE125" i="7"/>
  <c r="AE210" i="7"/>
  <c r="AE208" i="7"/>
  <c r="AE59" i="7"/>
  <c r="I219" i="7"/>
  <c r="V145" i="7"/>
  <c r="AC145" i="7"/>
  <c r="D225" i="7"/>
  <c r="B226" i="7" l="1"/>
  <c r="AE302" i="7"/>
  <c r="AF40" i="7" s="1"/>
  <c r="AE290" i="7"/>
  <c r="AF28" i="7" s="1"/>
  <c r="Y41" i="7"/>
  <c r="Y303" i="7" s="1"/>
  <c r="AW5" i="7"/>
  <c r="AF7" i="7"/>
  <c r="B79" i="7"/>
  <c r="B80" i="7" s="1"/>
  <c r="B148" i="7"/>
  <c r="J219" i="7"/>
  <c r="W77" i="7"/>
  <c r="AA75" i="7"/>
  <c r="Z146" i="7"/>
  <c r="AF76" i="7"/>
  <c r="AF202" i="7"/>
  <c r="AF144" i="7"/>
  <c r="AA77" i="7"/>
  <c r="AF64" i="7"/>
  <c r="F78" i="7"/>
  <c r="AF200" i="7"/>
  <c r="AE146" i="7"/>
  <c r="AF198" i="7"/>
  <c r="Y77" i="7"/>
  <c r="AF62" i="7"/>
  <c r="AC218" i="7"/>
  <c r="D226" i="7"/>
  <c r="AD146" i="7"/>
  <c r="V77" i="7"/>
  <c r="X75" i="7"/>
  <c r="AF141" i="7"/>
  <c r="V76" i="7"/>
  <c r="AF126" i="7"/>
  <c r="AE76" i="7"/>
  <c r="AF207" i="7"/>
  <c r="H78" i="7"/>
  <c r="AC75" i="7"/>
  <c r="AF69" i="7"/>
  <c r="X146" i="7"/>
  <c r="Z77" i="7"/>
  <c r="AF71" i="7"/>
  <c r="D148" i="7"/>
  <c r="AF68" i="7"/>
  <c r="AB218" i="7"/>
  <c r="AF211" i="7"/>
  <c r="AA76" i="7"/>
  <c r="AF125" i="7"/>
  <c r="AF74" i="7"/>
  <c r="X218" i="7"/>
  <c r="AF67" i="7"/>
  <c r="AF128" i="7"/>
  <c r="Y218" i="7"/>
  <c r="AF75" i="7"/>
  <c r="AF63" i="7"/>
  <c r="AE75" i="7"/>
  <c r="H147" i="7"/>
  <c r="AE77" i="7"/>
  <c r="W75" i="7"/>
  <c r="AF72" i="7"/>
  <c r="AF119" i="7"/>
  <c r="Z218" i="7"/>
  <c r="AF54" i="7"/>
  <c r="AD76" i="7"/>
  <c r="Y76" i="7"/>
  <c r="AF120" i="7"/>
  <c r="AF130" i="7"/>
  <c r="W218" i="7"/>
  <c r="AA146" i="7"/>
  <c r="AF201" i="7"/>
  <c r="AF216" i="7"/>
  <c r="I78" i="7"/>
  <c r="X77" i="7"/>
  <c r="W76" i="7"/>
  <c r="AF217" i="7"/>
  <c r="AC146" i="7"/>
  <c r="AF52" i="7"/>
  <c r="AF218" i="7"/>
  <c r="AF66" i="7"/>
  <c r="F221" i="7"/>
  <c r="V75" i="7"/>
  <c r="AF139" i="7"/>
  <c r="W146" i="7"/>
  <c r="AF212" i="7"/>
  <c r="J78" i="7"/>
  <c r="AB77" i="7"/>
  <c r="V146" i="7"/>
  <c r="AA218" i="7"/>
  <c r="AB146" i="7"/>
  <c r="AC76" i="7"/>
  <c r="AF134" i="7"/>
  <c r="Z76" i="7"/>
  <c r="AF209" i="7"/>
  <c r="AD218" i="7"/>
  <c r="AF60" i="7"/>
  <c r="AF215" i="7"/>
  <c r="AD75" i="7"/>
  <c r="AF138" i="7"/>
  <c r="V218" i="7"/>
  <c r="AB76" i="7"/>
  <c r="AF59" i="7"/>
  <c r="AC77" i="7"/>
  <c r="Z75" i="7"/>
  <c r="AF137" i="7"/>
  <c r="X76" i="7"/>
  <c r="AF199" i="7"/>
  <c r="AD77" i="7"/>
  <c r="AF127" i="7"/>
  <c r="F148" i="7"/>
  <c r="Y75" i="7"/>
  <c r="AF70" i="7"/>
  <c r="AF136" i="7"/>
  <c r="AF58" i="7"/>
  <c r="H148" i="7"/>
  <c r="AB75" i="7"/>
  <c r="J147" i="7"/>
  <c r="AF55" i="7"/>
  <c r="AF145" i="7"/>
  <c r="AF140" i="7"/>
  <c r="AF208" i="7"/>
  <c r="AF131" i="7"/>
  <c r="Y146" i="7"/>
  <c r="AF123" i="7"/>
  <c r="AF146" i="7"/>
  <c r="I220" i="7"/>
  <c r="AF204" i="7"/>
  <c r="AE218" i="7"/>
  <c r="H220" i="7"/>
  <c r="AF133" i="7"/>
  <c r="AF135" i="7"/>
  <c r="B227" i="7" l="1"/>
  <c r="AF302" i="7"/>
  <c r="Z41" i="7"/>
  <c r="Z303" i="7" s="1"/>
  <c r="V291" i="7"/>
  <c r="AG6" i="7"/>
  <c r="AX5" i="7"/>
  <c r="B81" i="7"/>
  <c r="B149" i="7"/>
  <c r="J220" i="7"/>
  <c r="V219" i="7"/>
  <c r="AF77" i="7"/>
  <c r="AF53" i="7"/>
  <c r="AF73" i="7"/>
  <c r="AF78" i="7"/>
  <c r="J79" i="7"/>
  <c r="AF147" i="7"/>
  <c r="H79" i="7"/>
  <c r="AB78" i="7"/>
  <c r="AE219" i="7"/>
  <c r="AB219" i="7"/>
  <c r="AF210" i="7"/>
  <c r="AF124" i="7"/>
  <c r="AF197" i="7"/>
  <c r="F222" i="7"/>
  <c r="H80" i="7"/>
  <c r="X147" i="7"/>
  <c r="AD147" i="7"/>
  <c r="Y147" i="7"/>
  <c r="Y219" i="7"/>
  <c r="AC219" i="7"/>
  <c r="AF51" i="7"/>
  <c r="AF206" i="7"/>
  <c r="Z219" i="7"/>
  <c r="AF219" i="7"/>
  <c r="AF121" i="7"/>
  <c r="AF214" i="7"/>
  <c r="W147" i="7"/>
  <c r="AD78" i="7"/>
  <c r="J80" i="7"/>
  <c r="X78" i="7"/>
  <c r="F80" i="7"/>
  <c r="Y78" i="7"/>
  <c r="AA219" i="7"/>
  <c r="AF205" i="7"/>
  <c r="AF56" i="7"/>
  <c r="AF122" i="7"/>
  <c r="W78" i="7"/>
  <c r="V78" i="7"/>
  <c r="AA78" i="7"/>
  <c r="AB147" i="7"/>
  <c r="X219" i="7"/>
  <c r="AF142" i="7"/>
  <c r="AF57" i="7"/>
  <c r="AF129" i="7"/>
  <c r="AA147" i="7"/>
  <c r="AE78" i="7"/>
  <c r="AC78" i="7"/>
  <c r="I148" i="7"/>
  <c r="Z78" i="7"/>
  <c r="Z147" i="7"/>
  <c r="H149" i="7"/>
  <c r="W219" i="7"/>
  <c r="AF65" i="7"/>
  <c r="AF203" i="7"/>
  <c r="AF61" i="7"/>
  <c r="I80" i="7"/>
  <c r="F79" i="7"/>
  <c r="AD219" i="7"/>
  <c r="AF132" i="7"/>
  <c r="AF143" i="7"/>
  <c r="AF213" i="7"/>
  <c r="V147" i="7"/>
  <c r="H221" i="7"/>
  <c r="AE147" i="7"/>
  <c r="AC147" i="7"/>
  <c r="I221" i="7"/>
  <c r="I79" i="7"/>
  <c r="D227" i="7"/>
  <c r="D149" i="7"/>
  <c r="AF290" i="7" l="1"/>
  <c r="AG28" i="7" s="1"/>
  <c r="B228" i="7"/>
  <c r="AA41" i="7"/>
  <c r="AA303" i="7" s="1"/>
  <c r="AG40" i="7"/>
  <c r="W29" i="7"/>
  <c r="W291" i="7" s="1"/>
  <c r="AY5" i="7"/>
  <c r="AG7" i="7"/>
  <c r="B82" i="7"/>
  <c r="B83" i="7" s="1"/>
  <c r="B150" i="7"/>
  <c r="J221" i="7"/>
  <c r="AA220" i="7"/>
  <c r="Z79" i="7"/>
  <c r="AA79" i="7"/>
  <c r="AF79" i="7"/>
  <c r="AG145" i="7"/>
  <c r="AG75" i="7"/>
  <c r="W80" i="7"/>
  <c r="AG61" i="7"/>
  <c r="AG201" i="7"/>
  <c r="AG219" i="7"/>
  <c r="AG63" i="7"/>
  <c r="AG213" i="7"/>
  <c r="AG142" i="7"/>
  <c r="AG146" i="7"/>
  <c r="AG207" i="7"/>
  <c r="V220" i="7"/>
  <c r="AC79" i="7"/>
  <c r="Z80" i="7"/>
  <c r="AE79" i="7"/>
  <c r="AG122" i="7"/>
  <c r="AD79" i="7"/>
  <c r="AA80" i="7"/>
  <c r="J81" i="7"/>
  <c r="AG197" i="7"/>
  <c r="AG60" i="7"/>
  <c r="AG143" i="7"/>
  <c r="AG144" i="7"/>
  <c r="AG73" i="7"/>
  <c r="AB220" i="7"/>
  <c r="W220" i="7"/>
  <c r="I149" i="7"/>
  <c r="J222" i="7"/>
  <c r="AB79" i="7"/>
  <c r="AG120" i="7"/>
  <c r="AG79" i="7"/>
  <c r="AC80" i="7"/>
  <c r="AG138" i="7"/>
  <c r="AG211" i="7"/>
  <c r="AG126" i="7"/>
  <c r="J148" i="7"/>
  <c r="AG77" i="7"/>
  <c r="X220" i="7"/>
  <c r="AD220" i="7"/>
  <c r="AD80" i="7"/>
  <c r="V79" i="7"/>
  <c r="Y79" i="7"/>
  <c r="F223" i="7"/>
  <c r="AG64" i="7"/>
  <c r="AF80" i="7"/>
  <c r="V80" i="7"/>
  <c r="AG119" i="7"/>
  <c r="AG216" i="7"/>
  <c r="AG136" i="7"/>
  <c r="AG133" i="7"/>
  <c r="AB80" i="7"/>
  <c r="AG121" i="7"/>
  <c r="AE220" i="7"/>
  <c r="AC220" i="7"/>
  <c r="AG218" i="7"/>
  <c r="H222" i="7"/>
  <c r="H81" i="7"/>
  <c r="AG199" i="7"/>
  <c r="Y80" i="7"/>
  <c r="AG132" i="7"/>
  <c r="F150" i="7"/>
  <c r="AG202" i="7"/>
  <c r="AG203" i="7"/>
  <c r="AG52" i="7"/>
  <c r="AG140" i="7"/>
  <c r="AG198" i="7"/>
  <c r="Y220" i="7"/>
  <c r="F149" i="7"/>
  <c r="F81" i="7"/>
  <c r="X80" i="7"/>
  <c r="AG70" i="7"/>
  <c r="H150" i="7"/>
  <c r="AG137" i="7"/>
  <c r="AG125" i="7"/>
  <c r="I81" i="7"/>
  <c r="AG204" i="7"/>
  <c r="AG124" i="7"/>
  <c r="AE80" i="7"/>
  <c r="AG215" i="7"/>
  <c r="Z220" i="7"/>
  <c r="X79" i="7"/>
  <c r="I222" i="7"/>
  <c r="AG80" i="7"/>
  <c r="AG141" i="7"/>
  <c r="J149" i="7"/>
  <c r="AG139" i="7"/>
  <c r="AG69" i="7"/>
  <c r="AG131" i="7"/>
  <c r="W79" i="7"/>
  <c r="AG214" i="7"/>
  <c r="AG209" i="7"/>
  <c r="AF220" i="7"/>
  <c r="D228" i="7"/>
  <c r="AG71" i="7"/>
  <c r="AG54" i="7"/>
  <c r="D150" i="7"/>
  <c r="AG74" i="7"/>
  <c r="W20" i="7" l="1"/>
  <c r="W282" i="7" s="1"/>
  <c r="X20" i="7" s="1"/>
  <c r="X282" i="7" s="1"/>
  <c r="Y20" i="7" s="1"/>
  <c r="Y282" i="7" s="1"/>
  <c r="Z20" i="7" s="1"/>
  <c r="Z282" i="7" s="1"/>
  <c r="AA20" i="7" s="1"/>
  <c r="AA282" i="7" s="1"/>
  <c r="AB20" i="7" s="1"/>
  <c r="AB282" i="7" s="1"/>
  <c r="AC20" i="7" s="1"/>
  <c r="AC282" i="7" s="1"/>
  <c r="AD20" i="7" s="1"/>
  <c r="AD282" i="7" s="1"/>
  <c r="AE20" i="7" s="1"/>
  <c r="AE282" i="7" s="1"/>
  <c r="AF20" i="7" s="1"/>
  <c r="AF282" i="7" s="1"/>
  <c r="AG20" i="7" s="1"/>
  <c r="B229" i="7"/>
  <c r="AB41" i="7"/>
  <c r="AB303" i="7" s="1"/>
  <c r="X29" i="7"/>
  <c r="X291" i="7" s="1"/>
  <c r="AH6" i="7"/>
  <c r="AZ5" i="7"/>
  <c r="B84" i="7"/>
  <c r="B85" i="7" s="1"/>
  <c r="B151" i="7"/>
  <c r="AD221" i="7"/>
  <c r="AF221" i="7"/>
  <c r="D229" i="7"/>
  <c r="H82" i="7"/>
  <c r="AG57" i="7"/>
  <c r="AG67" i="7"/>
  <c r="AG222" i="7"/>
  <c r="W149" i="7"/>
  <c r="X81" i="7"/>
  <c r="AG130" i="7"/>
  <c r="AG81" i="7"/>
  <c r="H83" i="7"/>
  <c r="AG55" i="7"/>
  <c r="I223" i="7"/>
  <c r="AG147" i="7"/>
  <c r="AE221" i="7"/>
  <c r="V221" i="7"/>
  <c r="F83" i="7"/>
  <c r="AG208" i="7"/>
  <c r="AG206" i="7"/>
  <c r="AG56" i="7"/>
  <c r="Z222" i="7"/>
  <c r="Y149" i="7"/>
  <c r="AG220" i="7"/>
  <c r="F151" i="7"/>
  <c r="AC81" i="7"/>
  <c r="AC222" i="7"/>
  <c r="W222" i="7"/>
  <c r="AD148" i="7"/>
  <c r="Y221" i="7"/>
  <c r="Z221" i="7"/>
  <c r="AG128" i="7"/>
  <c r="V149" i="7"/>
  <c r="AC149" i="7"/>
  <c r="AB148" i="7"/>
  <c r="AG212" i="7"/>
  <c r="AB221" i="7"/>
  <c r="AG221" i="7"/>
  <c r="AG58" i="7"/>
  <c r="AF81" i="7"/>
  <c r="X149" i="7"/>
  <c r="AE148" i="7"/>
  <c r="AG210" i="7"/>
  <c r="Y148" i="7"/>
  <c r="AD222" i="7"/>
  <c r="I82" i="7"/>
  <c r="AE222" i="7"/>
  <c r="AC148" i="7"/>
  <c r="V81" i="7"/>
  <c r="Z81" i="7"/>
  <c r="AF149" i="7"/>
  <c r="AD81" i="7"/>
  <c r="X221" i="7"/>
  <c r="AG217" i="7"/>
  <c r="AG134" i="7"/>
  <c r="X222" i="7"/>
  <c r="J83" i="7"/>
  <c r="AA222" i="7"/>
  <c r="I150" i="7"/>
  <c r="AG62" i="7"/>
  <c r="AA148" i="7"/>
  <c r="J82" i="7"/>
  <c r="AG59" i="7"/>
  <c r="Y81" i="7"/>
  <c r="Z148" i="7"/>
  <c r="AG149" i="7"/>
  <c r="AG51" i="7"/>
  <c r="V148" i="7"/>
  <c r="AD149" i="7"/>
  <c r="AA221" i="7"/>
  <c r="AG72" i="7"/>
  <c r="AG66" i="7"/>
  <c r="Y222" i="7"/>
  <c r="X148" i="7"/>
  <c r="AA81" i="7"/>
  <c r="AE149" i="7"/>
  <c r="AG127" i="7"/>
  <c r="AG148" i="7"/>
  <c r="H223" i="7"/>
  <c r="AG53" i="7"/>
  <c r="AB81" i="7"/>
  <c r="W81" i="7"/>
  <c r="AG205" i="7"/>
  <c r="AB222" i="7"/>
  <c r="AC221" i="7"/>
  <c r="AG76" i="7"/>
  <c r="AB149" i="7"/>
  <c r="AG65" i="7"/>
  <c r="AG200" i="7"/>
  <c r="AG78" i="7"/>
  <c r="W221" i="7"/>
  <c r="AG135" i="7"/>
  <c r="W148" i="7"/>
  <c r="AG68" i="7"/>
  <c r="AG123" i="7"/>
  <c r="AA149" i="7"/>
  <c r="AF222" i="7"/>
  <c r="AE81" i="7"/>
  <c r="Z149" i="7"/>
  <c r="V222" i="7"/>
  <c r="I83" i="7"/>
  <c r="AG129" i="7"/>
  <c r="F224" i="7"/>
  <c r="F82" i="7"/>
  <c r="AF148" i="7"/>
  <c r="D151" i="7"/>
  <c r="AG282" i="7" l="1"/>
  <c r="AH20" i="7" s="1"/>
  <c r="B230" i="7"/>
  <c r="AG290" i="7"/>
  <c r="AH28" i="7" s="1"/>
  <c r="AG302" i="7"/>
  <c r="AH40" i="7" s="1"/>
  <c r="AC41" i="7"/>
  <c r="AC303" i="7" s="1"/>
  <c r="Y29" i="7"/>
  <c r="Y291" i="7" s="1"/>
  <c r="BA5" i="7"/>
  <c r="AH7" i="7"/>
  <c r="B86" i="7"/>
  <c r="B152" i="7"/>
  <c r="J223" i="7"/>
  <c r="I151" i="7"/>
  <c r="X82" i="7"/>
  <c r="V83" i="7"/>
  <c r="AA83" i="7"/>
  <c r="AG82" i="7"/>
  <c r="J85" i="7"/>
  <c r="H151" i="7"/>
  <c r="J150" i="7"/>
  <c r="AD83" i="7"/>
  <c r="W83" i="7"/>
  <c r="AB82" i="7"/>
  <c r="AB83" i="7"/>
  <c r="AH119" i="7"/>
  <c r="H224" i="7"/>
  <c r="H85" i="7"/>
  <c r="Z83" i="7"/>
  <c r="V82" i="7"/>
  <c r="J224" i="7"/>
  <c r="F225" i="7"/>
  <c r="Y83" i="7"/>
  <c r="I85" i="7"/>
  <c r="AF82" i="7"/>
  <c r="AC83" i="7"/>
  <c r="AH56" i="7"/>
  <c r="AH75" i="7"/>
  <c r="Z82" i="7"/>
  <c r="W82" i="7"/>
  <c r="H84" i="7"/>
  <c r="Y82" i="7"/>
  <c r="AE83" i="7"/>
  <c r="I84" i="7"/>
  <c r="F85" i="7"/>
  <c r="AC82" i="7"/>
  <c r="J84" i="7"/>
  <c r="AD82" i="7"/>
  <c r="F84" i="7"/>
  <c r="AH215" i="7"/>
  <c r="AE82" i="7"/>
  <c r="AG83" i="7"/>
  <c r="X83" i="7"/>
  <c r="AF83" i="7"/>
  <c r="AA82" i="7"/>
  <c r="AH135" i="7"/>
  <c r="AH205" i="7"/>
  <c r="D230" i="7"/>
  <c r="D152" i="7"/>
  <c r="B231" i="7" l="1"/>
  <c r="AD41" i="7"/>
  <c r="AD303" i="7" s="1"/>
  <c r="Z29" i="7"/>
  <c r="Z291" i="7" s="1"/>
  <c r="AI6" i="7"/>
  <c r="BB5" i="7"/>
  <c r="B87" i="7"/>
  <c r="B153" i="7"/>
  <c r="I224" i="7"/>
  <c r="AG223" i="7"/>
  <c r="AH62" i="7"/>
  <c r="AH132" i="7"/>
  <c r="AF85" i="7"/>
  <c r="X85" i="7"/>
  <c r="AG84" i="7"/>
  <c r="AH218" i="7"/>
  <c r="H152" i="7"/>
  <c r="AH58" i="7"/>
  <c r="Y85" i="7"/>
  <c r="AH124" i="7"/>
  <c r="AH68" i="7"/>
  <c r="AH120" i="7"/>
  <c r="Z223" i="7"/>
  <c r="AB223" i="7"/>
  <c r="AH64" i="7"/>
  <c r="AH140" i="7"/>
  <c r="Y84" i="7"/>
  <c r="AH145" i="7"/>
  <c r="AH53" i="7"/>
  <c r="AB84" i="7"/>
  <c r="X150" i="7"/>
  <c r="AH216" i="7"/>
  <c r="AH84" i="7"/>
  <c r="AH198" i="7"/>
  <c r="AE84" i="7"/>
  <c r="AH144" i="7"/>
  <c r="AH199" i="7"/>
  <c r="AH201" i="7"/>
  <c r="AH125" i="7"/>
  <c r="AE85" i="7"/>
  <c r="AH74" i="7"/>
  <c r="AD85" i="7"/>
  <c r="AH128" i="7"/>
  <c r="AH141" i="7"/>
  <c r="I152" i="7"/>
  <c r="AA150" i="7"/>
  <c r="AH146" i="7"/>
  <c r="AH59" i="7"/>
  <c r="AD223" i="7"/>
  <c r="Y223" i="7"/>
  <c r="AH220" i="7"/>
  <c r="AH148" i="7"/>
  <c r="AH127" i="7"/>
  <c r="Z85" i="7"/>
  <c r="AH134" i="7"/>
  <c r="AH71" i="7"/>
  <c r="AH142" i="7"/>
  <c r="V223" i="7"/>
  <c r="AC223" i="7"/>
  <c r="AH208" i="7"/>
  <c r="AH137" i="7"/>
  <c r="H225" i="7"/>
  <c r="AD84" i="7"/>
  <c r="AH138" i="7"/>
  <c r="AA85" i="7"/>
  <c r="I86" i="7"/>
  <c r="AH222" i="7"/>
  <c r="AH70" i="7"/>
  <c r="AF84" i="7"/>
  <c r="AH81" i="7"/>
  <c r="J152" i="7"/>
  <c r="AH203" i="7"/>
  <c r="AC84" i="7"/>
  <c r="V85" i="7"/>
  <c r="AH149" i="7"/>
  <c r="AH219" i="7"/>
  <c r="AH57" i="7"/>
  <c r="F226" i="7"/>
  <c r="AH214" i="7"/>
  <c r="AH197" i="7"/>
  <c r="AH72" i="7"/>
  <c r="H153" i="7"/>
  <c r="X84" i="7"/>
  <c r="AA223" i="7"/>
  <c r="X223" i="7"/>
  <c r="AH130" i="7"/>
  <c r="D231" i="7"/>
  <c r="AH121" i="7"/>
  <c r="W85" i="7"/>
  <c r="AD150" i="7"/>
  <c r="AH65" i="7"/>
  <c r="AC150" i="7"/>
  <c r="AC85" i="7"/>
  <c r="AH126" i="7"/>
  <c r="AH143" i="7"/>
  <c r="AH202" i="7"/>
  <c r="I225" i="7"/>
  <c r="AH139" i="7"/>
  <c r="AH69" i="7"/>
  <c r="AH77" i="7"/>
  <c r="AE223" i="7"/>
  <c r="AH223" i="7"/>
  <c r="AH79" i="7"/>
  <c r="AH150" i="7"/>
  <c r="AH122" i="7"/>
  <c r="AH76" i="7"/>
  <c r="AF150" i="7"/>
  <c r="AH200" i="7"/>
  <c r="Z150" i="7"/>
  <c r="F86" i="7"/>
  <c r="AH67" i="7"/>
  <c r="AH129" i="7"/>
  <c r="AH80" i="7"/>
  <c r="W84" i="7"/>
  <c r="AH66" i="7"/>
  <c r="AH212" i="7"/>
  <c r="AA84" i="7"/>
  <c r="AH83" i="7"/>
  <c r="H86" i="7"/>
  <c r="AH217" i="7"/>
  <c r="AH131" i="7"/>
  <c r="AE150" i="7"/>
  <c r="AH85" i="7"/>
  <c r="AB85" i="7"/>
  <c r="W223" i="7"/>
  <c r="F152" i="7"/>
  <c r="AH147" i="7"/>
  <c r="AH133" i="7"/>
  <c r="V84" i="7"/>
  <c r="AH210" i="7"/>
  <c r="AH60" i="7"/>
  <c r="Y150" i="7"/>
  <c r="AH82" i="7"/>
  <c r="AH136" i="7"/>
  <c r="AH51" i="7"/>
  <c r="AF223" i="7"/>
  <c r="AH206" i="7"/>
  <c r="AH204" i="7"/>
  <c r="AH209" i="7"/>
  <c r="J151" i="7"/>
  <c r="W150" i="7"/>
  <c r="AH123" i="7"/>
  <c r="AG85" i="7"/>
  <c r="AH73" i="7"/>
  <c r="AH55" i="7"/>
  <c r="AB150" i="7"/>
  <c r="AH78" i="7"/>
  <c r="AH61" i="7"/>
  <c r="V150" i="7"/>
  <c r="AH63" i="7"/>
  <c r="J86" i="7"/>
  <c r="AH207" i="7"/>
  <c r="AH54" i="7"/>
  <c r="AH211" i="7"/>
  <c r="AH221" i="7"/>
  <c r="J225" i="7"/>
  <c r="AH213" i="7"/>
  <c r="Z84" i="7"/>
  <c r="AH52" i="7"/>
  <c r="AG150" i="7"/>
  <c r="D153" i="7"/>
  <c r="AH282" i="7" l="1"/>
  <c r="AI20" i="7" s="1"/>
  <c r="B232" i="7"/>
  <c r="AH302" i="7"/>
  <c r="AI40" i="7" s="1"/>
  <c r="AH290" i="7"/>
  <c r="AI28" i="7" s="1"/>
  <c r="AE41" i="7"/>
  <c r="AE303" i="7" s="1"/>
  <c r="AA29" i="7"/>
  <c r="AA291" i="7" s="1"/>
  <c r="BC5" i="7"/>
  <c r="AI7" i="7"/>
  <c r="B88" i="7"/>
  <c r="B154" i="7"/>
  <c r="Y224" i="7"/>
  <c r="AC224" i="7"/>
  <c r="AI221" i="7"/>
  <c r="AI79" i="7"/>
  <c r="AI140" i="7"/>
  <c r="X151" i="7"/>
  <c r="AI76" i="7"/>
  <c r="AA86" i="7"/>
  <c r="AI144" i="7"/>
  <c r="Y225" i="7"/>
  <c r="AI211" i="7"/>
  <c r="AI152" i="7"/>
  <c r="AD224" i="7"/>
  <c r="AG224" i="7"/>
  <c r="AI121" i="7"/>
  <c r="AE86" i="7"/>
  <c r="AI147" i="7"/>
  <c r="AH151" i="7"/>
  <c r="AF151" i="7"/>
  <c r="X152" i="7"/>
  <c r="AD86" i="7"/>
  <c r="Z151" i="7"/>
  <c r="AF225" i="7"/>
  <c r="V224" i="7"/>
  <c r="AA224" i="7"/>
  <c r="AI145" i="7"/>
  <c r="W151" i="7"/>
  <c r="AI69" i="7"/>
  <c r="AI82" i="7"/>
  <c r="AI80" i="7"/>
  <c r="AA225" i="7"/>
  <c r="AG151" i="7"/>
  <c r="AI219" i="7"/>
  <c r="AE224" i="7"/>
  <c r="X224" i="7"/>
  <c r="F87" i="7"/>
  <c r="AA152" i="7"/>
  <c r="AE152" i="7"/>
  <c r="X86" i="7"/>
  <c r="AE225" i="7"/>
  <c r="J87" i="7"/>
  <c r="W152" i="7"/>
  <c r="Y151" i="7"/>
  <c r="AG86" i="7"/>
  <c r="F153" i="7"/>
  <c r="I153" i="7"/>
  <c r="AD152" i="7"/>
  <c r="V152" i="7"/>
  <c r="AI225" i="7"/>
  <c r="F227" i="7"/>
  <c r="AI139" i="7"/>
  <c r="AI70" i="7"/>
  <c r="AB86" i="7"/>
  <c r="AI203" i="7"/>
  <c r="Z152" i="7"/>
  <c r="AC225" i="7"/>
  <c r="Y152" i="7"/>
  <c r="I154" i="7"/>
  <c r="W224" i="7"/>
  <c r="AF224" i="7"/>
  <c r="X225" i="7"/>
  <c r="AI53" i="7"/>
  <c r="AI77" i="7"/>
  <c r="AD151" i="7"/>
  <c r="W86" i="7"/>
  <c r="AI138" i="7"/>
  <c r="AI151" i="7"/>
  <c r="F154" i="7"/>
  <c r="AI216" i="7"/>
  <c r="I87" i="7"/>
  <c r="Z225" i="7"/>
  <c r="AH224" i="7"/>
  <c r="AA151" i="7"/>
  <c r="AI66" i="7"/>
  <c r="AB151" i="7"/>
  <c r="AI149" i="7"/>
  <c r="AI54" i="7"/>
  <c r="AG152" i="7"/>
  <c r="AI217" i="7"/>
  <c r="Z224" i="7"/>
  <c r="V86" i="7"/>
  <c r="AB225" i="7"/>
  <c r="AI214" i="7"/>
  <c r="AI131" i="7"/>
  <c r="AF86" i="7"/>
  <c r="AI143" i="7"/>
  <c r="AB224" i="7"/>
  <c r="AC86" i="7"/>
  <c r="AB152" i="7"/>
  <c r="Z86" i="7"/>
  <c r="Y86" i="7"/>
  <c r="H87" i="7"/>
  <c r="V225" i="7"/>
  <c r="AC152" i="7"/>
  <c r="AH86" i="7"/>
  <c r="J153" i="7"/>
  <c r="AG225" i="7"/>
  <c r="AC151" i="7"/>
  <c r="AH152" i="7"/>
  <c r="W225" i="7"/>
  <c r="J226" i="7"/>
  <c r="AI222" i="7"/>
  <c r="AI134" i="7"/>
  <c r="H226" i="7"/>
  <c r="AI83" i="7"/>
  <c r="AE151" i="7"/>
  <c r="AD225" i="7"/>
  <c r="V151" i="7"/>
  <c r="AF152" i="7"/>
  <c r="AH225" i="7"/>
  <c r="AI212" i="7"/>
  <c r="D154" i="7"/>
  <c r="D232" i="7"/>
  <c r="B233" i="7" l="1"/>
  <c r="AF41" i="7"/>
  <c r="AF303" i="7" s="1"/>
  <c r="V304" i="7"/>
  <c r="AB29" i="7"/>
  <c r="AB291" i="7" s="1"/>
  <c r="AJ6" i="7"/>
  <c r="BD5" i="7"/>
  <c r="B89" i="7"/>
  <c r="B90" i="7" s="1"/>
  <c r="B155" i="7"/>
  <c r="I226" i="7"/>
  <c r="AI133" i="7"/>
  <c r="AI78" i="7"/>
  <c r="AH153" i="7"/>
  <c r="F88" i="7"/>
  <c r="F228" i="7"/>
  <c r="AD153" i="7"/>
  <c r="AA87" i="7"/>
  <c r="Y153" i="7"/>
  <c r="AI75" i="7"/>
  <c r="AI148" i="7"/>
  <c r="AI137" i="7"/>
  <c r="AI199" i="7"/>
  <c r="AI198" i="7"/>
  <c r="AI142" i="7"/>
  <c r="AI56" i="7"/>
  <c r="AI58" i="7"/>
  <c r="AI85" i="7"/>
  <c r="AI220" i="7"/>
  <c r="AI84" i="7"/>
  <c r="D233" i="7"/>
  <c r="AE153" i="7"/>
  <c r="AI132" i="7"/>
  <c r="AI136" i="7"/>
  <c r="AI135" i="7"/>
  <c r="AI206" i="7"/>
  <c r="AI87" i="7"/>
  <c r="AI122" i="7"/>
  <c r="AI124" i="7"/>
  <c r="AI218" i="7"/>
  <c r="AI86" i="7"/>
  <c r="AF87" i="7"/>
  <c r="AI215" i="7"/>
  <c r="V87" i="7"/>
  <c r="AG153" i="7"/>
  <c r="AB87" i="7"/>
  <c r="H154" i="7"/>
  <c r="AI71" i="7"/>
  <c r="AI126" i="7"/>
  <c r="AI224" i="7"/>
  <c r="AB153" i="7"/>
  <c r="AI55" i="7"/>
  <c r="AC87" i="7"/>
  <c r="AI153" i="7"/>
  <c r="AH87" i="7"/>
  <c r="AI52" i="7"/>
  <c r="W153" i="7"/>
  <c r="AI127" i="7"/>
  <c r="X153" i="7"/>
  <c r="AI67" i="7"/>
  <c r="W87" i="7"/>
  <c r="Z153" i="7"/>
  <c r="AI146" i="7"/>
  <c r="AI81" i="7"/>
  <c r="AI209" i="7"/>
  <c r="Y87" i="7"/>
  <c r="I88" i="7"/>
  <c r="AI197" i="7"/>
  <c r="AI72" i="7"/>
  <c r="AE87" i="7"/>
  <c r="V153" i="7"/>
  <c r="H88" i="7"/>
  <c r="AI130" i="7"/>
  <c r="AI74" i="7"/>
  <c r="AI60" i="7"/>
  <c r="AI62" i="7"/>
  <c r="AI68" i="7"/>
  <c r="AG87" i="7"/>
  <c r="J88" i="7"/>
  <c r="AI210" i="7"/>
  <c r="AI207" i="7"/>
  <c r="F155" i="7"/>
  <c r="AI73" i="7"/>
  <c r="AI223" i="7"/>
  <c r="AI204" i="7"/>
  <c r="Z87" i="7"/>
  <c r="AI205" i="7"/>
  <c r="AC153" i="7"/>
  <c r="AI64" i="7"/>
  <c r="AI129" i="7"/>
  <c r="AI65" i="7"/>
  <c r="AI61" i="7"/>
  <c r="AI51" i="7"/>
  <c r="AI141" i="7"/>
  <c r="AI208" i="7"/>
  <c r="AI202" i="7"/>
  <c r="AI213" i="7"/>
  <c r="X87" i="7"/>
  <c r="AI59" i="7"/>
  <c r="AD87" i="7"/>
  <c r="AI125" i="7"/>
  <c r="AA153" i="7"/>
  <c r="AI120" i="7"/>
  <c r="H227" i="7"/>
  <c r="I227" i="7"/>
  <c r="AI128" i="7"/>
  <c r="AI201" i="7"/>
  <c r="AI200" i="7"/>
  <c r="AI119" i="7"/>
  <c r="AI123" i="7"/>
  <c r="AI63" i="7"/>
  <c r="J227" i="7"/>
  <c r="J154" i="7"/>
  <c r="AI57" i="7"/>
  <c r="AI150" i="7"/>
  <c r="AF153" i="7"/>
  <c r="D155" i="7"/>
  <c r="AI282" i="7" l="1"/>
  <c r="AJ20" i="7" s="1"/>
  <c r="B234" i="7"/>
  <c r="AI302" i="7"/>
  <c r="AJ40" i="7" s="1"/>
  <c r="AI290" i="7"/>
  <c r="AJ28" i="7" s="1"/>
  <c r="AG41" i="7"/>
  <c r="AG303" i="7" s="1"/>
  <c r="W42" i="7"/>
  <c r="W304" i="7" s="1"/>
  <c r="AC29" i="7"/>
  <c r="AC291" i="7" s="1"/>
  <c r="BE5" i="7"/>
  <c r="AJ7" i="7"/>
  <c r="B91" i="7"/>
  <c r="B156" i="7"/>
  <c r="V226" i="7"/>
  <c r="Y226" i="7"/>
  <c r="AE88" i="7"/>
  <c r="AA227" i="7"/>
  <c r="AI227" i="7"/>
  <c r="AH227" i="7"/>
  <c r="AJ198" i="7"/>
  <c r="X154" i="7"/>
  <c r="AJ135" i="7"/>
  <c r="Z154" i="7"/>
  <c r="W154" i="7"/>
  <c r="J89" i="7"/>
  <c r="H155" i="7"/>
  <c r="AJ154" i="7"/>
  <c r="AJ227" i="7"/>
  <c r="AD154" i="7"/>
  <c r="AC226" i="7"/>
  <c r="AI226" i="7"/>
  <c r="AJ218" i="7"/>
  <c r="AB154" i="7"/>
  <c r="V88" i="7"/>
  <c r="AC227" i="7"/>
  <c r="AF154" i="7"/>
  <c r="AF227" i="7"/>
  <c r="AJ128" i="7"/>
  <c r="AJ145" i="7"/>
  <c r="AJ136" i="7"/>
  <c r="AG227" i="7"/>
  <c r="AA226" i="7"/>
  <c r="X226" i="7"/>
  <c r="D156" i="7"/>
  <c r="X227" i="7"/>
  <c r="I155" i="7"/>
  <c r="F156" i="7"/>
  <c r="Z88" i="7"/>
  <c r="AJ55" i="7"/>
  <c r="AJ73" i="7"/>
  <c r="AJ77" i="7"/>
  <c r="H228" i="7"/>
  <c r="AJ223" i="7"/>
  <c r="I156" i="7"/>
  <c r="AI154" i="7"/>
  <c r="W226" i="7"/>
  <c r="AF226" i="7"/>
  <c r="AG154" i="7"/>
  <c r="AJ214" i="7"/>
  <c r="AC154" i="7"/>
  <c r="AD88" i="7"/>
  <c r="X88" i="7"/>
  <c r="AJ56" i="7"/>
  <c r="AJ134" i="7"/>
  <c r="F90" i="7"/>
  <c r="W88" i="7"/>
  <c r="I90" i="7"/>
  <c r="F229" i="7"/>
  <c r="AD227" i="7"/>
  <c r="AJ222" i="7"/>
  <c r="AD226" i="7"/>
  <c r="AB226" i="7"/>
  <c r="V227" i="7"/>
  <c r="AJ213" i="7"/>
  <c r="Z227" i="7"/>
  <c r="Y227" i="7"/>
  <c r="AA154" i="7"/>
  <c r="AJ85" i="7"/>
  <c r="J90" i="7"/>
  <c r="Y154" i="7"/>
  <c r="V154" i="7"/>
  <c r="AB227" i="7"/>
  <c r="AE154" i="7"/>
  <c r="Y88" i="7"/>
  <c r="J155" i="7"/>
  <c r="AH226" i="7"/>
  <c r="Z226" i="7"/>
  <c r="AI88" i="7"/>
  <c r="AJ203" i="7"/>
  <c r="I89" i="7"/>
  <c r="AJ201" i="7"/>
  <c r="AE227" i="7"/>
  <c r="AB88" i="7"/>
  <c r="AC88" i="7"/>
  <c r="F89" i="7"/>
  <c r="I228" i="7"/>
  <c r="AJ70" i="7"/>
  <c r="AJ129" i="7"/>
  <c r="AA88" i="7"/>
  <c r="AG226" i="7"/>
  <c r="W227" i="7"/>
  <c r="AJ68" i="7"/>
  <c r="AH154" i="7"/>
  <c r="AJ215" i="7"/>
  <c r="AG88" i="7"/>
  <c r="AH88" i="7"/>
  <c r="AJ88" i="7"/>
  <c r="H90" i="7"/>
  <c r="H156" i="7"/>
  <c r="H89" i="7"/>
  <c r="AJ79" i="7"/>
  <c r="AE226" i="7"/>
  <c r="AF88" i="7"/>
  <c r="AJ126" i="7"/>
  <c r="AJ212" i="7"/>
  <c r="D234" i="7"/>
  <c r="B235" i="7" l="1"/>
  <c r="X42" i="7"/>
  <c r="X304" i="7" s="1"/>
  <c r="AH41" i="7"/>
  <c r="AH303" i="7" s="1"/>
  <c r="AD29" i="7"/>
  <c r="AD291" i="7" s="1"/>
  <c r="AK6" i="7"/>
  <c r="B92" i="7"/>
  <c r="B157" i="7"/>
  <c r="J228" i="7"/>
  <c r="AJ80" i="7"/>
  <c r="AF155" i="7"/>
  <c r="AJ122" i="7"/>
  <c r="AA90" i="7"/>
  <c r="AJ75" i="7"/>
  <c r="W155" i="7"/>
  <c r="AJ155" i="7"/>
  <c r="AJ152" i="7"/>
  <c r="V155" i="7"/>
  <c r="AJ148" i="7"/>
  <c r="I91" i="7"/>
  <c r="AJ76" i="7"/>
  <c r="AI89" i="7"/>
  <c r="AE89" i="7"/>
  <c r="AJ197" i="7"/>
  <c r="AJ130" i="7"/>
  <c r="AJ139" i="7"/>
  <c r="AJ65" i="7"/>
  <c r="AJ151" i="7"/>
  <c r="D235" i="7"/>
  <c r="AJ119" i="7"/>
  <c r="AH89" i="7"/>
  <c r="AJ146" i="7"/>
  <c r="H229" i="7"/>
  <c r="AJ153" i="7"/>
  <c r="Z155" i="7"/>
  <c r="AJ137" i="7"/>
  <c r="AE90" i="7"/>
  <c r="AJ54" i="7"/>
  <c r="AC155" i="7"/>
  <c r="AJ217" i="7"/>
  <c r="AF90" i="7"/>
  <c r="AA155" i="7"/>
  <c r="D157" i="7"/>
  <c r="AJ124" i="7"/>
  <c r="AB155" i="7"/>
  <c r="AJ143" i="7"/>
  <c r="H91" i="7"/>
  <c r="AJ216" i="7"/>
  <c r="AH90" i="7"/>
  <c r="AJ63" i="7"/>
  <c r="AJ59" i="7"/>
  <c r="Y89" i="7"/>
  <c r="AJ141" i="7"/>
  <c r="I229" i="7"/>
  <c r="AJ144" i="7"/>
  <c r="AH155" i="7"/>
  <c r="AJ207" i="7"/>
  <c r="AJ209" i="7"/>
  <c r="AJ225" i="7"/>
  <c r="AJ86" i="7"/>
  <c r="AG155" i="7"/>
  <c r="AJ69" i="7"/>
  <c r="W90" i="7"/>
  <c r="AJ131" i="7"/>
  <c r="AJ61" i="7"/>
  <c r="AJ64" i="7"/>
  <c r="F230" i="7"/>
  <c r="AJ82" i="7"/>
  <c r="AJ89" i="7"/>
  <c r="AJ221" i="7"/>
  <c r="AJ123" i="7"/>
  <c r="AJ220" i="7"/>
  <c r="Z89" i="7"/>
  <c r="F157" i="7"/>
  <c r="AF89" i="7"/>
  <c r="AJ125" i="7"/>
  <c r="AJ200" i="7"/>
  <c r="AE155" i="7"/>
  <c r="AJ205" i="7"/>
  <c r="AJ208" i="7"/>
  <c r="AJ81" i="7"/>
  <c r="AJ83" i="7"/>
  <c r="AB90" i="7"/>
  <c r="AJ120" i="7"/>
  <c r="Y155" i="7"/>
  <c r="AJ57" i="7"/>
  <c r="AJ142" i="7"/>
  <c r="AJ133" i="7"/>
  <c r="AA89" i="7"/>
  <c r="AJ72" i="7"/>
  <c r="AJ66" i="7"/>
  <c r="AI90" i="7"/>
  <c r="AJ219" i="7"/>
  <c r="AD90" i="7"/>
  <c r="AJ62" i="7"/>
  <c r="AD89" i="7"/>
  <c r="AJ132" i="7"/>
  <c r="AJ211" i="7"/>
  <c r="X89" i="7"/>
  <c r="AJ71" i="7"/>
  <c r="AC90" i="7"/>
  <c r="AJ224" i="7"/>
  <c r="Z90" i="7"/>
  <c r="AJ121" i="7"/>
  <c r="AJ52" i="7"/>
  <c r="AJ204" i="7"/>
  <c r="H157" i="7"/>
  <c r="W89" i="7"/>
  <c r="AJ58" i="7"/>
  <c r="F91" i="7"/>
  <c r="AJ53" i="7"/>
  <c r="AJ147" i="7"/>
  <c r="AJ78" i="7"/>
  <c r="AB89" i="7"/>
  <c r="AJ199" i="7"/>
  <c r="V89" i="7"/>
  <c r="AJ87" i="7"/>
  <c r="J156" i="7"/>
  <c r="AJ150" i="7"/>
  <c r="V90" i="7"/>
  <c r="X155" i="7"/>
  <c r="AJ138" i="7"/>
  <c r="AJ84" i="7"/>
  <c r="AJ127" i="7"/>
  <c r="Y90" i="7"/>
  <c r="AJ226" i="7"/>
  <c r="AJ67" i="7"/>
  <c r="AJ140" i="7"/>
  <c r="AC89" i="7"/>
  <c r="AJ74" i="7"/>
  <c r="AJ60" i="7"/>
  <c r="AG90" i="7"/>
  <c r="AJ202" i="7"/>
  <c r="AJ90" i="7"/>
  <c r="AJ206" i="7"/>
  <c r="AJ210" i="7"/>
  <c r="X90" i="7"/>
  <c r="AJ51" i="7"/>
  <c r="J91" i="7"/>
  <c r="AJ149" i="7"/>
  <c r="AI155" i="7"/>
  <c r="AD155" i="7"/>
  <c r="AG89" i="7"/>
  <c r="AJ282" i="7" l="1"/>
  <c r="AK20" i="7" s="1"/>
  <c r="B236" i="7"/>
  <c r="AJ290" i="7"/>
  <c r="AK28" i="7" s="1"/>
  <c r="AJ302" i="7"/>
  <c r="AK40" i="7" s="1"/>
  <c r="AI41" i="7"/>
  <c r="AI303" i="7" s="1"/>
  <c r="Y42" i="7"/>
  <c r="Y304" i="7" s="1"/>
  <c r="AE29" i="7"/>
  <c r="AE291" i="7" s="1"/>
  <c r="AK7" i="7"/>
  <c r="B93" i="7"/>
  <c r="B158" i="7"/>
  <c r="AB228" i="7"/>
  <c r="AF156" i="7"/>
  <c r="AF91" i="7"/>
  <c r="D236" i="7"/>
  <c r="V91" i="7"/>
  <c r="AC91" i="7"/>
  <c r="Y91" i="7"/>
  <c r="AH228" i="7"/>
  <c r="AF228" i="7"/>
  <c r="F92" i="7"/>
  <c r="AA228" i="7"/>
  <c r="AG228" i="7"/>
  <c r="J92" i="7"/>
  <c r="AB156" i="7"/>
  <c r="V156" i="7"/>
  <c r="AJ156" i="7"/>
  <c r="I157" i="7"/>
  <c r="AA91" i="7"/>
  <c r="AE228" i="7"/>
  <c r="X228" i="7"/>
  <c r="AC156" i="7"/>
  <c r="X91" i="7"/>
  <c r="AJ91" i="7"/>
  <c r="Z91" i="7"/>
  <c r="H230" i="7"/>
  <c r="F231" i="7"/>
  <c r="Z228" i="7"/>
  <c r="W156" i="7"/>
  <c r="H92" i="7"/>
  <c r="J229" i="7"/>
  <c r="AH156" i="7"/>
  <c r="F158" i="7"/>
  <c r="AI156" i="7"/>
  <c r="W91" i="7"/>
  <c r="V228" i="7"/>
  <c r="AD156" i="7"/>
  <c r="AB91" i="7"/>
  <c r="AE156" i="7"/>
  <c r="I158" i="7"/>
  <c r="AJ228" i="7"/>
  <c r="AD228" i="7"/>
  <c r="AI91" i="7"/>
  <c r="AC228" i="7"/>
  <c r="AE91" i="7"/>
  <c r="Z156" i="7"/>
  <c r="I92" i="7"/>
  <c r="I230" i="7"/>
  <c r="AG91" i="7"/>
  <c r="Y228" i="7"/>
  <c r="AI228" i="7"/>
  <c r="AG156" i="7"/>
  <c r="W228" i="7"/>
  <c r="AD91" i="7"/>
  <c r="X156" i="7"/>
  <c r="Y156" i="7"/>
  <c r="D158" i="7"/>
  <c r="AH91" i="7"/>
  <c r="AA156" i="7"/>
  <c r="AK207" i="7"/>
  <c r="B237" i="7" l="1"/>
  <c r="Z42" i="7"/>
  <c r="Z304" i="7" s="1"/>
  <c r="AJ41" i="7"/>
  <c r="AJ303" i="7" s="1"/>
  <c r="AF29" i="7"/>
  <c r="AF291" i="7" s="1"/>
  <c r="AL6" i="7"/>
  <c r="B94" i="7"/>
  <c r="B159" i="7"/>
  <c r="J230" i="7"/>
  <c r="AK88" i="7"/>
  <c r="AK133" i="7"/>
  <c r="AK220" i="7"/>
  <c r="AK216" i="7"/>
  <c r="J157" i="7"/>
  <c r="H158" i="7"/>
  <c r="AK129" i="7"/>
  <c r="F93" i="7"/>
  <c r="Z229" i="7"/>
  <c r="AK124" i="7"/>
  <c r="AK134" i="7"/>
  <c r="AK205" i="7"/>
  <c r="AK140" i="7"/>
  <c r="AK79" i="7"/>
  <c r="AK83" i="7"/>
  <c r="AK132" i="7"/>
  <c r="AK142" i="7"/>
  <c r="F232" i="7"/>
  <c r="AK136" i="7"/>
  <c r="AK153" i="7"/>
  <c r="AK221" i="7"/>
  <c r="AK206" i="7"/>
  <c r="D159" i="7"/>
  <c r="AK119" i="7"/>
  <c r="AD229" i="7"/>
  <c r="AK154" i="7"/>
  <c r="AK70" i="7"/>
  <c r="AB92" i="7"/>
  <c r="AK215" i="7"/>
  <c r="AK75" i="7"/>
  <c r="AK64" i="7"/>
  <c r="AK130" i="7"/>
  <c r="AK141" i="7"/>
  <c r="AK91" i="7"/>
  <c r="AK143" i="7"/>
  <c r="AK92" i="7"/>
  <c r="AK202" i="7"/>
  <c r="AK212" i="7"/>
  <c r="AK151" i="7"/>
  <c r="AK210" i="7"/>
  <c r="H231" i="7"/>
  <c r="AK126" i="7"/>
  <c r="AK59" i="7"/>
  <c r="W229" i="7"/>
  <c r="AK89" i="7"/>
  <c r="X92" i="7"/>
  <c r="AK156" i="7"/>
  <c r="AK65" i="7"/>
  <c r="AK198" i="7"/>
  <c r="AK72" i="7"/>
  <c r="AK139" i="7"/>
  <c r="AK148" i="7"/>
  <c r="AK55" i="7"/>
  <c r="AK53" i="7"/>
  <c r="AK225" i="7"/>
  <c r="AJ92" i="7"/>
  <c r="AK71" i="7"/>
  <c r="Y229" i="7"/>
  <c r="AK229" i="7"/>
  <c r="AK66" i="7"/>
  <c r="AK226" i="7"/>
  <c r="J158" i="7"/>
  <c r="AA229" i="7"/>
  <c r="AK211" i="7"/>
  <c r="AC229" i="7"/>
  <c r="AK120" i="7"/>
  <c r="AK127" i="7"/>
  <c r="AK63" i="7"/>
  <c r="AK138" i="7"/>
  <c r="AE92" i="7"/>
  <c r="AK121" i="7"/>
  <c r="AK62" i="7"/>
  <c r="AK203" i="7"/>
  <c r="AG229" i="7"/>
  <c r="AK214" i="7"/>
  <c r="AK60" i="7"/>
  <c r="AK69" i="7"/>
  <c r="AK85" i="7"/>
  <c r="AK81" i="7"/>
  <c r="AK201" i="7"/>
  <c r="AK128" i="7"/>
  <c r="AK224" i="7"/>
  <c r="AK52" i="7"/>
  <c r="AK78" i="7"/>
  <c r="I159" i="7"/>
  <c r="AK135" i="7"/>
  <c r="AK137" i="7"/>
  <c r="AC92" i="7"/>
  <c r="X229" i="7"/>
  <c r="AH229" i="7"/>
  <c r="AG92" i="7"/>
  <c r="AK213" i="7"/>
  <c r="AK228" i="7"/>
  <c r="AA92" i="7"/>
  <c r="AK87" i="7"/>
  <c r="AK222" i="7"/>
  <c r="AK86" i="7"/>
  <c r="AK82" i="7"/>
  <c r="AK152" i="7"/>
  <c r="AK122" i="7"/>
  <c r="I93" i="7"/>
  <c r="AH92" i="7"/>
  <c r="AK125" i="7"/>
  <c r="Y92" i="7"/>
  <c r="AK61" i="7"/>
  <c r="AK209" i="7"/>
  <c r="AK227" i="7"/>
  <c r="AK144" i="7"/>
  <c r="AK73" i="7"/>
  <c r="I231" i="7"/>
  <c r="AK218" i="7"/>
  <c r="AK68" i="7"/>
  <c r="AK150" i="7"/>
  <c r="AK219" i="7"/>
  <c r="AF92" i="7"/>
  <c r="AK145" i="7"/>
  <c r="AK51" i="7"/>
  <c r="AF229" i="7"/>
  <c r="AK123" i="7"/>
  <c r="H93" i="7"/>
  <c r="V229" i="7"/>
  <c r="AK217" i="7"/>
  <c r="AJ229" i="7"/>
  <c r="W92" i="7"/>
  <c r="AK77" i="7"/>
  <c r="AK199" i="7"/>
  <c r="AK223" i="7"/>
  <c r="AK131" i="7"/>
  <c r="F159" i="7"/>
  <c r="AK56" i="7"/>
  <c r="AK90" i="7"/>
  <c r="AK155" i="7"/>
  <c r="AE229" i="7"/>
  <c r="AK204" i="7"/>
  <c r="AD92" i="7"/>
  <c r="AK147" i="7"/>
  <c r="AK57" i="7"/>
  <c r="AB229" i="7"/>
  <c r="AK208" i="7"/>
  <c r="AK84" i="7"/>
  <c r="Z92" i="7"/>
  <c r="AK74" i="7"/>
  <c r="AK197" i="7"/>
  <c r="AK149" i="7"/>
  <c r="V92" i="7"/>
  <c r="AK80" i="7"/>
  <c r="AK200" i="7"/>
  <c r="AI92" i="7"/>
  <c r="AK76" i="7"/>
  <c r="AK54" i="7"/>
  <c r="AK146" i="7"/>
  <c r="AK58" i="7"/>
  <c r="AI229" i="7"/>
  <c r="AK67" i="7"/>
  <c r="D237" i="7"/>
  <c r="AK282" i="7" l="1"/>
  <c r="AL20" i="7" s="1"/>
  <c r="B238" i="7"/>
  <c r="AK290" i="7"/>
  <c r="AL28" i="7" s="1"/>
  <c r="AK302" i="7"/>
  <c r="AL40" i="7" s="1"/>
  <c r="AA42" i="7"/>
  <c r="AA304" i="7" s="1"/>
  <c r="AK41" i="7"/>
  <c r="AK303" i="7" s="1"/>
  <c r="AL41" i="7" s="1"/>
  <c r="V292" i="7"/>
  <c r="AG29" i="7"/>
  <c r="AG291" i="7" s="1"/>
  <c r="AL7" i="7"/>
  <c r="B95" i="7"/>
  <c r="B160" i="7"/>
  <c r="J231" i="7"/>
  <c r="Y230" i="7"/>
  <c r="AB230" i="7"/>
  <c r="AC157" i="7"/>
  <c r="AF157" i="7"/>
  <c r="X157" i="7"/>
  <c r="AA158" i="7"/>
  <c r="AH157" i="7"/>
  <c r="F160" i="7"/>
  <c r="AL133" i="7"/>
  <c r="AB158" i="7"/>
  <c r="AL213" i="7"/>
  <c r="AA157" i="7"/>
  <c r="AL125" i="7"/>
  <c r="V157" i="7"/>
  <c r="Z157" i="7"/>
  <c r="AL147" i="7"/>
  <c r="AC230" i="7"/>
  <c r="AG230" i="7"/>
  <c r="AL216" i="7"/>
  <c r="AL152" i="7"/>
  <c r="AL211" i="7"/>
  <c r="AL77" i="7"/>
  <c r="AD157" i="7"/>
  <c r="AL120" i="7"/>
  <c r="AL127" i="7"/>
  <c r="AD230" i="7"/>
  <c r="AI230" i="7"/>
  <c r="AJ158" i="7"/>
  <c r="W158" i="7"/>
  <c r="I160" i="7"/>
  <c r="AL126" i="7"/>
  <c r="AL203" i="7"/>
  <c r="AL229" i="7"/>
  <c r="AL60" i="7"/>
  <c r="AL130" i="7"/>
  <c r="AL128" i="7"/>
  <c r="AL62" i="7"/>
  <c r="AL207" i="7"/>
  <c r="AA230" i="7"/>
  <c r="Z230" i="7"/>
  <c r="Y158" i="7"/>
  <c r="F94" i="7"/>
  <c r="AJ157" i="7"/>
  <c r="AL218" i="7"/>
  <c r="AL59" i="7"/>
  <c r="AL52" i="7"/>
  <c r="V158" i="7"/>
  <c r="AL210" i="7"/>
  <c r="AL57" i="7"/>
  <c r="AL91" i="7"/>
  <c r="I94" i="7"/>
  <c r="X230" i="7"/>
  <c r="AK230" i="7"/>
  <c r="D238" i="7"/>
  <c r="W157" i="7"/>
  <c r="AH158" i="7"/>
  <c r="AI158" i="7"/>
  <c r="AL220" i="7"/>
  <c r="AL67" i="7"/>
  <c r="F233" i="7"/>
  <c r="AL63" i="7"/>
  <c r="AL149" i="7"/>
  <c r="AL84" i="7"/>
  <c r="AL150" i="7"/>
  <c r="H94" i="7"/>
  <c r="AH230" i="7"/>
  <c r="AF230" i="7"/>
  <c r="X158" i="7"/>
  <c r="AG158" i="7"/>
  <c r="H159" i="7"/>
  <c r="AB157" i="7"/>
  <c r="AL206" i="7"/>
  <c r="AL222" i="7"/>
  <c r="AL78" i="7"/>
  <c r="AL151" i="7"/>
  <c r="AC158" i="7"/>
  <c r="AL138" i="7"/>
  <c r="AL73" i="7"/>
  <c r="AL53" i="7"/>
  <c r="AJ230" i="7"/>
  <c r="V230" i="7"/>
  <c r="J93" i="7"/>
  <c r="AG157" i="7"/>
  <c r="H232" i="7"/>
  <c r="AE158" i="7"/>
  <c r="AE157" i="7"/>
  <c r="AL72" i="7"/>
  <c r="AK157" i="7"/>
  <c r="AL88" i="7"/>
  <c r="W230" i="7"/>
  <c r="AE230" i="7"/>
  <c r="J94" i="7"/>
  <c r="J159" i="7"/>
  <c r="I232" i="7"/>
  <c r="J232" i="7"/>
  <c r="AD158" i="7"/>
  <c r="AL136" i="7"/>
  <c r="AL153" i="7"/>
  <c r="AI157" i="7"/>
  <c r="AL198" i="7"/>
  <c r="Y157" i="7"/>
  <c r="AF158" i="7"/>
  <c r="Z158" i="7"/>
  <c r="AK158" i="7"/>
  <c r="AL230" i="7"/>
  <c r="D160" i="7"/>
  <c r="AL135" i="7"/>
  <c r="B239" i="7" l="1"/>
  <c r="AL302" i="7"/>
  <c r="AB42" i="7"/>
  <c r="AB304" i="7" s="1"/>
  <c r="W30" i="7"/>
  <c r="W292" i="7" s="1"/>
  <c r="AH29" i="7"/>
  <c r="AH291" i="7" s="1"/>
  <c r="AL290" i="7"/>
  <c r="AM6" i="7"/>
  <c r="B96" i="7"/>
  <c r="B161" i="7"/>
  <c r="AG231" i="7"/>
  <c r="Z231" i="7"/>
  <c r="W231" i="7"/>
  <c r="AL224" i="7"/>
  <c r="AL148" i="7"/>
  <c r="AL74" i="7"/>
  <c r="AL208" i="7"/>
  <c r="AL129" i="7"/>
  <c r="Z93" i="7"/>
  <c r="X93" i="7"/>
  <c r="AL140" i="7"/>
  <c r="Y232" i="7"/>
  <c r="AL81" i="7"/>
  <c r="H160" i="7"/>
  <c r="AE94" i="7"/>
  <c r="F161" i="7"/>
  <c r="V93" i="7"/>
  <c r="AL232" i="7"/>
  <c r="V159" i="7"/>
  <c r="X232" i="7"/>
  <c r="I161" i="7"/>
  <c r="AE231" i="7"/>
  <c r="AH231" i="7"/>
  <c r="AL61" i="7"/>
  <c r="AL121" i="7"/>
  <c r="AL122" i="7"/>
  <c r="AL89" i="7"/>
  <c r="AL119" i="7"/>
  <c r="AL54" i="7"/>
  <c r="AL90" i="7"/>
  <c r="AL93" i="7"/>
  <c r="Y159" i="7"/>
  <c r="AI232" i="7"/>
  <c r="AL212" i="7"/>
  <c r="AL214" i="7"/>
  <c r="F234" i="7"/>
  <c r="AL199" i="7"/>
  <c r="F95" i="7"/>
  <c r="AH94" i="7"/>
  <c r="W232" i="7"/>
  <c r="W159" i="7"/>
  <c r="AA231" i="7"/>
  <c r="AK231" i="7"/>
  <c r="AL75" i="7"/>
  <c r="AL131" i="7"/>
  <c r="AL221" i="7"/>
  <c r="AL51" i="7"/>
  <c r="AL65" i="7"/>
  <c r="AL82" i="7"/>
  <c r="AE232" i="7"/>
  <c r="AL156" i="7"/>
  <c r="AC232" i="7"/>
  <c r="AD94" i="7"/>
  <c r="AI159" i="7"/>
  <c r="AD232" i="7"/>
  <c r="Y231" i="7"/>
  <c r="V231" i="7"/>
  <c r="AL76" i="7"/>
  <c r="AL143" i="7"/>
  <c r="AL158" i="7"/>
  <c r="AL87" i="7"/>
  <c r="AL204" i="7"/>
  <c r="AA232" i="7"/>
  <c r="AL66" i="7"/>
  <c r="AF93" i="7"/>
  <c r="AF94" i="7"/>
  <c r="I95" i="7"/>
  <c r="H233" i="7"/>
  <c r="AE159" i="7"/>
  <c r="AH232" i="7"/>
  <c r="AL200" i="7"/>
  <c r="AJ93" i="7"/>
  <c r="W93" i="7"/>
  <c r="AG232" i="7"/>
  <c r="AD159" i="7"/>
  <c r="AL225" i="7"/>
  <c r="AE93" i="7"/>
  <c r="AJ159" i="7"/>
  <c r="Z232" i="7"/>
  <c r="AI93" i="7"/>
  <c r="X159" i="7"/>
  <c r="J233" i="7"/>
  <c r="AL217" i="7"/>
  <c r="AC159" i="7"/>
  <c r="AF232" i="7"/>
  <c r="AL134" i="7"/>
  <c r="AK232" i="7"/>
  <c r="X231" i="7"/>
  <c r="AI231" i="7"/>
  <c r="AL144" i="7"/>
  <c r="AL228" i="7"/>
  <c r="AL226" i="7"/>
  <c r="AL205" i="7"/>
  <c r="AL154" i="7"/>
  <c r="D239" i="7"/>
  <c r="AG94" i="7"/>
  <c r="AD93" i="7"/>
  <c r="AJ232" i="7"/>
  <c r="V94" i="7"/>
  <c r="AL124" i="7"/>
  <c r="AC93" i="7"/>
  <c r="AF159" i="7"/>
  <c r="AL55" i="7"/>
  <c r="AL94" i="7"/>
  <c r="AL137" i="7"/>
  <c r="AL231" i="7"/>
  <c r="AD231" i="7"/>
  <c r="AL141" i="7"/>
  <c r="AL155" i="7"/>
  <c r="AL86" i="7"/>
  <c r="AL83" i="7"/>
  <c r="AL69" i="7"/>
  <c r="D161" i="7"/>
  <c r="AK94" i="7"/>
  <c r="AL146" i="7"/>
  <c r="AL227" i="7"/>
  <c r="AA93" i="7"/>
  <c r="V232" i="7"/>
  <c r="AA159" i="7"/>
  <c r="AI94" i="7"/>
  <c r="AL215" i="7"/>
  <c r="J95" i="7"/>
  <c r="Y93" i="7"/>
  <c r="AL92" i="7"/>
  <c r="AB231" i="7"/>
  <c r="AJ231" i="7"/>
  <c r="AL64" i="7"/>
  <c r="AL219" i="7"/>
  <c r="AL197" i="7"/>
  <c r="AL70" i="7"/>
  <c r="AL145" i="7"/>
  <c r="AB93" i="7"/>
  <c r="W94" i="7"/>
  <c r="AB94" i="7"/>
  <c r="AL79" i="7"/>
  <c r="AL85" i="7"/>
  <c r="Z159" i="7"/>
  <c r="AL159" i="7"/>
  <c r="AF231" i="7"/>
  <c r="AC231" i="7"/>
  <c r="AL80" i="7"/>
  <c r="AL123" i="7"/>
  <c r="AL58" i="7"/>
  <c r="AL142" i="7"/>
  <c r="AL157" i="7"/>
  <c r="AG93" i="7"/>
  <c r="AH159" i="7"/>
  <c r="AB159" i="7"/>
  <c r="AL223" i="7"/>
  <c r="AL71" i="7"/>
  <c r="AA94" i="7"/>
  <c r="AB232" i="7"/>
  <c r="AK93" i="7"/>
  <c r="J160" i="7"/>
  <c r="AK159" i="7"/>
  <c r="AL201" i="7"/>
  <c r="AL209" i="7"/>
  <c r="AL202" i="7"/>
  <c r="AJ94" i="7"/>
  <c r="X94" i="7"/>
  <c r="AL139" i="7"/>
  <c r="Z94" i="7"/>
  <c r="AG159" i="7"/>
  <c r="AL132" i="7"/>
  <c r="AL56" i="7"/>
  <c r="AC94" i="7"/>
  <c r="Y94" i="7"/>
  <c r="AL68" i="7"/>
  <c r="AH93" i="7"/>
  <c r="H95" i="7"/>
  <c r="AL282" i="7" l="1"/>
  <c r="AM20" i="7" s="1"/>
  <c r="B240" i="7"/>
  <c r="AL303" i="7"/>
  <c r="AM41" i="7" s="1"/>
  <c r="AC42" i="7"/>
  <c r="AC304" i="7" s="1"/>
  <c r="AM40" i="7"/>
  <c r="X30" i="7"/>
  <c r="X292" i="7" s="1"/>
  <c r="AI29" i="7"/>
  <c r="AI291" i="7" s="1"/>
  <c r="AM28" i="7"/>
  <c r="AM7" i="7"/>
  <c r="B97" i="7"/>
  <c r="B162" i="7"/>
  <c r="I233" i="7"/>
  <c r="Y95" i="7"/>
  <c r="AM147" i="7"/>
  <c r="AG95" i="7"/>
  <c r="AM149" i="7"/>
  <c r="AM229" i="7"/>
  <c r="J161" i="7"/>
  <c r="AM65" i="7"/>
  <c r="AM88" i="7"/>
  <c r="AM81" i="7"/>
  <c r="AM210" i="7"/>
  <c r="AM230" i="7"/>
  <c r="AM79" i="7"/>
  <c r="AM92" i="7"/>
  <c r="AM198" i="7"/>
  <c r="AM153" i="7"/>
  <c r="F96" i="7"/>
  <c r="W95" i="7"/>
  <c r="AM215" i="7"/>
  <c r="AM157" i="7"/>
  <c r="V95" i="7"/>
  <c r="AM224" i="7"/>
  <c r="AB160" i="7"/>
  <c r="AM159" i="7"/>
  <c r="AM146" i="7"/>
  <c r="H96" i="7"/>
  <c r="AM73" i="7"/>
  <c r="AM203" i="7"/>
  <c r="Z160" i="7"/>
  <c r="AB95" i="7"/>
  <c r="AM226" i="7"/>
  <c r="AC95" i="7"/>
  <c r="AM137" i="7"/>
  <c r="AM125" i="7"/>
  <c r="J96" i="7"/>
  <c r="AM80" i="7"/>
  <c r="F162" i="7"/>
  <c r="H234" i="7"/>
  <c r="AM222" i="7"/>
  <c r="F235" i="7"/>
  <c r="AM200" i="7"/>
  <c r="AM61" i="7"/>
  <c r="AM214" i="7"/>
  <c r="AM205" i="7"/>
  <c r="AI160" i="7"/>
  <c r="AF160" i="7"/>
  <c r="AM130" i="7"/>
  <c r="AM128" i="7"/>
  <c r="AM59" i="7"/>
  <c r="AM219" i="7"/>
  <c r="AM123" i="7"/>
  <c r="AM76" i="7"/>
  <c r="AM199" i="7"/>
  <c r="V160" i="7"/>
  <c r="AM158" i="7"/>
  <c r="AH160" i="7"/>
  <c r="AM151" i="7"/>
  <c r="AM144" i="7"/>
  <c r="D240" i="7"/>
  <c r="W160" i="7"/>
  <c r="I96" i="7"/>
  <c r="H161" i="7"/>
  <c r="Y160" i="7"/>
  <c r="AM136" i="7"/>
  <c r="AM52" i="7"/>
  <c r="AA95" i="7"/>
  <c r="AM124" i="7"/>
  <c r="AM160" i="7"/>
  <c r="AM64" i="7"/>
  <c r="AM131" i="7"/>
  <c r="AM213" i="7"/>
  <c r="AM126" i="7"/>
  <c r="AJ95" i="7"/>
  <c r="AM206" i="7"/>
  <c r="D162" i="7"/>
  <c r="AA160" i="7"/>
  <c r="AM56" i="7"/>
  <c r="AM218" i="7"/>
  <c r="AM122" i="7"/>
  <c r="AH95" i="7"/>
  <c r="AM216" i="7"/>
  <c r="AI95" i="7"/>
  <c r="AM77" i="7"/>
  <c r="AM66" i="7"/>
  <c r="AM85" i="7"/>
  <c r="AC160" i="7"/>
  <c r="AM197" i="7"/>
  <c r="AM83" i="7"/>
  <c r="AL95" i="7"/>
  <c r="AK160" i="7"/>
  <c r="AE95" i="7"/>
  <c r="AM207" i="7"/>
  <c r="AM60" i="7"/>
  <c r="AM154" i="7"/>
  <c r="AF95" i="7"/>
  <c r="AM86" i="7"/>
  <c r="AE160" i="7"/>
  <c r="X160" i="7"/>
  <c r="AM82" i="7"/>
  <c r="I162" i="7"/>
  <c r="AM217" i="7"/>
  <c r="AM152" i="7"/>
  <c r="I234" i="7"/>
  <c r="X95" i="7"/>
  <c r="AK95" i="7"/>
  <c r="AG160" i="7"/>
  <c r="AM148" i="7"/>
  <c r="AM91" i="7"/>
  <c r="AL160" i="7"/>
  <c r="AM227" i="7"/>
  <c r="AD160" i="7"/>
  <c r="AM225" i="7"/>
  <c r="AM140" i="7"/>
  <c r="AM70" i="7"/>
  <c r="AM89" i="7"/>
  <c r="Z95" i="7"/>
  <c r="AD95" i="7"/>
  <c r="AJ160" i="7"/>
  <c r="AM141" i="7"/>
  <c r="AM119" i="7"/>
  <c r="AM282" i="7" l="1"/>
  <c r="AN20" i="7" s="1"/>
  <c r="B241" i="7"/>
  <c r="AM303" i="7"/>
  <c r="AN41" i="7" s="1"/>
  <c r="AM302" i="7"/>
  <c r="AD42" i="7"/>
  <c r="AD304" i="7" s="1"/>
  <c r="Y30" i="7"/>
  <c r="Y292" i="7" s="1"/>
  <c r="AJ29" i="7"/>
  <c r="AJ291" i="7" s="1"/>
  <c r="AM290" i="7"/>
  <c r="AN6" i="7"/>
  <c r="B98" i="7"/>
  <c r="B163" i="7"/>
  <c r="J234" i="7"/>
  <c r="Y233" i="7"/>
  <c r="AK233" i="7"/>
  <c r="AM74" i="7"/>
  <c r="AM62" i="7"/>
  <c r="AM142" i="7"/>
  <c r="AM58" i="7"/>
  <c r="H162" i="7"/>
  <c r="AM155" i="7"/>
  <c r="AF161" i="7"/>
  <c r="Z161" i="7"/>
  <c r="AH96" i="7"/>
  <c r="AJ96" i="7"/>
  <c r="AD233" i="7"/>
  <c r="AF233" i="7"/>
  <c r="AB233" i="7"/>
  <c r="AM63" i="7"/>
  <c r="AM145" i="7"/>
  <c r="AM132" i="7"/>
  <c r="D163" i="7"/>
  <c r="AM133" i="7"/>
  <c r="Y96" i="7"/>
  <c r="AI96" i="7"/>
  <c r="AM211" i="7"/>
  <c r="Z233" i="7"/>
  <c r="AI233" i="7"/>
  <c r="AM233" i="7"/>
  <c r="AM84" i="7"/>
  <c r="AM223" i="7"/>
  <c r="AM231" i="7"/>
  <c r="AM220" i="7"/>
  <c r="V96" i="7"/>
  <c r="AM134" i="7"/>
  <c r="Y161" i="7"/>
  <c r="AL233" i="7"/>
  <c r="AG233" i="7"/>
  <c r="AM129" i="7"/>
  <c r="AM67" i="7"/>
  <c r="AM54" i="7"/>
  <c r="AM69" i="7"/>
  <c r="AM228" i="7"/>
  <c r="W96" i="7"/>
  <c r="AM94" i="7"/>
  <c r="AB161" i="7"/>
  <c r="AK96" i="7"/>
  <c r="F236" i="7"/>
  <c r="I97" i="7"/>
  <c r="AM138" i="7"/>
  <c r="AL161" i="7"/>
  <c r="AM208" i="7"/>
  <c r="AM72" i="7"/>
  <c r="I235" i="7"/>
  <c r="AM78" i="7"/>
  <c r="X96" i="7"/>
  <c r="AM127" i="7"/>
  <c r="AM232" i="7"/>
  <c r="J162" i="7"/>
  <c r="V161" i="7"/>
  <c r="H235" i="7"/>
  <c r="AM143" i="7"/>
  <c r="AA161" i="7"/>
  <c r="AK161" i="7"/>
  <c r="W233" i="7"/>
  <c r="AA233" i="7"/>
  <c r="AM87" i="7"/>
  <c r="AM135" i="7"/>
  <c r="AM212" i="7"/>
  <c r="AM150" i="7"/>
  <c r="AB96" i="7"/>
  <c r="AG96" i="7"/>
  <c r="X161" i="7"/>
  <c r="AC161" i="7"/>
  <c r="F97" i="7"/>
  <c r="AA96" i="7"/>
  <c r="AM161" i="7"/>
  <c r="F163" i="7"/>
  <c r="X233" i="7"/>
  <c r="AC233" i="7"/>
  <c r="AM201" i="7"/>
  <c r="AM57" i="7"/>
  <c r="AM156" i="7"/>
  <c r="AM139" i="7"/>
  <c r="AG161" i="7"/>
  <c r="AE96" i="7"/>
  <c r="AI161" i="7"/>
  <c r="AH233" i="7"/>
  <c r="V233" i="7"/>
  <c r="AM202" i="7"/>
  <c r="AM120" i="7"/>
  <c r="AM221" i="7"/>
  <c r="AM90" i="7"/>
  <c r="AE161" i="7"/>
  <c r="AJ233" i="7"/>
  <c r="AE233" i="7"/>
  <c r="AM55" i="7"/>
  <c r="AM51" i="7"/>
  <c r="AM95" i="7"/>
  <c r="AM75" i="7"/>
  <c r="AF96" i="7"/>
  <c r="AM204" i="7"/>
  <c r="AJ161" i="7"/>
  <c r="H97" i="7"/>
  <c r="AM209" i="7"/>
  <c r="W161" i="7"/>
  <c r="AL96" i="7"/>
  <c r="AC96" i="7"/>
  <c r="AM93" i="7"/>
  <c r="AM53" i="7"/>
  <c r="AM96" i="7"/>
  <c r="AM121" i="7"/>
  <c r="J97" i="7"/>
  <c r="AD96" i="7"/>
  <c r="AH161" i="7"/>
  <c r="AD161" i="7"/>
  <c r="AM68" i="7"/>
  <c r="H163" i="7"/>
  <c r="Z96" i="7"/>
  <c r="AM71" i="7"/>
  <c r="D241" i="7"/>
  <c r="B242" i="7" l="1"/>
  <c r="AE42" i="7"/>
  <c r="AE304" i="7" s="1"/>
  <c r="AN40" i="7"/>
  <c r="Z30" i="7"/>
  <c r="Z292" i="7" s="1"/>
  <c r="AK29" i="7"/>
  <c r="AK291" i="7" s="1"/>
  <c r="AN28" i="7"/>
  <c r="AN7" i="7"/>
  <c r="B99" i="7"/>
  <c r="B100" i="7" s="1"/>
  <c r="B164" i="7"/>
  <c r="J235" i="7"/>
  <c r="AB234" i="7"/>
  <c r="AA234" i="7"/>
  <c r="V97" i="7"/>
  <c r="Z97" i="7"/>
  <c r="AA97" i="7"/>
  <c r="AF162" i="7"/>
  <c r="AL162" i="7"/>
  <c r="AN121" i="7"/>
  <c r="AN53" i="7"/>
  <c r="F98" i="7"/>
  <c r="X97" i="7"/>
  <c r="AN227" i="7"/>
  <c r="AN55" i="7"/>
  <c r="AK162" i="7"/>
  <c r="AN87" i="7"/>
  <c r="AL234" i="7"/>
  <c r="AH234" i="7"/>
  <c r="AM234" i="7"/>
  <c r="AN199" i="7"/>
  <c r="Y162" i="7"/>
  <c r="AN97" i="7"/>
  <c r="AN132" i="7"/>
  <c r="AN56" i="7"/>
  <c r="AN93" i="7"/>
  <c r="AC234" i="7"/>
  <c r="V234" i="7"/>
  <c r="X234" i="7"/>
  <c r="AN122" i="7"/>
  <c r="AN91" i="7"/>
  <c r="W97" i="7"/>
  <c r="AM97" i="7"/>
  <c r="AE162" i="7"/>
  <c r="Z234" i="7"/>
  <c r="Y234" i="7"/>
  <c r="AF97" i="7"/>
  <c r="J163" i="7"/>
  <c r="H236" i="7"/>
  <c r="AC162" i="7"/>
  <c r="AN197" i="7"/>
  <c r="AB97" i="7"/>
  <c r="AN88" i="7"/>
  <c r="AN75" i="7"/>
  <c r="X162" i="7"/>
  <c r="AN229" i="7"/>
  <c r="H98" i="7"/>
  <c r="AL97" i="7"/>
  <c r="AD234" i="7"/>
  <c r="AJ234" i="7"/>
  <c r="D242" i="7"/>
  <c r="I98" i="7"/>
  <c r="AJ162" i="7"/>
  <c r="AB162" i="7"/>
  <c r="AG97" i="7"/>
  <c r="V162" i="7"/>
  <c r="Z162" i="7"/>
  <c r="AN145" i="7"/>
  <c r="AN57" i="7"/>
  <c r="AN140" i="7"/>
  <c r="H164" i="7"/>
  <c r="AC97" i="7"/>
  <c r="F164" i="7"/>
  <c r="AN198" i="7"/>
  <c r="F237" i="7"/>
  <c r="AN71" i="7"/>
  <c r="AG234" i="7"/>
  <c r="AE234" i="7"/>
  <c r="D164" i="7"/>
  <c r="AH97" i="7"/>
  <c r="AK97" i="7"/>
  <c r="J98" i="7"/>
  <c r="AI162" i="7"/>
  <c r="AH162" i="7"/>
  <c r="AJ97" i="7"/>
  <c r="AN66" i="7"/>
  <c r="AK234" i="7"/>
  <c r="AF234" i="7"/>
  <c r="I163" i="7"/>
  <c r="AG162" i="7"/>
  <c r="AN228" i="7"/>
  <c r="Y97" i="7"/>
  <c r="AN217" i="7"/>
  <c r="AN232" i="7"/>
  <c r="W234" i="7"/>
  <c r="AI234" i="7"/>
  <c r="AE97" i="7"/>
  <c r="AD97" i="7"/>
  <c r="AD162" i="7"/>
  <c r="AA162" i="7"/>
  <c r="W162" i="7"/>
  <c r="AN206" i="7"/>
  <c r="J236" i="7"/>
  <c r="AI97" i="7"/>
  <c r="AN143" i="7"/>
  <c r="AN90" i="7"/>
  <c r="AN124" i="7"/>
  <c r="AM162" i="7"/>
  <c r="AN230" i="7"/>
  <c r="AN134" i="7"/>
  <c r="B243" i="7" l="1"/>
  <c r="AF42" i="7"/>
  <c r="AF304" i="7" s="1"/>
  <c r="AA30" i="7"/>
  <c r="AA292" i="7" s="1"/>
  <c r="AL29" i="7"/>
  <c r="AL291" i="7" s="1"/>
  <c r="AO6" i="7"/>
  <c r="B101" i="7"/>
  <c r="B102" i="7" s="1"/>
  <c r="B165" i="7"/>
  <c r="I236" i="7"/>
  <c r="AA235" i="7"/>
  <c r="V235" i="7"/>
  <c r="AN158" i="7"/>
  <c r="AN157" i="7"/>
  <c r="AN95" i="7"/>
  <c r="AN142" i="7"/>
  <c r="AN211" i="7"/>
  <c r="AN80" i="7"/>
  <c r="AN78" i="7"/>
  <c r="AN147" i="7"/>
  <c r="AN68" i="7"/>
  <c r="AL163" i="7"/>
  <c r="Z98" i="7"/>
  <c r="AN163" i="7"/>
  <c r="AN135" i="7"/>
  <c r="AN131" i="7"/>
  <c r="AN58" i="7"/>
  <c r="AC235" i="7"/>
  <c r="Y235" i="7"/>
  <c r="AG235" i="7"/>
  <c r="AN86" i="7"/>
  <c r="AN119" i="7"/>
  <c r="AN92" i="7"/>
  <c r="AN203" i="7"/>
  <c r="AN120" i="7"/>
  <c r="AN137" i="7"/>
  <c r="AD163" i="7"/>
  <c r="J99" i="7"/>
  <c r="Z163" i="7"/>
  <c r="Y98" i="7"/>
  <c r="AN54" i="7"/>
  <c r="AG98" i="7"/>
  <c r="AN51" i="7"/>
  <c r="Y163" i="7"/>
  <c r="AN234" i="7"/>
  <c r="I99" i="7"/>
  <c r="AN202" i="7"/>
  <c r="AF235" i="7"/>
  <c r="AL235" i="7"/>
  <c r="AJ235" i="7"/>
  <c r="AN62" i="7"/>
  <c r="AN159" i="7"/>
  <c r="AN201" i="7"/>
  <c r="AN218" i="7"/>
  <c r="H237" i="7"/>
  <c r="AN69" i="7"/>
  <c r="V163" i="7"/>
  <c r="AN59" i="7"/>
  <c r="AG163" i="7"/>
  <c r="AN98" i="7"/>
  <c r="AN223" i="7"/>
  <c r="AN133" i="7"/>
  <c r="H165" i="7"/>
  <c r="AN128" i="7"/>
  <c r="AD98" i="7"/>
  <c r="AN220" i="7"/>
  <c r="AC98" i="7"/>
  <c r="AJ163" i="7"/>
  <c r="AH163" i="7"/>
  <c r="AN224" i="7"/>
  <c r="I237" i="7"/>
  <c r="AH235" i="7"/>
  <c r="AM235" i="7"/>
  <c r="AN162" i="7"/>
  <c r="AN226" i="7"/>
  <c r="AN84" i="7"/>
  <c r="AI163" i="7"/>
  <c r="AN127" i="7"/>
  <c r="AE163" i="7"/>
  <c r="AN148" i="7"/>
  <c r="AN152" i="7"/>
  <c r="AN150" i="7"/>
  <c r="AB163" i="7"/>
  <c r="I100" i="7"/>
  <c r="AN200" i="7"/>
  <c r="AN221" i="7"/>
  <c r="AK163" i="7"/>
  <c r="AN67" i="7"/>
  <c r="AN204" i="7"/>
  <c r="AN213" i="7"/>
  <c r="H100" i="7"/>
  <c r="J101" i="7"/>
  <c r="J100" i="7"/>
  <c r="AM163" i="7"/>
  <c r="AK235" i="7"/>
  <c r="AI235" i="7"/>
  <c r="AN73" i="7"/>
  <c r="AN126" i="7"/>
  <c r="AN146" i="7"/>
  <c r="AN233" i="7"/>
  <c r="AK98" i="7"/>
  <c r="AN156" i="7"/>
  <c r="AN154" i="7"/>
  <c r="AN136" i="7"/>
  <c r="AA163" i="7"/>
  <c r="AN70" i="7"/>
  <c r="AM98" i="7"/>
  <c r="AN209" i="7"/>
  <c r="AN65" i="7"/>
  <c r="AN52" i="7"/>
  <c r="AN139" i="7"/>
  <c r="AN222" i="7"/>
  <c r="AD235" i="7"/>
  <c r="AB235" i="7"/>
  <c r="AN214" i="7"/>
  <c r="AN123" i="7"/>
  <c r="AN60" i="7"/>
  <c r="AN144" i="7"/>
  <c r="AH98" i="7"/>
  <c r="AN149" i="7"/>
  <c r="X163" i="7"/>
  <c r="AN76" i="7"/>
  <c r="AN216" i="7"/>
  <c r="I164" i="7"/>
  <c r="AN63" i="7"/>
  <c r="AN64" i="7"/>
  <c r="AN77" i="7"/>
  <c r="W98" i="7"/>
  <c r="AN138" i="7"/>
  <c r="V98" i="7"/>
  <c r="AN212" i="7"/>
  <c r="F99" i="7"/>
  <c r="AN83" i="7"/>
  <c r="AC163" i="7"/>
  <c r="W235" i="7"/>
  <c r="X235" i="7"/>
  <c r="AN85" i="7"/>
  <c r="AN215" i="7"/>
  <c r="AN235" i="7"/>
  <c r="AN205" i="7"/>
  <c r="AF163" i="7"/>
  <c r="AN161" i="7"/>
  <c r="AN207" i="7"/>
  <c r="AN210" i="7"/>
  <c r="AA98" i="7"/>
  <c r="AN81" i="7"/>
  <c r="AE98" i="7"/>
  <c r="AN61" i="7"/>
  <c r="AN208" i="7"/>
  <c r="AL98" i="7"/>
  <c r="AN219" i="7"/>
  <c r="X98" i="7"/>
  <c r="AN82" i="7"/>
  <c r="AN79" i="7"/>
  <c r="AB98" i="7"/>
  <c r="F165" i="7"/>
  <c r="Z235" i="7"/>
  <c r="AE235" i="7"/>
  <c r="AN153" i="7"/>
  <c r="AN160" i="7"/>
  <c r="AN155" i="7"/>
  <c r="AN94" i="7"/>
  <c r="AN231" i="7"/>
  <c r="AN141" i="7"/>
  <c r="AN89" i="7"/>
  <c r="AN130" i="7"/>
  <c r="AN74" i="7"/>
  <c r="AF98" i="7"/>
  <c r="AN129" i="7"/>
  <c r="W163" i="7"/>
  <c r="AJ98" i="7"/>
  <c r="AN151" i="7"/>
  <c r="F238" i="7"/>
  <c r="AN225" i="7"/>
  <c r="H99" i="7"/>
  <c r="AN96" i="7"/>
  <c r="AN72" i="7"/>
  <c r="AI98" i="7"/>
  <c r="F100" i="7"/>
  <c r="AN125" i="7"/>
  <c r="D243" i="7"/>
  <c r="D165" i="7"/>
  <c r="AN282" i="7" l="1"/>
  <c r="AO20" i="7" s="1"/>
  <c r="B244" i="7"/>
  <c r="AN302" i="7"/>
  <c r="AO40" i="7" s="1"/>
  <c r="AN290" i="7"/>
  <c r="AO28" i="7" s="1"/>
  <c r="AN303" i="7"/>
  <c r="AO41" i="7" s="1"/>
  <c r="AG42" i="7"/>
  <c r="AG304" i="7" s="1"/>
  <c r="AB30" i="7"/>
  <c r="AB292" i="7" s="1"/>
  <c r="AM29" i="7"/>
  <c r="AM291" i="7" s="1"/>
  <c r="AO7" i="7"/>
  <c r="B166" i="7"/>
  <c r="B103" i="7"/>
  <c r="J237" i="7"/>
  <c r="Z236" i="7"/>
  <c r="AI236" i="7"/>
  <c r="I102" i="7"/>
  <c r="AO157" i="7"/>
  <c r="AO77" i="7"/>
  <c r="AO91" i="7"/>
  <c r="AO204" i="7"/>
  <c r="AO51" i="7"/>
  <c r="AO95" i="7"/>
  <c r="AF100" i="7"/>
  <c r="AO83" i="7"/>
  <c r="Z99" i="7"/>
  <c r="AO211" i="7"/>
  <c r="AO87" i="7"/>
  <c r="AB99" i="7"/>
  <c r="AO163" i="7"/>
  <c r="H238" i="7"/>
  <c r="AO236" i="7"/>
  <c r="I238" i="7"/>
  <c r="AB236" i="7"/>
  <c r="AJ236" i="7"/>
  <c r="AD236" i="7"/>
  <c r="AO130" i="7"/>
  <c r="AO61" i="7"/>
  <c r="AG100" i="7"/>
  <c r="AO205" i="7"/>
  <c r="H101" i="7"/>
  <c r="AO68" i="7"/>
  <c r="W100" i="7"/>
  <c r="AN99" i="7"/>
  <c r="I165" i="7"/>
  <c r="V100" i="7"/>
  <c r="AO209" i="7"/>
  <c r="AF236" i="7"/>
  <c r="AC236" i="7"/>
  <c r="AK236" i="7"/>
  <c r="AO127" i="7"/>
  <c r="AO89" i="7"/>
  <c r="AO85" i="7"/>
  <c r="AO54" i="7"/>
  <c r="AO143" i="7"/>
  <c r="AO62" i="7"/>
  <c r="J102" i="7"/>
  <c r="AO158" i="7"/>
  <c r="AO94" i="7"/>
  <c r="AO202" i="7"/>
  <c r="AO156" i="7"/>
  <c r="X99" i="7"/>
  <c r="AO58" i="7"/>
  <c r="AA236" i="7"/>
  <c r="Y236" i="7"/>
  <c r="AE236" i="7"/>
  <c r="Y99" i="7"/>
  <c r="AL99" i="7"/>
  <c r="AH99" i="7"/>
  <c r="AF99" i="7"/>
  <c r="I101" i="7"/>
  <c r="AE99" i="7"/>
  <c r="AO75" i="7"/>
  <c r="AO208" i="7"/>
  <c r="Z100" i="7"/>
  <c r="J164" i="7"/>
  <c r="AO145" i="7"/>
  <c r="AK100" i="7"/>
  <c r="AH100" i="7"/>
  <c r="AO146" i="7"/>
  <c r="AO199" i="7"/>
  <c r="Y100" i="7"/>
  <c r="AO100" i="7"/>
  <c r="AG99" i="7"/>
  <c r="AI100" i="7"/>
  <c r="AA100" i="7"/>
  <c r="I103" i="7"/>
  <c r="AO79" i="7"/>
  <c r="AO124" i="7"/>
  <c r="AJ99" i="7"/>
  <c r="AN236" i="7"/>
  <c r="AH236" i="7"/>
  <c r="AO81" i="7"/>
  <c r="X100" i="7"/>
  <c r="AO74" i="7"/>
  <c r="H102" i="7"/>
  <c r="AO99" i="7"/>
  <c r="F101" i="7"/>
  <c r="AO138" i="7"/>
  <c r="AO82" i="7"/>
  <c r="AO160" i="7"/>
  <c r="AO119" i="7"/>
  <c r="AO63" i="7"/>
  <c r="AE100" i="7"/>
  <c r="AO217" i="7"/>
  <c r="AO224" i="7"/>
  <c r="AK99" i="7"/>
  <c r="W236" i="7"/>
  <c r="AG236" i="7"/>
  <c r="AO140" i="7"/>
  <c r="F102" i="7"/>
  <c r="AO57" i="7"/>
  <c r="AO198" i="7"/>
  <c r="AO141" i="7"/>
  <c r="AO66" i="7"/>
  <c r="AL236" i="7"/>
  <c r="V236" i="7"/>
  <c r="AO136" i="7"/>
  <c r="W99" i="7"/>
  <c r="AD99" i="7"/>
  <c r="AO56" i="7"/>
  <c r="V99" i="7"/>
  <c r="AO86" i="7"/>
  <c r="AO80" i="7"/>
  <c r="AM99" i="7"/>
  <c r="AO78" i="7"/>
  <c r="AL100" i="7"/>
  <c r="AO92" i="7"/>
  <c r="AO222" i="7"/>
  <c r="AO133" i="7"/>
  <c r="AO154" i="7"/>
  <c r="X236" i="7"/>
  <c r="AM236" i="7"/>
  <c r="AB100" i="7"/>
  <c r="J238" i="7"/>
  <c r="AO207" i="7"/>
  <c r="AN100" i="7"/>
  <c r="F239" i="7"/>
  <c r="AO144" i="7"/>
  <c r="AO84" i="7"/>
  <c r="AC99" i="7"/>
  <c r="AI99" i="7"/>
  <c r="AC100" i="7"/>
  <c r="AM100" i="7"/>
  <c r="AO213" i="7"/>
  <c r="AO129" i="7"/>
  <c r="AO152" i="7"/>
  <c r="AA99" i="7"/>
  <c r="AO71" i="7"/>
  <c r="AJ100" i="7"/>
  <c r="F103" i="7"/>
  <c r="AO131" i="7"/>
  <c r="AO70" i="7"/>
  <c r="AD100" i="7"/>
  <c r="AO65" i="7"/>
  <c r="AO148" i="7"/>
  <c r="D166" i="7"/>
  <c r="D244" i="7"/>
  <c r="B245" i="7" l="1"/>
  <c r="AH42" i="7"/>
  <c r="AH304" i="7" s="1"/>
  <c r="AC30" i="7"/>
  <c r="AC292" i="7" s="1"/>
  <c r="AN29" i="7"/>
  <c r="AN291" i="7" s="1"/>
  <c r="AP6" i="7"/>
  <c r="B167" i="7"/>
  <c r="B104" i="7"/>
  <c r="W237" i="7"/>
  <c r="AE237" i="7"/>
  <c r="AF237" i="7"/>
  <c r="AO226" i="7"/>
  <c r="AO203" i="7"/>
  <c r="AO223" i="7"/>
  <c r="AO162" i="7"/>
  <c r="AO123" i="7"/>
  <c r="AB164" i="7"/>
  <c r="AO197" i="7"/>
  <c r="V164" i="7"/>
  <c r="AH101" i="7"/>
  <c r="X102" i="7"/>
  <c r="AG238" i="7"/>
  <c r="F240" i="7"/>
  <c r="AA164" i="7"/>
  <c r="AO201" i="7"/>
  <c r="AF102" i="7"/>
  <c r="AD238" i="7"/>
  <c r="AN102" i="7"/>
  <c r="AI238" i="7"/>
  <c r="AG101" i="7"/>
  <c r="AL164" i="7"/>
  <c r="F167" i="7"/>
  <c r="H103" i="7"/>
  <c r="AM164" i="7"/>
  <c r="V237" i="7"/>
  <c r="AN237" i="7"/>
  <c r="AB237" i="7"/>
  <c r="AO76" i="7"/>
  <c r="AO137" i="7"/>
  <c r="AO97" i="7"/>
  <c r="AO128" i="7"/>
  <c r="AO122" i="7"/>
  <c r="X238" i="7"/>
  <c r="AO67" i="7"/>
  <c r="AO229" i="7"/>
  <c r="AL238" i="7"/>
  <c r="AO126" i="7"/>
  <c r="AO210" i="7"/>
  <c r="AA237" i="7"/>
  <c r="AM237" i="7"/>
  <c r="X237" i="7"/>
  <c r="AO219" i="7"/>
  <c r="AO139" i="7"/>
  <c r="AO72" i="7"/>
  <c r="AO59" i="7"/>
  <c r="AO135" i="7"/>
  <c r="AD164" i="7"/>
  <c r="AO216" i="7"/>
  <c r="AO53" i="7"/>
  <c r="AO60" i="7"/>
  <c r="AJ238" i="7"/>
  <c r="AB101" i="7"/>
  <c r="AO238" i="7"/>
  <c r="AD102" i="7"/>
  <c r="AF101" i="7"/>
  <c r="AM102" i="7"/>
  <c r="AG237" i="7"/>
  <c r="AI237" i="7"/>
  <c r="AK237" i="7"/>
  <c r="AO234" i="7"/>
  <c r="AO52" i="7"/>
  <c r="AO161" i="7"/>
  <c r="AO233" i="7"/>
  <c r="AA101" i="7"/>
  <c r="I166" i="7"/>
  <c r="AO134" i="7"/>
  <c r="AO98" i="7"/>
  <c r="AO225" i="7"/>
  <c r="AA102" i="7"/>
  <c r="W102" i="7"/>
  <c r="AO151" i="7"/>
  <c r="AN238" i="7"/>
  <c r="F104" i="7"/>
  <c r="AA238" i="7"/>
  <c r="AJ102" i="7"/>
  <c r="AO142" i="7"/>
  <c r="W164" i="7"/>
  <c r="AI102" i="7"/>
  <c r="AO164" i="7"/>
  <c r="Y238" i="7"/>
  <c r="X101" i="7"/>
  <c r="AO200" i="7"/>
  <c r="Z238" i="7"/>
  <c r="AO231" i="7"/>
  <c r="AI164" i="7"/>
  <c r="AJ101" i="7"/>
  <c r="AO55" i="7"/>
  <c r="AJ237" i="7"/>
  <c r="AO237" i="7"/>
  <c r="AO153" i="7"/>
  <c r="AO88" i="7"/>
  <c r="F166" i="7"/>
  <c r="AO120" i="7"/>
  <c r="D245" i="7"/>
  <c r="Y101" i="7"/>
  <c r="AC164" i="7"/>
  <c r="AD101" i="7"/>
  <c r="AO64" i="7"/>
  <c r="AO96" i="7"/>
  <c r="AN164" i="7"/>
  <c r="AM101" i="7"/>
  <c r="AO214" i="7"/>
  <c r="AK101" i="7"/>
  <c r="AG102" i="7"/>
  <c r="V238" i="7"/>
  <c r="H239" i="7"/>
  <c r="Z102" i="7"/>
  <c r="V102" i="7"/>
  <c r="J166" i="7"/>
  <c r="AO227" i="7"/>
  <c r="W238" i="7"/>
  <c r="AD237" i="7"/>
  <c r="AC237" i="7"/>
  <c r="AO228" i="7"/>
  <c r="AO215" i="7"/>
  <c r="AO125" i="7"/>
  <c r="AO132" i="7"/>
  <c r="H104" i="7"/>
  <c r="H166" i="7"/>
  <c r="AN101" i="7"/>
  <c r="AL101" i="7"/>
  <c r="AO206" i="7"/>
  <c r="X164" i="7"/>
  <c r="AO102" i="7"/>
  <c r="AO101" i="7"/>
  <c r="I239" i="7"/>
  <c r="I104" i="7"/>
  <c r="Z237" i="7"/>
  <c r="AH237" i="7"/>
  <c r="AO230" i="7"/>
  <c r="AO90" i="7"/>
  <c r="AO221" i="7"/>
  <c r="AO93" i="7"/>
  <c r="AO235" i="7"/>
  <c r="AB102" i="7"/>
  <c r="AK102" i="7"/>
  <c r="I167" i="7"/>
  <c r="AE101" i="7"/>
  <c r="AH164" i="7"/>
  <c r="AF238" i="7"/>
  <c r="V101" i="7"/>
  <c r="AO69" i="7"/>
  <c r="Y102" i="7"/>
  <c r="AO150" i="7"/>
  <c r="AH238" i="7"/>
  <c r="Z101" i="7"/>
  <c r="AF164" i="7"/>
  <c r="AL237" i="7"/>
  <c r="Y237" i="7"/>
  <c r="AO232" i="7"/>
  <c r="AO149" i="7"/>
  <c r="AO121" i="7"/>
  <c r="AO147" i="7"/>
  <c r="AO73" i="7"/>
  <c r="AG164" i="7"/>
  <c r="AO159" i="7"/>
  <c r="J165" i="7"/>
  <c r="AC102" i="7"/>
  <c r="AB238" i="7"/>
  <c r="W101" i="7"/>
  <c r="AJ164" i="7"/>
  <c r="AH102" i="7"/>
  <c r="AE238" i="7"/>
  <c r="AO218" i="7"/>
  <c r="AO220" i="7"/>
  <c r="AE164" i="7"/>
  <c r="AC101" i="7"/>
  <c r="AI101" i="7"/>
  <c r="H167" i="7"/>
  <c r="Y164" i="7"/>
  <c r="AO155" i="7"/>
  <c r="AK164" i="7"/>
  <c r="AL102" i="7"/>
  <c r="Z164" i="7"/>
  <c r="AK238" i="7"/>
  <c r="AC238" i="7"/>
  <c r="AO212" i="7"/>
  <c r="AM238" i="7"/>
  <c r="AE102" i="7"/>
  <c r="D167" i="7"/>
  <c r="AO302" i="7" l="1"/>
  <c r="AP40" i="7" s="1"/>
  <c r="AO282" i="7"/>
  <c r="AP20" i="7" s="1"/>
  <c r="B246" i="7"/>
  <c r="AO290" i="7"/>
  <c r="AP28" i="7" s="1"/>
  <c r="AO303" i="7"/>
  <c r="AP41" i="7" s="1"/>
  <c r="AI42" i="7"/>
  <c r="AI304" i="7" s="1"/>
  <c r="AD30" i="7"/>
  <c r="AD292" i="7" s="1"/>
  <c r="AO29" i="7"/>
  <c r="AO291" i="7" s="1"/>
  <c r="AP29" i="7" s="1"/>
  <c r="AP7" i="7"/>
  <c r="B168" i="7"/>
  <c r="B105" i="7"/>
  <c r="J239" i="7"/>
  <c r="X166" i="7"/>
  <c r="AP58" i="7"/>
  <c r="AP94" i="7"/>
  <c r="AP217" i="7"/>
  <c r="AP166" i="7"/>
  <c r="AP164" i="7"/>
  <c r="AE166" i="7"/>
  <c r="AP62" i="7"/>
  <c r="AP123" i="7"/>
  <c r="AP97" i="7"/>
  <c r="AK166" i="7"/>
  <c r="AP101" i="7"/>
  <c r="AP96" i="7"/>
  <c r="AP206" i="7"/>
  <c r="AD165" i="7"/>
  <c r="AP201" i="7"/>
  <c r="AP203" i="7"/>
  <c r="AG165" i="7"/>
  <c r="AP61" i="7"/>
  <c r="AP125" i="7"/>
  <c r="AP88" i="7"/>
  <c r="AA166" i="7"/>
  <c r="AB166" i="7"/>
  <c r="AP238" i="7"/>
  <c r="AP89" i="7"/>
  <c r="AF165" i="7"/>
  <c r="AO166" i="7"/>
  <c r="AP153" i="7"/>
  <c r="AB165" i="7"/>
  <c r="AP209" i="7"/>
  <c r="AP218" i="7"/>
  <c r="AP233" i="7"/>
  <c r="AP220" i="7"/>
  <c r="AP199" i="7"/>
  <c r="AJ165" i="7"/>
  <c r="AP225" i="7"/>
  <c r="AP158" i="7"/>
  <c r="AP224" i="7"/>
  <c r="AP161" i="7"/>
  <c r="AH166" i="7"/>
  <c r="AL166" i="7"/>
  <c r="AP226" i="7"/>
  <c r="AP211" i="7"/>
  <c r="AP140" i="7"/>
  <c r="J167" i="7"/>
  <c r="F241" i="7"/>
  <c r="AD166" i="7"/>
  <c r="AC166" i="7"/>
  <c r="AH165" i="7"/>
  <c r="J104" i="7"/>
  <c r="F168" i="7"/>
  <c r="AG166" i="7"/>
  <c r="AP128" i="7"/>
  <c r="I240" i="7"/>
  <c r="AP151" i="7"/>
  <c r="J240" i="7"/>
  <c r="AP230" i="7"/>
  <c r="AP91" i="7"/>
  <c r="AA165" i="7"/>
  <c r="AP148" i="7"/>
  <c r="AP154" i="7"/>
  <c r="AP219" i="7"/>
  <c r="AP235" i="7"/>
  <c r="J103" i="7"/>
  <c r="AP229" i="7"/>
  <c r="AP99" i="7"/>
  <c r="I168" i="7"/>
  <c r="AP70" i="7"/>
  <c r="AP156" i="7"/>
  <c r="V166" i="7"/>
  <c r="AP129" i="7"/>
  <c r="AP53" i="7"/>
  <c r="AP212" i="7"/>
  <c r="AP81" i="7"/>
  <c r="AP133" i="7"/>
  <c r="W166" i="7"/>
  <c r="AP124" i="7"/>
  <c r="AP197" i="7"/>
  <c r="AM166" i="7"/>
  <c r="H105" i="7"/>
  <c r="D246" i="7"/>
  <c r="W165" i="7"/>
  <c r="AP83" i="7"/>
  <c r="AP64" i="7"/>
  <c r="AP127" i="7"/>
  <c r="AI165" i="7"/>
  <c r="AP215" i="7"/>
  <c r="AP144" i="7"/>
  <c r="AI166" i="7"/>
  <c r="AO165" i="7"/>
  <c r="Z165" i="7"/>
  <c r="AP119" i="7"/>
  <c r="AP146" i="7"/>
  <c r="AP165" i="7"/>
  <c r="D168" i="7"/>
  <c r="AP223" i="7"/>
  <c r="AP236" i="7"/>
  <c r="AP149" i="7"/>
  <c r="AP54" i="7"/>
  <c r="AC165" i="7"/>
  <c r="AP121" i="7"/>
  <c r="AN166" i="7"/>
  <c r="AP126" i="7"/>
  <c r="AP237" i="7"/>
  <c r="AP145" i="7"/>
  <c r="AP87" i="7"/>
  <c r="AP216" i="7"/>
  <c r="AF166" i="7"/>
  <c r="AM165" i="7"/>
  <c r="H240" i="7"/>
  <c r="X165" i="7"/>
  <c r="Y166" i="7"/>
  <c r="Z166" i="7"/>
  <c r="AK165" i="7"/>
  <c r="AN165" i="7"/>
  <c r="AL165" i="7"/>
  <c r="AE165" i="7"/>
  <c r="AP69" i="7"/>
  <c r="AJ166" i="7"/>
  <c r="AP67" i="7"/>
  <c r="AP198" i="7"/>
  <c r="AP162" i="7"/>
  <c r="AP93" i="7"/>
  <c r="AP139" i="7"/>
  <c r="AP68" i="7"/>
  <c r="AP132" i="7"/>
  <c r="V165" i="7"/>
  <c r="Y165" i="7"/>
  <c r="AP202" i="7"/>
  <c r="AP52" i="7"/>
  <c r="F105" i="7"/>
  <c r="W21" i="7" l="1"/>
  <c r="W283" i="7" s="1"/>
  <c r="B247" i="7"/>
  <c r="AP303" i="7"/>
  <c r="AQ41" i="7" s="1"/>
  <c r="AP302" i="7"/>
  <c r="AJ42" i="7"/>
  <c r="AJ304" i="7" s="1"/>
  <c r="AE30" i="7"/>
  <c r="AE292" i="7" s="1"/>
  <c r="AP291" i="7"/>
  <c r="AQ29" i="7" s="1"/>
  <c r="AP290" i="7"/>
  <c r="AQ6" i="7"/>
  <c r="B169" i="7"/>
  <c r="B106" i="7"/>
  <c r="W239" i="7"/>
  <c r="AH239" i="7"/>
  <c r="AJ239" i="7"/>
  <c r="AP134" i="7"/>
  <c r="AP73" i="7"/>
  <c r="AP122" i="7"/>
  <c r="AP63" i="7"/>
  <c r="AP51" i="7"/>
  <c r="AP57" i="7"/>
  <c r="AP160" i="7"/>
  <c r="AP82" i="7"/>
  <c r="AN103" i="7"/>
  <c r="AO240" i="7"/>
  <c r="AD240" i="7"/>
  <c r="H241" i="7"/>
  <c r="AE167" i="7"/>
  <c r="AN104" i="7"/>
  <c r="AA103" i="7"/>
  <c r="AG103" i="7"/>
  <c r="AL167" i="7"/>
  <c r="AM167" i="7"/>
  <c r="AH103" i="7"/>
  <c r="W167" i="7"/>
  <c r="AA240" i="7"/>
  <c r="AO103" i="7"/>
  <c r="F106" i="7"/>
  <c r="F242" i="7"/>
  <c r="AF103" i="7"/>
  <c r="AK239" i="7"/>
  <c r="Y239" i="7"/>
  <c r="AN239" i="7"/>
  <c r="AP78" i="7"/>
  <c r="AP227" i="7"/>
  <c r="AP138" i="7"/>
  <c r="AP150" i="7"/>
  <c r="AP130" i="7"/>
  <c r="AP214" i="7"/>
  <c r="AP79" i="7"/>
  <c r="AE240" i="7"/>
  <c r="AP104" i="7"/>
  <c r="AP131" i="7"/>
  <c r="V103" i="7"/>
  <c r="AP240" i="7"/>
  <c r="Y167" i="7"/>
  <c r="AI103" i="7"/>
  <c r="AD239" i="7"/>
  <c r="Z239" i="7"/>
  <c r="AF239" i="7"/>
  <c r="AP155" i="7"/>
  <c r="AP147" i="7"/>
  <c r="AP76" i="7"/>
  <c r="AP208" i="7"/>
  <c r="AP95" i="7"/>
  <c r="AP59" i="7"/>
  <c r="AP56" i="7"/>
  <c r="V240" i="7"/>
  <c r="AP85" i="7"/>
  <c r="AE104" i="7"/>
  <c r="AJ240" i="7"/>
  <c r="X240" i="7"/>
  <c r="V167" i="7"/>
  <c r="AJ103" i="7"/>
  <c r="I106" i="7"/>
  <c r="AB239" i="7"/>
  <c r="AP239" i="7"/>
  <c r="AO239" i="7"/>
  <c r="AP84" i="7"/>
  <c r="AP234" i="7"/>
  <c r="AP222" i="7"/>
  <c r="AP86" i="7"/>
  <c r="AP80" i="7"/>
  <c r="AP102" i="7"/>
  <c r="AP135" i="7"/>
  <c r="AI104" i="7"/>
  <c r="AP103" i="7"/>
  <c r="Z167" i="7"/>
  <c r="Z240" i="7"/>
  <c r="AD103" i="7"/>
  <c r="AK103" i="7"/>
  <c r="AC167" i="7"/>
  <c r="AG104" i="7"/>
  <c r="I105" i="7"/>
  <c r="AK104" i="7"/>
  <c r="AP72" i="7"/>
  <c r="AN240" i="7"/>
  <c r="AJ104" i="7"/>
  <c r="AB103" i="7"/>
  <c r="AC240" i="7"/>
  <c r="X104" i="7"/>
  <c r="AA239" i="7"/>
  <c r="AI239" i="7"/>
  <c r="AG239" i="7"/>
  <c r="AP204" i="7"/>
  <c r="AP65" i="7"/>
  <c r="AP55" i="7"/>
  <c r="AP120" i="7"/>
  <c r="AP231" i="7"/>
  <c r="AP152" i="7"/>
  <c r="AP90" i="7"/>
  <c r="AP167" i="7"/>
  <c r="F169" i="7"/>
  <c r="AI240" i="7"/>
  <c r="H168" i="7"/>
  <c r="AJ167" i="7"/>
  <c r="AK167" i="7"/>
  <c r="AG240" i="7"/>
  <c r="AD167" i="7"/>
  <c r="AC104" i="7"/>
  <c r="AA104" i="7"/>
  <c r="AI167" i="7"/>
  <c r="Z103" i="7"/>
  <c r="AO167" i="7"/>
  <c r="AH240" i="7"/>
  <c r="AB104" i="7"/>
  <c r="V239" i="7"/>
  <c r="X239" i="7"/>
  <c r="AP213" i="7"/>
  <c r="AP159" i="7"/>
  <c r="AP157" i="7"/>
  <c r="AP143" i="7"/>
  <c r="AP77" i="7"/>
  <c r="AP71" i="7"/>
  <c r="AP141" i="7"/>
  <c r="AP228" i="7"/>
  <c r="D247" i="7"/>
  <c r="AO104" i="7"/>
  <c r="X167" i="7"/>
  <c r="AL240" i="7"/>
  <c r="AH104" i="7"/>
  <c r="W240" i="7"/>
  <c r="AM103" i="7"/>
  <c r="Y104" i="7"/>
  <c r="X103" i="7"/>
  <c r="AM239" i="7"/>
  <c r="AC239" i="7"/>
  <c r="AP100" i="7"/>
  <c r="AP142" i="7"/>
  <c r="AP137" i="7"/>
  <c r="AP221" i="7"/>
  <c r="AP205" i="7"/>
  <c r="AP136" i="7"/>
  <c r="AP98" i="7"/>
  <c r="AP75" i="7"/>
  <c r="D169" i="7"/>
  <c r="AB240" i="7"/>
  <c r="AK240" i="7"/>
  <c r="AF240" i="7"/>
  <c r="AB167" i="7"/>
  <c r="Y240" i="7"/>
  <c r="AN167" i="7"/>
  <c r="AF167" i="7"/>
  <c r="AH167" i="7"/>
  <c r="AL239" i="7"/>
  <c r="AE239" i="7"/>
  <c r="AP207" i="7"/>
  <c r="AP92" i="7"/>
  <c r="AP210" i="7"/>
  <c r="AP232" i="7"/>
  <c r="AP163" i="7"/>
  <c r="AP60" i="7"/>
  <c r="AP200" i="7"/>
  <c r="AP74" i="7"/>
  <c r="AM240" i="7"/>
  <c r="AM104" i="7"/>
  <c r="W103" i="7"/>
  <c r="AP66" i="7"/>
  <c r="AG167" i="7"/>
  <c r="AC103" i="7"/>
  <c r="AL103" i="7"/>
  <c r="J105" i="7"/>
  <c r="I169" i="7"/>
  <c r="AE103" i="7"/>
  <c r="AL104" i="7"/>
  <c r="Z104" i="7"/>
  <c r="AD104" i="7"/>
  <c r="I241" i="7"/>
  <c r="J168" i="7"/>
  <c r="AA167" i="7"/>
  <c r="Y103" i="7"/>
  <c r="W104" i="7"/>
  <c r="V104" i="7"/>
  <c r="AF104" i="7"/>
  <c r="AP282" i="7" l="1"/>
  <c r="AQ20" i="7" s="1"/>
  <c r="B248" i="7"/>
  <c r="AK42" i="7"/>
  <c r="AK304" i="7" s="1"/>
  <c r="AQ40" i="7"/>
  <c r="AF30" i="7"/>
  <c r="AF292" i="7" s="1"/>
  <c r="AQ28" i="7"/>
  <c r="AQ7" i="7"/>
  <c r="B170" i="7"/>
  <c r="B107" i="7"/>
  <c r="J241" i="7"/>
  <c r="AQ208" i="7"/>
  <c r="AQ52" i="7"/>
  <c r="J106" i="7"/>
  <c r="AQ218" i="7"/>
  <c r="AQ62" i="7"/>
  <c r="AQ138" i="7"/>
  <c r="AQ163" i="7"/>
  <c r="AQ161" i="7"/>
  <c r="F170" i="7"/>
  <c r="AQ223" i="7"/>
  <c r="AQ91" i="7"/>
  <c r="AQ233" i="7"/>
  <c r="AQ59" i="7"/>
  <c r="AQ54" i="7"/>
  <c r="AQ226" i="7"/>
  <c r="AQ216" i="7"/>
  <c r="AQ239" i="7"/>
  <c r="AQ165" i="7"/>
  <c r="AQ99" i="7"/>
  <c r="AJ105" i="7"/>
  <c r="AQ199" i="7"/>
  <c r="AQ120" i="7"/>
  <c r="AQ146" i="7"/>
  <c r="AQ67" i="7"/>
  <c r="Y168" i="7"/>
  <c r="AO105" i="7"/>
  <c r="AQ98" i="7"/>
  <c r="AB105" i="7"/>
  <c r="D248" i="7"/>
  <c r="AQ236" i="7"/>
  <c r="AQ238" i="7"/>
  <c r="AQ84" i="7"/>
  <c r="AQ124" i="7"/>
  <c r="AQ136" i="7"/>
  <c r="AQ126" i="7"/>
  <c r="AI168" i="7"/>
  <c r="AQ53" i="7"/>
  <c r="AA168" i="7"/>
  <c r="AB168" i="7"/>
  <c r="AQ217" i="7"/>
  <c r="AM105" i="7"/>
  <c r="AQ224" i="7"/>
  <c r="AQ56" i="7"/>
  <c r="AK168" i="7"/>
  <c r="AL105" i="7"/>
  <c r="I242" i="7"/>
  <c r="AQ132" i="7"/>
  <c r="AQ229" i="7"/>
  <c r="AQ68" i="7"/>
  <c r="AF105" i="7"/>
  <c r="AI105" i="7"/>
  <c r="H169" i="7"/>
  <c r="AQ219" i="7"/>
  <c r="AQ81" i="7"/>
  <c r="W105" i="7"/>
  <c r="AQ131" i="7"/>
  <c r="AQ204" i="7"/>
  <c r="AM168" i="7"/>
  <c r="AN105" i="7"/>
  <c r="AF168" i="7"/>
  <c r="AQ61" i="7"/>
  <c r="AQ221" i="7"/>
  <c r="F243" i="7"/>
  <c r="AK105" i="7"/>
  <c r="Z105" i="7"/>
  <c r="AQ129" i="7"/>
  <c r="J242" i="7"/>
  <c r="W168" i="7"/>
  <c r="H106" i="7"/>
  <c r="Z168" i="7"/>
  <c r="X105" i="7"/>
  <c r="AQ153" i="7"/>
  <c r="X168" i="7"/>
  <c r="AQ143" i="7"/>
  <c r="AQ60" i="7"/>
  <c r="AJ168" i="7"/>
  <c r="AQ105" i="7"/>
  <c r="AD105" i="7"/>
  <c r="AA105" i="7"/>
  <c r="H170" i="7"/>
  <c r="AQ127" i="7"/>
  <c r="AQ215" i="7"/>
  <c r="AQ155" i="7"/>
  <c r="AE168" i="7"/>
  <c r="AO168" i="7"/>
  <c r="AQ235" i="7"/>
  <c r="AQ102" i="7"/>
  <c r="AQ227" i="7"/>
  <c r="H242" i="7"/>
  <c r="AC168" i="7"/>
  <c r="AQ225" i="7"/>
  <c r="F107" i="7"/>
  <c r="AQ142" i="7"/>
  <c r="AQ93" i="7"/>
  <c r="AE105" i="7"/>
  <c r="AQ79" i="7"/>
  <c r="AQ168" i="7"/>
  <c r="AQ58" i="7"/>
  <c r="AQ211" i="7"/>
  <c r="AN168" i="7"/>
  <c r="AQ154" i="7"/>
  <c r="AP168" i="7"/>
  <c r="AQ83" i="7"/>
  <c r="AQ159" i="7"/>
  <c r="AQ150" i="7"/>
  <c r="AG168" i="7"/>
  <c r="AQ125" i="7"/>
  <c r="AD168" i="7"/>
  <c r="AQ133" i="7"/>
  <c r="Y105" i="7"/>
  <c r="AQ214" i="7"/>
  <c r="AH168" i="7"/>
  <c r="AQ70" i="7"/>
  <c r="AQ231" i="7"/>
  <c r="AQ157" i="7"/>
  <c r="AQ80" i="7"/>
  <c r="H107" i="7"/>
  <c r="AQ94" i="7"/>
  <c r="AQ51" i="7"/>
  <c r="AH105" i="7"/>
  <c r="AQ220" i="7"/>
  <c r="AQ121" i="7"/>
  <c r="AQ87" i="7"/>
  <c r="AQ119" i="7"/>
  <c r="AQ66" i="7"/>
  <c r="AG105" i="7"/>
  <c r="AQ212" i="7"/>
  <c r="AQ167" i="7"/>
  <c r="AQ90" i="7"/>
  <c r="AQ234" i="7"/>
  <c r="AC105" i="7"/>
  <c r="AQ156" i="7"/>
  <c r="AQ134" i="7"/>
  <c r="AQ237" i="7"/>
  <c r="AQ97" i="7"/>
  <c r="AL168" i="7"/>
  <c r="AQ203" i="7"/>
  <c r="AQ74" i="7"/>
  <c r="AQ82" i="7"/>
  <c r="AQ164" i="7"/>
  <c r="AQ160" i="7"/>
  <c r="AQ92" i="7"/>
  <c r="AQ202" i="7"/>
  <c r="AP105" i="7"/>
  <c r="AQ232" i="7"/>
  <c r="V168" i="7"/>
  <c r="AQ140" i="7"/>
  <c r="AQ55" i="7"/>
  <c r="AQ86" i="7"/>
  <c r="V105" i="7"/>
  <c r="AQ69" i="7"/>
  <c r="D170" i="7"/>
  <c r="B249" i="7" l="1"/>
  <c r="AL42" i="7"/>
  <c r="AL304" i="7" s="1"/>
  <c r="AG30" i="7"/>
  <c r="AG292" i="7" s="1"/>
  <c r="AR6" i="7"/>
  <c r="B171" i="7"/>
  <c r="B108" i="7"/>
  <c r="AD241" i="7"/>
  <c r="AF241" i="7"/>
  <c r="Z241" i="7"/>
  <c r="AQ104" i="7"/>
  <c r="AA106" i="7"/>
  <c r="AO106" i="7"/>
  <c r="X106" i="7"/>
  <c r="AH242" i="7"/>
  <c r="AG242" i="7"/>
  <c r="AE106" i="7"/>
  <c r="AQ147" i="7"/>
  <c r="X242" i="7"/>
  <c r="AQ158" i="7"/>
  <c r="AQ65" i="7"/>
  <c r="AL106" i="7"/>
  <c r="AQ206" i="7"/>
  <c r="AN242" i="7"/>
  <c r="AH106" i="7"/>
  <c r="AJ241" i="7"/>
  <c r="AP241" i="7"/>
  <c r="AE241" i="7"/>
  <c r="AQ213" i="7"/>
  <c r="W106" i="7"/>
  <c r="AF106" i="7"/>
  <c r="AG106" i="7"/>
  <c r="AL242" i="7"/>
  <c r="AQ242" i="7"/>
  <c r="AQ72" i="7"/>
  <c r="AD242" i="7"/>
  <c r="AF242" i="7"/>
  <c r="AJ242" i="7"/>
  <c r="AQ144" i="7"/>
  <c r="AQ151" i="7"/>
  <c r="AQ76" i="7"/>
  <c r="AQ75" i="7"/>
  <c r="AQ198" i="7"/>
  <c r="AJ106" i="7"/>
  <c r="AC241" i="7"/>
  <c r="X241" i="7"/>
  <c r="AN241" i="7"/>
  <c r="AC242" i="7"/>
  <c r="AQ106" i="7"/>
  <c r="AQ241" i="7"/>
  <c r="Y241" i="7"/>
  <c r="AH241" i="7"/>
  <c r="AQ139" i="7"/>
  <c r="AQ228" i="7"/>
  <c r="AQ209" i="7"/>
  <c r="AQ88" i="7"/>
  <c r="AC106" i="7"/>
  <c r="AQ145" i="7"/>
  <c r="AQ210" i="7"/>
  <c r="AM106" i="7"/>
  <c r="AK106" i="7"/>
  <c r="AB106" i="7"/>
  <c r="H243" i="7"/>
  <c r="AQ130" i="7"/>
  <c r="AQ73" i="7"/>
  <c r="I170" i="7"/>
  <c r="AQ101" i="7"/>
  <c r="AB242" i="7"/>
  <c r="AQ205" i="7"/>
  <c r="Y106" i="7"/>
  <c r="AQ71" i="7"/>
  <c r="AQ230" i="7"/>
  <c r="AQ128" i="7"/>
  <c r="F244" i="7"/>
  <c r="AB241" i="7"/>
  <c r="W241" i="7"/>
  <c r="AL241" i="7"/>
  <c r="D249" i="7"/>
  <c r="AQ166" i="7"/>
  <c r="AA242" i="7"/>
  <c r="AQ148" i="7"/>
  <c r="AQ201" i="7"/>
  <c r="AI106" i="7"/>
  <c r="AM242" i="7"/>
  <c r="AN106" i="7"/>
  <c r="AQ162" i="7"/>
  <c r="AO242" i="7"/>
  <c r="AD106" i="7"/>
  <c r="AK242" i="7"/>
  <c r="AQ137" i="7"/>
  <c r="AQ63" i="7"/>
  <c r="AK241" i="7"/>
  <c r="AO241" i="7"/>
  <c r="AI241" i="7"/>
  <c r="AQ222" i="7"/>
  <c r="AQ64" i="7"/>
  <c r="AQ100" i="7"/>
  <c r="AQ96" i="7"/>
  <c r="AQ149" i="7"/>
  <c r="J169" i="7"/>
  <c r="AI242" i="7"/>
  <c r="AQ141" i="7"/>
  <c r="AQ152" i="7"/>
  <c r="AQ207" i="7"/>
  <c r="I107" i="7"/>
  <c r="I108" i="7"/>
  <c r="I171" i="7"/>
  <c r="AQ95" i="7"/>
  <c r="AQ123" i="7"/>
  <c r="Y242" i="7"/>
  <c r="AQ85" i="7"/>
  <c r="AM241" i="7"/>
  <c r="AG241" i="7"/>
  <c r="AP106" i="7"/>
  <c r="J107" i="7"/>
  <c r="AP242" i="7"/>
  <c r="Z242" i="7"/>
  <c r="AQ197" i="7"/>
  <c r="AQ57" i="7"/>
  <c r="AQ122" i="7"/>
  <c r="AQ89" i="7"/>
  <c r="AQ135" i="7"/>
  <c r="AQ77" i="7"/>
  <c r="AQ200" i="7"/>
  <c r="W242" i="7"/>
  <c r="V242" i="7"/>
  <c r="I243" i="7"/>
  <c r="V241" i="7"/>
  <c r="AA241" i="7"/>
  <c r="V106" i="7"/>
  <c r="AQ240" i="7"/>
  <c r="AE242" i="7"/>
  <c r="Z106" i="7"/>
  <c r="AQ78" i="7"/>
  <c r="AQ103" i="7"/>
  <c r="D171" i="7"/>
  <c r="AQ282" i="7" l="1"/>
  <c r="AR20" i="7" s="1"/>
  <c r="B250" i="7"/>
  <c r="AQ290" i="7"/>
  <c r="AR28" i="7" s="1"/>
  <c r="AQ302" i="7"/>
  <c r="AR40" i="7" s="1"/>
  <c r="AQ303" i="7"/>
  <c r="AR41" i="7" s="1"/>
  <c r="AQ291" i="7"/>
  <c r="AR29" i="7" s="1"/>
  <c r="AM42" i="7"/>
  <c r="AM304" i="7" s="1"/>
  <c r="AH30" i="7"/>
  <c r="AH292" i="7" s="1"/>
  <c r="AR7" i="7"/>
  <c r="B109" i="7"/>
  <c r="B110" i="7" s="1"/>
  <c r="B172" i="7"/>
  <c r="J243" i="7"/>
  <c r="AR75" i="7"/>
  <c r="AR236" i="7"/>
  <c r="AR70" i="7"/>
  <c r="AR209" i="7"/>
  <c r="F110" i="7"/>
  <c r="AR76" i="7"/>
  <c r="AR144" i="7"/>
  <c r="AL107" i="7"/>
  <c r="W169" i="7"/>
  <c r="AR229" i="7"/>
  <c r="AR224" i="7"/>
  <c r="AO107" i="7"/>
  <c r="AG169" i="7"/>
  <c r="AR152" i="7"/>
  <c r="AR168" i="7"/>
  <c r="AR101" i="7"/>
  <c r="AR97" i="7"/>
  <c r="Y107" i="7"/>
  <c r="AR226" i="7"/>
  <c r="AR55" i="7"/>
  <c r="AR215" i="7"/>
  <c r="AR137" i="7"/>
  <c r="AQ169" i="7"/>
  <c r="AR217" i="7"/>
  <c r="AD169" i="7"/>
  <c r="AM107" i="7"/>
  <c r="AJ107" i="7"/>
  <c r="AR136" i="7"/>
  <c r="AR54" i="7"/>
  <c r="AR140" i="7"/>
  <c r="AR207" i="7"/>
  <c r="J171" i="7"/>
  <c r="H108" i="7"/>
  <c r="W107" i="7"/>
  <c r="AO169" i="7"/>
  <c r="J109" i="7"/>
  <c r="AR202" i="7"/>
  <c r="AR74" i="7"/>
  <c r="V169" i="7"/>
  <c r="AP169" i="7"/>
  <c r="AD107" i="7"/>
  <c r="AR160" i="7"/>
  <c r="AR104" i="7"/>
  <c r="F108" i="7"/>
  <c r="AR88" i="7"/>
  <c r="AR53" i="7"/>
  <c r="F245" i="7"/>
  <c r="AR219" i="7"/>
  <c r="AR71" i="7"/>
  <c r="AR234" i="7"/>
  <c r="AR120" i="7"/>
  <c r="H171" i="7"/>
  <c r="I244" i="7"/>
  <c r="AR100" i="7"/>
  <c r="AR58" i="7"/>
  <c r="AR147" i="7"/>
  <c r="AR99" i="7"/>
  <c r="Z169" i="7"/>
  <c r="AQ107" i="7"/>
  <c r="AR69" i="7"/>
  <c r="AR72" i="7"/>
  <c r="AR138" i="7"/>
  <c r="AR139" i="7"/>
  <c r="AR98" i="7"/>
  <c r="AI107" i="7"/>
  <c r="AR237" i="7"/>
  <c r="AR166" i="7"/>
  <c r="AR91" i="7"/>
  <c r="AR169" i="7"/>
  <c r="AA169" i="7"/>
  <c r="AR221" i="7"/>
  <c r="X169" i="7"/>
  <c r="AR206" i="7"/>
  <c r="AR233" i="7"/>
  <c r="AP107" i="7"/>
  <c r="V107" i="7"/>
  <c r="AL169" i="7"/>
  <c r="AR52" i="7"/>
  <c r="J170" i="7"/>
  <c r="AR158" i="7"/>
  <c r="AR165" i="7"/>
  <c r="AN107" i="7"/>
  <c r="D250" i="7"/>
  <c r="H244" i="7"/>
  <c r="H109" i="7"/>
  <c r="AR213" i="7"/>
  <c r="AR103" i="7"/>
  <c r="AR129" i="7"/>
  <c r="AR127" i="7"/>
  <c r="AC107" i="7"/>
  <c r="AR105" i="7"/>
  <c r="AR149" i="7"/>
  <c r="AR57" i="7"/>
  <c r="F171" i="7"/>
  <c r="AR85" i="7"/>
  <c r="AR218" i="7"/>
  <c r="AE169" i="7"/>
  <c r="X107" i="7"/>
  <c r="AB169" i="7"/>
  <c r="AR214" i="7"/>
  <c r="AR106" i="7"/>
  <c r="AR197" i="7"/>
  <c r="AR56" i="7"/>
  <c r="AR231" i="7"/>
  <c r="AK169" i="7"/>
  <c r="AG107" i="7"/>
  <c r="I109" i="7"/>
  <c r="AR146" i="7"/>
  <c r="AR96" i="7"/>
  <c r="AR159" i="7"/>
  <c r="AR67" i="7"/>
  <c r="Y169" i="7"/>
  <c r="AR94" i="7"/>
  <c r="AR162" i="7"/>
  <c r="F109" i="7"/>
  <c r="AR51" i="7"/>
  <c r="AR199" i="7"/>
  <c r="H172" i="7"/>
  <c r="AR204" i="7"/>
  <c r="AC169" i="7"/>
  <c r="AJ169" i="7"/>
  <c r="AH169" i="7"/>
  <c r="AB107" i="7"/>
  <c r="AR225" i="7"/>
  <c r="AR126" i="7"/>
  <c r="AF169" i="7"/>
  <c r="AE107" i="7"/>
  <c r="AR63" i="7"/>
  <c r="AR128" i="7"/>
  <c r="AR81" i="7"/>
  <c r="J108" i="7"/>
  <c r="AK107" i="7"/>
  <c r="AM169" i="7"/>
  <c r="AA107" i="7"/>
  <c r="AR134" i="7"/>
  <c r="AR62" i="7"/>
  <c r="AH107" i="7"/>
  <c r="AR95" i="7"/>
  <c r="AR240" i="7"/>
  <c r="Z107" i="7"/>
  <c r="AN169" i="7"/>
  <c r="AF107" i="7"/>
  <c r="F172" i="7"/>
  <c r="AR157" i="7"/>
  <c r="AR164" i="7"/>
  <c r="AI169" i="7"/>
  <c r="AR216" i="7"/>
  <c r="AR102" i="7"/>
  <c r="D172" i="7"/>
  <c r="B251" i="7" l="1"/>
  <c r="AR302" i="7"/>
  <c r="AN42" i="7"/>
  <c r="AN304" i="7" s="1"/>
  <c r="V305" i="7"/>
  <c r="AI30" i="7"/>
  <c r="AI292" i="7" s="1"/>
  <c r="AR290" i="7"/>
  <c r="AS6" i="7"/>
  <c r="B173" i="7"/>
  <c r="B111" i="7"/>
  <c r="J244" i="7"/>
  <c r="Z243" i="7"/>
  <c r="AI243" i="7"/>
  <c r="AR84" i="7"/>
  <c r="AH170" i="7"/>
  <c r="AR167" i="7"/>
  <c r="AR73" i="7"/>
  <c r="AO108" i="7"/>
  <c r="AR60" i="7"/>
  <c r="AD109" i="7"/>
  <c r="AR208" i="7"/>
  <c r="AJ109" i="7"/>
  <c r="AL108" i="7"/>
  <c r="AR171" i="7"/>
  <c r="AC170" i="7"/>
  <c r="AR86" i="7"/>
  <c r="AJ171" i="7"/>
  <c r="AP171" i="7"/>
  <c r="AR80" i="7"/>
  <c r="AR135" i="7"/>
  <c r="AO109" i="7"/>
  <c r="AR145" i="7"/>
  <c r="AN108" i="7"/>
  <c r="H245" i="7"/>
  <c r="AP170" i="7"/>
  <c r="AQ108" i="7"/>
  <c r="AR148" i="7"/>
  <c r="AH109" i="7"/>
  <c r="AG243" i="7"/>
  <c r="AD243" i="7"/>
  <c r="AK243" i="7"/>
  <c r="AR198" i="7"/>
  <c r="AE109" i="7"/>
  <c r="AR212" i="7"/>
  <c r="AN170" i="7"/>
  <c r="W109" i="7"/>
  <c r="AR154" i="7"/>
  <c r="AM171" i="7"/>
  <c r="AR79" i="7"/>
  <c r="AM170" i="7"/>
  <c r="AR239" i="7"/>
  <c r="AR228" i="7"/>
  <c r="AR78" i="7"/>
  <c r="Z171" i="7"/>
  <c r="AR203" i="7"/>
  <c r="AP109" i="7"/>
  <c r="X109" i="7"/>
  <c r="F173" i="7"/>
  <c r="AN171" i="7"/>
  <c r="AR155" i="7"/>
  <c r="V170" i="7"/>
  <c r="AD108" i="7"/>
  <c r="Y243" i="7"/>
  <c r="AC243" i="7"/>
  <c r="AP243" i="7"/>
  <c r="D173" i="7"/>
  <c r="AR92" i="7"/>
  <c r="AG170" i="7"/>
  <c r="AR93" i="7"/>
  <c r="AE170" i="7"/>
  <c r="AR227" i="7"/>
  <c r="AI109" i="7"/>
  <c r="AR232" i="7"/>
  <c r="W108" i="7"/>
  <c r="I110" i="7"/>
  <c r="V109" i="7"/>
  <c r="I172" i="7"/>
  <c r="AK171" i="7"/>
  <c r="AL243" i="7"/>
  <c r="AE243" i="7"/>
  <c r="AQ243" i="7"/>
  <c r="AR107" i="7"/>
  <c r="AR222" i="7"/>
  <c r="AD171" i="7"/>
  <c r="AR64" i="7"/>
  <c r="H173" i="7"/>
  <c r="AR238" i="7"/>
  <c r="AR119" i="7"/>
  <c r="Z109" i="7"/>
  <c r="AR241" i="7"/>
  <c r="W171" i="7"/>
  <c r="AR109" i="7"/>
  <c r="AO171" i="7"/>
  <c r="AR61" i="7"/>
  <c r="AN109" i="7"/>
  <c r="AR210" i="7"/>
  <c r="AR89" i="7"/>
  <c r="AE171" i="7"/>
  <c r="AR223" i="7"/>
  <c r="AQ171" i="7"/>
  <c r="AB171" i="7"/>
  <c r="AK108" i="7"/>
  <c r="AI108" i="7"/>
  <c r="I245" i="7"/>
  <c r="Z108" i="7"/>
  <c r="F111" i="7"/>
  <c r="W243" i="7"/>
  <c r="V243" i="7"/>
  <c r="AA243" i="7"/>
  <c r="AR122" i="7"/>
  <c r="AL171" i="7"/>
  <c r="AJ170" i="7"/>
  <c r="AR211" i="7"/>
  <c r="F246" i="7"/>
  <c r="AR230" i="7"/>
  <c r="AO170" i="7"/>
  <c r="AM109" i="7"/>
  <c r="AR201" i="7"/>
  <c r="AM108" i="7"/>
  <c r="AF109" i="7"/>
  <c r="AR108" i="7"/>
  <c r="AR143" i="7"/>
  <c r="Z170" i="7"/>
  <c r="AR83" i="7"/>
  <c r="AR133" i="7"/>
  <c r="AQ170" i="7"/>
  <c r="AR150" i="7"/>
  <c r="X108" i="7"/>
  <c r="AL109" i="7"/>
  <c r="AA171" i="7"/>
  <c r="W170" i="7"/>
  <c r="AR82" i="7"/>
  <c r="AR163" i="7"/>
  <c r="AR220" i="7"/>
  <c r="V108" i="7"/>
  <c r="AH243" i="7"/>
  <c r="AJ243" i="7"/>
  <c r="AF243" i="7"/>
  <c r="AR141" i="7"/>
  <c r="V171" i="7"/>
  <c r="AA109" i="7"/>
  <c r="AR153" i="7"/>
  <c r="AI170" i="7"/>
  <c r="AR121" i="7"/>
  <c r="AC109" i="7"/>
  <c r="AR130" i="7"/>
  <c r="Y170" i="7"/>
  <c r="AD170" i="7"/>
  <c r="AR170" i="7"/>
  <c r="AR142" i="7"/>
  <c r="AC108" i="7"/>
  <c r="AG109" i="7"/>
  <c r="AR124" i="7"/>
  <c r="Y171" i="7"/>
  <c r="AR161" i="7"/>
  <c r="Y108" i="7"/>
  <c r="AR242" i="7"/>
  <c r="AL170" i="7"/>
  <c r="AF170" i="7"/>
  <c r="AH171" i="7"/>
  <c r="AJ108" i="7"/>
  <c r="AA170" i="7"/>
  <c r="AB108" i="7"/>
  <c r="AB243" i="7"/>
  <c r="AO243" i="7"/>
  <c r="AR243" i="7"/>
  <c r="AR87" i="7"/>
  <c r="AG171" i="7"/>
  <c r="X171" i="7"/>
  <c r="AR131" i="7"/>
  <c r="AR65" i="7"/>
  <c r="AC171" i="7"/>
  <c r="X170" i="7"/>
  <c r="AR66" i="7"/>
  <c r="Y109" i="7"/>
  <c r="AP108" i="7"/>
  <c r="AR151" i="7"/>
  <c r="AI171" i="7"/>
  <c r="X243" i="7"/>
  <c r="AM243" i="7"/>
  <c r="AN243" i="7"/>
  <c r="AR132" i="7"/>
  <c r="AB170" i="7"/>
  <c r="AB109" i="7"/>
  <c r="AR205" i="7"/>
  <c r="AG108" i="7"/>
  <c r="AR90" i="7"/>
  <c r="AR235" i="7"/>
  <c r="AR123" i="7"/>
  <c r="J110" i="7"/>
  <c r="AK109" i="7"/>
  <c r="AR68" i="7"/>
  <c r="AA108" i="7"/>
  <c r="AF171" i="7"/>
  <c r="AR59" i="7"/>
  <c r="H110" i="7"/>
  <c r="AR200" i="7"/>
  <c r="AF108" i="7"/>
  <c r="AR77" i="7"/>
  <c r="AK170" i="7"/>
  <c r="AE108" i="7"/>
  <c r="AQ109" i="7"/>
  <c r="AH108" i="7"/>
  <c r="AR125" i="7"/>
  <c r="AR156" i="7"/>
  <c r="D251" i="7"/>
  <c r="AR282" i="7" l="1"/>
  <c r="AS20" i="7" s="1"/>
  <c r="B252" i="7"/>
  <c r="AR291" i="7"/>
  <c r="AS29" i="7" s="1"/>
  <c r="AR303" i="7"/>
  <c r="AS41" i="7" s="1"/>
  <c r="AO42" i="7"/>
  <c r="AO304" i="7" s="1"/>
  <c r="AS40" i="7"/>
  <c r="W43" i="7"/>
  <c r="W305" i="7" s="1"/>
  <c r="AJ30" i="7"/>
  <c r="AJ292" i="7" s="1"/>
  <c r="AS28" i="7"/>
  <c r="AS7" i="7"/>
  <c r="B174" i="7"/>
  <c r="B112" i="7"/>
  <c r="J245" i="7"/>
  <c r="AI244" i="7"/>
  <c r="AP244" i="7"/>
  <c r="AR110" i="7"/>
  <c r="AS207" i="7"/>
  <c r="AB110" i="7"/>
  <c r="AS97" i="7"/>
  <c r="AS167" i="7"/>
  <c r="AS68" i="7"/>
  <c r="AS58" i="7"/>
  <c r="AS81" i="7"/>
  <c r="AP110" i="7"/>
  <c r="AS158" i="7"/>
  <c r="AE110" i="7"/>
  <c r="AS146" i="7"/>
  <c r="AJ244" i="7"/>
  <c r="AR244" i="7"/>
  <c r="AL244" i="7"/>
  <c r="AS65" i="7"/>
  <c r="AS69" i="7"/>
  <c r="AS101" i="7"/>
  <c r="AS212" i="7"/>
  <c r="AS150" i="7"/>
  <c r="AS70" i="7"/>
  <c r="AS198" i="7"/>
  <c r="AS75" i="7"/>
  <c r="AS154" i="7"/>
  <c r="AS63" i="7"/>
  <c r="J111" i="7"/>
  <c r="AS244" i="7"/>
  <c r="AF244" i="7"/>
  <c r="AH244" i="7"/>
  <c r="AD244" i="7"/>
  <c r="AS92" i="7"/>
  <c r="AS73" i="7"/>
  <c r="AJ110" i="7"/>
  <c r="AS218" i="7"/>
  <c r="AS61" i="7"/>
  <c r="AS142" i="7"/>
  <c r="AS72" i="7"/>
  <c r="AH110" i="7"/>
  <c r="AS163" i="7"/>
  <c r="AS203" i="7"/>
  <c r="AS55" i="7"/>
  <c r="AA244" i="7"/>
  <c r="AO244" i="7"/>
  <c r="AN244" i="7"/>
  <c r="H111" i="7"/>
  <c r="I173" i="7"/>
  <c r="AI110" i="7"/>
  <c r="H246" i="7"/>
  <c r="AM110" i="7"/>
  <c r="AS51" i="7"/>
  <c r="AS82" i="7"/>
  <c r="AL110" i="7"/>
  <c r="AS88" i="7"/>
  <c r="AS224" i="7"/>
  <c r="AQ110" i="7"/>
  <c r="I174" i="7"/>
  <c r="AS231" i="7"/>
  <c r="AS234" i="7"/>
  <c r="AS160" i="7"/>
  <c r="AS155" i="7"/>
  <c r="AS135" i="7"/>
  <c r="AS228" i="7"/>
  <c r="AS169" i="7"/>
  <c r="Y244" i="7"/>
  <c r="V244" i="7"/>
  <c r="Z244" i="7"/>
  <c r="AN110" i="7"/>
  <c r="AG110" i="7"/>
  <c r="AC110" i="7"/>
  <c r="AS222" i="7"/>
  <c r="AS216" i="7"/>
  <c r="AS199" i="7"/>
  <c r="AS152" i="7"/>
  <c r="AS104" i="7"/>
  <c r="AK110" i="7"/>
  <c r="AS170" i="7"/>
  <c r="AS210" i="7"/>
  <c r="AS242" i="7"/>
  <c r="AS171" i="7"/>
  <c r="AS91" i="7"/>
  <c r="AS147" i="7"/>
  <c r="AG244" i="7"/>
  <c r="AK244" i="7"/>
  <c r="AC244" i="7"/>
  <c r="AA110" i="7"/>
  <c r="V110" i="7"/>
  <c r="AO110" i="7"/>
  <c r="F247" i="7"/>
  <c r="AS105" i="7"/>
  <c r="AS84" i="7"/>
  <c r="AS165" i="7"/>
  <c r="AS89" i="7"/>
  <c r="AS140" i="7"/>
  <c r="AS206" i="7"/>
  <c r="I111" i="7"/>
  <c r="AS67" i="7"/>
  <c r="I246" i="7"/>
  <c r="AS128" i="7"/>
  <c r="AM244" i="7"/>
  <c r="W244" i="7"/>
  <c r="X244" i="7"/>
  <c r="F112" i="7"/>
  <c r="AS98" i="7"/>
  <c r="J172" i="7"/>
  <c r="AS144" i="7"/>
  <c r="Z110" i="7"/>
  <c r="AS157" i="7"/>
  <c r="AS151" i="7"/>
  <c r="AS229" i="7"/>
  <c r="AS94" i="7"/>
  <c r="AS99" i="7"/>
  <c r="AS100" i="7"/>
  <c r="AS226" i="7"/>
  <c r="AB244" i="7"/>
  <c r="AQ244" i="7"/>
  <c r="AE244" i="7"/>
  <c r="X110" i="7"/>
  <c r="AF110" i="7"/>
  <c r="AD110" i="7"/>
  <c r="AS240" i="7"/>
  <c r="AS221" i="7"/>
  <c r="AS85" i="7"/>
  <c r="W110" i="7"/>
  <c r="AS77" i="7"/>
  <c r="AS239" i="7"/>
  <c r="Y110" i="7"/>
  <c r="AS225" i="7"/>
  <c r="AS86" i="7"/>
  <c r="AS124" i="7"/>
  <c r="AS107" i="7"/>
  <c r="AS76" i="7"/>
  <c r="D174" i="7"/>
  <c r="AS227" i="7"/>
  <c r="D252" i="7"/>
  <c r="B253" i="7" l="1"/>
  <c r="X43" i="7"/>
  <c r="X305" i="7" s="1"/>
  <c r="AP42" i="7"/>
  <c r="AP304" i="7" s="1"/>
  <c r="AK30" i="7"/>
  <c r="AK292" i="7" s="1"/>
  <c r="AT6" i="7"/>
  <c r="B175" i="7"/>
  <c r="B113" i="7"/>
  <c r="J246" i="7"/>
  <c r="AN245" i="7"/>
  <c r="AO245" i="7"/>
  <c r="AS219" i="7"/>
  <c r="AS213" i="7"/>
  <c r="AS205" i="7"/>
  <c r="AS64" i="7"/>
  <c r="AS139" i="7"/>
  <c r="AS133" i="7"/>
  <c r="AS132" i="7"/>
  <c r="AS126" i="7"/>
  <c r="AS162" i="7"/>
  <c r="AS53" i="7"/>
  <c r="AS57" i="7"/>
  <c r="H174" i="7"/>
  <c r="J112" i="7"/>
  <c r="AD172" i="7"/>
  <c r="AI111" i="7"/>
  <c r="V172" i="7"/>
  <c r="AJ172" i="7"/>
  <c r="F175" i="7"/>
  <c r="AA111" i="7"/>
  <c r="AB245" i="7"/>
  <c r="AC245" i="7"/>
  <c r="AJ245" i="7"/>
  <c r="AS134" i="7"/>
  <c r="AS108" i="7"/>
  <c r="AS95" i="7"/>
  <c r="F174" i="7"/>
  <c r="AS232" i="7"/>
  <c r="AS204" i="7"/>
  <c r="AS141" i="7"/>
  <c r="AS74" i="7"/>
  <c r="AS230" i="7"/>
  <c r="AS137" i="7"/>
  <c r="AS215" i="7"/>
  <c r="I112" i="7"/>
  <c r="I247" i="7"/>
  <c r="AK245" i="7"/>
  <c r="AA245" i="7"/>
  <c r="AE245" i="7"/>
  <c r="AS156" i="7"/>
  <c r="AS201" i="7"/>
  <c r="AS209" i="7"/>
  <c r="AS131" i="7"/>
  <c r="AS130" i="7"/>
  <c r="AS123" i="7"/>
  <c r="AS90" i="7"/>
  <c r="AS80" i="7"/>
  <c r="AS241" i="7"/>
  <c r="AS106" i="7"/>
  <c r="AS120" i="7"/>
  <c r="X111" i="7"/>
  <c r="AS214" i="7"/>
  <c r="AC111" i="7"/>
  <c r="J174" i="7"/>
  <c r="AC172" i="7"/>
  <c r="AO172" i="7"/>
  <c r="AA172" i="7"/>
  <c r="W111" i="7"/>
  <c r="X245" i="7"/>
  <c r="Y245" i="7"/>
  <c r="Z245" i="7"/>
  <c r="AS166" i="7"/>
  <c r="AS164" i="7"/>
  <c r="AS78" i="7"/>
  <c r="AS52" i="7"/>
  <c r="AS202" i="7"/>
  <c r="AS238" i="7"/>
  <c r="AS129" i="7"/>
  <c r="AS208" i="7"/>
  <c r="AS148" i="7"/>
  <c r="AS220" i="7"/>
  <c r="AF111" i="7"/>
  <c r="AN172" i="7"/>
  <c r="AM111" i="7"/>
  <c r="AP172" i="7"/>
  <c r="AL172" i="7"/>
  <c r="AD111" i="7"/>
  <c r="H247" i="7"/>
  <c r="AO111" i="7"/>
  <c r="AK111" i="7"/>
  <c r="AH111" i="7"/>
  <c r="J173" i="7"/>
  <c r="Z172" i="7"/>
  <c r="AL111" i="7"/>
  <c r="V245" i="7"/>
  <c r="W245" i="7"/>
  <c r="AQ245" i="7"/>
  <c r="AS96" i="7"/>
  <c r="AS200" i="7"/>
  <c r="AS103" i="7"/>
  <c r="AS56" i="7"/>
  <c r="AS223" i="7"/>
  <c r="AS127" i="7"/>
  <c r="AS110" i="7"/>
  <c r="AS197" i="7"/>
  <c r="AS109" i="7"/>
  <c r="AS122" i="7"/>
  <c r="W172" i="7"/>
  <c r="AQ111" i="7"/>
  <c r="AB111" i="7"/>
  <c r="AN111" i="7"/>
  <c r="F248" i="7"/>
  <c r="X172" i="7"/>
  <c r="AM245" i="7"/>
  <c r="AL245" i="7"/>
  <c r="AP245" i="7"/>
  <c r="AS83" i="7"/>
  <c r="AS217" i="7"/>
  <c r="AS119" i="7"/>
  <c r="AS66" i="7"/>
  <c r="AS153" i="7"/>
  <c r="AS237" i="7"/>
  <c r="AS211" i="7"/>
  <c r="AS138" i="7"/>
  <c r="AS245" i="7"/>
  <c r="AS125" i="7"/>
  <c r="AG111" i="7"/>
  <c r="AE172" i="7"/>
  <c r="H112" i="7"/>
  <c r="AH245" i="7"/>
  <c r="AI245" i="7"/>
  <c r="AD245" i="7"/>
  <c r="AS235" i="7"/>
  <c r="AS143" i="7"/>
  <c r="AS159" i="7"/>
  <c r="AS102" i="7"/>
  <c r="AS236" i="7"/>
  <c r="AS161" i="7"/>
  <c r="AS79" i="7"/>
  <c r="AS93" i="7"/>
  <c r="AS149" i="7"/>
  <c r="AS62" i="7"/>
  <c r="AS111" i="7"/>
  <c r="Z111" i="7"/>
  <c r="AQ172" i="7"/>
  <c r="Y111" i="7"/>
  <c r="AG172" i="7"/>
  <c r="AR245" i="7"/>
  <c r="AG245" i="7"/>
  <c r="AF245" i="7"/>
  <c r="AS87" i="7"/>
  <c r="AS243" i="7"/>
  <c r="AS233" i="7"/>
  <c r="AS54" i="7"/>
  <c r="AS71" i="7"/>
  <c r="AS60" i="7"/>
  <c r="AS168" i="7"/>
  <c r="AS121" i="7"/>
  <c r="AS145" i="7"/>
  <c r="AS136" i="7"/>
  <c r="AF172" i="7"/>
  <c r="AB172" i="7"/>
  <c r="AE111" i="7"/>
  <c r="AS172" i="7"/>
  <c r="AR111" i="7"/>
  <c r="AK172" i="7"/>
  <c r="AI172" i="7"/>
  <c r="V111" i="7"/>
  <c r="AJ111" i="7"/>
  <c r="Y172" i="7"/>
  <c r="AR172" i="7"/>
  <c r="AS59" i="7"/>
  <c r="AM172" i="7"/>
  <c r="AH172" i="7"/>
  <c r="AP111" i="7"/>
  <c r="D175" i="7"/>
  <c r="F113" i="7"/>
  <c r="D253" i="7"/>
  <c r="AS282" i="7" l="1"/>
  <c r="AT20" i="7" s="1"/>
  <c r="AS290" i="7"/>
  <c r="AT28" i="7" s="1"/>
  <c r="AS302" i="7"/>
  <c r="AT40" i="7" s="1"/>
  <c r="AS291" i="7"/>
  <c r="AT29" i="7" s="1"/>
  <c r="AS303" i="7"/>
  <c r="AT41" i="7" s="1"/>
  <c r="B254" i="7"/>
  <c r="AQ42" i="7"/>
  <c r="AQ304" i="7" s="1"/>
  <c r="Y43" i="7"/>
  <c r="Y305" i="7" s="1"/>
  <c r="AL30" i="7"/>
  <c r="AL292" i="7" s="1"/>
  <c r="AT7" i="7"/>
  <c r="B176" i="7"/>
  <c r="B114" i="7"/>
  <c r="AQ246" i="7"/>
  <c r="AA246" i="7"/>
  <c r="AS246" i="7"/>
  <c r="AC112" i="7"/>
  <c r="AG173" i="7"/>
  <c r="AS112" i="7"/>
  <c r="AT80" i="7"/>
  <c r="AT68" i="7"/>
  <c r="AA112" i="7"/>
  <c r="AT86" i="7"/>
  <c r="AT141" i="7"/>
  <c r="AT242" i="7"/>
  <c r="Z112" i="7"/>
  <c r="AT88" i="7"/>
  <c r="AT160" i="7"/>
  <c r="AT104" i="7"/>
  <c r="AF173" i="7"/>
  <c r="AT92" i="7"/>
  <c r="AT231" i="7"/>
  <c r="AT169" i="7"/>
  <c r="Z174" i="7"/>
  <c r="AT138" i="7"/>
  <c r="AT219" i="7"/>
  <c r="AT103" i="7"/>
  <c r="AE174" i="7"/>
  <c r="AT225" i="7"/>
  <c r="AT200" i="7"/>
  <c r="AT142" i="7"/>
  <c r="AT111" i="7"/>
  <c r="AT137" i="7"/>
  <c r="AT163" i="7"/>
  <c r="AT171" i="7"/>
  <c r="AG174" i="7"/>
  <c r="AB246" i="7"/>
  <c r="AJ246" i="7"/>
  <c r="AI246" i="7"/>
  <c r="AO174" i="7"/>
  <c r="AT221" i="7"/>
  <c r="AT210" i="7"/>
  <c r="AT241" i="7"/>
  <c r="AB112" i="7"/>
  <c r="AC174" i="7"/>
  <c r="AT74" i="7"/>
  <c r="AT166" i="7"/>
  <c r="AF174" i="7"/>
  <c r="AT228" i="7"/>
  <c r="AT95" i="7"/>
  <c r="AT109" i="7"/>
  <c r="AL112" i="7"/>
  <c r="AT89" i="7"/>
  <c r="AT153" i="7"/>
  <c r="AT243" i="7"/>
  <c r="I176" i="7"/>
  <c r="AT156" i="7"/>
  <c r="AT110" i="7"/>
  <c r="AT107" i="7"/>
  <c r="AT101" i="7"/>
  <c r="Y174" i="7"/>
  <c r="AE246" i="7"/>
  <c r="V246" i="7"/>
  <c r="AP246" i="7"/>
  <c r="V174" i="7"/>
  <c r="AC173" i="7"/>
  <c r="J247" i="7"/>
  <c r="AT226" i="7"/>
  <c r="AT143" i="7"/>
  <c r="X174" i="7"/>
  <c r="AA173" i="7"/>
  <c r="AT76" i="7"/>
  <c r="AT98" i="7"/>
  <c r="AT245" i="7"/>
  <c r="AP112" i="7"/>
  <c r="AT59" i="7"/>
  <c r="AT139" i="7"/>
  <c r="AR174" i="7"/>
  <c r="AR112" i="7"/>
  <c r="AT202" i="7"/>
  <c r="AT90" i="7"/>
  <c r="X173" i="7"/>
  <c r="I175" i="7"/>
  <c r="AT216" i="7"/>
  <c r="AT123" i="7"/>
  <c r="AT105" i="7"/>
  <c r="AT212" i="7"/>
  <c r="AT119" i="7"/>
  <c r="AT155" i="7"/>
  <c r="AH173" i="7"/>
  <c r="AT124" i="7"/>
  <c r="AA174" i="7"/>
  <c r="AT67" i="7"/>
  <c r="AT204" i="7"/>
  <c r="W112" i="7"/>
  <c r="AT73" i="7"/>
  <c r="AT93" i="7"/>
  <c r="AT128" i="7"/>
  <c r="AR246" i="7"/>
  <c r="AM246" i="7"/>
  <c r="AH246" i="7"/>
  <c r="AT62" i="7"/>
  <c r="AT120" i="7"/>
  <c r="AT244" i="7"/>
  <c r="AB173" i="7"/>
  <c r="AT150" i="7"/>
  <c r="AT232" i="7"/>
  <c r="AT174" i="7"/>
  <c r="AN173" i="7"/>
  <c r="AT148" i="7"/>
  <c r="AT207" i="7"/>
  <c r="AT108" i="7"/>
  <c r="AP174" i="7"/>
  <c r="AT96" i="7"/>
  <c r="AP173" i="7"/>
  <c r="AS173" i="7"/>
  <c r="AL174" i="7"/>
  <c r="AT84" i="7"/>
  <c r="AT173" i="7"/>
  <c r="X112" i="7"/>
  <c r="AT54" i="7"/>
  <c r="AT56" i="7"/>
  <c r="X246" i="7"/>
  <c r="AN246" i="7"/>
  <c r="AK246" i="7"/>
  <c r="W173" i="7"/>
  <c r="AN174" i="7"/>
  <c r="AT161" i="7"/>
  <c r="AT199" i="7"/>
  <c r="AE173" i="7"/>
  <c r="AT112" i="7"/>
  <c r="AT157" i="7"/>
  <c r="AT214" i="7"/>
  <c r="AK173" i="7"/>
  <c r="AD174" i="7"/>
  <c r="AT72" i="7"/>
  <c r="AT205" i="7"/>
  <c r="J175" i="7"/>
  <c r="V112" i="7"/>
  <c r="AT53" i="7"/>
  <c r="AT134" i="7"/>
  <c r="AM174" i="7"/>
  <c r="AD112" i="7"/>
  <c r="AT85" i="7"/>
  <c r="AT224" i="7"/>
  <c r="AJ173" i="7"/>
  <c r="AT127" i="7"/>
  <c r="AD246" i="7"/>
  <c r="AG246" i="7"/>
  <c r="W246" i="7"/>
  <c r="AT87" i="7"/>
  <c r="AT79" i="7"/>
  <c r="AB174" i="7"/>
  <c r="H175" i="7"/>
  <c r="AT136" i="7"/>
  <c r="AT227" i="7"/>
  <c r="AJ112" i="7"/>
  <c r="AN112" i="7"/>
  <c r="AT222" i="7"/>
  <c r="AT91" i="7"/>
  <c r="H248" i="7"/>
  <c r="AK112" i="7"/>
  <c r="AT159" i="7"/>
  <c r="AT206" i="7"/>
  <c r="AJ174" i="7"/>
  <c r="AQ174" i="7"/>
  <c r="AT217" i="7"/>
  <c r="AT133" i="7"/>
  <c r="I248" i="7"/>
  <c r="AT215" i="7"/>
  <c r="AT94" i="7"/>
  <c r="AT237" i="7"/>
  <c r="AO173" i="7"/>
  <c r="W174" i="7"/>
  <c r="AT158" i="7"/>
  <c r="AT131" i="7"/>
  <c r="AM112" i="7"/>
  <c r="AE112" i="7"/>
  <c r="AT146" i="7"/>
  <c r="AC246" i="7"/>
  <c r="Z246" i="7"/>
  <c r="AL246" i="7"/>
  <c r="AK174" i="7"/>
  <c r="AI174" i="7"/>
  <c r="AQ112" i="7"/>
  <c r="F249" i="7"/>
  <c r="AT99" i="7"/>
  <c r="AT125" i="7"/>
  <c r="I113" i="7"/>
  <c r="AQ173" i="7"/>
  <c r="AT235" i="7"/>
  <c r="AT198" i="7"/>
  <c r="AS174" i="7"/>
  <c r="AT135" i="7"/>
  <c r="AT147" i="7"/>
  <c r="AT164" i="7"/>
  <c r="J248" i="7"/>
  <c r="AT220" i="7"/>
  <c r="AT149" i="7"/>
  <c r="AT57" i="7"/>
  <c r="AD173" i="7"/>
  <c r="F114" i="7"/>
  <c r="AT130" i="7"/>
  <c r="AT201" i="7"/>
  <c r="AM173" i="7"/>
  <c r="AT66" i="7"/>
  <c r="AT240" i="7"/>
  <c r="AT69" i="7"/>
  <c r="AT55" i="7"/>
  <c r="J113" i="7"/>
  <c r="I114" i="7"/>
  <c r="AT70" i="7"/>
  <c r="AR173" i="7"/>
  <c r="Y112" i="7"/>
  <c r="AL173" i="7"/>
  <c r="AT121" i="7"/>
  <c r="J114" i="7"/>
  <c r="AH174" i="7"/>
  <c r="AI112" i="7"/>
  <c r="AF246" i="7"/>
  <c r="Y246" i="7"/>
  <c r="AO246" i="7"/>
  <c r="AH112" i="7"/>
  <c r="Z173" i="7"/>
  <c r="AT58" i="7"/>
  <c r="AF112" i="7"/>
  <c r="AO112" i="7"/>
  <c r="AT154" i="7"/>
  <c r="AT61" i="7"/>
  <c r="V173" i="7"/>
  <c r="AG112" i="7"/>
  <c r="AT52" i="7"/>
  <c r="AT167" i="7"/>
  <c r="AI173" i="7"/>
  <c r="AT63" i="7"/>
  <c r="AT162" i="7"/>
  <c r="AT238" i="7"/>
  <c r="H113" i="7"/>
  <c r="AT208" i="7"/>
  <c r="Y173" i="7"/>
  <c r="AT102" i="7"/>
  <c r="AT203" i="7"/>
  <c r="AT233" i="7"/>
  <c r="AT71" i="7"/>
  <c r="AT64" i="7"/>
  <c r="AT229" i="7"/>
  <c r="H114" i="7"/>
  <c r="D254" i="7"/>
  <c r="F176" i="7"/>
  <c r="B255" i="7" l="1"/>
  <c r="Z43" i="7"/>
  <c r="Z305" i="7" s="1"/>
  <c r="AT302" i="7"/>
  <c r="AR42" i="7"/>
  <c r="AR304" i="7" s="1"/>
  <c r="AM30" i="7"/>
  <c r="AM292" i="7" s="1"/>
  <c r="AT290" i="7"/>
  <c r="AU6" i="7"/>
  <c r="B177" i="7"/>
  <c r="AT51" i="7"/>
  <c r="AT211" i="7"/>
  <c r="AT197" i="7"/>
  <c r="AT165" i="7"/>
  <c r="Y113" i="7"/>
  <c r="X247" i="7"/>
  <c r="AT60" i="7"/>
  <c r="AL113" i="7"/>
  <c r="AB113" i="7"/>
  <c r="AM248" i="7"/>
  <c r="AL175" i="7"/>
  <c r="AJ114" i="7"/>
  <c r="AR247" i="7"/>
  <c r="AQ175" i="7"/>
  <c r="AB247" i="7"/>
  <c r="AI175" i="7"/>
  <c r="AH248" i="7"/>
  <c r="AC113" i="7"/>
  <c r="AP175" i="7"/>
  <c r="AT218" i="7"/>
  <c r="AT132" i="7"/>
  <c r="AT140" i="7"/>
  <c r="AT236" i="7"/>
  <c r="D177" i="7"/>
  <c r="AQ248" i="7"/>
  <c r="AR113" i="7"/>
  <c r="Y247" i="7"/>
  <c r="AE114" i="7"/>
  <c r="AI247" i="7"/>
  <c r="AD175" i="7"/>
  <c r="AG113" i="7"/>
  <c r="AD247" i="7"/>
  <c r="W248" i="7"/>
  <c r="V114" i="7"/>
  <c r="Z247" i="7"/>
  <c r="AS247" i="7"/>
  <c r="AE248" i="7"/>
  <c r="AP114" i="7"/>
  <c r="H249" i="7"/>
  <c r="Z114" i="7"/>
  <c r="AT145" i="7"/>
  <c r="AT100" i="7"/>
  <c r="AT106" i="7"/>
  <c r="AT78" i="7"/>
  <c r="AT65" i="7"/>
  <c r="AO248" i="7"/>
  <c r="AF175" i="7"/>
  <c r="AP113" i="7"/>
  <c r="AD248" i="7"/>
  <c r="AR248" i="7"/>
  <c r="AL247" i="7"/>
  <c r="AQ114" i="7"/>
  <c r="AR114" i="7"/>
  <c r="Z248" i="7"/>
  <c r="D176" i="7"/>
  <c r="AT144" i="7"/>
  <c r="AT122" i="7"/>
  <c r="AT223" i="7"/>
  <c r="AB248" i="7"/>
  <c r="AM247" i="7"/>
  <c r="V247" i="7"/>
  <c r="AK248" i="7"/>
  <c r="AB175" i="7"/>
  <c r="AF248" i="7"/>
  <c r="AM175" i="7"/>
  <c r="AM114" i="7"/>
  <c r="AL248" i="7"/>
  <c r="AP247" i="7"/>
  <c r="AD114" i="7"/>
  <c r="AN113" i="7"/>
  <c r="AF247" i="7"/>
  <c r="W114" i="7"/>
  <c r="H176" i="7"/>
  <c r="AT114" i="7"/>
  <c r="AO175" i="7"/>
  <c r="AK247" i="7"/>
  <c r="AH175" i="7"/>
  <c r="AG175" i="7"/>
  <c r="AE247" i="7"/>
  <c r="AT97" i="7"/>
  <c r="AQ247" i="7"/>
  <c r="AT230" i="7"/>
  <c r="AS113" i="7"/>
  <c r="AN247" i="7"/>
  <c r="AI114" i="7"/>
  <c r="AG248" i="7"/>
  <c r="AS175" i="7"/>
  <c r="AT248" i="7"/>
  <c r="AT209" i="7"/>
  <c r="AT168" i="7"/>
  <c r="AT77" i="7"/>
  <c r="AT129" i="7"/>
  <c r="AT175" i="7"/>
  <c r="AA248" i="7"/>
  <c r="AG114" i="7"/>
  <c r="F250" i="7"/>
  <c r="AO114" i="7"/>
  <c r="AB114" i="7"/>
  <c r="X248" i="7"/>
  <c r="AN114" i="7"/>
  <c r="AR175" i="7"/>
  <c r="J176" i="7"/>
  <c r="H177" i="7"/>
  <c r="W175" i="7"/>
  <c r="AA114" i="7"/>
  <c r="AH114" i="7"/>
  <c r="Y248" i="7"/>
  <c r="V113" i="7"/>
  <c r="AT213" i="7"/>
  <c r="AT234" i="7"/>
  <c r="AT239" i="7"/>
  <c r="AJ113" i="7"/>
  <c r="AL114" i="7"/>
  <c r="AS248" i="7"/>
  <c r="F177" i="7"/>
  <c r="AJ247" i="7"/>
  <c r="AF113" i="7"/>
  <c r="AK114" i="7"/>
  <c r="AN175" i="7"/>
  <c r="AT83" i="7"/>
  <c r="AH113" i="7"/>
  <c r="AF114" i="7"/>
  <c r="I249" i="7"/>
  <c r="AC247" i="7"/>
  <c r="W113" i="7"/>
  <c r="J249" i="7"/>
  <c r="AT151" i="7"/>
  <c r="AT82" i="7"/>
  <c r="AT126" i="7"/>
  <c r="AJ175" i="7"/>
  <c r="AT152" i="7"/>
  <c r="AO247" i="7"/>
  <c r="AI113" i="7"/>
  <c r="AT246" i="7"/>
  <c r="X114" i="7"/>
  <c r="Y175" i="7"/>
  <c r="AM113" i="7"/>
  <c r="AC114" i="7"/>
  <c r="AI248" i="7"/>
  <c r="AT81" i="7"/>
  <c r="AT170" i="7"/>
  <c r="AT75" i="7"/>
  <c r="AE113" i="7"/>
  <c r="AH247" i="7"/>
  <c r="X175" i="7"/>
  <c r="AC175" i="7"/>
  <c r="AG247" i="7"/>
  <c r="AD113" i="7"/>
  <c r="AQ113" i="7"/>
  <c r="Z113" i="7"/>
  <c r="V175" i="7"/>
  <c r="X113" i="7"/>
  <c r="AA113" i="7"/>
  <c r="AT172" i="7"/>
  <c r="AC248" i="7"/>
  <c r="AS114" i="7"/>
  <c r="AN248" i="7"/>
  <c r="AA247" i="7"/>
  <c r="AA175" i="7"/>
  <c r="W247" i="7"/>
  <c r="V248" i="7"/>
  <c r="AK175" i="7"/>
  <c r="AP248" i="7"/>
  <c r="Y114" i="7"/>
  <c r="AK113" i="7"/>
  <c r="Z175" i="7"/>
  <c r="AT247" i="7"/>
  <c r="AE175" i="7"/>
  <c r="AJ248" i="7"/>
  <c r="AT113" i="7"/>
  <c r="AO113" i="7"/>
  <c r="D255" i="7"/>
  <c r="AT282" i="7" l="1"/>
  <c r="AU20" i="7" s="1"/>
  <c r="AT303" i="7"/>
  <c r="AU41" i="7" s="1"/>
  <c r="AT291" i="7"/>
  <c r="AU29" i="7" s="1"/>
  <c r="B256" i="7"/>
  <c r="AS42" i="7"/>
  <c r="AS304" i="7" s="1"/>
  <c r="AU40" i="7"/>
  <c r="AA43" i="7"/>
  <c r="AA305" i="7" s="1"/>
  <c r="AN30" i="7"/>
  <c r="AN292" i="7" s="1"/>
  <c r="V293" i="7"/>
  <c r="AU28" i="7"/>
  <c r="AU7" i="7"/>
  <c r="B178" i="7"/>
  <c r="AU145" i="7"/>
  <c r="AU244" i="7"/>
  <c r="AU143" i="7"/>
  <c r="AU55" i="7"/>
  <c r="AU214" i="7"/>
  <c r="AU218" i="7"/>
  <c r="AD176" i="7"/>
  <c r="AU227" i="7"/>
  <c r="AU242" i="7"/>
  <c r="AE249" i="7"/>
  <c r="AQ176" i="7"/>
  <c r="AU232" i="7"/>
  <c r="AU163" i="7"/>
  <c r="AQ249" i="7"/>
  <c r="AU51" i="7"/>
  <c r="AU84" i="7"/>
  <c r="AT176" i="7"/>
  <c r="AB249" i="7"/>
  <c r="AP176" i="7"/>
  <c r="I250" i="7"/>
  <c r="AU162" i="7"/>
  <c r="V176" i="7"/>
  <c r="AU239" i="7"/>
  <c r="AI249" i="7"/>
  <c r="AU236" i="7"/>
  <c r="AU220" i="7"/>
  <c r="AU172" i="7"/>
  <c r="AU238" i="7"/>
  <c r="AT249" i="7"/>
  <c r="AU154" i="7"/>
  <c r="AN176" i="7"/>
  <c r="AA176" i="7"/>
  <c r="X249" i="7"/>
  <c r="AU243" i="7"/>
  <c r="AU67" i="7"/>
  <c r="AG176" i="7"/>
  <c r="Z176" i="7"/>
  <c r="AU107" i="7"/>
  <c r="AA249" i="7"/>
  <c r="AU137" i="7"/>
  <c r="AU136" i="7"/>
  <c r="AI176" i="7"/>
  <c r="AU71" i="7"/>
  <c r="AL176" i="7"/>
  <c r="AU147" i="7"/>
  <c r="AF176" i="7"/>
  <c r="AU91" i="7"/>
  <c r="AJ249" i="7"/>
  <c r="X176" i="7"/>
  <c r="AU157" i="7"/>
  <c r="AU96" i="7"/>
  <c r="AU138" i="7"/>
  <c r="AU70" i="7"/>
  <c r="AU146" i="7"/>
  <c r="V249" i="7"/>
  <c r="AU202" i="7"/>
  <c r="AR249" i="7"/>
  <c r="H250" i="7"/>
  <c r="AU240" i="7"/>
  <c r="AM176" i="7"/>
  <c r="AU205" i="7"/>
  <c r="AU158" i="7"/>
  <c r="AU168" i="7"/>
  <c r="AO249" i="7"/>
  <c r="AU160" i="7"/>
  <c r="Y176" i="7"/>
  <c r="AU174" i="7"/>
  <c r="AK176" i="7"/>
  <c r="AU63" i="7"/>
  <c r="AU225" i="7"/>
  <c r="AD249" i="7"/>
  <c r="AU135" i="7"/>
  <c r="AU139" i="7"/>
  <c r="AU95" i="7"/>
  <c r="AU122" i="7"/>
  <c r="AU237" i="7"/>
  <c r="AB176" i="7"/>
  <c r="D256" i="7"/>
  <c r="AP249" i="7"/>
  <c r="AU148" i="7"/>
  <c r="AU234" i="7"/>
  <c r="AC176" i="7"/>
  <c r="AU133" i="7"/>
  <c r="AU100" i="7"/>
  <c r="Z249" i="7"/>
  <c r="I178" i="7"/>
  <c r="AU99" i="7"/>
  <c r="AU165" i="7"/>
  <c r="AU170" i="7"/>
  <c r="AU56" i="7"/>
  <c r="AU156" i="7"/>
  <c r="AU167" i="7"/>
  <c r="AU64" i="7"/>
  <c r="F251" i="7"/>
  <c r="AU198" i="7"/>
  <c r="AU124" i="7"/>
  <c r="AC249" i="7"/>
  <c r="AH176" i="7"/>
  <c r="AE176" i="7"/>
  <c r="AU108" i="7"/>
  <c r="AU213" i="7"/>
  <c r="I177" i="7"/>
  <c r="AU129" i="7"/>
  <c r="AU217" i="7"/>
  <c r="AS176" i="7"/>
  <c r="AR176" i="7"/>
  <c r="AU159" i="7"/>
  <c r="AU105" i="7"/>
  <c r="F178" i="7"/>
  <c r="AU80" i="7"/>
  <c r="AU66" i="7"/>
  <c r="AL249" i="7"/>
  <c r="AU90" i="7"/>
  <c r="AM249" i="7"/>
  <c r="AU207" i="7"/>
  <c r="AU166" i="7"/>
  <c r="AU176" i="7"/>
  <c r="AU104" i="7"/>
  <c r="AU130" i="7"/>
  <c r="AU224" i="7"/>
  <c r="AU201" i="7"/>
  <c r="AS249" i="7"/>
  <c r="AO176" i="7"/>
  <c r="AU128" i="7"/>
  <c r="Y249" i="7"/>
  <c r="AU82" i="7"/>
  <c r="AU127" i="7"/>
  <c r="AN249" i="7"/>
  <c r="AG249" i="7"/>
  <c r="AU92" i="7"/>
  <c r="AU109" i="7"/>
  <c r="AF249" i="7"/>
  <c r="AU219" i="7"/>
  <c r="AH249" i="7"/>
  <c r="AU246" i="7"/>
  <c r="AU74" i="7"/>
  <c r="AU78" i="7"/>
  <c r="AK249" i="7"/>
  <c r="AU81" i="7"/>
  <c r="AU149" i="7"/>
  <c r="AU123" i="7"/>
  <c r="AU241" i="7"/>
  <c r="AU210" i="7"/>
  <c r="AU230" i="7"/>
  <c r="AU110" i="7"/>
  <c r="AJ176" i="7"/>
  <c r="AU72" i="7"/>
  <c r="AU57" i="7"/>
  <c r="AU173" i="7"/>
  <c r="W249" i="7"/>
  <c r="AU85" i="7"/>
  <c r="W176" i="7"/>
  <c r="AU111" i="7"/>
  <c r="AU249" i="7"/>
  <c r="AU203" i="7"/>
  <c r="AU59" i="7"/>
  <c r="D178" i="7"/>
  <c r="B257" i="7" l="1"/>
  <c r="AB43" i="7"/>
  <c r="AB305" i="7" s="1"/>
  <c r="AT42" i="7"/>
  <c r="AT304" i="7" s="1"/>
  <c r="AO30" i="7"/>
  <c r="AO292" i="7" s="1"/>
  <c r="W31" i="7"/>
  <c r="W293" i="7" s="1"/>
  <c r="AU291" i="7"/>
  <c r="AV29" i="7" s="1"/>
  <c r="AV6" i="7"/>
  <c r="B179" i="7"/>
  <c r="J250" i="7"/>
  <c r="AU112" i="7"/>
  <c r="AU211" i="7"/>
  <c r="AU58" i="7"/>
  <c r="AU86" i="7"/>
  <c r="AU106" i="7"/>
  <c r="AU175" i="7"/>
  <c r="AU208" i="7"/>
  <c r="I251" i="7"/>
  <c r="AU87" i="7"/>
  <c r="D257" i="7"/>
  <c r="AU131" i="7"/>
  <c r="AU54" i="7"/>
  <c r="AU171" i="7"/>
  <c r="AU132" i="7"/>
  <c r="AU215" i="7"/>
  <c r="AU209" i="7"/>
  <c r="AU98" i="7"/>
  <c r="AU197" i="7"/>
  <c r="AU206" i="7"/>
  <c r="AU141" i="7"/>
  <c r="AU155" i="7"/>
  <c r="D179" i="7"/>
  <c r="AU221" i="7"/>
  <c r="AU69" i="7"/>
  <c r="AU226" i="7"/>
  <c r="AU62" i="7"/>
  <c r="AU152" i="7"/>
  <c r="AU114" i="7"/>
  <c r="AU101" i="7"/>
  <c r="J178" i="7"/>
  <c r="AU134" i="7"/>
  <c r="AU79" i="7"/>
  <c r="AU126" i="7"/>
  <c r="AU169" i="7"/>
  <c r="AU204" i="7"/>
  <c r="AU222" i="7"/>
  <c r="AU216" i="7"/>
  <c r="AU223" i="7"/>
  <c r="AU235" i="7"/>
  <c r="J177" i="7"/>
  <c r="AU151" i="7"/>
  <c r="AU76" i="7"/>
  <c r="AU140" i="7"/>
  <c r="AU164" i="7"/>
  <c r="AU248" i="7"/>
  <c r="AU245" i="7"/>
  <c r="AU125" i="7"/>
  <c r="AU144" i="7"/>
  <c r="AU199" i="7"/>
  <c r="AU120" i="7"/>
  <c r="AU60" i="7"/>
  <c r="AU75" i="7"/>
  <c r="AU153" i="7"/>
  <c r="AU61" i="7"/>
  <c r="AU113" i="7"/>
  <c r="AU231" i="7"/>
  <c r="AU102" i="7"/>
  <c r="AU77" i="7"/>
  <c r="AU97" i="7"/>
  <c r="F252" i="7"/>
  <c r="AU103" i="7"/>
  <c r="AU247" i="7"/>
  <c r="AU200" i="7"/>
  <c r="AU119" i="7"/>
  <c r="AU52" i="7"/>
  <c r="AU150" i="7"/>
  <c r="AU212" i="7"/>
  <c r="AU161" i="7"/>
  <c r="AU229" i="7"/>
  <c r="H178" i="7"/>
  <c r="AU68" i="7"/>
  <c r="AU88" i="7"/>
  <c r="AU53" i="7"/>
  <c r="AU121" i="7"/>
  <c r="AU142" i="7"/>
  <c r="F179" i="7"/>
  <c r="AU83" i="7"/>
  <c r="AU233" i="7"/>
  <c r="AU65" i="7"/>
  <c r="AU89" i="7"/>
  <c r="AU73" i="7"/>
  <c r="AU94" i="7"/>
  <c r="AU93" i="7"/>
  <c r="AU228" i="7"/>
  <c r="H251" i="7"/>
  <c r="I179" i="7"/>
  <c r="AU282" i="7" l="1"/>
  <c r="AV20" i="7" s="1"/>
  <c r="W22" i="7"/>
  <c r="W284" i="7" s="1"/>
  <c r="X22" i="7" s="1"/>
  <c r="X284" i="7" s="1"/>
  <c r="Y22" i="7" s="1"/>
  <c r="Y284" i="7" s="1"/>
  <c r="Z22" i="7" s="1"/>
  <c r="Z284" i="7" s="1"/>
  <c r="AA22" i="7" s="1"/>
  <c r="AA284" i="7" s="1"/>
  <c r="AB22" i="7" s="1"/>
  <c r="AB284" i="7" s="1"/>
  <c r="AC22" i="7" s="1"/>
  <c r="AC284" i="7" s="1"/>
  <c r="AD22" i="7" s="1"/>
  <c r="AD284" i="7" s="1"/>
  <c r="AE22" i="7" s="1"/>
  <c r="AE284" i="7" s="1"/>
  <c r="AF22" i="7" s="1"/>
  <c r="AF284" i="7" s="1"/>
  <c r="AG22" i="7" s="1"/>
  <c r="AG284" i="7" s="1"/>
  <c r="AH22" i="7" s="1"/>
  <c r="AH284" i="7" s="1"/>
  <c r="AI22" i="7" s="1"/>
  <c r="AI284" i="7" s="1"/>
  <c r="AJ22" i="7" s="1"/>
  <c r="AJ284" i="7" s="1"/>
  <c r="AK22" i="7" s="1"/>
  <c r="AK284" i="7" s="1"/>
  <c r="AL22" i="7" s="1"/>
  <c r="AL284" i="7" s="1"/>
  <c r="AM22" i="7" s="1"/>
  <c r="AM284" i="7" s="1"/>
  <c r="AN22" i="7" s="1"/>
  <c r="AN284" i="7" s="1"/>
  <c r="AO22" i="7" s="1"/>
  <c r="AO284" i="7" s="1"/>
  <c r="AP22" i="7" s="1"/>
  <c r="AP284" i="7" s="1"/>
  <c r="AQ22" i="7" s="1"/>
  <c r="AQ284" i="7" s="1"/>
  <c r="AR22" i="7" s="1"/>
  <c r="AR284" i="7" s="1"/>
  <c r="AS22" i="7" s="1"/>
  <c r="AS284" i="7" s="1"/>
  <c r="AT22" i="7" s="1"/>
  <c r="AT284" i="7" s="1"/>
  <c r="AU22" i="7" s="1"/>
  <c r="AU284" i="7" s="1"/>
  <c r="AV22" i="7" s="1"/>
  <c r="B258" i="7"/>
  <c r="AU290" i="7"/>
  <c r="AV28" i="7" s="1"/>
  <c r="AU302" i="7"/>
  <c r="AV40" i="7" s="1"/>
  <c r="AU303" i="7"/>
  <c r="AV41" i="7" s="1"/>
  <c r="AU42" i="7"/>
  <c r="AU304" i="7" s="1"/>
  <c r="AV42" i="7" s="1"/>
  <c r="AC43" i="7"/>
  <c r="AC305" i="7" s="1"/>
  <c r="X31" i="7"/>
  <c r="X293" i="7" s="1"/>
  <c r="AP30" i="7"/>
  <c r="AP292" i="7" s="1"/>
  <c r="AV7" i="7"/>
  <c r="B180" i="7"/>
  <c r="J251" i="7"/>
  <c r="AA250" i="7"/>
  <c r="AR250" i="7"/>
  <c r="AS250" i="7"/>
  <c r="Y178" i="7"/>
  <c r="AH177" i="7"/>
  <c r="V177" i="7"/>
  <c r="AB178" i="7"/>
  <c r="J179" i="7"/>
  <c r="AF178" i="7"/>
  <c r="AV131" i="7"/>
  <c r="AV160" i="7"/>
  <c r="AV173" i="7"/>
  <c r="AV227" i="7"/>
  <c r="AV178" i="7"/>
  <c r="AV221" i="7"/>
  <c r="AL177" i="7"/>
  <c r="AV81" i="7"/>
  <c r="AV93" i="7"/>
  <c r="AV121" i="7"/>
  <c r="AV98" i="7"/>
  <c r="AN178" i="7"/>
  <c r="AV107" i="7"/>
  <c r="AV232" i="7"/>
  <c r="AB250" i="7"/>
  <c r="AU250" i="7"/>
  <c r="AM250" i="7"/>
  <c r="AG250" i="7"/>
  <c r="AC178" i="7"/>
  <c r="W178" i="7"/>
  <c r="AR177" i="7"/>
  <c r="AG177" i="7"/>
  <c r="AV153" i="7"/>
  <c r="AV136" i="7"/>
  <c r="AV170" i="7"/>
  <c r="AV224" i="7"/>
  <c r="AV64" i="7"/>
  <c r="AV176" i="7"/>
  <c r="AV250" i="7"/>
  <c r="AV151" i="7"/>
  <c r="AV134" i="7"/>
  <c r="Z178" i="7"/>
  <c r="AV127" i="7"/>
  <c r="AV69" i="7"/>
  <c r="H179" i="7"/>
  <c r="AV223" i="7"/>
  <c r="AV219" i="7"/>
  <c r="AV76" i="7"/>
  <c r="AV177" i="7"/>
  <c r="AL250" i="7"/>
  <c r="AQ250" i="7"/>
  <c r="Z250" i="7"/>
  <c r="AJ250" i="7"/>
  <c r="AD177" i="7"/>
  <c r="AF177" i="7"/>
  <c r="AJ177" i="7"/>
  <c r="AV202" i="7"/>
  <c r="AV229" i="7"/>
  <c r="AV112" i="7"/>
  <c r="AV128" i="7"/>
  <c r="AV155" i="7"/>
  <c r="AR178" i="7"/>
  <c r="AV142" i="7"/>
  <c r="AV126" i="7"/>
  <c r="AV228" i="7"/>
  <c r="F253" i="7"/>
  <c r="AV103" i="7"/>
  <c r="AV83" i="7"/>
  <c r="AV119" i="7"/>
  <c r="AI177" i="7"/>
  <c r="AV94" i="7"/>
  <c r="AK178" i="7"/>
  <c r="AV248" i="7"/>
  <c r="AV246" i="7"/>
  <c r="AC250" i="7"/>
  <c r="AF250" i="7"/>
  <c r="AI250" i="7"/>
  <c r="AM178" i="7"/>
  <c r="H252" i="7"/>
  <c r="AS177" i="7"/>
  <c r="Y177" i="7"/>
  <c r="AH178" i="7"/>
  <c r="AA177" i="7"/>
  <c r="I252" i="7"/>
  <c r="AG178" i="7"/>
  <c r="AP178" i="7"/>
  <c r="AL178" i="7"/>
  <c r="AV165" i="7"/>
  <c r="AV216" i="7"/>
  <c r="AV210" i="7"/>
  <c r="AT177" i="7"/>
  <c r="X178" i="7"/>
  <c r="AV55" i="7"/>
  <c r="V178" i="7"/>
  <c r="AV53" i="7"/>
  <c r="AC177" i="7"/>
  <c r="AV197" i="7"/>
  <c r="AU178" i="7"/>
  <c r="AV77" i="7"/>
  <c r="Z177" i="7"/>
  <c r="AV200" i="7"/>
  <c r="AV72" i="7"/>
  <c r="AV141" i="7"/>
  <c r="AO177" i="7"/>
  <c r="AM177" i="7"/>
  <c r="AB177" i="7"/>
  <c r="AP250" i="7"/>
  <c r="X250" i="7"/>
  <c r="AE250" i="7"/>
  <c r="AV222" i="7"/>
  <c r="AV206" i="7"/>
  <c r="AV108" i="7"/>
  <c r="AV150" i="7"/>
  <c r="AV109" i="7"/>
  <c r="AO178" i="7"/>
  <c r="AV86" i="7"/>
  <c r="AV137" i="7"/>
  <c r="AV226" i="7"/>
  <c r="AV213" i="7"/>
  <c r="AV242" i="7"/>
  <c r="AV234" i="7"/>
  <c r="AV245" i="7"/>
  <c r="AV92" i="7"/>
  <c r="AI178" i="7"/>
  <c r="AV241" i="7"/>
  <c r="AV65" i="7"/>
  <c r="AV207" i="7"/>
  <c r="AV168" i="7"/>
  <c r="W250" i="7"/>
  <c r="AD250" i="7"/>
  <c r="AT250" i="7"/>
  <c r="AV199" i="7"/>
  <c r="AV152" i="7"/>
  <c r="AV172" i="7"/>
  <c r="AV201" i="7"/>
  <c r="AV90" i="7"/>
  <c r="AV111" i="7"/>
  <c r="AJ178" i="7"/>
  <c r="AV78" i="7"/>
  <c r="AV130" i="7"/>
  <c r="AA178" i="7"/>
  <c r="AV96" i="7"/>
  <c r="AV145" i="7"/>
  <c r="AV89" i="7"/>
  <c r="AQ178" i="7"/>
  <c r="AV158" i="7"/>
  <c r="AV143" i="7"/>
  <c r="AV171" i="7"/>
  <c r="AV102" i="7"/>
  <c r="AV161" i="7"/>
  <c r="Y250" i="7"/>
  <c r="AH250" i="7"/>
  <c r="AN250" i="7"/>
  <c r="AV220" i="7"/>
  <c r="AV129" i="7"/>
  <c r="AV175" i="7"/>
  <c r="AV211" i="7"/>
  <c r="AV51" i="7"/>
  <c r="AV84" i="7"/>
  <c r="AD178" i="7"/>
  <c r="AV66" i="7"/>
  <c r="AV238" i="7"/>
  <c r="AV166" i="7"/>
  <c r="AV63" i="7"/>
  <c r="AV162" i="7"/>
  <c r="AV174" i="7"/>
  <c r="AE178" i="7"/>
  <c r="AV91" i="7"/>
  <c r="AV214" i="7"/>
  <c r="AQ177" i="7"/>
  <c r="AE177" i="7"/>
  <c r="AV122" i="7"/>
  <c r="AV225" i="7"/>
  <c r="AV138" i="7"/>
  <c r="AO250" i="7"/>
  <c r="AK250" i="7"/>
  <c r="V250" i="7"/>
  <c r="AN177" i="7"/>
  <c r="AK177" i="7"/>
  <c r="X177" i="7"/>
  <c r="AT178" i="7"/>
  <c r="AU177" i="7"/>
  <c r="AS178" i="7"/>
  <c r="AV57" i="7"/>
  <c r="AV133" i="7"/>
  <c r="AP177" i="7"/>
  <c r="W177" i="7"/>
  <c r="AV60" i="7"/>
  <c r="AV157" i="7"/>
  <c r="AV120" i="7"/>
  <c r="AV68" i="7"/>
  <c r="H180" i="7"/>
  <c r="AV99" i="7"/>
  <c r="AV110" i="7"/>
  <c r="AV164" i="7"/>
  <c r="AV88" i="7"/>
  <c r="AV217" i="7"/>
  <c r="AV113" i="7"/>
  <c r="AV247" i="7"/>
  <c r="AV124" i="7"/>
  <c r="AV73" i="7"/>
  <c r="AV146" i="7"/>
  <c r="AV233" i="7"/>
  <c r="AV58" i="7"/>
  <c r="D258" i="7"/>
  <c r="AV140" i="7"/>
  <c r="D180" i="7"/>
  <c r="AV284" i="7" l="1"/>
  <c r="AW22" i="7" s="1"/>
  <c r="AV282" i="7"/>
  <c r="AW20" i="7" s="1"/>
  <c r="W23" i="7"/>
  <c r="W285" i="7" s="1"/>
  <c r="B259" i="7"/>
  <c r="AV303" i="7"/>
  <c r="AW41" i="7" s="1"/>
  <c r="AD43" i="7"/>
  <c r="AD305" i="7" s="1"/>
  <c r="AQ30" i="7"/>
  <c r="AQ292" i="7" s="1"/>
  <c r="Y31" i="7"/>
  <c r="Y293" i="7" s="1"/>
  <c r="AW6" i="7"/>
  <c r="B181" i="7"/>
  <c r="J252" i="7"/>
  <c r="AU251" i="7"/>
  <c r="AM251" i="7"/>
  <c r="AJ251" i="7"/>
  <c r="AV95" i="7"/>
  <c r="AV71" i="7"/>
  <c r="AV144" i="7"/>
  <c r="AV147" i="7"/>
  <c r="AV159" i="7"/>
  <c r="AV101" i="7"/>
  <c r="AV59" i="7"/>
  <c r="AE179" i="7"/>
  <c r="Z179" i="7"/>
  <c r="AS179" i="7"/>
  <c r="AR179" i="7"/>
  <c r="AC179" i="7"/>
  <c r="I180" i="7"/>
  <c r="AA179" i="7"/>
  <c r="AK179" i="7"/>
  <c r="AV54" i="7"/>
  <c r="AV179" i="7"/>
  <c r="AS251" i="7"/>
  <c r="X251" i="7"/>
  <c r="AE251" i="7"/>
  <c r="V251" i="7"/>
  <c r="AV209" i="7"/>
  <c r="AV231" i="7"/>
  <c r="AV236" i="7"/>
  <c r="AV239" i="7"/>
  <c r="AV205" i="7"/>
  <c r="AV135" i="7"/>
  <c r="AV105" i="7"/>
  <c r="AQ179" i="7"/>
  <c r="F181" i="7"/>
  <c r="W179" i="7"/>
  <c r="D181" i="7"/>
  <c r="AM179" i="7"/>
  <c r="AD251" i="7"/>
  <c r="AI251" i="7"/>
  <c r="AH251" i="7"/>
  <c r="Y251" i="7"/>
  <c r="AV67" i="7"/>
  <c r="AV82" i="7"/>
  <c r="AV212" i="7"/>
  <c r="AV208" i="7"/>
  <c r="AV106" i="7"/>
  <c r="AV85" i="7"/>
  <c r="AV97" i="7"/>
  <c r="AU179" i="7"/>
  <c r="AG179" i="7"/>
  <c r="F254" i="7"/>
  <c r="AH179" i="7"/>
  <c r="H253" i="7"/>
  <c r="J253" i="7"/>
  <c r="AV87" i="7"/>
  <c r="AO179" i="7"/>
  <c r="AO251" i="7"/>
  <c r="AV251" i="7"/>
  <c r="AF251" i="7"/>
  <c r="AQ251" i="7"/>
  <c r="AV154" i="7"/>
  <c r="AV52" i="7"/>
  <c r="F180" i="7"/>
  <c r="AV149" i="7"/>
  <c r="AV230" i="7"/>
  <c r="AV80" i="7"/>
  <c r="AV62" i="7"/>
  <c r="V179" i="7"/>
  <c r="AC251" i="7"/>
  <c r="AP251" i="7"/>
  <c r="AG251" i="7"/>
  <c r="AV123" i="7"/>
  <c r="AV244" i="7"/>
  <c r="AV79" i="7"/>
  <c r="AV243" i="7"/>
  <c r="AV249" i="7"/>
  <c r="AV204" i="7"/>
  <c r="AV237" i="7"/>
  <c r="AV203" i="7"/>
  <c r="AB179" i="7"/>
  <c r="AF179" i="7"/>
  <c r="AT179" i="7"/>
  <c r="AN179" i="7"/>
  <c r="AD179" i="7"/>
  <c r="AI179" i="7"/>
  <c r="AB251" i="7"/>
  <c r="AV74" i="7"/>
  <c r="AV163" i="7"/>
  <c r="AV235" i="7"/>
  <c r="X179" i="7"/>
  <c r="Z251" i="7"/>
  <c r="W251" i="7"/>
  <c r="AT251" i="7"/>
  <c r="AV169" i="7"/>
  <c r="AV70" i="7"/>
  <c r="AV100" i="7"/>
  <c r="AV198" i="7"/>
  <c r="AV132" i="7"/>
  <c r="AV240" i="7"/>
  <c r="AV61" i="7"/>
  <c r="AV75" i="7"/>
  <c r="AL179" i="7"/>
  <c r="AK251" i="7"/>
  <c r="AV104" i="7"/>
  <c r="AL251" i="7"/>
  <c r="AR251" i="7"/>
  <c r="AA251" i="7"/>
  <c r="AV56" i="7"/>
  <c r="AV156" i="7"/>
  <c r="AV114" i="7"/>
  <c r="AV215" i="7"/>
  <c r="AV148" i="7"/>
  <c r="AV139" i="7"/>
  <c r="AV218" i="7"/>
  <c r="AV167" i="7"/>
  <c r="Y179" i="7"/>
  <c r="AP179" i="7"/>
  <c r="AN251" i="7"/>
  <c r="AV125" i="7"/>
  <c r="AJ179" i="7"/>
  <c r="D259" i="7"/>
  <c r="AV291" i="7" l="1"/>
  <c r="AW29" i="7" s="1"/>
  <c r="AV304" i="7"/>
  <c r="AW42" i="7" s="1"/>
  <c r="AV290" i="7"/>
  <c r="AW28" i="7" s="1"/>
  <c r="AV302" i="7"/>
  <c r="AW40" i="7" s="1"/>
  <c r="W24" i="7"/>
  <c r="W286" i="7" s="1"/>
  <c r="X24" i="7" s="1"/>
  <c r="X286" i="7" s="1"/>
  <c r="Y24" i="7" s="1"/>
  <c r="Y286" i="7" s="1"/>
  <c r="Z24" i="7" s="1"/>
  <c r="Z286" i="7" s="1"/>
  <c r="AA24" i="7" s="1"/>
  <c r="AA286" i="7" s="1"/>
  <c r="AB24" i="7" s="1"/>
  <c r="AB286" i="7" s="1"/>
  <c r="AC24" i="7" s="1"/>
  <c r="AC286" i="7" s="1"/>
  <c r="AD24" i="7" s="1"/>
  <c r="AD286" i="7" s="1"/>
  <c r="AE24" i="7" s="1"/>
  <c r="AE286" i="7" s="1"/>
  <c r="AF24" i="7" s="1"/>
  <c r="AF286" i="7" s="1"/>
  <c r="AG24" i="7" s="1"/>
  <c r="AG286" i="7" s="1"/>
  <c r="AH24" i="7" s="1"/>
  <c r="AH286" i="7" s="1"/>
  <c r="AI24" i="7" s="1"/>
  <c r="AI286" i="7" s="1"/>
  <c r="AJ24" i="7" s="1"/>
  <c r="AJ286" i="7" s="1"/>
  <c r="AK24" i="7" s="1"/>
  <c r="AK286" i="7" s="1"/>
  <c r="AL24" i="7" s="1"/>
  <c r="AL286" i="7" s="1"/>
  <c r="AM24" i="7" s="1"/>
  <c r="AM286" i="7" s="1"/>
  <c r="AN24" i="7" s="1"/>
  <c r="AN286" i="7" s="1"/>
  <c r="AO24" i="7" s="1"/>
  <c r="AO286" i="7" s="1"/>
  <c r="AP24" i="7" s="1"/>
  <c r="AP286" i="7" s="1"/>
  <c r="AQ24" i="7" s="1"/>
  <c r="AQ286" i="7" s="1"/>
  <c r="AR24" i="7" s="1"/>
  <c r="AR286" i="7" s="1"/>
  <c r="AS24" i="7" s="1"/>
  <c r="AS286" i="7" s="1"/>
  <c r="AT24" i="7" s="1"/>
  <c r="AT286" i="7" s="1"/>
  <c r="AU24" i="7" s="1"/>
  <c r="AU286" i="7" s="1"/>
  <c r="AV24" i="7" s="1"/>
  <c r="AV286" i="7" s="1"/>
  <c r="AW24" i="7" s="1"/>
  <c r="W17" i="7"/>
  <c r="W279" i="7" s="1"/>
  <c r="B260" i="7"/>
  <c r="AE43" i="7"/>
  <c r="AE305" i="7" s="1"/>
  <c r="Z31" i="7"/>
  <c r="Z293" i="7" s="1"/>
  <c r="AR30" i="7"/>
  <c r="AR292" i="7" s="1"/>
  <c r="AW7" i="7"/>
  <c r="B182" i="7"/>
  <c r="AR252" i="7"/>
  <c r="AI252" i="7"/>
  <c r="AV252" i="7"/>
  <c r="AW109" i="7"/>
  <c r="AW232" i="7"/>
  <c r="AW221" i="7"/>
  <c r="AW171" i="7"/>
  <c r="AW152" i="7"/>
  <c r="AW98" i="7"/>
  <c r="AW242" i="7"/>
  <c r="AW105" i="7"/>
  <c r="AW157" i="7"/>
  <c r="AW177" i="7"/>
  <c r="AW89" i="7"/>
  <c r="AW84" i="7"/>
  <c r="AW79" i="7"/>
  <c r="Y252" i="7"/>
  <c r="AQ252" i="7"/>
  <c r="AK252" i="7"/>
  <c r="AW237" i="7"/>
  <c r="AW198" i="7"/>
  <c r="AW111" i="7"/>
  <c r="H181" i="7"/>
  <c r="AW239" i="7"/>
  <c r="AW104" i="7"/>
  <c r="F182" i="7"/>
  <c r="AW223" i="7"/>
  <c r="AW201" i="7"/>
  <c r="AW112" i="7"/>
  <c r="AW151" i="7"/>
  <c r="AW96" i="7"/>
  <c r="AW202" i="7"/>
  <c r="AG252" i="7"/>
  <c r="AJ252" i="7"/>
  <c r="W252" i="7"/>
  <c r="D260" i="7"/>
  <c r="AW247" i="7"/>
  <c r="AW150" i="7"/>
  <c r="AW154" i="7"/>
  <c r="AW165" i="7"/>
  <c r="AW68" i="7"/>
  <c r="AW74" i="7"/>
  <c r="AW249" i="7"/>
  <c r="AW93" i="7"/>
  <c r="AW87" i="7"/>
  <c r="AW173" i="7"/>
  <c r="AW73" i="7"/>
  <c r="AW100" i="7"/>
  <c r="AW57" i="7"/>
  <c r="AW85" i="7"/>
  <c r="AW144" i="7"/>
  <c r="AW56" i="7"/>
  <c r="AH252" i="7"/>
  <c r="V252" i="7"/>
  <c r="AB252" i="7"/>
  <c r="H254" i="7"/>
  <c r="F255" i="7"/>
  <c r="AW205" i="7"/>
  <c r="AW120" i="7"/>
  <c r="AW149" i="7"/>
  <c r="AW244" i="7"/>
  <c r="AW55" i="7"/>
  <c r="AW248" i="7"/>
  <c r="AW126" i="7"/>
  <c r="AW163" i="7"/>
  <c r="AW178" i="7"/>
  <c r="I181" i="7"/>
  <c r="AW80" i="7"/>
  <c r="AW108" i="7"/>
  <c r="AW81" i="7"/>
  <c r="AW88" i="7"/>
  <c r="I253" i="7"/>
  <c r="AU252" i="7"/>
  <c r="AM252" i="7"/>
  <c r="AF252" i="7"/>
  <c r="J180" i="7"/>
  <c r="AW245" i="7"/>
  <c r="I254" i="7"/>
  <c r="AW92" i="7"/>
  <c r="AW243" i="7"/>
  <c r="AW224" i="7"/>
  <c r="AW86" i="7"/>
  <c r="AW75" i="7"/>
  <c r="AW130" i="7"/>
  <c r="AW246" i="7"/>
  <c r="AW204" i="7"/>
  <c r="AW155" i="7"/>
  <c r="AW234" i="7"/>
  <c r="AW222" i="7"/>
  <c r="AL252" i="7"/>
  <c r="AT252" i="7"/>
  <c r="Z252" i="7"/>
  <c r="AC252" i="7"/>
  <c r="AW219" i="7"/>
  <c r="AW252" i="7"/>
  <c r="AW206" i="7"/>
  <c r="AW230" i="7"/>
  <c r="AW236" i="7"/>
  <c r="AW203" i="7"/>
  <c r="AW83" i="7"/>
  <c r="AW172" i="7"/>
  <c r="AW102" i="7"/>
  <c r="AW113" i="7"/>
  <c r="AW251" i="7"/>
  <c r="AW235" i="7"/>
  <c r="AW158" i="7"/>
  <c r="AW227" i="7"/>
  <c r="AD252" i="7"/>
  <c r="AO252" i="7"/>
  <c r="AS252" i="7"/>
  <c r="AE252" i="7"/>
  <c r="AW52" i="7"/>
  <c r="AW91" i="7"/>
  <c r="AW162" i="7"/>
  <c r="AW226" i="7"/>
  <c r="AW123" i="7"/>
  <c r="AW78" i="7"/>
  <c r="AW240" i="7"/>
  <c r="AW241" i="7"/>
  <c r="AW238" i="7"/>
  <c r="AW153" i="7"/>
  <c r="AW159" i="7"/>
  <c r="AW63" i="7"/>
  <c r="AW135" i="7"/>
  <c r="AW169" i="7"/>
  <c r="AP252" i="7"/>
  <c r="AA252" i="7"/>
  <c r="X252" i="7"/>
  <c r="AN252" i="7"/>
  <c r="AW64" i="7"/>
  <c r="AW134" i="7"/>
  <c r="AW145" i="7"/>
  <c r="AW131" i="7"/>
  <c r="AW132" i="7"/>
  <c r="AW175" i="7"/>
  <c r="AW220" i="7"/>
  <c r="AW54" i="7"/>
  <c r="AW250" i="7"/>
  <c r="AW121" i="7"/>
  <c r="I182" i="7"/>
  <c r="J254" i="7"/>
  <c r="AW211" i="7"/>
  <c r="D182" i="7"/>
  <c r="AW286" i="7" l="1"/>
  <c r="AX24" i="7" s="1"/>
  <c r="B261" i="7"/>
  <c r="AW304" i="7"/>
  <c r="AX42" i="7" s="1"/>
  <c r="AF43" i="7"/>
  <c r="AF305" i="7" s="1"/>
  <c r="AA31" i="7"/>
  <c r="AA293" i="7" s="1"/>
  <c r="AS30" i="7"/>
  <c r="AS292" i="7" s="1"/>
  <c r="AW290" i="7"/>
  <c r="AX6" i="7"/>
  <c r="B183" i="7"/>
  <c r="AR253" i="7"/>
  <c r="AH253" i="7"/>
  <c r="Y253" i="7"/>
  <c r="AO253" i="7"/>
  <c r="AW233" i="7"/>
  <c r="AW122" i="7"/>
  <c r="AW213" i="7"/>
  <c r="AW156" i="7"/>
  <c r="AW217" i="7"/>
  <c r="AW179" i="7"/>
  <c r="AW147" i="7"/>
  <c r="AW128" i="7"/>
  <c r="AE254" i="7"/>
  <c r="AV254" i="7"/>
  <c r="Z180" i="7"/>
  <c r="F183" i="7"/>
  <c r="D183" i="7"/>
  <c r="I183" i="7"/>
  <c r="AU254" i="7"/>
  <c r="AD180" i="7"/>
  <c r="X180" i="7"/>
  <c r="AK254" i="7"/>
  <c r="W253" i="7"/>
  <c r="AL253" i="7"/>
  <c r="AI253" i="7"/>
  <c r="AP253" i="7"/>
  <c r="AW71" i="7"/>
  <c r="AW225" i="7"/>
  <c r="AW66" i="7"/>
  <c r="AW51" i="7"/>
  <c r="AW167" i="7"/>
  <c r="AW60" i="7"/>
  <c r="AW90" i="7"/>
  <c r="AW168" i="7"/>
  <c r="AG180" i="7"/>
  <c r="AH180" i="7"/>
  <c r="H182" i="7"/>
  <c r="AF180" i="7"/>
  <c r="AB253" i="7"/>
  <c r="V253" i="7"/>
  <c r="Z253" i="7"/>
  <c r="AE253" i="7"/>
  <c r="AW218" i="7"/>
  <c r="AW212" i="7"/>
  <c r="AW103" i="7"/>
  <c r="AW94" i="7"/>
  <c r="AW101" i="7"/>
  <c r="AW200" i="7"/>
  <c r="AW231" i="7"/>
  <c r="AW65" i="7"/>
  <c r="AW229" i="7"/>
  <c r="AW180" i="7"/>
  <c r="AP254" i="7"/>
  <c r="AF253" i="7"/>
  <c r="AG253" i="7"/>
  <c r="AK253" i="7"/>
  <c r="AW253" i="7"/>
  <c r="AW110" i="7"/>
  <c r="AW142" i="7"/>
  <c r="AW174" i="7"/>
  <c r="AW170" i="7"/>
  <c r="AW124" i="7"/>
  <c r="AW70" i="7"/>
  <c r="AW210" i="7"/>
  <c r="AW138" i="7"/>
  <c r="AW99" i="7"/>
  <c r="AD254" i="7"/>
  <c r="AM180" i="7"/>
  <c r="W180" i="7"/>
  <c r="AQ180" i="7"/>
  <c r="AB180" i="7"/>
  <c r="AV180" i="7"/>
  <c r="AT180" i="7"/>
  <c r="AT254" i="7"/>
  <c r="AW119" i="7"/>
  <c r="AW161" i="7"/>
  <c r="AW254" i="7"/>
  <c r="AU180" i="7"/>
  <c r="AM254" i="7"/>
  <c r="AN254" i="7"/>
  <c r="AW199" i="7"/>
  <c r="AS180" i="7"/>
  <c r="AI180" i="7"/>
  <c r="AL254" i="7"/>
  <c r="H255" i="7"/>
  <c r="AI254" i="7"/>
  <c r="AO254" i="7"/>
  <c r="AV253" i="7"/>
  <c r="AD253" i="7"/>
  <c r="X253" i="7"/>
  <c r="AW197" i="7"/>
  <c r="AW129" i="7"/>
  <c r="AW176" i="7"/>
  <c r="AW146" i="7"/>
  <c r="AW228" i="7"/>
  <c r="AW106" i="7"/>
  <c r="AW209" i="7"/>
  <c r="AW216" i="7"/>
  <c r="AE180" i="7"/>
  <c r="Y254" i="7"/>
  <c r="V254" i="7"/>
  <c r="AK180" i="7"/>
  <c r="Z254" i="7"/>
  <c r="AL180" i="7"/>
  <c r="W254" i="7"/>
  <c r="AQ253" i="7"/>
  <c r="AC253" i="7"/>
  <c r="AN253" i="7"/>
  <c r="AW59" i="7"/>
  <c r="AW95" i="7"/>
  <c r="AW215" i="7"/>
  <c r="AW139" i="7"/>
  <c r="AW143" i="7"/>
  <c r="AW72" i="7"/>
  <c r="AW164" i="7"/>
  <c r="AW141" i="7"/>
  <c r="AW208" i="7"/>
  <c r="AP180" i="7"/>
  <c r="AJ254" i="7"/>
  <c r="J181" i="7"/>
  <c r="AC180" i="7"/>
  <c r="AM253" i="7"/>
  <c r="AA253" i="7"/>
  <c r="AU253" i="7"/>
  <c r="AW114" i="7"/>
  <c r="AW136" i="7"/>
  <c r="AW62" i="7"/>
  <c r="AW133" i="7"/>
  <c r="AW67" i="7"/>
  <c r="AW214" i="7"/>
  <c r="AW207" i="7"/>
  <c r="AW140" i="7"/>
  <c r="AW76" i="7"/>
  <c r="AW97" i="7"/>
  <c r="AO180" i="7"/>
  <c r="AJ180" i="7"/>
  <c r="AS254" i="7"/>
  <c r="AJ253" i="7"/>
  <c r="AT253" i="7"/>
  <c r="AS253" i="7"/>
  <c r="AW125" i="7"/>
  <c r="AW127" i="7"/>
  <c r="AW160" i="7"/>
  <c r="AW77" i="7"/>
  <c r="AW166" i="7"/>
  <c r="AW53" i="7"/>
  <c r="AW82" i="7"/>
  <c r="AW107" i="7"/>
  <c r="AW69" i="7"/>
  <c r="AW58" i="7"/>
  <c r="AG254" i="7"/>
  <c r="AN180" i="7"/>
  <c r="AQ254" i="7"/>
  <c r="AA254" i="7"/>
  <c r="AA180" i="7"/>
  <c r="AF254" i="7"/>
  <c r="AB254" i="7"/>
  <c r="F256" i="7"/>
  <c r="AW61" i="7"/>
  <c r="AW137" i="7"/>
  <c r="AC254" i="7"/>
  <c r="AR254" i="7"/>
  <c r="J182" i="7"/>
  <c r="AR180" i="7"/>
  <c r="AW148" i="7"/>
  <c r="AH254" i="7"/>
  <c r="Y180" i="7"/>
  <c r="I255" i="7"/>
  <c r="X254" i="7"/>
  <c r="V180" i="7"/>
  <c r="D261" i="7"/>
  <c r="AW303" i="7" l="1"/>
  <c r="AX41" i="7" s="1"/>
  <c r="AW284" i="7"/>
  <c r="AX22" i="7" s="1"/>
  <c r="AW282" i="7"/>
  <c r="AX20" i="7" s="1"/>
  <c r="AW291" i="7"/>
  <c r="AX29" i="7" s="1"/>
  <c r="AW302" i="7"/>
  <c r="AX40" i="7" s="1"/>
  <c r="B262" i="7"/>
  <c r="V306" i="7"/>
  <c r="W44" i="7" s="1"/>
  <c r="AG43" i="7"/>
  <c r="AG305" i="7" s="1"/>
  <c r="AB31" i="7"/>
  <c r="AB293" i="7" s="1"/>
  <c r="AT30" i="7"/>
  <c r="AT292" i="7" s="1"/>
  <c r="AX28" i="7"/>
  <c r="AX7" i="7"/>
  <c r="B184" i="7"/>
  <c r="J255" i="7"/>
  <c r="AQ182" i="7"/>
  <c r="AG182" i="7"/>
  <c r="AX222" i="7"/>
  <c r="AL181" i="7"/>
  <c r="Y181" i="7"/>
  <c r="AX64" i="7"/>
  <c r="AX159" i="7"/>
  <c r="AX132" i="7"/>
  <c r="AT181" i="7"/>
  <c r="AX67" i="7"/>
  <c r="AX63" i="7"/>
  <c r="AX202" i="7"/>
  <c r="F184" i="7"/>
  <c r="AX181" i="7"/>
  <c r="AX204" i="7"/>
  <c r="AX158" i="7"/>
  <c r="AX238" i="7"/>
  <c r="AH181" i="7"/>
  <c r="AX134" i="7"/>
  <c r="AV181" i="7"/>
  <c r="H184" i="7"/>
  <c r="AW182" i="7"/>
  <c r="X182" i="7"/>
  <c r="AP182" i="7"/>
  <c r="AX142" i="7"/>
  <c r="AX80" i="7"/>
  <c r="AN182" i="7"/>
  <c r="AX133" i="7"/>
  <c r="AX221" i="7"/>
  <c r="AX112" i="7"/>
  <c r="AX215" i="7"/>
  <c r="AX150" i="7"/>
  <c r="AX224" i="7"/>
  <c r="AX160" i="7"/>
  <c r="AJ182" i="7"/>
  <c r="AX56" i="7"/>
  <c r="AX198" i="7"/>
  <c r="Z182" i="7"/>
  <c r="AX254" i="7"/>
  <c r="AX100" i="7"/>
  <c r="AX163" i="7"/>
  <c r="AE181" i="7"/>
  <c r="AX161" i="7"/>
  <c r="AX103" i="7"/>
  <c r="AP181" i="7"/>
  <c r="AX227" i="7"/>
  <c r="AX168" i="7"/>
  <c r="AX249" i="7"/>
  <c r="AT182" i="7"/>
  <c r="AX104" i="7"/>
  <c r="W181" i="7"/>
  <c r="AX149" i="7"/>
  <c r="AX66" i="7"/>
  <c r="AG181" i="7"/>
  <c r="AB181" i="7"/>
  <c r="AX171" i="7"/>
  <c r="AX213" i="7"/>
  <c r="AK181" i="7"/>
  <c r="Z181" i="7"/>
  <c r="AR182" i="7"/>
  <c r="F257" i="7"/>
  <c r="AA181" i="7"/>
  <c r="AS182" i="7"/>
  <c r="AK182" i="7"/>
  <c r="AC182" i="7"/>
  <c r="AM181" i="7"/>
  <c r="AX52" i="7"/>
  <c r="AX154" i="7"/>
  <c r="J183" i="7"/>
  <c r="AX69" i="7"/>
  <c r="AX130" i="7"/>
  <c r="AX162" i="7"/>
  <c r="AX96" i="7"/>
  <c r="H256" i="7"/>
  <c r="AX81" i="7"/>
  <c r="AX106" i="7"/>
  <c r="AX251" i="7"/>
  <c r="AX178" i="7"/>
  <c r="AL182" i="7"/>
  <c r="AA182" i="7"/>
  <c r="AX169" i="7"/>
  <c r="AX219" i="7"/>
  <c r="AD181" i="7"/>
  <c r="AH182" i="7"/>
  <c r="AF181" i="7"/>
  <c r="AQ181" i="7"/>
  <c r="AX89" i="7"/>
  <c r="AI182" i="7"/>
  <c r="V181" i="7"/>
  <c r="AX247" i="7"/>
  <c r="AO182" i="7"/>
  <c r="AX91" i="7"/>
  <c r="AX237" i="7"/>
  <c r="AX177" i="7"/>
  <c r="AX114" i="7"/>
  <c r="AW181" i="7"/>
  <c r="AU182" i="7"/>
  <c r="AJ181" i="7"/>
  <c r="AX166" i="7"/>
  <c r="AX146" i="7"/>
  <c r="V182" i="7"/>
  <c r="AX176" i="7"/>
  <c r="AF182" i="7"/>
  <c r="AX57" i="7"/>
  <c r="AC181" i="7"/>
  <c r="AX127" i="7"/>
  <c r="AX246" i="7"/>
  <c r="AX167" i="7"/>
  <c r="AX244" i="7"/>
  <c r="AX128" i="7"/>
  <c r="AX137" i="7"/>
  <c r="AX82" i="7"/>
  <c r="AX209" i="7"/>
  <c r="AE182" i="7"/>
  <c r="AX87" i="7"/>
  <c r="AX94" i="7"/>
  <c r="AX108" i="7"/>
  <c r="AX109" i="7"/>
  <c r="AX76" i="7"/>
  <c r="AS181" i="7"/>
  <c r="AX212" i="7"/>
  <c r="AX214" i="7"/>
  <c r="Y182" i="7"/>
  <c r="AX242" i="7"/>
  <c r="AX179" i="7"/>
  <c r="AX174" i="7"/>
  <c r="AX203" i="7"/>
  <c r="AX144" i="7"/>
  <c r="AX122" i="7"/>
  <c r="AX129" i="7"/>
  <c r="AX123" i="7"/>
  <c r="AM182" i="7"/>
  <c r="AX245" i="7"/>
  <c r="AV182" i="7"/>
  <c r="AN181" i="7"/>
  <c r="AX210" i="7"/>
  <c r="AX55" i="7"/>
  <c r="AX234" i="7"/>
  <c r="AR181" i="7"/>
  <c r="AO181" i="7"/>
  <c r="AU181" i="7"/>
  <c r="H183" i="7"/>
  <c r="AX216" i="7"/>
  <c r="AD182" i="7"/>
  <c r="I256" i="7"/>
  <c r="AI181" i="7"/>
  <c r="AX131" i="7"/>
  <c r="AX113" i="7"/>
  <c r="AX138" i="7"/>
  <c r="W182" i="7"/>
  <c r="AX51" i="7"/>
  <c r="AB182" i="7"/>
  <c r="AX88" i="7"/>
  <c r="X181" i="7"/>
  <c r="AX172" i="7"/>
  <c r="AX110" i="7"/>
  <c r="AX200" i="7"/>
  <c r="D262" i="7"/>
  <c r="D184" i="7"/>
  <c r="AX282" i="7" l="1"/>
  <c r="AY20" i="7" s="1"/>
  <c r="W306" i="7"/>
  <c r="X44" i="7" s="1"/>
  <c r="X18" i="7"/>
  <c r="X280" i="7" s="1"/>
  <c r="B263" i="7"/>
  <c r="V301" i="7"/>
  <c r="AX302" i="7"/>
  <c r="AH43" i="7"/>
  <c r="AH305" i="7" s="1"/>
  <c r="AC31" i="7"/>
  <c r="AC293" i="7" s="1"/>
  <c r="AU30" i="7"/>
  <c r="AU292" i="7" s="1"/>
  <c r="AY6" i="7"/>
  <c r="B185" i="7"/>
  <c r="J256" i="7"/>
  <c r="X255" i="7"/>
  <c r="Y255" i="7"/>
  <c r="W255" i="7"/>
  <c r="AX153" i="7"/>
  <c r="AX78" i="7"/>
  <c r="AX75" i="7"/>
  <c r="AX99" i="7"/>
  <c r="AX72" i="7"/>
  <c r="Z183" i="7"/>
  <c r="X183" i="7"/>
  <c r="AX217" i="7"/>
  <c r="F185" i="7"/>
  <c r="AX235" i="7"/>
  <c r="AO183" i="7"/>
  <c r="AS183" i="7"/>
  <c r="AT255" i="7"/>
  <c r="AC255" i="7"/>
  <c r="AE255" i="7"/>
  <c r="AQ255" i="7"/>
  <c r="AX121" i="7"/>
  <c r="AX83" i="7"/>
  <c r="AX58" i="7"/>
  <c r="AX155" i="7"/>
  <c r="AX77" i="7"/>
  <c r="AX126" i="7"/>
  <c r="D263" i="7"/>
  <c r="AX107" i="7"/>
  <c r="AX124" i="7"/>
  <c r="AX236" i="7"/>
  <c r="AU183" i="7"/>
  <c r="AX201" i="7"/>
  <c r="AR183" i="7"/>
  <c r="I184" i="7"/>
  <c r="AG255" i="7"/>
  <c r="AD255" i="7"/>
  <c r="AJ255" i="7"/>
  <c r="AU255" i="7"/>
  <c r="AX233" i="7"/>
  <c r="AX74" i="7"/>
  <c r="AX164" i="7"/>
  <c r="AX140" i="7"/>
  <c r="AX60" i="7"/>
  <c r="AX105" i="7"/>
  <c r="D185" i="7"/>
  <c r="AX250" i="7"/>
  <c r="AX156" i="7"/>
  <c r="AX205" i="7"/>
  <c r="AX207" i="7"/>
  <c r="AP183" i="7"/>
  <c r="AX199" i="7"/>
  <c r="AR255" i="7"/>
  <c r="AO255" i="7"/>
  <c r="AV255" i="7"/>
  <c r="AF255" i="7"/>
  <c r="AX148" i="7"/>
  <c r="AX223" i="7"/>
  <c r="AX151" i="7"/>
  <c r="AX85" i="7"/>
  <c r="AX98" i="7"/>
  <c r="AX252" i="7"/>
  <c r="V183" i="7"/>
  <c r="AX218" i="7"/>
  <c r="AX173" i="7"/>
  <c r="AX120" i="7"/>
  <c r="AL183" i="7"/>
  <c r="AB183" i="7"/>
  <c r="AX141" i="7"/>
  <c r="AG183" i="7"/>
  <c r="J257" i="7"/>
  <c r="AX208" i="7"/>
  <c r="AX70" i="7"/>
  <c r="AX165" i="7"/>
  <c r="AA183" i="7"/>
  <c r="AX229" i="7"/>
  <c r="AE183" i="7"/>
  <c r="AX231" i="7"/>
  <c r="AJ183" i="7"/>
  <c r="AI183" i="7"/>
  <c r="AX65" i="7"/>
  <c r="AX143" i="7"/>
  <c r="AX152" i="7"/>
  <c r="AT183" i="7"/>
  <c r="AN255" i="7"/>
  <c r="AK255" i="7"/>
  <c r="AW255" i="7"/>
  <c r="AX255" i="7"/>
  <c r="AX182" i="7"/>
  <c r="AX79" i="7"/>
  <c r="AX241" i="7"/>
  <c r="AD183" i="7"/>
  <c r="AX84" i="7"/>
  <c r="AX71" i="7"/>
  <c r="AC183" i="7"/>
  <c r="AV183" i="7"/>
  <c r="AN183" i="7"/>
  <c r="AB255" i="7"/>
  <c r="AH255" i="7"/>
  <c r="Z255" i="7"/>
  <c r="AL255" i="7"/>
  <c r="AX211" i="7"/>
  <c r="AX136" i="7"/>
  <c r="AX232" i="7"/>
  <c r="AX90" i="7"/>
  <c r="AX101" i="7"/>
  <c r="AX240" i="7"/>
  <c r="AQ183" i="7"/>
  <c r="Y183" i="7"/>
  <c r="AX239" i="7"/>
  <c r="AX125" i="7"/>
  <c r="AX59" i="7"/>
  <c r="AA255" i="7"/>
  <c r="AP255" i="7"/>
  <c r="AS255" i="7"/>
  <c r="AX225" i="7"/>
  <c r="AX68" i="7"/>
  <c r="AX253" i="7"/>
  <c r="AX175" i="7"/>
  <c r="AX180" i="7"/>
  <c r="AX62" i="7"/>
  <c r="AX230" i="7"/>
  <c r="AX248" i="7"/>
  <c r="H257" i="7"/>
  <c r="AK183" i="7"/>
  <c r="AF183" i="7"/>
  <c r="AX226" i="7"/>
  <c r="AH183" i="7"/>
  <c r="AX139" i="7"/>
  <c r="AI255" i="7"/>
  <c r="V255" i="7"/>
  <c r="AM255" i="7"/>
  <c r="AX102" i="7"/>
  <c r="AX93" i="7"/>
  <c r="AX53" i="7"/>
  <c r="AX157" i="7"/>
  <c r="AX54" i="7"/>
  <c r="AX170" i="7"/>
  <c r="AX206" i="7"/>
  <c r="AX95" i="7"/>
  <c r="AX111" i="7"/>
  <c r="AW183" i="7"/>
  <c r="AX73" i="7"/>
  <c r="AX220" i="7"/>
  <c r="AX228" i="7"/>
  <c r="AX197" i="7"/>
  <c r="AX183" i="7"/>
  <c r="AM183" i="7"/>
  <c r="F258" i="7"/>
  <c r="AX119" i="7"/>
  <c r="AX92" i="7"/>
  <c r="AX147" i="7"/>
  <c r="AX145" i="7"/>
  <c r="AX135" i="7"/>
  <c r="AX61" i="7"/>
  <c r="AX97" i="7"/>
  <c r="W183" i="7"/>
  <c r="AX243" i="7"/>
  <c r="AX86" i="7"/>
  <c r="AX303" i="7" l="1"/>
  <c r="AY41" i="7" s="1"/>
  <c r="AX286" i="7"/>
  <c r="AY24" i="7" s="1"/>
  <c r="AX304" i="7"/>
  <c r="AY42" i="7" s="1"/>
  <c r="AX284" i="7"/>
  <c r="AY22" i="7" s="1"/>
  <c r="W301" i="7"/>
  <c r="X306" i="7"/>
  <c r="Y44" i="7" s="1"/>
  <c r="Y18" i="7"/>
  <c r="Y280" i="7" s="1"/>
  <c r="B264" i="7"/>
  <c r="AX291" i="7"/>
  <c r="AY29" i="7" s="1"/>
  <c r="AX290" i="7"/>
  <c r="AY28" i="7" s="1"/>
  <c r="AI43" i="7"/>
  <c r="AI305" i="7" s="1"/>
  <c r="AY40" i="7"/>
  <c r="AD31" i="7"/>
  <c r="AD293" i="7" s="1"/>
  <c r="AV30" i="7"/>
  <c r="AV292" i="7" s="1"/>
  <c r="AY7" i="7"/>
  <c r="B186" i="7"/>
  <c r="I257" i="7"/>
  <c r="AO256" i="7"/>
  <c r="AS256" i="7"/>
  <c r="AH256" i="7"/>
  <c r="AJ256" i="7"/>
  <c r="H258" i="7"/>
  <c r="AY96" i="7"/>
  <c r="AY66" i="7"/>
  <c r="AY244" i="7"/>
  <c r="AY237" i="7"/>
  <c r="AY127" i="7"/>
  <c r="AA256" i="7"/>
  <c r="AU256" i="7"/>
  <c r="Z256" i="7"/>
  <c r="AY232" i="7"/>
  <c r="AY139" i="7"/>
  <c r="AY61" i="7"/>
  <c r="AT256" i="7"/>
  <c r="AM256" i="7"/>
  <c r="AE256" i="7"/>
  <c r="AY134" i="7"/>
  <c r="AY88" i="7"/>
  <c r="AY56" i="7"/>
  <c r="AY254" i="7"/>
  <c r="AY148" i="7"/>
  <c r="AW256" i="7"/>
  <c r="AK256" i="7"/>
  <c r="V256" i="7"/>
  <c r="I185" i="7"/>
  <c r="J185" i="7"/>
  <c r="AY137" i="7"/>
  <c r="AY253" i="7"/>
  <c r="AY121" i="7"/>
  <c r="AY200" i="7"/>
  <c r="F186" i="7"/>
  <c r="AX256" i="7"/>
  <c r="AN256" i="7"/>
  <c r="AD256" i="7"/>
  <c r="W256" i="7"/>
  <c r="H185" i="7"/>
  <c r="AY99" i="7"/>
  <c r="AY83" i="7"/>
  <c r="AY67" i="7"/>
  <c r="AB256" i="7"/>
  <c r="AV256" i="7"/>
  <c r="X256" i="7"/>
  <c r="Y256" i="7"/>
  <c r="AY82" i="7"/>
  <c r="AY142" i="7"/>
  <c r="I258" i="7"/>
  <c r="AF256" i="7"/>
  <c r="AP256" i="7"/>
  <c r="AC256" i="7"/>
  <c r="AL256" i="7"/>
  <c r="AY125" i="7"/>
  <c r="AY128" i="7"/>
  <c r="J184" i="7"/>
  <c r="AG256" i="7"/>
  <c r="AQ256" i="7"/>
  <c r="AI256" i="7"/>
  <c r="AR256" i="7"/>
  <c r="F259" i="7"/>
  <c r="AY59" i="7"/>
  <c r="AY97" i="7"/>
  <c r="AY69" i="7"/>
  <c r="AY225" i="7"/>
  <c r="AY156" i="7"/>
  <c r="AY226" i="7"/>
  <c r="D264" i="7"/>
  <c r="D186" i="7"/>
  <c r="X301" i="7" l="1"/>
  <c r="Y306" i="7"/>
  <c r="Y301" i="7" s="1"/>
  <c r="Z18" i="7"/>
  <c r="Z280" i="7" s="1"/>
  <c r="B265" i="7"/>
  <c r="AJ43" i="7"/>
  <c r="AJ305" i="7" s="1"/>
  <c r="AW30" i="7"/>
  <c r="AW292" i="7" s="1"/>
  <c r="AE31" i="7"/>
  <c r="AE293" i="7" s="1"/>
  <c r="AZ6" i="7"/>
  <c r="B187" i="7"/>
  <c r="AN257" i="7"/>
  <c r="AM257" i="7"/>
  <c r="AJ257" i="7"/>
  <c r="AH257" i="7"/>
  <c r="AY197" i="7"/>
  <c r="AY234" i="7"/>
  <c r="AY216" i="7"/>
  <c r="AY249" i="7"/>
  <c r="AY241" i="7"/>
  <c r="AY87" i="7"/>
  <c r="AY208" i="7"/>
  <c r="AY250" i="7"/>
  <c r="AY133" i="7"/>
  <c r="AN184" i="7"/>
  <c r="AY100" i="7"/>
  <c r="W185" i="7"/>
  <c r="AJ184" i="7"/>
  <c r="AY129" i="7"/>
  <c r="AY247" i="7"/>
  <c r="Y185" i="7"/>
  <c r="AY85" i="7"/>
  <c r="I186" i="7"/>
  <c r="AV184" i="7"/>
  <c r="AB257" i="7"/>
  <c r="AA257" i="7"/>
  <c r="X257" i="7"/>
  <c r="AV257" i="7"/>
  <c r="AY221" i="7"/>
  <c r="AY157" i="7"/>
  <c r="AY81" i="7"/>
  <c r="AY57" i="7"/>
  <c r="AY176" i="7"/>
  <c r="AY135" i="7"/>
  <c r="AY110" i="7"/>
  <c r="AY73" i="7"/>
  <c r="AY233" i="7"/>
  <c r="AP185" i="7"/>
  <c r="AY185" i="7"/>
  <c r="AY89" i="7"/>
  <c r="AD185" i="7"/>
  <c r="AY179" i="7"/>
  <c r="AY147" i="7"/>
  <c r="AY155" i="7"/>
  <c r="AW185" i="7"/>
  <c r="V185" i="7"/>
  <c r="AL184" i="7"/>
  <c r="AY108" i="7"/>
  <c r="AO184" i="7"/>
  <c r="AY65" i="7"/>
  <c r="AB185" i="7"/>
  <c r="AY111" i="7"/>
  <c r="AJ185" i="7"/>
  <c r="AC257" i="7"/>
  <c r="AT257" i="7"/>
  <c r="AO257" i="7"/>
  <c r="AU257" i="7"/>
  <c r="AY84" i="7"/>
  <c r="AY150" i="7"/>
  <c r="AY180" i="7"/>
  <c r="AY218" i="7"/>
  <c r="AY219" i="7"/>
  <c r="AY107" i="7"/>
  <c r="AY224" i="7"/>
  <c r="AY101" i="7"/>
  <c r="AY165" i="7"/>
  <c r="J258" i="7"/>
  <c r="AR185" i="7"/>
  <c r="AY122" i="7"/>
  <c r="AY70" i="7"/>
  <c r="AY212" i="7"/>
  <c r="AY209" i="7"/>
  <c r="AY60" i="7"/>
  <c r="AR184" i="7"/>
  <c r="AK185" i="7"/>
  <c r="AC185" i="7"/>
  <c r="AY145" i="7"/>
  <c r="AS185" i="7"/>
  <c r="AY72" i="7"/>
  <c r="AY178" i="7"/>
  <c r="AY144" i="7"/>
  <c r="AY79" i="7"/>
  <c r="AY153" i="7"/>
  <c r="AW257" i="7"/>
  <c r="AL257" i="7"/>
  <c r="AQ257" i="7"/>
  <c r="Y257" i="7"/>
  <c r="AY243" i="7"/>
  <c r="AY131" i="7"/>
  <c r="AY93" i="7"/>
  <c r="AY248" i="7"/>
  <c r="AY104" i="7"/>
  <c r="AY236" i="7"/>
  <c r="AY171" i="7"/>
  <c r="AY77" i="7"/>
  <c r="AY164" i="7"/>
  <c r="AU185" i="7"/>
  <c r="AY146" i="7"/>
  <c r="AY130" i="7"/>
  <c r="AY204" i="7"/>
  <c r="AY217" i="7"/>
  <c r="AY102" i="7"/>
  <c r="AY158" i="7"/>
  <c r="AO185" i="7"/>
  <c r="AV185" i="7"/>
  <c r="AY257" i="7"/>
  <c r="AY229" i="7"/>
  <c r="AL185" i="7"/>
  <c r="AY230" i="7"/>
  <c r="AY238" i="7"/>
  <c r="AY172" i="7"/>
  <c r="AY199" i="7"/>
  <c r="AY63" i="7"/>
  <c r="AE184" i="7"/>
  <c r="X184" i="7"/>
  <c r="AY256" i="7"/>
  <c r="AY163" i="7"/>
  <c r="AY167" i="7"/>
  <c r="AY170" i="7"/>
  <c r="AY62" i="7"/>
  <c r="AA185" i="7"/>
  <c r="AY174" i="7"/>
  <c r="AI184" i="7"/>
  <c r="AY213" i="7"/>
  <c r="AY161" i="7"/>
  <c r="AY151" i="7"/>
  <c r="X185" i="7"/>
  <c r="AY54" i="7"/>
  <c r="AY245" i="7"/>
  <c r="AY120" i="7"/>
  <c r="AU184" i="7"/>
  <c r="AF185" i="7"/>
  <c r="AI257" i="7"/>
  <c r="AP257" i="7"/>
  <c r="Z257" i="7"/>
  <c r="AD257" i="7"/>
  <c r="AY90" i="7"/>
  <c r="AY113" i="7"/>
  <c r="AY162" i="7"/>
  <c r="AY215" i="7"/>
  <c r="AY181" i="7"/>
  <c r="AY124" i="7"/>
  <c r="AY152" i="7"/>
  <c r="AB184" i="7"/>
  <c r="AY52" i="7"/>
  <c r="AY242" i="7"/>
  <c r="AY126" i="7"/>
  <c r="AY255" i="7"/>
  <c r="AY138" i="7"/>
  <c r="AY64" i="7"/>
  <c r="AY76" i="7"/>
  <c r="AY68" i="7"/>
  <c r="AR257" i="7"/>
  <c r="AK257" i="7"/>
  <c r="W257" i="7"/>
  <c r="AY92" i="7"/>
  <c r="AY140" i="7"/>
  <c r="AY132" i="7"/>
  <c r="AY55" i="7"/>
  <c r="AY222" i="7"/>
  <c r="AY182" i="7"/>
  <c r="AY214" i="7"/>
  <c r="AY106" i="7"/>
  <c r="D265" i="7"/>
  <c r="AY168" i="7"/>
  <c r="AY220" i="7"/>
  <c r="AY210" i="7"/>
  <c r="AY71" i="7"/>
  <c r="AY80" i="7"/>
  <c r="AY78" i="7"/>
  <c r="AY183" i="7"/>
  <c r="AG185" i="7"/>
  <c r="AY105" i="7"/>
  <c r="Z184" i="7"/>
  <c r="AY239" i="7"/>
  <c r="Z185" i="7"/>
  <c r="AY159" i="7"/>
  <c r="AY207" i="7"/>
  <c r="AN185" i="7"/>
  <c r="AS184" i="7"/>
  <c r="AE257" i="7"/>
  <c r="V257" i="7"/>
  <c r="AG257" i="7"/>
  <c r="AY205" i="7"/>
  <c r="AY228" i="7"/>
  <c r="AY251" i="7"/>
  <c r="AY206" i="7"/>
  <c r="AY246" i="7"/>
  <c r="AY119" i="7"/>
  <c r="AY175" i="7"/>
  <c r="H186" i="7"/>
  <c r="AY98" i="7"/>
  <c r="AE185" i="7"/>
  <c r="AY154" i="7"/>
  <c r="AT185" i="7"/>
  <c r="AY94" i="7"/>
  <c r="AQ185" i="7"/>
  <c r="AY103" i="7"/>
  <c r="AC184" i="7"/>
  <c r="AY123" i="7"/>
  <c r="AH185" i="7"/>
  <c r="AY75" i="7"/>
  <c r="AT184" i="7"/>
  <c r="AY86" i="7"/>
  <c r="AX185" i="7"/>
  <c r="AY109" i="7"/>
  <c r="AW184" i="7"/>
  <c r="AY198" i="7"/>
  <c r="AY231" i="7"/>
  <c r="AS257" i="7"/>
  <c r="AF257" i="7"/>
  <c r="AX257" i="7"/>
  <c r="AY149" i="7"/>
  <c r="AY112" i="7"/>
  <c r="AY211" i="7"/>
  <c r="AY177" i="7"/>
  <c r="AY136" i="7"/>
  <c r="AY252" i="7"/>
  <c r="AY166" i="7"/>
  <c r="AY160" i="7"/>
  <c r="AY173" i="7"/>
  <c r="AY240" i="7"/>
  <c r="AF184" i="7"/>
  <c r="AY51" i="7"/>
  <c r="Y184" i="7"/>
  <c r="AY53" i="7"/>
  <c r="F260" i="7"/>
  <c r="AY223" i="7"/>
  <c r="AX184" i="7"/>
  <c r="AY141" i="7"/>
  <c r="H259" i="7"/>
  <c r="AY74" i="7"/>
  <c r="AY227" i="7"/>
  <c r="AY202" i="7"/>
  <c r="J259" i="7"/>
  <c r="AY169" i="7"/>
  <c r="AM185" i="7"/>
  <c r="AY91" i="7"/>
  <c r="AG184" i="7"/>
  <c r="AP184" i="7"/>
  <c r="W184" i="7"/>
  <c r="AY203" i="7"/>
  <c r="AY95" i="7"/>
  <c r="AA184" i="7"/>
  <c r="AY184" i="7"/>
  <c r="AY114" i="7"/>
  <c r="AH184" i="7"/>
  <c r="AY235" i="7"/>
  <c r="AK184" i="7"/>
  <c r="V184" i="7"/>
  <c r="AY143" i="7"/>
  <c r="AY58" i="7"/>
  <c r="AD184" i="7"/>
  <c r="AM184" i="7"/>
  <c r="AY201" i="7"/>
  <c r="AI185" i="7"/>
  <c r="AQ184" i="7"/>
  <c r="F187" i="7"/>
  <c r="D187" i="7"/>
  <c r="AY284" i="7" l="1"/>
  <c r="AZ22" i="7" s="1"/>
  <c r="AY286" i="7"/>
  <c r="AZ24" i="7" s="1"/>
  <c r="AY282" i="7"/>
  <c r="AZ20" i="7" s="1"/>
  <c r="Z44" i="7"/>
  <c r="Z306" i="7" s="1"/>
  <c r="B266" i="7"/>
  <c r="AY303" i="7"/>
  <c r="AZ41" i="7" s="1"/>
  <c r="AY291" i="7"/>
  <c r="AZ29" i="7" s="1"/>
  <c r="AY304" i="7"/>
  <c r="AZ42" i="7" s="1"/>
  <c r="AY290" i="7"/>
  <c r="AZ28" i="7" s="1"/>
  <c r="AY302" i="7"/>
  <c r="AZ40" i="7" s="1"/>
  <c r="AK43" i="7"/>
  <c r="AK305" i="7" s="1"/>
  <c r="AF31" i="7"/>
  <c r="AF293" i="7" s="1"/>
  <c r="AX30" i="7"/>
  <c r="AX292" i="7" s="1"/>
  <c r="AZ7" i="7"/>
  <c r="B188" i="7"/>
  <c r="I259" i="7"/>
  <c r="F261" i="7"/>
  <c r="AV258" i="7"/>
  <c r="AZ238" i="7"/>
  <c r="W258" i="7"/>
  <c r="AZ62" i="7"/>
  <c r="AZ220" i="7"/>
  <c r="AZ251" i="7"/>
  <c r="H187" i="7"/>
  <c r="AZ69" i="7"/>
  <c r="AO258" i="7"/>
  <c r="AC258" i="7"/>
  <c r="AZ166" i="7"/>
  <c r="AM258" i="7"/>
  <c r="AZ71" i="7"/>
  <c r="AZ227" i="7"/>
  <c r="AZ144" i="7"/>
  <c r="AZ229" i="7"/>
  <c r="AZ176" i="7"/>
  <c r="AZ156" i="7"/>
  <c r="AZ202" i="7"/>
  <c r="AL258" i="7"/>
  <c r="AZ197" i="7"/>
  <c r="AZ52" i="7"/>
  <c r="AZ248" i="7"/>
  <c r="AZ205" i="7"/>
  <c r="AZ105" i="7"/>
  <c r="D188" i="7"/>
  <c r="AZ129" i="7"/>
  <c r="AN258" i="7"/>
  <c r="AZ222" i="7"/>
  <c r="AZ109" i="7"/>
  <c r="AZ206" i="7"/>
  <c r="AZ119" i="7"/>
  <c r="AZ153" i="7"/>
  <c r="AZ103" i="7"/>
  <c r="H260" i="7"/>
  <c r="AS258" i="7"/>
  <c r="AZ95" i="7"/>
  <c r="AZ171" i="7"/>
  <c r="AZ157" i="7"/>
  <c r="AZ203" i="7"/>
  <c r="AR258" i="7"/>
  <c r="AJ258" i="7"/>
  <c r="AW258" i="7"/>
  <c r="AZ213" i="7"/>
  <c r="AZ86" i="7"/>
  <c r="AZ182" i="7"/>
  <c r="AZ246" i="7"/>
  <c r="AZ209" i="7"/>
  <c r="AZ122" i="7"/>
  <c r="AI258" i="7"/>
  <c r="AZ245" i="7"/>
  <c r="I187" i="7"/>
  <c r="AZ257" i="7"/>
  <c r="AZ127" i="7"/>
  <c r="AZ143" i="7"/>
  <c r="AZ253" i="7"/>
  <c r="AB258" i="7"/>
  <c r="AY258" i="7"/>
  <c r="AP258" i="7"/>
  <c r="AZ231" i="7"/>
  <c r="AZ200" i="7"/>
  <c r="I260" i="7"/>
  <c r="AZ130" i="7"/>
  <c r="AZ108" i="7"/>
  <c r="AZ107" i="7"/>
  <c r="AZ148" i="7"/>
  <c r="AZ97" i="7"/>
  <c r="AU258" i="7"/>
  <c r="AZ85" i="7"/>
  <c r="AZ102" i="7"/>
  <c r="AT258" i="7"/>
  <c r="AX258" i="7"/>
  <c r="AZ162" i="7"/>
  <c r="AQ258" i="7"/>
  <c r="AH258" i="7"/>
  <c r="AZ170" i="7"/>
  <c r="AZ154" i="7"/>
  <c r="AZ131" i="7"/>
  <c r="AZ63" i="7"/>
  <c r="AE258" i="7"/>
  <c r="AZ152" i="7"/>
  <c r="AZ232" i="7"/>
  <c r="AA258" i="7"/>
  <c r="AZ234" i="7"/>
  <c r="AZ93" i="7"/>
  <c r="AZ77" i="7"/>
  <c r="AZ207" i="7"/>
  <c r="AZ112" i="7"/>
  <c r="AZ84" i="7"/>
  <c r="AZ56" i="7"/>
  <c r="AZ210" i="7"/>
  <c r="AZ106" i="7"/>
  <c r="AZ51" i="7"/>
  <c r="AZ244" i="7"/>
  <c r="AZ111" i="7"/>
  <c r="J186" i="7"/>
  <c r="Y258" i="7"/>
  <c r="AZ82" i="7"/>
  <c r="AZ114" i="7"/>
  <c r="AZ132" i="7"/>
  <c r="AZ173" i="7"/>
  <c r="AZ83" i="7"/>
  <c r="Z258" i="7"/>
  <c r="AZ228" i="7"/>
  <c r="AZ204" i="7"/>
  <c r="AZ250" i="7"/>
  <c r="AZ216" i="7"/>
  <c r="AZ215" i="7"/>
  <c r="AZ60" i="7"/>
  <c r="AZ123" i="7"/>
  <c r="AZ199" i="7"/>
  <c r="AZ100" i="7"/>
  <c r="AD258" i="7"/>
  <c r="AZ128" i="7"/>
  <c r="AZ89" i="7"/>
  <c r="AZ147" i="7"/>
  <c r="AZ179" i="7"/>
  <c r="AZ64" i="7"/>
  <c r="AZ61" i="7"/>
  <c r="AZ88" i="7"/>
  <c r="AZ149" i="7"/>
  <c r="AK258" i="7"/>
  <c r="AZ168" i="7"/>
  <c r="AZ235" i="7"/>
  <c r="AZ255" i="7"/>
  <c r="AZ76" i="7"/>
  <c r="AZ75" i="7"/>
  <c r="AZ240" i="7"/>
  <c r="AZ258" i="7"/>
  <c r="AZ81" i="7"/>
  <c r="AZ256" i="7"/>
  <c r="AZ183" i="7"/>
  <c r="AZ68" i="7"/>
  <c r="AZ252" i="7"/>
  <c r="AZ87" i="7"/>
  <c r="AZ211" i="7"/>
  <c r="AZ198" i="7"/>
  <c r="AG258" i="7"/>
  <c r="AF258" i="7"/>
  <c r="AZ237" i="7"/>
  <c r="AZ164" i="7"/>
  <c r="AZ151" i="7"/>
  <c r="V258" i="7"/>
  <c r="AZ124" i="7"/>
  <c r="F188" i="7"/>
  <c r="AZ113" i="7"/>
  <c r="AZ133" i="7"/>
  <c r="AZ121" i="7"/>
  <c r="AZ65" i="7"/>
  <c r="AZ91" i="7"/>
  <c r="AZ135" i="7"/>
  <c r="AZ163" i="7"/>
  <c r="AZ73" i="7"/>
  <c r="AZ126" i="7"/>
  <c r="AZ178" i="7"/>
  <c r="AZ96" i="7"/>
  <c r="AZ236" i="7"/>
  <c r="X258" i="7"/>
  <c r="AZ254" i="7"/>
  <c r="AZ219" i="7"/>
  <c r="AZ159" i="7"/>
  <c r="AZ161" i="7"/>
  <c r="D266" i="7"/>
  <c r="AZ140" i="7"/>
  <c r="AZ286" i="7" l="1"/>
  <c r="BA24" i="7" s="1"/>
  <c r="AZ282" i="7"/>
  <c r="AZ284" i="7"/>
  <c r="BA22" i="7" s="1"/>
  <c r="AA44" i="7"/>
  <c r="AA306" i="7" s="1"/>
  <c r="AB44" i="7" s="1"/>
  <c r="Z301" i="7"/>
  <c r="AA18" i="7"/>
  <c r="AA280" i="7" s="1"/>
  <c r="B267" i="7"/>
  <c r="AZ304" i="7"/>
  <c r="BA42" i="7" s="1"/>
  <c r="AZ303" i="7"/>
  <c r="BA41" i="7" s="1"/>
  <c r="AL43" i="7"/>
  <c r="AL305" i="7" s="1"/>
  <c r="AZ302" i="7"/>
  <c r="V294" i="7"/>
  <c r="V289" i="7" s="1"/>
  <c r="AY30" i="7"/>
  <c r="AY292" i="7" s="1"/>
  <c r="AG31" i="7"/>
  <c r="AG293" i="7" s="1"/>
  <c r="AZ290" i="7"/>
  <c r="BA6" i="7"/>
  <c r="B189" i="7"/>
  <c r="J260" i="7"/>
  <c r="AK259" i="7"/>
  <c r="V259" i="7"/>
  <c r="AT259" i="7"/>
  <c r="AZ172" i="7"/>
  <c r="AZ139" i="7"/>
  <c r="AZ72" i="7"/>
  <c r="H188" i="7"/>
  <c r="AZ208" i="7"/>
  <c r="AK186" i="7"/>
  <c r="AG186" i="7"/>
  <c r="J261" i="7"/>
  <c r="AZ185" i="7"/>
  <c r="AZ177" i="7"/>
  <c r="J187" i="7"/>
  <c r="AZ136" i="7"/>
  <c r="AZ167" i="7"/>
  <c r="AZ138" i="7"/>
  <c r="AP259" i="7"/>
  <c r="AZ259" i="7"/>
  <c r="X259" i="7"/>
  <c r="AN259" i="7"/>
  <c r="AZ145" i="7"/>
  <c r="AZ98" i="7"/>
  <c r="AZ169" i="7"/>
  <c r="AZ104" i="7"/>
  <c r="AE186" i="7"/>
  <c r="AC186" i="7"/>
  <c r="AZ221" i="7"/>
  <c r="AF186" i="7"/>
  <c r="AW259" i="7"/>
  <c r="AR259" i="7"/>
  <c r="AX259" i="7"/>
  <c r="W259" i="7"/>
  <c r="AZ59" i="7"/>
  <c r="AZ155" i="7"/>
  <c r="AZ184" i="7"/>
  <c r="AZ226" i="7"/>
  <c r="AU186" i="7"/>
  <c r="AZ92" i="7"/>
  <c r="Y186" i="7"/>
  <c r="AZ74" i="7"/>
  <c r="AZ150" i="7"/>
  <c r="AZ175" i="7"/>
  <c r="Z259" i="7"/>
  <c r="AD259" i="7"/>
  <c r="AE259" i="7"/>
  <c r="AM259" i="7"/>
  <c r="AZ70" i="7"/>
  <c r="AZ141" i="7"/>
  <c r="AZ224" i="7"/>
  <c r="AZ181" i="7"/>
  <c r="AZ217" i="7"/>
  <c r="AD186" i="7"/>
  <c r="AO186" i="7"/>
  <c r="AZ243" i="7"/>
  <c r="AZ54" i="7"/>
  <c r="W186" i="7"/>
  <c r="AB186" i="7"/>
  <c r="AS186" i="7"/>
  <c r="AZ101" i="7"/>
  <c r="AJ186" i="7"/>
  <c r="H261" i="7"/>
  <c r="AI186" i="7"/>
  <c r="AZ90" i="7"/>
  <c r="AW186" i="7"/>
  <c r="AZ99" i="7"/>
  <c r="AZ137" i="7"/>
  <c r="AZ223" i="7"/>
  <c r="AZ214" i="7"/>
  <c r="H189" i="7"/>
  <c r="X186" i="7"/>
  <c r="AI259" i="7"/>
  <c r="AB259" i="7"/>
  <c r="AO259" i="7"/>
  <c r="AS259" i="7"/>
  <c r="AZ142" i="7"/>
  <c r="AZ110" i="7"/>
  <c r="AZ186" i="7"/>
  <c r="AZ57" i="7"/>
  <c r="AN186" i="7"/>
  <c r="AZ174" i="7"/>
  <c r="AZ58" i="7"/>
  <c r="F262" i="7"/>
  <c r="I261" i="7"/>
  <c r="V186" i="7"/>
  <c r="AP186" i="7"/>
  <c r="AZ66" i="7"/>
  <c r="AZ201" i="7"/>
  <c r="AZ67" i="7"/>
  <c r="AJ259" i="7"/>
  <c r="AA259" i="7"/>
  <c r="AH259" i="7"/>
  <c r="AF259" i="7"/>
  <c r="AZ247" i="7"/>
  <c r="AZ158" i="7"/>
  <c r="AZ53" i="7"/>
  <c r="AQ186" i="7"/>
  <c r="AY186" i="7"/>
  <c r="AZ230" i="7"/>
  <c r="AU259" i="7"/>
  <c r="AV259" i="7"/>
  <c r="Y259" i="7"/>
  <c r="AQ259" i="7"/>
  <c r="AZ120" i="7"/>
  <c r="AZ239" i="7"/>
  <c r="D267" i="7"/>
  <c r="AZ55" i="7"/>
  <c r="AA186" i="7"/>
  <c r="Z186" i="7"/>
  <c r="AZ125" i="7"/>
  <c r="AZ134" i="7"/>
  <c r="I188" i="7"/>
  <c r="AY259" i="7"/>
  <c r="AG259" i="7"/>
  <c r="AL259" i="7"/>
  <c r="AC259" i="7"/>
  <c r="AZ241" i="7"/>
  <c r="AZ249" i="7"/>
  <c r="AZ79" i="7"/>
  <c r="AT186" i="7"/>
  <c r="AL186" i="7"/>
  <c r="AZ165" i="7"/>
  <c r="AZ233" i="7"/>
  <c r="AR186" i="7"/>
  <c r="AV186" i="7"/>
  <c r="AX186" i="7"/>
  <c r="AZ160" i="7"/>
  <c r="AZ80" i="7"/>
  <c r="AZ225" i="7"/>
  <c r="AZ180" i="7"/>
  <c r="AZ212" i="7"/>
  <c r="AZ94" i="7"/>
  <c r="AZ218" i="7"/>
  <c r="AZ78" i="7"/>
  <c r="AH186" i="7"/>
  <c r="AM186" i="7"/>
  <c r="AZ146" i="7"/>
  <c r="AZ242" i="7"/>
  <c r="D189" i="7"/>
  <c r="AB18" i="7" l="1"/>
  <c r="AB280" i="7" s="1"/>
  <c r="AC18" i="7" s="1"/>
  <c r="AC280" i="7" s="1"/>
  <c r="BA20" i="7"/>
  <c r="AB306" i="7"/>
  <c r="AC44" i="7" s="1"/>
  <c r="AA301" i="7"/>
  <c r="B268" i="7"/>
  <c r="AZ291" i="7"/>
  <c r="BA29" i="7" s="1"/>
  <c r="BA40" i="7"/>
  <c r="AM43" i="7"/>
  <c r="AM305" i="7" s="1"/>
  <c r="AZ30" i="7"/>
  <c r="AZ292" i="7" s="1"/>
  <c r="BA30" i="7" s="1"/>
  <c r="AH31" i="7"/>
  <c r="AH293" i="7" s="1"/>
  <c r="W32" i="7"/>
  <c r="W294" i="7" s="1"/>
  <c r="BA28" i="7"/>
  <c r="BA7" i="7"/>
  <c r="B190" i="7"/>
  <c r="AF260" i="7"/>
  <c r="AD260" i="7"/>
  <c r="AA260" i="7"/>
  <c r="AN260" i="7"/>
  <c r="AQ261" i="7"/>
  <c r="AB261" i="7"/>
  <c r="AT187" i="7"/>
  <c r="BA247" i="7"/>
  <c r="BA187" i="7"/>
  <c r="AK261" i="7"/>
  <c r="BA132" i="7"/>
  <c r="BA56" i="7"/>
  <c r="BA108" i="7"/>
  <c r="AN187" i="7"/>
  <c r="BA140" i="7"/>
  <c r="X261" i="7"/>
  <c r="BA202" i="7"/>
  <c r="AV187" i="7"/>
  <c r="BA143" i="7"/>
  <c r="AW260" i="7"/>
  <c r="AR260" i="7"/>
  <c r="AO260" i="7"/>
  <c r="Y260" i="7"/>
  <c r="AG261" i="7"/>
  <c r="Z187" i="7"/>
  <c r="BA89" i="7"/>
  <c r="F190" i="7"/>
  <c r="BA95" i="7"/>
  <c r="Y187" i="7"/>
  <c r="I189" i="7"/>
  <c r="BA139" i="7"/>
  <c r="AD261" i="7"/>
  <c r="AT261" i="7"/>
  <c r="BA138" i="7"/>
  <c r="BA147" i="7"/>
  <c r="BA181" i="7"/>
  <c r="BA167" i="7"/>
  <c r="F263" i="7"/>
  <c r="I262" i="7"/>
  <c r="V260" i="7"/>
  <c r="AT260" i="7"/>
  <c r="AB260" i="7"/>
  <c r="AU260" i="7"/>
  <c r="AG187" i="7"/>
  <c r="BA110" i="7"/>
  <c r="BA112" i="7"/>
  <c r="AW187" i="7"/>
  <c r="BA84" i="7"/>
  <c r="BA207" i="7"/>
  <c r="AL187" i="7"/>
  <c r="BA130" i="7"/>
  <c r="BA245" i="7"/>
  <c r="BA228" i="7"/>
  <c r="BA94" i="7"/>
  <c r="AA187" i="7"/>
  <c r="BA241" i="7"/>
  <c r="AS187" i="7"/>
  <c r="BA58" i="7"/>
  <c r="AZ260" i="7"/>
  <c r="X260" i="7"/>
  <c r="W260" i="7"/>
  <c r="AJ260" i="7"/>
  <c r="AZ261" i="7"/>
  <c r="W261" i="7"/>
  <c r="AU261" i="7"/>
  <c r="AM261" i="7"/>
  <c r="AN261" i="7"/>
  <c r="AR261" i="7"/>
  <c r="X187" i="7"/>
  <c r="BA73" i="7"/>
  <c r="BA149" i="7"/>
  <c r="BA150" i="7"/>
  <c r="BA236" i="7"/>
  <c r="BA98" i="7"/>
  <c r="BA176" i="7"/>
  <c r="AS261" i="7"/>
  <c r="AH187" i="7"/>
  <c r="BA90" i="7"/>
  <c r="AB187" i="7"/>
  <c r="W187" i="7"/>
  <c r="BA87" i="7"/>
  <c r="BA136" i="7"/>
  <c r="AQ260" i="7"/>
  <c r="AG260" i="7"/>
  <c r="AL260" i="7"/>
  <c r="AK260" i="7"/>
  <c r="BA120" i="7"/>
  <c r="J188" i="7"/>
  <c r="BA229" i="7"/>
  <c r="AZ187" i="7"/>
  <c r="BA180" i="7"/>
  <c r="AH261" i="7"/>
  <c r="BA216" i="7"/>
  <c r="BA227" i="7"/>
  <c r="BA234" i="7"/>
  <c r="AL261" i="7"/>
  <c r="AR187" i="7"/>
  <c r="AW261" i="7"/>
  <c r="BA231" i="7"/>
  <c r="AJ187" i="7"/>
  <c r="AM260" i="7"/>
  <c r="Z260" i="7"/>
  <c r="AP260" i="7"/>
  <c r="AE260" i="7"/>
  <c r="BA152" i="7"/>
  <c r="AJ261" i="7"/>
  <c r="BA237" i="7"/>
  <c r="BA164" i="7"/>
  <c r="BA131" i="7"/>
  <c r="BA199" i="7"/>
  <c r="BA256" i="7"/>
  <c r="AD187" i="7"/>
  <c r="AE187" i="7"/>
  <c r="BA172" i="7"/>
  <c r="AI261" i="7"/>
  <c r="BA184" i="7"/>
  <c r="BA173" i="7"/>
  <c r="BA200" i="7"/>
  <c r="AV260" i="7"/>
  <c r="AX260" i="7"/>
  <c r="AC260" i="7"/>
  <c r="AY260" i="7"/>
  <c r="AE261" i="7"/>
  <c r="AV261" i="7"/>
  <c r="AQ187" i="7"/>
  <c r="AA261" i="7"/>
  <c r="AO261" i="7"/>
  <c r="BA254" i="7"/>
  <c r="Y261" i="7"/>
  <c r="H190" i="7"/>
  <c r="BA178" i="7"/>
  <c r="H262" i="7"/>
  <c r="BA198" i="7"/>
  <c r="BA261" i="7"/>
  <c r="BA92" i="7"/>
  <c r="BA146" i="7"/>
  <c r="AX261" i="7"/>
  <c r="BA107" i="7"/>
  <c r="BA52" i="7"/>
  <c r="AP187" i="7"/>
  <c r="AS260" i="7"/>
  <c r="AI260" i="7"/>
  <c r="AH260" i="7"/>
  <c r="F189" i="7"/>
  <c r="AP261" i="7"/>
  <c r="AK187" i="7"/>
  <c r="AY187" i="7"/>
  <c r="AX187" i="7"/>
  <c r="AC261" i="7"/>
  <c r="AF261" i="7"/>
  <c r="AM187" i="7"/>
  <c r="AO187" i="7"/>
  <c r="V187" i="7"/>
  <c r="AF187" i="7"/>
  <c r="AU187" i="7"/>
  <c r="AI187" i="7"/>
  <c r="BA223" i="7"/>
  <c r="Z261" i="7"/>
  <c r="BA96" i="7"/>
  <c r="V261" i="7"/>
  <c r="BA211" i="7"/>
  <c r="AC187" i="7"/>
  <c r="BA197" i="7"/>
  <c r="BA113" i="7"/>
  <c r="BA248" i="7"/>
  <c r="BA62" i="7"/>
  <c r="BA259" i="7"/>
  <c r="AY261" i="7"/>
  <c r="D268" i="7"/>
  <c r="D190" i="7"/>
  <c r="BA214" i="7"/>
  <c r="AB301" i="7" l="1"/>
  <c r="AC306" i="7"/>
  <c r="AC301" i="7" s="1"/>
  <c r="AD18" i="7"/>
  <c r="AD280" i="7" s="1"/>
  <c r="B270" i="7"/>
  <c r="B192" i="7"/>
  <c r="AN43" i="7"/>
  <c r="AN305" i="7" s="1"/>
  <c r="X32" i="7"/>
  <c r="X294" i="7" s="1"/>
  <c r="X289" i="7" s="1"/>
  <c r="W289" i="7"/>
  <c r="AI31" i="7"/>
  <c r="AI293" i="7" s="1"/>
  <c r="BB6" i="7"/>
  <c r="J262" i="7"/>
  <c r="BA185" i="7"/>
  <c r="BA224" i="7"/>
  <c r="BA142" i="7"/>
  <c r="BA76" i="7"/>
  <c r="BA222" i="7"/>
  <c r="BA134" i="7"/>
  <c r="BA215" i="7"/>
  <c r="BA174" i="7"/>
  <c r="BA67" i="7"/>
  <c r="BA220" i="7"/>
  <c r="J189" i="7"/>
  <c r="BA188" i="7"/>
  <c r="BA240" i="7"/>
  <c r="I190" i="7"/>
  <c r="I263" i="7"/>
  <c r="AT188" i="7"/>
  <c r="BA144" i="7"/>
  <c r="BA102" i="7"/>
  <c r="BA114" i="7"/>
  <c r="BA79" i="7"/>
  <c r="BA78" i="7"/>
  <c r="BA129" i="7"/>
  <c r="BA179" i="7"/>
  <c r="BA63" i="7"/>
  <c r="BA65" i="7"/>
  <c r="BA75" i="7"/>
  <c r="BA246" i="7"/>
  <c r="H192" i="7"/>
  <c r="I192" i="7" s="1"/>
  <c r="BA66" i="7"/>
  <c r="BA51" i="7"/>
  <c r="BA126" i="7"/>
  <c r="BA217" i="7"/>
  <c r="BA81" i="7"/>
  <c r="AL188" i="7"/>
  <c r="X188" i="7"/>
  <c r="BA225" i="7"/>
  <c r="H263" i="7"/>
  <c r="BA154" i="7"/>
  <c r="BA101" i="7"/>
  <c r="BA209" i="7"/>
  <c r="BA182" i="7"/>
  <c r="BA205" i="7"/>
  <c r="BA83" i="7"/>
  <c r="BA155" i="7"/>
  <c r="F192" i="7"/>
  <c r="BA235" i="7"/>
  <c r="AZ188" i="7"/>
  <c r="BA111" i="7"/>
  <c r="AC188" i="7"/>
  <c r="BA250" i="7"/>
  <c r="BA121" i="7"/>
  <c r="AW188" i="7"/>
  <c r="BA257" i="7"/>
  <c r="BA218" i="7"/>
  <c r="BA141" i="7"/>
  <c r="BA105" i="7"/>
  <c r="BA233" i="7"/>
  <c r="BA201" i="7"/>
  <c r="BA163" i="7"/>
  <c r="BA86" i="7"/>
  <c r="BA57" i="7"/>
  <c r="BA104" i="7"/>
  <c r="BA162" i="7"/>
  <c r="BA221" i="7"/>
  <c r="BA123" i="7"/>
  <c r="BA106" i="7"/>
  <c r="BA151" i="7"/>
  <c r="AS188" i="7"/>
  <c r="BA148" i="7"/>
  <c r="BA53" i="7"/>
  <c r="BA91" i="7"/>
  <c r="AG188" i="7"/>
  <c r="BA88" i="7"/>
  <c r="BA103" i="7"/>
  <c r="AN188" i="7"/>
  <c r="BA226" i="7"/>
  <c r="AP188" i="7"/>
  <c r="J192" i="7"/>
  <c r="BA260" i="7"/>
  <c r="AB188" i="7"/>
  <c r="BA253" i="7"/>
  <c r="BA206" i="7"/>
  <c r="AY188" i="7"/>
  <c r="BA169" i="7"/>
  <c r="BA239" i="7"/>
  <c r="BA122" i="7"/>
  <c r="AQ188" i="7"/>
  <c r="BA238" i="7"/>
  <c r="BA97" i="7"/>
  <c r="BA177" i="7"/>
  <c r="BA244" i="7"/>
  <c r="BA175" i="7"/>
  <c r="BA61" i="7"/>
  <c r="BA258" i="7"/>
  <c r="AM188" i="7"/>
  <c r="AO188" i="7"/>
  <c r="BA69" i="7"/>
  <c r="BA230" i="7"/>
  <c r="BA166" i="7"/>
  <c r="BA124" i="7"/>
  <c r="BA100" i="7"/>
  <c r="BA68" i="7"/>
  <c r="BA156" i="7"/>
  <c r="BA60" i="7"/>
  <c r="BA128" i="7"/>
  <c r="AF188" i="7"/>
  <c r="BA127" i="7"/>
  <c r="AX188" i="7"/>
  <c r="BA232" i="7"/>
  <c r="BA59" i="7"/>
  <c r="BA153" i="7"/>
  <c r="BA251" i="7"/>
  <c r="BA72" i="7"/>
  <c r="BA158" i="7"/>
  <c r="BA80" i="7"/>
  <c r="AK188" i="7"/>
  <c r="BA255" i="7"/>
  <c r="BA71" i="7"/>
  <c r="BA99" i="7"/>
  <c r="AR188" i="7"/>
  <c r="BA93" i="7"/>
  <c r="AJ188" i="7"/>
  <c r="BA55" i="7"/>
  <c r="BA125" i="7"/>
  <c r="BA145" i="7"/>
  <c r="BA171" i="7"/>
  <c r="BA252" i="7"/>
  <c r="BA119" i="7"/>
  <c r="BA161" i="7"/>
  <c r="BA204" i="7"/>
  <c r="F270" i="7"/>
  <c r="BA159" i="7"/>
  <c r="V188" i="7"/>
  <c r="BA203" i="7"/>
  <c r="AE188" i="7"/>
  <c r="BA74" i="7"/>
  <c r="BA242" i="7"/>
  <c r="Z188" i="7"/>
  <c r="AH188" i="7"/>
  <c r="BA137" i="7"/>
  <c r="Y188" i="7"/>
  <c r="AI188" i="7"/>
  <c r="BA213" i="7"/>
  <c r="BA219" i="7"/>
  <c r="BA210" i="7"/>
  <c r="BA109" i="7"/>
  <c r="BA183" i="7"/>
  <c r="BA160" i="7"/>
  <c r="BA54" i="7"/>
  <c r="AD188" i="7"/>
  <c r="BA70" i="7"/>
  <c r="BA170" i="7"/>
  <c r="BA165" i="7"/>
  <c r="BA64" i="7"/>
  <c r="W188" i="7"/>
  <c r="BA168" i="7"/>
  <c r="BA157" i="7"/>
  <c r="AA188" i="7"/>
  <c r="BA186" i="7"/>
  <c r="BA133" i="7"/>
  <c r="F264" i="7"/>
  <c r="BA212" i="7"/>
  <c r="AU188" i="7"/>
  <c r="BA82" i="7"/>
  <c r="BA135" i="7"/>
  <c r="BA243" i="7"/>
  <c r="BA208" i="7"/>
  <c r="BA249" i="7"/>
  <c r="BA85" i="7"/>
  <c r="J263" i="7"/>
  <c r="AV188" i="7"/>
  <c r="BA77" i="7"/>
  <c r="D270" i="7"/>
  <c r="D192" i="7"/>
  <c r="BA292" i="7" l="1"/>
  <c r="BB30" i="7" s="1"/>
  <c r="BA282" i="7"/>
  <c r="BB20" i="7" s="1"/>
  <c r="BA284" i="7"/>
  <c r="BB22" i="7" s="1"/>
  <c r="BA286" i="7"/>
  <c r="BB24" i="7" s="1"/>
  <c r="AD44" i="7"/>
  <c r="AD306" i="7" s="1"/>
  <c r="AE44" i="7" s="1"/>
  <c r="BA290" i="7"/>
  <c r="BB28" i="7" s="1"/>
  <c r="BA302" i="7"/>
  <c r="BB40" i="7" s="1"/>
  <c r="BA303" i="7"/>
  <c r="BB41" i="7" s="1"/>
  <c r="BA291" i="7"/>
  <c r="BB29" i="7" s="1"/>
  <c r="BA304" i="7"/>
  <c r="BB42" i="7" s="1"/>
  <c r="AO43" i="7"/>
  <c r="AO305" i="7" s="1"/>
  <c r="AJ31" i="7"/>
  <c r="AJ293" i="7" s="1"/>
  <c r="Y32" i="7"/>
  <c r="Y294" i="7" s="1"/>
  <c r="BB7" i="7"/>
  <c r="W262" i="7"/>
  <c r="AA262" i="7"/>
  <c r="AD262" i="7"/>
  <c r="AT262" i="7"/>
  <c r="AO263" i="7"/>
  <c r="AC189" i="7"/>
  <c r="AU263" i="7"/>
  <c r="AF263" i="7"/>
  <c r="J190" i="7"/>
  <c r="AE189" i="7"/>
  <c r="AO189" i="7"/>
  <c r="AC262" i="7"/>
  <c r="AH189" i="7"/>
  <c r="BB143" i="7"/>
  <c r="AX189" i="7"/>
  <c r="X262" i="7"/>
  <c r="AZ262" i="7"/>
  <c r="AS262" i="7"/>
  <c r="AY262" i="7"/>
  <c r="H270" i="7"/>
  <c r="X189" i="7"/>
  <c r="AS263" i="7"/>
  <c r="AT263" i="7"/>
  <c r="Z263" i="7"/>
  <c r="AF189" i="7"/>
  <c r="AN189" i="7"/>
  <c r="AA189" i="7"/>
  <c r="AL189" i="7"/>
  <c r="F265" i="7"/>
  <c r="AW263" i="7"/>
  <c r="AZ189" i="7"/>
  <c r="BB221" i="7"/>
  <c r="BB136" i="7"/>
  <c r="AI262" i="7"/>
  <c r="AB262" i="7"/>
  <c r="V262" i="7"/>
  <c r="AE262" i="7"/>
  <c r="AK189" i="7"/>
  <c r="I264" i="7"/>
  <c r="AP263" i="7"/>
  <c r="Z189" i="7"/>
  <c r="V189" i="7"/>
  <c r="AY263" i="7"/>
  <c r="J264" i="7"/>
  <c r="AL263" i="7"/>
  <c r="AQ189" i="7"/>
  <c r="AO262" i="7"/>
  <c r="BB211" i="7"/>
  <c r="BB114" i="7"/>
  <c r="Z262" i="7"/>
  <c r="AL262" i="7"/>
  <c r="AX262" i="7"/>
  <c r="AJ262" i="7"/>
  <c r="AI189" i="7"/>
  <c r="BA189" i="7"/>
  <c r="AM263" i="7"/>
  <c r="AB263" i="7"/>
  <c r="V263" i="7"/>
  <c r="Y263" i="7"/>
  <c r="AI263" i="7"/>
  <c r="AU189" i="7"/>
  <c r="AA263" i="7"/>
  <c r="X263" i="7"/>
  <c r="H264" i="7"/>
  <c r="AG263" i="7"/>
  <c r="AH263" i="7"/>
  <c r="BB197" i="7"/>
  <c r="AH262" i="7"/>
  <c r="AN262" i="7"/>
  <c r="AQ262" i="7"/>
  <c r="AM262" i="7"/>
  <c r="AQ263" i="7"/>
  <c r="W189" i="7"/>
  <c r="AX263" i="7"/>
  <c r="AP189" i="7"/>
  <c r="AV189" i="7"/>
  <c r="AM189" i="7"/>
  <c r="AY189" i="7"/>
  <c r="AE263" i="7"/>
  <c r="AJ263" i="7"/>
  <c r="BB204" i="7"/>
  <c r="AB189" i="7"/>
  <c r="Y262" i="7"/>
  <c r="AK262" i="7"/>
  <c r="AV262" i="7"/>
  <c r="AR262" i="7"/>
  <c r="AR263" i="7"/>
  <c r="AG189" i="7"/>
  <c r="Y189" i="7"/>
  <c r="AK263" i="7"/>
  <c r="AD263" i="7"/>
  <c r="AT189" i="7"/>
  <c r="W263" i="7"/>
  <c r="AS189" i="7"/>
  <c r="BA262" i="7"/>
  <c r="BB149" i="7"/>
  <c r="AG262" i="7"/>
  <c r="AW262" i="7"/>
  <c r="AU262" i="7"/>
  <c r="AF262" i="7"/>
  <c r="AJ189" i="7"/>
  <c r="AV263" i="7"/>
  <c r="AN263" i="7"/>
  <c r="AW189" i="7"/>
  <c r="AR189" i="7"/>
  <c r="AC263" i="7"/>
  <c r="AZ263" i="7"/>
  <c r="AP262" i="7"/>
  <c r="AD189" i="7"/>
  <c r="BB225" i="7"/>
  <c r="BA263" i="7"/>
  <c r="BB105" i="7"/>
  <c r="I270" i="7"/>
  <c r="J270" i="7"/>
  <c r="AE18" i="7" l="1"/>
  <c r="AE280" i="7" s="1"/>
  <c r="AF18" i="7" s="1"/>
  <c r="AF280" i="7" s="1"/>
  <c r="AD301" i="7"/>
  <c r="AE306" i="7"/>
  <c r="AE301" i="7" s="1"/>
  <c r="AP43" i="7"/>
  <c r="AP305" i="7" s="1"/>
  <c r="Z32" i="7"/>
  <c r="Z294" i="7" s="1"/>
  <c r="Y289" i="7"/>
  <c r="AK31" i="7"/>
  <c r="AK293" i="7" s="1"/>
  <c r="BC6" i="7"/>
  <c r="BB101" i="7"/>
  <c r="BB98" i="7"/>
  <c r="BB177" i="7"/>
  <c r="BB217" i="7"/>
  <c r="BB152" i="7"/>
  <c r="BB263" i="7"/>
  <c r="BB60" i="7"/>
  <c r="BB174" i="7"/>
  <c r="BB63" i="7"/>
  <c r="BB151" i="7"/>
  <c r="BB113" i="7"/>
  <c r="BB148" i="7"/>
  <c r="BB89" i="7"/>
  <c r="BB137" i="7"/>
  <c r="BB64" i="7"/>
  <c r="BB213" i="7"/>
  <c r="BB51" i="7"/>
  <c r="BB53" i="7"/>
  <c r="BB188" i="7"/>
  <c r="H265" i="7"/>
  <c r="BB260" i="7"/>
  <c r="AB264" i="7"/>
  <c r="AJ264" i="7"/>
  <c r="AA264" i="7"/>
  <c r="AK264" i="7"/>
  <c r="AF190" i="7"/>
  <c r="BB215" i="7"/>
  <c r="BB229" i="7"/>
  <c r="BB258" i="7"/>
  <c r="BB109" i="7"/>
  <c r="BB79" i="7"/>
  <c r="BB202" i="7"/>
  <c r="BB155" i="7"/>
  <c r="BB146" i="7"/>
  <c r="BB61" i="7"/>
  <c r="BB157" i="7"/>
  <c r="BB220" i="7"/>
  <c r="BB234" i="7"/>
  <c r="BB209" i="7"/>
  <c r="BB160" i="7"/>
  <c r="BB231" i="7"/>
  <c r="BB241" i="7"/>
  <c r="BB145" i="7"/>
  <c r="BB179" i="7"/>
  <c r="BB59" i="7"/>
  <c r="BB86" i="7"/>
  <c r="BB93" i="7"/>
  <c r="AN264" i="7"/>
  <c r="BB68" i="7"/>
  <c r="AV190" i="7"/>
  <c r="AS190" i="7"/>
  <c r="AT264" i="7"/>
  <c r="BB165" i="7"/>
  <c r="AJ190" i="7"/>
  <c r="BB111" i="7"/>
  <c r="BB156" i="7"/>
  <c r="BB92" i="7"/>
  <c r="BB171" i="7"/>
  <c r="AE264" i="7"/>
  <c r="AX264" i="7"/>
  <c r="BB55" i="7"/>
  <c r="BB62" i="7"/>
  <c r="AD264" i="7"/>
  <c r="BB120" i="7"/>
  <c r="BB161" i="7"/>
  <c r="BB159" i="7"/>
  <c r="BB244" i="7"/>
  <c r="BB172" i="7"/>
  <c r="BB91" i="7"/>
  <c r="BB238" i="7"/>
  <c r="BB176" i="7"/>
  <c r="BB138" i="7"/>
  <c r="BB249" i="7"/>
  <c r="BB164" i="7"/>
  <c r="BB90" i="7"/>
  <c r="BB251" i="7"/>
  <c r="BB72" i="7"/>
  <c r="BB57" i="7"/>
  <c r="BB84" i="7"/>
  <c r="BB187" i="7"/>
  <c r="BB97" i="7"/>
  <c r="BB240" i="7"/>
  <c r="AM264" i="7"/>
  <c r="BB147" i="7"/>
  <c r="BA190" i="7"/>
  <c r="AX190" i="7"/>
  <c r="AT190" i="7"/>
  <c r="BB69" i="7"/>
  <c r="BB83" i="7"/>
  <c r="AK190" i="7"/>
  <c r="BB236" i="7"/>
  <c r="AU264" i="7"/>
  <c r="AL264" i="7"/>
  <c r="AC190" i="7"/>
  <c r="AQ264" i="7"/>
  <c r="AU190" i="7"/>
  <c r="BB150" i="7"/>
  <c r="W190" i="7"/>
  <c r="AR190" i="7"/>
  <c r="X264" i="7"/>
  <c r="J265" i="7"/>
  <c r="F266" i="7"/>
  <c r="BB186" i="7"/>
  <c r="BB180" i="7"/>
  <c r="BB132" i="7"/>
  <c r="BB107" i="7"/>
  <c r="BB168" i="7"/>
  <c r="BB232" i="7"/>
  <c r="BB140" i="7"/>
  <c r="BB181" i="7"/>
  <c r="BB77" i="7"/>
  <c r="BB227" i="7"/>
  <c r="BB112" i="7"/>
  <c r="BB237" i="7"/>
  <c r="BB203" i="7"/>
  <c r="BB85" i="7"/>
  <c r="BB67" i="7"/>
  <c r="BB223" i="7"/>
  <c r="BB200" i="7"/>
  <c r="BB219" i="7"/>
  <c r="BB87" i="7"/>
  <c r="X190" i="7"/>
  <c r="BB205" i="7"/>
  <c r="AQ190" i="7"/>
  <c r="BB245" i="7"/>
  <c r="W264" i="7"/>
  <c r="AY190" i="7"/>
  <c r="BB129" i="7"/>
  <c r="BB104" i="7"/>
  <c r="AN190" i="7"/>
  <c r="BB250" i="7"/>
  <c r="BB162" i="7"/>
  <c r="BB139" i="7"/>
  <c r="BB71" i="7"/>
  <c r="BB127" i="7"/>
  <c r="BB122" i="7"/>
  <c r="BB75" i="7"/>
  <c r="BB133" i="7"/>
  <c r="BB70" i="7"/>
  <c r="BB248" i="7"/>
  <c r="BB128" i="7"/>
  <c r="BB239" i="7"/>
  <c r="BB81" i="7"/>
  <c r="BB82" i="7"/>
  <c r="BB256" i="7"/>
  <c r="BB167" i="7"/>
  <c r="BB54" i="7"/>
  <c r="BB144" i="7"/>
  <c r="BB158" i="7"/>
  <c r="AW264" i="7"/>
  <c r="Z190" i="7"/>
  <c r="AV264" i="7"/>
  <c r="BA264" i="7"/>
  <c r="BB131" i="7"/>
  <c r="AD190" i="7"/>
  <c r="BB183" i="7"/>
  <c r="BB190" i="7"/>
  <c r="AP190" i="7"/>
  <c r="BB141" i="7"/>
  <c r="AZ190" i="7"/>
  <c r="BB178" i="7"/>
  <c r="BB222" i="7"/>
  <c r="BB123" i="7"/>
  <c r="BB185" i="7"/>
  <c r="BB95" i="7"/>
  <c r="BB226" i="7"/>
  <c r="BB74" i="7"/>
  <c r="BB130" i="7"/>
  <c r="BB110" i="7"/>
  <c r="BB214" i="7"/>
  <c r="BB257" i="7"/>
  <c r="BB224" i="7"/>
  <c r="BB134" i="7"/>
  <c r="BB100" i="7"/>
  <c r="BB173" i="7"/>
  <c r="BB210" i="7"/>
  <c r="BB243" i="7"/>
  <c r="BB58" i="7"/>
  <c r="BB184" i="7"/>
  <c r="AA190" i="7"/>
  <c r="BB254" i="7"/>
  <c r="AO190" i="7"/>
  <c r="AH190" i="7"/>
  <c r="BB253" i="7"/>
  <c r="BB247" i="7"/>
  <c r="BB175" i="7"/>
  <c r="AL190" i="7"/>
  <c r="BB252" i="7"/>
  <c r="AE190" i="7"/>
  <c r="BB126" i="7"/>
  <c r="AR264" i="7"/>
  <c r="BB108" i="7"/>
  <c r="AG190" i="7"/>
  <c r="BB78" i="7"/>
  <c r="BB76" i="7"/>
  <c r="BB230" i="7"/>
  <c r="BB261" i="7"/>
  <c r="BB246" i="7"/>
  <c r="BB121" i="7"/>
  <c r="BB88" i="7"/>
  <c r="BB228" i="7"/>
  <c r="BB52" i="7"/>
  <c r="BB198" i="7"/>
  <c r="BB199" i="7"/>
  <c r="BB235" i="7"/>
  <c r="BB102" i="7"/>
  <c r="BB207" i="7"/>
  <c r="BB218" i="7"/>
  <c r="BB94" i="7"/>
  <c r="BB259" i="7"/>
  <c r="BB262" i="7"/>
  <c r="BB255" i="7"/>
  <c r="BB56" i="7"/>
  <c r="AO264" i="7"/>
  <c r="BB233" i="7"/>
  <c r="AH264" i="7"/>
  <c r="AB190" i="7"/>
  <c r="BB96" i="7"/>
  <c r="AS264" i="7"/>
  <c r="BB201" i="7"/>
  <c r="Y190" i="7"/>
  <c r="AY264" i="7"/>
  <c r="AG264" i="7"/>
  <c r="BB66" i="7"/>
  <c r="Z264" i="7"/>
  <c r="BB73" i="7"/>
  <c r="AF264" i="7"/>
  <c r="Y264" i="7"/>
  <c r="BB153" i="7"/>
  <c r="AZ264" i="7"/>
  <c r="V190" i="7"/>
  <c r="BB212" i="7"/>
  <c r="AW190" i="7"/>
  <c r="BB80" i="7"/>
  <c r="BB106" i="7"/>
  <c r="BB242" i="7"/>
  <c r="BB216" i="7"/>
  <c r="BB206" i="7"/>
  <c r="BB99" i="7"/>
  <c r="BB166" i="7"/>
  <c r="BB135" i="7"/>
  <c r="BB208" i="7"/>
  <c r="BB182" i="7"/>
  <c r="BB119" i="7"/>
  <c r="BB124" i="7"/>
  <c r="BB142" i="7"/>
  <c r="BB154" i="7"/>
  <c r="BB189" i="7"/>
  <c r="BB169" i="7"/>
  <c r="BB125" i="7"/>
  <c r="BB103" i="7"/>
  <c r="BB65" i="7"/>
  <c r="AI264" i="7"/>
  <c r="BB170" i="7"/>
  <c r="AP264" i="7"/>
  <c r="V264" i="7"/>
  <c r="AM190" i="7"/>
  <c r="I265" i="7"/>
  <c r="AI190" i="7"/>
  <c r="BB163" i="7"/>
  <c r="AC264" i="7"/>
  <c r="BB264" i="7"/>
  <c r="BB290" i="7" l="1"/>
  <c r="BB302" i="7"/>
  <c r="BB304" i="7"/>
  <c r="BC42" i="7" s="1"/>
  <c r="BB282" i="7"/>
  <c r="BC20" i="7" s="1"/>
  <c r="BB284" i="7"/>
  <c r="BC22" i="7" s="1"/>
  <c r="BB291" i="7"/>
  <c r="BC29" i="7" s="1"/>
  <c r="BB303" i="7"/>
  <c r="BC41" i="7" s="1"/>
  <c r="BB286" i="7"/>
  <c r="BC24" i="7" s="1"/>
  <c r="AF44" i="7"/>
  <c r="AG18" i="7" s="1"/>
  <c r="AG280" i="7" s="1"/>
  <c r="AN192" i="7"/>
  <c r="AU192" i="7"/>
  <c r="AG192" i="7"/>
  <c r="AC192" i="7"/>
  <c r="AZ192" i="7"/>
  <c r="BB192" i="7"/>
  <c r="AR192" i="7"/>
  <c r="AW192" i="7"/>
  <c r="AE192" i="7"/>
  <c r="AP192" i="7"/>
  <c r="W192" i="7"/>
  <c r="AK192" i="7"/>
  <c r="AI192" i="7"/>
  <c r="Y192" i="7"/>
  <c r="AL192" i="7"/>
  <c r="AY192" i="7"/>
  <c r="AJ192" i="7"/>
  <c r="AF192" i="7"/>
  <c r="AD192" i="7"/>
  <c r="AT192" i="7"/>
  <c r="AM192" i="7"/>
  <c r="AX192" i="7"/>
  <c r="AS192" i="7"/>
  <c r="AB192" i="7"/>
  <c r="AH192" i="7"/>
  <c r="AQ192" i="7"/>
  <c r="BA192" i="7"/>
  <c r="AV192" i="7"/>
  <c r="AO192" i="7"/>
  <c r="Z192" i="7"/>
  <c r="X192" i="7"/>
  <c r="AA192" i="7"/>
  <c r="V192" i="7"/>
  <c r="V277" i="7" s="1"/>
  <c r="BB292" i="7"/>
  <c r="BC30" i="7" s="1"/>
  <c r="BC40" i="7"/>
  <c r="AQ43" i="7"/>
  <c r="AQ305" i="7" s="1"/>
  <c r="AL31" i="7"/>
  <c r="AL293" i="7" s="1"/>
  <c r="AA32" i="7"/>
  <c r="AA294" i="7" s="1"/>
  <c r="Z289" i="7"/>
  <c r="BC28" i="7"/>
  <c r="BC7" i="7"/>
  <c r="W265" i="7"/>
  <c r="AA265" i="7"/>
  <c r="Y265" i="7"/>
  <c r="BC159" i="7"/>
  <c r="BC67" i="7"/>
  <c r="BC68" i="7"/>
  <c r="AK265" i="7"/>
  <c r="BC103" i="7"/>
  <c r="BC105" i="7"/>
  <c r="BC208" i="7"/>
  <c r="BC238" i="7"/>
  <c r="BA265" i="7"/>
  <c r="AM265" i="7"/>
  <c r="AN265" i="7"/>
  <c r="F267" i="7"/>
  <c r="AQ265" i="7"/>
  <c r="AH265" i="7"/>
  <c r="BC229" i="7"/>
  <c r="BC61" i="7"/>
  <c r="BC143" i="7"/>
  <c r="BC199" i="7"/>
  <c r="BC184" i="7"/>
  <c r="BC87" i="7"/>
  <c r="AD265" i="7"/>
  <c r="BC111" i="7"/>
  <c r="AJ265" i="7"/>
  <c r="BC95" i="7"/>
  <c r="BC120" i="7"/>
  <c r="BC183" i="7"/>
  <c r="BC81" i="7"/>
  <c r="BC190" i="7"/>
  <c r="BC70" i="7"/>
  <c r="BC205" i="7"/>
  <c r="BC142" i="7"/>
  <c r="AG265" i="7"/>
  <c r="BC84" i="7"/>
  <c r="BC158" i="7"/>
  <c r="BC69" i="7"/>
  <c r="BC262" i="7"/>
  <c r="BC264" i="7"/>
  <c r="BC107" i="7"/>
  <c r="BC141" i="7"/>
  <c r="BC185" i="7"/>
  <c r="BC231" i="7"/>
  <c r="AV265" i="7"/>
  <c r="Z265" i="7"/>
  <c r="AY265" i="7"/>
  <c r="AZ265" i="7"/>
  <c r="AR265" i="7"/>
  <c r="AW265" i="7"/>
  <c r="BC121" i="7"/>
  <c r="AB265" i="7"/>
  <c r="BC110" i="7"/>
  <c r="BC212" i="7"/>
  <c r="BC174" i="7"/>
  <c r="BC210" i="7"/>
  <c r="BC78" i="7"/>
  <c r="BC113" i="7"/>
  <c r="BC209" i="7"/>
  <c r="BC55" i="7"/>
  <c r="AF265" i="7"/>
  <c r="V265" i="7"/>
  <c r="AO265" i="7"/>
  <c r="AE265" i="7"/>
  <c r="AT265" i="7"/>
  <c r="BC239" i="7"/>
  <c r="BC130" i="7"/>
  <c r="BC255" i="7"/>
  <c r="BC59" i="7"/>
  <c r="AP265" i="7"/>
  <c r="AI265" i="7"/>
  <c r="H266" i="7"/>
  <c r="BC251" i="7"/>
  <c r="BC119" i="7"/>
  <c r="BC260" i="7"/>
  <c r="AL265" i="7"/>
  <c r="BC181" i="7"/>
  <c r="BC85" i="7"/>
  <c r="BC125" i="7"/>
  <c r="BC175" i="7"/>
  <c r="BC157" i="7"/>
  <c r="BC214" i="7"/>
  <c r="BC62" i="7"/>
  <c r="BC177" i="7"/>
  <c r="X265" i="7"/>
  <c r="AC265" i="7"/>
  <c r="AS265" i="7"/>
  <c r="BC263" i="7"/>
  <c r="BC109" i="7"/>
  <c r="AX265" i="7"/>
  <c r="AU265" i="7"/>
  <c r="BC94" i="7"/>
  <c r="BC218" i="7"/>
  <c r="BC90" i="7"/>
  <c r="BC126" i="7"/>
  <c r="BC243" i="7"/>
  <c r="BC213" i="7"/>
  <c r="BB265" i="7"/>
  <c r="J266" i="7"/>
  <c r="BC80" i="7"/>
  <c r="BC97" i="7"/>
  <c r="W15" i="7" l="1"/>
  <c r="X23" i="7" s="1"/>
  <c r="X285" i="7" s="1"/>
  <c r="V275" i="7"/>
  <c r="AF306" i="7"/>
  <c r="AR43" i="7"/>
  <c r="AR305" i="7" s="1"/>
  <c r="AB32" i="7"/>
  <c r="AB294" i="7" s="1"/>
  <c r="AA289" i="7"/>
  <c r="AM31" i="7"/>
  <c r="AM293" i="7" s="1"/>
  <c r="BD6" i="7"/>
  <c r="I266" i="7"/>
  <c r="BC259" i="7"/>
  <c r="BC96" i="7"/>
  <c r="BC162" i="7"/>
  <c r="BC220" i="7"/>
  <c r="BC60" i="7"/>
  <c r="BC64" i="7"/>
  <c r="BC182" i="7"/>
  <c r="BC91" i="7"/>
  <c r="BC166" i="7"/>
  <c r="BC171" i="7"/>
  <c r="BC169" i="7"/>
  <c r="BC186" i="7"/>
  <c r="BC249" i="7"/>
  <c r="BC79" i="7"/>
  <c r="BC123" i="7"/>
  <c r="BC86" i="7"/>
  <c r="BC76" i="7"/>
  <c r="F268" i="7"/>
  <c r="H32" i="7"/>
  <c r="I30" i="7"/>
  <c r="H268" i="7"/>
  <c r="H40" i="7"/>
  <c r="I268" i="7"/>
  <c r="I42" i="7"/>
  <c r="BC230" i="7"/>
  <c r="BC65" i="7"/>
  <c r="BC222" i="7"/>
  <c r="BC136" i="7"/>
  <c r="BC223" i="7"/>
  <c r="BC137" i="7"/>
  <c r="BC112" i="7"/>
  <c r="BC164" i="7"/>
  <c r="BC148" i="7"/>
  <c r="BC154" i="7"/>
  <c r="BC200" i="7"/>
  <c r="BC99" i="7"/>
  <c r="BC56" i="7"/>
  <c r="BC74" i="7"/>
  <c r="BC101" i="7"/>
  <c r="BC250" i="7"/>
  <c r="BC57" i="7"/>
  <c r="BC151" i="7"/>
  <c r="H31" i="7"/>
  <c r="H41" i="7"/>
  <c r="I40" i="7"/>
  <c r="H28" i="7"/>
  <c r="I29" i="7"/>
  <c r="BC232" i="7"/>
  <c r="I28" i="7"/>
  <c r="BC150" i="7"/>
  <c r="BC245" i="7"/>
  <c r="BC225" i="7"/>
  <c r="BC153" i="7"/>
  <c r="BC211" i="7"/>
  <c r="BC227" i="7"/>
  <c r="BC197" i="7"/>
  <c r="BC124" i="7"/>
  <c r="BC104" i="7"/>
  <c r="BC188" i="7"/>
  <c r="BC77" i="7"/>
  <c r="BC54" i="7"/>
  <c r="BC82" i="7"/>
  <c r="BC51" i="7"/>
  <c r="BC219" i="7"/>
  <c r="BC189" i="7"/>
  <c r="BC254" i="7"/>
  <c r="BC146" i="7"/>
  <c r="H42" i="7"/>
  <c r="BC138" i="7"/>
  <c r="BC66" i="7"/>
  <c r="BC179" i="7"/>
  <c r="BC215" i="7"/>
  <c r="BC129" i="7"/>
  <c r="BC88" i="7"/>
  <c r="BC252" i="7"/>
  <c r="BC133" i="7"/>
  <c r="BC234" i="7"/>
  <c r="BC180" i="7"/>
  <c r="BC161" i="7"/>
  <c r="BC248" i="7"/>
  <c r="BC217" i="7"/>
  <c r="BC170" i="7"/>
  <c r="BC246" i="7"/>
  <c r="BC63" i="7"/>
  <c r="BC242" i="7"/>
  <c r="BC228" i="7"/>
  <c r="H43" i="7"/>
  <c r="I41" i="7"/>
  <c r="J267" i="7"/>
  <c r="BC178" i="7"/>
  <c r="BC265" i="7"/>
  <c r="BC72" i="7"/>
  <c r="BC144" i="7"/>
  <c r="BC240" i="7"/>
  <c r="BC168" i="7"/>
  <c r="BC235" i="7"/>
  <c r="BC89" i="7"/>
  <c r="BC173" i="7"/>
  <c r="BC247" i="7"/>
  <c r="BC253" i="7"/>
  <c r="BC233" i="7"/>
  <c r="BC152" i="7"/>
  <c r="BC106" i="7"/>
  <c r="BC202" i="7"/>
  <c r="BC207" i="7"/>
  <c r="BC165" i="7"/>
  <c r="BC163" i="7"/>
  <c r="BC187" i="7"/>
  <c r="BC172" i="7"/>
  <c r="I43" i="7"/>
  <c r="J43" i="7" s="1"/>
  <c r="I32" i="7"/>
  <c r="J32" i="7" s="1"/>
  <c r="H39" i="7"/>
  <c r="I39" i="7" s="1"/>
  <c r="J41" i="7"/>
  <c r="H30" i="7"/>
  <c r="BC176" i="7"/>
  <c r="BC132" i="7"/>
  <c r="BC241" i="7"/>
  <c r="BC108" i="7"/>
  <c r="BC257" i="7"/>
  <c r="BC127" i="7"/>
  <c r="BC149" i="7"/>
  <c r="BC244" i="7"/>
  <c r="BC216" i="7"/>
  <c r="BC100" i="7"/>
  <c r="BC134" i="7"/>
  <c r="BC226" i="7"/>
  <c r="BC155" i="7"/>
  <c r="BC128" i="7"/>
  <c r="BC114" i="7"/>
  <c r="BC198" i="7"/>
  <c r="BC203" i="7"/>
  <c r="BC156" i="7"/>
  <c r="BC75" i="7"/>
  <c r="I44" i="7"/>
  <c r="H29" i="7"/>
  <c r="J39" i="7"/>
  <c r="BC258" i="7"/>
  <c r="BC93" i="7"/>
  <c r="BC237" i="7"/>
  <c r="BC140" i="7"/>
  <c r="BC204" i="7"/>
  <c r="BC261" i="7"/>
  <c r="I267" i="7"/>
  <c r="BC92" i="7"/>
  <c r="BC131" i="7"/>
  <c r="BC256" i="7"/>
  <c r="BC206" i="7"/>
  <c r="BC160" i="7"/>
  <c r="BC139" i="7"/>
  <c r="BC221" i="7"/>
  <c r="BC52" i="7"/>
  <c r="BC224" i="7"/>
  <c r="BC73" i="7"/>
  <c r="BC145" i="7"/>
  <c r="BC98" i="7"/>
  <c r="BC135" i="7"/>
  <c r="BC167" i="7"/>
  <c r="BC83" i="7"/>
  <c r="BC201" i="7"/>
  <c r="BC102" i="7"/>
  <c r="H267" i="7"/>
  <c r="H44" i="7"/>
  <c r="I31" i="7"/>
  <c r="BC147" i="7"/>
  <c r="BC58" i="7"/>
  <c r="BC53" i="7"/>
  <c r="BC71" i="7"/>
  <c r="BC122" i="7"/>
  <c r="BC236" i="7"/>
  <c r="W277" i="7" l="1"/>
  <c r="X15" i="7" s="1"/>
  <c r="X277" i="7" s="1"/>
  <c r="BC192" i="7"/>
  <c r="BC302" i="7"/>
  <c r="BD40" i="7" s="1"/>
  <c r="BC290" i="7"/>
  <c r="BD28" i="7" s="1"/>
  <c r="BC286" i="7"/>
  <c r="BD24" i="7" s="1"/>
  <c r="BC292" i="7"/>
  <c r="BD30" i="7" s="1"/>
  <c r="BC304" i="7"/>
  <c r="BD42" i="7" s="1"/>
  <c r="BC284" i="7"/>
  <c r="BD22" i="7" s="1"/>
  <c r="BC282" i="7"/>
  <c r="BD20" i="7" s="1"/>
  <c r="BC291" i="7"/>
  <c r="BD29" i="7" s="1"/>
  <c r="BC303" i="7"/>
  <c r="BD41" i="7" s="1"/>
  <c r="Y23" i="7"/>
  <c r="Y285" i="7" s="1"/>
  <c r="AG44" i="7"/>
  <c r="AG39" i="7" s="1"/>
  <c r="AF301" i="7"/>
  <c r="AS43" i="7"/>
  <c r="AS305" i="7" s="1"/>
  <c r="AC32" i="7"/>
  <c r="AC294" i="7" s="1"/>
  <c r="AB289" i="7"/>
  <c r="AN31" i="7"/>
  <c r="AN293" i="7" s="1"/>
  <c r="Y39" i="7"/>
  <c r="X39" i="7"/>
  <c r="AC39" i="7"/>
  <c r="Z39" i="7"/>
  <c r="AB39" i="7"/>
  <c r="AE39" i="7"/>
  <c r="W39" i="7"/>
  <c r="AF39" i="7"/>
  <c r="AD39" i="7"/>
  <c r="AA39" i="7"/>
  <c r="V39" i="7"/>
  <c r="AB27" i="7"/>
  <c r="Y27" i="7"/>
  <c r="AA27" i="7"/>
  <c r="W27" i="7"/>
  <c r="Z27" i="7"/>
  <c r="X27" i="7"/>
  <c r="V27" i="7"/>
  <c r="BD7" i="7"/>
  <c r="J28" i="7"/>
  <c r="J268" i="7"/>
  <c r="AP266" i="7"/>
  <c r="AU266" i="7"/>
  <c r="AZ266" i="7"/>
  <c r="AQ266" i="7"/>
  <c r="AT267" i="7"/>
  <c r="BD140" i="7"/>
  <c r="AH267" i="7"/>
  <c r="BD186" i="7"/>
  <c r="AB267" i="7"/>
  <c r="BD138" i="7"/>
  <c r="AE267" i="7"/>
  <c r="BD152" i="7"/>
  <c r="J40" i="7"/>
  <c r="BD235" i="7"/>
  <c r="BD134" i="7"/>
  <c r="BD71" i="7"/>
  <c r="AS266" i="7"/>
  <c r="AF267" i="7"/>
  <c r="AT266" i="7"/>
  <c r="AA266" i="7"/>
  <c r="BA266" i="7"/>
  <c r="Y266" i="7"/>
  <c r="J30" i="7"/>
  <c r="J29" i="7"/>
  <c r="AL267" i="7"/>
  <c r="BD190" i="7"/>
  <c r="BA267" i="7"/>
  <c r="BD104" i="7"/>
  <c r="AX267" i="7"/>
  <c r="BD171" i="7"/>
  <c r="AS267" i="7"/>
  <c r="BD219" i="7"/>
  <c r="BD77" i="7"/>
  <c r="BD137" i="7"/>
  <c r="BD75" i="7"/>
  <c r="J44" i="7"/>
  <c r="AD267" i="7"/>
  <c r="AC266" i="7"/>
  <c r="AW266" i="7"/>
  <c r="AD266" i="7"/>
  <c r="AN266" i="7"/>
  <c r="J31" i="7"/>
  <c r="AG267" i="7"/>
  <c r="AN267" i="7"/>
  <c r="BD90" i="7"/>
  <c r="X267" i="7"/>
  <c r="BD97" i="7"/>
  <c r="BC267" i="7"/>
  <c r="BD106" i="7"/>
  <c r="AR267" i="7"/>
  <c r="BD84" i="7"/>
  <c r="BD173" i="7"/>
  <c r="BD244" i="7"/>
  <c r="BD128" i="7"/>
  <c r="BD263" i="7"/>
  <c r="BD96" i="7"/>
  <c r="BC266" i="7"/>
  <c r="W266" i="7"/>
  <c r="AL266" i="7"/>
  <c r="AF266" i="7"/>
  <c r="AB266" i="7"/>
  <c r="V267" i="7"/>
  <c r="BD64" i="7"/>
  <c r="AM267" i="7"/>
  <c r="BD72" i="7"/>
  <c r="AP267" i="7"/>
  <c r="BD234" i="7"/>
  <c r="AI267" i="7"/>
  <c r="BD111" i="7"/>
  <c r="AW267" i="7"/>
  <c r="AZ267" i="7"/>
  <c r="BD206" i="7"/>
  <c r="X266" i="7"/>
  <c r="AE266" i="7"/>
  <c r="AX266" i="7"/>
  <c r="AO266" i="7"/>
  <c r="AI266" i="7"/>
  <c r="AY267" i="7"/>
  <c r="AQ267" i="7"/>
  <c r="BD108" i="7"/>
  <c r="Y267" i="7"/>
  <c r="BD181" i="7"/>
  <c r="BD239" i="7"/>
  <c r="BD65" i="7"/>
  <c r="BD81" i="7"/>
  <c r="AA267" i="7"/>
  <c r="BD265" i="7"/>
  <c r="BB266" i="7"/>
  <c r="BD215" i="7"/>
  <c r="AK266" i="7"/>
  <c r="AY266" i="7"/>
  <c r="Z266" i="7"/>
  <c r="V266" i="7"/>
  <c r="AV267" i="7"/>
  <c r="BD212" i="7"/>
  <c r="Z267" i="7"/>
  <c r="BD91" i="7"/>
  <c r="AJ267" i="7"/>
  <c r="BD240" i="7"/>
  <c r="BD130" i="7"/>
  <c r="BD226" i="7"/>
  <c r="AK267" i="7"/>
  <c r="AM266" i="7"/>
  <c r="AR266" i="7"/>
  <c r="AJ266" i="7"/>
  <c r="AH266" i="7"/>
  <c r="AG266" i="7"/>
  <c r="AU267" i="7"/>
  <c r="BD147" i="7"/>
  <c r="BD58" i="7"/>
  <c r="BD160" i="7"/>
  <c r="BD261" i="7"/>
  <c r="AO267" i="7"/>
  <c r="W267" i="7"/>
  <c r="BD242" i="7"/>
  <c r="BB267" i="7"/>
  <c r="BD228" i="7"/>
  <c r="J42" i="7"/>
  <c r="AV266" i="7"/>
  <c r="BD259" i="7"/>
  <c r="AC267" i="7"/>
  <c r="BD119" i="7"/>
  <c r="Y15" i="7" l="1"/>
  <c r="Z23" i="7" s="1"/>
  <c r="Z285" i="7" s="1"/>
  <c r="W13" i="7"/>
  <c r="X21" i="7" s="1"/>
  <c r="X283" i="7" s="1"/>
  <c r="AG306" i="7"/>
  <c r="AH18" i="7"/>
  <c r="AH280" i="7" s="1"/>
  <c r="BD303" i="7"/>
  <c r="BE41" i="7" s="1"/>
  <c r="AT43" i="7"/>
  <c r="AC27" i="7"/>
  <c r="AO31" i="7"/>
  <c r="AD32" i="7"/>
  <c r="AC289" i="7"/>
  <c r="BE6" i="7"/>
  <c r="AD268" i="7"/>
  <c r="AL268" i="7"/>
  <c r="AR268" i="7"/>
  <c r="AK268" i="7"/>
  <c r="Z268" i="7"/>
  <c r="BD113" i="7"/>
  <c r="BD129" i="7"/>
  <c r="BD82" i="7"/>
  <c r="BD245" i="7"/>
  <c r="BD86" i="7"/>
  <c r="BD139" i="7"/>
  <c r="BD225" i="7"/>
  <c r="BD70" i="7"/>
  <c r="BD66" i="7"/>
  <c r="BD158" i="7"/>
  <c r="BD156" i="7"/>
  <c r="BD151" i="7"/>
  <c r="BD133" i="7"/>
  <c r="BD59" i="7"/>
  <c r="BD165" i="7"/>
  <c r="BD102" i="7"/>
  <c r="BD168" i="7"/>
  <c r="AX268" i="7"/>
  <c r="AZ268" i="7"/>
  <c r="AV268" i="7"/>
  <c r="AS268" i="7"/>
  <c r="AP268" i="7"/>
  <c r="BD188" i="7"/>
  <c r="BD216" i="7"/>
  <c r="BD262" i="7"/>
  <c r="BD103" i="7"/>
  <c r="BD53" i="7"/>
  <c r="BD185" i="7"/>
  <c r="BD230" i="7"/>
  <c r="BD153" i="7"/>
  <c r="BD79" i="7"/>
  <c r="BD207" i="7"/>
  <c r="BD199" i="7"/>
  <c r="BD56" i="7"/>
  <c r="BD149" i="7"/>
  <c r="BD256" i="7"/>
  <c r="BD264" i="7"/>
  <c r="BD236" i="7"/>
  <c r="AI268" i="7"/>
  <c r="BC268" i="7"/>
  <c r="W268" i="7"/>
  <c r="AH268" i="7"/>
  <c r="BD209" i="7"/>
  <c r="BD83" i="7"/>
  <c r="BD218" i="7"/>
  <c r="BD88" i="7"/>
  <c r="BD164" i="7"/>
  <c r="BD223" i="7"/>
  <c r="BD175" i="7"/>
  <c r="BD98" i="7"/>
  <c r="BD110" i="7"/>
  <c r="BD254" i="7"/>
  <c r="BD163" i="7"/>
  <c r="BD169" i="7"/>
  <c r="BD176" i="7"/>
  <c r="BD202" i="7"/>
  <c r="BD146" i="7"/>
  <c r="BD166" i="7"/>
  <c r="BD157" i="7"/>
  <c r="BD180" i="7"/>
  <c r="BD184" i="7"/>
  <c r="BD148" i="7"/>
  <c r="BD101" i="7"/>
  <c r="BD94" i="7"/>
  <c r="BD123" i="7"/>
  <c r="BD54" i="7"/>
  <c r="AF268" i="7"/>
  <c r="AN268" i="7"/>
  <c r="AQ268" i="7"/>
  <c r="AW268" i="7"/>
  <c r="BD69" i="7"/>
  <c r="BD144" i="7"/>
  <c r="BD170" i="7"/>
  <c r="BD122" i="7"/>
  <c r="BD249" i="7"/>
  <c r="BD200" i="7"/>
  <c r="BD267" i="7"/>
  <c r="BD198" i="7"/>
  <c r="BD52" i="7"/>
  <c r="BD241" i="7"/>
  <c r="BD63" i="7"/>
  <c r="BD85" i="7"/>
  <c r="BD162" i="7"/>
  <c r="BD99" i="7"/>
  <c r="BD100" i="7"/>
  <c r="BD189" i="7"/>
  <c r="BD161" i="7"/>
  <c r="BD67" i="7"/>
  <c r="BD221" i="7"/>
  <c r="BD178" i="7"/>
  <c r="BD266" i="7"/>
  <c r="BD78" i="7"/>
  <c r="BD55" i="7"/>
  <c r="BD246" i="7"/>
  <c r="AJ268" i="7"/>
  <c r="X268" i="7"/>
  <c r="AG268" i="7"/>
  <c r="AU268" i="7"/>
  <c r="BD183" i="7"/>
  <c r="BD150" i="7"/>
  <c r="BD114" i="7"/>
  <c r="BD251" i="7"/>
  <c r="BD177" i="7"/>
  <c r="BD155" i="7"/>
  <c r="BD76" i="7"/>
  <c r="BD229" i="7"/>
  <c r="BD260" i="7"/>
  <c r="BD131" i="7"/>
  <c r="BD201" i="7"/>
  <c r="BD197" i="7"/>
  <c r="BD89" i="7"/>
  <c r="BD248" i="7"/>
  <c r="BD220" i="7"/>
  <c r="BD51" i="7"/>
  <c r="BD105" i="7"/>
  <c r="BD73" i="7"/>
  <c r="BD214" i="7"/>
  <c r="BD243" i="7"/>
  <c r="BD217" i="7"/>
  <c r="BD208" i="7"/>
  <c r="BD258" i="7"/>
  <c r="AY268" i="7"/>
  <c r="AC268" i="7"/>
  <c r="AE268" i="7"/>
  <c r="AO268" i="7"/>
  <c r="BD132" i="7"/>
  <c r="BD141" i="7"/>
  <c r="BD87" i="7"/>
  <c r="BD222" i="7"/>
  <c r="BD203" i="7"/>
  <c r="BD62" i="7"/>
  <c r="BD109" i="7"/>
  <c r="BD125" i="7"/>
  <c r="BD210" i="7"/>
  <c r="BD238" i="7"/>
  <c r="BD255" i="7"/>
  <c r="BD92" i="7"/>
  <c r="BD204" i="7"/>
  <c r="BD174" i="7"/>
  <c r="BD213" i="7"/>
  <c r="BD231" i="7"/>
  <c r="BD257" i="7"/>
  <c r="BB268" i="7"/>
  <c r="AA268" i="7"/>
  <c r="AB268" i="7"/>
  <c r="AT268" i="7"/>
  <c r="BD172" i="7"/>
  <c r="BD80" i="7"/>
  <c r="BD112" i="7"/>
  <c r="BD250" i="7"/>
  <c r="BD60" i="7"/>
  <c r="BD142" i="7"/>
  <c r="BD237" i="7"/>
  <c r="BD211" i="7"/>
  <c r="BD232" i="7"/>
  <c r="BD120" i="7"/>
  <c r="BD179" i="7"/>
  <c r="BD154" i="7"/>
  <c r="BD124" i="7"/>
  <c r="BD68" i="7"/>
  <c r="BD182" i="7"/>
  <c r="BD136" i="7"/>
  <c r="BD233" i="7"/>
  <c r="Y268" i="7"/>
  <c r="V268" i="7"/>
  <c r="AM268" i="7"/>
  <c r="BA268" i="7"/>
  <c r="BD145" i="7"/>
  <c r="BD107" i="7"/>
  <c r="BD135" i="7"/>
  <c r="BD247" i="7"/>
  <c r="BD205" i="7"/>
  <c r="BD159" i="7"/>
  <c r="BD227" i="7"/>
  <c r="BD187" i="7"/>
  <c r="BD57" i="7"/>
  <c r="BD93" i="7"/>
  <c r="BD268" i="7"/>
  <c r="BD74" i="7"/>
  <c r="BD252" i="7"/>
  <c r="BD224" i="7"/>
  <c r="BD95" i="7"/>
  <c r="BD143" i="7"/>
  <c r="BD61" i="7"/>
  <c r="BD253" i="7"/>
  <c r="BD121" i="7"/>
  <c r="BD127" i="7"/>
  <c r="BD167" i="7"/>
  <c r="BD126" i="7"/>
  <c r="BA270" i="7" l="1"/>
  <c r="AM270" i="7"/>
  <c r="V270" i="7"/>
  <c r="V299" i="7" s="1"/>
  <c r="Y270" i="7"/>
  <c r="AT270" i="7"/>
  <c r="AB270" i="7"/>
  <c r="AA270" i="7"/>
  <c r="BB270" i="7"/>
  <c r="AO270" i="7"/>
  <c r="AE270" i="7"/>
  <c r="AC270" i="7"/>
  <c r="AY270" i="7"/>
  <c r="AU270" i="7"/>
  <c r="AG270" i="7"/>
  <c r="X270" i="7"/>
  <c r="AJ270" i="7"/>
  <c r="AW270" i="7"/>
  <c r="AQ270" i="7"/>
  <c r="AN270" i="7"/>
  <c r="AF270" i="7"/>
  <c r="AH270" i="7"/>
  <c r="W270" i="7"/>
  <c r="BC270" i="7"/>
  <c r="AI270" i="7"/>
  <c r="AP270" i="7"/>
  <c r="AS270" i="7"/>
  <c r="AV270" i="7"/>
  <c r="AZ270" i="7"/>
  <c r="AX270" i="7"/>
  <c r="Z270" i="7"/>
  <c r="AK270" i="7"/>
  <c r="AR270" i="7"/>
  <c r="AL270" i="7"/>
  <c r="AD270" i="7"/>
  <c r="BD286" i="7"/>
  <c r="BE24" i="7" s="1"/>
  <c r="BD284" i="7"/>
  <c r="BE22" i="7" s="1"/>
  <c r="BD282" i="7"/>
  <c r="BE20" i="7" s="1"/>
  <c r="Y277" i="7"/>
  <c r="AH44" i="7"/>
  <c r="AG301" i="7"/>
  <c r="W37" i="7"/>
  <c r="V297" i="7"/>
  <c r="V273" i="7" s="1"/>
  <c r="BD270" i="7"/>
  <c r="BD192" i="7"/>
  <c r="BD304" i="7"/>
  <c r="BE42" i="7" s="1"/>
  <c r="BD292" i="7"/>
  <c r="BE30" i="7" s="1"/>
  <c r="BD302" i="7"/>
  <c r="BE40" i="7" s="1"/>
  <c r="BD290" i="7"/>
  <c r="BE28" i="7" s="1"/>
  <c r="BD291" i="7"/>
  <c r="BE29" i="7" s="1"/>
  <c r="AT305" i="7"/>
  <c r="AO293" i="7"/>
  <c r="AD294" i="7"/>
  <c r="AD27" i="7"/>
  <c r="BE7" i="7"/>
  <c r="BE109" i="7"/>
  <c r="BE157" i="7"/>
  <c r="BE122" i="7"/>
  <c r="BE149" i="7"/>
  <c r="BE259" i="7"/>
  <c r="BE86" i="7"/>
  <c r="BE54" i="7"/>
  <c r="S7" i="7"/>
  <c r="BE134" i="7"/>
  <c r="BE239" i="7"/>
  <c r="BE258" i="7"/>
  <c r="BE70" i="7"/>
  <c r="BE166" i="7"/>
  <c r="BE184" i="7"/>
  <c r="BE207" i="7"/>
  <c r="BE230" i="7"/>
  <c r="BE146" i="7"/>
  <c r="BE238" i="7"/>
  <c r="BE206" i="7"/>
  <c r="BE90" i="7"/>
  <c r="BE252" i="7"/>
  <c r="Z15" i="7" l="1"/>
  <c r="AH306" i="7"/>
  <c r="AI18" i="7"/>
  <c r="AI280" i="7" s="1"/>
  <c r="AH39" i="7"/>
  <c r="W35" i="7"/>
  <c r="W11" i="7" s="1"/>
  <c r="W299" i="7"/>
  <c r="AU43" i="7"/>
  <c r="AP31" i="7"/>
  <c r="AE32" i="7"/>
  <c r="AD289" i="7"/>
  <c r="BE136" i="7"/>
  <c r="BE97" i="7"/>
  <c r="BE174" i="7"/>
  <c r="BE81" i="7"/>
  <c r="BE255" i="7"/>
  <c r="BE100" i="7"/>
  <c r="BE74" i="7"/>
  <c r="BE58" i="7"/>
  <c r="BE177" i="7"/>
  <c r="BE79" i="7"/>
  <c r="BE162" i="7"/>
  <c r="BE64" i="7"/>
  <c r="BE75" i="7"/>
  <c r="BE52" i="7"/>
  <c r="BE172" i="7"/>
  <c r="BE61" i="7"/>
  <c r="BE222" i="7"/>
  <c r="BE218" i="7"/>
  <c r="BE197" i="7"/>
  <c r="BE83" i="7"/>
  <c r="BE179" i="7"/>
  <c r="BE154" i="7"/>
  <c r="BE71" i="7"/>
  <c r="S146" i="7"/>
  <c r="S197" i="7"/>
  <c r="S184" i="7"/>
  <c r="S174" i="7"/>
  <c r="BE148" i="7"/>
  <c r="BE237" i="7"/>
  <c r="BE66" i="7"/>
  <c r="S81" i="7"/>
  <c r="S52" i="7"/>
  <c r="BE241" i="7"/>
  <c r="BE199" i="7"/>
  <c r="BE63" i="7"/>
  <c r="BE219" i="7"/>
  <c r="BE250" i="7"/>
  <c r="BE185" i="7"/>
  <c r="BE181" i="7"/>
  <c r="BE171" i="7"/>
  <c r="S171" i="7" s="1"/>
  <c r="BE65" i="7"/>
  <c r="S65" i="7" s="1"/>
  <c r="BE214" i="7"/>
  <c r="S214" i="7" s="1"/>
  <c r="BE228" i="7"/>
  <c r="BE147" i="7"/>
  <c r="BE72" i="7"/>
  <c r="BE95" i="7"/>
  <c r="BE150" i="7"/>
  <c r="BE242" i="7"/>
  <c r="BE245" i="7"/>
  <c r="S245" i="7" s="1"/>
  <c r="BE264" i="7"/>
  <c r="BE211" i="7"/>
  <c r="BE233" i="7"/>
  <c r="BE247" i="7"/>
  <c r="BE128" i="7"/>
  <c r="BE178" i="7"/>
  <c r="BE249" i="7"/>
  <c r="S83" i="7"/>
  <c r="S157" i="7"/>
  <c r="S247" i="7"/>
  <c r="S239" i="7"/>
  <c r="S250" i="7"/>
  <c r="BE236" i="7"/>
  <c r="S177" i="7"/>
  <c r="BE231" i="7"/>
  <c r="BE170" i="7"/>
  <c r="BE173" i="7"/>
  <c r="BE235" i="7"/>
  <c r="BE124" i="7"/>
  <c r="BE89" i="7"/>
  <c r="S89" i="7" s="1"/>
  <c r="BE156" i="7"/>
  <c r="BE125" i="7"/>
  <c r="S125" i="7" s="1"/>
  <c r="BE176" i="7"/>
  <c r="S176" i="7" s="1"/>
  <c r="BE205" i="7"/>
  <c r="BE204" i="7"/>
  <c r="BE99" i="7"/>
  <c r="BE69" i="7"/>
  <c r="BE87" i="7"/>
  <c r="BE119" i="7"/>
  <c r="BE91" i="7"/>
  <c r="S91" i="7" s="1"/>
  <c r="BE257" i="7"/>
  <c r="BE137" i="7"/>
  <c r="S137" i="7" s="1"/>
  <c r="BE88" i="7"/>
  <c r="S88" i="7" s="1"/>
  <c r="BE209" i="7"/>
  <c r="BE169" i="7"/>
  <c r="BE139" i="7"/>
  <c r="S100" i="7"/>
  <c r="S179" i="7"/>
  <c r="S61" i="7"/>
  <c r="S128" i="7"/>
  <c r="S230" i="7"/>
  <c r="S209" i="7"/>
  <c r="S173" i="7"/>
  <c r="S235" i="7"/>
  <c r="S54" i="7"/>
  <c r="S97" i="7"/>
  <c r="BE130" i="7"/>
  <c r="S156" i="7"/>
  <c r="BE121" i="7"/>
  <c r="BE123" i="7"/>
  <c r="BE215" i="7"/>
  <c r="BE201" i="7"/>
  <c r="BE186" i="7"/>
  <c r="BE221" i="7"/>
  <c r="BE53" i="7"/>
  <c r="S53" i="7" s="1"/>
  <c r="BE161" i="7"/>
  <c r="BE98" i="7"/>
  <c r="S98" i="7" s="1"/>
  <c r="BE77" i="7"/>
  <c r="BE266" i="7"/>
  <c r="S266" i="7" s="1"/>
  <c r="BE263" i="7"/>
  <c r="S263" i="7" s="1"/>
  <c r="BE126" i="7"/>
  <c r="BE57" i="7"/>
  <c r="BE105" i="7"/>
  <c r="BE129" i="7"/>
  <c r="BE94" i="7"/>
  <c r="S94" i="7" s="1"/>
  <c r="BE96" i="7"/>
  <c r="S96" i="7" s="1"/>
  <c r="BE62" i="7"/>
  <c r="BE160" i="7"/>
  <c r="BE210" i="7"/>
  <c r="S150" i="7"/>
  <c r="S222" i="7"/>
  <c r="S178" i="7"/>
  <c r="S264" i="7"/>
  <c r="S149" i="7"/>
  <c r="S109" i="7"/>
  <c r="S62" i="7"/>
  <c r="S123" i="7"/>
  <c r="S215" i="7"/>
  <c r="S95" i="7"/>
  <c r="S90" i="7"/>
  <c r="S219" i="7"/>
  <c r="S136" i="7"/>
  <c r="S185" i="7"/>
  <c r="S105" i="7"/>
  <c r="S162" i="7"/>
  <c r="BE217" i="7"/>
  <c r="S221" i="7"/>
  <c r="S57" i="7"/>
  <c r="BE246" i="7"/>
  <c r="S79" i="7"/>
  <c r="BE131" i="7"/>
  <c r="BE78" i="7"/>
  <c r="BE260" i="7"/>
  <c r="BE203" i="7"/>
  <c r="S203" i="7" s="1"/>
  <c r="BE111" i="7"/>
  <c r="BE140" i="7"/>
  <c r="BE120" i="7"/>
  <c r="S120" i="7" s="1"/>
  <c r="BE190" i="7"/>
  <c r="BE229" i="7"/>
  <c r="S229" i="7" s="1"/>
  <c r="BE106" i="7"/>
  <c r="S106" i="7" s="1"/>
  <c r="BE187" i="7"/>
  <c r="S187" i="7" s="1"/>
  <c r="BE225" i="7"/>
  <c r="S225" i="7" s="1"/>
  <c r="BE253" i="7"/>
  <c r="BE102" i="7"/>
  <c r="S102" i="7" s="1"/>
  <c r="BE164" i="7"/>
  <c r="BE198" i="7"/>
  <c r="BE165" i="7"/>
  <c r="S165" i="7" s="1"/>
  <c r="BE153" i="7"/>
  <c r="S153" i="7" s="1"/>
  <c r="BE110" i="7"/>
  <c r="BE138" i="7"/>
  <c r="BE141" i="7"/>
  <c r="S87" i="7"/>
  <c r="S252" i="7"/>
  <c r="S169" i="7"/>
  <c r="S139" i="7"/>
  <c r="S257" i="7"/>
  <c r="S238" i="7"/>
  <c r="S161" i="7"/>
  <c r="S110" i="7"/>
  <c r="S78" i="7"/>
  <c r="S260" i="7"/>
  <c r="BE108" i="7"/>
  <c r="S70" i="7"/>
  <c r="S228" i="7"/>
  <c r="S63" i="7"/>
  <c r="S124" i="7"/>
  <c r="S186" i="7"/>
  <c r="S140" i="7"/>
  <c r="BE168" i="7"/>
  <c r="BE189" i="7"/>
  <c r="BE68" i="7"/>
  <c r="BE265" i="7"/>
  <c r="S265" i="7" s="1"/>
  <c r="BE103" i="7"/>
  <c r="BE56" i="7"/>
  <c r="S56" i="7" s="1"/>
  <c r="BE113" i="7"/>
  <c r="S113" i="7" s="1"/>
  <c r="BE93" i="7"/>
  <c r="BE180" i="7"/>
  <c r="BE202" i="7"/>
  <c r="BE143" i="7"/>
  <c r="S143" i="7" s="1"/>
  <c r="BE220" i="7"/>
  <c r="S220" i="7" s="1"/>
  <c r="BE224" i="7"/>
  <c r="BE182" i="7"/>
  <c r="BE73" i="7"/>
  <c r="S73" i="7" s="1"/>
  <c r="BE145" i="7"/>
  <c r="S145" i="7" s="1"/>
  <c r="BE212" i="7"/>
  <c r="S212" i="7" s="1"/>
  <c r="BE151" i="7"/>
  <c r="S151" i="7" s="1"/>
  <c r="BE84" i="7"/>
  <c r="BE76" i="7"/>
  <c r="BE251" i="7"/>
  <c r="S251" i="7" s="1"/>
  <c r="S126" i="7"/>
  <c r="BE234" i="7"/>
  <c r="S160" i="7"/>
  <c r="S210" i="7"/>
  <c r="S129" i="7"/>
  <c r="S166" i="7"/>
  <c r="S190" i="7"/>
  <c r="S206" i="7"/>
  <c r="S189" i="7"/>
  <c r="S255" i="7"/>
  <c r="BE144" i="7"/>
  <c r="S207" i="7"/>
  <c r="S180" i="7"/>
  <c r="S170" i="7"/>
  <c r="S72" i="7"/>
  <c r="S147" i="7"/>
  <c r="S224" i="7"/>
  <c r="S182" i="7"/>
  <c r="S242" i="7"/>
  <c r="BE248" i="7"/>
  <c r="S248" i="7" s="1"/>
  <c r="BE188" i="7"/>
  <c r="BE60" i="7"/>
  <c r="BE216" i="7"/>
  <c r="S216" i="7" s="1"/>
  <c r="BE268" i="7"/>
  <c r="S268" i="7" s="1"/>
  <c r="BE51" i="7"/>
  <c r="S51" i="7" s="1"/>
  <c r="BE227" i="7"/>
  <c r="S227" i="7" s="1"/>
  <c r="BE152" i="7"/>
  <c r="BE159" i="7"/>
  <c r="BE82" i="7"/>
  <c r="S82" i="7" s="1"/>
  <c r="BE175" i="7"/>
  <c r="S175" i="7" s="1"/>
  <c r="BE262" i="7"/>
  <c r="S262" i="7" s="1"/>
  <c r="BE261" i="7"/>
  <c r="BE112" i="7"/>
  <c r="BE80" i="7"/>
  <c r="S80" i="7" s="1"/>
  <c r="BE114" i="7"/>
  <c r="S114" i="7" s="1"/>
  <c r="BE183" i="7"/>
  <c r="S183" i="7" s="1"/>
  <c r="BE135" i="7"/>
  <c r="BE155" i="7"/>
  <c r="BE132" i="7"/>
  <c r="S132" i="7" s="1"/>
  <c r="BE244" i="7"/>
  <c r="S244" i="7" s="1"/>
  <c r="S111" i="7"/>
  <c r="S253" i="7"/>
  <c r="S218" i="7"/>
  <c r="BE55" i="7"/>
  <c r="S138" i="7"/>
  <c r="S141" i="7"/>
  <c r="S84" i="7"/>
  <c r="S122" i="7"/>
  <c r="S68" i="7"/>
  <c r="S258" i="7"/>
  <c r="S188" i="7"/>
  <c r="S159" i="7"/>
  <c r="S86" i="7"/>
  <c r="S201" i="7"/>
  <c r="S121" i="7"/>
  <c r="S181" i="7"/>
  <c r="S164" i="7"/>
  <c r="S204" i="7"/>
  <c r="S261" i="7"/>
  <c r="S112" i="7"/>
  <c r="BE226" i="7"/>
  <c r="S172" i="7"/>
  <c r="S119" i="7"/>
  <c r="BE163" i="7"/>
  <c r="S163" i="7" s="1"/>
  <c r="BE240" i="7"/>
  <c r="BE167" i="7"/>
  <c r="S167" i="7" s="1"/>
  <c r="BE59" i="7"/>
  <c r="S59" i="7" s="1"/>
  <c r="BE243" i="7"/>
  <c r="S243" i="7" s="1"/>
  <c r="BE232" i="7"/>
  <c r="S232" i="7" s="1"/>
  <c r="BE213" i="7"/>
  <c r="S213" i="7" s="1"/>
  <c r="BE92" i="7"/>
  <c r="S92" i="7" s="1"/>
  <c r="BE67" i="7"/>
  <c r="S67" i="7" s="1"/>
  <c r="BE104" i="7"/>
  <c r="S104" i="7" s="1"/>
  <c r="BE158" i="7"/>
  <c r="S158" i="7" s="1"/>
  <c r="BE223" i="7"/>
  <c r="S223" i="7" s="1"/>
  <c r="BE254" i="7"/>
  <c r="S254" i="7" s="1"/>
  <c r="BE256" i="7"/>
  <c r="S256" i="7" s="1"/>
  <c r="BE200" i="7"/>
  <c r="BE107" i="7"/>
  <c r="S107" i="7" s="1"/>
  <c r="BE127" i="7"/>
  <c r="S127" i="7" s="1"/>
  <c r="BE101" i="7"/>
  <c r="BE267" i="7"/>
  <c r="S267" i="7" s="1"/>
  <c r="BE142" i="7"/>
  <c r="S142" i="7" s="1"/>
  <c r="S103" i="7"/>
  <c r="S211" i="7"/>
  <c r="S233" i="7"/>
  <c r="BE208" i="7"/>
  <c r="S198" i="7"/>
  <c r="S76" i="7"/>
  <c r="S93" i="7"/>
  <c r="S155" i="7"/>
  <c r="S134" i="7"/>
  <c r="S60" i="7"/>
  <c r="S259" i="7"/>
  <c r="S240" i="7"/>
  <c r="BE133" i="7"/>
  <c r="BE85" i="7"/>
  <c r="S168" i="7"/>
  <c r="S205" i="7"/>
  <c r="S69" i="7"/>
  <c r="S131" i="7"/>
  <c r="S99" i="7"/>
  <c r="S58" i="7"/>
  <c r="S101" i="7"/>
  <c r="S74" i="7"/>
  <c r="S77" i="7"/>
  <c r="S152" i="7"/>
  <c r="S135" i="7"/>
  <c r="S64" i="7"/>
  <c r="S202" i="7"/>
  <c r="S200" i="7"/>
  <c r="BE282" i="7" l="1"/>
  <c r="BE284" i="7"/>
  <c r="BE286" i="7"/>
  <c r="BE290" i="7"/>
  <c r="BE302" i="7"/>
  <c r="BE304" i="7"/>
  <c r="BE292" i="7"/>
  <c r="BE303" i="7"/>
  <c r="BE291" i="7"/>
  <c r="Z277" i="7"/>
  <c r="AA23" i="7"/>
  <c r="AA285" i="7" s="1"/>
  <c r="X19" i="7"/>
  <c r="X281" i="7" s="1"/>
  <c r="AI44" i="7"/>
  <c r="AH301" i="7"/>
  <c r="X37" i="7"/>
  <c r="W297" i="7"/>
  <c r="BE270" i="7"/>
  <c r="BE192" i="7"/>
  <c r="AU305" i="7"/>
  <c r="AE294" i="7"/>
  <c r="AE27" i="7"/>
  <c r="AP293" i="7"/>
  <c r="S282" i="7"/>
  <c r="S303" i="7"/>
  <c r="S192" i="7"/>
  <c r="S208" i="7"/>
  <c r="S246" i="7"/>
  <c r="S133" i="7"/>
  <c r="S284" i="7"/>
  <c r="S291" i="7"/>
  <c r="S286" i="7"/>
  <c r="S290" i="7"/>
  <c r="S249" i="7"/>
  <c r="S55" i="7"/>
  <c r="S66" i="7"/>
  <c r="S302" i="7"/>
  <c r="S226" i="7"/>
  <c r="S217" i="7"/>
  <c r="S71" i="7"/>
  <c r="S237" i="7"/>
  <c r="S75" i="7"/>
  <c r="S85" i="7"/>
  <c r="S236" i="7"/>
  <c r="S154" i="7"/>
  <c r="S304" i="7"/>
  <c r="S199" i="7"/>
  <c r="S234" i="7"/>
  <c r="S148" i="7"/>
  <c r="S231" i="7"/>
  <c r="S292" i="7"/>
  <c r="S270" i="7"/>
  <c r="S144" i="7"/>
  <c r="S130" i="7"/>
  <c r="S241" i="7"/>
  <c r="S108" i="7"/>
  <c r="X17" i="7" l="1"/>
  <c r="W275" i="7"/>
  <c r="W273" i="7" s="1"/>
  <c r="AA15" i="7"/>
  <c r="AI39" i="7"/>
  <c r="AI306" i="7"/>
  <c r="AJ18" i="7"/>
  <c r="AJ280" i="7" s="1"/>
  <c r="X299" i="7"/>
  <c r="X35" i="7"/>
  <c r="AV43" i="7"/>
  <c r="AQ31" i="7"/>
  <c r="AF32" i="7"/>
  <c r="AE289" i="7"/>
  <c r="X13" i="7" l="1"/>
  <c r="Y21" i="7" s="1"/>
  <c r="Y283" i="7" s="1"/>
  <c r="X279" i="7"/>
  <c r="AB23" i="7"/>
  <c r="AB285" i="7" s="1"/>
  <c r="AA277" i="7"/>
  <c r="Y19" i="7"/>
  <c r="Y281" i="7" s="1"/>
  <c r="AJ44" i="7"/>
  <c r="AI301" i="7"/>
  <c r="Y37" i="7"/>
  <c r="X297" i="7"/>
  <c r="AV305" i="7"/>
  <c r="AF294" i="7"/>
  <c r="AF27" i="7"/>
  <c r="AQ293" i="7"/>
  <c r="X11" i="7" l="1"/>
  <c r="Y17" i="7"/>
  <c r="X275" i="7"/>
  <c r="X273" i="7" s="1"/>
  <c r="AB15" i="7"/>
  <c r="AK18" i="7"/>
  <c r="AK280" i="7" s="1"/>
  <c r="AJ39" i="7"/>
  <c r="AJ306" i="7"/>
  <c r="Y299" i="7"/>
  <c r="Y35" i="7"/>
  <c r="AW43" i="7"/>
  <c r="AR31" i="7"/>
  <c r="AG32" i="7"/>
  <c r="AF289" i="7"/>
  <c r="Y13" i="7" l="1"/>
  <c r="Z21" i="7" s="1"/>
  <c r="Z283" i="7" s="1"/>
  <c r="Y279" i="7"/>
  <c r="AB277" i="7"/>
  <c r="AC23" i="7"/>
  <c r="AC285" i="7" s="1"/>
  <c r="Z19" i="7"/>
  <c r="Z281" i="7" s="1"/>
  <c r="AJ301" i="7"/>
  <c r="AK44" i="7"/>
  <c r="Y297" i="7"/>
  <c r="Z37" i="7"/>
  <c r="AW305" i="7"/>
  <c r="AG294" i="7"/>
  <c r="AG27" i="7"/>
  <c r="AR293" i="7"/>
  <c r="Y11" i="7" l="1"/>
  <c r="Z17" i="7"/>
  <c r="Y275" i="7"/>
  <c r="Y273" i="7" s="1"/>
  <c r="AC15" i="7"/>
  <c r="AL18" i="7"/>
  <c r="AL280" i="7" s="1"/>
  <c r="AK306" i="7"/>
  <c r="AK39" i="7"/>
  <c r="Z299" i="7"/>
  <c r="Z35" i="7"/>
  <c r="AX43" i="7"/>
  <c r="AS31" i="7"/>
  <c r="AH32" i="7"/>
  <c r="AG289" i="7"/>
  <c r="Z13" i="7" l="1"/>
  <c r="AA21" i="7" s="1"/>
  <c r="AA283" i="7" s="1"/>
  <c r="Z279" i="7"/>
  <c r="AC277" i="7"/>
  <c r="AD23" i="7"/>
  <c r="AD285" i="7" s="1"/>
  <c r="AA19" i="7"/>
  <c r="AA281" i="7" s="1"/>
  <c r="AK301" i="7"/>
  <c r="AL44" i="7"/>
  <c r="AA37" i="7"/>
  <c r="Z297" i="7"/>
  <c r="AX305" i="7"/>
  <c r="AH294" i="7"/>
  <c r="AH27" i="7"/>
  <c r="AS293" i="7"/>
  <c r="Z11" i="7" l="1"/>
  <c r="AA17" i="7"/>
  <c r="Z275" i="7"/>
  <c r="Z273" i="7" s="1"/>
  <c r="AD15" i="7"/>
  <c r="AM18" i="7"/>
  <c r="AM280" i="7" s="1"/>
  <c r="AL39" i="7"/>
  <c r="AL306" i="7"/>
  <c r="AA299" i="7"/>
  <c r="AA35" i="7"/>
  <c r="AY43" i="7"/>
  <c r="AT31" i="7"/>
  <c r="AI32" i="7"/>
  <c r="AH289" i="7"/>
  <c r="AA13" i="7" l="1"/>
  <c r="AB21" i="7" s="1"/>
  <c r="AB283" i="7" s="1"/>
  <c r="AA279" i="7"/>
  <c r="AD277" i="7"/>
  <c r="AE23" i="7"/>
  <c r="AE285" i="7" s="1"/>
  <c r="AL301" i="7"/>
  <c r="AM44" i="7"/>
  <c r="AA297" i="7"/>
  <c r="AB37" i="7"/>
  <c r="AY305" i="7"/>
  <c r="AI294" i="7"/>
  <c r="AI27" i="7"/>
  <c r="AT293" i="7"/>
  <c r="AA11" i="7" l="1"/>
  <c r="AB19" i="7"/>
  <c r="AB281" i="7" s="1"/>
  <c r="AB17" i="7"/>
  <c r="AA275" i="7"/>
  <c r="AA273" i="7" s="1"/>
  <c r="AE15" i="7"/>
  <c r="AN18" i="7"/>
  <c r="AN280" i="7" s="1"/>
  <c r="AM39" i="7"/>
  <c r="AM306" i="7"/>
  <c r="AB299" i="7"/>
  <c r="AB35" i="7"/>
  <c r="AZ43" i="7"/>
  <c r="AU31" i="7"/>
  <c r="AJ32" i="7"/>
  <c r="AI289" i="7"/>
  <c r="AB13" i="7" l="1"/>
  <c r="AC21" i="7" s="1"/>
  <c r="AC283" i="7" s="1"/>
  <c r="AB279" i="7"/>
  <c r="AE277" i="7"/>
  <c r="AF23" i="7"/>
  <c r="AF285" i="7" s="1"/>
  <c r="AM301" i="7"/>
  <c r="AN44" i="7"/>
  <c r="AB297" i="7"/>
  <c r="AC37" i="7"/>
  <c r="AZ305" i="7"/>
  <c r="AJ294" i="7"/>
  <c r="AJ27" i="7"/>
  <c r="AU293" i="7"/>
  <c r="AB11" i="7" l="1"/>
  <c r="AC19" i="7" s="1"/>
  <c r="AC281" i="7" s="1"/>
  <c r="AC17" i="7"/>
  <c r="AB275" i="7"/>
  <c r="AB273" i="7" s="1"/>
  <c r="AF15" i="7"/>
  <c r="AO18" i="7"/>
  <c r="AO280" i="7" s="1"/>
  <c r="AN39" i="7"/>
  <c r="AN306" i="7"/>
  <c r="AC299" i="7"/>
  <c r="AC35" i="7"/>
  <c r="BA43" i="7"/>
  <c r="AV31" i="7"/>
  <c r="AK32" i="7"/>
  <c r="AJ289" i="7"/>
  <c r="AC13" i="7" l="1"/>
  <c r="AD21" i="7" s="1"/>
  <c r="AD283" i="7" s="1"/>
  <c r="AC279" i="7"/>
  <c r="AF277" i="7"/>
  <c r="AG23" i="7"/>
  <c r="AG285" i="7" s="1"/>
  <c r="AD19" i="7"/>
  <c r="AD281" i="7" s="1"/>
  <c r="AO44" i="7"/>
  <c r="AN301" i="7"/>
  <c r="AC297" i="7"/>
  <c r="AD37" i="7"/>
  <c r="BA305" i="7"/>
  <c r="AK294" i="7"/>
  <c r="AK27" i="7"/>
  <c r="AV293" i="7"/>
  <c r="AC11" i="7" l="1"/>
  <c r="AD17" i="7"/>
  <c r="AC275" i="7"/>
  <c r="AC273" i="7" s="1"/>
  <c r="AG15" i="7"/>
  <c r="AP18" i="7"/>
  <c r="AP280" i="7" s="1"/>
  <c r="AO39" i="7"/>
  <c r="AO306" i="7"/>
  <c r="AD299" i="7"/>
  <c r="AD35" i="7"/>
  <c r="BB43" i="7"/>
  <c r="AW31" i="7"/>
  <c r="AL32" i="7"/>
  <c r="AK289" i="7"/>
  <c r="AD13" i="7" l="1"/>
  <c r="AE21" i="7" s="1"/>
  <c r="AE283" i="7" s="1"/>
  <c r="AD279" i="7"/>
  <c r="AG277" i="7"/>
  <c r="AH23" i="7"/>
  <c r="AH285" i="7" s="1"/>
  <c r="AO301" i="7"/>
  <c r="AP44" i="7"/>
  <c r="AD297" i="7"/>
  <c r="AE37" i="7"/>
  <c r="BB305" i="7"/>
  <c r="AL294" i="7"/>
  <c r="AL27" i="7"/>
  <c r="AW293" i="7"/>
  <c r="AD11" i="7" l="1"/>
  <c r="AE19" i="7"/>
  <c r="AE281" i="7" s="1"/>
  <c r="AE17" i="7"/>
  <c r="AD275" i="7"/>
  <c r="AD273" i="7" s="1"/>
  <c r="AH15" i="7"/>
  <c r="AQ18" i="7"/>
  <c r="AQ280" i="7" s="1"/>
  <c r="AP306" i="7"/>
  <c r="AP39" i="7"/>
  <c r="AE299" i="7"/>
  <c r="AE35" i="7"/>
  <c r="BC43" i="7"/>
  <c r="AX31" i="7"/>
  <c r="AM32" i="7"/>
  <c r="AL289" i="7"/>
  <c r="AE13" i="7" l="1"/>
  <c r="AF21" i="7" s="1"/>
  <c r="AF283" i="7" s="1"/>
  <c r="AE279" i="7"/>
  <c r="AH277" i="7"/>
  <c r="AI23" i="7"/>
  <c r="AI285" i="7" s="1"/>
  <c r="AQ44" i="7"/>
  <c r="AP301" i="7"/>
  <c r="AE297" i="7"/>
  <c r="AF37" i="7"/>
  <c r="BC305" i="7"/>
  <c r="AX293" i="7"/>
  <c r="AM294" i="7"/>
  <c r="AM27" i="7"/>
  <c r="AE11" i="7" l="1"/>
  <c r="AF19" i="7"/>
  <c r="AF281" i="7" s="1"/>
  <c r="AF17" i="7"/>
  <c r="AE275" i="7"/>
  <c r="AE273" i="7" s="1"/>
  <c r="AI15" i="7"/>
  <c r="AR18" i="7"/>
  <c r="AR280" i="7" s="1"/>
  <c r="AQ39" i="7"/>
  <c r="AQ306" i="7"/>
  <c r="AF299" i="7"/>
  <c r="AF35" i="7"/>
  <c r="BD43" i="7"/>
  <c r="AY31" i="7"/>
  <c r="AN32" i="7"/>
  <c r="AM289" i="7"/>
  <c r="AF13" i="7" l="1"/>
  <c r="AG21" i="7" s="1"/>
  <c r="AG283" i="7" s="1"/>
  <c r="AF279" i="7"/>
  <c r="AI277" i="7"/>
  <c r="AJ23" i="7"/>
  <c r="AJ285" i="7" s="1"/>
  <c r="AG19" i="7"/>
  <c r="AG281" i="7" s="1"/>
  <c r="AR44" i="7"/>
  <c r="AQ301" i="7"/>
  <c r="AF297" i="7"/>
  <c r="AG37" i="7"/>
  <c r="BD305" i="7"/>
  <c r="AN294" i="7"/>
  <c r="AN27" i="7"/>
  <c r="AY293" i="7"/>
  <c r="AF11" i="7" l="1"/>
  <c r="AG17" i="7"/>
  <c r="AF275" i="7"/>
  <c r="AF273" i="7" s="1"/>
  <c r="AJ15" i="7"/>
  <c r="AS18" i="7"/>
  <c r="AS280" i="7" s="1"/>
  <c r="AR306" i="7"/>
  <c r="AR39" i="7"/>
  <c r="AG35" i="7"/>
  <c r="AG299" i="7"/>
  <c r="BE43" i="7"/>
  <c r="AO32" i="7"/>
  <c r="AN289" i="7"/>
  <c r="AZ31" i="7"/>
  <c r="AG13" i="7" l="1"/>
  <c r="AH21" i="7" s="1"/>
  <c r="AH283" i="7" s="1"/>
  <c r="AG279" i="7"/>
  <c r="AK23" i="7"/>
  <c r="AK285" i="7" s="1"/>
  <c r="AJ277" i="7"/>
  <c r="AH19" i="7"/>
  <c r="AH281" i="7" s="1"/>
  <c r="AR301" i="7"/>
  <c r="AS44" i="7"/>
  <c r="AG297" i="7"/>
  <c r="AH37" i="7"/>
  <c r="BE305" i="7"/>
  <c r="AO294" i="7"/>
  <c r="AO27" i="7"/>
  <c r="AZ293" i="7"/>
  <c r="S305" i="7"/>
  <c r="AG11" i="7" l="1"/>
  <c r="AH17" i="7"/>
  <c r="AG275" i="7"/>
  <c r="AG273" i="7" s="1"/>
  <c r="AK15" i="7"/>
  <c r="AT18" i="7"/>
  <c r="AT280" i="7" s="1"/>
  <c r="AS306" i="7"/>
  <c r="AS39" i="7"/>
  <c r="AH35" i="7"/>
  <c r="AH299" i="7"/>
  <c r="AP32" i="7"/>
  <c r="AO289" i="7"/>
  <c r="BA31" i="7"/>
  <c r="AH13" i="7" l="1"/>
  <c r="AI21" i="7" s="1"/>
  <c r="AI283" i="7" s="1"/>
  <c r="AH279" i="7"/>
  <c r="AL23" i="7"/>
  <c r="AL285" i="7" s="1"/>
  <c r="AK277" i="7"/>
  <c r="AI19" i="7"/>
  <c r="AI281" i="7" s="1"/>
  <c r="AT44" i="7"/>
  <c r="AS301" i="7"/>
  <c r="AH297" i="7"/>
  <c r="AI37" i="7"/>
  <c r="BA293" i="7"/>
  <c r="AP294" i="7"/>
  <c r="AP27" i="7"/>
  <c r="AH11" i="7" l="1"/>
  <c r="AL15" i="7"/>
  <c r="AI17" i="7"/>
  <c r="AH275" i="7"/>
  <c r="AH273" i="7" s="1"/>
  <c r="AU18" i="7"/>
  <c r="AU280" i="7" s="1"/>
  <c r="AT306" i="7"/>
  <c r="AT39" i="7"/>
  <c r="AI35" i="7"/>
  <c r="AI299" i="7"/>
  <c r="BB31" i="7"/>
  <c r="AQ32" i="7"/>
  <c r="AP289" i="7"/>
  <c r="AI13" i="7" l="1"/>
  <c r="AJ21" i="7" s="1"/>
  <c r="AJ283" i="7" s="1"/>
  <c r="AI279" i="7"/>
  <c r="AM23" i="7"/>
  <c r="AM285" i="7" s="1"/>
  <c r="AL277" i="7"/>
  <c r="AJ19" i="7"/>
  <c r="AJ281" i="7" s="1"/>
  <c r="AT301" i="7"/>
  <c r="AU44" i="7"/>
  <c r="AI297" i="7"/>
  <c r="AJ37" i="7"/>
  <c r="AQ294" i="7"/>
  <c r="AQ27" i="7"/>
  <c r="BB293" i="7"/>
  <c r="AI11" i="7" l="1"/>
  <c r="AM15" i="7"/>
  <c r="AJ17" i="7"/>
  <c r="AI275" i="7"/>
  <c r="AI273" i="7" s="1"/>
  <c r="AV18" i="7"/>
  <c r="AV280" i="7" s="1"/>
  <c r="AU306" i="7"/>
  <c r="AU39" i="7"/>
  <c r="AJ35" i="7"/>
  <c r="AJ299" i="7"/>
  <c r="BC31" i="7"/>
  <c r="AR32" i="7"/>
  <c r="AQ289" i="7"/>
  <c r="AJ13" i="7" l="1"/>
  <c r="AK21" i="7" s="1"/>
  <c r="AK283" i="7" s="1"/>
  <c r="AJ279" i="7"/>
  <c r="AN23" i="7"/>
  <c r="AN285" i="7" s="1"/>
  <c r="AM277" i="7"/>
  <c r="AK19" i="7"/>
  <c r="AK281" i="7" s="1"/>
  <c r="AV44" i="7"/>
  <c r="AU301" i="7"/>
  <c r="AJ297" i="7"/>
  <c r="AK37" i="7"/>
  <c r="AR294" i="7"/>
  <c r="AR27" i="7"/>
  <c r="BC293" i="7"/>
  <c r="AJ11" i="7" l="1"/>
  <c r="AK17" i="7"/>
  <c r="AJ275" i="7"/>
  <c r="AJ273" i="7" s="1"/>
  <c r="AN15" i="7"/>
  <c r="AW18" i="7"/>
  <c r="AW280" i="7" s="1"/>
  <c r="AV306" i="7"/>
  <c r="AV39" i="7"/>
  <c r="AK35" i="7"/>
  <c r="AK299" i="7"/>
  <c r="BD31" i="7"/>
  <c r="AS32" i="7"/>
  <c r="AR289" i="7"/>
  <c r="AK13" i="7" l="1"/>
  <c r="AL21" i="7" s="1"/>
  <c r="AL283" i="7" s="1"/>
  <c r="AK279" i="7"/>
  <c r="AO23" i="7"/>
  <c r="AO285" i="7" s="1"/>
  <c r="AN277" i="7"/>
  <c r="AL19" i="7"/>
  <c r="AL281" i="7" s="1"/>
  <c r="AW44" i="7"/>
  <c r="AV301" i="7"/>
  <c r="AK297" i="7"/>
  <c r="AL37" i="7"/>
  <c r="AS294" i="7"/>
  <c r="AS27" i="7"/>
  <c r="BD293" i="7"/>
  <c r="AK11" i="7" l="1"/>
  <c r="AL17" i="7"/>
  <c r="AK275" i="7"/>
  <c r="AK273" i="7" s="1"/>
  <c r="AO15" i="7"/>
  <c r="AX18" i="7"/>
  <c r="AX280" i="7" s="1"/>
  <c r="AW39" i="7"/>
  <c r="AW306" i="7"/>
  <c r="AL35" i="7"/>
  <c r="AL299" i="7"/>
  <c r="BE31" i="7"/>
  <c r="AT32" i="7"/>
  <c r="AS289" i="7"/>
  <c r="AL13" i="7" l="1"/>
  <c r="AM21" i="7" s="1"/>
  <c r="AM283" i="7" s="1"/>
  <c r="AL279" i="7"/>
  <c r="AP23" i="7"/>
  <c r="AP285" i="7" s="1"/>
  <c r="AO277" i="7"/>
  <c r="AM19" i="7"/>
  <c r="AM281" i="7" s="1"/>
  <c r="AX44" i="7"/>
  <c r="AW301" i="7"/>
  <c r="AL297" i="7"/>
  <c r="AM37" i="7"/>
  <c r="AT294" i="7"/>
  <c r="AT27" i="7"/>
  <c r="BE293" i="7"/>
  <c r="S293" i="7"/>
  <c r="AL11" i="7" l="1"/>
  <c r="AM17" i="7"/>
  <c r="AL275" i="7"/>
  <c r="AL273" i="7" s="1"/>
  <c r="AP15" i="7"/>
  <c r="AY18" i="7"/>
  <c r="AY280" i="7" s="1"/>
  <c r="AX39" i="7"/>
  <c r="AX306" i="7"/>
  <c r="AM35" i="7"/>
  <c r="AM299" i="7"/>
  <c r="AU32" i="7"/>
  <c r="AT289" i="7"/>
  <c r="AM13" i="7" l="1"/>
  <c r="AN21" i="7" s="1"/>
  <c r="AN283" i="7" s="1"/>
  <c r="AM279" i="7"/>
  <c r="AQ23" i="7"/>
  <c r="AQ285" i="7" s="1"/>
  <c r="AP277" i="7"/>
  <c r="AN19" i="7"/>
  <c r="AN281" i="7" s="1"/>
  <c r="AY44" i="7"/>
  <c r="AX301" i="7"/>
  <c r="AM297" i="7"/>
  <c r="AN37" i="7"/>
  <c r="AU294" i="7"/>
  <c r="AU27" i="7"/>
  <c r="AM11" i="7" l="1"/>
  <c r="AN17" i="7"/>
  <c r="AM275" i="7"/>
  <c r="AM273" i="7" s="1"/>
  <c r="AQ15" i="7"/>
  <c r="AZ18" i="7"/>
  <c r="AZ280" i="7" s="1"/>
  <c r="AY39" i="7"/>
  <c r="AY306" i="7"/>
  <c r="AN35" i="7"/>
  <c r="AN299" i="7"/>
  <c r="AV32" i="7"/>
  <c r="AU289" i="7"/>
  <c r="AN13" i="7" l="1"/>
  <c r="AO21" i="7" s="1"/>
  <c r="AO283" i="7" s="1"/>
  <c r="AN279" i="7"/>
  <c r="AR23" i="7"/>
  <c r="AR285" i="7" s="1"/>
  <c r="AQ277" i="7"/>
  <c r="AZ44" i="7"/>
  <c r="AY301" i="7"/>
  <c r="AN297" i="7"/>
  <c r="AO37" i="7"/>
  <c r="AV294" i="7"/>
  <c r="AV27" i="7"/>
  <c r="AN11" i="7" l="1"/>
  <c r="AO19" i="7"/>
  <c r="AO281" i="7" s="1"/>
  <c r="AO17" i="7"/>
  <c r="AN275" i="7"/>
  <c r="AN273" i="7" s="1"/>
  <c r="AR15" i="7"/>
  <c r="BA18" i="7"/>
  <c r="BA280" i="7" s="1"/>
  <c r="AZ39" i="7"/>
  <c r="AZ306" i="7"/>
  <c r="AO35" i="7"/>
  <c r="AO299" i="7"/>
  <c r="AW32" i="7"/>
  <c r="AV289" i="7"/>
  <c r="AO13" i="7" l="1"/>
  <c r="AP21" i="7" s="1"/>
  <c r="AP283" i="7" s="1"/>
  <c r="AO279" i="7"/>
  <c r="AS23" i="7"/>
  <c r="AS285" i="7" s="1"/>
  <c r="AR277" i="7"/>
  <c r="AP19" i="7"/>
  <c r="AP281" i="7" s="1"/>
  <c r="BA44" i="7"/>
  <c r="AZ301" i="7"/>
  <c r="AO297" i="7"/>
  <c r="AP37" i="7"/>
  <c r="AW294" i="7"/>
  <c r="AW27" i="7"/>
  <c r="AO11" i="7" l="1"/>
  <c r="AP17" i="7"/>
  <c r="AO275" i="7"/>
  <c r="AO273" i="7" s="1"/>
  <c r="AS15" i="7"/>
  <c r="BB18" i="7"/>
  <c r="BB280" i="7" s="1"/>
  <c r="BA39" i="7"/>
  <c r="BA306" i="7"/>
  <c r="AP35" i="7"/>
  <c r="AP299" i="7"/>
  <c r="AX32" i="7"/>
  <c r="AW289" i="7"/>
  <c r="AP13" i="7" l="1"/>
  <c r="AQ21" i="7" s="1"/>
  <c r="AQ283" i="7" s="1"/>
  <c r="AP279" i="7"/>
  <c r="AT23" i="7"/>
  <c r="AT285" i="7" s="1"/>
  <c r="AS277" i="7"/>
  <c r="AQ19" i="7"/>
  <c r="AQ281" i="7" s="1"/>
  <c r="BB44" i="7"/>
  <c r="BA301" i="7"/>
  <c r="AP297" i="7"/>
  <c r="AQ37" i="7"/>
  <c r="AX294" i="7"/>
  <c r="AX27" i="7"/>
  <c r="AP11" i="7" l="1"/>
  <c r="AQ17" i="7"/>
  <c r="AP275" i="7"/>
  <c r="AP273" i="7" s="1"/>
  <c r="AT15" i="7"/>
  <c r="BC18" i="7"/>
  <c r="BC280" i="7" s="1"/>
  <c r="BB306" i="7"/>
  <c r="BB39" i="7"/>
  <c r="AQ35" i="7"/>
  <c r="AQ299" i="7"/>
  <c r="AY32" i="7"/>
  <c r="AX289" i="7"/>
  <c r="AQ13" i="7" l="1"/>
  <c r="AR21" i="7" s="1"/>
  <c r="AR283" i="7" s="1"/>
  <c r="AQ279" i="7"/>
  <c r="AU23" i="7"/>
  <c r="AU285" i="7" s="1"/>
  <c r="AT277" i="7"/>
  <c r="AR19" i="7"/>
  <c r="AR281" i="7" s="1"/>
  <c r="BB301" i="7"/>
  <c r="BC44" i="7"/>
  <c r="AQ297" i="7"/>
  <c r="AR37" i="7"/>
  <c r="AY294" i="7"/>
  <c r="AY27" i="7"/>
  <c r="AQ11" i="7" l="1"/>
  <c r="AR17" i="7"/>
  <c r="AQ275" i="7"/>
  <c r="AQ273" i="7" s="1"/>
  <c r="AU15" i="7"/>
  <c r="BD18" i="7"/>
  <c r="BD280" i="7" s="1"/>
  <c r="BC39" i="7"/>
  <c r="BC306" i="7"/>
  <c r="AR35" i="7"/>
  <c r="AR299" i="7"/>
  <c r="AZ32" i="7"/>
  <c r="AY289" i="7"/>
  <c r="AR13" i="7" l="1"/>
  <c r="AS21" i="7" s="1"/>
  <c r="AS283" i="7" s="1"/>
  <c r="AR279" i="7"/>
  <c r="AV23" i="7"/>
  <c r="AV285" i="7" s="1"/>
  <c r="AU277" i="7"/>
  <c r="AS19" i="7"/>
  <c r="AS281" i="7" s="1"/>
  <c r="BD44" i="7"/>
  <c r="BC301" i="7"/>
  <c r="AS37" i="7"/>
  <c r="AR297" i="7"/>
  <c r="AZ294" i="7"/>
  <c r="AZ27" i="7"/>
  <c r="AR11" i="7" l="1"/>
  <c r="AS17" i="7"/>
  <c r="AR275" i="7"/>
  <c r="AR273" i="7" s="1"/>
  <c r="AV15" i="7"/>
  <c r="BE18" i="7"/>
  <c r="BE280" i="7" s="1"/>
  <c r="BD306" i="7"/>
  <c r="BD39" i="7"/>
  <c r="AS35" i="7"/>
  <c r="AS299" i="7"/>
  <c r="BA32" i="7"/>
  <c r="AZ289" i="7"/>
  <c r="S280" i="7"/>
  <c r="AS13" i="7" l="1"/>
  <c r="AT21" i="7" s="1"/>
  <c r="AT283" i="7" s="1"/>
  <c r="AS279" i="7"/>
  <c r="AW23" i="7"/>
  <c r="AW285" i="7" s="1"/>
  <c r="AV277" i="7"/>
  <c r="AT19" i="7"/>
  <c r="AT281" i="7" s="1"/>
  <c r="BD301" i="7"/>
  <c r="BE44" i="7"/>
  <c r="AT37" i="7"/>
  <c r="AS297" i="7"/>
  <c r="BA294" i="7"/>
  <c r="BA27" i="7"/>
  <c r="AS11" i="7" l="1"/>
  <c r="AT17" i="7"/>
  <c r="AS275" i="7"/>
  <c r="AS273" i="7" s="1"/>
  <c r="AW15" i="7"/>
  <c r="BE39" i="7"/>
  <c r="BE306" i="7"/>
  <c r="AT35" i="7"/>
  <c r="AT299" i="7"/>
  <c r="BB32" i="7"/>
  <c r="BA289" i="7"/>
  <c r="S306" i="7"/>
  <c r="AT13" i="7" l="1"/>
  <c r="AU21" i="7" s="1"/>
  <c r="AU283" i="7" s="1"/>
  <c r="AT279" i="7"/>
  <c r="AX23" i="7"/>
  <c r="AX285" i="7" s="1"/>
  <c r="AW277" i="7"/>
  <c r="AU19" i="7"/>
  <c r="AU281" i="7" s="1"/>
  <c r="S301" i="7"/>
  <c r="BE301" i="7"/>
  <c r="AT297" i="7"/>
  <c r="AU37" i="7"/>
  <c r="BB294" i="7"/>
  <c r="BB27" i="7"/>
  <c r="AT11" i="7" l="1"/>
  <c r="AU17" i="7"/>
  <c r="AT275" i="7"/>
  <c r="AT273" i="7" s="1"/>
  <c r="AX15" i="7"/>
  <c r="AU35" i="7"/>
  <c r="AU299" i="7"/>
  <c r="BC32" i="7"/>
  <c r="BB289" i="7"/>
  <c r="AU13" i="7" l="1"/>
  <c r="AV21" i="7" s="1"/>
  <c r="AV283" i="7" s="1"/>
  <c r="AU279" i="7"/>
  <c r="AY23" i="7"/>
  <c r="AY285" i="7" s="1"/>
  <c r="AX277" i="7"/>
  <c r="AV19" i="7"/>
  <c r="AV281" i="7" s="1"/>
  <c r="AV37" i="7"/>
  <c r="AU297" i="7"/>
  <c r="BC294" i="7"/>
  <c r="BC27" i="7"/>
  <c r="AU11" i="7" l="1"/>
  <c r="AV17" i="7"/>
  <c r="AU275" i="7"/>
  <c r="AU273" i="7" s="1"/>
  <c r="AY15" i="7"/>
  <c r="AV35" i="7"/>
  <c r="AV299" i="7"/>
  <c r="BD32" i="7"/>
  <c r="BC289" i="7"/>
  <c r="AV13" i="7" l="1"/>
  <c r="AW21" i="7" s="1"/>
  <c r="AW283" i="7" s="1"/>
  <c r="AV279" i="7"/>
  <c r="AZ23" i="7"/>
  <c r="AZ285" i="7" s="1"/>
  <c r="AY277" i="7"/>
  <c r="AW19" i="7"/>
  <c r="AW281" i="7" s="1"/>
  <c r="AW37" i="7"/>
  <c r="AV297" i="7"/>
  <c r="BD294" i="7"/>
  <c r="BD27" i="7"/>
  <c r="AV11" i="7" l="1"/>
  <c r="AZ15" i="7"/>
  <c r="AW17" i="7"/>
  <c r="AV275" i="7"/>
  <c r="AV273" i="7" s="1"/>
  <c r="AW35" i="7"/>
  <c r="AW299" i="7"/>
  <c r="BE32" i="7"/>
  <c r="BD289" i="7"/>
  <c r="AW13" i="7" l="1"/>
  <c r="AX21" i="7" s="1"/>
  <c r="AX283" i="7" s="1"/>
  <c r="AW279" i="7"/>
  <c r="BA23" i="7"/>
  <c r="BA285" i="7" s="1"/>
  <c r="AZ277" i="7"/>
  <c r="AX19" i="7"/>
  <c r="AX281" i="7" s="1"/>
  <c r="AX37" i="7"/>
  <c r="AW297" i="7"/>
  <c r="BE294" i="7"/>
  <c r="BE27" i="7"/>
  <c r="S294" i="7"/>
  <c r="AW11" i="7" l="1"/>
  <c r="AX17" i="7"/>
  <c r="AW275" i="7"/>
  <c r="AW273" i="7" s="1"/>
  <c r="BA15" i="7"/>
  <c r="AX35" i="7"/>
  <c r="AX299" i="7"/>
  <c r="S289" i="7"/>
  <c r="BE289" i="7"/>
  <c r="AX13" i="7" l="1"/>
  <c r="AY21" i="7" s="1"/>
  <c r="AY283" i="7" s="1"/>
  <c r="AX279" i="7"/>
  <c r="BB23" i="7"/>
  <c r="BB285" i="7" s="1"/>
  <c r="BA277" i="7"/>
  <c r="AY19" i="7"/>
  <c r="AY281" i="7" s="1"/>
  <c r="AY37" i="7"/>
  <c r="AX297" i="7"/>
  <c r="AX11" i="7" l="1"/>
  <c r="BB15" i="7"/>
  <c r="AY17" i="7"/>
  <c r="AX275" i="7"/>
  <c r="AX273" i="7" s="1"/>
  <c r="AY35" i="7"/>
  <c r="AY299" i="7"/>
  <c r="AY13" i="7" l="1"/>
  <c r="AZ21" i="7" s="1"/>
  <c r="AZ283" i="7" s="1"/>
  <c r="AY279" i="7"/>
  <c r="BC23" i="7"/>
  <c r="BC285" i="7" s="1"/>
  <c r="BB277" i="7"/>
  <c r="AZ19" i="7"/>
  <c r="AZ281" i="7" s="1"/>
  <c r="AZ37" i="7"/>
  <c r="AY297" i="7"/>
  <c r="AY11" i="7" l="1"/>
  <c r="AZ17" i="7"/>
  <c r="AY275" i="7"/>
  <c r="AY273" i="7" s="1"/>
  <c r="BC15" i="7"/>
  <c r="AZ35" i="7"/>
  <c r="AZ299" i="7"/>
  <c r="AZ13" i="7" l="1"/>
  <c r="BA21" i="7" s="1"/>
  <c r="BA283" i="7" s="1"/>
  <c r="AZ279" i="7"/>
  <c r="BD23" i="7"/>
  <c r="BD285" i="7" s="1"/>
  <c r="BC277" i="7"/>
  <c r="BA19" i="7"/>
  <c r="BA281" i="7" s="1"/>
  <c r="AZ297" i="7"/>
  <c r="BA37" i="7"/>
  <c r="AZ11" i="7" l="1"/>
  <c r="BA17" i="7"/>
  <c r="AZ275" i="7"/>
  <c r="AZ273" i="7" s="1"/>
  <c r="BD15" i="7"/>
  <c r="BA35" i="7"/>
  <c r="BA299" i="7"/>
  <c r="BA13" i="7" l="1"/>
  <c r="BB21" i="7" s="1"/>
  <c r="BB283" i="7" s="1"/>
  <c r="BA279" i="7"/>
  <c r="BE23" i="7"/>
  <c r="BE285" i="7" s="1"/>
  <c r="BD277" i="7"/>
  <c r="BB19" i="7"/>
  <c r="BB281" i="7" s="1"/>
  <c r="BA297" i="7"/>
  <c r="BB37" i="7"/>
  <c r="S285" i="7"/>
  <c r="BA11" i="7" l="1"/>
  <c r="BB17" i="7"/>
  <c r="BA275" i="7"/>
  <c r="BA273" i="7" s="1"/>
  <c r="BE15" i="7"/>
  <c r="BB35" i="7"/>
  <c r="BB299" i="7"/>
  <c r="BB13" i="7" l="1"/>
  <c r="BC21" i="7" s="1"/>
  <c r="BC283" i="7" s="1"/>
  <c r="BB279" i="7"/>
  <c r="BE277" i="7"/>
  <c r="BC19" i="7"/>
  <c r="BC281" i="7" s="1"/>
  <c r="BB297" i="7"/>
  <c r="BC37" i="7"/>
  <c r="S277" i="7"/>
  <c r="BB11" i="7" l="1"/>
  <c r="BC17" i="7"/>
  <c r="BB275" i="7"/>
  <c r="BB273" i="7" s="1"/>
  <c r="BC35" i="7"/>
  <c r="BC299" i="7"/>
  <c r="BC13" i="7" l="1"/>
  <c r="BD21" i="7" s="1"/>
  <c r="BD283" i="7" s="1"/>
  <c r="BC279" i="7"/>
  <c r="BD19" i="7"/>
  <c r="BD281" i="7" s="1"/>
  <c r="BC297" i="7"/>
  <c r="BD37" i="7"/>
  <c r="BC11" i="7" l="1"/>
  <c r="BD17" i="7"/>
  <c r="BC275" i="7"/>
  <c r="BC273" i="7" s="1"/>
  <c r="BD35" i="7"/>
  <c r="BD299" i="7"/>
  <c r="BD13" i="7" l="1"/>
  <c r="BE21" i="7" s="1"/>
  <c r="BE283" i="7" s="1"/>
  <c r="BD279" i="7"/>
  <c r="BE19" i="7"/>
  <c r="BE281" i="7" s="1"/>
  <c r="BD297" i="7"/>
  <c r="BE37" i="7"/>
  <c r="S281" i="7"/>
  <c r="S283" i="7"/>
  <c r="BD11" i="7" l="1"/>
  <c r="BE17" i="7"/>
  <c r="BD275" i="7"/>
  <c r="BD273" i="7" s="1"/>
  <c r="BE35" i="7"/>
  <c r="BE299" i="7"/>
  <c r="S299" i="7"/>
  <c r="S297" i="7" l="1"/>
  <c r="BE13" i="7"/>
  <c r="BE11" i="7" s="1"/>
  <c r="BE279" i="7"/>
  <c r="BE275" i="7" s="1"/>
  <c r="BE297" i="7"/>
  <c r="H284" i="7"/>
  <c r="J20" i="7"/>
  <c r="H21" i="7"/>
  <c r="I281" i="7"/>
  <c r="I22" i="7"/>
  <c r="H22" i="7"/>
  <c r="S279" i="7"/>
  <c r="I280" i="7"/>
  <c r="I283" i="7"/>
  <c r="I20" i="7"/>
  <c r="H20" i="7"/>
  <c r="J19" i="7"/>
  <c r="H280" i="7"/>
  <c r="I284" i="7"/>
  <c r="H19" i="7"/>
  <c r="H282" i="7"/>
  <c r="H281" i="7"/>
  <c r="H18" i="7"/>
  <c r="I21" i="7"/>
  <c r="I282" i="7"/>
  <c r="I18" i="7"/>
  <c r="J18" i="7" s="1"/>
  <c r="H283" i="7"/>
  <c r="I19" i="7"/>
  <c r="J21" i="7"/>
  <c r="BE273" i="7" l="1"/>
  <c r="S275" i="7"/>
  <c r="S273" i="7" s="1"/>
  <c r="J284" i="7"/>
  <c r="J283" i="7"/>
  <c r="J282" i="7"/>
  <c r="J280" i="7"/>
  <c r="J22" i="7"/>
  <c r="J281" i="7"/>
</calcChain>
</file>

<file path=xl/sharedStrings.xml><?xml version="1.0" encoding="utf-8"?>
<sst xmlns="http://schemas.openxmlformats.org/spreadsheetml/2006/main" count="1112" uniqueCount="204">
  <si>
    <t>Принципы создания управленческого учета в EXCEL</t>
  </si>
  <si>
    <t>В русскоязычном сегменте необходимо называть листы (вкладки) латиницей</t>
  </si>
  <si>
    <t>Если учет фактических данных работает (как процесс или алгоритм) в рамках некоторой методологии, то и бюджетирование (планирование) должно работать по такой же методологии, и наоборот</t>
  </si>
  <si>
    <t>Из этого принципа следует, что если учет факта отображается в виде базы данных фактических операций, то и для планирования должна быть настроена аналогичная база данных</t>
  </si>
  <si>
    <t>дата</t>
  </si>
  <si>
    <t>контрагент</t>
  </si>
  <si>
    <t>цфо</t>
  </si>
  <si>
    <t>Данный принцип позволяет корректно сравнивать факт с планом</t>
  </si>
  <si>
    <t>план</t>
  </si>
  <si>
    <t>факт</t>
  </si>
  <si>
    <t>отклон</t>
  </si>
  <si>
    <t>Методология бюджетирования и учета фактических операций является "краеугольным камнем" всей системы УУ</t>
  </si>
  <si>
    <t>Базы данных учета факта и бюджетирования должны базироваться на справочниках</t>
  </si>
  <si>
    <t>Справочники должны работать в соответствии со следующим принципом: каждое словосочетание может встречаться в письменном виде ровно один раз, далее в виде прямых или косвенных ссылок</t>
  </si>
  <si>
    <t>продукт</t>
  </si>
  <si>
    <t>канал продаж</t>
  </si>
  <si>
    <t>статья-1</t>
  </si>
  <si>
    <t>статья-2</t>
  </si>
  <si>
    <t>статья-3</t>
  </si>
  <si>
    <t>прдхар-1</t>
  </si>
  <si>
    <t>прдхар-2</t>
  </si>
  <si>
    <t>канпрхар-1</t>
  </si>
  <si>
    <t>канпрхар-2</t>
  </si>
  <si>
    <t>атрибут-1</t>
  </si>
  <si>
    <t>атрибут-2</t>
  </si>
  <si>
    <t>атрибут-3</t>
  </si>
  <si>
    <t>дог-номер</t>
  </si>
  <si>
    <t>дог-дата</t>
  </si>
  <si>
    <t>док-тип</t>
  </si>
  <si>
    <t>док-номер</t>
  </si>
  <si>
    <t>док-дата</t>
  </si>
  <si>
    <t>INвклНДС</t>
  </si>
  <si>
    <t>IN-НДС</t>
  </si>
  <si>
    <t>OUTвклНДС</t>
  </si>
  <si>
    <t>OUT-НДС</t>
  </si>
  <si>
    <t>ЦФО-1</t>
  </si>
  <si>
    <t>ЦФО-2</t>
  </si>
  <si>
    <t>ЦФО-3</t>
  </si>
  <si>
    <t>ЦФО-4</t>
  </si>
  <si>
    <t>Принципы технической работы</t>
  </si>
  <si>
    <t>При копировании производить вставку только через опцию "Специальная вставка"</t>
  </si>
  <si>
    <t>Продукт-1</t>
  </si>
  <si>
    <t>Продукт-2</t>
  </si>
  <si>
    <t>Продукт-3</t>
  </si>
  <si>
    <t>Продукт-4</t>
  </si>
  <si>
    <t>Продукт-5</t>
  </si>
  <si>
    <t>Продукт-6</t>
  </si>
  <si>
    <t>Продукт-7</t>
  </si>
  <si>
    <t>Продукт-8</t>
  </si>
  <si>
    <t>Продукт-9</t>
  </si>
  <si>
    <t>Продукт-10</t>
  </si>
  <si>
    <t>Канал продаж-1</t>
  </si>
  <si>
    <t>Канал продаж-2</t>
  </si>
  <si>
    <t>Канал продаж-3</t>
  </si>
  <si>
    <t>Канал продаж-4</t>
  </si>
  <si>
    <t>Канал продаж-5</t>
  </si>
  <si>
    <t>Канал продаж-6</t>
  </si>
  <si>
    <t>Канал продаж-7</t>
  </si>
  <si>
    <t>Бизнес-модель</t>
  </si>
  <si>
    <t>BS</t>
  </si>
  <si>
    <t>CF</t>
  </si>
  <si>
    <t>PL</t>
  </si>
  <si>
    <t>"Краеугольным камнем" системы статей учета и отчетности является бизнес-процесс(ы) "продукт-канал продаж"</t>
  </si>
  <si>
    <t>Структура бизнес-процесса определяет структуру статей учета и отчетности</t>
  </si>
  <si>
    <t>Выручка</t>
  </si>
  <si>
    <t>Выручка от реализации</t>
  </si>
  <si>
    <t>Направление-1</t>
  </si>
  <si>
    <t>Направление-2</t>
  </si>
  <si>
    <t>Направление-3</t>
  </si>
  <si>
    <t>Прочая выручка</t>
  </si>
  <si>
    <t>Затраты этапа-1 бизнес-процесса</t>
  </si>
  <si>
    <t>Сырье и материалы-1</t>
  </si>
  <si>
    <t>Сырье и материалы-2</t>
  </si>
  <si>
    <t>Сырье и материалы-3</t>
  </si>
  <si>
    <t>Затраты этапа-2 бизнес-процесса</t>
  </si>
  <si>
    <t>Производственные затраты-1</t>
  </si>
  <si>
    <t>Производственные затраты-2</t>
  </si>
  <si>
    <t>Производственные затраты-3</t>
  </si>
  <si>
    <t>Производственные затраты-4</t>
  </si>
  <si>
    <t>Производственные затраты-5</t>
  </si>
  <si>
    <t>Производственные затраты-6</t>
  </si>
  <si>
    <t>Производственные затраты-7</t>
  </si>
  <si>
    <t>Сырье и материалы-4</t>
  </si>
  <si>
    <t>Сырье и материалы-5</t>
  </si>
  <si>
    <t>Сырье и материалы-6</t>
  </si>
  <si>
    <t>Сырье и материалы-7</t>
  </si>
  <si>
    <t>Производственные затраты-8</t>
  </si>
  <si>
    <t>Производственные затраты-9</t>
  </si>
  <si>
    <t>Производственные затраты-10</t>
  </si>
  <si>
    <t>Поступление ДС от продаж</t>
  </si>
  <si>
    <t>Оплаты себестоимостных затрат</t>
  </si>
  <si>
    <t>Поступления от реализации</t>
  </si>
  <si>
    <t>Прочие поступления от продаж</t>
  </si>
  <si>
    <t>Оплаты расходов этапа-1 бизнес-процесса</t>
  </si>
  <si>
    <t>Начисление себестоимостных затрат</t>
  </si>
  <si>
    <t>Начисление затрат этапа-1 бизнес-процесса</t>
  </si>
  <si>
    <t>Начисление затрат этапа-2 бизнес-процесса</t>
  </si>
  <si>
    <t>Оплаты расходов этапа-2 бизнес-процесса</t>
  </si>
  <si>
    <t>В части себестоимостных затрат определяющихся по бизнес-процессу статьи отчетов BS, CF и PL должны быть синхронизированными по всей совокупности</t>
  </si>
  <si>
    <t>Себестоимость продаж</t>
  </si>
  <si>
    <t>Себест</t>
  </si>
  <si>
    <t>СебестЗатраты-1</t>
  </si>
  <si>
    <t>СебестЗатраты-2</t>
  </si>
  <si>
    <t>СебестЗатраты-3</t>
  </si>
  <si>
    <t>СебестЗатраты-4</t>
  </si>
  <si>
    <t>СебестЗатраты-5</t>
  </si>
  <si>
    <t>СебестЗатраты-6</t>
  </si>
  <si>
    <t>мес-1</t>
  </si>
  <si>
    <t>мес-2</t>
  </si>
  <si>
    <t>мес-3</t>
  </si>
  <si>
    <t>мес-4</t>
  </si>
  <si>
    <t>итого</t>
  </si>
  <si>
    <t>Прибыль</t>
  </si>
  <si>
    <t>накСст</t>
  </si>
  <si>
    <t>Затраты этапа-3 бизнес-процесса</t>
  </si>
  <si>
    <t>Производственные затраты-11</t>
  </si>
  <si>
    <t>Производственные затраты-12</t>
  </si>
  <si>
    <t>Производственные затраты-13</t>
  </si>
  <si>
    <t>Производственные затраты-14</t>
  </si>
  <si>
    <t>Производственные затраты-15</t>
  </si>
  <si>
    <t>Производственные затраты-16</t>
  </si>
  <si>
    <t>Производственные затраты-17</t>
  </si>
  <si>
    <t>Производственные затраты-18</t>
  </si>
  <si>
    <t>Производственные затраты-19</t>
  </si>
  <si>
    <t>Производственные затраты-20</t>
  </si>
  <si>
    <t>Затраты этапа-4 бизнес-процесса</t>
  </si>
  <si>
    <t>Производственные затраты-21</t>
  </si>
  <si>
    <t>Производственные затраты-22</t>
  </si>
  <si>
    <t>Производственные затраты-23</t>
  </si>
  <si>
    <t>Производственные затраты-24</t>
  </si>
  <si>
    <t>Производственные затраты-25</t>
  </si>
  <si>
    <t>Производственные затраты-26</t>
  </si>
  <si>
    <t>Производственные затраты-27</t>
  </si>
  <si>
    <t>Производственные затраты-28</t>
  </si>
  <si>
    <t>Производственные затраты-29</t>
  </si>
  <si>
    <t>Производственные затраты-30</t>
  </si>
  <si>
    <t>Затраты этапа-5 бизнес-процесса</t>
  </si>
  <si>
    <t>Затраты на доставку и продажу-1</t>
  </si>
  <si>
    <t>Затраты на доставку и продажу-2</t>
  </si>
  <si>
    <t>Затраты на доставку и продажу-3</t>
  </si>
  <si>
    <t>Затраты на доставку и продажу-4</t>
  </si>
  <si>
    <t>Затраты на доставку и продажу-5</t>
  </si>
  <si>
    <t>Затраты на доставку и продажу-6</t>
  </si>
  <si>
    <t>Затраты на доставку и продажу-7</t>
  </si>
  <si>
    <t>Затраты на доставку и продажу-8</t>
  </si>
  <si>
    <t>Затраты на доставку и продажу-9</t>
  </si>
  <si>
    <t>Затраты на доставку и продажу-10</t>
  </si>
  <si>
    <t>Оплаты расходов этапа-3 бизнес-процесса</t>
  </si>
  <si>
    <t>Оплаты расходов этапа-4 бизнес-процесса</t>
  </si>
  <si>
    <t>Оплаты расходов этапа-5 бизнес-процесса</t>
  </si>
  <si>
    <t>Начисление затрат этапа-3 бизнес-процесса</t>
  </si>
  <si>
    <t>Начисление затрат этапа-4 бизнес-процесса</t>
  </si>
  <si>
    <t>Начисление затрат этапа-5 бизнес-процесса</t>
  </si>
  <si>
    <t>Показатель</t>
  </si>
  <si>
    <t>Items!</t>
  </si>
  <si>
    <t>Итого</t>
  </si>
  <si>
    <t>Отчет о движении денежных средств</t>
  </si>
  <si>
    <t>Прочие продажи-1</t>
  </si>
  <si>
    <t>Прочие продажи-2</t>
  </si>
  <si>
    <t>Внутри блоков отчетности запрещено добавлять или удалять строки за исключением конца блока</t>
  </si>
  <si>
    <t>Отчет о прибылях и убытках</t>
  </si>
  <si>
    <t>dbP!</t>
  </si>
  <si>
    <t>атрибут-4</t>
  </si>
  <si>
    <t>Обороты в блоках отчетности должны рассчитываться одной единой универсальной формулой, настроенной на базы данных фин-хоз операций</t>
  </si>
  <si>
    <t>Принципы ведения и формирования баз данных</t>
  </si>
  <si>
    <t>Для каждой строки базы данных (для каждой отдельной фин-хоз операции) ни один из столбцов (ни одно из полей) "статья-1", "статья-2", "статья-3" не может быть пустым</t>
  </si>
  <si>
    <t>Указанный принцип определяет процесс внесения корректировок в систему статей финансовой отчетности</t>
  </si>
  <si>
    <t>BS-статьи</t>
  </si>
  <si>
    <t>контроль</t>
  </si>
  <si>
    <t>CF-статьи</t>
  </si>
  <si>
    <t>Сырье и материалы-8</t>
  </si>
  <si>
    <t>Сырье и материалы-9</t>
  </si>
  <si>
    <t>Сырье и материалы-10</t>
  </si>
  <si>
    <t>Сырье и материалы-11</t>
  </si>
  <si>
    <t>Производственные затраты-31</t>
  </si>
  <si>
    <t>Производственные затраты-32</t>
  </si>
  <si>
    <t>Производственные затраты-33</t>
  </si>
  <si>
    <t>Производственные затраты-34</t>
  </si>
  <si>
    <t>Производственные затраты-35</t>
  </si>
  <si>
    <t>Производственные затраты-36</t>
  </si>
  <si>
    <t>Производственные затраты-37</t>
  </si>
  <si>
    <t>Все названия статей должны быть уникальны и это должно контролироваться моделью</t>
  </si>
  <si>
    <t>АКТИВЫ</t>
  </si>
  <si>
    <t>Незавершенное производство</t>
  </si>
  <si>
    <t>ПАССИВЫ</t>
  </si>
  <si>
    <t>Кредиторская задолженность</t>
  </si>
  <si>
    <t>Баланс на начало периода</t>
  </si>
  <si>
    <t>Баланс на конец периода</t>
  </si>
  <si>
    <t>Балансы на начало периодов модели рассчитываются одной формулой через балансы на конец предыдущих периодов и начальные остатки для всей модели</t>
  </si>
  <si>
    <t>Денежный поток от продаж</t>
  </si>
  <si>
    <t>Итоги в блоках отчетности (PL и CF) должны рассчитываться одной единой универсальной формулой, настроенной на метки PL(+) PL(-) CF(+) CF(-)</t>
  </si>
  <si>
    <t>CF-метки</t>
  </si>
  <si>
    <t>CF(+)</t>
  </si>
  <si>
    <t>CF(-)</t>
  </si>
  <si>
    <t>PL-метки</t>
  </si>
  <si>
    <t>PL(+)</t>
  </si>
  <si>
    <t>PL(-)</t>
  </si>
  <si>
    <t>Валовая прибыль</t>
  </si>
  <si>
    <t>Денежные средства</t>
  </si>
  <si>
    <t>Собственный капитал</t>
  </si>
  <si>
    <t>Дебиторская задолженность</t>
  </si>
  <si>
    <t>ДЗ при реализации</t>
  </si>
  <si>
    <t>Прочая ДЗ</t>
  </si>
  <si>
    <t>PL-статьи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</si>
</sst>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2" borderId="0" xfId="0" applyNumberFormat="1" applyFont="1" applyFill="1"/>
    <xf numFmtId="3" fontId="3" fillId="0" borderId="0" xfId="0" applyNumberFormat="1" applyFont="1"/>
    <xf numFmtId="3" fontId="3" fillId="2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1" fillId="0" borderId="1" xfId="0" applyNumberFormat="1" applyFont="1" applyBorder="1"/>
    <xf numFmtId="3" fontId="3" fillId="3" borderId="0" xfId="0" applyNumberFormat="1" applyFont="1" applyFill="1" applyAlignment="1">
      <alignment horizontal="right"/>
    </xf>
    <xf numFmtId="3" fontId="3" fillId="3" borderId="1" xfId="0" applyNumberFormat="1" applyFont="1" applyFill="1" applyBorder="1"/>
    <xf numFmtId="3" fontId="3" fillId="3" borderId="0" xfId="0" applyNumberFormat="1" applyFont="1" applyFill="1"/>
    <xf numFmtId="3" fontId="4" fillId="0" borderId="0" xfId="0" applyNumberFormat="1" applyFont="1"/>
    <xf numFmtId="3" fontId="1" fillId="4" borderId="0" xfId="0" applyNumberFormat="1" applyFont="1" applyFill="1"/>
    <xf numFmtId="164" fontId="3" fillId="0" borderId="0" xfId="0" applyNumberFormat="1" applyFont="1"/>
    <xf numFmtId="164" fontId="1" fillId="0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1" fillId="5" borderId="0" xfId="0" applyNumberFormat="1" applyFont="1" applyFill="1"/>
    <xf numFmtId="164" fontId="1" fillId="2" borderId="0" xfId="0" applyNumberFormat="1" applyFont="1" applyFill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3" fontId="1" fillId="6" borderId="0" xfId="0" applyNumberFormat="1" applyFont="1" applyFill="1"/>
    <xf numFmtId="3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18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45720</xdr:colOff>
      <xdr:row>11</xdr:row>
      <xdr:rowOff>167640</xdr:rowOff>
    </xdr:to>
    <xdr:sp macro="" textlink="">
      <xdr:nvSpPr>
        <xdr:cNvPr id="2" name="Скругленный прямоугольник 1"/>
        <xdr:cNvSpPr/>
      </xdr:nvSpPr>
      <xdr:spPr>
        <a:xfrm>
          <a:off x="0" y="0"/>
          <a:ext cx="3093720" cy="20955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b="1"/>
            <a:t>Моделирование</a:t>
          </a:r>
        </a:p>
        <a:p>
          <a:pPr algn="ctr"/>
          <a:r>
            <a:rPr lang="ru-RU" b="1"/>
            <a:t>Бюджетирование</a:t>
          </a:r>
        </a:p>
        <a:p>
          <a:pPr algn="ctr"/>
          <a:r>
            <a:rPr lang="ru-RU" b="1"/>
            <a:t>Управление задачами</a:t>
          </a:r>
        </a:p>
        <a:p>
          <a:pPr algn="ctr"/>
          <a:r>
            <a:rPr lang="ru-RU" b="1"/>
            <a:t>Учет</a:t>
          </a:r>
        </a:p>
        <a:p>
          <a:pPr algn="ctr"/>
          <a:r>
            <a:rPr lang="ru-RU" b="1"/>
            <a:t>Отчетность</a:t>
          </a:r>
        </a:p>
        <a:p>
          <a:pPr algn="ctr"/>
          <a:r>
            <a:rPr lang="ru-RU" b="1"/>
            <a:t>Контроль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1767840</xdr:colOff>
      <xdr:row>0</xdr:row>
      <xdr:rowOff>53340</xdr:rowOff>
    </xdr:from>
    <xdr:to>
      <xdr:col>6</xdr:col>
      <xdr:colOff>320040</xdr:colOff>
      <xdr:row>3</xdr:row>
      <xdr:rowOff>30480</xdr:rowOff>
    </xdr:to>
    <xdr:sp macro="" textlink="">
      <xdr:nvSpPr>
        <xdr:cNvPr id="2" name="Скругленный прямоугольник 1"/>
        <xdr:cNvSpPr/>
      </xdr:nvSpPr>
      <xdr:spPr>
        <a:xfrm>
          <a:off x="2529840" y="53340"/>
          <a:ext cx="322326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ПРОЦЕСС</a:t>
          </a:r>
          <a:r>
            <a:rPr lang="ru-RU" sz="1100" b="1" baseline="0"/>
            <a:t> СОЗДАНИЯ ПРОДУКТА</a:t>
          </a:r>
          <a:endParaRPr lang="ru-RU" sz="1100" b="1"/>
        </a:p>
      </xdr:txBody>
    </xdr:sp>
    <xdr:clientData/>
  </xdr:twoCellAnchor>
  <xdr:twoCellAnchor>
    <xdr:from>
      <xdr:col>6</xdr:col>
      <xdr:colOff>320040</xdr:colOff>
      <xdr:row>1</xdr:row>
      <xdr:rowOff>121920</xdr:rowOff>
    </xdr:from>
    <xdr:to>
      <xdr:col>6</xdr:col>
      <xdr:colOff>861060</xdr:colOff>
      <xdr:row>1</xdr:row>
      <xdr:rowOff>129540</xdr:rowOff>
    </xdr:to>
    <xdr:cxnSp macro="">
      <xdr:nvCxnSpPr>
        <xdr:cNvPr id="4" name="Прямая со стрелкой 3"/>
        <xdr:cNvCxnSpPr>
          <a:stCxn id="2" idx="3"/>
        </xdr:cNvCxnSpPr>
      </xdr:nvCxnSpPr>
      <xdr:spPr>
        <a:xfrm flipV="1">
          <a:off x="5753100" y="297180"/>
          <a:ext cx="541020" cy="762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0</xdr:row>
      <xdr:rowOff>129540</xdr:rowOff>
    </xdr:from>
    <xdr:to>
      <xdr:col>6</xdr:col>
      <xdr:colOff>1242060</xdr:colOff>
      <xdr:row>2</xdr:row>
      <xdr:rowOff>91440</xdr:rowOff>
    </xdr:to>
    <xdr:sp macro="" textlink="">
      <xdr:nvSpPr>
        <xdr:cNvPr id="5" name="Прямоугольник 4"/>
        <xdr:cNvSpPr/>
      </xdr:nvSpPr>
      <xdr:spPr>
        <a:xfrm>
          <a:off x="6309360" y="129540"/>
          <a:ext cx="365760" cy="3124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ГП</a:t>
          </a:r>
        </a:p>
      </xdr:txBody>
    </xdr:sp>
    <xdr:clientData/>
  </xdr:twoCellAnchor>
  <xdr:twoCellAnchor>
    <xdr:from>
      <xdr:col>4</xdr:col>
      <xdr:colOff>1084385</xdr:colOff>
      <xdr:row>0</xdr:row>
      <xdr:rowOff>144780</xdr:rowOff>
    </xdr:from>
    <xdr:to>
      <xdr:col>4</xdr:col>
      <xdr:colOff>1764323</xdr:colOff>
      <xdr:row>0</xdr:row>
      <xdr:rowOff>150641</xdr:rowOff>
    </xdr:to>
    <xdr:cxnSp macro="">
      <xdr:nvCxnSpPr>
        <xdr:cNvPr id="7" name="Прямая со стрелкой 6"/>
        <xdr:cNvCxnSpPr/>
      </xdr:nvCxnSpPr>
      <xdr:spPr>
        <a:xfrm>
          <a:off x="1846385" y="144780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1078524</xdr:colOff>
      <xdr:row>2</xdr:row>
      <xdr:rowOff>21688</xdr:rowOff>
    </xdr:from>
    <xdr:to>
      <xdr:col>4</xdr:col>
      <xdr:colOff>1758462</xdr:colOff>
      <xdr:row>2</xdr:row>
      <xdr:rowOff>27549</xdr:rowOff>
    </xdr:to>
    <xdr:cxnSp macro="">
      <xdr:nvCxnSpPr>
        <xdr:cNvPr id="10" name="Прямая со стрелкой 9"/>
        <xdr:cNvCxnSpPr/>
      </xdr:nvCxnSpPr>
      <xdr:spPr>
        <a:xfrm>
          <a:off x="1840524" y="372208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1101970</xdr:colOff>
      <xdr:row>3</xdr:row>
      <xdr:rowOff>9965</xdr:rowOff>
    </xdr:from>
    <xdr:to>
      <xdr:col>4</xdr:col>
      <xdr:colOff>1793631</xdr:colOff>
      <xdr:row>4</xdr:row>
      <xdr:rowOff>127196</xdr:rowOff>
    </xdr:to>
    <xdr:cxnSp macro="">
      <xdr:nvCxnSpPr>
        <xdr:cNvPr id="11" name="Прямая со стрелкой 10"/>
        <xdr:cNvCxnSpPr/>
      </xdr:nvCxnSpPr>
      <xdr:spPr>
        <a:xfrm flipV="1">
          <a:off x="1863970" y="535745"/>
          <a:ext cx="691661" cy="29249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175846</xdr:colOff>
      <xdr:row>3</xdr:row>
      <xdr:rowOff>27551</xdr:rowOff>
    </xdr:from>
    <xdr:to>
      <xdr:col>5</xdr:col>
      <xdr:colOff>181709</xdr:colOff>
      <xdr:row>6</xdr:row>
      <xdr:rowOff>21687</xdr:rowOff>
    </xdr:to>
    <xdr:cxnSp macro="">
      <xdr:nvCxnSpPr>
        <xdr:cNvPr id="12" name="Прямая со стрелкой 11"/>
        <xdr:cNvCxnSpPr/>
      </xdr:nvCxnSpPr>
      <xdr:spPr>
        <a:xfrm flipV="1">
          <a:off x="3071446" y="553331"/>
          <a:ext cx="5863" cy="519916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738555</xdr:colOff>
      <xdr:row>3</xdr:row>
      <xdr:rowOff>21689</xdr:rowOff>
    </xdr:from>
    <xdr:to>
      <xdr:col>5</xdr:col>
      <xdr:colOff>744416</xdr:colOff>
      <xdr:row>6</xdr:row>
      <xdr:rowOff>15826</xdr:rowOff>
    </xdr:to>
    <xdr:cxnSp macro="">
      <xdr:nvCxnSpPr>
        <xdr:cNvPr id="13" name="Прямая со стрелкой 12"/>
        <xdr:cNvCxnSpPr/>
      </xdr:nvCxnSpPr>
      <xdr:spPr>
        <a:xfrm flipH="1" flipV="1">
          <a:off x="3634155" y="547469"/>
          <a:ext cx="5861" cy="51991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1518139</xdr:colOff>
      <xdr:row>3</xdr:row>
      <xdr:rowOff>33411</xdr:rowOff>
    </xdr:from>
    <xdr:to>
      <xdr:col>5</xdr:col>
      <xdr:colOff>1524000</xdr:colOff>
      <xdr:row>6</xdr:row>
      <xdr:rowOff>45134</xdr:rowOff>
    </xdr:to>
    <xdr:cxnSp macro="">
      <xdr:nvCxnSpPr>
        <xdr:cNvPr id="14" name="Прямая со стрелкой 13"/>
        <xdr:cNvCxnSpPr/>
      </xdr:nvCxnSpPr>
      <xdr:spPr>
        <a:xfrm flipH="1" flipV="1">
          <a:off x="4413739" y="559191"/>
          <a:ext cx="5861" cy="537503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2168770</xdr:colOff>
      <xdr:row>3</xdr:row>
      <xdr:rowOff>39274</xdr:rowOff>
    </xdr:from>
    <xdr:to>
      <xdr:col>5</xdr:col>
      <xdr:colOff>2186354</xdr:colOff>
      <xdr:row>6</xdr:row>
      <xdr:rowOff>4103</xdr:rowOff>
    </xdr:to>
    <xdr:cxnSp macro="">
      <xdr:nvCxnSpPr>
        <xdr:cNvPr id="15" name="Прямая со стрелкой 14"/>
        <xdr:cNvCxnSpPr/>
      </xdr:nvCxnSpPr>
      <xdr:spPr>
        <a:xfrm flipH="1" flipV="1">
          <a:off x="5064370" y="565054"/>
          <a:ext cx="17584" cy="490609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35170</xdr:colOff>
      <xdr:row>3</xdr:row>
      <xdr:rowOff>21687</xdr:rowOff>
    </xdr:from>
    <xdr:to>
      <xdr:col>6</xdr:col>
      <xdr:colOff>46893</xdr:colOff>
      <xdr:row>5</xdr:row>
      <xdr:rowOff>162364</xdr:rowOff>
    </xdr:to>
    <xdr:cxnSp macro="">
      <xdr:nvCxnSpPr>
        <xdr:cNvPr id="16" name="Прямая со стрелкой 15"/>
        <xdr:cNvCxnSpPr/>
      </xdr:nvCxnSpPr>
      <xdr:spPr>
        <a:xfrm flipH="1" flipV="1">
          <a:off x="5468230" y="547467"/>
          <a:ext cx="11723" cy="49119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1969477</xdr:colOff>
      <xdr:row>0</xdr:row>
      <xdr:rowOff>173500</xdr:rowOff>
    </xdr:from>
    <xdr:to>
      <xdr:col>5</xdr:col>
      <xdr:colOff>515815</xdr:colOff>
      <xdr:row>1</xdr:row>
      <xdr:rowOff>4101</xdr:rowOff>
    </xdr:to>
    <xdr:cxnSp macro="">
      <xdr:nvCxnSpPr>
        <xdr:cNvPr id="28" name="Прямая со стрелкой 27"/>
        <xdr:cNvCxnSpPr/>
      </xdr:nvCxnSpPr>
      <xdr:spPr>
        <a:xfrm>
          <a:off x="2731477" y="173500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521677</xdr:colOff>
      <xdr:row>1</xdr:row>
      <xdr:rowOff>21688</xdr:rowOff>
    </xdr:from>
    <xdr:to>
      <xdr:col>5</xdr:col>
      <xdr:colOff>785446</xdr:colOff>
      <xdr:row>2</xdr:row>
      <xdr:rowOff>127195</xdr:rowOff>
    </xdr:to>
    <xdr:cxnSp macro="">
      <xdr:nvCxnSpPr>
        <xdr:cNvPr id="29" name="Прямая со стрелкой 28"/>
        <xdr:cNvCxnSpPr/>
      </xdr:nvCxnSpPr>
      <xdr:spPr>
        <a:xfrm>
          <a:off x="3417277" y="196948"/>
          <a:ext cx="263769" cy="280767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1271953</xdr:colOff>
      <xdr:row>0</xdr:row>
      <xdr:rowOff>173500</xdr:rowOff>
    </xdr:from>
    <xdr:to>
      <xdr:col>5</xdr:col>
      <xdr:colOff>1951891</xdr:colOff>
      <xdr:row>1</xdr:row>
      <xdr:rowOff>4101</xdr:rowOff>
    </xdr:to>
    <xdr:cxnSp macro="">
      <xdr:nvCxnSpPr>
        <xdr:cNvPr id="30" name="Прямая со стрелкой 29"/>
        <xdr:cNvCxnSpPr/>
      </xdr:nvCxnSpPr>
      <xdr:spPr>
        <a:xfrm>
          <a:off x="4167553" y="173500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1963615</xdr:colOff>
      <xdr:row>0</xdr:row>
      <xdr:rowOff>173500</xdr:rowOff>
    </xdr:from>
    <xdr:to>
      <xdr:col>6</xdr:col>
      <xdr:colOff>105507</xdr:colOff>
      <xdr:row>1</xdr:row>
      <xdr:rowOff>4101</xdr:rowOff>
    </xdr:to>
    <xdr:cxnSp macro="">
      <xdr:nvCxnSpPr>
        <xdr:cNvPr id="31" name="Прямая со стрелкой 30"/>
        <xdr:cNvCxnSpPr/>
      </xdr:nvCxnSpPr>
      <xdr:spPr>
        <a:xfrm>
          <a:off x="4859215" y="173500"/>
          <a:ext cx="679352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791308</xdr:colOff>
      <xdr:row>1</xdr:row>
      <xdr:rowOff>4103</xdr:rowOff>
    </xdr:from>
    <xdr:to>
      <xdr:col>5</xdr:col>
      <xdr:colOff>1260231</xdr:colOff>
      <xdr:row>2</xdr:row>
      <xdr:rowOff>121335</xdr:rowOff>
    </xdr:to>
    <xdr:cxnSp macro="">
      <xdr:nvCxnSpPr>
        <xdr:cNvPr id="34" name="Прямая со стрелкой 33"/>
        <xdr:cNvCxnSpPr/>
      </xdr:nvCxnSpPr>
      <xdr:spPr>
        <a:xfrm flipV="1">
          <a:off x="3686908" y="179363"/>
          <a:ext cx="468923" cy="292492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40"/>
  <sheetViews>
    <sheetView showGridLines="0" topLeftCell="A13" zoomScale="120" zoomScaleNormal="120" workbookViewId="0">
      <selection activeCell="E31" sqref="E31"/>
    </sheetView>
  </sheetViews>
  <sheetFormatPr defaultRowHeight="13.8" x14ac:dyDescent="0.3"/>
  <cols>
    <col min="1" max="1" width="8.88671875" style="1"/>
    <col min="2" max="3" width="2.77734375" style="1" customWidth="1"/>
    <col min="4" max="4" width="1.77734375" style="1" customWidth="1"/>
    <col min="5" max="16384" width="8.88671875" style="1"/>
  </cols>
  <sheetData>
    <row r="10" spans="2:12" x14ac:dyDescent="0.3">
      <c r="J10" s="1" t="s">
        <v>8</v>
      </c>
      <c r="K10" s="1" t="s">
        <v>9</v>
      </c>
      <c r="L10" s="1" t="s">
        <v>10</v>
      </c>
    </row>
    <row r="11" spans="2:12" x14ac:dyDescent="0.3">
      <c r="J11" s="1">
        <v>100</v>
      </c>
      <c r="K11" s="1">
        <v>99</v>
      </c>
      <c r="L11" s="1">
        <v>-1</v>
      </c>
    </row>
    <row r="15" spans="2:12" x14ac:dyDescent="0.3">
      <c r="B15" s="1" t="s">
        <v>0</v>
      </c>
    </row>
    <row r="17" spans="3:5" x14ac:dyDescent="0.3">
      <c r="C17" s="1" t="s">
        <v>1</v>
      </c>
    </row>
    <row r="18" spans="3:5" x14ac:dyDescent="0.3">
      <c r="C18" s="1" t="s">
        <v>2</v>
      </c>
    </row>
    <row r="19" spans="3:5" x14ac:dyDescent="0.3">
      <c r="D19" s="2" t="s">
        <v>3</v>
      </c>
    </row>
    <row r="20" spans="3:5" x14ac:dyDescent="0.3">
      <c r="D20" s="2" t="s">
        <v>7</v>
      </c>
    </row>
    <row r="21" spans="3:5" x14ac:dyDescent="0.3">
      <c r="D21" s="2" t="s">
        <v>11</v>
      </c>
    </row>
    <row r="22" spans="3:5" x14ac:dyDescent="0.3">
      <c r="C22" s="1" t="s">
        <v>12</v>
      </c>
    </row>
    <row r="23" spans="3:5" x14ac:dyDescent="0.3">
      <c r="C23" s="1" t="s">
        <v>13</v>
      </c>
    </row>
    <row r="25" spans="3:5" x14ac:dyDescent="0.3">
      <c r="D25" s="1" t="s">
        <v>39</v>
      </c>
    </row>
    <row r="26" spans="3:5" x14ac:dyDescent="0.3">
      <c r="E26" s="1" t="s">
        <v>40</v>
      </c>
    </row>
    <row r="27" spans="3:5" x14ac:dyDescent="0.3">
      <c r="E27" s="1" t="s">
        <v>159</v>
      </c>
    </row>
    <row r="28" spans="3:5" x14ac:dyDescent="0.3">
      <c r="E28" s="1" t="s">
        <v>163</v>
      </c>
    </row>
    <row r="29" spans="3:5" x14ac:dyDescent="0.3">
      <c r="E29" s="1" t="s">
        <v>188</v>
      </c>
    </row>
    <row r="30" spans="3:5" x14ac:dyDescent="0.3">
      <c r="E30" s="1" t="s">
        <v>190</v>
      </c>
    </row>
    <row r="32" spans="3:5" x14ac:dyDescent="0.3">
      <c r="C32" s="1" t="s">
        <v>62</v>
      </c>
    </row>
    <row r="33" spans="3:6" x14ac:dyDescent="0.3">
      <c r="D33" s="2" t="s">
        <v>63</v>
      </c>
    </row>
    <row r="34" spans="3:6" x14ac:dyDescent="0.3">
      <c r="C34" s="1" t="s">
        <v>98</v>
      </c>
    </row>
    <row r="36" spans="3:6" x14ac:dyDescent="0.3">
      <c r="D36" s="1" t="s">
        <v>164</v>
      </c>
    </row>
    <row r="37" spans="3:6" x14ac:dyDescent="0.3">
      <c r="E37" s="1" t="s">
        <v>165</v>
      </c>
    </row>
    <row r="38" spans="3:6" x14ac:dyDescent="0.3">
      <c r="F38" s="2" t="s">
        <v>166</v>
      </c>
    </row>
    <row r="40" spans="3:6" x14ac:dyDescent="0.3">
      <c r="C40" s="1" t="s">
        <v>181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D7:L18"/>
  <sheetViews>
    <sheetView showGridLines="0" workbookViewId="0">
      <selection activeCell="B12" sqref="B12:D12"/>
    </sheetView>
  </sheetViews>
  <sheetFormatPr defaultRowHeight="13.8" x14ac:dyDescent="0.3"/>
  <cols>
    <col min="1" max="3" width="2.77734375" style="1" customWidth="1"/>
    <col min="4" max="4" width="8.88671875" style="1"/>
    <col min="5" max="7" width="1.77734375" style="1" customWidth="1"/>
    <col min="8" max="8" width="10.33203125" style="1" bestFit="1" customWidth="1"/>
    <col min="9" max="11" width="1.77734375" style="1" customWidth="1"/>
    <col min="12" max="12" width="14.109375" style="1" bestFit="1" customWidth="1"/>
    <col min="13" max="17" width="1.77734375" style="1" customWidth="1"/>
    <col min="18" max="18" width="8" style="1" bestFit="1" customWidth="1"/>
    <col min="19" max="22" width="8.88671875" style="1"/>
    <col min="23" max="23" width="6.6640625" style="1" bestFit="1" customWidth="1"/>
    <col min="24" max="24" width="10.5546875" style="1" bestFit="1" customWidth="1"/>
    <col min="25" max="25" width="8.33203125" style="1" bestFit="1" customWidth="1"/>
    <col min="26" max="16384" width="8.88671875" style="1"/>
  </cols>
  <sheetData>
    <row r="7" spans="4:12" s="4" customFormat="1" x14ac:dyDescent="0.3">
      <c r="D7" s="4" t="str">
        <f>dbP!$E$1</f>
        <v>цфо</v>
      </c>
      <c r="H7" s="4" t="str">
        <f>dbP!$I$1</f>
        <v>продукт</v>
      </c>
      <c r="L7" s="4" t="str">
        <f>dbP!$L$1</f>
        <v>канал продаж</v>
      </c>
    </row>
    <row r="8" spans="4:12" ht="4.95" customHeight="1" x14ac:dyDescent="0.3"/>
    <row r="9" spans="4:12" x14ac:dyDescent="0.3">
      <c r="D9" s="3" t="s">
        <v>35</v>
      </c>
      <c r="H9" s="3" t="s">
        <v>41</v>
      </c>
      <c r="L9" s="3" t="s">
        <v>51</v>
      </c>
    </row>
    <row r="10" spans="4:12" x14ac:dyDescent="0.3">
      <c r="D10" s="3" t="s">
        <v>36</v>
      </c>
      <c r="H10" s="3" t="s">
        <v>42</v>
      </c>
      <c r="L10" s="3" t="s">
        <v>52</v>
      </c>
    </row>
    <row r="11" spans="4:12" x14ac:dyDescent="0.3">
      <c r="D11" s="3" t="s">
        <v>37</v>
      </c>
      <c r="H11" s="3" t="s">
        <v>43</v>
      </c>
      <c r="L11" s="3" t="s">
        <v>53</v>
      </c>
    </row>
    <row r="12" spans="4:12" x14ac:dyDescent="0.3">
      <c r="D12" s="3" t="s">
        <v>38</v>
      </c>
      <c r="H12" s="3" t="s">
        <v>44</v>
      </c>
      <c r="L12" s="3" t="s">
        <v>54</v>
      </c>
    </row>
    <row r="13" spans="4:12" x14ac:dyDescent="0.3">
      <c r="H13" s="3" t="s">
        <v>45</v>
      </c>
      <c r="L13" s="3" t="s">
        <v>55</v>
      </c>
    </row>
    <row r="14" spans="4:12" x14ac:dyDescent="0.3">
      <c r="H14" s="3" t="s">
        <v>46</v>
      </c>
      <c r="L14" s="3" t="s">
        <v>56</v>
      </c>
    </row>
    <row r="15" spans="4:12" x14ac:dyDescent="0.3">
      <c r="H15" s="3" t="s">
        <v>47</v>
      </c>
      <c r="L15" s="3" t="s">
        <v>57</v>
      </c>
    </row>
    <row r="16" spans="4:12" x14ac:dyDescent="0.3">
      <c r="H16" s="3" t="s">
        <v>48</v>
      </c>
    </row>
    <row r="17" spans="8:8" x14ac:dyDescent="0.3">
      <c r="H17" s="3" t="s">
        <v>49</v>
      </c>
    </row>
    <row r="18" spans="8:8" x14ac:dyDescent="0.3">
      <c r="H18" s="3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7:E22"/>
  <sheetViews>
    <sheetView showGridLines="0" workbookViewId="0">
      <selection activeCell="E20" sqref="E20"/>
    </sheetView>
  </sheetViews>
  <sheetFormatPr defaultRowHeight="13.8" x14ac:dyDescent="0.3"/>
  <cols>
    <col min="1" max="3" width="2.77734375" style="1" customWidth="1"/>
    <col min="4" max="4" width="13.5546875" style="1" bestFit="1" customWidth="1"/>
    <col min="5" max="5" width="14.109375" style="1" bestFit="1" customWidth="1"/>
    <col min="6" max="7" width="1.77734375" style="1" customWidth="1"/>
    <col min="8" max="8" width="8" style="1" bestFit="1" customWidth="1"/>
    <col min="9" max="12" width="8.88671875" style="1"/>
    <col min="13" max="13" width="6.6640625" style="1" bestFit="1" customWidth="1"/>
    <col min="14" max="14" width="10.5546875" style="1" bestFit="1" customWidth="1"/>
    <col min="15" max="15" width="8.33203125" style="1" bestFit="1" customWidth="1"/>
    <col min="16" max="16384" width="8.88671875" style="1"/>
  </cols>
  <sheetData>
    <row r="7" spans="4:5" s="4" customFormat="1" x14ac:dyDescent="0.3">
      <c r="D7" s="5" t="s">
        <v>58</v>
      </c>
      <c r="E7" s="5"/>
    </row>
    <row r="8" spans="4:5" ht="4.95" customHeight="1" x14ac:dyDescent="0.3"/>
    <row r="9" spans="4:5" x14ac:dyDescent="0.3">
      <c r="D9" s="1" t="str">
        <f>Lists!$H$9</f>
        <v>Продукт-1</v>
      </c>
      <c r="E9" s="1" t="str">
        <f>Lists!$L$9</f>
        <v>Канал продаж-1</v>
      </c>
    </row>
    <row r="10" spans="4:5" x14ac:dyDescent="0.3">
      <c r="D10" s="1" t="str">
        <f>Lists!$H$9</f>
        <v>Продукт-1</v>
      </c>
      <c r="E10" s="1" t="str">
        <f>Lists!$L$10</f>
        <v>Канал продаж-2</v>
      </c>
    </row>
    <row r="11" spans="4:5" x14ac:dyDescent="0.3">
      <c r="D11" s="1" t="str">
        <f>Lists!$H$9</f>
        <v>Продукт-1</v>
      </c>
      <c r="E11" s="1" t="str">
        <f>Lists!$L$11</f>
        <v>Канал продаж-3</v>
      </c>
    </row>
    <row r="12" spans="4:5" x14ac:dyDescent="0.3">
      <c r="D12" s="1" t="str">
        <f>Lists!$H$10</f>
        <v>Продукт-2</v>
      </c>
      <c r="E12" s="1" t="str">
        <f>Lists!$L$12</f>
        <v>Канал продаж-4</v>
      </c>
    </row>
    <row r="13" spans="4:5" x14ac:dyDescent="0.3">
      <c r="D13" s="1" t="str">
        <f>Lists!$H$10</f>
        <v>Продукт-2</v>
      </c>
      <c r="E13" s="1" t="str">
        <f>Lists!$L$13</f>
        <v>Канал продаж-5</v>
      </c>
    </row>
    <row r="14" spans="4:5" x14ac:dyDescent="0.3">
      <c r="D14" s="1" t="str">
        <f>Lists!$H$11</f>
        <v>Продукт-3</v>
      </c>
      <c r="E14" s="1" t="str">
        <f>Lists!$L$14</f>
        <v>Канал продаж-6</v>
      </c>
    </row>
    <row r="15" spans="4:5" x14ac:dyDescent="0.3">
      <c r="D15" s="1" t="str">
        <f>Lists!$H$11</f>
        <v>Продукт-3</v>
      </c>
      <c r="E15" s="1" t="str">
        <f>Lists!$L$15</f>
        <v>Канал продаж-7</v>
      </c>
    </row>
    <row r="16" spans="4:5" x14ac:dyDescent="0.3">
      <c r="D16" s="1" t="str">
        <f>Lists!$H$11</f>
        <v>Продукт-3</v>
      </c>
      <c r="E16" s="1" t="str">
        <f>Lists!$L$9</f>
        <v>Канал продаж-1</v>
      </c>
    </row>
    <row r="17" spans="4:5" x14ac:dyDescent="0.3">
      <c r="D17" s="1" t="str">
        <f>Lists!$H$11</f>
        <v>Продукт-3</v>
      </c>
      <c r="E17" s="1" t="str">
        <f>Lists!$L$10</f>
        <v>Канал продаж-2</v>
      </c>
    </row>
    <row r="18" spans="4:5" x14ac:dyDescent="0.3">
      <c r="D18" s="1" t="str">
        <f>Lists!$H$12</f>
        <v>Продукт-4</v>
      </c>
      <c r="E18" s="1" t="str">
        <f>Lists!$L$11</f>
        <v>Канал продаж-3</v>
      </c>
    </row>
    <row r="19" spans="4:5" x14ac:dyDescent="0.3">
      <c r="D19" s="1" t="str">
        <f>Lists!$H$12</f>
        <v>Продукт-4</v>
      </c>
      <c r="E19" s="1" t="str">
        <f>Lists!$L$12</f>
        <v>Канал продаж-4</v>
      </c>
    </row>
    <row r="20" spans="4:5" x14ac:dyDescent="0.3">
      <c r="D20" s="1" t="str">
        <f>Lists!$H$12</f>
        <v>Продукт-4</v>
      </c>
      <c r="E20" s="1" t="str">
        <f>Lists!$L$13</f>
        <v>Канал продаж-5</v>
      </c>
    </row>
    <row r="21" spans="4:5" x14ac:dyDescent="0.3">
      <c r="D21" s="1" t="str">
        <f>Lists!$H$12</f>
        <v>Продукт-4</v>
      </c>
      <c r="E21" s="1" t="str">
        <f>Lists!$L$14</f>
        <v>Канал продаж-6</v>
      </c>
    </row>
    <row r="22" spans="4:5" x14ac:dyDescent="0.3">
      <c r="D22" s="1" t="str">
        <f>Lists!$H$12</f>
        <v>Продукт-4</v>
      </c>
      <c r="E22" s="1" t="str">
        <f>Lists!$L$15</f>
        <v>Канал продаж-7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AK302"/>
  <sheetViews>
    <sheetView showGridLines="0" zoomScaleNormal="100" workbookViewId="0">
      <pane xSplit="4" ySplit="7" topLeftCell="L8" activePane="bottomRight" state="frozen"/>
      <selection pane="topRight" activeCell="E1" sqref="E1"/>
      <selection pane="bottomLeft" activeCell="A8" sqref="A8"/>
      <selection pane="bottomRight" activeCell="U14" sqref="U14"/>
    </sheetView>
  </sheetViews>
  <sheetFormatPr defaultRowHeight="13.8" x14ac:dyDescent="0.3"/>
  <cols>
    <col min="1" max="1" width="2.77734375" style="1" customWidth="1"/>
    <col min="2" max="2" width="6.5546875" style="26" bestFit="1" customWidth="1"/>
    <col min="3" max="4" width="2.77734375" style="1" customWidth="1"/>
    <col min="5" max="5" width="31.109375" style="1" bestFit="1" customWidth="1"/>
    <col min="6" max="6" width="37" style="1" bestFit="1" customWidth="1"/>
    <col min="7" max="7" width="26.109375" style="1" bestFit="1" customWidth="1"/>
    <col min="8" max="8" width="2.21875" style="1" bestFit="1" customWidth="1"/>
    <col min="9" max="9" width="1.77734375" style="1" customWidth="1"/>
    <col min="10" max="10" width="26.44140625" style="1" customWidth="1"/>
    <col min="11" max="11" width="8.33203125" style="1" customWidth="1"/>
    <col min="12" max="12" width="1.77734375" style="1" customWidth="1"/>
    <col min="13" max="13" width="27.5546875" style="1" bestFit="1" customWidth="1"/>
    <col min="14" max="14" width="35.77734375" style="1" bestFit="1" customWidth="1"/>
    <col min="15" max="15" width="29.33203125" style="1" bestFit="1" customWidth="1"/>
    <col min="16" max="16" width="3.21875" style="1" bestFit="1" customWidth="1"/>
    <col min="17" max="17" width="1.77734375" style="1" customWidth="1"/>
    <col min="18" max="18" width="26.44140625" style="1" customWidth="1"/>
    <col min="19" max="19" width="8.33203125" style="1" customWidth="1"/>
    <col min="20" max="20" width="8.44140625" style="1" bestFit="1" customWidth="1"/>
    <col min="21" max="21" width="20" style="1" bestFit="1" customWidth="1"/>
    <col min="22" max="22" width="28.109375" style="1" bestFit="1" customWidth="1"/>
    <col min="23" max="23" width="28.33203125" style="1" bestFit="1" customWidth="1"/>
    <col min="24" max="24" width="3.21875" style="1" bestFit="1" customWidth="1"/>
    <col min="25" max="25" width="1.77734375" style="1" customWidth="1"/>
    <col min="26" max="26" width="26.44140625" style="1" customWidth="1"/>
    <col min="27" max="27" width="8.33203125" style="1" customWidth="1"/>
    <col min="28" max="28" width="8.44140625" style="1" bestFit="1" customWidth="1"/>
    <col min="29" max="31" width="8.88671875" style="1"/>
    <col min="32" max="32" width="14.44140625" style="1" bestFit="1" customWidth="1"/>
    <col min="33" max="33" width="15.5546875" style="1" customWidth="1"/>
    <col min="34" max="37" width="15.21875" style="1" customWidth="1"/>
    <col min="38" max="16384" width="8.88671875" style="1"/>
  </cols>
  <sheetData>
    <row r="1" spans="2:37" x14ac:dyDescent="0.3">
      <c r="B1" s="26" t="s">
        <v>168</v>
      </c>
    </row>
    <row r="2" spans="2:37" x14ac:dyDescent="0.3">
      <c r="B2" s="26">
        <f>SUM(B3:B400000)</f>
        <v>0</v>
      </c>
      <c r="E2" s="1" t="str">
        <f t="shared" ref="E2:AG2" si="0">LEFT(ADDRESS(1,COLUMN(E1),4),LEN(ADDRESS(1,COLUMN(E1),4))-1)</f>
        <v>E</v>
      </c>
      <c r="F2" s="1" t="str">
        <f t="shared" si="0"/>
        <v>F</v>
      </c>
      <c r="G2" s="1" t="str">
        <f t="shared" si="0"/>
        <v>G</v>
      </c>
      <c r="H2" s="1" t="str">
        <f t="shared" si="0"/>
        <v>H</v>
      </c>
      <c r="I2" s="1" t="str">
        <f t="shared" si="0"/>
        <v>I</v>
      </c>
      <c r="J2" s="1" t="str">
        <f t="shared" si="0"/>
        <v>J</v>
      </c>
      <c r="K2" s="1" t="str">
        <f t="shared" si="0"/>
        <v>K</v>
      </c>
      <c r="L2" s="1" t="str">
        <f t="shared" si="0"/>
        <v>L</v>
      </c>
      <c r="M2" s="1" t="str">
        <f t="shared" si="0"/>
        <v>M</v>
      </c>
      <c r="N2" s="1" t="str">
        <f t="shared" si="0"/>
        <v>N</v>
      </c>
      <c r="O2" s="1" t="str">
        <f t="shared" si="0"/>
        <v>O</v>
      </c>
      <c r="P2" s="1" t="str">
        <f t="shared" si="0"/>
        <v>P</v>
      </c>
      <c r="Q2" s="1" t="str">
        <f t="shared" si="0"/>
        <v>Q</v>
      </c>
      <c r="R2" s="1" t="str">
        <f t="shared" ref="R2:S2" si="1">LEFT(ADDRESS(1,COLUMN(R1),4),LEN(ADDRESS(1,COLUMN(R1),4))-1)</f>
        <v>R</v>
      </c>
      <c r="S2" s="1" t="str">
        <f t="shared" si="1"/>
        <v>S</v>
      </c>
      <c r="T2" s="1" t="str">
        <f t="shared" si="0"/>
        <v>T</v>
      </c>
      <c r="U2" s="1" t="str">
        <f t="shared" si="0"/>
        <v>U</v>
      </c>
      <c r="V2" s="1" t="str">
        <f t="shared" si="0"/>
        <v>V</v>
      </c>
      <c r="W2" s="1" t="str">
        <f t="shared" si="0"/>
        <v>W</v>
      </c>
      <c r="X2" s="1" t="str">
        <f t="shared" si="0"/>
        <v>X</v>
      </c>
      <c r="Y2" s="1" t="str">
        <f t="shared" si="0"/>
        <v>Y</v>
      </c>
      <c r="Z2" s="1" t="str">
        <f t="shared" si="0"/>
        <v>Z</v>
      </c>
      <c r="AA2" s="1" t="str">
        <f t="shared" ref="AA2" si="2">LEFT(ADDRESS(1,COLUMN(AA1),4),LEN(ADDRESS(1,COLUMN(AA1),4))-1)</f>
        <v>AA</v>
      </c>
      <c r="AB2" s="1" t="str">
        <f t="shared" ref="AB2" si="3">LEFT(ADDRESS(1,COLUMN(AB1),4),LEN(ADDRESS(1,COLUMN(AB1),4))-1)</f>
        <v>AB</v>
      </c>
      <c r="AC2" s="1" t="str">
        <f t="shared" si="0"/>
        <v>AC</v>
      </c>
      <c r="AD2" s="1" t="str">
        <f t="shared" si="0"/>
        <v>AD</v>
      </c>
      <c r="AE2" s="1" t="str">
        <f t="shared" si="0"/>
        <v>AE</v>
      </c>
      <c r="AF2" s="1" t="str">
        <f t="shared" si="0"/>
        <v>AF</v>
      </c>
      <c r="AG2" s="1" t="str">
        <f t="shared" si="0"/>
        <v>AG</v>
      </c>
      <c r="AH2" s="1" t="str">
        <f>LEFT(ADDRESS(1,COLUMN(AH1),4),LEN(ADDRESS(1,COLUMN(AH1),4))-1)</f>
        <v>AH</v>
      </c>
    </row>
    <row r="6" spans="2:37" x14ac:dyDescent="0.3">
      <c r="E6" s="3" t="s">
        <v>59</v>
      </c>
      <c r="K6" s="1">
        <f>SUM(K8:K100000)</f>
        <v>0</v>
      </c>
      <c r="M6" s="3" t="s">
        <v>60</v>
      </c>
      <c r="S6" s="1">
        <f>SUM(S8:S100000)</f>
        <v>0</v>
      </c>
      <c r="U6" s="3" t="s">
        <v>61</v>
      </c>
      <c r="AA6" s="1">
        <f>SUM(AA8:AA100000)</f>
        <v>0</v>
      </c>
    </row>
    <row r="7" spans="2:37" s="4" customFormat="1" x14ac:dyDescent="0.3">
      <c r="B7" s="26"/>
      <c r="E7" s="4" t="str">
        <f>dbP!$O$1</f>
        <v>статья-1</v>
      </c>
      <c r="F7" s="4" t="str">
        <f>dbP!$P$1</f>
        <v>статья-2</v>
      </c>
      <c r="G7" s="4" t="str">
        <f>dbP!$Q$1</f>
        <v>статья-3</v>
      </c>
      <c r="J7" s="4" t="s">
        <v>167</v>
      </c>
      <c r="K7" s="4" t="s">
        <v>168</v>
      </c>
      <c r="M7" s="4" t="str">
        <f>dbP!$O$1</f>
        <v>статья-1</v>
      </c>
      <c r="N7" s="4" t="str">
        <f>dbP!$P$1</f>
        <v>статья-2</v>
      </c>
      <c r="O7" s="4" t="str">
        <f>dbP!$Q$1</f>
        <v>статья-3</v>
      </c>
      <c r="R7" s="4" t="s">
        <v>169</v>
      </c>
      <c r="S7" s="4" t="s">
        <v>168</v>
      </c>
      <c r="T7" s="4" t="s">
        <v>191</v>
      </c>
      <c r="U7" s="4" t="str">
        <f>dbP!$O$1</f>
        <v>статья-1</v>
      </c>
      <c r="V7" s="4" t="str">
        <f>dbP!$P$1</f>
        <v>статья-2</v>
      </c>
      <c r="W7" s="4" t="str">
        <f>dbP!$Q$1</f>
        <v>статья-3</v>
      </c>
      <c r="Z7" s="4" t="s">
        <v>203</v>
      </c>
      <c r="AA7" s="4" t="s">
        <v>168</v>
      </c>
      <c r="AB7" s="4" t="s">
        <v>194</v>
      </c>
    </row>
    <row r="8" spans="2:37" ht="4.95" customHeight="1" x14ac:dyDescent="0.3"/>
    <row r="9" spans="2:37" x14ac:dyDescent="0.3">
      <c r="B9" s="26">
        <f>IF(AND(J9=0,R9=0,Z9=0),0,IF(OR(COUNTIF(M:M,E9)&lt;&gt;0,COUNTIF(U:U,E9)&lt;&gt;0),1,IF(OR(COUNTIF(E:E,M9)&lt;&gt;0,COUNTIF(U:U,M9)&lt;&gt;0),2,IF(OR(COUNTIF(E:E,U9)&lt;&gt;0,COUNTIF(M:M,U9)&lt;&gt;0),3,0))))</f>
        <v>0</v>
      </c>
      <c r="E9" s="3" t="s">
        <v>200</v>
      </c>
      <c r="J9" s="1" t="str">
        <f t="shared" ref="J9:J16" si="4">IF(G9&lt;&gt;"",G9,IF(F9&lt;&gt;"",F9,E9))</f>
        <v>Дебиторская задолженность</v>
      </c>
      <c r="K9" s="1">
        <f>IF(OR(J9=0,J9=""),0,IF(AND(F9&lt;&gt;"",G9=""),IF(COUNTIFS(E:E,E9,F:F,F9,G:G,"")=1,0,1),IF(COUNTIF(J:J,J9)=1,0,1)))</f>
        <v>0</v>
      </c>
      <c r="M9" s="3" t="s">
        <v>89</v>
      </c>
      <c r="P9" s="1" t="str">
        <f>dbP!$Y$2</f>
        <v>Y</v>
      </c>
      <c r="S9" s="1">
        <f>IF(OR(R9=0,R9=""),0,IF(AND(N9&lt;&gt;"",O9=""),IF(COUNTIFS(M:M,M9,N:N,N9,O:O,"")=1,0,1),IF(COUNTIF(R:R,R9)=1,0,1)))</f>
        <v>0</v>
      </c>
      <c r="U9" s="3" t="s">
        <v>64</v>
      </c>
      <c r="X9" s="1" t="str">
        <f>dbP!$AA$2</f>
        <v>AA</v>
      </c>
      <c r="AA9" s="1">
        <f>IF(OR(Z9=0,Z9=""),0,IF(AND(V9&lt;&gt;"",W9=""),IF(COUNTIFS(U:U,U9,V:V,V9,W:W,"")=1,0,1),IF(COUNTIF(Z:Z,Z9)=1,0,1)))</f>
        <v>0</v>
      </c>
      <c r="AG9" s="10" t="s">
        <v>111</v>
      </c>
      <c r="AH9" s="7" t="s">
        <v>107</v>
      </c>
      <c r="AI9" s="7" t="s">
        <v>108</v>
      </c>
      <c r="AJ9" s="7" t="s">
        <v>109</v>
      </c>
      <c r="AK9" s="7" t="s">
        <v>110</v>
      </c>
    </row>
    <row r="10" spans="2:37" x14ac:dyDescent="0.3">
      <c r="B10" s="26">
        <f t="shared" ref="B10:B73" si="5">IF(AND(J10=0,R10=0,Z10=0),0,IF(OR(COUNTIF(M:M,E10)&lt;&gt;0,COUNTIF(U:U,E10)&lt;&gt;0),1,IF(OR(COUNTIF(E:E,M10)&lt;&gt;0,COUNTIF(U:U,M10)&lt;&gt;0),2,IF(OR(COUNTIF(E:E,U10)&lt;&gt;0,COUNTIF(M:M,U10)&lt;&gt;0),3,0))))</f>
        <v>0</v>
      </c>
      <c r="E10" s="1" t="str">
        <f>Items!$E$9</f>
        <v>Дебиторская задолженность</v>
      </c>
      <c r="F10" s="3" t="s">
        <v>201</v>
      </c>
      <c r="J10" s="1" t="str">
        <f t="shared" si="4"/>
        <v>ДЗ при реализации</v>
      </c>
      <c r="K10" s="1">
        <f t="shared" ref="K10:K73" si="6">IF(OR(J10=0,J10=""),0,IF(AND(F10&lt;&gt;"",G10=""),IF(COUNTIFS(E:E,E10,F:F,F10,G:G,"")=1,0,1),IF(COUNTIF(J:J,J10)=1,0,1)))</f>
        <v>0</v>
      </c>
      <c r="M10" s="1" t="str">
        <f>Items!$M$9</f>
        <v>Поступление ДС от продаж</v>
      </c>
      <c r="N10" s="3" t="s">
        <v>91</v>
      </c>
      <c r="P10" s="1" t="str">
        <f>dbP!$Y$2</f>
        <v>Y</v>
      </c>
      <c r="S10" s="1">
        <f t="shared" ref="S10:S73" si="7">IF(OR(R10=0,R10=""),0,IF(AND(N10&lt;&gt;"",O10=""),IF(COUNTIFS(M:M,M10,N:N,N10,O:O,"")=1,0,1),IF(COUNTIF(R:R,R10)=1,0,1)))</f>
        <v>0</v>
      </c>
      <c r="U10" s="1" t="str">
        <f>Items!$U$9</f>
        <v>Выручка</v>
      </c>
      <c r="V10" s="3" t="s">
        <v>65</v>
      </c>
      <c r="X10" s="1" t="str">
        <f>dbP!$AA$2</f>
        <v>AA</v>
      </c>
      <c r="AA10" s="1">
        <f t="shared" ref="AA10:AA73" si="8">IF(OR(Z10=0,Z10=""),0,IF(AND(V10&lt;&gt;"",W10=""),IF(COUNTIFS(U:U,U10,V:V,V10,W:W,"")=1,0,1),IF(COUNTIF(Z:Z,Z10)=1,0,1)))</f>
        <v>0</v>
      </c>
      <c r="AE10" s="1" t="s">
        <v>64</v>
      </c>
      <c r="AG10" s="11">
        <f>SUM(AH10:AK10)</f>
        <v>40000000</v>
      </c>
      <c r="AH10" s="9"/>
      <c r="AI10" s="9"/>
      <c r="AJ10" s="9"/>
      <c r="AK10" s="9">
        <v>40000000</v>
      </c>
    </row>
    <row r="11" spans="2:37" x14ac:dyDescent="0.3">
      <c r="B11" s="26">
        <f t="shared" si="5"/>
        <v>0</v>
      </c>
      <c r="E11" s="1" t="str">
        <f>Items!$E$9</f>
        <v>Дебиторская задолженность</v>
      </c>
      <c r="F11" s="1" t="str">
        <f>Items!$F$10</f>
        <v>ДЗ при реализации</v>
      </c>
      <c r="G11" s="6" t="str">
        <f>Items!$W$11</f>
        <v>Направление-1</v>
      </c>
      <c r="J11" s="1" t="str">
        <f t="shared" si="4"/>
        <v>Направление-1</v>
      </c>
      <c r="K11" s="1">
        <f>IF(OR(J11=0,J11=""),0,IF(AND(F11&lt;&gt;"",G11=""),IF(COUNTIFS(E:E,E11,F:F,F11,G:G,"")=1,0,1),IF(COUNTIF(J:J,J11)=1,0,1)))</f>
        <v>0</v>
      </c>
      <c r="M11" s="1" t="str">
        <f>Items!$M$9</f>
        <v>Поступление ДС от продаж</v>
      </c>
      <c r="N11" s="1" t="str">
        <f>Items!$N$10</f>
        <v>Поступления от реализации</v>
      </c>
      <c r="O11" s="6" t="str">
        <f>Items!$W$11</f>
        <v>Направление-1</v>
      </c>
      <c r="P11" s="1" t="str">
        <f>dbP!$Y$2</f>
        <v>Y</v>
      </c>
      <c r="S11" s="1">
        <f>IF(OR(R11=0,R11=""),0,IF(AND(N11&lt;&gt;"",O11=""),IF(COUNTIFS(M:M,M11,N:N,N11,O:O,"")=1,0,1),IF(COUNTIF(R:R,R11)=1,0,1)))</f>
        <v>0</v>
      </c>
      <c r="T11" s="3" t="s">
        <v>192</v>
      </c>
      <c r="U11" s="1" t="str">
        <f>Items!$U$9</f>
        <v>Выручка</v>
      </c>
      <c r="V11" s="1" t="str">
        <f>Items!$V$10</f>
        <v>Выручка от реализации</v>
      </c>
      <c r="W11" s="3" t="s">
        <v>66</v>
      </c>
      <c r="X11" s="1" t="str">
        <f>dbP!$AA$2</f>
        <v>AA</v>
      </c>
      <c r="AA11" s="1">
        <f>IF(OR(Z11=0,Z11=""),0,IF(AND(V11&lt;&gt;"",W11=""),IF(COUNTIFS(U:U,U11,V:V,V11,W:W,"")=1,0,1),IF(COUNTIF(Z:Z,Z11)=1,0,1)))</f>
        <v>0</v>
      </c>
      <c r="AB11" s="3" t="s">
        <v>195</v>
      </c>
      <c r="AE11" s="4" t="s">
        <v>100</v>
      </c>
      <c r="AF11" s="4"/>
      <c r="AG11" s="11">
        <f>SUM(AH11:AK11)</f>
        <v>29216687</v>
      </c>
      <c r="AH11" s="8">
        <f>SUM(AH12:AH17)</f>
        <v>5000000</v>
      </c>
      <c r="AI11" s="8">
        <f>SUM(AI12:AI17)</f>
        <v>21000000</v>
      </c>
      <c r="AJ11" s="8">
        <f>SUM(AJ12:AJ17)</f>
        <v>3192341</v>
      </c>
      <c r="AK11" s="8">
        <f>SUM(AK12:AK17)</f>
        <v>24346</v>
      </c>
    </row>
    <row r="12" spans="2:37" x14ac:dyDescent="0.3">
      <c r="B12" s="26">
        <f t="shared" si="5"/>
        <v>0</v>
      </c>
      <c r="E12" s="1" t="str">
        <f>Items!$E$9</f>
        <v>Дебиторская задолженность</v>
      </c>
      <c r="F12" s="1" t="str">
        <f>Items!$F$10</f>
        <v>ДЗ при реализации</v>
      </c>
      <c r="G12" s="6" t="str">
        <f>Items!$W$12</f>
        <v>Направление-2</v>
      </c>
      <c r="J12" s="1" t="str">
        <f t="shared" si="4"/>
        <v>Направление-2</v>
      </c>
      <c r="K12" s="1">
        <f t="shared" si="6"/>
        <v>0</v>
      </c>
      <c r="M12" s="1" t="str">
        <f>Items!$M$9</f>
        <v>Поступление ДС от продаж</v>
      </c>
      <c r="N12" s="1" t="str">
        <f>Items!$N$10</f>
        <v>Поступления от реализации</v>
      </c>
      <c r="O12" s="6" t="str">
        <f>Items!$W$12</f>
        <v>Направление-2</v>
      </c>
      <c r="P12" s="1" t="str">
        <f>dbP!$Y$2</f>
        <v>Y</v>
      </c>
      <c r="S12" s="1">
        <f t="shared" si="7"/>
        <v>0</v>
      </c>
      <c r="T12" s="6" t="str">
        <f>Items!$T$11</f>
        <v>CF(+)</v>
      </c>
      <c r="U12" s="1" t="str">
        <f>Items!$U$9</f>
        <v>Выручка</v>
      </c>
      <c r="V12" s="1" t="str">
        <f>Items!$V$10</f>
        <v>Выручка от реализации</v>
      </c>
      <c r="W12" s="3" t="s">
        <v>67</v>
      </c>
      <c r="X12" s="1" t="str">
        <f>dbP!$AA$2</f>
        <v>AA</v>
      </c>
      <c r="AA12" s="1">
        <f t="shared" si="8"/>
        <v>0</v>
      </c>
      <c r="AB12" s="6" t="str">
        <f>Items!$AB$11</f>
        <v>PL(+)</v>
      </c>
      <c r="AF12" s="1" t="s">
        <v>101</v>
      </c>
      <c r="AG12" s="11"/>
      <c r="AH12" s="9">
        <v>5000000</v>
      </c>
      <c r="AI12" s="9"/>
      <c r="AJ12" s="9"/>
      <c r="AK12" s="9"/>
    </row>
    <row r="13" spans="2:37" x14ac:dyDescent="0.3">
      <c r="B13" s="26">
        <f t="shared" si="5"/>
        <v>0</v>
      </c>
      <c r="E13" s="1" t="str">
        <f>Items!$E$9</f>
        <v>Дебиторская задолженность</v>
      </c>
      <c r="F13" s="1" t="str">
        <f>Items!$F$10</f>
        <v>ДЗ при реализации</v>
      </c>
      <c r="G13" s="6" t="str">
        <f>Items!$W$13</f>
        <v>Направление-3</v>
      </c>
      <c r="J13" s="1" t="str">
        <f t="shared" si="4"/>
        <v>Направление-3</v>
      </c>
      <c r="K13" s="1">
        <f t="shared" si="6"/>
        <v>0</v>
      </c>
      <c r="M13" s="1" t="str">
        <f>Items!$M$9</f>
        <v>Поступление ДС от продаж</v>
      </c>
      <c r="N13" s="1" t="str">
        <f>Items!$N$10</f>
        <v>Поступления от реализации</v>
      </c>
      <c r="O13" s="6" t="str">
        <f>Items!$W$13</f>
        <v>Направление-3</v>
      </c>
      <c r="P13" s="1" t="str">
        <f>dbP!$Y$2</f>
        <v>Y</v>
      </c>
      <c r="S13" s="1">
        <f t="shared" si="7"/>
        <v>0</v>
      </c>
      <c r="T13" s="6" t="str">
        <f>Items!$T$11</f>
        <v>CF(+)</v>
      </c>
      <c r="U13" s="1" t="str">
        <f>Items!$U$9</f>
        <v>Выручка</v>
      </c>
      <c r="V13" s="1" t="str">
        <f>Items!$V$10</f>
        <v>Выручка от реализации</v>
      </c>
      <c r="W13" s="3" t="s">
        <v>68</v>
      </c>
      <c r="X13" s="1" t="str">
        <f>dbP!$AA$2</f>
        <v>AA</v>
      </c>
      <c r="AA13" s="1">
        <f t="shared" si="8"/>
        <v>0</v>
      </c>
      <c r="AB13" s="6" t="str">
        <f>Items!$AB$11</f>
        <v>PL(+)</v>
      </c>
      <c r="AF13" s="1" t="s">
        <v>102</v>
      </c>
      <c r="AG13" s="11"/>
      <c r="AH13" s="9"/>
      <c r="AI13" s="9">
        <v>1000000</v>
      </c>
      <c r="AJ13" s="9"/>
      <c r="AK13" s="9"/>
    </row>
    <row r="14" spans="2:37" x14ac:dyDescent="0.3">
      <c r="B14" s="26">
        <f t="shared" si="5"/>
        <v>0</v>
      </c>
      <c r="E14" s="1" t="str">
        <f>Items!$E$9</f>
        <v>Дебиторская задолженность</v>
      </c>
      <c r="F14" s="3" t="s">
        <v>202</v>
      </c>
      <c r="G14" s="6"/>
      <c r="J14" s="1" t="str">
        <f t="shared" si="4"/>
        <v>Прочая ДЗ</v>
      </c>
      <c r="K14" s="1">
        <f t="shared" si="6"/>
        <v>0</v>
      </c>
      <c r="M14" s="1" t="str">
        <f>Items!$M$9</f>
        <v>Поступление ДС от продаж</v>
      </c>
      <c r="N14" s="3" t="s">
        <v>92</v>
      </c>
      <c r="O14" s="6"/>
      <c r="P14" s="1" t="str">
        <f>dbP!$Y$2</f>
        <v>Y</v>
      </c>
      <c r="S14" s="1">
        <f t="shared" si="7"/>
        <v>0</v>
      </c>
      <c r="U14" s="1" t="str">
        <f>Items!$U$9</f>
        <v>Выручка</v>
      </c>
      <c r="V14" s="3" t="s">
        <v>69</v>
      </c>
      <c r="X14" s="1" t="str">
        <f>dbP!$AA$2</f>
        <v>AA</v>
      </c>
      <c r="AA14" s="1">
        <f t="shared" si="8"/>
        <v>0</v>
      </c>
      <c r="AF14" s="1" t="s">
        <v>103</v>
      </c>
      <c r="AG14" s="11"/>
      <c r="AH14" s="9"/>
      <c r="AI14" s="9">
        <v>20000000</v>
      </c>
      <c r="AJ14" s="9"/>
      <c r="AK14" s="9"/>
    </row>
    <row r="15" spans="2:37" x14ac:dyDescent="0.3">
      <c r="B15" s="26">
        <f t="shared" si="5"/>
        <v>0</v>
      </c>
      <c r="E15" s="1" t="str">
        <f>Items!$E$9</f>
        <v>Дебиторская задолженность</v>
      </c>
      <c r="F15" s="1" t="str">
        <f>Items!$F$14</f>
        <v>Прочая ДЗ</v>
      </c>
      <c r="G15" s="6" t="str">
        <f>Items!$W$15</f>
        <v>Прочие продажи-1</v>
      </c>
      <c r="J15" s="1" t="str">
        <f t="shared" si="4"/>
        <v>Прочие продажи-1</v>
      </c>
      <c r="K15" s="1">
        <f t="shared" si="6"/>
        <v>0</v>
      </c>
      <c r="M15" s="1" t="str">
        <f>Items!$M$9</f>
        <v>Поступление ДС от продаж</v>
      </c>
      <c r="N15" s="1" t="str">
        <f>Items!$N$14</f>
        <v>Прочие поступления от продаж</v>
      </c>
      <c r="O15" s="6" t="str">
        <f>Items!$W$15</f>
        <v>Прочие продажи-1</v>
      </c>
      <c r="P15" s="1" t="str">
        <f>dbP!$Y$2</f>
        <v>Y</v>
      </c>
      <c r="S15" s="1">
        <f t="shared" si="7"/>
        <v>0</v>
      </c>
      <c r="T15" s="6" t="str">
        <f>Items!$T$11</f>
        <v>CF(+)</v>
      </c>
      <c r="U15" s="1" t="str">
        <f>Items!$U$9</f>
        <v>Выручка</v>
      </c>
      <c r="V15" s="1" t="str">
        <f>Items!$V$14</f>
        <v>Прочая выручка</v>
      </c>
      <c r="W15" s="3" t="s">
        <v>157</v>
      </c>
      <c r="X15" s="1" t="str">
        <f>dbP!$AA$2</f>
        <v>AA</v>
      </c>
      <c r="AA15" s="1">
        <f t="shared" si="8"/>
        <v>0</v>
      </c>
      <c r="AB15" s="6" t="str">
        <f>Items!$AB$11</f>
        <v>PL(+)</v>
      </c>
      <c r="AF15" s="1" t="s">
        <v>104</v>
      </c>
      <c r="AG15" s="11"/>
      <c r="AH15" s="9"/>
      <c r="AI15" s="9"/>
      <c r="AJ15" s="9">
        <v>2364755</v>
      </c>
      <c r="AK15" s="9"/>
    </row>
    <row r="16" spans="2:37" x14ac:dyDescent="0.3">
      <c r="B16" s="26">
        <f t="shared" si="5"/>
        <v>0</v>
      </c>
      <c r="E16" s="1" t="str">
        <f>Items!$E$9</f>
        <v>Дебиторская задолженность</v>
      </c>
      <c r="F16" s="1" t="str">
        <f>Items!$F$14</f>
        <v>Прочая ДЗ</v>
      </c>
      <c r="G16" s="6" t="str">
        <f>Items!$W$16</f>
        <v>Прочие продажи-2</v>
      </c>
      <c r="J16" s="1" t="str">
        <f t="shared" si="4"/>
        <v>Прочие продажи-2</v>
      </c>
      <c r="K16" s="1">
        <f t="shared" si="6"/>
        <v>0</v>
      </c>
      <c r="M16" s="1" t="str">
        <f>Items!$M$9</f>
        <v>Поступление ДС от продаж</v>
      </c>
      <c r="N16" s="1" t="str">
        <f>Items!$N$14</f>
        <v>Прочие поступления от продаж</v>
      </c>
      <c r="O16" s="6" t="str">
        <f>Items!$W$16</f>
        <v>Прочие продажи-2</v>
      </c>
      <c r="P16" s="1" t="str">
        <f>dbP!$Y$2</f>
        <v>Y</v>
      </c>
      <c r="S16" s="1">
        <f t="shared" si="7"/>
        <v>0</v>
      </c>
      <c r="T16" s="6" t="str">
        <f>Items!$T$11</f>
        <v>CF(+)</v>
      </c>
      <c r="U16" s="1" t="str">
        <f>Items!$U$9</f>
        <v>Выручка</v>
      </c>
      <c r="V16" s="1" t="str">
        <f>Items!$V$14</f>
        <v>Прочая выручка</v>
      </c>
      <c r="W16" s="3" t="s">
        <v>158</v>
      </c>
      <c r="X16" s="1" t="str">
        <f>dbP!$AA$2</f>
        <v>AA</v>
      </c>
      <c r="AA16" s="1">
        <f t="shared" si="8"/>
        <v>0</v>
      </c>
      <c r="AB16" s="6" t="str">
        <f>Items!$AB$11</f>
        <v>PL(+)</v>
      </c>
      <c r="AF16" s="1" t="s">
        <v>105</v>
      </c>
      <c r="AG16" s="11"/>
      <c r="AH16" s="9"/>
      <c r="AI16" s="9"/>
      <c r="AJ16" s="9">
        <v>827586</v>
      </c>
      <c r="AK16" s="9"/>
    </row>
    <row r="17" spans="2:37" x14ac:dyDescent="0.3">
      <c r="B17" s="26">
        <f t="shared" si="5"/>
        <v>0</v>
      </c>
      <c r="E17" s="3" t="s">
        <v>94</v>
      </c>
      <c r="G17" s="6"/>
      <c r="H17" s="1" t="str">
        <f>dbP!$Y$2</f>
        <v>Y</v>
      </c>
      <c r="J17" s="1" t="str">
        <f>IF(G17&lt;&gt;"",G17,IF(F17&lt;&gt;"",F17,E17))</f>
        <v>Начисление себестоимостных затрат</v>
      </c>
      <c r="K17" s="1">
        <f t="shared" si="6"/>
        <v>0</v>
      </c>
      <c r="M17" s="3" t="s">
        <v>90</v>
      </c>
      <c r="O17" s="6"/>
      <c r="P17" s="1" t="str">
        <f>dbP!$AA$2</f>
        <v>AA</v>
      </c>
      <c r="R17" s="1" t="str">
        <f>IF(O17&lt;&gt;"",O17,IF(N17&lt;&gt;"",N17,M17))</f>
        <v>Оплаты себестоимостных затрат</v>
      </c>
      <c r="S17" s="1">
        <f t="shared" si="7"/>
        <v>0</v>
      </c>
      <c r="U17" s="3" t="s">
        <v>99</v>
      </c>
      <c r="X17" s="1" t="str">
        <f>dbP!$AA$2</f>
        <v>AA</v>
      </c>
      <c r="Z17" s="1" t="str">
        <f>IF(W17&lt;&gt;"",W17,IF(V17&lt;&gt;"",V17,U17))</f>
        <v>Себестоимость продаж</v>
      </c>
      <c r="AA17" s="1">
        <f t="shared" si="8"/>
        <v>0</v>
      </c>
      <c r="AF17" s="1" t="s">
        <v>106</v>
      </c>
      <c r="AG17" s="11"/>
      <c r="AH17" s="9"/>
      <c r="AI17" s="9"/>
      <c r="AJ17" s="9"/>
      <c r="AK17" s="9">
        <v>24346</v>
      </c>
    </row>
    <row r="18" spans="2:37" x14ac:dyDescent="0.3">
      <c r="B18" s="26">
        <f t="shared" si="5"/>
        <v>0</v>
      </c>
      <c r="E18" s="1" t="str">
        <f>Items!$E$17</f>
        <v>Начисление себестоимостных затрат</v>
      </c>
      <c r="F18" s="3" t="s">
        <v>95</v>
      </c>
      <c r="G18" s="6"/>
      <c r="H18" s="1" t="str">
        <f>dbP!$Y$2</f>
        <v>Y</v>
      </c>
      <c r="J18" s="1" t="str">
        <f t="shared" ref="J18:J80" si="9">IF(G18&lt;&gt;"",G18,IF(F18&lt;&gt;"",F18,E18))</f>
        <v>Начисление затрат этапа-1 бизнес-процесса</v>
      </c>
      <c r="K18" s="1">
        <f t="shared" si="6"/>
        <v>0</v>
      </c>
      <c r="M18" s="1" t="str">
        <f>Items!$M$17</f>
        <v>Оплаты себестоимостных затрат</v>
      </c>
      <c r="N18" s="3" t="s">
        <v>93</v>
      </c>
      <c r="O18" s="6"/>
      <c r="P18" s="1" t="str">
        <f>dbP!$AA$2</f>
        <v>AA</v>
      </c>
      <c r="R18" s="1" t="str">
        <f t="shared" ref="R18:R80" si="10">IF(O18&lt;&gt;"",O18,IF(N18&lt;&gt;"",N18,M18))</f>
        <v>Оплаты расходов этапа-1 бизнес-процесса</v>
      </c>
      <c r="S18" s="1">
        <f t="shared" si="7"/>
        <v>0</v>
      </c>
      <c r="U18" s="1" t="str">
        <f>Items!$U$17</f>
        <v>Себестоимость продаж</v>
      </c>
      <c r="V18" s="3" t="s">
        <v>70</v>
      </c>
      <c r="X18" s="1" t="str">
        <f>dbP!$AA$2</f>
        <v>AA</v>
      </c>
      <c r="Z18" s="1" t="str">
        <f t="shared" ref="Z18:Z81" si="11">IF(W18&lt;&gt;"",W18,IF(V18&lt;&gt;"",V18,U18))</f>
        <v>Затраты этапа-1 бизнес-процесса</v>
      </c>
      <c r="AA18" s="1">
        <f t="shared" si="8"/>
        <v>0</v>
      </c>
      <c r="AG18" s="12"/>
    </row>
    <row r="19" spans="2:37" x14ac:dyDescent="0.3">
      <c r="B19" s="26">
        <f t="shared" si="5"/>
        <v>0</v>
      </c>
      <c r="E19" s="1" t="str">
        <f>Items!$E$17</f>
        <v>Начисление себестоимостных затрат</v>
      </c>
      <c r="F19" s="1" t="str">
        <f>Items!$F$18</f>
        <v>Начисление затрат этапа-1 бизнес-процесса</v>
      </c>
      <c r="G19" s="6" t="str">
        <f>Items!$W$19</f>
        <v>Сырье и материалы-1</v>
      </c>
      <c r="H19" s="1" t="str">
        <f>dbP!$Y$2</f>
        <v>Y</v>
      </c>
      <c r="J19" s="1" t="str">
        <f t="shared" si="9"/>
        <v>Сырье и материалы-1</v>
      </c>
      <c r="K19" s="1">
        <f t="shared" si="6"/>
        <v>0</v>
      </c>
      <c r="M19" s="1" t="str">
        <f>Items!$M$17</f>
        <v>Оплаты себестоимостных затрат</v>
      </c>
      <c r="N19" s="1" t="str">
        <f>Items!$N$18</f>
        <v>Оплаты расходов этапа-1 бизнес-процесса</v>
      </c>
      <c r="O19" s="6" t="str">
        <f>Items!$W$19</f>
        <v>Сырье и материалы-1</v>
      </c>
      <c r="P19" s="1" t="str">
        <f>dbP!$AA$2</f>
        <v>AA</v>
      </c>
      <c r="R19" s="1" t="str">
        <f t="shared" si="10"/>
        <v>Сырье и материалы-1</v>
      </c>
      <c r="S19" s="1">
        <f t="shared" si="7"/>
        <v>0</v>
      </c>
      <c r="T19" s="3" t="s">
        <v>193</v>
      </c>
      <c r="U19" s="1" t="str">
        <f>Items!$U$17</f>
        <v>Себестоимость продаж</v>
      </c>
      <c r="V19" s="1" t="str">
        <f>Items!$V$18</f>
        <v>Затраты этапа-1 бизнес-процесса</v>
      </c>
      <c r="W19" s="3" t="s">
        <v>71</v>
      </c>
      <c r="X19" s="1" t="str">
        <f>dbP!$AA$2</f>
        <v>AA</v>
      </c>
      <c r="Z19" s="1" t="str">
        <f t="shared" si="11"/>
        <v>Сырье и материалы-1</v>
      </c>
      <c r="AA19" s="1">
        <f t="shared" si="8"/>
        <v>0</v>
      </c>
      <c r="AB19" s="3" t="s">
        <v>196</v>
      </c>
      <c r="AE19" s="1" t="s">
        <v>112</v>
      </c>
      <c r="AG19" s="12">
        <f>AG10-AG11</f>
        <v>10783313</v>
      </c>
      <c r="AH19" s="1">
        <f t="shared" ref="AH19:AK19" si="12">AH10-AH11</f>
        <v>-5000000</v>
      </c>
      <c r="AI19" s="1">
        <f t="shared" si="12"/>
        <v>-21000000</v>
      </c>
      <c r="AJ19" s="1">
        <f t="shared" si="12"/>
        <v>-3192341</v>
      </c>
      <c r="AK19" s="1">
        <f t="shared" si="12"/>
        <v>39975654</v>
      </c>
    </row>
    <row r="20" spans="2:37" x14ac:dyDescent="0.3">
      <c r="B20" s="26">
        <f t="shared" si="5"/>
        <v>0</v>
      </c>
      <c r="E20" s="1" t="str">
        <f>Items!$E$17</f>
        <v>Начисление себестоимостных затрат</v>
      </c>
      <c r="F20" s="1" t="str">
        <f>Items!$F$18</f>
        <v>Начисление затрат этапа-1 бизнес-процесса</v>
      </c>
      <c r="G20" s="6" t="str">
        <f>Items!$W$20</f>
        <v>Сырье и материалы-2</v>
      </c>
      <c r="H20" s="1" t="str">
        <f>dbP!$Y$2</f>
        <v>Y</v>
      </c>
      <c r="J20" s="1" t="str">
        <f t="shared" si="9"/>
        <v>Сырье и материалы-2</v>
      </c>
      <c r="K20" s="1">
        <f t="shared" si="6"/>
        <v>0</v>
      </c>
      <c r="M20" s="1" t="str">
        <f>Items!$M$17</f>
        <v>Оплаты себестоимостных затрат</v>
      </c>
      <c r="N20" s="1" t="str">
        <f>Items!$N$18</f>
        <v>Оплаты расходов этапа-1 бизнес-процесса</v>
      </c>
      <c r="O20" s="6" t="str">
        <f>Items!$W$20</f>
        <v>Сырье и материалы-2</v>
      </c>
      <c r="P20" s="1" t="str">
        <f>dbP!$AA$2</f>
        <v>AA</v>
      </c>
      <c r="R20" s="1" t="str">
        <f t="shared" si="10"/>
        <v>Сырье и материалы-2</v>
      </c>
      <c r="S20" s="1">
        <f t="shared" si="7"/>
        <v>0</v>
      </c>
      <c r="T20" s="6" t="str">
        <f>Items!$T$19</f>
        <v>CF(-)</v>
      </c>
      <c r="U20" s="1" t="str">
        <f>Items!$U$17</f>
        <v>Себестоимость продаж</v>
      </c>
      <c r="V20" s="1" t="str">
        <f>Items!$V$18</f>
        <v>Затраты этапа-1 бизнес-процесса</v>
      </c>
      <c r="W20" s="3" t="s">
        <v>72</v>
      </c>
      <c r="X20" s="1" t="str">
        <f>dbP!$AA$2</f>
        <v>AA</v>
      </c>
      <c r="Z20" s="1" t="str">
        <f t="shared" si="11"/>
        <v>Сырье и материалы-2</v>
      </c>
      <c r="AA20" s="1">
        <f t="shared" si="8"/>
        <v>0</v>
      </c>
      <c r="AB20" s="6" t="str">
        <f>Items!$AB$19</f>
        <v>PL(-)</v>
      </c>
      <c r="AG20" s="12"/>
    </row>
    <row r="21" spans="2:37" x14ac:dyDescent="0.3">
      <c r="B21" s="26">
        <f t="shared" si="5"/>
        <v>0</v>
      </c>
      <c r="E21" s="1" t="str">
        <f>Items!$E$17</f>
        <v>Начисление себестоимостных затрат</v>
      </c>
      <c r="F21" s="1" t="str">
        <f>Items!$F$18</f>
        <v>Начисление затрат этапа-1 бизнес-процесса</v>
      </c>
      <c r="G21" s="6" t="str">
        <f>Items!$W$21</f>
        <v>Сырье и материалы-3</v>
      </c>
      <c r="H21" s="1" t="str">
        <f>dbP!$Y$2</f>
        <v>Y</v>
      </c>
      <c r="J21" s="1" t="str">
        <f t="shared" si="9"/>
        <v>Сырье и материалы-3</v>
      </c>
      <c r="K21" s="1">
        <f t="shared" si="6"/>
        <v>0</v>
      </c>
      <c r="M21" s="1" t="str">
        <f>Items!$M$17</f>
        <v>Оплаты себестоимостных затрат</v>
      </c>
      <c r="N21" s="1" t="str">
        <f>Items!$N$18</f>
        <v>Оплаты расходов этапа-1 бизнес-процесса</v>
      </c>
      <c r="O21" s="6" t="str">
        <f>Items!$W$21</f>
        <v>Сырье и материалы-3</v>
      </c>
      <c r="P21" s="1" t="str">
        <f>dbP!$AA$2</f>
        <v>AA</v>
      </c>
      <c r="R21" s="1" t="str">
        <f t="shared" si="10"/>
        <v>Сырье и материалы-3</v>
      </c>
      <c r="S21" s="1">
        <f t="shared" si="7"/>
        <v>0</v>
      </c>
      <c r="T21" s="6" t="str">
        <f>Items!$T$19</f>
        <v>CF(-)</v>
      </c>
      <c r="U21" s="1" t="str">
        <f>Items!$U$17</f>
        <v>Себестоимость продаж</v>
      </c>
      <c r="V21" s="1" t="str">
        <f>Items!$V$18</f>
        <v>Затраты этапа-1 бизнес-процесса</v>
      </c>
      <c r="W21" s="3" t="s">
        <v>73</v>
      </c>
      <c r="X21" s="1" t="str">
        <f>dbP!$AA$2</f>
        <v>AA</v>
      </c>
      <c r="Z21" s="1" t="str">
        <f t="shared" si="11"/>
        <v>Сырье и материалы-3</v>
      </c>
      <c r="AA21" s="1">
        <f t="shared" si="8"/>
        <v>0</v>
      </c>
      <c r="AB21" s="6" t="str">
        <f>Items!$AB$19</f>
        <v>PL(-)</v>
      </c>
    </row>
    <row r="22" spans="2:37" x14ac:dyDescent="0.3">
      <c r="B22" s="26">
        <f t="shared" si="5"/>
        <v>0</v>
      </c>
      <c r="E22" s="1" t="str">
        <f>Items!$E$17</f>
        <v>Начисление себестоимостных затрат</v>
      </c>
      <c r="F22" s="1" t="str">
        <f>Items!$F$18</f>
        <v>Начисление затрат этапа-1 бизнес-процесса</v>
      </c>
      <c r="G22" s="6" t="str">
        <f>Items!$W$22</f>
        <v>Сырье и материалы-4</v>
      </c>
      <c r="H22" s="1" t="str">
        <f>dbP!$Y$2</f>
        <v>Y</v>
      </c>
      <c r="J22" s="1" t="str">
        <f t="shared" si="9"/>
        <v>Сырье и материалы-4</v>
      </c>
      <c r="K22" s="1">
        <f t="shared" si="6"/>
        <v>0</v>
      </c>
      <c r="M22" s="1" t="str">
        <f>Items!$M$17</f>
        <v>Оплаты себестоимостных затрат</v>
      </c>
      <c r="N22" s="1" t="str">
        <f>Items!$N$18</f>
        <v>Оплаты расходов этапа-1 бизнес-процесса</v>
      </c>
      <c r="O22" s="6" t="str">
        <f>Items!$W$22</f>
        <v>Сырье и материалы-4</v>
      </c>
      <c r="P22" s="1" t="str">
        <f>dbP!$AA$2</f>
        <v>AA</v>
      </c>
      <c r="R22" s="1" t="str">
        <f t="shared" si="10"/>
        <v>Сырье и материалы-4</v>
      </c>
      <c r="S22" s="1">
        <f t="shared" si="7"/>
        <v>0</v>
      </c>
      <c r="T22" s="6" t="str">
        <f>Items!$T$19</f>
        <v>CF(-)</v>
      </c>
      <c r="U22" s="1" t="str">
        <f>Items!$U$17</f>
        <v>Себестоимость продаж</v>
      </c>
      <c r="V22" s="1" t="str">
        <f>Items!$V$18</f>
        <v>Затраты этапа-1 бизнес-процесса</v>
      </c>
      <c r="W22" s="3" t="s">
        <v>82</v>
      </c>
      <c r="X22" s="1" t="str">
        <f>dbP!$AA$2</f>
        <v>AA</v>
      </c>
      <c r="Z22" s="1" t="str">
        <f t="shared" si="11"/>
        <v>Сырье и материалы-4</v>
      </c>
      <c r="AA22" s="1">
        <f t="shared" si="8"/>
        <v>0</v>
      </c>
      <c r="AB22" s="6" t="str">
        <f>Items!$AB$19</f>
        <v>PL(-)</v>
      </c>
      <c r="AE22" s="1" t="s">
        <v>113</v>
      </c>
      <c r="AH22" s="1">
        <f>SUM($AH11:AH11)</f>
        <v>5000000</v>
      </c>
      <c r="AI22" s="1">
        <f>SUM($AH11:AI11)</f>
        <v>26000000</v>
      </c>
      <c r="AJ22" s="1">
        <f>SUM($AH11:AJ11)</f>
        <v>29192341</v>
      </c>
      <c r="AK22" s="1">
        <f>SUM($AH11:AK11)</f>
        <v>29216687</v>
      </c>
    </row>
    <row r="23" spans="2:37" x14ac:dyDescent="0.3">
      <c r="B23" s="26">
        <f t="shared" si="5"/>
        <v>0</v>
      </c>
      <c r="E23" s="1" t="str">
        <f>Items!$E$17</f>
        <v>Начисление себестоимостных затрат</v>
      </c>
      <c r="F23" s="1" t="str">
        <f>Items!$F$18</f>
        <v>Начисление затрат этапа-1 бизнес-процесса</v>
      </c>
      <c r="G23" s="6" t="str">
        <f>Items!$W$23</f>
        <v>Сырье и материалы-5</v>
      </c>
      <c r="H23" s="1" t="str">
        <f>dbP!$Y$2</f>
        <v>Y</v>
      </c>
      <c r="J23" s="1" t="str">
        <f t="shared" si="9"/>
        <v>Сырье и материалы-5</v>
      </c>
      <c r="K23" s="1">
        <f t="shared" si="6"/>
        <v>0</v>
      </c>
      <c r="M23" s="1" t="str">
        <f>Items!$M$17</f>
        <v>Оплаты себестоимостных затрат</v>
      </c>
      <c r="N23" s="1" t="str">
        <f>Items!$N$18</f>
        <v>Оплаты расходов этапа-1 бизнес-процесса</v>
      </c>
      <c r="O23" s="6" t="str">
        <f>Items!$W$23</f>
        <v>Сырье и материалы-5</v>
      </c>
      <c r="P23" s="1" t="str">
        <f>dbP!$AA$2</f>
        <v>AA</v>
      </c>
      <c r="R23" s="1" t="str">
        <f t="shared" si="10"/>
        <v>Сырье и материалы-5</v>
      </c>
      <c r="S23" s="1">
        <f t="shared" si="7"/>
        <v>0</v>
      </c>
      <c r="T23" s="6" t="str">
        <f>Items!$T$19</f>
        <v>CF(-)</v>
      </c>
      <c r="U23" s="1" t="str">
        <f>Items!$U$17</f>
        <v>Себестоимость продаж</v>
      </c>
      <c r="V23" s="1" t="str">
        <f>Items!$V$18</f>
        <v>Затраты этапа-1 бизнес-процесса</v>
      </c>
      <c r="W23" s="3" t="s">
        <v>83</v>
      </c>
      <c r="X23" s="1" t="str">
        <f>dbP!$AA$2</f>
        <v>AA</v>
      </c>
      <c r="Z23" s="1" t="str">
        <f t="shared" si="11"/>
        <v>Сырье и материалы-5</v>
      </c>
      <c r="AA23" s="1">
        <f t="shared" si="8"/>
        <v>0</v>
      </c>
      <c r="AB23" s="6" t="str">
        <f>Items!$AB$19</f>
        <v>PL(-)</v>
      </c>
    </row>
    <row r="24" spans="2:37" x14ac:dyDescent="0.3">
      <c r="B24" s="26">
        <f t="shared" si="5"/>
        <v>0</v>
      </c>
      <c r="E24" s="1" t="str">
        <f>Items!$E$17</f>
        <v>Начисление себестоимостных затрат</v>
      </c>
      <c r="F24" s="1" t="str">
        <f>Items!$F$18</f>
        <v>Начисление затрат этапа-1 бизнес-процесса</v>
      </c>
      <c r="G24" s="6" t="str">
        <f>Items!$W$24</f>
        <v>Сырье и материалы-6</v>
      </c>
      <c r="H24" s="1" t="str">
        <f>dbP!$Y$2</f>
        <v>Y</v>
      </c>
      <c r="J24" s="1" t="str">
        <f t="shared" si="9"/>
        <v>Сырье и материалы-6</v>
      </c>
      <c r="K24" s="1">
        <f t="shared" si="6"/>
        <v>0</v>
      </c>
      <c r="M24" s="1" t="str">
        <f>Items!$M$17</f>
        <v>Оплаты себестоимостных затрат</v>
      </c>
      <c r="N24" s="1" t="str">
        <f>Items!$N$18</f>
        <v>Оплаты расходов этапа-1 бизнес-процесса</v>
      </c>
      <c r="O24" s="6" t="str">
        <f>Items!$W$24</f>
        <v>Сырье и материалы-6</v>
      </c>
      <c r="P24" s="1" t="str">
        <f>dbP!$AA$2</f>
        <v>AA</v>
      </c>
      <c r="R24" s="1" t="str">
        <f t="shared" si="10"/>
        <v>Сырье и материалы-6</v>
      </c>
      <c r="S24" s="1">
        <f t="shared" si="7"/>
        <v>0</v>
      </c>
      <c r="T24" s="6" t="str">
        <f>Items!$T$19</f>
        <v>CF(-)</v>
      </c>
      <c r="U24" s="1" t="str">
        <f>Items!$U$17</f>
        <v>Себестоимость продаж</v>
      </c>
      <c r="V24" s="1" t="str">
        <f>Items!$V$18</f>
        <v>Затраты этапа-1 бизнес-процесса</v>
      </c>
      <c r="W24" s="3" t="s">
        <v>84</v>
      </c>
      <c r="X24" s="1" t="str">
        <f>dbP!$AA$2</f>
        <v>AA</v>
      </c>
      <c r="Z24" s="1" t="str">
        <f t="shared" si="11"/>
        <v>Сырье и материалы-6</v>
      </c>
      <c r="AA24" s="1">
        <f t="shared" si="8"/>
        <v>0</v>
      </c>
      <c r="AB24" s="6" t="str">
        <f>Items!$AB$19</f>
        <v>PL(-)</v>
      </c>
    </row>
    <row r="25" spans="2:37" x14ac:dyDescent="0.3">
      <c r="B25" s="26">
        <f t="shared" si="5"/>
        <v>0</v>
      </c>
      <c r="E25" s="1" t="str">
        <f>Items!$E$17</f>
        <v>Начисление себестоимостных затрат</v>
      </c>
      <c r="F25" s="1" t="str">
        <f>Items!$F$18</f>
        <v>Начисление затрат этапа-1 бизнес-процесса</v>
      </c>
      <c r="G25" s="6" t="str">
        <f>Items!$W25</f>
        <v>Сырье и материалы-7</v>
      </c>
      <c r="H25" s="1" t="str">
        <f>dbP!$Y$2</f>
        <v>Y</v>
      </c>
      <c r="J25" s="1" t="str">
        <f t="shared" si="9"/>
        <v>Сырье и материалы-7</v>
      </c>
      <c r="K25" s="1">
        <f t="shared" si="6"/>
        <v>0</v>
      </c>
      <c r="M25" s="1" t="str">
        <f>Items!$M$17</f>
        <v>Оплаты себестоимостных затрат</v>
      </c>
      <c r="N25" s="1" t="str">
        <f>Items!$N$18</f>
        <v>Оплаты расходов этапа-1 бизнес-процесса</v>
      </c>
      <c r="O25" s="6" t="str">
        <f>Items!$W25</f>
        <v>Сырье и материалы-7</v>
      </c>
      <c r="P25" s="1" t="str">
        <f>dbP!$AA$2</f>
        <v>AA</v>
      </c>
      <c r="R25" s="1" t="str">
        <f t="shared" si="10"/>
        <v>Сырье и материалы-7</v>
      </c>
      <c r="S25" s="1">
        <f t="shared" si="7"/>
        <v>0</v>
      </c>
      <c r="T25" s="6" t="str">
        <f>Items!$T$19</f>
        <v>CF(-)</v>
      </c>
      <c r="U25" s="1" t="str">
        <f>Items!$U$17</f>
        <v>Себестоимость продаж</v>
      </c>
      <c r="V25" s="1" t="str">
        <f>Items!$V$18</f>
        <v>Затраты этапа-1 бизнес-процесса</v>
      </c>
      <c r="W25" s="3" t="s">
        <v>85</v>
      </c>
      <c r="X25" s="1" t="str">
        <f>dbP!$AA$2</f>
        <v>AA</v>
      </c>
      <c r="Z25" s="1" t="str">
        <f>IF(W25&lt;&gt;"",W25,IF(V25&lt;&gt;"",V25,U25))</f>
        <v>Сырье и материалы-7</v>
      </c>
      <c r="AA25" s="1">
        <f t="shared" si="8"/>
        <v>0</v>
      </c>
      <c r="AB25" s="6" t="str">
        <f>Items!$AB$19</f>
        <v>PL(-)</v>
      </c>
    </row>
    <row r="26" spans="2:37" x14ac:dyDescent="0.3">
      <c r="B26" s="26">
        <f t="shared" si="5"/>
        <v>0</v>
      </c>
      <c r="E26" s="1" t="str">
        <f>Items!$E$17</f>
        <v>Начисление себестоимостных затрат</v>
      </c>
      <c r="F26" s="1" t="str">
        <f>Items!$F$18</f>
        <v>Начисление затрат этапа-1 бизнес-процесса</v>
      </c>
      <c r="G26" s="6" t="str">
        <f>Items!$W26</f>
        <v>Сырье и материалы-8</v>
      </c>
      <c r="H26" s="1" t="str">
        <f>dbP!$Y$2</f>
        <v>Y</v>
      </c>
      <c r="J26" s="1" t="str">
        <f t="shared" si="9"/>
        <v>Сырье и материалы-8</v>
      </c>
      <c r="K26" s="1">
        <f t="shared" si="6"/>
        <v>0</v>
      </c>
      <c r="M26" s="1" t="str">
        <f>Items!$M$17</f>
        <v>Оплаты себестоимостных затрат</v>
      </c>
      <c r="N26" s="1" t="str">
        <f>Items!$N$18</f>
        <v>Оплаты расходов этапа-1 бизнес-процесса</v>
      </c>
      <c r="O26" s="6" t="str">
        <f>Items!$W26</f>
        <v>Сырье и материалы-8</v>
      </c>
      <c r="P26" s="1" t="str">
        <f>dbP!$AA$2</f>
        <v>AA</v>
      </c>
      <c r="R26" s="1" t="str">
        <f t="shared" si="10"/>
        <v>Сырье и материалы-8</v>
      </c>
      <c r="S26" s="1">
        <f t="shared" si="7"/>
        <v>0</v>
      </c>
      <c r="T26" s="6" t="str">
        <f>Items!$T$19</f>
        <v>CF(-)</v>
      </c>
      <c r="U26" s="1" t="str">
        <f>Items!$U$17</f>
        <v>Себестоимость продаж</v>
      </c>
      <c r="V26" s="1" t="str">
        <f>Items!$V$18</f>
        <v>Затраты этапа-1 бизнес-процесса</v>
      </c>
      <c r="W26" s="3" t="s">
        <v>170</v>
      </c>
      <c r="X26" s="1" t="str">
        <f>dbP!$AA$2</f>
        <v>AA</v>
      </c>
      <c r="Z26" s="1" t="str">
        <f t="shared" si="11"/>
        <v>Сырье и материалы-8</v>
      </c>
      <c r="AA26" s="1">
        <f t="shared" si="8"/>
        <v>0</v>
      </c>
      <c r="AB26" s="6" t="str">
        <f>Items!$AB$19</f>
        <v>PL(-)</v>
      </c>
    </row>
    <row r="27" spans="2:37" x14ac:dyDescent="0.3">
      <c r="B27" s="26">
        <f t="shared" si="5"/>
        <v>0</v>
      </c>
      <c r="E27" s="1" t="str">
        <f>Items!$E$17</f>
        <v>Начисление себестоимостных затрат</v>
      </c>
      <c r="F27" s="1" t="str">
        <f>Items!$F$18</f>
        <v>Начисление затрат этапа-1 бизнес-процесса</v>
      </c>
      <c r="G27" s="6" t="str">
        <f>Items!$W27</f>
        <v>Сырье и материалы-9</v>
      </c>
      <c r="H27" s="1" t="str">
        <f>dbP!$Y$2</f>
        <v>Y</v>
      </c>
      <c r="J27" s="1" t="str">
        <f t="shared" si="9"/>
        <v>Сырье и материалы-9</v>
      </c>
      <c r="K27" s="1">
        <f t="shared" si="6"/>
        <v>0</v>
      </c>
      <c r="M27" s="1" t="str">
        <f>Items!$M$17</f>
        <v>Оплаты себестоимостных затрат</v>
      </c>
      <c r="N27" s="1" t="str">
        <f>Items!$N$18</f>
        <v>Оплаты расходов этапа-1 бизнес-процесса</v>
      </c>
      <c r="O27" s="6" t="str">
        <f>Items!$W27</f>
        <v>Сырье и материалы-9</v>
      </c>
      <c r="P27" s="1" t="str">
        <f>dbP!$AA$2</f>
        <v>AA</v>
      </c>
      <c r="R27" s="1" t="str">
        <f t="shared" si="10"/>
        <v>Сырье и материалы-9</v>
      </c>
      <c r="S27" s="1">
        <f t="shared" si="7"/>
        <v>0</v>
      </c>
      <c r="T27" s="6" t="str">
        <f>Items!$T$19</f>
        <v>CF(-)</v>
      </c>
      <c r="U27" s="1" t="str">
        <f>Items!$U$17</f>
        <v>Себестоимость продаж</v>
      </c>
      <c r="V27" s="1" t="str">
        <f>Items!$V$18</f>
        <v>Затраты этапа-1 бизнес-процесса</v>
      </c>
      <c r="W27" s="3" t="s">
        <v>171</v>
      </c>
      <c r="X27" s="1" t="str">
        <f>dbP!$AA$2</f>
        <v>AA</v>
      </c>
      <c r="Z27" s="1" t="str">
        <f t="shared" si="11"/>
        <v>Сырье и материалы-9</v>
      </c>
      <c r="AA27" s="1">
        <f t="shared" si="8"/>
        <v>0</v>
      </c>
      <c r="AB27" s="6" t="str">
        <f>Items!$AB$19</f>
        <v>PL(-)</v>
      </c>
    </row>
    <row r="28" spans="2:37" x14ac:dyDescent="0.3">
      <c r="B28" s="26">
        <f t="shared" si="5"/>
        <v>0</v>
      </c>
      <c r="E28" s="1" t="str">
        <f>Items!$E$17</f>
        <v>Начисление себестоимостных затрат</v>
      </c>
      <c r="F28" s="1" t="str">
        <f>Items!$F$18</f>
        <v>Начисление затрат этапа-1 бизнес-процесса</v>
      </c>
      <c r="G28" s="6" t="str">
        <f>Items!$W28</f>
        <v>Сырье и материалы-10</v>
      </c>
      <c r="H28" s="1" t="str">
        <f>dbP!$Y$2</f>
        <v>Y</v>
      </c>
      <c r="J28" s="1" t="str">
        <f t="shared" si="9"/>
        <v>Сырье и материалы-10</v>
      </c>
      <c r="K28" s="1">
        <f t="shared" si="6"/>
        <v>0</v>
      </c>
      <c r="M28" s="1" t="str">
        <f>Items!$M$17</f>
        <v>Оплаты себестоимостных затрат</v>
      </c>
      <c r="N28" s="1" t="str">
        <f>Items!$N$18</f>
        <v>Оплаты расходов этапа-1 бизнес-процесса</v>
      </c>
      <c r="O28" s="6" t="str">
        <f>Items!$W28</f>
        <v>Сырье и материалы-10</v>
      </c>
      <c r="P28" s="1" t="str">
        <f>dbP!$AA$2</f>
        <v>AA</v>
      </c>
      <c r="R28" s="1" t="str">
        <f t="shared" si="10"/>
        <v>Сырье и материалы-10</v>
      </c>
      <c r="S28" s="1">
        <f t="shared" si="7"/>
        <v>0</v>
      </c>
      <c r="T28" s="6" t="str">
        <f>Items!$T$19</f>
        <v>CF(-)</v>
      </c>
      <c r="U28" s="1" t="str">
        <f>Items!$U$17</f>
        <v>Себестоимость продаж</v>
      </c>
      <c r="V28" s="1" t="str">
        <f>Items!$V$18</f>
        <v>Затраты этапа-1 бизнес-процесса</v>
      </c>
      <c r="W28" s="3" t="s">
        <v>172</v>
      </c>
      <c r="X28" s="1" t="str">
        <f>dbP!$AA$2</f>
        <v>AA</v>
      </c>
      <c r="Z28" s="1" t="str">
        <f t="shared" si="11"/>
        <v>Сырье и материалы-10</v>
      </c>
      <c r="AA28" s="1">
        <f t="shared" si="8"/>
        <v>0</v>
      </c>
      <c r="AB28" s="6" t="str">
        <f>Items!$AB$19</f>
        <v>PL(-)</v>
      </c>
    </row>
    <row r="29" spans="2:37" x14ac:dyDescent="0.3">
      <c r="B29" s="26">
        <f t="shared" si="5"/>
        <v>0</v>
      </c>
      <c r="E29" s="1" t="str">
        <f>Items!$E$17</f>
        <v>Начисление себестоимостных затрат</v>
      </c>
      <c r="F29" s="1" t="str">
        <f>Items!$F$18</f>
        <v>Начисление затрат этапа-1 бизнес-процесса</v>
      </c>
      <c r="G29" s="6" t="str">
        <f>Items!$W29</f>
        <v>Сырье и материалы-11</v>
      </c>
      <c r="H29" s="1" t="str">
        <f>dbP!$Y$2</f>
        <v>Y</v>
      </c>
      <c r="J29" s="1" t="str">
        <f t="shared" si="9"/>
        <v>Сырье и материалы-11</v>
      </c>
      <c r="K29" s="1">
        <f t="shared" si="6"/>
        <v>0</v>
      </c>
      <c r="M29" s="1" t="str">
        <f>Items!$M$17</f>
        <v>Оплаты себестоимостных затрат</v>
      </c>
      <c r="N29" s="1" t="str">
        <f>Items!$N$18</f>
        <v>Оплаты расходов этапа-1 бизнес-процесса</v>
      </c>
      <c r="O29" s="6" t="str">
        <f>Items!$W29</f>
        <v>Сырье и материалы-11</v>
      </c>
      <c r="P29" s="1" t="str">
        <f>dbP!$AA$2</f>
        <v>AA</v>
      </c>
      <c r="R29" s="1" t="str">
        <f t="shared" si="10"/>
        <v>Сырье и материалы-11</v>
      </c>
      <c r="S29" s="1">
        <f t="shared" si="7"/>
        <v>0</v>
      </c>
      <c r="T29" s="6" t="str">
        <f>Items!$T$19</f>
        <v>CF(-)</v>
      </c>
      <c r="U29" s="1" t="str">
        <f>Items!$U$17</f>
        <v>Себестоимость продаж</v>
      </c>
      <c r="V29" s="1" t="str">
        <f>Items!$V$18</f>
        <v>Затраты этапа-1 бизнес-процесса</v>
      </c>
      <c r="W29" s="3" t="s">
        <v>173</v>
      </c>
      <c r="X29" s="1" t="str">
        <f>dbP!$AA$2</f>
        <v>AA</v>
      </c>
      <c r="Z29" s="1" t="str">
        <f t="shared" si="11"/>
        <v>Сырье и материалы-11</v>
      </c>
      <c r="AA29" s="1">
        <f t="shared" si="8"/>
        <v>0</v>
      </c>
      <c r="AB29" s="6" t="str">
        <f>Items!$AB$19</f>
        <v>PL(-)</v>
      </c>
    </row>
    <row r="30" spans="2:37" x14ac:dyDescent="0.3">
      <c r="B30" s="26">
        <f t="shared" si="5"/>
        <v>0</v>
      </c>
      <c r="E30" s="1" t="str">
        <f>Items!$E$17</f>
        <v>Начисление себестоимостных затрат</v>
      </c>
      <c r="F30" s="3" t="s">
        <v>96</v>
      </c>
      <c r="G30" s="6"/>
      <c r="H30" s="1" t="str">
        <f>dbP!$Y$2</f>
        <v>Y</v>
      </c>
      <c r="J30" s="1" t="str">
        <f t="shared" si="9"/>
        <v>Начисление затрат этапа-2 бизнес-процесса</v>
      </c>
      <c r="K30" s="1">
        <f t="shared" si="6"/>
        <v>0</v>
      </c>
      <c r="M30" s="1" t="str">
        <f>Items!$M$17</f>
        <v>Оплаты себестоимостных затрат</v>
      </c>
      <c r="N30" s="3" t="s">
        <v>97</v>
      </c>
      <c r="O30" s="6"/>
      <c r="P30" s="1" t="str">
        <f>dbP!$AA$2</f>
        <v>AA</v>
      </c>
      <c r="R30" s="1" t="str">
        <f t="shared" si="10"/>
        <v>Оплаты расходов этапа-2 бизнес-процесса</v>
      </c>
      <c r="S30" s="1">
        <f t="shared" si="7"/>
        <v>0</v>
      </c>
      <c r="U30" s="1" t="str">
        <f>Items!$U$17</f>
        <v>Себестоимость продаж</v>
      </c>
      <c r="V30" s="3" t="s">
        <v>74</v>
      </c>
      <c r="X30" s="1" t="str">
        <f>dbP!$AA$2</f>
        <v>AA</v>
      </c>
      <c r="Z30" s="1" t="str">
        <f t="shared" si="11"/>
        <v>Затраты этапа-2 бизнес-процесса</v>
      </c>
      <c r="AA30" s="1">
        <f t="shared" si="8"/>
        <v>0</v>
      </c>
    </row>
    <row r="31" spans="2:37" x14ac:dyDescent="0.3">
      <c r="B31" s="26">
        <f t="shared" si="5"/>
        <v>0</v>
      </c>
      <c r="E31" s="1" t="str">
        <f>Items!$E$17</f>
        <v>Начисление себестоимостных затрат</v>
      </c>
      <c r="F31" s="1" t="str">
        <f>Items!$F$30</f>
        <v>Начисление затрат этапа-2 бизнес-процесса</v>
      </c>
      <c r="G31" s="6" t="str">
        <f>Items!$W31</f>
        <v>Производственные затраты-1</v>
      </c>
      <c r="H31" s="1" t="str">
        <f>dbP!$Y$2</f>
        <v>Y</v>
      </c>
      <c r="J31" s="1" t="str">
        <f t="shared" si="9"/>
        <v>Производственные затраты-1</v>
      </c>
      <c r="K31" s="1">
        <f t="shared" si="6"/>
        <v>0</v>
      </c>
      <c r="M31" s="1" t="str">
        <f>Items!$M$17</f>
        <v>Оплаты себестоимостных затрат</v>
      </c>
      <c r="N31" s="1" t="str">
        <f>Items!$N$30</f>
        <v>Оплаты расходов этапа-2 бизнес-процесса</v>
      </c>
      <c r="O31" s="6" t="str">
        <f>Items!$W31</f>
        <v>Производственные затраты-1</v>
      </c>
      <c r="P31" s="1" t="str">
        <f>dbP!$AA$2</f>
        <v>AA</v>
      </c>
      <c r="R31" s="1" t="str">
        <f t="shared" si="10"/>
        <v>Производственные затраты-1</v>
      </c>
      <c r="S31" s="1">
        <f t="shared" si="7"/>
        <v>0</v>
      </c>
      <c r="T31" s="6" t="str">
        <f>Items!$T$19</f>
        <v>CF(-)</v>
      </c>
      <c r="U31" s="1" t="str">
        <f>Items!$U$17</f>
        <v>Себестоимость продаж</v>
      </c>
      <c r="V31" s="1" t="str">
        <f>Items!$V$30</f>
        <v>Затраты этапа-2 бизнес-процесса</v>
      </c>
      <c r="W31" s="3" t="s">
        <v>75</v>
      </c>
      <c r="X31" s="1" t="str">
        <f>dbP!$AA$2</f>
        <v>AA</v>
      </c>
      <c r="Z31" s="1" t="str">
        <f t="shared" si="11"/>
        <v>Производственные затраты-1</v>
      </c>
      <c r="AA31" s="1">
        <f t="shared" si="8"/>
        <v>0</v>
      </c>
      <c r="AB31" s="6" t="str">
        <f>Items!$AB$19</f>
        <v>PL(-)</v>
      </c>
    </row>
    <row r="32" spans="2:37" x14ac:dyDescent="0.3">
      <c r="B32" s="26">
        <f t="shared" si="5"/>
        <v>0</v>
      </c>
      <c r="E32" s="1" t="str">
        <f>Items!$E$17</f>
        <v>Начисление себестоимостных затрат</v>
      </c>
      <c r="F32" s="1" t="str">
        <f>Items!$F$30</f>
        <v>Начисление затрат этапа-2 бизнес-процесса</v>
      </c>
      <c r="G32" s="6" t="str">
        <f>Items!$W32</f>
        <v>Производственные затраты-2</v>
      </c>
      <c r="H32" s="1" t="str">
        <f>dbP!$Y$2</f>
        <v>Y</v>
      </c>
      <c r="J32" s="1" t="str">
        <f t="shared" si="9"/>
        <v>Производственные затраты-2</v>
      </c>
      <c r="K32" s="1">
        <f t="shared" si="6"/>
        <v>0</v>
      </c>
      <c r="M32" s="1" t="str">
        <f>Items!$M$17</f>
        <v>Оплаты себестоимостных затрат</v>
      </c>
      <c r="N32" s="1" t="str">
        <f>Items!$N$30</f>
        <v>Оплаты расходов этапа-2 бизнес-процесса</v>
      </c>
      <c r="O32" s="6" t="str">
        <f>Items!$W32</f>
        <v>Производственные затраты-2</v>
      </c>
      <c r="P32" s="1" t="str">
        <f>dbP!$AA$2</f>
        <v>AA</v>
      </c>
      <c r="R32" s="1" t="str">
        <f t="shared" si="10"/>
        <v>Производственные затраты-2</v>
      </c>
      <c r="S32" s="1">
        <f t="shared" si="7"/>
        <v>0</v>
      </c>
      <c r="T32" s="6" t="str">
        <f>Items!$T$19</f>
        <v>CF(-)</v>
      </c>
      <c r="U32" s="1" t="str">
        <f>Items!$U$17</f>
        <v>Себестоимость продаж</v>
      </c>
      <c r="V32" s="1" t="str">
        <f>Items!$V$30</f>
        <v>Затраты этапа-2 бизнес-процесса</v>
      </c>
      <c r="W32" s="3" t="s">
        <v>76</v>
      </c>
      <c r="X32" s="1" t="str">
        <f>dbP!$AA$2</f>
        <v>AA</v>
      </c>
      <c r="Z32" s="1" t="str">
        <f t="shared" si="11"/>
        <v>Производственные затраты-2</v>
      </c>
      <c r="AA32" s="1">
        <f t="shared" si="8"/>
        <v>0</v>
      </c>
      <c r="AB32" s="6" t="str">
        <f>Items!$AB$19</f>
        <v>PL(-)</v>
      </c>
    </row>
    <row r="33" spans="2:28" x14ac:dyDescent="0.3">
      <c r="B33" s="26">
        <f t="shared" si="5"/>
        <v>0</v>
      </c>
      <c r="E33" s="1" t="str">
        <f>Items!$E$17</f>
        <v>Начисление себестоимостных затрат</v>
      </c>
      <c r="F33" s="1" t="str">
        <f>Items!$F$30</f>
        <v>Начисление затрат этапа-2 бизнес-процесса</v>
      </c>
      <c r="G33" s="6" t="str">
        <f>Items!$W33</f>
        <v>Производственные затраты-3</v>
      </c>
      <c r="H33" s="1" t="str">
        <f>dbP!$Y$2</f>
        <v>Y</v>
      </c>
      <c r="J33" s="1" t="str">
        <f t="shared" si="9"/>
        <v>Производственные затраты-3</v>
      </c>
      <c r="K33" s="1">
        <f t="shared" si="6"/>
        <v>0</v>
      </c>
      <c r="M33" s="1" t="str">
        <f>Items!$M$17</f>
        <v>Оплаты себестоимостных затрат</v>
      </c>
      <c r="N33" s="1" t="str">
        <f>Items!$N$30</f>
        <v>Оплаты расходов этапа-2 бизнес-процесса</v>
      </c>
      <c r="O33" s="6" t="str">
        <f>Items!$W33</f>
        <v>Производственные затраты-3</v>
      </c>
      <c r="P33" s="1" t="str">
        <f>dbP!$AA$2</f>
        <v>AA</v>
      </c>
      <c r="R33" s="1" t="str">
        <f t="shared" si="10"/>
        <v>Производственные затраты-3</v>
      </c>
      <c r="S33" s="1">
        <f t="shared" si="7"/>
        <v>0</v>
      </c>
      <c r="T33" s="6" t="str">
        <f>Items!$T$19</f>
        <v>CF(-)</v>
      </c>
      <c r="U33" s="1" t="str">
        <f>Items!$U$17</f>
        <v>Себестоимость продаж</v>
      </c>
      <c r="V33" s="1" t="str">
        <f>Items!$V$30</f>
        <v>Затраты этапа-2 бизнес-процесса</v>
      </c>
      <c r="W33" s="3" t="s">
        <v>77</v>
      </c>
      <c r="X33" s="1" t="str">
        <f>dbP!$AA$2</f>
        <v>AA</v>
      </c>
      <c r="Z33" s="1" t="str">
        <f t="shared" si="11"/>
        <v>Производственные затраты-3</v>
      </c>
      <c r="AA33" s="1">
        <f t="shared" si="8"/>
        <v>0</v>
      </c>
      <c r="AB33" s="6" t="str">
        <f>Items!$AB$19</f>
        <v>PL(-)</v>
      </c>
    </row>
    <row r="34" spans="2:28" x14ac:dyDescent="0.3">
      <c r="B34" s="26">
        <f t="shared" si="5"/>
        <v>0</v>
      </c>
      <c r="E34" s="1" t="str">
        <f>Items!$E$17</f>
        <v>Начисление себестоимостных затрат</v>
      </c>
      <c r="F34" s="1" t="str">
        <f>Items!$F$30</f>
        <v>Начисление затрат этапа-2 бизнес-процесса</v>
      </c>
      <c r="G34" s="6" t="str">
        <f>Items!$W34</f>
        <v>Производственные затраты-4</v>
      </c>
      <c r="H34" s="1" t="str">
        <f>dbP!$Y$2</f>
        <v>Y</v>
      </c>
      <c r="J34" s="1" t="str">
        <f t="shared" si="9"/>
        <v>Производственные затраты-4</v>
      </c>
      <c r="K34" s="1">
        <f t="shared" si="6"/>
        <v>0</v>
      </c>
      <c r="M34" s="1" t="str">
        <f>Items!$M$17</f>
        <v>Оплаты себестоимостных затрат</v>
      </c>
      <c r="N34" s="1" t="str">
        <f>Items!$N$30</f>
        <v>Оплаты расходов этапа-2 бизнес-процесса</v>
      </c>
      <c r="O34" s="6" t="str">
        <f>Items!$W34</f>
        <v>Производственные затраты-4</v>
      </c>
      <c r="P34" s="1" t="str">
        <f>dbP!$AA$2</f>
        <v>AA</v>
      </c>
      <c r="R34" s="1" t="str">
        <f t="shared" si="10"/>
        <v>Производственные затраты-4</v>
      </c>
      <c r="S34" s="1">
        <f t="shared" si="7"/>
        <v>0</v>
      </c>
      <c r="T34" s="6" t="str">
        <f>Items!$T$19</f>
        <v>CF(-)</v>
      </c>
      <c r="U34" s="1" t="str">
        <f>Items!$U$17</f>
        <v>Себестоимость продаж</v>
      </c>
      <c r="V34" s="1" t="str">
        <f>Items!$V$30</f>
        <v>Затраты этапа-2 бизнес-процесса</v>
      </c>
      <c r="W34" s="3" t="s">
        <v>78</v>
      </c>
      <c r="X34" s="1" t="str">
        <f>dbP!$AA$2</f>
        <v>AA</v>
      </c>
      <c r="Z34" s="1" t="str">
        <f t="shared" si="11"/>
        <v>Производственные затраты-4</v>
      </c>
      <c r="AA34" s="1">
        <f t="shared" si="8"/>
        <v>0</v>
      </c>
      <c r="AB34" s="6" t="str">
        <f>Items!$AB$19</f>
        <v>PL(-)</v>
      </c>
    </row>
    <row r="35" spans="2:28" x14ac:dyDescent="0.3">
      <c r="B35" s="26">
        <f t="shared" si="5"/>
        <v>0</v>
      </c>
      <c r="E35" s="1" t="str">
        <f>Items!$E$17</f>
        <v>Начисление себестоимостных затрат</v>
      </c>
      <c r="F35" s="1" t="str">
        <f>Items!$F$30</f>
        <v>Начисление затрат этапа-2 бизнес-процесса</v>
      </c>
      <c r="G35" s="6" t="str">
        <f>Items!$W35</f>
        <v>Производственные затраты-5</v>
      </c>
      <c r="H35" s="1" t="str">
        <f>dbP!$Y$2</f>
        <v>Y</v>
      </c>
      <c r="J35" s="1" t="str">
        <f t="shared" si="9"/>
        <v>Производственные затраты-5</v>
      </c>
      <c r="K35" s="1">
        <f t="shared" si="6"/>
        <v>0</v>
      </c>
      <c r="M35" s="1" t="str">
        <f>Items!$M$17</f>
        <v>Оплаты себестоимостных затрат</v>
      </c>
      <c r="N35" s="1" t="str">
        <f>Items!$N$30</f>
        <v>Оплаты расходов этапа-2 бизнес-процесса</v>
      </c>
      <c r="O35" s="6" t="str">
        <f>Items!$W35</f>
        <v>Производственные затраты-5</v>
      </c>
      <c r="P35" s="1" t="str">
        <f>dbP!$AA$2</f>
        <v>AA</v>
      </c>
      <c r="R35" s="1" t="str">
        <f t="shared" si="10"/>
        <v>Производственные затраты-5</v>
      </c>
      <c r="S35" s="1">
        <f t="shared" si="7"/>
        <v>0</v>
      </c>
      <c r="T35" s="6" t="str">
        <f>Items!$T$19</f>
        <v>CF(-)</v>
      </c>
      <c r="U35" s="1" t="str">
        <f>Items!$U$17</f>
        <v>Себестоимость продаж</v>
      </c>
      <c r="V35" s="1" t="str">
        <f>Items!$V$30</f>
        <v>Затраты этапа-2 бизнес-процесса</v>
      </c>
      <c r="W35" s="3" t="s">
        <v>79</v>
      </c>
      <c r="X35" s="1" t="str">
        <f>dbP!$AA$2</f>
        <v>AA</v>
      </c>
      <c r="Z35" s="1" t="str">
        <f t="shared" si="11"/>
        <v>Производственные затраты-5</v>
      </c>
      <c r="AA35" s="1">
        <f t="shared" si="8"/>
        <v>0</v>
      </c>
      <c r="AB35" s="6" t="str">
        <f>Items!$AB$19</f>
        <v>PL(-)</v>
      </c>
    </row>
    <row r="36" spans="2:28" x14ac:dyDescent="0.3">
      <c r="B36" s="26">
        <f t="shared" si="5"/>
        <v>0</v>
      </c>
      <c r="E36" s="1" t="str">
        <f>Items!$E$17</f>
        <v>Начисление себестоимостных затрат</v>
      </c>
      <c r="F36" s="1" t="str">
        <f>Items!$F$30</f>
        <v>Начисление затрат этапа-2 бизнес-процесса</v>
      </c>
      <c r="G36" s="6" t="str">
        <f>Items!$W36</f>
        <v>Производственные затраты-6</v>
      </c>
      <c r="H36" s="1" t="str">
        <f>dbP!$Y$2</f>
        <v>Y</v>
      </c>
      <c r="J36" s="1" t="str">
        <f t="shared" si="9"/>
        <v>Производственные затраты-6</v>
      </c>
      <c r="K36" s="1">
        <f t="shared" si="6"/>
        <v>0</v>
      </c>
      <c r="M36" s="1" t="str">
        <f>Items!$M$17</f>
        <v>Оплаты себестоимостных затрат</v>
      </c>
      <c r="N36" s="1" t="str">
        <f>Items!$N$30</f>
        <v>Оплаты расходов этапа-2 бизнес-процесса</v>
      </c>
      <c r="O36" s="6" t="str">
        <f>Items!$W36</f>
        <v>Производственные затраты-6</v>
      </c>
      <c r="P36" s="1" t="str">
        <f>dbP!$AA$2</f>
        <v>AA</v>
      </c>
      <c r="R36" s="1" t="str">
        <f t="shared" si="10"/>
        <v>Производственные затраты-6</v>
      </c>
      <c r="S36" s="1">
        <f t="shared" si="7"/>
        <v>0</v>
      </c>
      <c r="T36" s="6" t="str">
        <f>Items!$T$19</f>
        <v>CF(-)</v>
      </c>
      <c r="U36" s="1" t="str">
        <f>Items!$U$17</f>
        <v>Себестоимость продаж</v>
      </c>
      <c r="V36" s="1" t="str">
        <f>Items!$V$30</f>
        <v>Затраты этапа-2 бизнес-процесса</v>
      </c>
      <c r="W36" s="3" t="s">
        <v>80</v>
      </c>
      <c r="X36" s="1" t="str">
        <f>dbP!$AA$2</f>
        <v>AA</v>
      </c>
      <c r="Z36" s="1" t="str">
        <f t="shared" si="11"/>
        <v>Производственные затраты-6</v>
      </c>
      <c r="AA36" s="1">
        <f t="shared" si="8"/>
        <v>0</v>
      </c>
      <c r="AB36" s="6" t="str">
        <f>Items!$AB$19</f>
        <v>PL(-)</v>
      </c>
    </row>
    <row r="37" spans="2:28" x14ac:dyDescent="0.3">
      <c r="B37" s="26">
        <f t="shared" si="5"/>
        <v>0</v>
      </c>
      <c r="E37" s="1" t="str">
        <f>Items!$E$17</f>
        <v>Начисление себестоимостных затрат</v>
      </c>
      <c r="F37" s="1" t="str">
        <f>Items!$F$30</f>
        <v>Начисление затрат этапа-2 бизнес-процесса</v>
      </c>
      <c r="G37" s="6" t="str">
        <f>Items!$W37</f>
        <v>Производственные затраты-7</v>
      </c>
      <c r="H37" s="1" t="str">
        <f>dbP!$Y$2</f>
        <v>Y</v>
      </c>
      <c r="J37" s="1" t="str">
        <f t="shared" si="9"/>
        <v>Производственные затраты-7</v>
      </c>
      <c r="K37" s="1">
        <f t="shared" si="6"/>
        <v>0</v>
      </c>
      <c r="M37" s="1" t="str">
        <f>Items!$M$17</f>
        <v>Оплаты себестоимостных затрат</v>
      </c>
      <c r="N37" s="1" t="str">
        <f>Items!$N$30</f>
        <v>Оплаты расходов этапа-2 бизнес-процесса</v>
      </c>
      <c r="O37" s="6" t="str">
        <f>Items!$W37</f>
        <v>Производственные затраты-7</v>
      </c>
      <c r="P37" s="1" t="str">
        <f>dbP!$AA$2</f>
        <v>AA</v>
      </c>
      <c r="R37" s="1" t="str">
        <f t="shared" si="10"/>
        <v>Производственные затраты-7</v>
      </c>
      <c r="S37" s="1">
        <f t="shared" si="7"/>
        <v>0</v>
      </c>
      <c r="T37" s="6" t="str">
        <f>Items!$T$19</f>
        <v>CF(-)</v>
      </c>
      <c r="U37" s="1" t="str">
        <f>Items!$U$17</f>
        <v>Себестоимость продаж</v>
      </c>
      <c r="V37" s="1" t="str">
        <f>Items!$V$30</f>
        <v>Затраты этапа-2 бизнес-процесса</v>
      </c>
      <c r="W37" s="3" t="s">
        <v>81</v>
      </c>
      <c r="X37" s="1" t="str">
        <f>dbP!$AA$2</f>
        <v>AA</v>
      </c>
      <c r="Z37" s="1" t="str">
        <f t="shared" si="11"/>
        <v>Производственные затраты-7</v>
      </c>
      <c r="AA37" s="1">
        <f t="shared" si="8"/>
        <v>0</v>
      </c>
      <c r="AB37" s="6" t="str">
        <f>Items!$AB$19</f>
        <v>PL(-)</v>
      </c>
    </row>
    <row r="38" spans="2:28" x14ac:dyDescent="0.3">
      <c r="B38" s="26">
        <f t="shared" si="5"/>
        <v>0</v>
      </c>
      <c r="E38" s="1" t="str">
        <f>Items!$E$17</f>
        <v>Начисление себестоимостных затрат</v>
      </c>
      <c r="F38" s="1" t="str">
        <f>Items!$F$30</f>
        <v>Начисление затрат этапа-2 бизнес-процесса</v>
      </c>
      <c r="G38" s="6" t="str">
        <f>Items!$W38</f>
        <v>Производственные затраты-8</v>
      </c>
      <c r="H38" s="1" t="str">
        <f>dbP!$Y$2</f>
        <v>Y</v>
      </c>
      <c r="J38" s="1" t="str">
        <f t="shared" si="9"/>
        <v>Производственные затраты-8</v>
      </c>
      <c r="K38" s="1">
        <f t="shared" si="6"/>
        <v>0</v>
      </c>
      <c r="M38" s="1" t="str">
        <f>Items!$M$17</f>
        <v>Оплаты себестоимостных затрат</v>
      </c>
      <c r="N38" s="1" t="str">
        <f>Items!$N$30</f>
        <v>Оплаты расходов этапа-2 бизнес-процесса</v>
      </c>
      <c r="O38" s="6" t="str">
        <f>Items!$W38</f>
        <v>Производственные затраты-8</v>
      </c>
      <c r="P38" s="1" t="str">
        <f>dbP!$AA$2</f>
        <v>AA</v>
      </c>
      <c r="R38" s="1" t="str">
        <f t="shared" si="10"/>
        <v>Производственные затраты-8</v>
      </c>
      <c r="S38" s="1">
        <f t="shared" si="7"/>
        <v>0</v>
      </c>
      <c r="T38" s="6" t="str">
        <f>Items!$T$19</f>
        <v>CF(-)</v>
      </c>
      <c r="U38" s="1" t="str">
        <f>Items!$U$17</f>
        <v>Себестоимость продаж</v>
      </c>
      <c r="V38" s="1" t="str">
        <f>Items!$V$30</f>
        <v>Затраты этапа-2 бизнес-процесса</v>
      </c>
      <c r="W38" s="3" t="s">
        <v>86</v>
      </c>
      <c r="X38" s="1" t="str">
        <f>dbP!$AA$2</f>
        <v>AA</v>
      </c>
      <c r="Z38" s="1" t="str">
        <f t="shared" si="11"/>
        <v>Производственные затраты-8</v>
      </c>
      <c r="AA38" s="1">
        <f t="shared" si="8"/>
        <v>0</v>
      </c>
      <c r="AB38" s="6" t="str">
        <f>Items!$AB$19</f>
        <v>PL(-)</v>
      </c>
    </row>
    <row r="39" spans="2:28" x14ac:dyDescent="0.3">
      <c r="B39" s="26">
        <f t="shared" si="5"/>
        <v>0</v>
      </c>
      <c r="E39" s="1" t="str">
        <f>Items!$E$17</f>
        <v>Начисление себестоимостных затрат</v>
      </c>
      <c r="F39" s="1" t="str">
        <f>Items!$F$30</f>
        <v>Начисление затрат этапа-2 бизнес-процесса</v>
      </c>
      <c r="G39" s="6" t="str">
        <f>Items!$W39</f>
        <v>Производственные затраты-9</v>
      </c>
      <c r="H39" s="1" t="str">
        <f>dbP!$Y$2</f>
        <v>Y</v>
      </c>
      <c r="J39" s="1" t="str">
        <f t="shared" si="9"/>
        <v>Производственные затраты-9</v>
      </c>
      <c r="K39" s="1">
        <f t="shared" si="6"/>
        <v>0</v>
      </c>
      <c r="M39" s="1" t="str">
        <f>Items!$M$17</f>
        <v>Оплаты себестоимостных затрат</v>
      </c>
      <c r="N39" s="1" t="str">
        <f>Items!$N$30</f>
        <v>Оплаты расходов этапа-2 бизнес-процесса</v>
      </c>
      <c r="O39" s="6" t="str">
        <f>Items!$W39</f>
        <v>Производственные затраты-9</v>
      </c>
      <c r="P39" s="1" t="str">
        <f>dbP!$AA$2</f>
        <v>AA</v>
      </c>
      <c r="R39" s="1" t="str">
        <f t="shared" si="10"/>
        <v>Производственные затраты-9</v>
      </c>
      <c r="S39" s="1">
        <f t="shared" si="7"/>
        <v>0</v>
      </c>
      <c r="T39" s="6" t="str">
        <f>Items!$T$19</f>
        <v>CF(-)</v>
      </c>
      <c r="U39" s="1" t="str">
        <f>Items!$U$17</f>
        <v>Себестоимость продаж</v>
      </c>
      <c r="V39" s="1" t="str">
        <f>Items!$V$30</f>
        <v>Затраты этапа-2 бизнес-процесса</v>
      </c>
      <c r="W39" s="3" t="s">
        <v>87</v>
      </c>
      <c r="X39" s="1" t="str">
        <f>dbP!$AA$2</f>
        <v>AA</v>
      </c>
      <c r="Z39" s="1" t="str">
        <f t="shared" si="11"/>
        <v>Производственные затраты-9</v>
      </c>
      <c r="AA39" s="1">
        <f t="shared" si="8"/>
        <v>0</v>
      </c>
      <c r="AB39" s="6" t="str">
        <f>Items!$AB$19</f>
        <v>PL(-)</v>
      </c>
    </row>
    <row r="40" spans="2:28" x14ac:dyDescent="0.3">
      <c r="B40" s="26">
        <f t="shared" si="5"/>
        <v>0</v>
      </c>
      <c r="E40" s="1" t="str">
        <f>Items!$E$17</f>
        <v>Начисление себестоимостных затрат</v>
      </c>
      <c r="F40" s="1" t="str">
        <f>Items!$F$30</f>
        <v>Начисление затрат этапа-2 бизнес-процесса</v>
      </c>
      <c r="G40" s="6" t="str">
        <f>Items!$W40</f>
        <v>Производственные затраты-10</v>
      </c>
      <c r="H40" s="1" t="str">
        <f>dbP!$Y$2</f>
        <v>Y</v>
      </c>
      <c r="J40" s="1" t="str">
        <f t="shared" si="9"/>
        <v>Производственные затраты-10</v>
      </c>
      <c r="K40" s="1">
        <f t="shared" si="6"/>
        <v>0</v>
      </c>
      <c r="M40" s="1" t="str">
        <f>Items!$M$17</f>
        <v>Оплаты себестоимостных затрат</v>
      </c>
      <c r="N40" s="1" t="str">
        <f>Items!$N$30</f>
        <v>Оплаты расходов этапа-2 бизнес-процесса</v>
      </c>
      <c r="O40" s="6" t="str">
        <f>Items!$W40</f>
        <v>Производственные затраты-10</v>
      </c>
      <c r="P40" s="1" t="str">
        <f>dbP!$AA$2</f>
        <v>AA</v>
      </c>
      <c r="R40" s="1" t="str">
        <f t="shared" si="10"/>
        <v>Производственные затраты-10</v>
      </c>
      <c r="S40" s="1">
        <f t="shared" si="7"/>
        <v>0</v>
      </c>
      <c r="T40" s="6" t="str">
        <f>Items!$T$19</f>
        <v>CF(-)</v>
      </c>
      <c r="U40" s="1" t="str">
        <f>Items!$U$17</f>
        <v>Себестоимость продаж</v>
      </c>
      <c r="V40" s="1" t="str">
        <f>Items!$V$30</f>
        <v>Затраты этапа-2 бизнес-процесса</v>
      </c>
      <c r="W40" s="3" t="s">
        <v>88</v>
      </c>
      <c r="X40" s="1" t="str">
        <f>dbP!$AA$2</f>
        <v>AA</v>
      </c>
      <c r="Z40" s="1" t="str">
        <f t="shared" si="11"/>
        <v>Производственные затраты-10</v>
      </c>
      <c r="AA40" s="1">
        <f t="shared" si="8"/>
        <v>0</v>
      </c>
      <c r="AB40" s="6" t="str">
        <f>Items!$AB$19</f>
        <v>PL(-)</v>
      </c>
    </row>
    <row r="41" spans="2:28" x14ac:dyDescent="0.3">
      <c r="B41" s="26">
        <f t="shared" si="5"/>
        <v>0</v>
      </c>
      <c r="E41" s="1" t="str">
        <f>Items!$E$17</f>
        <v>Начисление себестоимостных затрат</v>
      </c>
      <c r="F41" s="3" t="s">
        <v>150</v>
      </c>
      <c r="G41" s="6"/>
      <c r="H41" s="1" t="str">
        <f>dbP!$Y$2</f>
        <v>Y</v>
      </c>
      <c r="J41" s="1" t="str">
        <f t="shared" si="9"/>
        <v>Начисление затрат этапа-3 бизнес-процесса</v>
      </c>
      <c r="K41" s="1">
        <f t="shared" si="6"/>
        <v>0</v>
      </c>
      <c r="M41" s="1" t="str">
        <f>Items!$M$17</f>
        <v>Оплаты себестоимостных затрат</v>
      </c>
      <c r="N41" s="3" t="s">
        <v>147</v>
      </c>
      <c r="O41" s="6"/>
      <c r="P41" s="1" t="str">
        <f>dbP!$AA$2</f>
        <v>AA</v>
      </c>
      <c r="R41" s="1" t="str">
        <f t="shared" si="10"/>
        <v>Оплаты расходов этапа-3 бизнес-процесса</v>
      </c>
      <c r="S41" s="1">
        <f t="shared" si="7"/>
        <v>0</v>
      </c>
      <c r="U41" s="1" t="str">
        <f>Items!$U$17</f>
        <v>Себестоимость продаж</v>
      </c>
      <c r="V41" s="3" t="s">
        <v>114</v>
      </c>
      <c r="X41" s="1" t="str">
        <f>dbP!$AA$2</f>
        <v>AA</v>
      </c>
      <c r="Z41" s="1" t="str">
        <f t="shared" si="11"/>
        <v>Затраты этапа-3 бизнес-процесса</v>
      </c>
      <c r="AA41" s="1">
        <f t="shared" si="8"/>
        <v>0</v>
      </c>
    </row>
    <row r="42" spans="2:28" x14ac:dyDescent="0.3">
      <c r="B42" s="26">
        <f t="shared" si="5"/>
        <v>0</v>
      </c>
      <c r="E42" s="1" t="str">
        <f>Items!$E$17</f>
        <v>Начисление себестоимостных затрат</v>
      </c>
      <c r="F42" s="1" t="str">
        <f>Items!$F$41</f>
        <v>Начисление затрат этапа-3 бизнес-процесса</v>
      </c>
      <c r="G42" s="6" t="str">
        <f>Items!$W42</f>
        <v>Производственные затраты-11</v>
      </c>
      <c r="H42" s="1" t="str">
        <f>dbP!$Y$2</f>
        <v>Y</v>
      </c>
      <c r="J42" s="1" t="str">
        <f t="shared" si="9"/>
        <v>Производственные затраты-11</v>
      </c>
      <c r="K42" s="1">
        <f t="shared" si="6"/>
        <v>0</v>
      </c>
      <c r="M42" s="1" t="str">
        <f>Items!$M$17</f>
        <v>Оплаты себестоимостных затрат</v>
      </c>
      <c r="N42" s="1" t="str">
        <f>Items!$N$41</f>
        <v>Оплаты расходов этапа-3 бизнес-процесса</v>
      </c>
      <c r="O42" s="6" t="str">
        <f>Items!$W42</f>
        <v>Производственные затраты-11</v>
      </c>
      <c r="P42" s="1" t="str">
        <f>dbP!$AA$2</f>
        <v>AA</v>
      </c>
      <c r="R42" s="1" t="str">
        <f t="shared" si="10"/>
        <v>Производственные затраты-11</v>
      </c>
      <c r="S42" s="1">
        <f t="shared" si="7"/>
        <v>0</v>
      </c>
      <c r="T42" s="6" t="str">
        <f>Items!$T$19</f>
        <v>CF(-)</v>
      </c>
      <c r="U42" s="1" t="str">
        <f>Items!$U$17</f>
        <v>Себестоимость продаж</v>
      </c>
      <c r="V42" s="1" t="str">
        <f>Items!$V$41</f>
        <v>Затраты этапа-3 бизнес-процесса</v>
      </c>
      <c r="W42" s="3" t="s">
        <v>115</v>
      </c>
      <c r="X42" s="1" t="str">
        <f>dbP!$AA$2</f>
        <v>AA</v>
      </c>
      <c r="Z42" s="1" t="str">
        <f t="shared" si="11"/>
        <v>Производственные затраты-11</v>
      </c>
      <c r="AA42" s="1">
        <f t="shared" si="8"/>
        <v>0</v>
      </c>
      <c r="AB42" s="6" t="str">
        <f>Items!$AB$19</f>
        <v>PL(-)</v>
      </c>
    </row>
    <row r="43" spans="2:28" x14ac:dyDescent="0.3">
      <c r="B43" s="26">
        <f t="shared" si="5"/>
        <v>0</v>
      </c>
      <c r="E43" s="1" t="str">
        <f>Items!$E$17</f>
        <v>Начисление себестоимостных затрат</v>
      </c>
      <c r="F43" s="1" t="str">
        <f>Items!$F$41</f>
        <v>Начисление затрат этапа-3 бизнес-процесса</v>
      </c>
      <c r="G43" s="6" t="str">
        <f>Items!$W43</f>
        <v>Производственные затраты-12</v>
      </c>
      <c r="H43" s="1" t="str">
        <f>dbP!$Y$2</f>
        <v>Y</v>
      </c>
      <c r="J43" s="1" t="str">
        <f t="shared" si="9"/>
        <v>Производственные затраты-12</v>
      </c>
      <c r="K43" s="1">
        <f t="shared" si="6"/>
        <v>0</v>
      </c>
      <c r="M43" s="1" t="str">
        <f>Items!$M$17</f>
        <v>Оплаты себестоимостных затрат</v>
      </c>
      <c r="N43" s="1" t="str">
        <f>Items!$N$41</f>
        <v>Оплаты расходов этапа-3 бизнес-процесса</v>
      </c>
      <c r="O43" s="6" t="str">
        <f>Items!$W43</f>
        <v>Производственные затраты-12</v>
      </c>
      <c r="P43" s="1" t="str">
        <f>dbP!$AA$2</f>
        <v>AA</v>
      </c>
      <c r="R43" s="1" t="str">
        <f t="shared" si="10"/>
        <v>Производственные затраты-12</v>
      </c>
      <c r="S43" s="1">
        <f t="shared" si="7"/>
        <v>0</v>
      </c>
      <c r="T43" s="6" t="str">
        <f>Items!$T$19</f>
        <v>CF(-)</v>
      </c>
      <c r="U43" s="1" t="str">
        <f>Items!$U$17</f>
        <v>Себестоимость продаж</v>
      </c>
      <c r="V43" s="1" t="str">
        <f>Items!$V$41</f>
        <v>Затраты этапа-3 бизнес-процесса</v>
      </c>
      <c r="W43" s="3" t="s">
        <v>116</v>
      </c>
      <c r="X43" s="1" t="str">
        <f>dbP!$AA$2</f>
        <v>AA</v>
      </c>
      <c r="Z43" s="1" t="str">
        <f t="shared" si="11"/>
        <v>Производственные затраты-12</v>
      </c>
      <c r="AA43" s="1">
        <f t="shared" si="8"/>
        <v>0</v>
      </c>
      <c r="AB43" s="6" t="str">
        <f>Items!$AB$19</f>
        <v>PL(-)</v>
      </c>
    </row>
    <row r="44" spans="2:28" x14ac:dyDescent="0.3">
      <c r="B44" s="26">
        <f t="shared" si="5"/>
        <v>0</v>
      </c>
      <c r="E44" s="1" t="str">
        <f>Items!$E$17</f>
        <v>Начисление себестоимостных затрат</v>
      </c>
      <c r="F44" s="1" t="str">
        <f>Items!$F$41</f>
        <v>Начисление затрат этапа-3 бизнес-процесса</v>
      </c>
      <c r="G44" s="6" t="str">
        <f>Items!$W44</f>
        <v>Производственные затраты-13</v>
      </c>
      <c r="H44" s="1" t="str">
        <f>dbP!$Y$2</f>
        <v>Y</v>
      </c>
      <c r="J44" s="1" t="str">
        <f t="shared" si="9"/>
        <v>Производственные затраты-13</v>
      </c>
      <c r="K44" s="1">
        <f t="shared" si="6"/>
        <v>0</v>
      </c>
      <c r="M44" s="1" t="str">
        <f>Items!$M$17</f>
        <v>Оплаты себестоимостных затрат</v>
      </c>
      <c r="N44" s="1" t="str">
        <f>Items!$N$41</f>
        <v>Оплаты расходов этапа-3 бизнес-процесса</v>
      </c>
      <c r="O44" s="6" t="str">
        <f>Items!$W44</f>
        <v>Производственные затраты-13</v>
      </c>
      <c r="P44" s="1" t="str">
        <f>dbP!$AA$2</f>
        <v>AA</v>
      </c>
      <c r="R44" s="1" t="str">
        <f t="shared" si="10"/>
        <v>Производственные затраты-13</v>
      </c>
      <c r="S44" s="1">
        <f t="shared" si="7"/>
        <v>0</v>
      </c>
      <c r="T44" s="6" t="str">
        <f>Items!$T$19</f>
        <v>CF(-)</v>
      </c>
      <c r="U44" s="1" t="str">
        <f>Items!$U$17</f>
        <v>Себестоимость продаж</v>
      </c>
      <c r="V44" s="1" t="str">
        <f>Items!$V$41</f>
        <v>Затраты этапа-3 бизнес-процесса</v>
      </c>
      <c r="W44" s="3" t="s">
        <v>117</v>
      </c>
      <c r="X44" s="1" t="str">
        <f>dbP!$AA$2</f>
        <v>AA</v>
      </c>
      <c r="Z44" s="1" t="str">
        <f t="shared" si="11"/>
        <v>Производственные затраты-13</v>
      </c>
      <c r="AA44" s="1">
        <f t="shared" si="8"/>
        <v>0</v>
      </c>
      <c r="AB44" s="6" t="str">
        <f>Items!$AB$19</f>
        <v>PL(-)</v>
      </c>
    </row>
    <row r="45" spans="2:28" x14ac:dyDescent="0.3">
      <c r="B45" s="26">
        <f t="shared" si="5"/>
        <v>0</v>
      </c>
      <c r="E45" s="1" t="str">
        <f>Items!$E$17</f>
        <v>Начисление себестоимостных затрат</v>
      </c>
      <c r="F45" s="1" t="str">
        <f>Items!$F$41</f>
        <v>Начисление затрат этапа-3 бизнес-процесса</v>
      </c>
      <c r="G45" s="6" t="str">
        <f>Items!$W45</f>
        <v>Производственные затраты-14</v>
      </c>
      <c r="H45" s="1" t="str">
        <f>dbP!$Y$2</f>
        <v>Y</v>
      </c>
      <c r="J45" s="1" t="str">
        <f t="shared" si="9"/>
        <v>Производственные затраты-14</v>
      </c>
      <c r="K45" s="1">
        <f t="shared" si="6"/>
        <v>0</v>
      </c>
      <c r="M45" s="1" t="str">
        <f>Items!$M$17</f>
        <v>Оплаты себестоимостных затрат</v>
      </c>
      <c r="N45" s="1" t="str">
        <f>Items!$N$41</f>
        <v>Оплаты расходов этапа-3 бизнес-процесса</v>
      </c>
      <c r="O45" s="6" t="str">
        <f>Items!$W45</f>
        <v>Производственные затраты-14</v>
      </c>
      <c r="P45" s="1" t="str">
        <f>dbP!$AA$2</f>
        <v>AA</v>
      </c>
      <c r="R45" s="1" t="str">
        <f t="shared" si="10"/>
        <v>Производственные затраты-14</v>
      </c>
      <c r="S45" s="1">
        <f t="shared" si="7"/>
        <v>0</v>
      </c>
      <c r="T45" s="6" t="str">
        <f>Items!$T$19</f>
        <v>CF(-)</v>
      </c>
      <c r="U45" s="1" t="str">
        <f>Items!$U$17</f>
        <v>Себестоимость продаж</v>
      </c>
      <c r="V45" s="1" t="str">
        <f>Items!$V$41</f>
        <v>Затраты этапа-3 бизнес-процесса</v>
      </c>
      <c r="W45" s="3" t="s">
        <v>118</v>
      </c>
      <c r="X45" s="1" t="str">
        <f>dbP!$AA$2</f>
        <v>AA</v>
      </c>
      <c r="Z45" s="1" t="str">
        <f t="shared" si="11"/>
        <v>Производственные затраты-14</v>
      </c>
      <c r="AA45" s="1">
        <f t="shared" si="8"/>
        <v>0</v>
      </c>
      <c r="AB45" s="6" t="str">
        <f>Items!$AB$19</f>
        <v>PL(-)</v>
      </c>
    </row>
    <row r="46" spans="2:28" x14ac:dyDescent="0.3">
      <c r="B46" s="26">
        <f t="shared" si="5"/>
        <v>0</v>
      </c>
      <c r="E46" s="1" t="str">
        <f>Items!$E$17</f>
        <v>Начисление себестоимостных затрат</v>
      </c>
      <c r="F46" s="1" t="str">
        <f>Items!$F$41</f>
        <v>Начисление затрат этапа-3 бизнес-процесса</v>
      </c>
      <c r="G46" s="6" t="str">
        <f>Items!$W46</f>
        <v>Производственные затраты-15</v>
      </c>
      <c r="H46" s="1" t="str">
        <f>dbP!$Y$2</f>
        <v>Y</v>
      </c>
      <c r="J46" s="1" t="str">
        <f t="shared" si="9"/>
        <v>Производственные затраты-15</v>
      </c>
      <c r="K46" s="1">
        <f t="shared" si="6"/>
        <v>0</v>
      </c>
      <c r="M46" s="1" t="str">
        <f>Items!$M$17</f>
        <v>Оплаты себестоимостных затрат</v>
      </c>
      <c r="N46" s="1" t="str">
        <f>Items!$N$41</f>
        <v>Оплаты расходов этапа-3 бизнес-процесса</v>
      </c>
      <c r="O46" s="6" t="str">
        <f>Items!$W46</f>
        <v>Производственные затраты-15</v>
      </c>
      <c r="P46" s="1" t="str">
        <f>dbP!$AA$2</f>
        <v>AA</v>
      </c>
      <c r="R46" s="1" t="str">
        <f t="shared" si="10"/>
        <v>Производственные затраты-15</v>
      </c>
      <c r="S46" s="1">
        <f t="shared" si="7"/>
        <v>0</v>
      </c>
      <c r="T46" s="6" t="str">
        <f>Items!$T$19</f>
        <v>CF(-)</v>
      </c>
      <c r="U46" s="1" t="str">
        <f>Items!$U$17</f>
        <v>Себестоимость продаж</v>
      </c>
      <c r="V46" s="1" t="str">
        <f>Items!$V$41</f>
        <v>Затраты этапа-3 бизнес-процесса</v>
      </c>
      <c r="W46" s="3" t="s">
        <v>119</v>
      </c>
      <c r="X46" s="1" t="str">
        <f>dbP!$AA$2</f>
        <v>AA</v>
      </c>
      <c r="Z46" s="1" t="str">
        <f t="shared" si="11"/>
        <v>Производственные затраты-15</v>
      </c>
      <c r="AA46" s="1">
        <f t="shared" si="8"/>
        <v>0</v>
      </c>
      <c r="AB46" s="6" t="str">
        <f>Items!$AB$19</f>
        <v>PL(-)</v>
      </c>
    </row>
    <row r="47" spans="2:28" x14ac:dyDescent="0.3">
      <c r="B47" s="26">
        <f t="shared" si="5"/>
        <v>0</v>
      </c>
      <c r="E47" s="1" t="str">
        <f>Items!$E$17</f>
        <v>Начисление себестоимостных затрат</v>
      </c>
      <c r="F47" s="1" t="str">
        <f>Items!$F$41</f>
        <v>Начисление затрат этапа-3 бизнес-процесса</v>
      </c>
      <c r="G47" s="6" t="str">
        <f>Items!$W47</f>
        <v>Производственные затраты-16</v>
      </c>
      <c r="H47" s="1" t="str">
        <f>dbP!$Y$2</f>
        <v>Y</v>
      </c>
      <c r="J47" s="1" t="str">
        <f t="shared" si="9"/>
        <v>Производственные затраты-16</v>
      </c>
      <c r="K47" s="1">
        <f t="shared" si="6"/>
        <v>0</v>
      </c>
      <c r="M47" s="1" t="str">
        <f>Items!$M$17</f>
        <v>Оплаты себестоимостных затрат</v>
      </c>
      <c r="N47" s="1" t="str">
        <f>Items!$N$41</f>
        <v>Оплаты расходов этапа-3 бизнес-процесса</v>
      </c>
      <c r="O47" s="6" t="str">
        <f>Items!$W47</f>
        <v>Производственные затраты-16</v>
      </c>
      <c r="P47" s="1" t="str">
        <f>dbP!$AA$2</f>
        <v>AA</v>
      </c>
      <c r="R47" s="1" t="str">
        <f t="shared" si="10"/>
        <v>Производственные затраты-16</v>
      </c>
      <c r="S47" s="1">
        <f t="shared" si="7"/>
        <v>0</v>
      </c>
      <c r="T47" s="6" t="str">
        <f>Items!$T$19</f>
        <v>CF(-)</v>
      </c>
      <c r="U47" s="1" t="str">
        <f>Items!$U$17</f>
        <v>Себестоимость продаж</v>
      </c>
      <c r="V47" s="1" t="str">
        <f>Items!$V$41</f>
        <v>Затраты этапа-3 бизнес-процесса</v>
      </c>
      <c r="W47" s="3" t="s">
        <v>120</v>
      </c>
      <c r="X47" s="1" t="str">
        <f>dbP!$AA$2</f>
        <v>AA</v>
      </c>
      <c r="Z47" s="1" t="str">
        <f t="shared" si="11"/>
        <v>Производственные затраты-16</v>
      </c>
      <c r="AA47" s="1">
        <f t="shared" si="8"/>
        <v>0</v>
      </c>
      <c r="AB47" s="6" t="str">
        <f>Items!$AB$19</f>
        <v>PL(-)</v>
      </c>
    </row>
    <row r="48" spans="2:28" x14ac:dyDescent="0.3">
      <c r="B48" s="26">
        <f t="shared" si="5"/>
        <v>0</v>
      </c>
      <c r="E48" s="1" t="str">
        <f>Items!$E$17</f>
        <v>Начисление себестоимостных затрат</v>
      </c>
      <c r="F48" s="1" t="str">
        <f>Items!$F$41</f>
        <v>Начисление затрат этапа-3 бизнес-процесса</v>
      </c>
      <c r="G48" s="6" t="str">
        <f>Items!$W48</f>
        <v>Производственные затраты-17</v>
      </c>
      <c r="H48" s="1" t="str">
        <f>dbP!$Y$2</f>
        <v>Y</v>
      </c>
      <c r="J48" s="1" t="str">
        <f t="shared" si="9"/>
        <v>Производственные затраты-17</v>
      </c>
      <c r="K48" s="1">
        <f t="shared" si="6"/>
        <v>0</v>
      </c>
      <c r="M48" s="1" t="str">
        <f>Items!$M$17</f>
        <v>Оплаты себестоимостных затрат</v>
      </c>
      <c r="N48" s="1" t="str">
        <f>Items!$N$41</f>
        <v>Оплаты расходов этапа-3 бизнес-процесса</v>
      </c>
      <c r="O48" s="6" t="str">
        <f>Items!$W48</f>
        <v>Производственные затраты-17</v>
      </c>
      <c r="P48" s="1" t="str">
        <f>dbP!$AA$2</f>
        <v>AA</v>
      </c>
      <c r="R48" s="1" t="str">
        <f t="shared" si="10"/>
        <v>Производственные затраты-17</v>
      </c>
      <c r="S48" s="1">
        <f t="shared" si="7"/>
        <v>0</v>
      </c>
      <c r="T48" s="6" t="str">
        <f>Items!$T$19</f>
        <v>CF(-)</v>
      </c>
      <c r="U48" s="1" t="str">
        <f>Items!$U$17</f>
        <v>Себестоимость продаж</v>
      </c>
      <c r="V48" s="1" t="str">
        <f>Items!$V$41</f>
        <v>Затраты этапа-3 бизнес-процесса</v>
      </c>
      <c r="W48" s="3" t="s">
        <v>121</v>
      </c>
      <c r="X48" s="1" t="str">
        <f>dbP!$AA$2</f>
        <v>AA</v>
      </c>
      <c r="Z48" s="1" t="str">
        <f t="shared" si="11"/>
        <v>Производственные затраты-17</v>
      </c>
      <c r="AA48" s="1">
        <f t="shared" si="8"/>
        <v>0</v>
      </c>
      <c r="AB48" s="6" t="str">
        <f>Items!$AB$19</f>
        <v>PL(-)</v>
      </c>
    </row>
    <row r="49" spans="2:28" x14ac:dyDescent="0.3">
      <c r="B49" s="26">
        <f t="shared" si="5"/>
        <v>0</v>
      </c>
      <c r="E49" s="1" t="str">
        <f>Items!$E$17</f>
        <v>Начисление себестоимостных затрат</v>
      </c>
      <c r="F49" s="1" t="str">
        <f>Items!$F$41</f>
        <v>Начисление затрат этапа-3 бизнес-процесса</v>
      </c>
      <c r="G49" s="6" t="str">
        <f>Items!$W49</f>
        <v>Производственные затраты-18</v>
      </c>
      <c r="H49" s="1" t="str">
        <f>dbP!$Y$2</f>
        <v>Y</v>
      </c>
      <c r="J49" s="1" t="str">
        <f t="shared" si="9"/>
        <v>Производственные затраты-18</v>
      </c>
      <c r="K49" s="1">
        <f t="shared" si="6"/>
        <v>0</v>
      </c>
      <c r="M49" s="1" t="str">
        <f>Items!$M$17</f>
        <v>Оплаты себестоимостных затрат</v>
      </c>
      <c r="N49" s="1" t="str">
        <f>Items!$N$41</f>
        <v>Оплаты расходов этапа-3 бизнес-процесса</v>
      </c>
      <c r="O49" s="6" t="str">
        <f>Items!$W49</f>
        <v>Производственные затраты-18</v>
      </c>
      <c r="P49" s="1" t="str">
        <f>dbP!$AA$2</f>
        <v>AA</v>
      </c>
      <c r="R49" s="1" t="str">
        <f t="shared" si="10"/>
        <v>Производственные затраты-18</v>
      </c>
      <c r="S49" s="1">
        <f t="shared" si="7"/>
        <v>0</v>
      </c>
      <c r="T49" s="6" t="str">
        <f>Items!$T$19</f>
        <v>CF(-)</v>
      </c>
      <c r="U49" s="1" t="str">
        <f>Items!$U$17</f>
        <v>Себестоимость продаж</v>
      </c>
      <c r="V49" s="1" t="str">
        <f>Items!$V$41</f>
        <v>Затраты этапа-3 бизнес-процесса</v>
      </c>
      <c r="W49" s="3" t="s">
        <v>122</v>
      </c>
      <c r="X49" s="1" t="str">
        <f>dbP!$AA$2</f>
        <v>AA</v>
      </c>
      <c r="Z49" s="1" t="str">
        <f t="shared" si="11"/>
        <v>Производственные затраты-18</v>
      </c>
      <c r="AA49" s="1">
        <f t="shared" si="8"/>
        <v>0</v>
      </c>
      <c r="AB49" s="6" t="str">
        <f>Items!$AB$19</f>
        <v>PL(-)</v>
      </c>
    </row>
    <row r="50" spans="2:28" x14ac:dyDescent="0.3">
      <c r="B50" s="26">
        <f t="shared" si="5"/>
        <v>0</v>
      </c>
      <c r="E50" s="1" t="str">
        <f>Items!$E$17</f>
        <v>Начисление себестоимостных затрат</v>
      </c>
      <c r="F50" s="1" t="str">
        <f>Items!$F$41</f>
        <v>Начисление затрат этапа-3 бизнес-процесса</v>
      </c>
      <c r="G50" s="6" t="str">
        <f>Items!$W50</f>
        <v>Производственные затраты-19</v>
      </c>
      <c r="H50" s="1" t="str">
        <f>dbP!$Y$2</f>
        <v>Y</v>
      </c>
      <c r="J50" s="1" t="str">
        <f t="shared" si="9"/>
        <v>Производственные затраты-19</v>
      </c>
      <c r="K50" s="1">
        <f t="shared" si="6"/>
        <v>0</v>
      </c>
      <c r="M50" s="1" t="str">
        <f>Items!$M$17</f>
        <v>Оплаты себестоимостных затрат</v>
      </c>
      <c r="N50" s="1" t="str">
        <f>Items!$N$41</f>
        <v>Оплаты расходов этапа-3 бизнес-процесса</v>
      </c>
      <c r="O50" s="6" t="str">
        <f>Items!$W50</f>
        <v>Производственные затраты-19</v>
      </c>
      <c r="P50" s="1" t="str">
        <f>dbP!$AA$2</f>
        <v>AA</v>
      </c>
      <c r="R50" s="1" t="str">
        <f t="shared" si="10"/>
        <v>Производственные затраты-19</v>
      </c>
      <c r="S50" s="1">
        <f t="shared" si="7"/>
        <v>0</v>
      </c>
      <c r="T50" s="6" t="str">
        <f>Items!$T$19</f>
        <v>CF(-)</v>
      </c>
      <c r="U50" s="1" t="str">
        <f>Items!$U$17</f>
        <v>Себестоимость продаж</v>
      </c>
      <c r="V50" s="1" t="str">
        <f>Items!$V$41</f>
        <v>Затраты этапа-3 бизнес-процесса</v>
      </c>
      <c r="W50" s="3" t="s">
        <v>123</v>
      </c>
      <c r="X50" s="1" t="str">
        <f>dbP!$AA$2</f>
        <v>AA</v>
      </c>
      <c r="Z50" s="1" t="str">
        <f t="shared" si="11"/>
        <v>Производственные затраты-19</v>
      </c>
      <c r="AA50" s="1">
        <f t="shared" si="8"/>
        <v>0</v>
      </c>
      <c r="AB50" s="6" t="str">
        <f>Items!$AB$19</f>
        <v>PL(-)</v>
      </c>
    </row>
    <row r="51" spans="2:28" x14ac:dyDescent="0.3">
      <c r="B51" s="26">
        <f t="shared" si="5"/>
        <v>0</v>
      </c>
      <c r="E51" s="1" t="str">
        <f>Items!$E$17</f>
        <v>Начисление себестоимостных затрат</v>
      </c>
      <c r="F51" s="1" t="str">
        <f>Items!$F$41</f>
        <v>Начисление затрат этапа-3 бизнес-процесса</v>
      </c>
      <c r="G51" s="6" t="str">
        <f>Items!$W51</f>
        <v>Производственные затраты-20</v>
      </c>
      <c r="H51" s="1" t="str">
        <f>dbP!$Y$2</f>
        <v>Y</v>
      </c>
      <c r="J51" s="1" t="str">
        <f t="shared" si="9"/>
        <v>Производственные затраты-20</v>
      </c>
      <c r="K51" s="1">
        <f t="shared" si="6"/>
        <v>0</v>
      </c>
      <c r="M51" s="1" t="str">
        <f>Items!$M$17</f>
        <v>Оплаты себестоимостных затрат</v>
      </c>
      <c r="N51" s="1" t="str">
        <f>Items!$N$41</f>
        <v>Оплаты расходов этапа-3 бизнес-процесса</v>
      </c>
      <c r="O51" s="6" t="str">
        <f>Items!$W51</f>
        <v>Производственные затраты-20</v>
      </c>
      <c r="P51" s="1" t="str">
        <f>dbP!$AA$2</f>
        <v>AA</v>
      </c>
      <c r="R51" s="1" t="str">
        <f t="shared" si="10"/>
        <v>Производственные затраты-20</v>
      </c>
      <c r="S51" s="1">
        <f t="shared" si="7"/>
        <v>0</v>
      </c>
      <c r="T51" s="6" t="str">
        <f>Items!$T$19</f>
        <v>CF(-)</v>
      </c>
      <c r="U51" s="1" t="str">
        <f>Items!$U$17</f>
        <v>Себестоимость продаж</v>
      </c>
      <c r="V51" s="1" t="str">
        <f>Items!$V$41</f>
        <v>Затраты этапа-3 бизнес-процесса</v>
      </c>
      <c r="W51" s="3" t="s">
        <v>124</v>
      </c>
      <c r="X51" s="1" t="str">
        <f>dbP!$AA$2</f>
        <v>AA</v>
      </c>
      <c r="Z51" s="1" t="str">
        <f t="shared" si="11"/>
        <v>Производственные затраты-20</v>
      </c>
      <c r="AA51" s="1">
        <f t="shared" si="8"/>
        <v>0</v>
      </c>
      <c r="AB51" s="6" t="str">
        <f>Items!$AB$19</f>
        <v>PL(-)</v>
      </c>
    </row>
    <row r="52" spans="2:28" x14ac:dyDescent="0.3">
      <c r="B52" s="26">
        <f t="shared" si="5"/>
        <v>0</v>
      </c>
      <c r="E52" s="1" t="str">
        <f>Items!$E$17</f>
        <v>Начисление себестоимостных затрат</v>
      </c>
      <c r="F52" s="1" t="str">
        <f>Items!$F$41</f>
        <v>Начисление затрат этапа-3 бизнес-процесса</v>
      </c>
      <c r="G52" s="6" t="str">
        <f>Items!$W52</f>
        <v>Производственные затраты-21</v>
      </c>
      <c r="H52" s="1" t="str">
        <f>dbP!$Y$2</f>
        <v>Y</v>
      </c>
      <c r="J52" s="1" t="str">
        <f t="shared" si="9"/>
        <v>Производственные затраты-21</v>
      </c>
      <c r="K52" s="1">
        <f t="shared" si="6"/>
        <v>0</v>
      </c>
      <c r="M52" s="1" t="str">
        <f>Items!$M$17</f>
        <v>Оплаты себестоимостных затрат</v>
      </c>
      <c r="N52" s="1" t="str">
        <f>Items!$N$41</f>
        <v>Оплаты расходов этапа-3 бизнес-процесса</v>
      </c>
      <c r="O52" s="6" t="str">
        <f>Items!$W52</f>
        <v>Производственные затраты-21</v>
      </c>
      <c r="P52" s="1" t="str">
        <f>dbP!$AA$2</f>
        <v>AA</v>
      </c>
      <c r="R52" s="1" t="str">
        <f t="shared" si="10"/>
        <v>Производственные затраты-21</v>
      </c>
      <c r="S52" s="1">
        <f t="shared" si="7"/>
        <v>0</v>
      </c>
      <c r="T52" s="6" t="str">
        <f>Items!$T$19</f>
        <v>CF(-)</v>
      </c>
      <c r="U52" s="1" t="str">
        <f>Items!$U$17</f>
        <v>Себестоимость продаж</v>
      </c>
      <c r="V52" s="1" t="str">
        <f>Items!$V$41</f>
        <v>Затраты этапа-3 бизнес-процесса</v>
      </c>
      <c r="W52" s="3" t="s">
        <v>126</v>
      </c>
      <c r="X52" s="1" t="str">
        <f>dbP!$AA$2</f>
        <v>AA</v>
      </c>
      <c r="Z52" s="1" t="str">
        <f t="shared" si="11"/>
        <v>Производственные затраты-21</v>
      </c>
      <c r="AA52" s="1">
        <f t="shared" si="8"/>
        <v>0</v>
      </c>
      <c r="AB52" s="6" t="str">
        <f>Items!$AB$19</f>
        <v>PL(-)</v>
      </c>
    </row>
    <row r="53" spans="2:28" x14ac:dyDescent="0.3">
      <c r="B53" s="26">
        <f t="shared" si="5"/>
        <v>0</v>
      </c>
      <c r="E53" s="1" t="str">
        <f>Items!$E$17</f>
        <v>Начисление себестоимостных затрат</v>
      </c>
      <c r="F53" s="1" t="str">
        <f>Items!$F$41</f>
        <v>Начисление затрат этапа-3 бизнес-процесса</v>
      </c>
      <c r="G53" s="6" t="str">
        <f>Items!$W53</f>
        <v>Производственные затраты-22</v>
      </c>
      <c r="H53" s="1" t="str">
        <f>dbP!$Y$2</f>
        <v>Y</v>
      </c>
      <c r="J53" s="1" t="str">
        <f t="shared" si="9"/>
        <v>Производственные затраты-22</v>
      </c>
      <c r="K53" s="1">
        <f t="shared" si="6"/>
        <v>0</v>
      </c>
      <c r="M53" s="1" t="str">
        <f>Items!$M$17</f>
        <v>Оплаты себестоимостных затрат</v>
      </c>
      <c r="N53" s="1" t="str">
        <f>Items!$N$41</f>
        <v>Оплаты расходов этапа-3 бизнес-процесса</v>
      </c>
      <c r="O53" s="6" t="str">
        <f>Items!$W53</f>
        <v>Производственные затраты-22</v>
      </c>
      <c r="P53" s="1" t="str">
        <f>dbP!$AA$2</f>
        <v>AA</v>
      </c>
      <c r="R53" s="1" t="str">
        <f t="shared" si="10"/>
        <v>Производственные затраты-22</v>
      </c>
      <c r="S53" s="1">
        <f t="shared" si="7"/>
        <v>0</v>
      </c>
      <c r="T53" s="6" t="str">
        <f>Items!$T$19</f>
        <v>CF(-)</v>
      </c>
      <c r="U53" s="1" t="str">
        <f>Items!$U$17</f>
        <v>Себестоимость продаж</v>
      </c>
      <c r="V53" s="1" t="str">
        <f>Items!$V$41</f>
        <v>Затраты этапа-3 бизнес-процесса</v>
      </c>
      <c r="W53" s="3" t="s">
        <v>127</v>
      </c>
      <c r="X53" s="1" t="str">
        <f>dbP!$AA$2</f>
        <v>AA</v>
      </c>
      <c r="Z53" s="1" t="str">
        <f t="shared" si="11"/>
        <v>Производственные затраты-22</v>
      </c>
      <c r="AA53" s="1">
        <f t="shared" si="8"/>
        <v>0</v>
      </c>
      <c r="AB53" s="6" t="str">
        <f>Items!$AB$19</f>
        <v>PL(-)</v>
      </c>
    </row>
    <row r="54" spans="2:28" x14ac:dyDescent="0.3">
      <c r="B54" s="26">
        <f t="shared" si="5"/>
        <v>0</v>
      </c>
      <c r="E54" s="1" t="str">
        <f>Items!$E$17</f>
        <v>Начисление себестоимостных затрат</v>
      </c>
      <c r="F54" s="1" t="str">
        <f>Items!$F$41</f>
        <v>Начисление затрат этапа-3 бизнес-процесса</v>
      </c>
      <c r="G54" s="6" t="str">
        <f>Items!$W54</f>
        <v>Производственные затраты-23</v>
      </c>
      <c r="H54" s="1" t="str">
        <f>dbP!$Y$2</f>
        <v>Y</v>
      </c>
      <c r="J54" s="1" t="str">
        <f t="shared" si="9"/>
        <v>Производственные затраты-23</v>
      </c>
      <c r="K54" s="1">
        <f t="shared" si="6"/>
        <v>0</v>
      </c>
      <c r="M54" s="1" t="str">
        <f>Items!$M$17</f>
        <v>Оплаты себестоимостных затрат</v>
      </c>
      <c r="N54" s="1" t="str">
        <f>Items!$N$41</f>
        <v>Оплаты расходов этапа-3 бизнес-процесса</v>
      </c>
      <c r="O54" s="6" t="str">
        <f>Items!$W54</f>
        <v>Производственные затраты-23</v>
      </c>
      <c r="P54" s="1" t="str">
        <f>dbP!$AA$2</f>
        <v>AA</v>
      </c>
      <c r="R54" s="1" t="str">
        <f t="shared" si="10"/>
        <v>Производственные затраты-23</v>
      </c>
      <c r="S54" s="1">
        <f t="shared" si="7"/>
        <v>0</v>
      </c>
      <c r="T54" s="6" t="str">
        <f>Items!$T$19</f>
        <v>CF(-)</v>
      </c>
      <c r="U54" s="1" t="str">
        <f>Items!$U$17</f>
        <v>Себестоимость продаж</v>
      </c>
      <c r="V54" s="1" t="str">
        <f>Items!$V$41</f>
        <v>Затраты этапа-3 бизнес-процесса</v>
      </c>
      <c r="W54" s="3" t="s">
        <v>128</v>
      </c>
      <c r="X54" s="1" t="str">
        <f>dbP!$AA$2</f>
        <v>AA</v>
      </c>
      <c r="Z54" s="1" t="str">
        <f t="shared" si="11"/>
        <v>Производственные затраты-23</v>
      </c>
      <c r="AA54" s="1">
        <f t="shared" si="8"/>
        <v>0</v>
      </c>
      <c r="AB54" s="6" t="str">
        <f>Items!$AB$19</f>
        <v>PL(-)</v>
      </c>
    </row>
    <row r="55" spans="2:28" x14ac:dyDescent="0.3">
      <c r="B55" s="26">
        <f t="shared" si="5"/>
        <v>0</v>
      </c>
      <c r="E55" s="1" t="str">
        <f>Items!$E$17</f>
        <v>Начисление себестоимостных затрат</v>
      </c>
      <c r="F55" s="1" t="str">
        <f>Items!$F$41</f>
        <v>Начисление затрат этапа-3 бизнес-процесса</v>
      </c>
      <c r="G55" s="6" t="str">
        <f>Items!$W55</f>
        <v>Производственные затраты-24</v>
      </c>
      <c r="H55" s="1" t="str">
        <f>dbP!$Y$2</f>
        <v>Y</v>
      </c>
      <c r="J55" s="1" t="str">
        <f t="shared" si="9"/>
        <v>Производственные затраты-24</v>
      </c>
      <c r="K55" s="1">
        <f t="shared" si="6"/>
        <v>0</v>
      </c>
      <c r="M55" s="1" t="str">
        <f>Items!$M$17</f>
        <v>Оплаты себестоимостных затрат</v>
      </c>
      <c r="N55" s="1" t="str">
        <f>Items!$N$41</f>
        <v>Оплаты расходов этапа-3 бизнес-процесса</v>
      </c>
      <c r="O55" s="6" t="str">
        <f>Items!$W55</f>
        <v>Производственные затраты-24</v>
      </c>
      <c r="P55" s="1" t="str">
        <f>dbP!$AA$2</f>
        <v>AA</v>
      </c>
      <c r="R55" s="1" t="str">
        <f t="shared" si="10"/>
        <v>Производственные затраты-24</v>
      </c>
      <c r="S55" s="1">
        <f t="shared" si="7"/>
        <v>0</v>
      </c>
      <c r="T55" s="6" t="str">
        <f>Items!$T$19</f>
        <v>CF(-)</v>
      </c>
      <c r="U55" s="1" t="str">
        <f>Items!$U$17</f>
        <v>Себестоимость продаж</v>
      </c>
      <c r="V55" s="1" t="str">
        <f>Items!$V$41</f>
        <v>Затраты этапа-3 бизнес-процесса</v>
      </c>
      <c r="W55" s="3" t="s">
        <v>129</v>
      </c>
      <c r="X55" s="1" t="str">
        <f>dbP!$AA$2</f>
        <v>AA</v>
      </c>
      <c r="Z55" s="1" t="str">
        <f t="shared" si="11"/>
        <v>Производственные затраты-24</v>
      </c>
      <c r="AA55" s="1">
        <f t="shared" si="8"/>
        <v>0</v>
      </c>
      <c r="AB55" s="6" t="str">
        <f>Items!$AB$19</f>
        <v>PL(-)</v>
      </c>
    </row>
    <row r="56" spans="2:28" x14ac:dyDescent="0.3">
      <c r="B56" s="26">
        <f t="shared" si="5"/>
        <v>0</v>
      </c>
      <c r="E56" s="1" t="str">
        <f>Items!$E$17</f>
        <v>Начисление себестоимостных затрат</v>
      </c>
      <c r="F56" s="1" t="str">
        <f>Items!$F$41</f>
        <v>Начисление затрат этапа-3 бизнес-процесса</v>
      </c>
      <c r="G56" s="6" t="str">
        <f>Items!$W56</f>
        <v>Производственные затраты-25</v>
      </c>
      <c r="H56" s="1" t="str">
        <f>dbP!$Y$2</f>
        <v>Y</v>
      </c>
      <c r="J56" s="1" t="str">
        <f t="shared" si="9"/>
        <v>Производственные затраты-25</v>
      </c>
      <c r="K56" s="1">
        <f t="shared" si="6"/>
        <v>0</v>
      </c>
      <c r="M56" s="1" t="str">
        <f>Items!$M$17</f>
        <v>Оплаты себестоимостных затрат</v>
      </c>
      <c r="N56" s="1" t="str">
        <f>Items!$N$41</f>
        <v>Оплаты расходов этапа-3 бизнес-процесса</v>
      </c>
      <c r="O56" s="6" t="str">
        <f>Items!$W56</f>
        <v>Производственные затраты-25</v>
      </c>
      <c r="P56" s="1" t="str">
        <f>dbP!$AA$2</f>
        <v>AA</v>
      </c>
      <c r="R56" s="1" t="str">
        <f t="shared" si="10"/>
        <v>Производственные затраты-25</v>
      </c>
      <c r="S56" s="1">
        <f t="shared" si="7"/>
        <v>0</v>
      </c>
      <c r="T56" s="6" t="str">
        <f>Items!$T$19</f>
        <v>CF(-)</v>
      </c>
      <c r="U56" s="1" t="str">
        <f>Items!$U$17</f>
        <v>Себестоимость продаж</v>
      </c>
      <c r="V56" s="1" t="str">
        <f>Items!$V$41</f>
        <v>Затраты этапа-3 бизнес-процесса</v>
      </c>
      <c r="W56" s="3" t="s">
        <v>130</v>
      </c>
      <c r="X56" s="1" t="str">
        <f>dbP!$AA$2</f>
        <v>AA</v>
      </c>
      <c r="Z56" s="1" t="str">
        <f t="shared" si="11"/>
        <v>Производственные затраты-25</v>
      </c>
      <c r="AA56" s="1">
        <f t="shared" si="8"/>
        <v>0</v>
      </c>
      <c r="AB56" s="6" t="str">
        <f>Items!$AB$19</f>
        <v>PL(-)</v>
      </c>
    </row>
    <row r="57" spans="2:28" x14ac:dyDescent="0.3">
      <c r="B57" s="26">
        <f t="shared" si="5"/>
        <v>0</v>
      </c>
      <c r="E57" s="1" t="str">
        <f>Items!$E$17</f>
        <v>Начисление себестоимостных затрат</v>
      </c>
      <c r="F57" s="1" t="str">
        <f>Items!$F$41</f>
        <v>Начисление затрат этапа-3 бизнес-процесса</v>
      </c>
      <c r="G57" s="6" t="str">
        <f>Items!$W57</f>
        <v>Производственные затраты-26</v>
      </c>
      <c r="H57" s="1" t="str">
        <f>dbP!$Y$2</f>
        <v>Y</v>
      </c>
      <c r="J57" s="1" t="str">
        <f t="shared" si="9"/>
        <v>Производственные затраты-26</v>
      </c>
      <c r="K57" s="1">
        <f t="shared" si="6"/>
        <v>0</v>
      </c>
      <c r="M57" s="1" t="str">
        <f>Items!$M$17</f>
        <v>Оплаты себестоимостных затрат</v>
      </c>
      <c r="N57" s="1" t="str">
        <f>Items!$N$41</f>
        <v>Оплаты расходов этапа-3 бизнес-процесса</v>
      </c>
      <c r="O57" s="6" t="str">
        <f>Items!$W57</f>
        <v>Производственные затраты-26</v>
      </c>
      <c r="P57" s="1" t="str">
        <f>dbP!$AA$2</f>
        <v>AA</v>
      </c>
      <c r="R57" s="1" t="str">
        <f t="shared" si="10"/>
        <v>Производственные затраты-26</v>
      </c>
      <c r="S57" s="1">
        <f t="shared" si="7"/>
        <v>0</v>
      </c>
      <c r="T57" s="6" t="str">
        <f>Items!$T$19</f>
        <v>CF(-)</v>
      </c>
      <c r="U57" s="1" t="str">
        <f>Items!$U$17</f>
        <v>Себестоимость продаж</v>
      </c>
      <c r="V57" s="1" t="str">
        <f>Items!$V$41</f>
        <v>Затраты этапа-3 бизнес-процесса</v>
      </c>
      <c r="W57" s="3" t="s">
        <v>131</v>
      </c>
      <c r="X57" s="1" t="str">
        <f>dbP!$AA$2</f>
        <v>AA</v>
      </c>
      <c r="Z57" s="1" t="str">
        <f t="shared" si="11"/>
        <v>Производственные затраты-26</v>
      </c>
      <c r="AA57" s="1">
        <f t="shared" si="8"/>
        <v>0</v>
      </c>
      <c r="AB57" s="6" t="str">
        <f>Items!$AB$19</f>
        <v>PL(-)</v>
      </c>
    </row>
    <row r="58" spans="2:28" x14ac:dyDescent="0.3">
      <c r="B58" s="26">
        <f t="shared" si="5"/>
        <v>0</v>
      </c>
      <c r="E58" s="1" t="str">
        <f>Items!$E$17</f>
        <v>Начисление себестоимостных затрат</v>
      </c>
      <c r="F58" s="1" t="str">
        <f>Items!$F$41</f>
        <v>Начисление затрат этапа-3 бизнес-процесса</v>
      </c>
      <c r="G58" s="6" t="str">
        <f>Items!$W58</f>
        <v>Производственные затраты-27</v>
      </c>
      <c r="H58" s="1" t="str">
        <f>dbP!$Y$2</f>
        <v>Y</v>
      </c>
      <c r="J58" s="1" t="str">
        <f t="shared" si="9"/>
        <v>Производственные затраты-27</v>
      </c>
      <c r="K58" s="1">
        <f t="shared" si="6"/>
        <v>0</v>
      </c>
      <c r="M58" s="1" t="str">
        <f>Items!$M$17</f>
        <v>Оплаты себестоимостных затрат</v>
      </c>
      <c r="N58" s="1" t="str">
        <f>Items!$N$41</f>
        <v>Оплаты расходов этапа-3 бизнес-процесса</v>
      </c>
      <c r="O58" s="6" t="str">
        <f>Items!$W58</f>
        <v>Производственные затраты-27</v>
      </c>
      <c r="P58" s="1" t="str">
        <f>dbP!$AA$2</f>
        <v>AA</v>
      </c>
      <c r="R58" s="1" t="str">
        <f t="shared" si="10"/>
        <v>Производственные затраты-27</v>
      </c>
      <c r="S58" s="1">
        <f t="shared" si="7"/>
        <v>0</v>
      </c>
      <c r="T58" s="6" t="str">
        <f>Items!$T$19</f>
        <v>CF(-)</v>
      </c>
      <c r="U58" s="1" t="str">
        <f>Items!$U$17</f>
        <v>Себестоимость продаж</v>
      </c>
      <c r="V58" s="1" t="str">
        <f>Items!$V$41</f>
        <v>Затраты этапа-3 бизнес-процесса</v>
      </c>
      <c r="W58" s="3" t="s">
        <v>132</v>
      </c>
      <c r="X58" s="1" t="str">
        <f>dbP!$AA$2</f>
        <v>AA</v>
      </c>
      <c r="Z58" s="1" t="str">
        <f t="shared" si="11"/>
        <v>Производственные затраты-27</v>
      </c>
      <c r="AA58" s="1">
        <f t="shared" si="8"/>
        <v>0</v>
      </c>
      <c r="AB58" s="6" t="str">
        <f>Items!$AB$19</f>
        <v>PL(-)</v>
      </c>
    </row>
    <row r="59" spans="2:28" x14ac:dyDescent="0.3">
      <c r="B59" s="26">
        <f t="shared" si="5"/>
        <v>0</v>
      </c>
      <c r="E59" s="1" t="str">
        <f>Items!$E$17</f>
        <v>Начисление себестоимостных затрат</v>
      </c>
      <c r="F59" s="3" t="s">
        <v>151</v>
      </c>
      <c r="G59" s="6"/>
      <c r="H59" s="1" t="str">
        <f>dbP!$Y$2</f>
        <v>Y</v>
      </c>
      <c r="J59" s="1" t="str">
        <f t="shared" si="9"/>
        <v>Начисление затрат этапа-4 бизнес-процесса</v>
      </c>
      <c r="K59" s="1">
        <f t="shared" si="6"/>
        <v>0</v>
      </c>
      <c r="M59" s="1" t="str">
        <f>Items!$M$17</f>
        <v>Оплаты себестоимостных затрат</v>
      </c>
      <c r="N59" s="3" t="s">
        <v>148</v>
      </c>
      <c r="O59" s="6"/>
      <c r="P59" s="1" t="str">
        <f>dbP!$AA$2</f>
        <v>AA</v>
      </c>
      <c r="R59" s="1" t="str">
        <f t="shared" si="10"/>
        <v>Оплаты расходов этапа-4 бизнес-процесса</v>
      </c>
      <c r="S59" s="1">
        <f t="shared" si="7"/>
        <v>0</v>
      </c>
      <c r="U59" s="1" t="str">
        <f>Items!$U$17</f>
        <v>Себестоимость продаж</v>
      </c>
      <c r="V59" s="3" t="s">
        <v>125</v>
      </c>
      <c r="X59" s="1" t="str">
        <f>dbP!$AA$2</f>
        <v>AA</v>
      </c>
      <c r="Z59" s="1" t="str">
        <f t="shared" si="11"/>
        <v>Затраты этапа-4 бизнес-процесса</v>
      </c>
      <c r="AA59" s="1">
        <f t="shared" si="8"/>
        <v>0</v>
      </c>
    </row>
    <row r="60" spans="2:28" x14ac:dyDescent="0.3">
      <c r="B60" s="26">
        <f t="shared" si="5"/>
        <v>0</v>
      </c>
      <c r="E60" s="1" t="str">
        <f>Items!$E$17</f>
        <v>Начисление себестоимостных затрат</v>
      </c>
      <c r="F60" s="1" t="str">
        <f>Items!$F$59</f>
        <v>Начисление затрат этапа-4 бизнес-процесса</v>
      </c>
      <c r="G60" s="6" t="str">
        <f>Items!$W60</f>
        <v>Производственные затраты-28</v>
      </c>
      <c r="H60" s="1" t="str">
        <f>dbP!$Y$2</f>
        <v>Y</v>
      </c>
      <c r="J60" s="1" t="str">
        <f t="shared" si="9"/>
        <v>Производственные затраты-28</v>
      </c>
      <c r="K60" s="1">
        <f t="shared" si="6"/>
        <v>0</v>
      </c>
      <c r="M60" s="1" t="str">
        <f>Items!$M$17</f>
        <v>Оплаты себестоимостных затрат</v>
      </c>
      <c r="N60" s="1" t="str">
        <f>Items!$N$59</f>
        <v>Оплаты расходов этапа-4 бизнес-процесса</v>
      </c>
      <c r="O60" s="6" t="str">
        <f>Items!$W60</f>
        <v>Производственные затраты-28</v>
      </c>
      <c r="P60" s="1" t="str">
        <f>dbP!$AA$2</f>
        <v>AA</v>
      </c>
      <c r="R60" s="1" t="str">
        <f t="shared" si="10"/>
        <v>Производственные затраты-28</v>
      </c>
      <c r="S60" s="1">
        <f t="shared" si="7"/>
        <v>0</v>
      </c>
      <c r="T60" s="6" t="str">
        <f>Items!$T$19</f>
        <v>CF(-)</v>
      </c>
      <c r="U60" s="1" t="str">
        <f>Items!$U$17</f>
        <v>Себестоимость продаж</v>
      </c>
      <c r="V60" s="1" t="str">
        <f>Items!$V$59</f>
        <v>Затраты этапа-4 бизнес-процесса</v>
      </c>
      <c r="W60" s="3" t="s">
        <v>133</v>
      </c>
      <c r="X60" s="1" t="str">
        <f>dbP!$AA$2</f>
        <v>AA</v>
      </c>
      <c r="Z60" s="1" t="str">
        <f t="shared" si="11"/>
        <v>Производственные затраты-28</v>
      </c>
      <c r="AA60" s="1">
        <f t="shared" si="8"/>
        <v>0</v>
      </c>
      <c r="AB60" s="6" t="str">
        <f>Items!$AB$19</f>
        <v>PL(-)</v>
      </c>
    </row>
    <row r="61" spans="2:28" x14ac:dyDescent="0.3">
      <c r="B61" s="26">
        <f t="shared" si="5"/>
        <v>0</v>
      </c>
      <c r="E61" s="1" t="str">
        <f>Items!$E$17</f>
        <v>Начисление себестоимостных затрат</v>
      </c>
      <c r="F61" s="1" t="str">
        <f>Items!$F$59</f>
        <v>Начисление затрат этапа-4 бизнес-процесса</v>
      </c>
      <c r="G61" s="6" t="str">
        <f>Items!$W61</f>
        <v>Производственные затраты-29</v>
      </c>
      <c r="H61" s="1" t="str">
        <f>dbP!$Y$2</f>
        <v>Y</v>
      </c>
      <c r="J61" s="1" t="str">
        <f t="shared" si="9"/>
        <v>Производственные затраты-29</v>
      </c>
      <c r="K61" s="1">
        <f t="shared" si="6"/>
        <v>0</v>
      </c>
      <c r="M61" s="1" t="str">
        <f>Items!$M$17</f>
        <v>Оплаты себестоимостных затрат</v>
      </c>
      <c r="N61" s="1" t="str">
        <f>Items!$N$59</f>
        <v>Оплаты расходов этапа-4 бизнес-процесса</v>
      </c>
      <c r="O61" s="6" t="str">
        <f>Items!$W61</f>
        <v>Производственные затраты-29</v>
      </c>
      <c r="P61" s="1" t="str">
        <f>dbP!$AA$2</f>
        <v>AA</v>
      </c>
      <c r="R61" s="1" t="str">
        <f t="shared" si="10"/>
        <v>Производственные затраты-29</v>
      </c>
      <c r="S61" s="1">
        <f t="shared" si="7"/>
        <v>0</v>
      </c>
      <c r="T61" s="6" t="str">
        <f>Items!$T$19</f>
        <v>CF(-)</v>
      </c>
      <c r="U61" s="1" t="str">
        <f>Items!$U$17</f>
        <v>Себестоимость продаж</v>
      </c>
      <c r="V61" s="1" t="str">
        <f>Items!$V$59</f>
        <v>Затраты этапа-4 бизнес-процесса</v>
      </c>
      <c r="W61" s="3" t="s">
        <v>134</v>
      </c>
      <c r="X61" s="1" t="str">
        <f>dbP!$AA$2</f>
        <v>AA</v>
      </c>
      <c r="Z61" s="1" t="str">
        <f t="shared" si="11"/>
        <v>Производственные затраты-29</v>
      </c>
      <c r="AA61" s="1">
        <f t="shared" si="8"/>
        <v>0</v>
      </c>
      <c r="AB61" s="6" t="str">
        <f>Items!$AB$19</f>
        <v>PL(-)</v>
      </c>
    </row>
    <row r="62" spans="2:28" x14ac:dyDescent="0.3">
      <c r="B62" s="26">
        <f t="shared" si="5"/>
        <v>0</v>
      </c>
      <c r="E62" s="1" t="str">
        <f>Items!$E$17</f>
        <v>Начисление себестоимостных затрат</v>
      </c>
      <c r="F62" s="1" t="str">
        <f>Items!$F$59</f>
        <v>Начисление затрат этапа-4 бизнес-процесса</v>
      </c>
      <c r="G62" s="6" t="str">
        <f>Items!$W62</f>
        <v>Производственные затраты-30</v>
      </c>
      <c r="H62" s="1" t="str">
        <f>dbP!$Y$2</f>
        <v>Y</v>
      </c>
      <c r="J62" s="1" t="str">
        <f t="shared" si="9"/>
        <v>Производственные затраты-30</v>
      </c>
      <c r="K62" s="1">
        <f t="shared" si="6"/>
        <v>0</v>
      </c>
      <c r="M62" s="1" t="str">
        <f>Items!$M$17</f>
        <v>Оплаты себестоимостных затрат</v>
      </c>
      <c r="N62" s="1" t="str">
        <f>Items!$N$59</f>
        <v>Оплаты расходов этапа-4 бизнес-процесса</v>
      </c>
      <c r="O62" s="6" t="str">
        <f>Items!$W62</f>
        <v>Производственные затраты-30</v>
      </c>
      <c r="P62" s="1" t="str">
        <f>dbP!$AA$2</f>
        <v>AA</v>
      </c>
      <c r="R62" s="1" t="str">
        <f t="shared" si="10"/>
        <v>Производственные затраты-30</v>
      </c>
      <c r="S62" s="1">
        <f t="shared" si="7"/>
        <v>0</v>
      </c>
      <c r="T62" s="6" t="str">
        <f>Items!$T$19</f>
        <v>CF(-)</v>
      </c>
      <c r="U62" s="1" t="str">
        <f>Items!$U$17</f>
        <v>Себестоимость продаж</v>
      </c>
      <c r="V62" s="1" t="str">
        <f>Items!$V$59</f>
        <v>Затраты этапа-4 бизнес-процесса</v>
      </c>
      <c r="W62" s="3" t="s">
        <v>135</v>
      </c>
      <c r="X62" s="1" t="str">
        <f>dbP!$AA$2</f>
        <v>AA</v>
      </c>
      <c r="Z62" s="1" t="str">
        <f t="shared" si="11"/>
        <v>Производственные затраты-30</v>
      </c>
      <c r="AA62" s="1">
        <f t="shared" si="8"/>
        <v>0</v>
      </c>
      <c r="AB62" s="6" t="str">
        <f>Items!$AB$19</f>
        <v>PL(-)</v>
      </c>
    </row>
    <row r="63" spans="2:28" x14ac:dyDescent="0.3">
      <c r="B63" s="26">
        <f t="shared" si="5"/>
        <v>0</v>
      </c>
      <c r="E63" s="1" t="str">
        <f>Items!$E$17</f>
        <v>Начисление себестоимостных затрат</v>
      </c>
      <c r="F63" s="1" t="str">
        <f>Items!$F$59</f>
        <v>Начисление затрат этапа-4 бизнес-процесса</v>
      </c>
      <c r="G63" s="6" t="str">
        <f>Items!$W63</f>
        <v>Производственные затраты-31</v>
      </c>
      <c r="H63" s="1" t="str">
        <f>dbP!$Y$2</f>
        <v>Y</v>
      </c>
      <c r="J63" s="1" t="str">
        <f t="shared" si="9"/>
        <v>Производственные затраты-31</v>
      </c>
      <c r="K63" s="1">
        <f t="shared" si="6"/>
        <v>0</v>
      </c>
      <c r="M63" s="1" t="str">
        <f>Items!$M$17</f>
        <v>Оплаты себестоимостных затрат</v>
      </c>
      <c r="N63" s="1" t="str">
        <f>Items!$N$59</f>
        <v>Оплаты расходов этапа-4 бизнес-процесса</v>
      </c>
      <c r="O63" s="6" t="str">
        <f>Items!$W63</f>
        <v>Производственные затраты-31</v>
      </c>
      <c r="P63" s="1" t="str">
        <f>dbP!$AA$2</f>
        <v>AA</v>
      </c>
      <c r="R63" s="1" t="str">
        <f t="shared" si="10"/>
        <v>Производственные затраты-31</v>
      </c>
      <c r="S63" s="1">
        <f t="shared" si="7"/>
        <v>0</v>
      </c>
      <c r="T63" s="6" t="str">
        <f>Items!$T$19</f>
        <v>CF(-)</v>
      </c>
      <c r="U63" s="1" t="str">
        <f>Items!$U$17</f>
        <v>Себестоимость продаж</v>
      </c>
      <c r="V63" s="1" t="str">
        <f>Items!$V$59</f>
        <v>Затраты этапа-4 бизнес-процесса</v>
      </c>
      <c r="W63" s="3" t="s">
        <v>174</v>
      </c>
      <c r="X63" s="1" t="str">
        <f>dbP!$AA$2</f>
        <v>AA</v>
      </c>
      <c r="Z63" s="1" t="str">
        <f t="shared" si="11"/>
        <v>Производственные затраты-31</v>
      </c>
      <c r="AA63" s="1">
        <f t="shared" si="8"/>
        <v>0</v>
      </c>
      <c r="AB63" s="6" t="str">
        <f>Items!$AB$19</f>
        <v>PL(-)</v>
      </c>
    </row>
    <row r="64" spans="2:28" x14ac:dyDescent="0.3">
      <c r="B64" s="26">
        <f t="shared" si="5"/>
        <v>0</v>
      </c>
      <c r="E64" s="1" t="str">
        <f>Items!$E$17</f>
        <v>Начисление себестоимостных затрат</v>
      </c>
      <c r="F64" s="1" t="str">
        <f>Items!$F$59</f>
        <v>Начисление затрат этапа-4 бизнес-процесса</v>
      </c>
      <c r="G64" s="6" t="str">
        <f>Items!$W64</f>
        <v>Производственные затраты-32</v>
      </c>
      <c r="H64" s="1" t="str">
        <f>dbP!$Y$2</f>
        <v>Y</v>
      </c>
      <c r="J64" s="1" t="str">
        <f t="shared" si="9"/>
        <v>Производственные затраты-32</v>
      </c>
      <c r="K64" s="1">
        <f t="shared" si="6"/>
        <v>0</v>
      </c>
      <c r="M64" s="1" t="str">
        <f>Items!$M$17</f>
        <v>Оплаты себестоимостных затрат</v>
      </c>
      <c r="N64" s="1" t="str">
        <f>Items!$N$59</f>
        <v>Оплаты расходов этапа-4 бизнес-процесса</v>
      </c>
      <c r="O64" s="6" t="str">
        <f>Items!$W64</f>
        <v>Производственные затраты-32</v>
      </c>
      <c r="P64" s="1" t="str">
        <f>dbP!$AA$2</f>
        <v>AA</v>
      </c>
      <c r="R64" s="1" t="str">
        <f t="shared" si="10"/>
        <v>Производственные затраты-32</v>
      </c>
      <c r="S64" s="1">
        <f t="shared" si="7"/>
        <v>0</v>
      </c>
      <c r="T64" s="6" t="str">
        <f>Items!$T$19</f>
        <v>CF(-)</v>
      </c>
      <c r="U64" s="1" t="str">
        <f>Items!$U$17</f>
        <v>Себестоимость продаж</v>
      </c>
      <c r="V64" s="1" t="str">
        <f>Items!$V$59</f>
        <v>Затраты этапа-4 бизнес-процесса</v>
      </c>
      <c r="W64" s="3" t="s">
        <v>175</v>
      </c>
      <c r="X64" s="1" t="str">
        <f>dbP!$AA$2</f>
        <v>AA</v>
      </c>
      <c r="Z64" s="1" t="str">
        <f t="shared" si="11"/>
        <v>Производственные затраты-32</v>
      </c>
      <c r="AA64" s="1">
        <f t="shared" si="8"/>
        <v>0</v>
      </c>
      <c r="AB64" s="6" t="str">
        <f>Items!$AB$19</f>
        <v>PL(-)</v>
      </c>
    </row>
    <row r="65" spans="2:28" x14ac:dyDescent="0.3">
      <c r="B65" s="26">
        <f t="shared" si="5"/>
        <v>0</v>
      </c>
      <c r="E65" s="1" t="str">
        <f>Items!$E$17</f>
        <v>Начисление себестоимостных затрат</v>
      </c>
      <c r="F65" s="1" t="str">
        <f>Items!$F$59</f>
        <v>Начисление затрат этапа-4 бизнес-процесса</v>
      </c>
      <c r="G65" s="6" t="str">
        <f>Items!$W65</f>
        <v>Производственные затраты-33</v>
      </c>
      <c r="H65" s="1" t="str">
        <f>dbP!$Y$2</f>
        <v>Y</v>
      </c>
      <c r="J65" s="1" t="str">
        <f t="shared" si="9"/>
        <v>Производственные затраты-33</v>
      </c>
      <c r="K65" s="1">
        <f t="shared" si="6"/>
        <v>0</v>
      </c>
      <c r="M65" s="1" t="str">
        <f>Items!$M$17</f>
        <v>Оплаты себестоимостных затрат</v>
      </c>
      <c r="N65" s="1" t="str">
        <f>Items!$N$59</f>
        <v>Оплаты расходов этапа-4 бизнес-процесса</v>
      </c>
      <c r="O65" s="6" t="str">
        <f>Items!$W65</f>
        <v>Производственные затраты-33</v>
      </c>
      <c r="P65" s="1" t="str">
        <f>dbP!$AA$2</f>
        <v>AA</v>
      </c>
      <c r="R65" s="1" t="str">
        <f t="shared" si="10"/>
        <v>Производственные затраты-33</v>
      </c>
      <c r="S65" s="1">
        <f t="shared" si="7"/>
        <v>0</v>
      </c>
      <c r="T65" s="6" t="str">
        <f>Items!$T$19</f>
        <v>CF(-)</v>
      </c>
      <c r="U65" s="1" t="str">
        <f>Items!$U$17</f>
        <v>Себестоимость продаж</v>
      </c>
      <c r="V65" s="1" t="str">
        <f>Items!$V$59</f>
        <v>Затраты этапа-4 бизнес-процесса</v>
      </c>
      <c r="W65" s="3" t="s">
        <v>176</v>
      </c>
      <c r="X65" s="1" t="str">
        <f>dbP!$AA$2</f>
        <v>AA</v>
      </c>
      <c r="Z65" s="1" t="str">
        <f t="shared" si="11"/>
        <v>Производственные затраты-33</v>
      </c>
      <c r="AA65" s="1">
        <f t="shared" si="8"/>
        <v>0</v>
      </c>
      <c r="AB65" s="6" t="str">
        <f>Items!$AB$19</f>
        <v>PL(-)</v>
      </c>
    </row>
    <row r="66" spans="2:28" x14ac:dyDescent="0.3">
      <c r="B66" s="26">
        <f t="shared" si="5"/>
        <v>0</v>
      </c>
      <c r="E66" s="1" t="str">
        <f>Items!$E$17</f>
        <v>Начисление себестоимостных затрат</v>
      </c>
      <c r="F66" s="1" t="str">
        <f>Items!$F$59</f>
        <v>Начисление затрат этапа-4 бизнес-процесса</v>
      </c>
      <c r="G66" s="6" t="str">
        <f>Items!$W66</f>
        <v>Производственные затраты-34</v>
      </c>
      <c r="H66" s="1" t="str">
        <f>dbP!$Y$2</f>
        <v>Y</v>
      </c>
      <c r="J66" s="1" t="str">
        <f t="shared" si="9"/>
        <v>Производственные затраты-34</v>
      </c>
      <c r="K66" s="1">
        <f t="shared" si="6"/>
        <v>0</v>
      </c>
      <c r="M66" s="1" t="str">
        <f>Items!$M$17</f>
        <v>Оплаты себестоимостных затрат</v>
      </c>
      <c r="N66" s="1" t="str">
        <f>Items!$N$59</f>
        <v>Оплаты расходов этапа-4 бизнес-процесса</v>
      </c>
      <c r="O66" s="6" t="str">
        <f>Items!$W66</f>
        <v>Производственные затраты-34</v>
      </c>
      <c r="P66" s="1" t="str">
        <f>dbP!$AA$2</f>
        <v>AA</v>
      </c>
      <c r="R66" s="1" t="str">
        <f t="shared" si="10"/>
        <v>Производственные затраты-34</v>
      </c>
      <c r="S66" s="1">
        <f t="shared" si="7"/>
        <v>0</v>
      </c>
      <c r="T66" s="6" t="str">
        <f>Items!$T$19</f>
        <v>CF(-)</v>
      </c>
      <c r="U66" s="1" t="str">
        <f>Items!$U$17</f>
        <v>Себестоимость продаж</v>
      </c>
      <c r="V66" s="1" t="str">
        <f>Items!$V$59</f>
        <v>Затраты этапа-4 бизнес-процесса</v>
      </c>
      <c r="W66" s="3" t="s">
        <v>177</v>
      </c>
      <c r="X66" s="1" t="str">
        <f>dbP!$AA$2</f>
        <v>AA</v>
      </c>
      <c r="Z66" s="1" t="str">
        <f t="shared" si="11"/>
        <v>Производственные затраты-34</v>
      </c>
      <c r="AA66" s="1">
        <f t="shared" si="8"/>
        <v>0</v>
      </c>
      <c r="AB66" s="6" t="str">
        <f>Items!$AB$19</f>
        <v>PL(-)</v>
      </c>
    </row>
    <row r="67" spans="2:28" x14ac:dyDescent="0.3">
      <c r="B67" s="26">
        <f t="shared" si="5"/>
        <v>0</v>
      </c>
      <c r="E67" s="1" t="str">
        <f>Items!$E$17</f>
        <v>Начисление себестоимостных затрат</v>
      </c>
      <c r="F67" s="1" t="str">
        <f>Items!$F$59</f>
        <v>Начисление затрат этапа-4 бизнес-процесса</v>
      </c>
      <c r="G67" s="6" t="str">
        <f>Items!$W67</f>
        <v>Производственные затраты-35</v>
      </c>
      <c r="H67" s="1" t="str">
        <f>dbP!$Y$2</f>
        <v>Y</v>
      </c>
      <c r="J67" s="1" t="str">
        <f t="shared" si="9"/>
        <v>Производственные затраты-35</v>
      </c>
      <c r="K67" s="1">
        <f t="shared" si="6"/>
        <v>0</v>
      </c>
      <c r="M67" s="1" t="str">
        <f>Items!$M$17</f>
        <v>Оплаты себестоимостных затрат</v>
      </c>
      <c r="N67" s="1" t="str">
        <f>Items!$N$59</f>
        <v>Оплаты расходов этапа-4 бизнес-процесса</v>
      </c>
      <c r="O67" s="6" t="str">
        <f>Items!$W67</f>
        <v>Производственные затраты-35</v>
      </c>
      <c r="P67" s="1" t="str">
        <f>dbP!$AA$2</f>
        <v>AA</v>
      </c>
      <c r="R67" s="1" t="str">
        <f t="shared" si="10"/>
        <v>Производственные затраты-35</v>
      </c>
      <c r="S67" s="1">
        <f t="shared" si="7"/>
        <v>0</v>
      </c>
      <c r="T67" s="6" t="str">
        <f>Items!$T$19</f>
        <v>CF(-)</v>
      </c>
      <c r="U67" s="1" t="str">
        <f>Items!$U$17</f>
        <v>Себестоимость продаж</v>
      </c>
      <c r="V67" s="1" t="str">
        <f>Items!$V$59</f>
        <v>Затраты этапа-4 бизнес-процесса</v>
      </c>
      <c r="W67" s="3" t="s">
        <v>178</v>
      </c>
      <c r="X67" s="1" t="str">
        <f>dbP!$AA$2</f>
        <v>AA</v>
      </c>
      <c r="Z67" s="1" t="str">
        <f t="shared" si="11"/>
        <v>Производственные затраты-35</v>
      </c>
      <c r="AA67" s="1">
        <f t="shared" si="8"/>
        <v>0</v>
      </c>
      <c r="AB67" s="6" t="str">
        <f>Items!$AB$19</f>
        <v>PL(-)</v>
      </c>
    </row>
    <row r="68" spans="2:28" x14ac:dyDescent="0.3">
      <c r="B68" s="26">
        <f t="shared" si="5"/>
        <v>0</v>
      </c>
      <c r="E68" s="1" t="str">
        <f>Items!$E$17</f>
        <v>Начисление себестоимостных затрат</v>
      </c>
      <c r="F68" s="1" t="str">
        <f>Items!$F$59</f>
        <v>Начисление затрат этапа-4 бизнес-процесса</v>
      </c>
      <c r="G68" s="6" t="str">
        <f>Items!$W68</f>
        <v>Производственные затраты-36</v>
      </c>
      <c r="H68" s="1" t="str">
        <f>dbP!$Y$2</f>
        <v>Y</v>
      </c>
      <c r="J68" s="1" t="str">
        <f t="shared" si="9"/>
        <v>Производственные затраты-36</v>
      </c>
      <c r="K68" s="1">
        <f t="shared" si="6"/>
        <v>0</v>
      </c>
      <c r="M68" s="1" t="str">
        <f>Items!$M$17</f>
        <v>Оплаты себестоимостных затрат</v>
      </c>
      <c r="N68" s="1" t="str">
        <f>Items!$N$59</f>
        <v>Оплаты расходов этапа-4 бизнес-процесса</v>
      </c>
      <c r="O68" s="6" t="str">
        <f>Items!$W68</f>
        <v>Производственные затраты-36</v>
      </c>
      <c r="P68" s="1" t="str">
        <f>dbP!$AA$2</f>
        <v>AA</v>
      </c>
      <c r="R68" s="1" t="str">
        <f t="shared" si="10"/>
        <v>Производственные затраты-36</v>
      </c>
      <c r="S68" s="1">
        <f t="shared" si="7"/>
        <v>0</v>
      </c>
      <c r="T68" s="6" t="str">
        <f>Items!$T$19</f>
        <v>CF(-)</v>
      </c>
      <c r="U68" s="1" t="str">
        <f>Items!$U$17</f>
        <v>Себестоимость продаж</v>
      </c>
      <c r="V68" s="1" t="str">
        <f>Items!$V$59</f>
        <v>Затраты этапа-4 бизнес-процесса</v>
      </c>
      <c r="W68" s="3" t="s">
        <v>179</v>
      </c>
      <c r="X68" s="1" t="str">
        <f>dbP!$AA$2</f>
        <v>AA</v>
      </c>
      <c r="Z68" s="1" t="str">
        <f t="shared" si="11"/>
        <v>Производственные затраты-36</v>
      </c>
      <c r="AA68" s="1">
        <f t="shared" si="8"/>
        <v>0</v>
      </c>
      <c r="AB68" s="6" t="str">
        <f>Items!$AB$19</f>
        <v>PL(-)</v>
      </c>
    </row>
    <row r="69" spans="2:28" x14ac:dyDescent="0.3">
      <c r="B69" s="26">
        <f t="shared" si="5"/>
        <v>0</v>
      </c>
      <c r="E69" s="1" t="str">
        <f>Items!$E$17</f>
        <v>Начисление себестоимостных затрат</v>
      </c>
      <c r="F69" s="1" t="str">
        <f>Items!$F$59</f>
        <v>Начисление затрат этапа-4 бизнес-процесса</v>
      </c>
      <c r="G69" s="6" t="str">
        <f>Items!$W69</f>
        <v>Производственные затраты-37</v>
      </c>
      <c r="H69" s="1" t="str">
        <f>dbP!$Y$2</f>
        <v>Y</v>
      </c>
      <c r="J69" s="1" t="str">
        <f t="shared" si="9"/>
        <v>Производственные затраты-37</v>
      </c>
      <c r="K69" s="1">
        <f t="shared" si="6"/>
        <v>0</v>
      </c>
      <c r="M69" s="1" t="str">
        <f>Items!$M$17</f>
        <v>Оплаты себестоимостных затрат</v>
      </c>
      <c r="N69" s="1" t="str">
        <f>Items!$N$59</f>
        <v>Оплаты расходов этапа-4 бизнес-процесса</v>
      </c>
      <c r="O69" s="6" t="str">
        <f>Items!$W69</f>
        <v>Производственные затраты-37</v>
      </c>
      <c r="P69" s="1" t="str">
        <f>dbP!$AA$2</f>
        <v>AA</v>
      </c>
      <c r="R69" s="1" t="str">
        <f t="shared" si="10"/>
        <v>Производственные затраты-37</v>
      </c>
      <c r="S69" s="1">
        <f t="shared" si="7"/>
        <v>0</v>
      </c>
      <c r="T69" s="6" t="str">
        <f>Items!$T$19</f>
        <v>CF(-)</v>
      </c>
      <c r="U69" s="1" t="str">
        <f>Items!$U$17</f>
        <v>Себестоимость продаж</v>
      </c>
      <c r="V69" s="1" t="str">
        <f>Items!$V$59</f>
        <v>Затраты этапа-4 бизнес-процесса</v>
      </c>
      <c r="W69" s="3" t="s">
        <v>180</v>
      </c>
      <c r="X69" s="1" t="str">
        <f>dbP!$AA$2</f>
        <v>AA</v>
      </c>
      <c r="Z69" s="1" t="str">
        <f t="shared" si="11"/>
        <v>Производственные затраты-37</v>
      </c>
      <c r="AA69" s="1">
        <f t="shared" si="8"/>
        <v>0</v>
      </c>
      <c r="AB69" s="6" t="str">
        <f>Items!$AB$19</f>
        <v>PL(-)</v>
      </c>
    </row>
    <row r="70" spans="2:28" x14ac:dyDescent="0.3">
      <c r="B70" s="26">
        <f t="shared" si="5"/>
        <v>0</v>
      </c>
      <c r="E70" s="1" t="str">
        <f>Items!$E$17</f>
        <v>Начисление себестоимостных затрат</v>
      </c>
      <c r="F70" s="3" t="s">
        <v>152</v>
      </c>
      <c r="G70" s="6"/>
      <c r="H70" s="1" t="str">
        <f>dbP!$Y$2</f>
        <v>Y</v>
      </c>
      <c r="J70" s="1" t="str">
        <f t="shared" si="9"/>
        <v>Начисление затрат этапа-5 бизнес-процесса</v>
      </c>
      <c r="K70" s="1">
        <f t="shared" si="6"/>
        <v>0</v>
      </c>
      <c r="M70" s="1" t="str">
        <f>Items!$M$17</f>
        <v>Оплаты себестоимостных затрат</v>
      </c>
      <c r="N70" s="3" t="s">
        <v>149</v>
      </c>
      <c r="O70" s="6"/>
      <c r="P70" s="1" t="str">
        <f>dbP!$AA$2</f>
        <v>AA</v>
      </c>
      <c r="R70" s="1" t="str">
        <f t="shared" si="10"/>
        <v>Оплаты расходов этапа-5 бизнес-процесса</v>
      </c>
      <c r="S70" s="1">
        <f t="shared" si="7"/>
        <v>0</v>
      </c>
      <c r="U70" s="1" t="str">
        <f>Items!$U$17</f>
        <v>Себестоимость продаж</v>
      </c>
      <c r="V70" s="3" t="s">
        <v>136</v>
      </c>
      <c r="X70" s="1" t="str">
        <f>dbP!$AA$2</f>
        <v>AA</v>
      </c>
      <c r="Z70" s="1" t="str">
        <f t="shared" si="11"/>
        <v>Затраты этапа-5 бизнес-процесса</v>
      </c>
      <c r="AA70" s="1">
        <f t="shared" si="8"/>
        <v>0</v>
      </c>
    </row>
    <row r="71" spans="2:28" x14ac:dyDescent="0.3">
      <c r="B71" s="26">
        <f t="shared" si="5"/>
        <v>0</v>
      </c>
      <c r="E71" s="1" t="str">
        <f>Items!$E$17</f>
        <v>Начисление себестоимостных затрат</v>
      </c>
      <c r="F71" s="1" t="str">
        <f>Items!$F$70</f>
        <v>Начисление затрат этапа-5 бизнес-процесса</v>
      </c>
      <c r="G71" s="6" t="str">
        <f>Items!$W71</f>
        <v>Затраты на доставку и продажу-1</v>
      </c>
      <c r="H71" s="1" t="str">
        <f>dbP!$Y$2</f>
        <v>Y</v>
      </c>
      <c r="J71" s="1" t="str">
        <f t="shared" si="9"/>
        <v>Затраты на доставку и продажу-1</v>
      </c>
      <c r="K71" s="1">
        <f t="shared" si="6"/>
        <v>0</v>
      </c>
      <c r="M71" s="1" t="str">
        <f>Items!$M$17</f>
        <v>Оплаты себестоимостных затрат</v>
      </c>
      <c r="N71" s="1" t="str">
        <f>Items!$N$70</f>
        <v>Оплаты расходов этапа-5 бизнес-процесса</v>
      </c>
      <c r="O71" s="6" t="str">
        <f>Items!$W71</f>
        <v>Затраты на доставку и продажу-1</v>
      </c>
      <c r="P71" s="1" t="str">
        <f>dbP!$AA$2</f>
        <v>AA</v>
      </c>
      <c r="R71" s="1" t="str">
        <f t="shared" si="10"/>
        <v>Затраты на доставку и продажу-1</v>
      </c>
      <c r="S71" s="1">
        <f t="shared" si="7"/>
        <v>0</v>
      </c>
      <c r="T71" s="6" t="str">
        <f>Items!$T$19</f>
        <v>CF(-)</v>
      </c>
      <c r="U71" s="1" t="str">
        <f>Items!$U$17</f>
        <v>Себестоимость продаж</v>
      </c>
      <c r="V71" s="1" t="str">
        <f>Items!$V$70</f>
        <v>Затраты этапа-5 бизнес-процесса</v>
      </c>
      <c r="W71" s="3" t="s">
        <v>137</v>
      </c>
      <c r="X71" s="1" t="str">
        <f>dbP!$AA$2</f>
        <v>AA</v>
      </c>
      <c r="Z71" s="1" t="str">
        <f t="shared" si="11"/>
        <v>Затраты на доставку и продажу-1</v>
      </c>
      <c r="AA71" s="1">
        <f t="shared" si="8"/>
        <v>0</v>
      </c>
      <c r="AB71" s="6" t="str">
        <f>Items!$AB$19</f>
        <v>PL(-)</v>
      </c>
    </row>
    <row r="72" spans="2:28" x14ac:dyDescent="0.3">
      <c r="B72" s="26">
        <f t="shared" si="5"/>
        <v>0</v>
      </c>
      <c r="E72" s="1" t="str">
        <f>Items!$E$17</f>
        <v>Начисление себестоимостных затрат</v>
      </c>
      <c r="F72" s="1" t="str">
        <f>Items!$F$70</f>
        <v>Начисление затрат этапа-5 бизнес-процесса</v>
      </c>
      <c r="G72" s="6" t="str">
        <f>Items!$W72</f>
        <v>Затраты на доставку и продажу-2</v>
      </c>
      <c r="H72" s="1" t="str">
        <f>dbP!$Y$2</f>
        <v>Y</v>
      </c>
      <c r="J72" s="1" t="str">
        <f t="shared" si="9"/>
        <v>Затраты на доставку и продажу-2</v>
      </c>
      <c r="K72" s="1">
        <f t="shared" si="6"/>
        <v>0</v>
      </c>
      <c r="M72" s="1" t="str">
        <f>Items!$M$17</f>
        <v>Оплаты себестоимостных затрат</v>
      </c>
      <c r="N72" s="1" t="str">
        <f>Items!$N$70</f>
        <v>Оплаты расходов этапа-5 бизнес-процесса</v>
      </c>
      <c r="O72" s="6" t="str">
        <f>Items!$W72</f>
        <v>Затраты на доставку и продажу-2</v>
      </c>
      <c r="P72" s="1" t="str">
        <f>dbP!$AA$2</f>
        <v>AA</v>
      </c>
      <c r="R72" s="1" t="str">
        <f t="shared" si="10"/>
        <v>Затраты на доставку и продажу-2</v>
      </c>
      <c r="S72" s="1">
        <f t="shared" si="7"/>
        <v>0</v>
      </c>
      <c r="T72" s="6" t="str">
        <f>Items!$T$19</f>
        <v>CF(-)</v>
      </c>
      <c r="U72" s="1" t="str">
        <f>Items!$U$17</f>
        <v>Себестоимость продаж</v>
      </c>
      <c r="V72" s="1" t="str">
        <f>Items!$V$70</f>
        <v>Затраты этапа-5 бизнес-процесса</v>
      </c>
      <c r="W72" s="3" t="s">
        <v>138</v>
      </c>
      <c r="X72" s="1" t="str">
        <f>dbP!$AA$2</f>
        <v>AA</v>
      </c>
      <c r="Z72" s="1" t="str">
        <f t="shared" si="11"/>
        <v>Затраты на доставку и продажу-2</v>
      </c>
      <c r="AA72" s="1">
        <f t="shared" si="8"/>
        <v>0</v>
      </c>
      <c r="AB72" s="6" t="str">
        <f>Items!$AB$19</f>
        <v>PL(-)</v>
      </c>
    </row>
    <row r="73" spans="2:28" x14ac:dyDescent="0.3">
      <c r="B73" s="26">
        <f t="shared" si="5"/>
        <v>0</v>
      </c>
      <c r="E73" s="1" t="str">
        <f>Items!$E$17</f>
        <v>Начисление себестоимостных затрат</v>
      </c>
      <c r="F73" s="1" t="str">
        <f>Items!$F$70</f>
        <v>Начисление затрат этапа-5 бизнес-процесса</v>
      </c>
      <c r="G73" s="6" t="str">
        <f>Items!$W73</f>
        <v>Затраты на доставку и продажу-3</v>
      </c>
      <c r="H73" s="1" t="str">
        <f>dbP!$Y$2</f>
        <v>Y</v>
      </c>
      <c r="J73" s="1" t="str">
        <f t="shared" si="9"/>
        <v>Затраты на доставку и продажу-3</v>
      </c>
      <c r="K73" s="1">
        <f t="shared" si="6"/>
        <v>0</v>
      </c>
      <c r="M73" s="1" t="str">
        <f>Items!$M$17</f>
        <v>Оплаты себестоимостных затрат</v>
      </c>
      <c r="N73" s="1" t="str">
        <f>Items!$N$70</f>
        <v>Оплаты расходов этапа-5 бизнес-процесса</v>
      </c>
      <c r="O73" s="6" t="str">
        <f>Items!$W73</f>
        <v>Затраты на доставку и продажу-3</v>
      </c>
      <c r="P73" s="1" t="str">
        <f>dbP!$AA$2</f>
        <v>AA</v>
      </c>
      <c r="R73" s="1" t="str">
        <f t="shared" si="10"/>
        <v>Затраты на доставку и продажу-3</v>
      </c>
      <c r="S73" s="1">
        <f t="shared" si="7"/>
        <v>0</v>
      </c>
      <c r="T73" s="6" t="str">
        <f>Items!$T$19</f>
        <v>CF(-)</v>
      </c>
      <c r="U73" s="1" t="str">
        <f>Items!$U$17</f>
        <v>Себестоимость продаж</v>
      </c>
      <c r="V73" s="1" t="str">
        <f>Items!$V$70</f>
        <v>Затраты этапа-5 бизнес-процесса</v>
      </c>
      <c r="W73" s="3" t="s">
        <v>139</v>
      </c>
      <c r="X73" s="1" t="str">
        <f>dbP!$AA$2</f>
        <v>AA</v>
      </c>
      <c r="Z73" s="1" t="str">
        <f t="shared" si="11"/>
        <v>Затраты на доставку и продажу-3</v>
      </c>
      <c r="AA73" s="1">
        <f t="shared" si="8"/>
        <v>0</v>
      </c>
      <c r="AB73" s="6" t="str">
        <f>Items!$AB$19</f>
        <v>PL(-)</v>
      </c>
    </row>
    <row r="74" spans="2:28" x14ac:dyDescent="0.3">
      <c r="B74" s="26">
        <f t="shared" ref="B74:B137" si="13">IF(AND(J74=0,R74=0,Z74=0),0,IF(OR(COUNTIF(M:M,E74)&lt;&gt;0,COUNTIF(U:U,E74)&lt;&gt;0),1,IF(OR(COUNTIF(E:E,M74)&lt;&gt;0,COUNTIF(U:U,M74)&lt;&gt;0),2,IF(OR(COUNTIF(E:E,U74)&lt;&gt;0,COUNTIF(M:M,U74)&lt;&gt;0),3,0))))</f>
        <v>0</v>
      </c>
      <c r="E74" s="1" t="str">
        <f>Items!$E$17</f>
        <v>Начисление себестоимостных затрат</v>
      </c>
      <c r="F74" s="1" t="str">
        <f>Items!$F$70</f>
        <v>Начисление затрат этапа-5 бизнес-процесса</v>
      </c>
      <c r="G74" s="6" t="str">
        <f>Items!$W74</f>
        <v>Затраты на доставку и продажу-4</v>
      </c>
      <c r="H74" s="1" t="str">
        <f>dbP!$Y$2</f>
        <v>Y</v>
      </c>
      <c r="J74" s="1" t="str">
        <f t="shared" si="9"/>
        <v>Затраты на доставку и продажу-4</v>
      </c>
      <c r="K74" s="1">
        <f t="shared" ref="K74:K112" si="14">IF(OR(J74=0,J74=""),0,IF(AND(F74&lt;&gt;"",G74=""),IF(COUNTIFS(E:E,E74,F:F,F74,G:G,"")=1,0,1),IF(COUNTIF(J:J,J74)=1,0,1)))</f>
        <v>0</v>
      </c>
      <c r="M74" s="1" t="str">
        <f>Items!$M$17</f>
        <v>Оплаты себестоимостных затрат</v>
      </c>
      <c r="N74" s="1" t="str">
        <f>Items!$N$70</f>
        <v>Оплаты расходов этапа-5 бизнес-процесса</v>
      </c>
      <c r="O74" s="6" t="str">
        <f>Items!$W74</f>
        <v>Затраты на доставку и продажу-4</v>
      </c>
      <c r="P74" s="1" t="str">
        <f>dbP!$AA$2</f>
        <v>AA</v>
      </c>
      <c r="R74" s="1" t="str">
        <f t="shared" si="10"/>
        <v>Затраты на доставку и продажу-4</v>
      </c>
      <c r="S74" s="1">
        <f t="shared" ref="S74:S112" si="15">IF(OR(R74=0,R74=""),0,IF(AND(N74&lt;&gt;"",O74=""),IF(COUNTIFS(M:M,M74,N:N,N74,O:O,"")=1,0,1),IF(COUNTIF(R:R,R74)=1,0,1)))</f>
        <v>0</v>
      </c>
      <c r="T74" s="6" t="str">
        <f>Items!$T$19</f>
        <v>CF(-)</v>
      </c>
      <c r="U74" s="1" t="str">
        <f>Items!$U$17</f>
        <v>Себестоимость продаж</v>
      </c>
      <c r="V74" s="1" t="str">
        <f>Items!$V$70</f>
        <v>Затраты этапа-5 бизнес-процесса</v>
      </c>
      <c r="W74" s="3" t="s">
        <v>140</v>
      </c>
      <c r="X74" s="1" t="str">
        <f>dbP!$AA$2</f>
        <v>AA</v>
      </c>
      <c r="Z74" s="1" t="str">
        <f t="shared" si="11"/>
        <v>Затраты на доставку и продажу-4</v>
      </c>
      <c r="AA74" s="1">
        <f t="shared" ref="AA74:AA112" si="16">IF(OR(Z74=0,Z74=""),0,IF(AND(V74&lt;&gt;"",W74=""),IF(COUNTIFS(U:U,U74,V:V,V74,W:W,"")=1,0,1),IF(COUNTIF(Z:Z,Z74)=1,0,1)))</f>
        <v>0</v>
      </c>
      <c r="AB74" s="6" t="str">
        <f>Items!$AB$19</f>
        <v>PL(-)</v>
      </c>
    </row>
    <row r="75" spans="2:28" x14ac:dyDescent="0.3">
      <c r="B75" s="26">
        <f t="shared" si="13"/>
        <v>0</v>
      </c>
      <c r="E75" s="1" t="str">
        <f>Items!$E$17</f>
        <v>Начисление себестоимостных затрат</v>
      </c>
      <c r="F75" s="1" t="str">
        <f>Items!$F$70</f>
        <v>Начисление затрат этапа-5 бизнес-процесса</v>
      </c>
      <c r="G75" s="6" t="str">
        <f>Items!$W75</f>
        <v>Затраты на доставку и продажу-5</v>
      </c>
      <c r="H75" s="1" t="str">
        <f>dbP!$Y$2</f>
        <v>Y</v>
      </c>
      <c r="J75" s="1" t="str">
        <f t="shared" si="9"/>
        <v>Затраты на доставку и продажу-5</v>
      </c>
      <c r="K75" s="1">
        <f t="shared" si="14"/>
        <v>0</v>
      </c>
      <c r="M75" s="1" t="str">
        <f>Items!$M$17</f>
        <v>Оплаты себестоимостных затрат</v>
      </c>
      <c r="N75" s="1" t="str">
        <f>Items!$N$70</f>
        <v>Оплаты расходов этапа-5 бизнес-процесса</v>
      </c>
      <c r="O75" s="6" t="str">
        <f>Items!$W75</f>
        <v>Затраты на доставку и продажу-5</v>
      </c>
      <c r="P75" s="1" t="str">
        <f>dbP!$AA$2</f>
        <v>AA</v>
      </c>
      <c r="R75" s="1" t="str">
        <f t="shared" si="10"/>
        <v>Затраты на доставку и продажу-5</v>
      </c>
      <c r="S75" s="1">
        <f t="shared" si="15"/>
        <v>0</v>
      </c>
      <c r="T75" s="6" t="str">
        <f>Items!$T$19</f>
        <v>CF(-)</v>
      </c>
      <c r="U75" s="1" t="str">
        <f>Items!$U$17</f>
        <v>Себестоимость продаж</v>
      </c>
      <c r="V75" s="1" t="str">
        <f>Items!$V$70</f>
        <v>Затраты этапа-5 бизнес-процесса</v>
      </c>
      <c r="W75" s="3" t="s">
        <v>141</v>
      </c>
      <c r="X75" s="1" t="str">
        <f>dbP!$AA$2</f>
        <v>AA</v>
      </c>
      <c r="Z75" s="1" t="str">
        <f t="shared" si="11"/>
        <v>Затраты на доставку и продажу-5</v>
      </c>
      <c r="AA75" s="1">
        <f t="shared" si="16"/>
        <v>0</v>
      </c>
      <c r="AB75" s="6" t="str">
        <f>Items!$AB$19</f>
        <v>PL(-)</v>
      </c>
    </row>
    <row r="76" spans="2:28" x14ac:dyDescent="0.3">
      <c r="B76" s="26">
        <f t="shared" si="13"/>
        <v>0</v>
      </c>
      <c r="E76" s="1" t="str">
        <f>Items!$E$17</f>
        <v>Начисление себестоимостных затрат</v>
      </c>
      <c r="F76" s="1" t="str">
        <f>Items!$F$70</f>
        <v>Начисление затрат этапа-5 бизнес-процесса</v>
      </c>
      <c r="G76" s="6" t="str">
        <f>Items!$W76</f>
        <v>Затраты на доставку и продажу-6</v>
      </c>
      <c r="H76" s="1" t="str">
        <f>dbP!$Y$2</f>
        <v>Y</v>
      </c>
      <c r="J76" s="1" t="str">
        <f t="shared" si="9"/>
        <v>Затраты на доставку и продажу-6</v>
      </c>
      <c r="K76" s="1">
        <f t="shared" si="14"/>
        <v>0</v>
      </c>
      <c r="M76" s="1" t="str">
        <f>Items!$M$17</f>
        <v>Оплаты себестоимостных затрат</v>
      </c>
      <c r="N76" s="1" t="str">
        <f>Items!$N$70</f>
        <v>Оплаты расходов этапа-5 бизнес-процесса</v>
      </c>
      <c r="O76" s="6" t="str">
        <f>Items!$W76</f>
        <v>Затраты на доставку и продажу-6</v>
      </c>
      <c r="P76" s="1" t="str">
        <f>dbP!$AA$2</f>
        <v>AA</v>
      </c>
      <c r="R76" s="1" t="str">
        <f t="shared" si="10"/>
        <v>Затраты на доставку и продажу-6</v>
      </c>
      <c r="S76" s="1">
        <f t="shared" si="15"/>
        <v>0</v>
      </c>
      <c r="T76" s="6" t="str">
        <f>Items!$T$19</f>
        <v>CF(-)</v>
      </c>
      <c r="U76" s="1" t="str">
        <f>Items!$U$17</f>
        <v>Себестоимость продаж</v>
      </c>
      <c r="V76" s="1" t="str">
        <f>Items!$V$70</f>
        <v>Затраты этапа-5 бизнес-процесса</v>
      </c>
      <c r="W76" s="3" t="s">
        <v>142</v>
      </c>
      <c r="X76" s="1" t="str">
        <f>dbP!$AA$2</f>
        <v>AA</v>
      </c>
      <c r="Z76" s="1" t="str">
        <f t="shared" si="11"/>
        <v>Затраты на доставку и продажу-6</v>
      </c>
      <c r="AA76" s="1">
        <f t="shared" si="16"/>
        <v>0</v>
      </c>
      <c r="AB76" s="6" t="str">
        <f>Items!$AB$19</f>
        <v>PL(-)</v>
      </c>
    </row>
    <row r="77" spans="2:28" x14ac:dyDescent="0.3">
      <c r="B77" s="26">
        <f t="shared" si="13"/>
        <v>0</v>
      </c>
      <c r="E77" s="1" t="str">
        <f>Items!$E$17</f>
        <v>Начисление себестоимостных затрат</v>
      </c>
      <c r="F77" s="1" t="str">
        <f>Items!$F$70</f>
        <v>Начисление затрат этапа-5 бизнес-процесса</v>
      </c>
      <c r="G77" s="6" t="str">
        <f>Items!$W77</f>
        <v>Затраты на доставку и продажу-7</v>
      </c>
      <c r="H77" s="1" t="str">
        <f>dbP!$Y$2</f>
        <v>Y</v>
      </c>
      <c r="J77" s="1" t="str">
        <f t="shared" si="9"/>
        <v>Затраты на доставку и продажу-7</v>
      </c>
      <c r="K77" s="1">
        <f t="shared" si="14"/>
        <v>0</v>
      </c>
      <c r="M77" s="1" t="str">
        <f>Items!$M$17</f>
        <v>Оплаты себестоимостных затрат</v>
      </c>
      <c r="N77" s="1" t="str">
        <f>Items!$N$70</f>
        <v>Оплаты расходов этапа-5 бизнес-процесса</v>
      </c>
      <c r="O77" s="6" t="str">
        <f>Items!$W77</f>
        <v>Затраты на доставку и продажу-7</v>
      </c>
      <c r="P77" s="1" t="str">
        <f>dbP!$AA$2</f>
        <v>AA</v>
      </c>
      <c r="R77" s="1" t="str">
        <f t="shared" si="10"/>
        <v>Затраты на доставку и продажу-7</v>
      </c>
      <c r="S77" s="1">
        <f t="shared" si="15"/>
        <v>0</v>
      </c>
      <c r="T77" s="6" t="str">
        <f>Items!$T$19</f>
        <v>CF(-)</v>
      </c>
      <c r="U77" s="1" t="str">
        <f>Items!$U$17</f>
        <v>Себестоимость продаж</v>
      </c>
      <c r="V77" s="1" t="str">
        <f>Items!$V$70</f>
        <v>Затраты этапа-5 бизнес-процесса</v>
      </c>
      <c r="W77" s="3" t="s">
        <v>143</v>
      </c>
      <c r="X77" s="1" t="str">
        <f>dbP!$AA$2</f>
        <v>AA</v>
      </c>
      <c r="Z77" s="1" t="str">
        <f t="shared" si="11"/>
        <v>Затраты на доставку и продажу-7</v>
      </c>
      <c r="AA77" s="1">
        <f t="shared" si="16"/>
        <v>0</v>
      </c>
      <c r="AB77" s="6" t="str">
        <f>Items!$AB$19</f>
        <v>PL(-)</v>
      </c>
    </row>
    <row r="78" spans="2:28" x14ac:dyDescent="0.3">
      <c r="B78" s="26">
        <f t="shared" si="13"/>
        <v>0</v>
      </c>
      <c r="E78" s="1" t="str">
        <f>Items!$E$17</f>
        <v>Начисление себестоимостных затрат</v>
      </c>
      <c r="F78" s="1" t="str">
        <f>Items!$F$70</f>
        <v>Начисление затрат этапа-5 бизнес-процесса</v>
      </c>
      <c r="G78" s="6" t="str">
        <f>Items!$W78</f>
        <v>Затраты на доставку и продажу-8</v>
      </c>
      <c r="H78" s="1" t="str">
        <f>dbP!$Y$2</f>
        <v>Y</v>
      </c>
      <c r="J78" s="1" t="str">
        <f t="shared" si="9"/>
        <v>Затраты на доставку и продажу-8</v>
      </c>
      <c r="K78" s="1">
        <f t="shared" si="14"/>
        <v>0</v>
      </c>
      <c r="M78" s="1" t="str">
        <f>Items!$M$17</f>
        <v>Оплаты себестоимостных затрат</v>
      </c>
      <c r="N78" s="1" t="str">
        <f>Items!$N$70</f>
        <v>Оплаты расходов этапа-5 бизнес-процесса</v>
      </c>
      <c r="O78" s="6" t="str">
        <f>Items!$W78</f>
        <v>Затраты на доставку и продажу-8</v>
      </c>
      <c r="P78" s="1" t="str">
        <f>dbP!$AA$2</f>
        <v>AA</v>
      </c>
      <c r="R78" s="1" t="str">
        <f t="shared" si="10"/>
        <v>Затраты на доставку и продажу-8</v>
      </c>
      <c r="S78" s="1">
        <f t="shared" si="15"/>
        <v>0</v>
      </c>
      <c r="T78" s="6" t="str">
        <f>Items!$T$19</f>
        <v>CF(-)</v>
      </c>
      <c r="U78" s="1" t="str">
        <f>Items!$U$17</f>
        <v>Себестоимость продаж</v>
      </c>
      <c r="V78" s="1" t="str">
        <f>Items!$V$70</f>
        <v>Затраты этапа-5 бизнес-процесса</v>
      </c>
      <c r="W78" s="3" t="s">
        <v>144</v>
      </c>
      <c r="X78" s="1" t="str">
        <f>dbP!$AA$2</f>
        <v>AA</v>
      </c>
      <c r="Z78" s="1" t="str">
        <f t="shared" si="11"/>
        <v>Затраты на доставку и продажу-8</v>
      </c>
      <c r="AA78" s="1">
        <f t="shared" si="16"/>
        <v>0</v>
      </c>
      <c r="AB78" s="6" t="str">
        <f>Items!$AB$19</f>
        <v>PL(-)</v>
      </c>
    </row>
    <row r="79" spans="2:28" x14ac:dyDescent="0.3">
      <c r="B79" s="26">
        <f t="shared" si="13"/>
        <v>0</v>
      </c>
      <c r="E79" s="1" t="str">
        <f>Items!$E$17</f>
        <v>Начисление себестоимостных затрат</v>
      </c>
      <c r="F79" s="1" t="str">
        <f>Items!$F$70</f>
        <v>Начисление затрат этапа-5 бизнес-процесса</v>
      </c>
      <c r="G79" s="6" t="str">
        <f>Items!$W79</f>
        <v>Затраты на доставку и продажу-9</v>
      </c>
      <c r="H79" s="1" t="str">
        <f>dbP!$Y$2</f>
        <v>Y</v>
      </c>
      <c r="J79" s="1" t="str">
        <f t="shared" si="9"/>
        <v>Затраты на доставку и продажу-9</v>
      </c>
      <c r="K79" s="1">
        <f t="shared" si="14"/>
        <v>0</v>
      </c>
      <c r="M79" s="1" t="str">
        <f>Items!$M$17</f>
        <v>Оплаты себестоимостных затрат</v>
      </c>
      <c r="N79" s="1" t="str">
        <f>Items!$N$70</f>
        <v>Оплаты расходов этапа-5 бизнес-процесса</v>
      </c>
      <c r="O79" s="6" t="str">
        <f>Items!$W79</f>
        <v>Затраты на доставку и продажу-9</v>
      </c>
      <c r="P79" s="1" t="str">
        <f>dbP!$AA$2</f>
        <v>AA</v>
      </c>
      <c r="R79" s="1" t="str">
        <f t="shared" si="10"/>
        <v>Затраты на доставку и продажу-9</v>
      </c>
      <c r="S79" s="1">
        <f t="shared" si="15"/>
        <v>0</v>
      </c>
      <c r="T79" s="6" t="str">
        <f>Items!$T$19</f>
        <v>CF(-)</v>
      </c>
      <c r="U79" s="1" t="str">
        <f>Items!$U$17</f>
        <v>Себестоимость продаж</v>
      </c>
      <c r="V79" s="1" t="str">
        <f>Items!$V$70</f>
        <v>Затраты этапа-5 бизнес-процесса</v>
      </c>
      <c r="W79" s="3" t="s">
        <v>145</v>
      </c>
      <c r="X79" s="1" t="str">
        <f>dbP!$AA$2</f>
        <v>AA</v>
      </c>
      <c r="Z79" s="1" t="str">
        <f t="shared" si="11"/>
        <v>Затраты на доставку и продажу-9</v>
      </c>
      <c r="AA79" s="1">
        <f t="shared" si="16"/>
        <v>0</v>
      </c>
      <c r="AB79" s="6" t="str">
        <f>Items!$AB$19</f>
        <v>PL(-)</v>
      </c>
    </row>
    <row r="80" spans="2:28" x14ac:dyDescent="0.3">
      <c r="B80" s="26">
        <f t="shared" si="13"/>
        <v>0</v>
      </c>
      <c r="E80" s="1" t="str">
        <f>Items!$E$17</f>
        <v>Начисление себестоимостных затрат</v>
      </c>
      <c r="F80" s="1" t="str">
        <f>Items!$F$70</f>
        <v>Начисление затрат этапа-5 бизнес-процесса</v>
      </c>
      <c r="G80" s="6" t="str">
        <f>Items!$W80</f>
        <v>Затраты на доставку и продажу-10</v>
      </c>
      <c r="H80" s="1" t="str">
        <f>dbP!$Y$2</f>
        <v>Y</v>
      </c>
      <c r="J80" s="1" t="str">
        <f t="shared" si="9"/>
        <v>Затраты на доставку и продажу-10</v>
      </c>
      <c r="K80" s="1">
        <f t="shared" si="14"/>
        <v>0</v>
      </c>
      <c r="M80" s="1" t="str">
        <f>Items!$M$17</f>
        <v>Оплаты себестоимостных затрат</v>
      </c>
      <c r="N80" s="1" t="str">
        <f>Items!$N$70</f>
        <v>Оплаты расходов этапа-5 бизнес-процесса</v>
      </c>
      <c r="O80" s="6" t="str">
        <f>Items!$W80</f>
        <v>Затраты на доставку и продажу-10</v>
      </c>
      <c r="P80" s="1" t="str">
        <f>dbP!$AA$2</f>
        <v>AA</v>
      </c>
      <c r="R80" s="1" t="str">
        <f t="shared" si="10"/>
        <v>Затраты на доставку и продажу-10</v>
      </c>
      <c r="S80" s="1">
        <f t="shared" si="15"/>
        <v>0</v>
      </c>
      <c r="T80" s="6" t="str">
        <f>Items!$T$19</f>
        <v>CF(-)</v>
      </c>
      <c r="U80" s="1" t="str">
        <f>Items!$U$17</f>
        <v>Себестоимость продаж</v>
      </c>
      <c r="V80" s="1" t="str">
        <f>Items!$V$70</f>
        <v>Затраты этапа-5 бизнес-процесса</v>
      </c>
      <c r="W80" s="3" t="s">
        <v>146</v>
      </c>
      <c r="X80" s="1" t="str">
        <f>dbP!$AA$2</f>
        <v>AA</v>
      </c>
      <c r="Z80" s="1" t="str">
        <f t="shared" si="11"/>
        <v>Затраты на доставку и продажу-10</v>
      </c>
      <c r="AA80" s="1">
        <f t="shared" si="16"/>
        <v>0</v>
      </c>
      <c r="AB80" s="6" t="str">
        <f>Items!$AB$19</f>
        <v>PL(-)</v>
      </c>
    </row>
    <row r="81" spans="2:28" x14ac:dyDescent="0.3">
      <c r="B81" s="26">
        <f t="shared" si="13"/>
        <v>0</v>
      </c>
      <c r="J81" s="1">
        <f t="shared" ref="J81:J112" si="17">IF(G81&lt;&gt;"",G81,IF(F81&lt;&gt;"",F81,E81))</f>
        <v>0</v>
      </c>
      <c r="K81" s="1">
        <f t="shared" si="14"/>
        <v>0</v>
      </c>
      <c r="M81" s="3" t="s">
        <v>189</v>
      </c>
      <c r="R81" s="1" t="str">
        <f t="shared" ref="R81" si="18">IF(O81&lt;&gt;"",O81,IF(N81&lt;&gt;"",N81,M81))</f>
        <v>Денежный поток от продаж</v>
      </c>
      <c r="S81" s="1">
        <f t="shared" si="15"/>
        <v>0</v>
      </c>
      <c r="T81" s="3" t="s">
        <v>60</v>
      </c>
      <c r="U81" s="3" t="s">
        <v>197</v>
      </c>
      <c r="Z81" s="1" t="str">
        <f t="shared" si="11"/>
        <v>Валовая прибыль</v>
      </c>
      <c r="AA81" s="1">
        <f t="shared" si="16"/>
        <v>0</v>
      </c>
      <c r="AB81" s="3" t="s">
        <v>61</v>
      </c>
    </row>
    <row r="82" spans="2:28" x14ac:dyDescent="0.3">
      <c r="B82" s="26">
        <f t="shared" si="13"/>
        <v>0</v>
      </c>
      <c r="J82" s="1">
        <f t="shared" si="17"/>
        <v>0</v>
      </c>
      <c r="K82" s="1">
        <f t="shared" si="14"/>
        <v>0</v>
      </c>
      <c r="S82" s="1">
        <f t="shared" si="15"/>
        <v>0</v>
      </c>
      <c r="AA82" s="1">
        <f t="shared" si="16"/>
        <v>0</v>
      </c>
    </row>
    <row r="83" spans="2:28" x14ac:dyDescent="0.3">
      <c r="B83" s="26">
        <f t="shared" si="13"/>
        <v>0</v>
      </c>
      <c r="E83" s="3" t="s">
        <v>183</v>
      </c>
      <c r="J83" s="1" t="str">
        <f t="shared" si="17"/>
        <v>Незавершенное производство</v>
      </c>
      <c r="K83" s="1">
        <f t="shared" si="14"/>
        <v>0</v>
      </c>
      <c r="S83" s="1">
        <f t="shared" si="15"/>
        <v>0</v>
      </c>
      <c r="AA83" s="1">
        <f t="shared" si="16"/>
        <v>0</v>
      </c>
    </row>
    <row r="84" spans="2:28" x14ac:dyDescent="0.3">
      <c r="B84" s="26">
        <f t="shared" si="13"/>
        <v>0</v>
      </c>
      <c r="E84" s="1" t="str">
        <f>Items!$E$83</f>
        <v>Незавершенное производство</v>
      </c>
      <c r="F84" s="1" t="str">
        <f>Items!$F$18</f>
        <v>Начисление затрат этапа-1 бизнес-процесса</v>
      </c>
      <c r="J84" s="1" t="str">
        <f t="shared" si="17"/>
        <v>Начисление затрат этапа-1 бизнес-процесса</v>
      </c>
      <c r="K84" s="1">
        <f t="shared" si="14"/>
        <v>0</v>
      </c>
      <c r="S84" s="1">
        <f t="shared" si="15"/>
        <v>0</v>
      </c>
      <c r="AA84" s="1">
        <f t="shared" si="16"/>
        <v>0</v>
      </c>
    </row>
    <row r="85" spans="2:28" x14ac:dyDescent="0.3">
      <c r="B85" s="26">
        <f t="shared" si="13"/>
        <v>0</v>
      </c>
      <c r="E85" s="1" t="str">
        <f>Items!$E$83</f>
        <v>Незавершенное производство</v>
      </c>
      <c r="F85" s="1" t="str">
        <f>Items!$F$30</f>
        <v>Начисление затрат этапа-2 бизнес-процесса</v>
      </c>
      <c r="J85" s="1" t="str">
        <f t="shared" si="17"/>
        <v>Начисление затрат этапа-2 бизнес-процесса</v>
      </c>
      <c r="K85" s="1">
        <f t="shared" si="14"/>
        <v>0</v>
      </c>
      <c r="S85" s="1">
        <f t="shared" si="15"/>
        <v>0</v>
      </c>
      <c r="AA85" s="1">
        <f t="shared" si="16"/>
        <v>0</v>
      </c>
    </row>
    <row r="86" spans="2:28" x14ac:dyDescent="0.3">
      <c r="B86" s="26">
        <f t="shared" si="13"/>
        <v>0</v>
      </c>
      <c r="E86" s="1" t="str">
        <f>Items!$E$83</f>
        <v>Незавершенное производство</v>
      </c>
      <c r="F86" s="1" t="str">
        <f>Items!$F$41</f>
        <v>Начисление затрат этапа-3 бизнес-процесса</v>
      </c>
      <c r="J86" s="1" t="str">
        <f t="shared" si="17"/>
        <v>Начисление затрат этапа-3 бизнес-процесса</v>
      </c>
      <c r="K86" s="1">
        <f t="shared" si="14"/>
        <v>0</v>
      </c>
      <c r="S86" s="1">
        <f t="shared" si="15"/>
        <v>0</v>
      </c>
      <c r="AA86" s="1">
        <f t="shared" si="16"/>
        <v>0</v>
      </c>
    </row>
    <row r="87" spans="2:28" x14ac:dyDescent="0.3">
      <c r="B87" s="26">
        <f t="shared" si="13"/>
        <v>0</v>
      </c>
      <c r="E87" s="1" t="str">
        <f>Items!$E$83</f>
        <v>Незавершенное производство</v>
      </c>
      <c r="F87" s="1" t="str">
        <f>Items!$F$59</f>
        <v>Начисление затрат этапа-4 бизнес-процесса</v>
      </c>
      <c r="J87" s="1" t="str">
        <f t="shared" si="17"/>
        <v>Начисление затрат этапа-4 бизнес-процесса</v>
      </c>
      <c r="K87" s="1">
        <f t="shared" si="14"/>
        <v>0</v>
      </c>
      <c r="S87" s="1">
        <f t="shared" si="15"/>
        <v>0</v>
      </c>
      <c r="AA87" s="1">
        <f t="shared" si="16"/>
        <v>0</v>
      </c>
    </row>
    <row r="88" spans="2:28" x14ac:dyDescent="0.3">
      <c r="B88" s="26">
        <f t="shared" si="13"/>
        <v>0</v>
      </c>
      <c r="E88" s="1" t="str">
        <f>Items!$E$83</f>
        <v>Незавершенное производство</v>
      </c>
      <c r="F88" s="1" t="str">
        <f>Items!$F$70</f>
        <v>Начисление затрат этапа-5 бизнес-процесса</v>
      </c>
      <c r="J88" s="1" t="str">
        <f t="shared" si="17"/>
        <v>Начисление затрат этапа-5 бизнес-процесса</v>
      </c>
      <c r="K88" s="1">
        <f t="shared" si="14"/>
        <v>0</v>
      </c>
      <c r="S88" s="1">
        <f t="shared" si="15"/>
        <v>0</v>
      </c>
      <c r="AA88" s="1">
        <f t="shared" si="16"/>
        <v>0</v>
      </c>
    </row>
    <row r="89" spans="2:28" x14ac:dyDescent="0.3">
      <c r="B89" s="26">
        <f t="shared" si="13"/>
        <v>0</v>
      </c>
      <c r="J89" s="1">
        <f t="shared" si="17"/>
        <v>0</v>
      </c>
      <c r="K89" s="1">
        <f t="shared" si="14"/>
        <v>0</v>
      </c>
      <c r="S89" s="1">
        <f t="shared" si="15"/>
        <v>0</v>
      </c>
      <c r="AA89" s="1">
        <f t="shared" si="16"/>
        <v>0</v>
      </c>
    </row>
    <row r="90" spans="2:28" x14ac:dyDescent="0.3">
      <c r="B90" s="26">
        <f t="shared" si="13"/>
        <v>0</v>
      </c>
      <c r="J90" s="1">
        <f t="shared" si="17"/>
        <v>0</v>
      </c>
      <c r="K90" s="1">
        <f t="shared" si="14"/>
        <v>0</v>
      </c>
      <c r="S90" s="1">
        <f t="shared" si="15"/>
        <v>0</v>
      </c>
      <c r="AA90" s="1">
        <f t="shared" si="16"/>
        <v>0</v>
      </c>
    </row>
    <row r="91" spans="2:28" x14ac:dyDescent="0.3">
      <c r="B91" s="26">
        <f t="shared" si="13"/>
        <v>0</v>
      </c>
      <c r="E91" s="3" t="s">
        <v>185</v>
      </c>
      <c r="J91" s="1" t="str">
        <f t="shared" si="17"/>
        <v>Кредиторская задолженность</v>
      </c>
      <c r="K91" s="1">
        <f t="shared" si="14"/>
        <v>0</v>
      </c>
      <c r="S91" s="1">
        <f t="shared" si="15"/>
        <v>0</v>
      </c>
      <c r="AA91" s="1">
        <f t="shared" si="16"/>
        <v>0</v>
      </c>
    </row>
    <row r="92" spans="2:28" x14ac:dyDescent="0.3">
      <c r="B92" s="26">
        <f t="shared" si="13"/>
        <v>0</v>
      </c>
      <c r="E92" s="1" t="str">
        <f>Items!$E$91</f>
        <v>Кредиторская задолженность</v>
      </c>
      <c r="F92" s="1" t="str">
        <f>Items!$F$18</f>
        <v>Начисление затрат этапа-1 бизнес-процесса</v>
      </c>
      <c r="J92" s="1" t="str">
        <f t="shared" si="17"/>
        <v>Начисление затрат этапа-1 бизнес-процесса</v>
      </c>
      <c r="K92" s="1">
        <f t="shared" si="14"/>
        <v>0</v>
      </c>
      <c r="S92" s="1">
        <f t="shared" si="15"/>
        <v>0</v>
      </c>
      <c r="AA92" s="1">
        <f t="shared" si="16"/>
        <v>0</v>
      </c>
    </row>
    <row r="93" spans="2:28" x14ac:dyDescent="0.3">
      <c r="B93" s="26">
        <f t="shared" si="13"/>
        <v>0</v>
      </c>
      <c r="E93" s="1" t="str">
        <f>Items!$E$91</f>
        <v>Кредиторская задолженность</v>
      </c>
      <c r="F93" s="1" t="str">
        <f>Items!$F$30</f>
        <v>Начисление затрат этапа-2 бизнес-процесса</v>
      </c>
      <c r="J93" s="1" t="str">
        <f t="shared" si="17"/>
        <v>Начисление затрат этапа-2 бизнес-процесса</v>
      </c>
      <c r="K93" s="1">
        <f t="shared" si="14"/>
        <v>0</v>
      </c>
      <c r="S93" s="1">
        <f t="shared" si="15"/>
        <v>0</v>
      </c>
      <c r="AA93" s="1">
        <f t="shared" si="16"/>
        <v>0</v>
      </c>
    </row>
    <row r="94" spans="2:28" x14ac:dyDescent="0.3">
      <c r="B94" s="26">
        <f t="shared" si="13"/>
        <v>0</v>
      </c>
      <c r="E94" s="1" t="str">
        <f>Items!$E$91</f>
        <v>Кредиторская задолженность</v>
      </c>
      <c r="F94" s="1" t="str">
        <f>Items!$F$41</f>
        <v>Начисление затрат этапа-3 бизнес-процесса</v>
      </c>
      <c r="J94" s="1" t="str">
        <f t="shared" si="17"/>
        <v>Начисление затрат этапа-3 бизнес-процесса</v>
      </c>
      <c r="K94" s="1">
        <f t="shared" si="14"/>
        <v>0</v>
      </c>
      <c r="S94" s="1">
        <f t="shared" si="15"/>
        <v>0</v>
      </c>
      <c r="AA94" s="1">
        <f t="shared" si="16"/>
        <v>0</v>
      </c>
    </row>
    <row r="95" spans="2:28" x14ac:dyDescent="0.3">
      <c r="B95" s="26">
        <f t="shared" si="13"/>
        <v>0</v>
      </c>
      <c r="E95" s="1" t="str">
        <f>Items!$E$91</f>
        <v>Кредиторская задолженность</v>
      </c>
      <c r="F95" s="1" t="str">
        <f>Items!$F$59</f>
        <v>Начисление затрат этапа-4 бизнес-процесса</v>
      </c>
      <c r="J95" s="1" t="str">
        <f t="shared" si="17"/>
        <v>Начисление затрат этапа-4 бизнес-процесса</v>
      </c>
      <c r="K95" s="1">
        <f t="shared" si="14"/>
        <v>0</v>
      </c>
      <c r="S95" s="1">
        <f t="shared" si="15"/>
        <v>0</v>
      </c>
      <c r="AA95" s="1">
        <f t="shared" si="16"/>
        <v>0</v>
      </c>
    </row>
    <row r="96" spans="2:28" x14ac:dyDescent="0.3">
      <c r="B96" s="26">
        <f t="shared" si="13"/>
        <v>0</v>
      </c>
      <c r="E96" s="1" t="str">
        <f>Items!$E$91</f>
        <v>Кредиторская задолженность</v>
      </c>
      <c r="F96" s="1" t="str">
        <f>Items!$F$70</f>
        <v>Начисление затрат этапа-5 бизнес-процесса</v>
      </c>
      <c r="J96" s="1" t="str">
        <f t="shared" si="17"/>
        <v>Начисление затрат этапа-5 бизнес-процесса</v>
      </c>
      <c r="K96" s="1">
        <f t="shared" si="14"/>
        <v>0</v>
      </c>
      <c r="S96" s="1">
        <f t="shared" si="15"/>
        <v>0</v>
      </c>
      <c r="AA96" s="1">
        <f t="shared" si="16"/>
        <v>0</v>
      </c>
    </row>
    <row r="97" spans="2:27" x14ac:dyDescent="0.3">
      <c r="B97" s="26">
        <f t="shared" si="13"/>
        <v>0</v>
      </c>
      <c r="J97" s="1">
        <f t="shared" si="17"/>
        <v>0</v>
      </c>
      <c r="K97" s="1">
        <f t="shared" si="14"/>
        <v>0</v>
      </c>
      <c r="S97" s="1">
        <f t="shared" si="15"/>
        <v>0</v>
      </c>
      <c r="AA97" s="1">
        <f t="shared" si="16"/>
        <v>0</v>
      </c>
    </row>
    <row r="98" spans="2:27" x14ac:dyDescent="0.3">
      <c r="B98" s="26">
        <f t="shared" si="13"/>
        <v>0</v>
      </c>
      <c r="J98" s="1">
        <f t="shared" si="17"/>
        <v>0</v>
      </c>
      <c r="K98" s="1">
        <f t="shared" si="14"/>
        <v>0</v>
      </c>
      <c r="S98" s="1">
        <f t="shared" si="15"/>
        <v>0</v>
      </c>
      <c r="AA98" s="1">
        <f t="shared" si="16"/>
        <v>0</v>
      </c>
    </row>
    <row r="99" spans="2:27" x14ac:dyDescent="0.3">
      <c r="B99" s="26">
        <f t="shared" si="13"/>
        <v>0</v>
      </c>
      <c r="E99" s="3" t="s">
        <v>198</v>
      </c>
      <c r="J99" s="1" t="str">
        <f t="shared" si="17"/>
        <v>Денежные средства</v>
      </c>
      <c r="K99" s="1">
        <f t="shared" si="14"/>
        <v>0</v>
      </c>
      <c r="S99" s="1">
        <f t="shared" si="15"/>
        <v>0</v>
      </c>
      <c r="AA99" s="1">
        <f t="shared" si="16"/>
        <v>0</v>
      </c>
    </row>
    <row r="100" spans="2:27" x14ac:dyDescent="0.3">
      <c r="B100" s="26">
        <f t="shared" si="13"/>
        <v>0</v>
      </c>
      <c r="J100" s="1">
        <f t="shared" si="17"/>
        <v>0</v>
      </c>
      <c r="K100" s="1">
        <f t="shared" si="14"/>
        <v>0</v>
      </c>
      <c r="S100" s="1">
        <f t="shared" si="15"/>
        <v>0</v>
      </c>
      <c r="AA100" s="1">
        <f t="shared" si="16"/>
        <v>0</v>
      </c>
    </row>
    <row r="101" spans="2:27" x14ac:dyDescent="0.3">
      <c r="B101" s="26">
        <f t="shared" si="13"/>
        <v>0</v>
      </c>
      <c r="J101" s="1">
        <f t="shared" si="17"/>
        <v>0</v>
      </c>
      <c r="K101" s="1">
        <f t="shared" si="14"/>
        <v>0</v>
      </c>
      <c r="S101" s="1">
        <f t="shared" si="15"/>
        <v>0</v>
      </c>
      <c r="AA101" s="1">
        <f t="shared" si="16"/>
        <v>0</v>
      </c>
    </row>
    <row r="102" spans="2:27" x14ac:dyDescent="0.3">
      <c r="B102" s="26">
        <f t="shared" si="13"/>
        <v>0</v>
      </c>
      <c r="E102" s="3" t="s">
        <v>199</v>
      </c>
      <c r="J102" s="1" t="str">
        <f t="shared" si="17"/>
        <v>Собственный капитал</v>
      </c>
      <c r="K102" s="1">
        <f t="shared" si="14"/>
        <v>0</v>
      </c>
      <c r="S102" s="1">
        <f t="shared" si="15"/>
        <v>0</v>
      </c>
      <c r="AA102" s="1">
        <f t="shared" si="16"/>
        <v>0</v>
      </c>
    </row>
    <row r="103" spans="2:27" x14ac:dyDescent="0.3">
      <c r="B103" s="26">
        <f t="shared" si="13"/>
        <v>0</v>
      </c>
      <c r="J103" s="1">
        <f t="shared" si="17"/>
        <v>0</v>
      </c>
      <c r="K103" s="1">
        <f t="shared" si="14"/>
        <v>0</v>
      </c>
      <c r="S103" s="1">
        <f t="shared" si="15"/>
        <v>0</v>
      </c>
      <c r="AA103" s="1">
        <f t="shared" si="16"/>
        <v>0</v>
      </c>
    </row>
    <row r="104" spans="2:27" x14ac:dyDescent="0.3">
      <c r="B104" s="26">
        <f t="shared" si="13"/>
        <v>0</v>
      </c>
      <c r="J104" s="1">
        <f t="shared" si="17"/>
        <v>0</v>
      </c>
      <c r="K104" s="1">
        <f t="shared" si="14"/>
        <v>0</v>
      </c>
      <c r="S104" s="1">
        <f t="shared" si="15"/>
        <v>0</v>
      </c>
      <c r="AA104" s="1">
        <f t="shared" si="16"/>
        <v>0</v>
      </c>
    </row>
    <row r="105" spans="2:27" x14ac:dyDescent="0.3">
      <c r="B105" s="26">
        <f t="shared" si="13"/>
        <v>0</v>
      </c>
      <c r="J105" s="1">
        <f t="shared" si="17"/>
        <v>0</v>
      </c>
      <c r="K105" s="1">
        <f t="shared" si="14"/>
        <v>0</v>
      </c>
      <c r="S105" s="1">
        <f t="shared" si="15"/>
        <v>0</v>
      </c>
      <c r="AA105" s="1">
        <f t="shared" si="16"/>
        <v>0</v>
      </c>
    </row>
    <row r="106" spans="2:27" x14ac:dyDescent="0.3">
      <c r="B106" s="26">
        <f t="shared" si="13"/>
        <v>0</v>
      </c>
      <c r="J106" s="1">
        <f t="shared" si="17"/>
        <v>0</v>
      </c>
      <c r="K106" s="1">
        <f t="shared" si="14"/>
        <v>0</v>
      </c>
      <c r="S106" s="1">
        <f t="shared" si="15"/>
        <v>0</v>
      </c>
      <c r="AA106" s="1">
        <f t="shared" si="16"/>
        <v>0</v>
      </c>
    </row>
    <row r="107" spans="2:27" x14ac:dyDescent="0.3">
      <c r="B107" s="26">
        <f t="shared" si="13"/>
        <v>0</v>
      </c>
      <c r="J107" s="1">
        <f t="shared" si="17"/>
        <v>0</v>
      </c>
      <c r="K107" s="1">
        <f t="shared" si="14"/>
        <v>0</v>
      </c>
      <c r="S107" s="1">
        <f t="shared" si="15"/>
        <v>0</v>
      </c>
      <c r="AA107" s="1">
        <f t="shared" si="16"/>
        <v>0</v>
      </c>
    </row>
    <row r="108" spans="2:27" x14ac:dyDescent="0.3">
      <c r="B108" s="26">
        <f t="shared" si="13"/>
        <v>0</v>
      </c>
      <c r="J108" s="1">
        <f t="shared" si="17"/>
        <v>0</v>
      </c>
      <c r="K108" s="1">
        <f t="shared" si="14"/>
        <v>0</v>
      </c>
      <c r="S108" s="1">
        <f t="shared" si="15"/>
        <v>0</v>
      </c>
      <c r="AA108" s="1">
        <f t="shared" si="16"/>
        <v>0</v>
      </c>
    </row>
    <row r="109" spans="2:27" x14ac:dyDescent="0.3">
      <c r="B109" s="26">
        <f t="shared" si="13"/>
        <v>0</v>
      </c>
      <c r="J109" s="1">
        <f t="shared" si="17"/>
        <v>0</v>
      </c>
      <c r="K109" s="1">
        <f t="shared" si="14"/>
        <v>0</v>
      </c>
      <c r="S109" s="1">
        <f t="shared" si="15"/>
        <v>0</v>
      </c>
      <c r="AA109" s="1">
        <f t="shared" si="16"/>
        <v>0</v>
      </c>
    </row>
    <row r="110" spans="2:27" x14ac:dyDescent="0.3">
      <c r="B110" s="26">
        <f t="shared" si="13"/>
        <v>0</v>
      </c>
      <c r="J110" s="1">
        <f t="shared" si="17"/>
        <v>0</v>
      </c>
      <c r="K110" s="1">
        <f t="shared" si="14"/>
        <v>0</v>
      </c>
      <c r="S110" s="1">
        <f t="shared" si="15"/>
        <v>0</v>
      </c>
      <c r="AA110" s="1">
        <f t="shared" si="16"/>
        <v>0</v>
      </c>
    </row>
    <row r="111" spans="2:27" x14ac:dyDescent="0.3">
      <c r="B111" s="26">
        <f t="shared" si="13"/>
        <v>0</v>
      </c>
      <c r="J111" s="1">
        <f t="shared" si="17"/>
        <v>0</v>
      </c>
      <c r="K111" s="1">
        <f t="shared" si="14"/>
        <v>0</v>
      </c>
      <c r="S111" s="1">
        <f t="shared" si="15"/>
        <v>0</v>
      </c>
      <c r="AA111" s="1">
        <f t="shared" si="16"/>
        <v>0</v>
      </c>
    </row>
    <row r="112" spans="2:27" x14ac:dyDescent="0.3">
      <c r="B112" s="26">
        <f t="shared" si="13"/>
        <v>0</v>
      </c>
      <c r="J112" s="1">
        <f t="shared" si="17"/>
        <v>0</v>
      </c>
      <c r="K112" s="1">
        <f t="shared" si="14"/>
        <v>0</v>
      </c>
      <c r="S112" s="1">
        <f t="shared" si="15"/>
        <v>0</v>
      </c>
      <c r="AA112" s="1">
        <f t="shared" si="16"/>
        <v>0</v>
      </c>
    </row>
    <row r="113" spans="2:2" x14ac:dyDescent="0.3">
      <c r="B113" s="26">
        <f t="shared" si="13"/>
        <v>0</v>
      </c>
    </row>
    <row r="114" spans="2:2" x14ac:dyDescent="0.3">
      <c r="B114" s="26">
        <f t="shared" si="13"/>
        <v>0</v>
      </c>
    </row>
    <row r="115" spans="2:2" x14ac:dyDescent="0.3">
      <c r="B115" s="26">
        <f t="shared" si="13"/>
        <v>0</v>
      </c>
    </row>
    <row r="116" spans="2:2" x14ac:dyDescent="0.3">
      <c r="B116" s="26">
        <f t="shared" si="13"/>
        <v>0</v>
      </c>
    </row>
    <row r="117" spans="2:2" x14ac:dyDescent="0.3">
      <c r="B117" s="26">
        <f t="shared" si="13"/>
        <v>0</v>
      </c>
    </row>
    <row r="118" spans="2:2" x14ac:dyDescent="0.3">
      <c r="B118" s="26">
        <f t="shared" si="13"/>
        <v>0</v>
      </c>
    </row>
    <row r="119" spans="2:2" x14ac:dyDescent="0.3">
      <c r="B119" s="26">
        <f t="shared" si="13"/>
        <v>0</v>
      </c>
    </row>
    <row r="120" spans="2:2" x14ac:dyDescent="0.3">
      <c r="B120" s="26">
        <f t="shared" si="13"/>
        <v>0</v>
      </c>
    </row>
    <row r="121" spans="2:2" x14ac:dyDescent="0.3">
      <c r="B121" s="26">
        <f t="shared" si="13"/>
        <v>0</v>
      </c>
    </row>
    <row r="122" spans="2:2" x14ac:dyDescent="0.3">
      <c r="B122" s="26">
        <f t="shared" si="13"/>
        <v>0</v>
      </c>
    </row>
    <row r="123" spans="2:2" x14ac:dyDescent="0.3">
      <c r="B123" s="26">
        <f t="shared" si="13"/>
        <v>0</v>
      </c>
    </row>
    <row r="124" spans="2:2" x14ac:dyDescent="0.3">
      <c r="B124" s="26">
        <f t="shared" si="13"/>
        <v>0</v>
      </c>
    </row>
    <row r="125" spans="2:2" x14ac:dyDescent="0.3">
      <c r="B125" s="26">
        <f t="shared" si="13"/>
        <v>0</v>
      </c>
    </row>
    <row r="126" spans="2:2" x14ac:dyDescent="0.3">
      <c r="B126" s="26">
        <f t="shared" si="13"/>
        <v>0</v>
      </c>
    </row>
    <row r="127" spans="2:2" x14ac:dyDescent="0.3">
      <c r="B127" s="26">
        <f t="shared" si="13"/>
        <v>0</v>
      </c>
    </row>
    <row r="128" spans="2:2" x14ac:dyDescent="0.3">
      <c r="B128" s="26">
        <f t="shared" si="13"/>
        <v>0</v>
      </c>
    </row>
    <row r="129" spans="2:2" x14ac:dyDescent="0.3">
      <c r="B129" s="26">
        <f t="shared" si="13"/>
        <v>0</v>
      </c>
    </row>
    <row r="130" spans="2:2" x14ac:dyDescent="0.3">
      <c r="B130" s="26">
        <f t="shared" si="13"/>
        <v>0</v>
      </c>
    </row>
    <row r="131" spans="2:2" x14ac:dyDescent="0.3">
      <c r="B131" s="26">
        <f t="shared" si="13"/>
        <v>0</v>
      </c>
    </row>
    <row r="132" spans="2:2" x14ac:dyDescent="0.3">
      <c r="B132" s="26">
        <f t="shared" si="13"/>
        <v>0</v>
      </c>
    </row>
    <row r="133" spans="2:2" x14ac:dyDescent="0.3">
      <c r="B133" s="26">
        <f t="shared" si="13"/>
        <v>0</v>
      </c>
    </row>
    <row r="134" spans="2:2" x14ac:dyDescent="0.3">
      <c r="B134" s="26">
        <f t="shared" si="13"/>
        <v>0</v>
      </c>
    </row>
    <row r="135" spans="2:2" x14ac:dyDescent="0.3">
      <c r="B135" s="26">
        <f t="shared" si="13"/>
        <v>0</v>
      </c>
    </row>
    <row r="136" spans="2:2" x14ac:dyDescent="0.3">
      <c r="B136" s="26">
        <f t="shared" si="13"/>
        <v>0</v>
      </c>
    </row>
    <row r="137" spans="2:2" x14ac:dyDescent="0.3">
      <c r="B137" s="26">
        <f t="shared" si="13"/>
        <v>0</v>
      </c>
    </row>
    <row r="138" spans="2:2" x14ac:dyDescent="0.3">
      <c r="B138" s="26">
        <f t="shared" ref="B138:B201" si="19">IF(AND(J138=0,R138=0,Z138=0),0,IF(OR(COUNTIF(M:M,E138)&lt;&gt;0,COUNTIF(U:U,E138)&lt;&gt;0),1,IF(OR(COUNTIF(E:E,M138)&lt;&gt;0,COUNTIF(U:U,M138)&lt;&gt;0),2,IF(OR(COUNTIF(E:E,U138)&lt;&gt;0,COUNTIF(M:M,U138)&lt;&gt;0),3,0))))</f>
        <v>0</v>
      </c>
    </row>
    <row r="139" spans="2:2" x14ac:dyDescent="0.3">
      <c r="B139" s="26">
        <f t="shared" si="19"/>
        <v>0</v>
      </c>
    </row>
    <row r="140" spans="2:2" x14ac:dyDescent="0.3">
      <c r="B140" s="26">
        <f t="shared" si="19"/>
        <v>0</v>
      </c>
    </row>
    <row r="141" spans="2:2" x14ac:dyDescent="0.3">
      <c r="B141" s="26">
        <f t="shared" si="19"/>
        <v>0</v>
      </c>
    </row>
    <row r="142" spans="2:2" x14ac:dyDescent="0.3">
      <c r="B142" s="26">
        <f t="shared" si="19"/>
        <v>0</v>
      </c>
    </row>
    <row r="143" spans="2:2" x14ac:dyDescent="0.3">
      <c r="B143" s="26">
        <f t="shared" si="19"/>
        <v>0</v>
      </c>
    </row>
    <row r="144" spans="2:2" x14ac:dyDescent="0.3">
      <c r="B144" s="26">
        <f t="shared" si="19"/>
        <v>0</v>
      </c>
    </row>
    <row r="145" spans="2:2" x14ac:dyDescent="0.3">
      <c r="B145" s="26">
        <f t="shared" si="19"/>
        <v>0</v>
      </c>
    </row>
    <row r="146" spans="2:2" x14ac:dyDescent="0.3">
      <c r="B146" s="26">
        <f t="shared" si="19"/>
        <v>0</v>
      </c>
    </row>
    <row r="147" spans="2:2" x14ac:dyDescent="0.3">
      <c r="B147" s="26">
        <f t="shared" si="19"/>
        <v>0</v>
      </c>
    </row>
    <row r="148" spans="2:2" x14ac:dyDescent="0.3">
      <c r="B148" s="26">
        <f t="shared" si="19"/>
        <v>0</v>
      </c>
    </row>
    <row r="149" spans="2:2" x14ac:dyDescent="0.3">
      <c r="B149" s="26">
        <f t="shared" si="19"/>
        <v>0</v>
      </c>
    </row>
    <row r="150" spans="2:2" x14ac:dyDescent="0.3">
      <c r="B150" s="26">
        <f t="shared" si="19"/>
        <v>0</v>
      </c>
    </row>
    <row r="151" spans="2:2" x14ac:dyDescent="0.3">
      <c r="B151" s="26">
        <f t="shared" si="19"/>
        <v>0</v>
      </c>
    </row>
    <row r="152" spans="2:2" x14ac:dyDescent="0.3">
      <c r="B152" s="26">
        <f t="shared" si="19"/>
        <v>0</v>
      </c>
    </row>
    <row r="153" spans="2:2" x14ac:dyDescent="0.3">
      <c r="B153" s="26">
        <f t="shared" si="19"/>
        <v>0</v>
      </c>
    </row>
    <row r="154" spans="2:2" x14ac:dyDescent="0.3">
      <c r="B154" s="26">
        <f t="shared" si="19"/>
        <v>0</v>
      </c>
    </row>
    <row r="155" spans="2:2" x14ac:dyDescent="0.3">
      <c r="B155" s="26">
        <f t="shared" si="19"/>
        <v>0</v>
      </c>
    </row>
    <row r="156" spans="2:2" x14ac:dyDescent="0.3">
      <c r="B156" s="26">
        <f t="shared" si="19"/>
        <v>0</v>
      </c>
    </row>
    <row r="157" spans="2:2" x14ac:dyDescent="0.3">
      <c r="B157" s="26">
        <f t="shared" si="19"/>
        <v>0</v>
      </c>
    </row>
    <row r="158" spans="2:2" x14ac:dyDescent="0.3">
      <c r="B158" s="26">
        <f t="shared" si="19"/>
        <v>0</v>
      </c>
    </row>
    <row r="159" spans="2:2" x14ac:dyDescent="0.3">
      <c r="B159" s="26">
        <f t="shared" si="19"/>
        <v>0</v>
      </c>
    </row>
    <row r="160" spans="2:2" x14ac:dyDescent="0.3">
      <c r="B160" s="26">
        <f t="shared" si="19"/>
        <v>0</v>
      </c>
    </row>
    <row r="161" spans="2:2" x14ac:dyDescent="0.3">
      <c r="B161" s="26">
        <f t="shared" si="19"/>
        <v>0</v>
      </c>
    </row>
    <row r="162" spans="2:2" x14ac:dyDescent="0.3">
      <c r="B162" s="26">
        <f t="shared" si="19"/>
        <v>0</v>
      </c>
    </row>
    <row r="163" spans="2:2" x14ac:dyDescent="0.3">
      <c r="B163" s="26">
        <f t="shared" si="19"/>
        <v>0</v>
      </c>
    </row>
    <row r="164" spans="2:2" x14ac:dyDescent="0.3">
      <c r="B164" s="26">
        <f t="shared" si="19"/>
        <v>0</v>
      </c>
    </row>
    <row r="165" spans="2:2" x14ac:dyDescent="0.3">
      <c r="B165" s="26">
        <f t="shared" si="19"/>
        <v>0</v>
      </c>
    </row>
    <row r="166" spans="2:2" x14ac:dyDescent="0.3">
      <c r="B166" s="26">
        <f t="shared" si="19"/>
        <v>0</v>
      </c>
    </row>
    <row r="167" spans="2:2" x14ac:dyDescent="0.3">
      <c r="B167" s="26">
        <f t="shared" si="19"/>
        <v>0</v>
      </c>
    </row>
    <row r="168" spans="2:2" x14ac:dyDescent="0.3">
      <c r="B168" s="26">
        <f t="shared" si="19"/>
        <v>0</v>
      </c>
    </row>
    <row r="169" spans="2:2" x14ac:dyDescent="0.3">
      <c r="B169" s="26">
        <f t="shared" si="19"/>
        <v>0</v>
      </c>
    </row>
    <row r="170" spans="2:2" x14ac:dyDescent="0.3">
      <c r="B170" s="26">
        <f t="shared" si="19"/>
        <v>0</v>
      </c>
    </row>
    <row r="171" spans="2:2" x14ac:dyDescent="0.3">
      <c r="B171" s="26">
        <f t="shared" si="19"/>
        <v>0</v>
      </c>
    </row>
    <row r="172" spans="2:2" x14ac:dyDescent="0.3">
      <c r="B172" s="26">
        <f t="shared" si="19"/>
        <v>0</v>
      </c>
    </row>
    <row r="173" spans="2:2" x14ac:dyDescent="0.3">
      <c r="B173" s="26">
        <f t="shared" si="19"/>
        <v>0</v>
      </c>
    </row>
    <row r="174" spans="2:2" x14ac:dyDescent="0.3">
      <c r="B174" s="26">
        <f t="shared" si="19"/>
        <v>0</v>
      </c>
    </row>
    <row r="175" spans="2:2" x14ac:dyDescent="0.3">
      <c r="B175" s="26">
        <f t="shared" si="19"/>
        <v>0</v>
      </c>
    </row>
    <row r="176" spans="2:2" x14ac:dyDescent="0.3">
      <c r="B176" s="26">
        <f t="shared" si="19"/>
        <v>0</v>
      </c>
    </row>
    <row r="177" spans="2:2" x14ac:dyDescent="0.3">
      <c r="B177" s="26">
        <f t="shared" si="19"/>
        <v>0</v>
      </c>
    </row>
    <row r="178" spans="2:2" x14ac:dyDescent="0.3">
      <c r="B178" s="26">
        <f t="shared" si="19"/>
        <v>0</v>
      </c>
    </row>
    <row r="179" spans="2:2" x14ac:dyDescent="0.3">
      <c r="B179" s="26">
        <f t="shared" si="19"/>
        <v>0</v>
      </c>
    </row>
    <row r="180" spans="2:2" x14ac:dyDescent="0.3">
      <c r="B180" s="26">
        <f t="shared" si="19"/>
        <v>0</v>
      </c>
    </row>
    <row r="181" spans="2:2" x14ac:dyDescent="0.3">
      <c r="B181" s="26">
        <f t="shared" si="19"/>
        <v>0</v>
      </c>
    </row>
    <row r="182" spans="2:2" x14ac:dyDescent="0.3">
      <c r="B182" s="26">
        <f t="shared" si="19"/>
        <v>0</v>
      </c>
    </row>
    <row r="183" spans="2:2" x14ac:dyDescent="0.3">
      <c r="B183" s="26">
        <f t="shared" si="19"/>
        <v>0</v>
      </c>
    </row>
    <row r="184" spans="2:2" x14ac:dyDescent="0.3">
      <c r="B184" s="26">
        <f t="shared" si="19"/>
        <v>0</v>
      </c>
    </row>
    <row r="185" spans="2:2" x14ac:dyDescent="0.3">
      <c r="B185" s="26">
        <f t="shared" si="19"/>
        <v>0</v>
      </c>
    </row>
    <row r="186" spans="2:2" x14ac:dyDescent="0.3">
      <c r="B186" s="26">
        <f t="shared" si="19"/>
        <v>0</v>
      </c>
    </row>
    <row r="187" spans="2:2" x14ac:dyDescent="0.3">
      <c r="B187" s="26">
        <f t="shared" si="19"/>
        <v>0</v>
      </c>
    </row>
    <row r="188" spans="2:2" x14ac:dyDescent="0.3">
      <c r="B188" s="26">
        <f t="shared" si="19"/>
        <v>0</v>
      </c>
    </row>
    <row r="189" spans="2:2" x14ac:dyDescent="0.3">
      <c r="B189" s="26">
        <f t="shared" si="19"/>
        <v>0</v>
      </c>
    </row>
    <row r="190" spans="2:2" x14ac:dyDescent="0.3">
      <c r="B190" s="26">
        <f t="shared" si="19"/>
        <v>0</v>
      </c>
    </row>
    <row r="191" spans="2:2" x14ac:dyDescent="0.3">
      <c r="B191" s="26">
        <f t="shared" si="19"/>
        <v>0</v>
      </c>
    </row>
    <row r="192" spans="2:2" x14ac:dyDescent="0.3">
      <c r="B192" s="26">
        <f t="shared" si="19"/>
        <v>0</v>
      </c>
    </row>
    <row r="193" spans="2:2" x14ac:dyDescent="0.3">
      <c r="B193" s="26">
        <f t="shared" si="19"/>
        <v>0</v>
      </c>
    </row>
    <row r="194" spans="2:2" x14ac:dyDescent="0.3">
      <c r="B194" s="26">
        <f t="shared" si="19"/>
        <v>0</v>
      </c>
    </row>
    <row r="195" spans="2:2" x14ac:dyDescent="0.3">
      <c r="B195" s="26">
        <f t="shared" si="19"/>
        <v>0</v>
      </c>
    </row>
    <row r="196" spans="2:2" x14ac:dyDescent="0.3">
      <c r="B196" s="26">
        <f t="shared" si="19"/>
        <v>0</v>
      </c>
    </row>
    <row r="197" spans="2:2" x14ac:dyDescent="0.3">
      <c r="B197" s="26">
        <f t="shared" si="19"/>
        <v>0</v>
      </c>
    </row>
    <row r="198" spans="2:2" x14ac:dyDescent="0.3">
      <c r="B198" s="26">
        <f t="shared" si="19"/>
        <v>0</v>
      </c>
    </row>
    <row r="199" spans="2:2" x14ac:dyDescent="0.3">
      <c r="B199" s="26">
        <f t="shared" si="19"/>
        <v>0</v>
      </c>
    </row>
    <row r="200" spans="2:2" x14ac:dyDescent="0.3">
      <c r="B200" s="26">
        <f t="shared" si="19"/>
        <v>0</v>
      </c>
    </row>
    <row r="201" spans="2:2" x14ac:dyDescent="0.3">
      <c r="B201" s="26">
        <f t="shared" si="19"/>
        <v>0</v>
      </c>
    </row>
    <row r="202" spans="2:2" x14ac:dyDescent="0.3">
      <c r="B202" s="26">
        <f t="shared" ref="B202:B265" si="20">IF(AND(J202=0,R202=0,Z202=0),0,IF(OR(COUNTIF(M:M,E202)&lt;&gt;0,COUNTIF(U:U,E202)&lt;&gt;0),1,IF(OR(COUNTIF(E:E,M202)&lt;&gt;0,COUNTIF(U:U,M202)&lt;&gt;0),2,IF(OR(COUNTIF(E:E,U202)&lt;&gt;0,COUNTIF(M:M,U202)&lt;&gt;0),3,0))))</f>
        <v>0</v>
      </c>
    </row>
    <row r="203" spans="2:2" x14ac:dyDescent="0.3">
      <c r="B203" s="26">
        <f t="shared" si="20"/>
        <v>0</v>
      </c>
    </row>
    <row r="204" spans="2:2" x14ac:dyDescent="0.3">
      <c r="B204" s="26">
        <f t="shared" si="20"/>
        <v>0</v>
      </c>
    </row>
    <row r="205" spans="2:2" x14ac:dyDescent="0.3">
      <c r="B205" s="26">
        <f t="shared" si="20"/>
        <v>0</v>
      </c>
    </row>
    <row r="206" spans="2:2" x14ac:dyDescent="0.3">
      <c r="B206" s="26">
        <f t="shared" si="20"/>
        <v>0</v>
      </c>
    </row>
    <row r="207" spans="2:2" x14ac:dyDescent="0.3">
      <c r="B207" s="26">
        <f t="shared" si="20"/>
        <v>0</v>
      </c>
    </row>
    <row r="208" spans="2:2" x14ac:dyDescent="0.3">
      <c r="B208" s="26">
        <f t="shared" si="20"/>
        <v>0</v>
      </c>
    </row>
    <row r="209" spans="2:2" x14ac:dyDescent="0.3">
      <c r="B209" s="26">
        <f t="shared" si="20"/>
        <v>0</v>
      </c>
    </row>
    <row r="210" spans="2:2" x14ac:dyDescent="0.3">
      <c r="B210" s="26">
        <f t="shared" si="20"/>
        <v>0</v>
      </c>
    </row>
    <row r="211" spans="2:2" x14ac:dyDescent="0.3">
      <c r="B211" s="26">
        <f t="shared" si="20"/>
        <v>0</v>
      </c>
    </row>
    <row r="212" spans="2:2" x14ac:dyDescent="0.3">
      <c r="B212" s="26">
        <f t="shared" si="20"/>
        <v>0</v>
      </c>
    </row>
    <row r="213" spans="2:2" x14ac:dyDescent="0.3">
      <c r="B213" s="26">
        <f t="shared" si="20"/>
        <v>0</v>
      </c>
    </row>
    <row r="214" spans="2:2" x14ac:dyDescent="0.3">
      <c r="B214" s="26">
        <f t="shared" si="20"/>
        <v>0</v>
      </c>
    </row>
    <row r="215" spans="2:2" x14ac:dyDescent="0.3">
      <c r="B215" s="26">
        <f t="shared" si="20"/>
        <v>0</v>
      </c>
    </row>
    <row r="216" spans="2:2" x14ac:dyDescent="0.3">
      <c r="B216" s="26">
        <f t="shared" si="20"/>
        <v>0</v>
      </c>
    </row>
    <row r="217" spans="2:2" x14ac:dyDescent="0.3">
      <c r="B217" s="26">
        <f t="shared" si="20"/>
        <v>0</v>
      </c>
    </row>
    <row r="218" spans="2:2" x14ac:dyDescent="0.3">
      <c r="B218" s="26">
        <f t="shared" si="20"/>
        <v>0</v>
      </c>
    </row>
    <row r="219" spans="2:2" x14ac:dyDescent="0.3">
      <c r="B219" s="26">
        <f t="shared" si="20"/>
        <v>0</v>
      </c>
    </row>
    <row r="220" spans="2:2" x14ac:dyDescent="0.3">
      <c r="B220" s="26">
        <f t="shared" si="20"/>
        <v>0</v>
      </c>
    </row>
    <row r="221" spans="2:2" x14ac:dyDescent="0.3">
      <c r="B221" s="26">
        <f t="shared" si="20"/>
        <v>0</v>
      </c>
    </row>
    <row r="222" spans="2:2" x14ac:dyDescent="0.3">
      <c r="B222" s="26">
        <f t="shared" si="20"/>
        <v>0</v>
      </c>
    </row>
    <row r="223" spans="2:2" x14ac:dyDescent="0.3">
      <c r="B223" s="26">
        <f t="shared" si="20"/>
        <v>0</v>
      </c>
    </row>
    <row r="224" spans="2:2" x14ac:dyDescent="0.3">
      <c r="B224" s="26">
        <f t="shared" si="20"/>
        <v>0</v>
      </c>
    </row>
    <row r="225" spans="2:2" x14ac:dyDescent="0.3">
      <c r="B225" s="26">
        <f t="shared" si="20"/>
        <v>0</v>
      </c>
    </row>
    <row r="226" spans="2:2" x14ac:dyDescent="0.3">
      <c r="B226" s="26">
        <f t="shared" si="20"/>
        <v>0</v>
      </c>
    </row>
    <row r="227" spans="2:2" x14ac:dyDescent="0.3">
      <c r="B227" s="26">
        <f t="shared" si="20"/>
        <v>0</v>
      </c>
    </row>
    <row r="228" spans="2:2" x14ac:dyDescent="0.3">
      <c r="B228" s="26">
        <f t="shared" si="20"/>
        <v>0</v>
      </c>
    </row>
    <row r="229" spans="2:2" x14ac:dyDescent="0.3">
      <c r="B229" s="26">
        <f t="shared" si="20"/>
        <v>0</v>
      </c>
    </row>
    <row r="230" spans="2:2" x14ac:dyDescent="0.3">
      <c r="B230" s="26">
        <f t="shared" si="20"/>
        <v>0</v>
      </c>
    </row>
    <row r="231" spans="2:2" x14ac:dyDescent="0.3">
      <c r="B231" s="26">
        <f t="shared" si="20"/>
        <v>0</v>
      </c>
    </row>
    <row r="232" spans="2:2" x14ac:dyDescent="0.3">
      <c r="B232" s="26">
        <f t="shared" si="20"/>
        <v>0</v>
      </c>
    </row>
    <row r="233" spans="2:2" x14ac:dyDescent="0.3">
      <c r="B233" s="26">
        <f t="shared" si="20"/>
        <v>0</v>
      </c>
    </row>
    <row r="234" spans="2:2" x14ac:dyDescent="0.3">
      <c r="B234" s="26">
        <f t="shared" si="20"/>
        <v>0</v>
      </c>
    </row>
    <row r="235" spans="2:2" x14ac:dyDescent="0.3">
      <c r="B235" s="26">
        <f t="shared" si="20"/>
        <v>0</v>
      </c>
    </row>
    <row r="236" spans="2:2" x14ac:dyDescent="0.3">
      <c r="B236" s="26">
        <f t="shared" si="20"/>
        <v>0</v>
      </c>
    </row>
    <row r="237" spans="2:2" x14ac:dyDescent="0.3">
      <c r="B237" s="26">
        <f t="shared" si="20"/>
        <v>0</v>
      </c>
    </row>
    <row r="238" spans="2:2" x14ac:dyDescent="0.3">
      <c r="B238" s="26">
        <f t="shared" si="20"/>
        <v>0</v>
      </c>
    </row>
    <row r="239" spans="2:2" x14ac:dyDescent="0.3">
      <c r="B239" s="26">
        <f t="shared" si="20"/>
        <v>0</v>
      </c>
    </row>
    <row r="240" spans="2:2" x14ac:dyDescent="0.3">
      <c r="B240" s="26">
        <f t="shared" si="20"/>
        <v>0</v>
      </c>
    </row>
    <row r="241" spans="2:2" x14ac:dyDescent="0.3">
      <c r="B241" s="26">
        <f t="shared" si="20"/>
        <v>0</v>
      </c>
    </row>
    <row r="242" spans="2:2" x14ac:dyDescent="0.3">
      <c r="B242" s="26">
        <f t="shared" si="20"/>
        <v>0</v>
      </c>
    </row>
    <row r="243" spans="2:2" x14ac:dyDescent="0.3">
      <c r="B243" s="26">
        <f t="shared" si="20"/>
        <v>0</v>
      </c>
    </row>
    <row r="244" spans="2:2" x14ac:dyDescent="0.3">
      <c r="B244" s="26">
        <f t="shared" si="20"/>
        <v>0</v>
      </c>
    </row>
    <row r="245" spans="2:2" x14ac:dyDescent="0.3">
      <c r="B245" s="26">
        <f t="shared" si="20"/>
        <v>0</v>
      </c>
    </row>
    <row r="246" spans="2:2" x14ac:dyDescent="0.3">
      <c r="B246" s="26">
        <f t="shared" si="20"/>
        <v>0</v>
      </c>
    </row>
    <row r="247" spans="2:2" x14ac:dyDescent="0.3">
      <c r="B247" s="26">
        <f t="shared" si="20"/>
        <v>0</v>
      </c>
    </row>
    <row r="248" spans="2:2" x14ac:dyDescent="0.3">
      <c r="B248" s="26">
        <f t="shared" si="20"/>
        <v>0</v>
      </c>
    </row>
    <row r="249" spans="2:2" x14ac:dyDescent="0.3">
      <c r="B249" s="26">
        <f t="shared" si="20"/>
        <v>0</v>
      </c>
    </row>
    <row r="250" spans="2:2" x14ac:dyDescent="0.3">
      <c r="B250" s="26">
        <f t="shared" si="20"/>
        <v>0</v>
      </c>
    </row>
    <row r="251" spans="2:2" x14ac:dyDescent="0.3">
      <c r="B251" s="26">
        <f t="shared" si="20"/>
        <v>0</v>
      </c>
    </row>
    <row r="252" spans="2:2" x14ac:dyDescent="0.3">
      <c r="B252" s="26">
        <f t="shared" si="20"/>
        <v>0</v>
      </c>
    </row>
    <row r="253" spans="2:2" x14ac:dyDescent="0.3">
      <c r="B253" s="26">
        <f t="shared" si="20"/>
        <v>0</v>
      </c>
    </row>
    <row r="254" spans="2:2" x14ac:dyDescent="0.3">
      <c r="B254" s="26">
        <f t="shared" si="20"/>
        <v>0</v>
      </c>
    </row>
    <row r="255" spans="2:2" x14ac:dyDescent="0.3">
      <c r="B255" s="26">
        <f t="shared" si="20"/>
        <v>0</v>
      </c>
    </row>
    <row r="256" spans="2:2" x14ac:dyDescent="0.3">
      <c r="B256" s="26">
        <f t="shared" si="20"/>
        <v>0</v>
      </c>
    </row>
    <row r="257" spans="2:2" x14ac:dyDescent="0.3">
      <c r="B257" s="26">
        <f t="shared" si="20"/>
        <v>0</v>
      </c>
    </row>
    <row r="258" spans="2:2" x14ac:dyDescent="0.3">
      <c r="B258" s="26">
        <f t="shared" si="20"/>
        <v>0</v>
      </c>
    </row>
    <row r="259" spans="2:2" x14ac:dyDescent="0.3">
      <c r="B259" s="26">
        <f t="shared" si="20"/>
        <v>0</v>
      </c>
    </row>
    <row r="260" spans="2:2" x14ac:dyDescent="0.3">
      <c r="B260" s="26">
        <f t="shared" si="20"/>
        <v>0</v>
      </c>
    </row>
    <row r="261" spans="2:2" x14ac:dyDescent="0.3">
      <c r="B261" s="26">
        <f t="shared" si="20"/>
        <v>0</v>
      </c>
    </row>
    <row r="262" spans="2:2" x14ac:dyDescent="0.3">
      <c r="B262" s="26">
        <f t="shared" si="20"/>
        <v>0</v>
      </c>
    </row>
    <row r="263" spans="2:2" x14ac:dyDescent="0.3">
      <c r="B263" s="26">
        <f t="shared" si="20"/>
        <v>0</v>
      </c>
    </row>
    <row r="264" spans="2:2" x14ac:dyDescent="0.3">
      <c r="B264" s="26">
        <f t="shared" si="20"/>
        <v>0</v>
      </c>
    </row>
    <row r="265" spans="2:2" x14ac:dyDescent="0.3">
      <c r="B265" s="26">
        <f t="shared" si="20"/>
        <v>0</v>
      </c>
    </row>
    <row r="266" spans="2:2" x14ac:dyDescent="0.3">
      <c r="B266" s="26">
        <f t="shared" ref="B266:B302" si="21">IF(AND(J266=0,R266=0,Z266=0),0,IF(OR(COUNTIF(M:M,E266)&lt;&gt;0,COUNTIF(U:U,E266)&lt;&gt;0),1,IF(OR(COUNTIF(E:E,M266)&lt;&gt;0,COUNTIF(U:U,M266)&lt;&gt;0),2,IF(OR(COUNTIF(E:E,U266)&lt;&gt;0,COUNTIF(M:M,U266)&lt;&gt;0),3,0))))</f>
        <v>0</v>
      </c>
    </row>
    <row r="267" spans="2:2" x14ac:dyDescent="0.3">
      <c r="B267" s="26">
        <f t="shared" si="21"/>
        <v>0</v>
      </c>
    </row>
    <row r="268" spans="2:2" x14ac:dyDescent="0.3">
      <c r="B268" s="26">
        <f t="shared" si="21"/>
        <v>0</v>
      </c>
    </row>
    <row r="269" spans="2:2" x14ac:dyDescent="0.3">
      <c r="B269" s="26">
        <f t="shared" si="21"/>
        <v>0</v>
      </c>
    </row>
    <row r="270" spans="2:2" x14ac:dyDescent="0.3">
      <c r="B270" s="26">
        <f t="shared" si="21"/>
        <v>0</v>
      </c>
    </row>
    <row r="271" spans="2:2" x14ac:dyDescent="0.3">
      <c r="B271" s="26">
        <f t="shared" si="21"/>
        <v>0</v>
      </c>
    </row>
    <row r="272" spans="2:2" x14ac:dyDescent="0.3">
      <c r="B272" s="26">
        <f t="shared" si="21"/>
        <v>0</v>
      </c>
    </row>
    <row r="273" spans="2:2" x14ac:dyDescent="0.3">
      <c r="B273" s="26">
        <f t="shared" si="21"/>
        <v>0</v>
      </c>
    </row>
    <row r="274" spans="2:2" x14ac:dyDescent="0.3">
      <c r="B274" s="26">
        <f t="shared" si="21"/>
        <v>0</v>
      </c>
    </row>
    <row r="275" spans="2:2" x14ac:dyDescent="0.3">
      <c r="B275" s="26">
        <f t="shared" si="21"/>
        <v>0</v>
      </c>
    </row>
    <row r="276" spans="2:2" x14ac:dyDescent="0.3">
      <c r="B276" s="26">
        <f t="shared" si="21"/>
        <v>0</v>
      </c>
    </row>
    <row r="277" spans="2:2" x14ac:dyDescent="0.3">
      <c r="B277" s="26">
        <f t="shared" si="21"/>
        <v>0</v>
      </c>
    </row>
    <row r="278" spans="2:2" x14ac:dyDescent="0.3">
      <c r="B278" s="26">
        <f t="shared" si="21"/>
        <v>0</v>
      </c>
    </row>
    <row r="279" spans="2:2" x14ac:dyDescent="0.3">
      <c r="B279" s="26">
        <f t="shared" si="21"/>
        <v>0</v>
      </c>
    </row>
    <row r="280" spans="2:2" x14ac:dyDescent="0.3">
      <c r="B280" s="26">
        <f t="shared" si="21"/>
        <v>0</v>
      </c>
    </row>
    <row r="281" spans="2:2" x14ac:dyDescent="0.3">
      <c r="B281" s="26">
        <f t="shared" si="21"/>
        <v>0</v>
      </c>
    </row>
    <row r="282" spans="2:2" x14ac:dyDescent="0.3">
      <c r="B282" s="26">
        <f t="shared" si="21"/>
        <v>0</v>
      </c>
    </row>
    <row r="283" spans="2:2" x14ac:dyDescent="0.3">
      <c r="B283" s="26">
        <f t="shared" si="21"/>
        <v>0</v>
      </c>
    </row>
    <row r="284" spans="2:2" x14ac:dyDescent="0.3">
      <c r="B284" s="26">
        <f t="shared" si="21"/>
        <v>0</v>
      </c>
    </row>
    <row r="285" spans="2:2" x14ac:dyDescent="0.3">
      <c r="B285" s="26">
        <f t="shared" si="21"/>
        <v>0</v>
      </c>
    </row>
    <row r="286" spans="2:2" x14ac:dyDescent="0.3">
      <c r="B286" s="26">
        <f t="shared" si="21"/>
        <v>0</v>
      </c>
    </row>
    <row r="287" spans="2:2" x14ac:dyDescent="0.3">
      <c r="B287" s="26">
        <f t="shared" si="21"/>
        <v>0</v>
      </c>
    </row>
    <row r="288" spans="2:2" x14ac:dyDescent="0.3">
      <c r="B288" s="26">
        <f t="shared" si="21"/>
        <v>0</v>
      </c>
    </row>
    <row r="289" spans="2:2" x14ac:dyDescent="0.3">
      <c r="B289" s="26">
        <f t="shared" si="21"/>
        <v>0</v>
      </c>
    </row>
    <row r="290" spans="2:2" x14ac:dyDescent="0.3">
      <c r="B290" s="26">
        <f t="shared" si="21"/>
        <v>0</v>
      </c>
    </row>
    <row r="291" spans="2:2" x14ac:dyDescent="0.3">
      <c r="B291" s="26">
        <f t="shared" si="21"/>
        <v>0</v>
      </c>
    </row>
    <row r="292" spans="2:2" x14ac:dyDescent="0.3">
      <c r="B292" s="26">
        <f t="shared" si="21"/>
        <v>0</v>
      </c>
    </row>
    <row r="293" spans="2:2" x14ac:dyDescent="0.3">
      <c r="B293" s="26">
        <f t="shared" si="21"/>
        <v>0</v>
      </c>
    </row>
    <row r="294" spans="2:2" x14ac:dyDescent="0.3">
      <c r="B294" s="26">
        <f t="shared" si="21"/>
        <v>0</v>
      </c>
    </row>
    <row r="295" spans="2:2" x14ac:dyDescent="0.3">
      <c r="B295" s="26">
        <f t="shared" si="21"/>
        <v>0</v>
      </c>
    </row>
    <row r="296" spans="2:2" x14ac:dyDescent="0.3">
      <c r="B296" s="26">
        <f t="shared" si="21"/>
        <v>0</v>
      </c>
    </row>
    <row r="297" spans="2:2" x14ac:dyDescent="0.3">
      <c r="B297" s="26">
        <f t="shared" si="21"/>
        <v>0</v>
      </c>
    </row>
    <row r="298" spans="2:2" x14ac:dyDescent="0.3">
      <c r="B298" s="26">
        <f t="shared" si="21"/>
        <v>0</v>
      </c>
    </row>
    <row r="299" spans="2:2" x14ac:dyDescent="0.3">
      <c r="B299" s="26">
        <f t="shared" si="21"/>
        <v>0</v>
      </c>
    </row>
    <row r="300" spans="2:2" x14ac:dyDescent="0.3">
      <c r="B300" s="26">
        <f t="shared" si="21"/>
        <v>0</v>
      </c>
    </row>
    <row r="301" spans="2:2" x14ac:dyDescent="0.3">
      <c r="B301" s="26">
        <f t="shared" si="21"/>
        <v>0</v>
      </c>
    </row>
    <row r="302" spans="2:2" x14ac:dyDescent="0.3">
      <c r="B302" s="26">
        <f t="shared" si="21"/>
        <v>0</v>
      </c>
    </row>
  </sheetData>
  <conditionalFormatting sqref="K1 K3:K6 K8:K1048576">
    <cfRule type="cellIs" dxfId="182" priority="9" operator="notEqual">
      <formula>0</formula>
    </cfRule>
  </conditionalFormatting>
  <conditionalFormatting sqref="S1 S3:S6 S8:S1048576">
    <cfRule type="cellIs" dxfId="2" priority="3" operator="notEqual">
      <formula>0</formula>
    </cfRule>
  </conditionalFormatting>
  <conditionalFormatting sqref="AA1 AA3:AA6 AA8:AA1048576">
    <cfRule type="cellIs" dxfId="1" priority="2" operator="notEqual">
      <formula>0</formula>
    </cfRule>
  </conditionalFormatting>
  <conditionalFormatting sqref="B2:B1048576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B302"/>
  <sheetViews>
    <sheetView showGridLines="0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1" sqref="B1:B1048576"/>
    </sheetView>
  </sheetViews>
  <sheetFormatPr defaultRowHeight="13.8" x14ac:dyDescent="0.3"/>
  <cols>
    <col min="1" max="1" width="2.77734375" style="1" customWidth="1"/>
    <col min="2" max="2" width="6.5546875" style="26" bestFit="1" customWidth="1"/>
    <col min="3" max="3" width="2.77734375" style="1" customWidth="1"/>
    <col min="4" max="4" width="8.88671875" style="24"/>
    <col min="5" max="5" width="4.21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8" style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4" width="8.88671875" style="1"/>
    <col min="25" max="25" width="10.88671875" style="1" bestFit="1" customWidth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16384" width="8.88671875" style="1"/>
  </cols>
  <sheetData>
    <row r="1" spans="1:28" x14ac:dyDescent="0.3">
      <c r="B1" s="26" t="s">
        <v>168</v>
      </c>
      <c r="D1" s="22" t="s">
        <v>4</v>
      </c>
      <c r="E1" s="3" t="s">
        <v>6</v>
      </c>
      <c r="F1" s="3" t="s">
        <v>5</v>
      </c>
      <c r="G1" s="3" t="s">
        <v>26</v>
      </c>
      <c r="H1" s="22" t="s">
        <v>27</v>
      </c>
      <c r="I1" s="3" t="s">
        <v>14</v>
      </c>
      <c r="J1" s="3" t="s">
        <v>19</v>
      </c>
      <c r="K1" s="3" t="s">
        <v>20</v>
      </c>
      <c r="L1" s="3" t="s">
        <v>15</v>
      </c>
      <c r="M1" s="3" t="s">
        <v>21</v>
      </c>
      <c r="N1" s="3" t="s">
        <v>22</v>
      </c>
      <c r="O1" s="21" t="s">
        <v>16</v>
      </c>
      <c r="P1" s="21" t="s">
        <v>17</v>
      </c>
      <c r="Q1" s="21" t="s">
        <v>18</v>
      </c>
      <c r="R1" s="3" t="s">
        <v>28</v>
      </c>
      <c r="S1" s="3" t="s">
        <v>29</v>
      </c>
      <c r="T1" s="22" t="s">
        <v>30</v>
      </c>
      <c r="U1" s="3" t="s">
        <v>23</v>
      </c>
      <c r="V1" s="3" t="s">
        <v>24</v>
      </c>
      <c r="W1" s="3" t="s">
        <v>25</v>
      </c>
      <c r="X1" s="3" t="s">
        <v>162</v>
      </c>
      <c r="Y1" s="3" t="s">
        <v>31</v>
      </c>
      <c r="Z1" s="3" t="s">
        <v>32</v>
      </c>
      <c r="AA1" s="3" t="s">
        <v>33</v>
      </c>
      <c r="AB1" s="3" t="s">
        <v>34</v>
      </c>
    </row>
    <row r="2" spans="1:28" s="20" customFormat="1" x14ac:dyDescent="0.3">
      <c r="A2" s="20" t="str">
        <f t="shared" ref="A2:AB2" si="0">LEFT(ADDRESS(1,COLUMN(A1),4),LEN(ADDRESS(1,COLUMN(A1),4))-1)</f>
        <v>A</v>
      </c>
      <c r="B2" s="26">
        <f>SUM(B3:B400000)</f>
        <v>0</v>
      </c>
      <c r="C2" s="20" t="str">
        <f t="shared" si="0"/>
        <v>C</v>
      </c>
      <c r="D2" s="23" t="str">
        <f t="shared" si="0"/>
        <v>D</v>
      </c>
      <c r="E2" s="20" t="str">
        <f t="shared" si="0"/>
        <v>E</v>
      </c>
      <c r="F2" s="20" t="str">
        <f t="shared" si="0"/>
        <v>F</v>
      </c>
      <c r="G2" s="20" t="str">
        <f t="shared" si="0"/>
        <v>G</v>
      </c>
      <c r="H2" s="23" t="str">
        <f t="shared" si="0"/>
        <v>H</v>
      </c>
      <c r="I2" s="20" t="str">
        <f t="shared" si="0"/>
        <v>I</v>
      </c>
      <c r="J2" s="20" t="str">
        <f t="shared" si="0"/>
        <v>J</v>
      </c>
      <c r="K2" s="20" t="str">
        <f t="shared" si="0"/>
        <v>K</v>
      </c>
      <c r="L2" s="20" t="str">
        <f t="shared" si="0"/>
        <v>L</v>
      </c>
      <c r="M2" s="20" t="str">
        <f t="shared" si="0"/>
        <v>M</v>
      </c>
      <c r="N2" s="20" t="str">
        <f t="shared" si="0"/>
        <v>N</v>
      </c>
      <c r="O2" s="20" t="str">
        <f t="shared" si="0"/>
        <v>O</v>
      </c>
      <c r="P2" s="20" t="str">
        <f t="shared" si="0"/>
        <v>P</v>
      </c>
      <c r="Q2" s="20" t="str">
        <f t="shared" si="0"/>
        <v>Q</v>
      </c>
      <c r="R2" s="20" t="str">
        <f t="shared" si="0"/>
        <v>R</v>
      </c>
      <c r="S2" s="20" t="str">
        <f t="shared" si="0"/>
        <v>S</v>
      </c>
      <c r="T2" s="23" t="str">
        <f t="shared" si="0"/>
        <v>T</v>
      </c>
      <c r="U2" s="20" t="str">
        <f t="shared" si="0"/>
        <v>U</v>
      </c>
      <c r="V2" s="20" t="str">
        <f t="shared" si="0"/>
        <v>V</v>
      </c>
      <c r="W2" s="20" t="str">
        <f t="shared" ref="W2:X2" si="1">LEFT(ADDRESS(1,COLUMN(W1),4),LEN(ADDRESS(1,COLUMN(W1),4))-1)</f>
        <v>W</v>
      </c>
      <c r="X2" s="20" t="str">
        <f t="shared" si="1"/>
        <v>X</v>
      </c>
      <c r="Y2" s="20" t="str">
        <f t="shared" si="0"/>
        <v>Y</v>
      </c>
      <c r="Z2" s="20" t="str">
        <f t="shared" si="0"/>
        <v>Z</v>
      </c>
      <c r="AA2" s="20" t="str">
        <f t="shared" si="0"/>
        <v>AA</v>
      </c>
      <c r="AB2" s="20" t="str">
        <f t="shared" si="0"/>
        <v>AB</v>
      </c>
    </row>
    <row r="3" spans="1:28" x14ac:dyDescent="0.3">
      <c r="B3" s="26">
        <f>IF(AND(O3=0,P3=0,Q3=0,Y3=0),0,IF(OR(COUNTIFS(Items!$E:$E,O3,Items!$F:$F,P3,Items!$G:$G,Q3)=1,COUNTIFS(Items!$M:$M,O3,Items!$N:$N,P3,Items!$O:$O,Q3)=1,COUNTIFS(Items!$U:$U,O3,Items!$V:$V,P3,Items!$W:$W,Q3)=1),0,1))</f>
        <v>0</v>
      </c>
      <c r="D3" s="24">
        <v>45292</v>
      </c>
      <c r="O3" s="1" t="s">
        <v>94</v>
      </c>
      <c r="P3" s="1" t="s">
        <v>95</v>
      </c>
      <c r="Q3" s="1" t="s">
        <v>71</v>
      </c>
      <c r="Y3" s="1">
        <v>1000000</v>
      </c>
    </row>
    <row r="4" spans="1:28" x14ac:dyDescent="0.3">
      <c r="B4" s="26">
        <f>IF(AND(O4=0,P4=0,Q4=0,Y4=0),0,IF(OR(COUNTIFS(Items!$E:$E,O4,Items!$F:$F,P4,Items!$G:$G,Q4)=1,COUNTIFS(Items!$M:$M,O4,Items!$N:$N,P4,Items!$O:$O,Q4)=1,COUNTIFS(Items!$U:$U,O4,Items!$V:$V,P4,Items!$W:$W,Q4)=1),0,1))</f>
        <v>0</v>
      </c>
      <c r="D4" s="24">
        <f>D3+10</f>
        <v>45302</v>
      </c>
      <c r="O4" s="1" t="s">
        <v>94</v>
      </c>
      <c r="P4" s="1" t="s">
        <v>95</v>
      </c>
      <c r="Q4" s="1" t="s">
        <v>72</v>
      </c>
      <c r="Y4" s="1">
        <f>Y3*93%</f>
        <v>930000</v>
      </c>
    </row>
    <row r="5" spans="1:28" x14ac:dyDescent="0.3">
      <c r="B5" s="26">
        <f>IF(AND(O5=0,P5=0,Q5=0,Y5=0),0,IF(OR(COUNTIFS(Items!$E:$E,O5,Items!$F:$F,P5,Items!$G:$G,Q5)=1,COUNTIFS(Items!$M:$M,O5,Items!$N:$N,P5,Items!$O:$O,Q5)=1,COUNTIFS(Items!$U:$U,O5,Items!$V:$V,P5,Items!$W:$W,Q5)=1),0,1))</f>
        <v>0</v>
      </c>
      <c r="D5" s="24">
        <f t="shared" ref="D5:D12" si="2">D4+10</f>
        <v>45312</v>
      </c>
      <c r="O5" s="1" t="s">
        <v>94</v>
      </c>
      <c r="P5" s="1" t="s">
        <v>95</v>
      </c>
      <c r="Q5" s="1" t="s">
        <v>73</v>
      </c>
      <c r="Y5" s="1">
        <f>Y3*107%</f>
        <v>1070000</v>
      </c>
    </row>
    <row r="6" spans="1:28" x14ac:dyDescent="0.3">
      <c r="B6" s="26">
        <f>IF(AND(O6=0,P6=0,Q6=0,Y6=0),0,IF(OR(COUNTIFS(Items!$E:$E,O6,Items!$F:$F,P6,Items!$G:$G,Q6)=1,COUNTIFS(Items!$M:$M,O6,Items!$N:$N,P6,Items!$O:$O,Q6)=1,COUNTIFS(Items!$U:$U,O6,Items!$V:$V,P6,Items!$W:$W,Q6)=1),0,1))</f>
        <v>0</v>
      </c>
      <c r="D6" s="24">
        <f t="shared" si="2"/>
        <v>45322</v>
      </c>
      <c r="O6" s="1" t="s">
        <v>94</v>
      </c>
      <c r="P6" s="1" t="s">
        <v>95</v>
      </c>
      <c r="Q6" s="1" t="s">
        <v>82</v>
      </c>
      <c r="Y6" s="1">
        <f t="shared" ref="Y6" si="3">Y5*93%</f>
        <v>995100</v>
      </c>
    </row>
    <row r="7" spans="1:28" x14ac:dyDescent="0.3">
      <c r="B7" s="26">
        <f>IF(AND(O7=0,P7=0,Q7=0,Y7=0),0,IF(OR(COUNTIFS(Items!$E:$E,O7,Items!$F:$F,P7,Items!$G:$G,Q7)=1,COUNTIFS(Items!$M:$M,O7,Items!$N:$N,P7,Items!$O:$O,Q7)=1,COUNTIFS(Items!$U:$U,O7,Items!$V:$V,P7,Items!$W:$W,Q7)=1),0,1))</f>
        <v>0</v>
      </c>
      <c r="D7" s="24">
        <f t="shared" si="2"/>
        <v>45332</v>
      </c>
      <c r="O7" s="1" t="s">
        <v>94</v>
      </c>
      <c r="P7" s="1" t="s">
        <v>95</v>
      </c>
      <c r="Q7" s="1" t="s">
        <v>83</v>
      </c>
      <c r="Y7" s="1">
        <f t="shared" ref="Y7" si="4">Y5*107%</f>
        <v>1144900</v>
      </c>
    </row>
    <row r="8" spans="1:28" x14ac:dyDescent="0.3">
      <c r="B8" s="26">
        <f>IF(AND(O8=0,P8=0,Q8=0,Y8=0),0,IF(OR(COUNTIFS(Items!$E:$E,O8,Items!$F:$F,P8,Items!$G:$G,Q8)=1,COUNTIFS(Items!$M:$M,O8,Items!$N:$N,P8,Items!$O:$O,Q8)=1,COUNTIFS(Items!$U:$U,O8,Items!$V:$V,P8,Items!$W:$W,Q8)=1),0,1))</f>
        <v>0</v>
      </c>
      <c r="D8" s="24">
        <f t="shared" si="2"/>
        <v>45342</v>
      </c>
      <c r="O8" s="1" t="s">
        <v>94</v>
      </c>
      <c r="P8" s="1" t="s">
        <v>95</v>
      </c>
      <c r="Q8" s="1" t="s">
        <v>84</v>
      </c>
      <c r="Y8" s="1">
        <f t="shared" ref="Y8" si="5">Y7*93%</f>
        <v>1064757</v>
      </c>
    </row>
    <row r="9" spans="1:28" x14ac:dyDescent="0.3">
      <c r="B9" s="26">
        <f>IF(AND(O9=0,P9=0,Q9=0,Y9=0),0,IF(OR(COUNTIFS(Items!$E:$E,O9,Items!$F:$F,P9,Items!$G:$G,Q9)=1,COUNTIFS(Items!$M:$M,O9,Items!$N:$N,P9,Items!$O:$O,Q9)=1,COUNTIFS(Items!$U:$U,O9,Items!$V:$V,P9,Items!$W:$W,Q9)=1),0,1))</f>
        <v>0</v>
      </c>
      <c r="D9" s="24">
        <f t="shared" si="2"/>
        <v>45352</v>
      </c>
      <c r="O9" s="1" t="s">
        <v>94</v>
      </c>
      <c r="P9" s="1" t="s">
        <v>95</v>
      </c>
      <c r="Q9" s="1" t="s">
        <v>85</v>
      </c>
      <c r="Y9" s="1">
        <f t="shared" ref="Y9" si="6">Y7*107%</f>
        <v>1225043</v>
      </c>
    </row>
    <row r="10" spans="1:28" x14ac:dyDescent="0.3">
      <c r="B10" s="26">
        <f>IF(AND(O10=0,P10=0,Q10=0,Y10=0),0,IF(OR(COUNTIFS(Items!$E:$E,O10,Items!$F:$F,P10,Items!$G:$G,Q10)=1,COUNTIFS(Items!$M:$M,O10,Items!$N:$N,P10,Items!$O:$O,Q10)=1,COUNTIFS(Items!$U:$U,O10,Items!$V:$V,P10,Items!$W:$W,Q10)=1),0,1))</f>
        <v>0</v>
      </c>
      <c r="D10" s="24">
        <f t="shared" si="2"/>
        <v>45362</v>
      </c>
      <c r="O10" s="1" t="s">
        <v>94</v>
      </c>
      <c r="P10" s="1" t="s">
        <v>95</v>
      </c>
      <c r="Q10" s="1" t="s">
        <v>170</v>
      </c>
      <c r="Y10" s="1">
        <f t="shared" ref="Y10" si="7">Y9*93%</f>
        <v>1139289.99</v>
      </c>
    </row>
    <row r="11" spans="1:28" x14ac:dyDescent="0.3">
      <c r="B11" s="26">
        <f>IF(AND(O11=0,P11=0,Q11=0,Y11=0),0,IF(OR(COUNTIFS(Items!$E:$E,O11,Items!$F:$F,P11,Items!$G:$G,Q11)=1,COUNTIFS(Items!$M:$M,O11,Items!$N:$N,P11,Items!$O:$O,Q11)=1,COUNTIFS(Items!$U:$U,O11,Items!$V:$V,P11,Items!$W:$W,Q11)=1),0,1))</f>
        <v>0</v>
      </c>
      <c r="D11" s="24">
        <f t="shared" si="2"/>
        <v>45372</v>
      </c>
      <c r="O11" s="1" t="s">
        <v>94</v>
      </c>
      <c r="P11" s="1" t="s">
        <v>95</v>
      </c>
      <c r="Q11" s="1" t="s">
        <v>171</v>
      </c>
      <c r="Y11" s="1">
        <f t="shared" ref="Y11" si="8">Y9*107%</f>
        <v>1310796.01</v>
      </c>
    </row>
    <row r="12" spans="1:28" x14ac:dyDescent="0.3">
      <c r="B12" s="26">
        <f>IF(AND(O12=0,P12=0,Q12=0,Y12=0),0,IF(OR(COUNTIFS(Items!$E:$E,O12,Items!$F:$F,P12,Items!$G:$G,Q12)=1,COUNTIFS(Items!$M:$M,O12,Items!$N:$N,P12,Items!$O:$O,Q12)=1,COUNTIFS(Items!$U:$U,O12,Items!$V:$V,P12,Items!$W:$W,Q12)=1),0,1))</f>
        <v>0</v>
      </c>
      <c r="D12" s="24">
        <f t="shared" si="2"/>
        <v>45382</v>
      </c>
      <c r="O12" s="1" t="s">
        <v>94</v>
      </c>
      <c r="P12" s="1" t="s">
        <v>95</v>
      </c>
      <c r="Q12" s="1" t="s">
        <v>172</v>
      </c>
      <c r="Y12" s="1">
        <f t="shared" ref="Y12" si="9">Y11*93%</f>
        <v>1219040.2893000001</v>
      </c>
    </row>
    <row r="13" spans="1:28" x14ac:dyDescent="0.3">
      <c r="B13" s="26">
        <f>IF(AND(O13=0,P13=0,Q13=0,Y13=0),0,IF(OR(COUNTIFS(Items!$E:$E,O13,Items!$F:$F,P13,Items!$G:$G,Q13)=1,COUNTIFS(Items!$M:$M,O13,Items!$N:$N,P13,Items!$O:$O,Q13)=1,COUNTIFS(Items!$U:$U,O13,Items!$V:$V,P13,Items!$W:$W,Q13)=1),0,1))</f>
        <v>0</v>
      </c>
      <c r="D13" s="24">
        <f>D12+10</f>
        <v>45392</v>
      </c>
      <c r="O13" s="1" t="s">
        <v>94</v>
      </c>
      <c r="P13" s="1" t="s">
        <v>95</v>
      </c>
      <c r="Q13" s="1" t="s">
        <v>173</v>
      </c>
      <c r="Y13" s="1">
        <f t="shared" ref="Y13" si="10">Y11*107%</f>
        <v>1402551.7307000002</v>
      </c>
    </row>
    <row r="14" spans="1:28" x14ac:dyDescent="0.3">
      <c r="B14" s="26">
        <f>IF(AND(O14=0,P14=0,Q14=0,Y14=0),0,IF(OR(COUNTIFS(Items!$E:$E,O14,Items!$F:$F,P14,Items!$G:$G,Q14)=1,COUNTIFS(Items!$M:$M,O14,Items!$N:$N,P14,Items!$O:$O,Q14)=1,COUNTIFS(Items!$U:$U,O14,Items!$V:$V,P14,Items!$W:$W,Q14)=1),0,1))</f>
        <v>0</v>
      </c>
      <c r="D14" s="24">
        <f t="shared" ref="D14:D19" si="11">D13+10</f>
        <v>45402</v>
      </c>
      <c r="O14" s="1" t="s">
        <v>94</v>
      </c>
      <c r="P14" s="1" t="s">
        <v>96</v>
      </c>
      <c r="Q14" s="1" t="s">
        <v>75</v>
      </c>
      <c r="Y14" s="1">
        <f>Y3-100000</f>
        <v>900000</v>
      </c>
    </row>
    <row r="15" spans="1:28" x14ac:dyDescent="0.3">
      <c r="B15" s="26">
        <f>IF(AND(O15=0,P15=0,Q15=0,Y15=0),0,IF(OR(COUNTIFS(Items!$E:$E,O15,Items!$F:$F,P15,Items!$G:$G,Q15)=1,COUNTIFS(Items!$M:$M,O15,Items!$N:$N,P15,Items!$O:$O,Q15)=1,COUNTIFS(Items!$U:$U,O15,Items!$V:$V,P15,Items!$W:$W,Q15)=1),0,1))</f>
        <v>0</v>
      </c>
      <c r="D15" s="24">
        <f t="shared" si="11"/>
        <v>45412</v>
      </c>
      <c r="O15" s="1" t="s">
        <v>94</v>
      </c>
      <c r="P15" s="1" t="s">
        <v>96</v>
      </c>
      <c r="Q15" s="1" t="s">
        <v>76</v>
      </c>
      <c r="Y15" s="1">
        <f>Y4-50000</f>
        <v>880000</v>
      </c>
    </row>
    <row r="16" spans="1:28" x14ac:dyDescent="0.3">
      <c r="B16" s="26">
        <f>IF(AND(O16=0,P16=0,Q16=0,Y16=0),0,IF(OR(COUNTIFS(Items!$E:$E,O16,Items!$F:$F,P16,Items!$G:$G,Q16)=1,COUNTIFS(Items!$M:$M,O16,Items!$N:$N,P16,Items!$O:$O,Q16)=1,COUNTIFS(Items!$U:$U,O16,Items!$V:$V,P16,Items!$W:$W,Q16)=1),0,1))</f>
        <v>0</v>
      </c>
      <c r="D16" s="24">
        <f t="shared" si="11"/>
        <v>45422</v>
      </c>
      <c r="O16" s="1" t="s">
        <v>94</v>
      </c>
      <c r="P16" s="1" t="s">
        <v>96</v>
      </c>
      <c r="Q16" s="1" t="s">
        <v>77</v>
      </c>
      <c r="Y16" s="1">
        <f>Y5*78%</f>
        <v>834600</v>
      </c>
    </row>
    <row r="17" spans="2:25" x14ac:dyDescent="0.3">
      <c r="B17" s="26">
        <f>IF(AND(O17=0,P17=0,Q17=0,Y17=0),0,IF(OR(COUNTIFS(Items!$E:$E,O17,Items!$F:$F,P17,Items!$G:$G,Q17)=1,COUNTIFS(Items!$M:$M,O17,Items!$N:$N,P17,Items!$O:$O,Q17)=1,COUNTIFS(Items!$U:$U,O17,Items!$V:$V,P17,Items!$W:$W,Q17)=1),0,1))</f>
        <v>0</v>
      </c>
      <c r="D17" s="24">
        <f t="shared" si="11"/>
        <v>45432</v>
      </c>
      <c r="O17" s="1" t="s">
        <v>94</v>
      </c>
      <c r="P17" s="1" t="s">
        <v>96</v>
      </c>
      <c r="Q17" s="1" t="s">
        <v>78</v>
      </c>
      <c r="Y17" s="1">
        <f>Y6*123%</f>
        <v>1223973</v>
      </c>
    </row>
    <row r="18" spans="2:25" x14ac:dyDescent="0.3">
      <c r="B18" s="26">
        <f>IF(AND(O18=0,P18=0,Q18=0,Y18=0),0,IF(OR(COUNTIFS(Items!$E:$E,O18,Items!$F:$F,P18,Items!$G:$G,Q18)=1,COUNTIFS(Items!$M:$M,O18,Items!$N:$N,P18,Items!$O:$O,Q18)=1,COUNTIFS(Items!$U:$U,O18,Items!$V:$V,P18,Items!$W:$W,Q18)=1),0,1))</f>
        <v>0</v>
      </c>
      <c r="D18" s="24">
        <f t="shared" si="11"/>
        <v>45442</v>
      </c>
      <c r="O18" s="1" t="s">
        <v>94</v>
      </c>
      <c r="P18" s="1" t="s">
        <v>96</v>
      </c>
      <c r="Q18" s="1" t="s">
        <v>79</v>
      </c>
      <c r="Y18" s="1">
        <f t="shared" ref="Y18" si="12">Y7-100000</f>
        <v>1044900</v>
      </c>
    </row>
    <row r="19" spans="2:25" x14ac:dyDescent="0.3">
      <c r="B19" s="26">
        <f>IF(AND(O19=0,P19=0,Q19=0,Y19=0),0,IF(OR(COUNTIFS(Items!$E:$E,O19,Items!$F:$F,P19,Items!$G:$G,Q19)=1,COUNTIFS(Items!$M:$M,O19,Items!$N:$N,P19,Items!$O:$O,Q19)=1,COUNTIFS(Items!$U:$U,O19,Items!$V:$V,P19,Items!$W:$W,Q19)=1),0,1))</f>
        <v>0</v>
      </c>
      <c r="D19" s="24">
        <f t="shared" si="11"/>
        <v>45452</v>
      </c>
      <c r="O19" s="1" t="s">
        <v>94</v>
      </c>
      <c r="P19" s="1" t="s">
        <v>96</v>
      </c>
      <c r="Q19" s="1" t="s">
        <v>80</v>
      </c>
      <c r="Y19" s="1">
        <f t="shared" ref="Y19" si="13">Y8-50000</f>
        <v>1014757</v>
      </c>
    </row>
    <row r="20" spans="2:25" x14ac:dyDescent="0.3">
      <c r="B20" s="26">
        <f>IF(AND(O20=0,P20=0,Q20=0,Y20=0),0,IF(OR(COUNTIFS(Items!$E:$E,O20,Items!$F:$F,P20,Items!$G:$G,Q20)=1,COUNTIFS(Items!$M:$M,O20,Items!$N:$N,P20,Items!$O:$O,Q20)=1,COUNTIFS(Items!$U:$U,O20,Items!$V:$V,P20,Items!$W:$W,Q20)=1),0,1))</f>
        <v>0</v>
      </c>
      <c r="D20" s="24">
        <f>D3+5</f>
        <v>45297</v>
      </c>
      <c r="O20" s="1" t="s">
        <v>94</v>
      </c>
      <c r="P20" s="1" t="s">
        <v>96</v>
      </c>
      <c r="Q20" s="1" t="s">
        <v>81</v>
      </c>
      <c r="Y20" s="1">
        <f t="shared" ref="Y20" si="14">Y9*78%</f>
        <v>955533.54</v>
      </c>
    </row>
    <row r="21" spans="2:25" x14ac:dyDescent="0.3">
      <c r="B21" s="26">
        <f>IF(AND(O21=0,P21=0,Q21=0,Y21=0),0,IF(OR(COUNTIFS(Items!$E:$E,O21,Items!$F:$F,P21,Items!$G:$G,Q21)=1,COUNTIFS(Items!$M:$M,O21,Items!$N:$N,P21,Items!$O:$O,Q21)=1,COUNTIFS(Items!$U:$U,O21,Items!$V:$V,P21,Items!$W:$W,Q21)=1),0,1))</f>
        <v>0</v>
      </c>
      <c r="D21" s="24">
        <f t="shared" ref="D21:D59" si="15">D4+5</f>
        <v>45307</v>
      </c>
      <c r="O21" s="1" t="s">
        <v>94</v>
      </c>
      <c r="P21" s="1" t="s">
        <v>96</v>
      </c>
      <c r="Q21" s="1" t="s">
        <v>86</v>
      </c>
      <c r="Y21" s="1">
        <f t="shared" ref="Y21" si="16">Y10*123%</f>
        <v>1401326.6876999999</v>
      </c>
    </row>
    <row r="22" spans="2:25" x14ac:dyDescent="0.3">
      <c r="B22" s="26">
        <f>IF(AND(O22=0,P22=0,Q22=0,Y22=0),0,IF(OR(COUNTIFS(Items!$E:$E,O22,Items!$F:$F,P22,Items!$G:$G,Q22)=1,COUNTIFS(Items!$M:$M,O22,Items!$N:$N,P22,Items!$O:$O,Q22)=1,COUNTIFS(Items!$U:$U,O22,Items!$V:$V,P22,Items!$W:$W,Q22)=1),0,1))</f>
        <v>0</v>
      </c>
      <c r="D22" s="24">
        <f t="shared" si="15"/>
        <v>45317</v>
      </c>
      <c r="O22" s="1" t="s">
        <v>94</v>
      </c>
      <c r="P22" s="1" t="s">
        <v>96</v>
      </c>
      <c r="Q22" s="1" t="s">
        <v>87</v>
      </c>
      <c r="Y22" s="1">
        <f t="shared" ref="Y22" si="17">Y11-100000</f>
        <v>1210796.01</v>
      </c>
    </row>
    <row r="23" spans="2:25" x14ac:dyDescent="0.3">
      <c r="B23" s="26">
        <f>IF(AND(O23=0,P23=0,Q23=0,Y23=0),0,IF(OR(COUNTIFS(Items!$E:$E,O23,Items!$F:$F,P23,Items!$G:$G,Q23)=1,COUNTIFS(Items!$M:$M,O23,Items!$N:$N,P23,Items!$O:$O,Q23)=1,COUNTIFS(Items!$U:$U,O23,Items!$V:$V,P23,Items!$W:$W,Q23)=1),0,1))</f>
        <v>0</v>
      </c>
      <c r="D23" s="24">
        <f t="shared" si="15"/>
        <v>45327</v>
      </c>
      <c r="O23" s="1" t="s">
        <v>94</v>
      </c>
      <c r="P23" s="1" t="s">
        <v>96</v>
      </c>
      <c r="Q23" s="1" t="s">
        <v>88</v>
      </c>
      <c r="Y23" s="1">
        <f t="shared" ref="Y23" si="18">Y12-50000</f>
        <v>1169040.2893000001</v>
      </c>
    </row>
    <row r="24" spans="2:25" x14ac:dyDescent="0.3">
      <c r="B24" s="26">
        <f>IF(AND(O24=0,P24=0,Q24=0,Y24=0),0,IF(OR(COUNTIFS(Items!$E:$E,O24,Items!$F:$F,P24,Items!$G:$G,Q24)=1,COUNTIFS(Items!$M:$M,O24,Items!$N:$N,P24,Items!$O:$O,Q24)=1,COUNTIFS(Items!$U:$U,O24,Items!$V:$V,P24,Items!$W:$W,Q24)=1),0,1))</f>
        <v>0</v>
      </c>
      <c r="D24" s="24">
        <f t="shared" si="15"/>
        <v>45337</v>
      </c>
      <c r="O24" s="1" t="s">
        <v>94</v>
      </c>
      <c r="P24" s="1" t="s">
        <v>150</v>
      </c>
      <c r="Q24" s="1" t="s">
        <v>115</v>
      </c>
      <c r="Y24" s="1">
        <f t="shared" ref="Y24" si="19">Y13*78%</f>
        <v>1093990.3499460001</v>
      </c>
    </row>
    <row r="25" spans="2:25" x14ac:dyDescent="0.3">
      <c r="B25" s="26">
        <f>IF(AND(O25=0,P25=0,Q25=0,Y25=0),0,IF(OR(COUNTIFS(Items!$E:$E,O25,Items!$F:$F,P25,Items!$G:$G,Q25)=1,COUNTIFS(Items!$M:$M,O25,Items!$N:$N,P25,Items!$O:$O,Q25)=1,COUNTIFS(Items!$U:$U,O25,Items!$V:$V,P25,Items!$W:$W,Q25)=1),0,1))</f>
        <v>0</v>
      </c>
      <c r="D25" s="24">
        <f t="shared" si="15"/>
        <v>45347</v>
      </c>
      <c r="O25" s="1" t="s">
        <v>94</v>
      </c>
      <c r="P25" s="1" t="s">
        <v>150</v>
      </c>
      <c r="Q25" s="1" t="s">
        <v>116</v>
      </c>
      <c r="Y25" s="1">
        <f t="shared" ref="Y25" si="20">Y14*123%</f>
        <v>1107000</v>
      </c>
    </row>
    <row r="26" spans="2:25" x14ac:dyDescent="0.3">
      <c r="B26" s="26">
        <f>IF(AND(O26=0,P26=0,Q26=0,Y26=0),0,IF(OR(COUNTIFS(Items!$E:$E,O26,Items!$F:$F,P26,Items!$G:$G,Q26)=1,COUNTIFS(Items!$M:$M,O26,Items!$N:$N,P26,Items!$O:$O,Q26)=1,COUNTIFS(Items!$U:$U,O26,Items!$V:$V,P26,Items!$W:$W,Q26)=1),0,1))</f>
        <v>0</v>
      </c>
      <c r="D26" s="24">
        <f t="shared" si="15"/>
        <v>45357</v>
      </c>
      <c r="O26" s="1" t="s">
        <v>94</v>
      </c>
      <c r="P26" s="1" t="s">
        <v>150</v>
      </c>
      <c r="Q26" s="1" t="s">
        <v>117</v>
      </c>
      <c r="Y26" s="1">
        <f t="shared" ref="Y26" si="21">Y15-100000</f>
        <v>780000</v>
      </c>
    </row>
    <row r="27" spans="2:25" x14ac:dyDescent="0.3">
      <c r="B27" s="26">
        <f>IF(AND(O27=0,P27=0,Q27=0,Y27=0),0,IF(OR(COUNTIFS(Items!$E:$E,O27,Items!$F:$F,P27,Items!$G:$G,Q27)=1,COUNTIFS(Items!$M:$M,O27,Items!$N:$N,P27,Items!$O:$O,Q27)=1,COUNTIFS(Items!$U:$U,O27,Items!$V:$V,P27,Items!$W:$W,Q27)=1),0,1))</f>
        <v>0</v>
      </c>
      <c r="D27" s="24">
        <f t="shared" si="15"/>
        <v>45367</v>
      </c>
      <c r="O27" s="1" t="s">
        <v>94</v>
      </c>
      <c r="P27" s="1" t="s">
        <v>150</v>
      </c>
      <c r="Q27" s="1" t="s">
        <v>118</v>
      </c>
      <c r="Y27" s="1">
        <f t="shared" ref="Y27" si="22">Y16-50000</f>
        <v>784600</v>
      </c>
    </row>
    <row r="28" spans="2:25" x14ac:dyDescent="0.3">
      <c r="B28" s="26">
        <f>IF(AND(O28=0,P28=0,Q28=0,Y28=0),0,IF(OR(COUNTIFS(Items!$E:$E,O28,Items!$F:$F,P28,Items!$G:$G,Q28)=1,COUNTIFS(Items!$M:$M,O28,Items!$N:$N,P28,Items!$O:$O,Q28)=1,COUNTIFS(Items!$U:$U,O28,Items!$V:$V,P28,Items!$W:$W,Q28)=1),0,1))</f>
        <v>0</v>
      </c>
      <c r="D28" s="24">
        <f t="shared" si="15"/>
        <v>45377</v>
      </c>
      <c r="O28" s="1" t="s">
        <v>94</v>
      </c>
      <c r="P28" s="1" t="s">
        <v>150</v>
      </c>
      <c r="Q28" s="1" t="s">
        <v>119</v>
      </c>
      <c r="Y28" s="1">
        <f t="shared" ref="Y28" si="23">Y17*78%</f>
        <v>954698.94000000006</v>
      </c>
    </row>
    <row r="29" spans="2:25" x14ac:dyDescent="0.3">
      <c r="B29" s="26">
        <f>IF(AND(O29=0,P29=0,Q29=0,Y29=0),0,IF(OR(COUNTIFS(Items!$E:$E,O29,Items!$F:$F,P29,Items!$G:$G,Q29)=1,COUNTIFS(Items!$M:$M,O29,Items!$N:$N,P29,Items!$O:$O,Q29)=1,COUNTIFS(Items!$U:$U,O29,Items!$V:$V,P29,Items!$W:$W,Q29)=1),0,1))</f>
        <v>0</v>
      </c>
      <c r="D29" s="24">
        <f t="shared" si="15"/>
        <v>45387</v>
      </c>
      <c r="O29" s="1" t="s">
        <v>94</v>
      </c>
      <c r="P29" s="1" t="s">
        <v>150</v>
      </c>
      <c r="Q29" s="1" t="s">
        <v>120</v>
      </c>
      <c r="Y29" s="1">
        <f t="shared" ref="Y29" si="24">Y18*123%</f>
        <v>1285227</v>
      </c>
    </row>
    <row r="30" spans="2:25" x14ac:dyDescent="0.3">
      <c r="B30" s="26">
        <f>IF(AND(O30=0,P30=0,Q30=0,Y30=0),0,IF(OR(COUNTIFS(Items!$E:$E,O30,Items!$F:$F,P30,Items!$G:$G,Q30)=1,COUNTIFS(Items!$M:$M,O30,Items!$N:$N,P30,Items!$O:$O,Q30)=1,COUNTIFS(Items!$U:$U,O30,Items!$V:$V,P30,Items!$W:$W,Q30)=1),0,1))</f>
        <v>0</v>
      </c>
      <c r="D30" s="24">
        <f t="shared" si="15"/>
        <v>45397</v>
      </c>
      <c r="O30" s="1" t="s">
        <v>94</v>
      </c>
      <c r="P30" s="1" t="s">
        <v>150</v>
      </c>
      <c r="Q30" s="1" t="s">
        <v>121</v>
      </c>
      <c r="Y30" s="1">
        <f t="shared" ref="Y30" si="25">Y19-100000</f>
        <v>914757</v>
      </c>
    </row>
    <row r="31" spans="2:25" x14ac:dyDescent="0.3">
      <c r="B31" s="26">
        <f>IF(AND(O31=0,P31=0,Q31=0,Y31=0),0,IF(OR(COUNTIFS(Items!$E:$E,O31,Items!$F:$F,P31,Items!$G:$G,Q31)=1,COUNTIFS(Items!$M:$M,O31,Items!$N:$N,P31,Items!$O:$O,Q31)=1,COUNTIFS(Items!$U:$U,O31,Items!$V:$V,P31,Items!$W:$W,Q31)=1),0,1))</f>
        <v>0</v>
      </c>
      <c r="D31" s="24">
        <f t="shared" si="15"/>
        <v>45407</v>
      </c>
      <c r="O31" s="1" t="s">
        <v>94</v>
      </c>
      <c r="P31" s="1" t="s">
        <v>150</v>
      </c>
      <c r="Q31" s="1" t="s">
        <v>122</v>
      </c>
      <c r="Y31" s="1">
        <f t="shared" ref="Y31" si="26">Y20-50000</f>
        <v>905533.54</v>
      </c>
    </row>
    <row r="32" spans="2:25" x14ac:dyDescent="0.3">
      <c r="B32" s="26">
        <f>IF(AND(O32=0,P32=0,Q32=0,Y32=0),0,IF(OR(COUNTIFS(Items!$E:$E,O32,Items!$F:$F,P32,Items!$G:$G,Q32)=1,COUNTIFS(Items!$M:$M,O32,Items!$N:$N,P32,Items!$O:$O,Q32)=1,COUNTIFS(Items!$U:$U,O32,Items!$V:$V,P32,Items!$W:$W,Q32)=1),0,1))</f>
        <v>0</v>
      </c>
      <c r="D32" s="24">
        <f t="shared" si="15"/>
        <v>45417</v>
      </c>
      <c r="O32" s="1" t="s">
        <v>94</v>
      </c>
      <c r="P32" s="1" t="s">
        <v>150</v>
      </c>
      <c r="Q32" s="1" t="s">
        <v>123</v>
      </c>
      <c r="Y32" s="1">
        <f t="shared" ref="Y32" si="27">Y21*78%</f>
        <v>1093034.8164059999</v>
      </c>
    </row>
    <row r="33" spans="2:25" x14ac:dyDescent="0.3">
      <c r="B33" s="26">
        <f>IF(AND(O33=0,P33=0,Q33=0,Y33=0),0,IF(OR(COUNTIFS(Items!$E:$E,O33,Items!$F:$F,P33,Items!$G:$G,Q33)=1,COUNTIFS(Items!$M:$M,O33,Items!$N:$N,P33,Items!$O:$O,Q33)=1,COUNTIFS(Items!$U:$U,O33,Items!$V:$V,P33,Items!$W:$W,Q33)=1),0,1))</f>
        <v>0</v>
      </c>
      <c r="D33" s="24">
        <f t="shared" si="15"/>
        <v>45427</v>
      </c>
      <c r="O33" s="1" t="s">
        <v>94</v>
      </c>
      <c r="P33" s="1" t="s">
        <v>150</v>
      </c>
      <c r="Q33" s="1" t="s">
        <v>124</v>
      </c>
      <c r="Y33" s="1">
        <f t="shared" ref="Y33" si="28">Y22*123%</f>
        <v>1489279.0922999999</v>
      </c>
    </row>
    <row r="34" spans="2:25" x14ac:dyDescent="0.3">
      <c r="B34" s="26">
        <f>IF(AND(O34=0,P34=0,Q34=0,Y34=0),0,IF(OR(COUNTIFS(Items!$E:$E,O34,Items!$F:$F,P34,Items!$G:$G,Q34)=1,COUNTIFS(Items!$M:$M,O34,Items!$N:$N,P34,Items!$O:$O,Q34)=1,COUNTIFS(Items!$U:$U,O34,Items!$V:$V,P34,Items!$W:$W,Q34)=1),0,1))</f>
        <v>0</v>
      </c>
      <c r="D34" s="24">
        <f t="shared" si="15"/>
        <v>45437</v>
      </c>
      <c r="O34" s="1" t="s">
        <v>94</v>
      </c>
      <c r="P34" s="1" t="s">
        <v>150</v>
      </c>
      <c r="Q34" s="1" t="s">
        <v>126</v>
      </c>
      <c r="Y34" s="1">
        <f t="shared" ref="Y34" si="29">Y23-100000</f>
        <v>1069040.2893000001</v>
      </c>
    </row>
    <row r="35" spans="2:25" x14ac:dyDescent="0.3">
      <c r="B35" s="26">
        <f>IF(AND(O35=0,P35=0,Q35=0,Y35=0),0,IF(OR(COUNTIFS(Items!$E:$E,O35,Items!$F:$F,P35,Items!$G:$G,Q35)=1,COUNTIFS(Items!$M:$M,O35,Items!$N:$N,P35,Items!$O:$O,Q35)=1,COUNTIFS(Items!$U:$U,O35,Items!$V:$V,P35,Items!$W:$W,Q35)=1),0,1))</f>
        <v>0</v>
      </c>
      <c r="D35" s="24">
        <f t="shared" si="15"/>
        <v>45447</v>
      </c>
      <c r="O35" s="1" t="s">
        <v>94</v>
      </c>
      <c r="P35" s="1" t="s">
        <v>150</v>
      </c>
      <c r="Q35" s="1" t="s">
        <v>127</v>
      </c>
      <c r="Y35" s="1">
        <f t="shared" ref="Y35" si="30">Y24-50000</f>
        <v>1043990.3499460001</v>
      </c>
    </row>
    <row r="36" spans="2:25" x14ac:dyDescent="0.3">
      <c r="B36" s="26">
        <f>IF(AND(O36=0,P36=0,Q36=0,Y36=0),0,IF(OR(COUNTIFS(Items!$E:$E,O36,Items!$F:$F,P36,Items!$G:$G,Q36)=1,COUNTIFS(Items!$M:$M,O36,Items!$N:$N,P36,Items!$O:$O,Q36)=1,COUNTIFS(Items!$U:$U,O36,Items!$V:$V,P36,Items!$W:$W,Q36)=1),0,1))</f>
        <v>0</v>
      </c>
      <c r="D36" s="24">
        <f t="shared" si="15"/>
        <v>45457</v>
      </c>
      <c r="O36" s="1" t="s">
        <v>94</v>
      </c>
      <c r="P36" s="1" t="s">
        <v>150</v>
      </c>
      <c r="Q36" s="1" t="s">
        <v>128</v>
      </c>
      <c r="Y36" s="1">
        <f t="shared" ref="Y36" si="31">Y25*78%</f>
        <v>863460</v>
      </c>
    </row>
    <row r="37" spans="2:25" x14ac:dyDescent="0.3">
      <c r="B37" s="26">
        <f>IF(AND(O37=0,P37=0,Q37=0,Y37=0),0,IF(OR(COUNTIFS(Items!$E:$E,O37,Items!$F:$F,P37,Items!$G:$G,Q37)=1,COUNTIFS(Items!$M:$M,O37,Items!$N:$N,P37,Items!$O:$O,Q37)=1,COUNTIFS(Items!$U:$U,O37,Items!$V:$V,P37,Items!$W:$W,Q37)=1),0,1))</f>
        <v>0</v>
      </c>
      <c r="D37" s="24">
        <f t="shared" si="15"/>
        <v>45302</v>
      </c>
      <c r="O37" s="1" t="s">
        <v>94</v>
      </c>
      <c r="P37" s="1" t="s">
        <v>150</v>
      </c>
      <c r="Q37" s="1" t="s">
        <v>129</v>
      </c>
      <c r="Y37" s="1">
        <f t="shared" ref="Y37" si="32">Y26*123%</f>
        <v>959400</v>
      </c>
    </row>
    <row r="38" spans="2:25" x14ac:dyDescent="0.3">
      <c r="B38" s="26">
        <f>IF(AND(O38=0,P38=0,Q38=0,Y38=0),0,IF(OR(COUNTIFS(Items!$E:$E,O38,Items!$F:$F,P38,Items!$G:$G,Q38)=1,COUNTIFS(Items!$M:$M,O38,Items!$N:$N,P38,Items!$O:$O,Q38)=1,COUNTIFS(Items!$U:$U,O38,Items!$V:$V,P38,Items!$W:$W,Q38)=1),0,1))</f>
        <v>0</v>
      </c>
      <c r="D38" s="24">
        <f t="shared" si="15"/>
        <v>45312</v>
      </c>
      <c r="O38" s="1" t="s">
        <v>94</v>
      </c>
      <c r="P38" s="1" t="s">
        <v>150</v>
      </c>
      <c r="Q38" s="1" t="s">
        <v>130</v>
      </c>
      <c r="Y38" s="1">
        <f t="shared" ref="Y38" si="33">Y27-100000</f>
        <v>684600</v>
      </c>
    </row>
    <row r="39" spans="2:25" x14ac:dyDescent="0.3">
      <c r="B39" s="26">
        <f>IF(AND(O39=0,P39=0,Q39=0,Y39=0),0,IF(OR(COUNTIFS(Items!$E:$E,O39,Items!$F:$F,P39,Items!$G:$G,Q39)=1,COUNTIFS(Items!$M:$M,O39,Items!$N:$N,P39,Items!$O:$O,Q39)=1,COUNTIFS(Items!$U:$U,O39,Items!$V:$V,P39,Items!$W:$W,Q39)=1),0,1))</f>
        <v>0</v>
      </c>
      <c r="D39" s="24">
        <f t="shared" si="15"/>
        <v>45322</v>
      </c>
      <c r="O39" s="1" t="s">
        <v>94</v>
      </c>
      <c r="P39" s="1" t="s">
        <v>150</v>
      </c>
      <c r="Q39" s="1" t="s">
        <v>131</v>
      </c>
      <c r="Y39" s="1">
        <f t="shared" ref="Y39" si="34">Y28-50000</f>
        <v>904698.94000000006</v>
      </c>
    </row>
    <row r="40" spans="2:25" x14ac:dyDescent="0.3">
      <c r="B40" s="26">
        <f>IF(AND(O40=0,P40=0,Q40=0,Y40=0),0,IF(OR(COUNTIFS(Items!$E:$E,O40,Items!$F:$F,P40,Items!$G:$G,Q40)=1,COUNTIFS(Items!$M:$M,O40,Items!$N:$N,P40,Items!$O:$O,Q40)=1,COUNTIFS(Items!$U:$U,O40,Items!$V:$V,P40,Items!$W:$W,Q40)=1),0,1))</f>
        <v>0</v>
      </c>
      <c r="D40" s="24">
        <f t="shared" si="15"/>
        <v>45332</v>
      </c>
      <c r="O40" s="1" t="s">
        <v>94</v>
      </c>
      <c r="P40" s="1" t="s">
        <v>150</v>
      </c>
      <c r="Q40" s="1" t="s">
        <v>132</v>
      </c>
      <c r="Y40" s="1">
        <f t="shared" ref="Y40" si="35">Y29*78%</f>
        <v>1002477.06</v>
      </c>
    </row>
    <row r="41" spans="2:25" x14ac:dyDescent="0.3">
      <c r="B41" s="26">
        <f>IF(AND(O41=0,P41=0,Q41=0,Y41=0),0,IF(OR(COUNTIFS(Items!$E:$E,O41,Items!$F:$F,P41,Items!$G:$G,Q41)=1,COUNTIFS(Items!$M:$M,O41,Items!$N:$N,P41,Items!$O:$O,Q41)=1,COUNTIFS(Items!$U:$U,O41,Items!$V:$V,P41,Items!$W:$W,Q41)=1),0,1))</f>
        <v>0</v>
      </c>
      <c r="D41" s="24">
        <f t="shared" si="15"/>
        <v>45342</v>
      </c>
      <c r="O41" s="1" t="s">
        <v>94</v>
      </c>
      <c r="P41" s="1" t="s">
        <v>151</v>
      </c>
      <c r="Q41" s="1" t="s">
        <v>133</v>
      </c>
      <c r="Y41" s="1">
        <f t="shared" ref="Y41" si="36">Y30*123%</f>
        <v>1125151.1099999999</v>
      </c>
    </row>
    <row r="42" spans="2:25" x14ac:dyDescent="0.3">
      <c r="B42" s="26">
        <f>IF(AND(O42=0,P42=0,Q42=0,Y42=0),0,IF(OR(COUNTIFS(Items!$E:$E,O42,Items!$F:$F,P42,Items!$G:$G,Q42)=1,COUNTIFS(Items!$M:$M,O42,Items!$N:$N,P42,Items!$O:$O,Q42)=1,COUNTIFS(Items!$U:$U,O42,Items!$V:$V,P42,Items!$W:$W,Q42)=1),0,1))</f>
        <v>0</v>
      </c>
      <c r="D42" s="24">
        <f t="shared" si="15"/>
        <v>45352</v>
      </c>
      <c r="O42" s="1" t="s">
        <v>94</v>
      </c>
      <c r="P42" s="1" t="s">
        <v>151</v>
      </c>
      <c r="Q42" s="1" t="s">
        <v>134</v>
      </c>
      <c r="Y42" s="1">
        <f t="shared" ref="Y42" si="37">Y31-100000</f>
        <v>805533.54</v>
      </c>
    </row>
    <row r="43" spans="2:25" x14ac:dyDescent="0.3">
      <c r="B43" s="26">
        <f>IF(AND(O43=0,P43=0,Q43=0,Y43=0),0,IF(OR(COUNTIFS(Items!$E:$E,O43,Items!$F:$F,P43,Items!$G:$G,Q43)=1,COUNTIFS(Items!$M:$M,O43,Items!$N:$N,P43,Items!$O:$O,Q43)=1,COUNTIFS(Items!$U:$U,O43,Items!$V:$V,P43,Items!$W:$W,Q43)=1),0,1))</f>
        <v>0</v>
      </c>
      <c r="D43" s="24">
        <f t="shared" si="15"/>
        <v>45362</v>
      </c>
      <c r="O43" s="1" t="s">
        <v>94</v>
      </c>
      <c r="P43" s="1" t="s">
        <v>151</v>
      </c>
      <c r="Q43" s="1" t="s">
        <v>135</v>
      </c>
      <c r="Y43" s="1">
        <f t="shared" ref="Y43" si="38">Y32-50000</f>
        <v>1043034.8164059999</v>
      </c>
    </row>
    <row r="44" spans="2:25" x14ac:dyDescent="0.3">
      <c r="B44" s="26">
        <f>IF(AND(O44=0,P44=0,Q44=0,Y44=0),0,IF(OR(COUNTIFS(Items!$E:$E,O44,Items!$F:$F,P44,Items!$G:$G,Q44)=1,COUNTIFS(Items!$M:$M,O44,Items!$N:$N,P44,Items!$O:$O,Q44)=1,COUNTIFS(Items!$U:$U,O44,Items!$V:$V,P44,Items!$W:$W,Q44)=1),0,1))</f>
        <v>0</v>
      </c>
      <c r="D44" s="24">
        <f t="shared" si="15"/>
        <v>45372</v>
      </c>
      <c r="O44" s="1" t="s">
        <v>94</v>
      </c>
      <c r="P44" s="1" t="s">
        <v>151</v>
      </c>
      <c r="Q44" s="1" t="s">
        <v>174</v>
      </c>
      <c r="Y44" s="1">
        <f t="shared" ref="Y44" si="39">Y33*78%</f>
        <v>1161637.691994</v>
      </c>
    </row>
    <row r="45" spans="2:25" x14ac:dyDescent="0.3">
      <c r="B45" s="26">
        <f>IF(AND(O45=0,P45=0,Q45=0,Y45=0),0,IF(OR(COUNTIFS(Items!$E:$E,O45,Items!$F:$F,P45,Items!$G:$G,Q45)=1,COUNTIFS(Items!$M:$M,O45,Items!$N:$N,P45,Items!$O:$O,Q45)=1,COUNTIFS(Items!$U:$U,O45,Items!$V:$V,P45,Items!$W:$W,Q45)=1),0,1))</f>
        <v>0</v>
      </c>
      <c r="D45" s="24">
        <f t="shared" si="15"/>
        <v>45382</v>
      </c>
      <c r="O45" s="1" t="s">
        <v>94</v>
      </c>
      <c r="P45" s="1" t="s">
        <v>151</v>
      </c>
      <c r="Q45" s="1" t="s">
        <v>175</v>
      </c>
      <c r="Y45" s="1">
        <f t="shared" ref="Y45" si="40">Y34*123%</f>
        <v>1314919.555839</v>
      </c>
    </row>
    <row r="46" spans="2:25" x14ac:dyDescent="0.3">
      <c r="B46" s="26">
        <f>IF(AND(O46=0,P46=0,Q46=0,Y46=0),0,IF(OR(COUNTIFS(Items!$E:$E,O46,Items!$F:$F,P46,Items!$G:$G,Q46)=1,COUNTIFS(Items!$M:$M,O46,Items!$N:$N,P46,Items!$O:$O,Q46)=1,COUNTIFS(Items!$U:$U,O46,Items!$V:$V,P46,Items!$W:$W,Q46)=1),0,1))</f>
        <v>0</v>
      </c>
      <c r="D46" s="24">
        <f t="shared" si="15"/>
        <v>45392</v>
      </c>
      <c r="O46" s="1" t="s">
        <v>94</v>
      </c>
      <c r="P46" s="1" t="s">
        <v>151</v>
      </c>
      <c r="Q46" s="1" t="s">
        <v>176</v>
      </c>
      <c r="Y46" s="1">
        <f t="shared" ref="Y46" si="41">Y35-100000</f>
        <v>943990.34994600015</v>
      </c>
    </row>
    <row r="47" spans="2:25" x14ac:dyDescent="0.3">
      <c r="B47" s="26">
        <f>IF(AND(O47=0,P47=0,Q47=0,Y47=0),0,IF(OR(COUNTIFS(Items!$E:$E,O47,Items!$F:$F,P47,Items!$G:$G,Q47)=1,COUNTIFS(Items!$M:$M,O47,Items!$N:$N,P47,Items!$O:$O,Q47)=1,COUNTIFS(Items!$U:$U,O47,Items!$V:$V,P47,Items!$W:$W,Q47)=1),0,1))</f>
        <v>0</v>
      </c>
      <c r="D47" s="24">
        <f t="shared" si="15"/>
        <v>45402</v>
      </c>
      <c r="O47" s="1" t="s">
        <v>94</v>
      </c>
      <c r="P47" s="1" t="s">
        <v>151</v>
      </c>
      <c r="Q47" s="1" t="s">
        <v>177</v>
      </c>
      <c r="Y47" s="1">
        <f t="shared" ref="Y47" si="42">Y36-50000</f>
        <v>813460</v>
      </c>
    </row>
    <row r="48" spans="2:25" x14ac:dyDescent="0.3">
      <c r="B48" s="26">
        <f>IF(AND(O48=0,P48=0,Q48=0,Y48=0),0,IF(OR(COUNTIFS(Items!$E:$E,O48,Items!$F:$F,P48,Items!$G:$G,Q48)=1,COUNTIFS(Items!$M:$M,O48,Items!$N:$N,P48,Items!$O:$O,Q48)=1,COUNTIFS(Items!$U:$U,O48,Items!$V:$V,P48,Items!$W:$W,Q48)=1),0,1))</f>
        <v>0</v>
      </c>
      <c r="D48" s="24">
        <f t="shared" si="15"/>
        <v>45412</v>
      </c>
      <c r="O48" s="1" t="s">
        <v>94</v>
      </c>
      <c r="P48" s="1" t="s">
        <v>151</v>
      </c>
      <c r="Q48" s="1" t="s">
        <v>178</v>
      </c>
      <c r="Y48" s="1">
        <f t="shared" ref="Y48" si="43">Y37*78%</f>
        <v>748332</v>
      </c>
    </row>
    <row r="49" spans="2:27" x14ac:dyDescent="0.3">
      <c r="B49" s="26">
        <f>IF(AND(O49=0,P49=0,Q49=0,Y49=0),0,IF(OR(COUNTIFS(Items!$E:$E,O49,Items!$F:$F,P49,Items!$G:$G,Q49)=1,COUNTIFS(Items!$M:$M,O49,Items!$N:$N,P49,Items!$O:$O,Q49)=1,COUNTIFS(Items!$U:$U,O49,Items!$V:$V,P49,Items!$W:$W,Q49)=1),0,1))</f>
        <v>0</v>
      </c>
      <c r="D49" s="24">
        <f t="shared" si="15"/>
        <v>45422</v>
      </c>
      <c r="O49" s="1" t="s">
        <v>94</v>
      </c>
      <c r="P49" s="1" t="s">
        <v>151</v>
      </c>
      <c r="Q49" s="1" t="s">
        <v>179</v>
      </c>
      <c r="Y49" s="1">
        <f t="shared" ref="Y49" si="44">Y38*123%</f>
        <v>842058</v>
      </c>
    </row>
    <row r="50" spans="2:27" x14ac:dyDescent="0.3">
      <c r="B50" s="26">
        <f>IF(AND(O50=0,P50=0,Q50=0,Y50=0),0,IF(OR(COUNTIFS(Items!$E:$E,O50,Items!$F:$F,P50,Items!$G:$G,Q50)=1,COUNTIFS(Items!$M:$M,O50,Items!$N:$N,P50,Items!$O:$O,Q50)=1,COUNTIFS(Items!$U:$U,O50,Items!$V:$V,P50,Items!$W:$W,Q50)=1),0,1))</f>
        <v>0</v>
      </c>
      <c r="D50" s="24">
        <f t="shared" si="15"/>
        <v>45432</v>
      </c>
      <c r="O50" s="1" t="s">
        <v>94</v>
      </c>
      <c r="P50" s="1" t="s">
        <v>151</v>
      </c>
      <c r="Q50" s="1" t="s">
        <v>180</v>
      </c>
      <c r="Y50" s="1">
        <f t="shared" ref="Y50" si="45">Y39-100000</f>
        <v>804698.94000000006</v>
      </c>
    </row>
    <row r="51" spans="2:27" x14ac:dyDescent="0.3">
      <c r="B51" s="26">
        <f>IF(AND(O51=0,P51=0,Q51=0,Y51=0),0,IF(OR(COUNTIFS(Items!$E:$E,O51,Items!$F:$F,P51,Items!$G:$G,Q51)=1,COUNTIFS(Items!$M:$M,O51,Items!$N:$N,P51,Items!$O:$O,Q51)=1,COUNTIFS(Items!$U:$U,O51,Items!$V:$V,P51,Items!$W:$W,Q51)=1),0,1))</f>
        <v>0</v>
      </c>
      <c r="D51" s="24">
        <f t="shared" si="15"/>
        <v>45442</v>
      </c>
      <c r="O51" s="1" t="s">
        <v>94</v>
      </c>
      <c r="P51" s="1" t="s">
        <v>152</v>
      </c>
      <c r="Q51" s="1" t="s">
        <v>137</v>
      </c>
      <c r="Y51" s="1">
        <f t="shared" ref="Y51" si="46">Y40-50000</f>
        <v>952477.06</v>
      </c>
    </row>
    <row r="52" spans="2:27" x14ac:dyDescent="0.3">
      <c r="B52" s="26">
        <f>IF(AND(O52=0,P52=0,Q52=0,Y52=0),0,IF(OR(COUNTIFS(Items!$E:$E,O52,Items!$F:$F,P52,Items!$G:$G,Q52)=1,COUNTIFS(Items!$M:$M,O52,Items!$N:$N,P52,Items!$O:$O,Q52)=1,COUNTIFS(Items!$U:$U,O52,Items!$V:$V,P52,Items!$W:$W,Q52)=1),0,1))</f>
        <v>0</v>
      </c>
      <c r="D52" s="24">
        <f t="shared" si="15"/>
        <v>45452</v>
      </c>
      <c r="O52" s="1" t="s">
        <v>94</v>
      </c>
      <c r="P52" s="1" t="s">
        <v>152</v>
      </c>
      <c r="Q52" s="1" t="s">
        <v>138</v>
      </c>
      <c r="Y52" s="1">
        <f t="shared" ref="Y52" si="47">Y41*78%</f>
        <v>877617.86579999991</v>
      </c>
    </row>
    <row r="53" spans="2:27" x14ac:dyDescent="0.3">
      <c r="B53" s="26">
        <f>IF(AND(O53=0,P53=0,Q53=0,Y53=0),0,IF(OR(COUNTIFS(Items!$E:$E,O53,Items!$F:$F,P53,Items!$G:$G,Q53)=1,COUNTIFS(Items!$M:$M,O53,Items!$N:$N,P53,Items!$O:$O,Q53)=1,COUNTIFS(Items!$U:$U,O53,Items!$V:$V,P53,Items!$W:$W,Q53)=1),0,1))</f>
        <v>0</v>
      </c>
      <c r="D53" s="24">
        <f t="shared" si="15"/>
        <v>45462</v>
      </c>
      <c r="O53" s="1" t="s">
        <v>94</v>
      </c>
      <c r="P53" s="1" t="s">
        <v>152</v>
      </c>
      <c r="Q53" s="1" t="s">
        <v>139</v>
      </c>
      <c r="Y53" s="1">
        <f t="shared" ref="Y53" si="48">Y42*123%</f>
        <v>990806.25420000008</v>
      </c>
    </row>
    <row r="54" spans="2:27" x14ac:dyDescent="0.3">
      <c r="B54" s="26">
        <f>IF(AND(O54=0,P54=0,Q54=0,Y54=0),0,IF(OR(COUNTIFS(Items!$E:$E,O54,Items!$F:$F,P54,Items!$G:$G,Q54)=1,COUNTIFS(Items!$M:$M,O54,Items!$N:$N,P54,Items!$O:$O,Q54)=1,COUNTIFS(Items!$U:$U,O54,Items!$V:$V,P54,Items!$W:$W,Q54)=1),0,1))</f>
        <v>0</v>
      </c>
      <c r="D54" s="24">
        <f t="shared" si="15"/>
        <v>45307</v>
      </c>
      <c r="O54" s="1" t="s">
        <v>94</v>
      </c>
      <c r="P54" s="1" t="s">
        <v>152</v>
      </c>
      <c r="Q54" s="1" t="s">
        <v>140</v>
      </c>
      <c r="Y54" s="1">
        <f t="shared" ref="Y54" si="49">Y43-100000</f>
        <v>943034.81640599994</v>
      </c>
    </row>
    <row r="55" spans="2:27" x14ac:dyDescent="0.3">
      <c r="B55" s="26">
        <f>IF(AND(O55=0,P55=0,Q55=0,Y55=0),0,IF(OR(COUNTIFS(Items!$E:$E,O55,Items!$F:$F,P55,Items!$G:$G,Q55)=1,COUNTIFS(Items!$M:$M,O55,Items!$N:$N,P55,Items!$O:$O,Q55)=1,COUNTIFS(Items!$U:$U,O55,Items!$V:$V,P55,Items!$W:$W,Q55)=1),0,1))</f>
        <v>0</v>
      </c>
      <c r="D55" s="24">
        <f t="shared" si="15"/>
        <v>45317</v>
      </c>
      <c r="O55" s="1" t="s">
        <v>94</v>
      </c>
      <c r="P55" s="1" t="s">
        <v>152</v>
      </c>
      <c r="Q55" s="1" t="s">
        <v>141</v>
      </c>
      <c r="Y55" s="1">
        <f t="shared" ref="Y55" si="50">Y44-50000</f>
        <v>1111637.691994</v>
      </c>
    </row>
    <row r="56" spans="2:27" x14ac:dyDescent="0.3">
      <c r="B56" s="26">
        <f>IF(AND(O56=0,P56=0,Q56=0,Y56=0),0,IF(OR(COUNTIFS(Items!$E:$E,O56,Items!$F:$F,P56,Items!$G:$G,Q56)=1,COUNTIFS(Items!$M:$M,O56,Items!$N:$N,P56,Items!$O:$O,Q56)=1,COUNTIFS(Items!$U:$U,O56,Items!$V:$V,P56,Items!$W:$W,Q56)=1),0,1))</f>
        <v>0</v>
      </c>
      <c r="D56" s="24">
        <f t="shared" si="15"/>
        <v>45327</v>
      </c>
      <c r="O56" s="1" t="s">
        <v>94</v>
      </c>
      <c r="P56" s="1" t="s">
        <v>152</v>
      </c>
      <c r="Q56" s="1" t="s">
        <v>142</v>
      </c>
      <c r="Y56" s="1">
        <f t="shared" ref="Y56" si="51">Y45*78%</f>
        <v>1025637.2535544201</v>
      </c>
    </row>
    <row r="57" spans="2:27" x14ac:dyDescent="0.3">
      <c r="B57" s="26">
        <f>IF(AND(O57=0,P57=0,Q57=0,Y57=0),0,IF(OR(COUNTIFS(Items!$E:$E,O57,Items!$F:$F,P57,Items!$G:$G,Q57)=1,COUNTIFS(Items!$M:$M,O57,Items!$N:$N,P57,Items!$O:$O,Q57)=1,COUNTIFS(Items!$U:$U,O57,Items!$V:$V,P57,Items!$W:$W,Q57)=1),0,1))</f>
        <v>0</v>
      </c>
      <c r="D57" s="24">
        <f t="shared" si="15"/>
        <v>45337</v>
      </c>
      <c r="O57" s="1" t="s">
        <v>94</v>
      </c>
      <c r="P57" s="1" t="s">
        <v>152</v>
      </c>
      <c r="Q57" s="1" t="s">
        <v>143</v>
      </c>
      <c r="Y57" s="1">
        <f t="shared" ref="Y57" si="52">Y46*123%</f>
        <v>1161108.1304335801</v>
      </c>
    </row>
    <row r="58" spans="2:27" x14ac:dyDescent="0.3">
      <c r="B58" s="26">
        <f>IF(AND(O58=0,P58=0,Q58=0,Y58=0),0,IF(OR(COUNTIFS(Items!$E:$E,O58,Items!$F:$F,P58,Items!$G:$G,Q58)=1,COUNTIFS(Items!$M:$M,O58,Items!$N:$N,P58,Items!$O:$O,Q58)=1,COUNTIFS(Items!$U:$U,O58,Items!$V:$V,P58,Items!$W:$W,Q58)=1),0,1))</f>
        <v>0</v>
      </c>
      <c r="D58" s="24">
        <f t="shared" si="15"/>
        <v>45347</v>
      </c>
      <c r="O58" s="1" t="s">
        <v>94</v>
      </c>
      <c r="P58" s="1" t="s">
        <v>152</v>
      </c>
      <c r="Q58" s="1" t="s">
        <v>144</v>
      </c>
      <c r="Y58" s="1">
        <f t="shared" ref="Y58" si="53">Y47-100000</f>
        <v>713460</v>
      </c>
    </row>
    <row r="59" spans="2:27" x14ac:dyDescent="0.3">
      <c r="B59" s="26">
        <f>IF(AND(O59=0,P59=0,Q59=0,Y59=0),0,IF(OR(COUNTIFS(Items!$E:$E,O59,Items!$F:$F,P59,Items!$G:$G,Q59)=1,COUNTIFS(Items!$M:$M,O59,Items!$N:$N,P59,Items!$O:$O,Q59)=1,COUNTIFS(Items!$U:$U,O59,Items!$V:$V,P59,Items!$W:$W,Q59)=1),0,1))</f>
        <v>0</v>
      </c>
      <c r="D59" s="24">
        <f t="shared" si="15"/>
        <v>45357</v>
      </c>
      <c r="O59" s="1" t="s">
        <v>94</v>
      </c>
      <c r="P59" s="1" t="s">
        <v>152</v>
      </c>
      <c r="Q59" s="1" t="s">
        <v>145</v>
      </c>
      <c r="Y59" s="1">
        <f t="shared" ref="Y59" si="54">Y48-50000</f>
        <v>698332</v>
      </c>
    </row>
    <row r="60" spans="2:27" x14ac:dyDescent="0.3">
      <c r="B60" s="26">
        <f>IF(AND(O60=0,P60=0,Q60=0,Y60=0),0,IF(OR(COUNTIFS(Items!$E:$E,O60,Items!$F:$F,P60,Items!$G:$G,Q60)=1,COUNTIFS(Items!$M:$M,O60,Items!$N:$N,P60,Items!$O:$O,Q60)=1,COUNTIFS(Items!$U:$U,O60,Items!$V:$V,P60,Items!$W:$W,Q60)=1),0,1))</f>
        <v>0</v>
      </c>
      <c r="D60" s="24">
        <f>D43+5</f>
        <v>45367</v>
      </c>
      <c r="O60" s="1" t="s">
        <v>94</v>
      </c>
      <c r="P60" s="1" t="s">
        <v>152</v>
      </c>
      <c r="Q60" s="1" t="s">
        <v>146</v>
      </c>
      <c r="Y60" s="1">
        <f t="shared" ref="Y60" si="55">Y49*78%</f>
        <v>656805.24</v>
      </c>
    </row>
    <row r="61" spans="2:27" x14ac:dyDescent="0.3">
      <c r="B61" s="26">
        <f>IF(AND(O61=0,P61=0,Q61=0,Y61=0),0,IF(OR(COUNTIFS(Items!$E:$E,O61,Items!$F:$F,P61,Items!$G:$G,Q61)=1,COUNTIFS(Items!$M:$M,O61,Items!$N:$N,P61,Items!$O:$O,Q61)=1,COUNTIFS(Items!$U:$U,O61,Items!$V:$V,P61,Items!$W:$W,Q61)=1),0,1))</f>
        <v>0</v>
      </c>
      <c r="D61" s="24">
        <f>D3</f>
        <v>45292</v>
      </c>
      <c r="O61" s="1" t="s">
        <v>90</v>
      </c>
      <c r="P61" s="1" t="s">
        <v>93</v>
      </c>
      <c r="Q61" s="1" t="s">
        <v>71</v>
      </c>
      <c r="AA61" s="1">
        <f>Y3*30%</f>
        <v>300000</v>
      </c>
    </row>
    <row r="62" spans="2:27" x14ac:dyDescent="0.3">
      <c r="B62" s="26">
        <f>IF(AND(O62=0,P62=0,Q62=0,Y62=0),0,IF(OR(COUNTIFS(Items!$E:$E,O62,Items!$F:$F,P62,Items!$G:$G,Q62)=1,COUNTIFS(Items!$M:$M,O62,Items!$N:$N,P62,Items!$O:$O,Q62)=1,COUNTIFS(Items!$U:$U,O62,Items!$V:$V,P62,Items!$W:$W,Q62)=1),0,1))</f>
        <v>0</v>
      </c>
      <c r="D62" s="24">
        <f t="shared" ref="D62:D118" si="56">D4</f>
        <v>45302</v>
      </c>
      <c r="O62" s="1" t="s">
        <v>90</v>
      </c>
      <c r="P62" s="1" t="s">
        <v>93</v>
      </c>
      <c r="Q62" s="1" t="s">
        <v>72</v>
      </c>
      <c r="AA62" s="1">
        <f>Y4*50%</f>
        <v>465000</v>
      </c>
    </row>
    <row r="63" spans="2:27" x14ac:dyDescent="0.3">
      <c r="B63" s="26">
        <f>IF(AND(O63=0,P63=0,Q63=0,Y63=0),0,IF(OR(COUNTIFS(Items!$E:$E,O63,Items!$F:$F,P63,Items!$G:$G,Q63)=1,COUNTIFS(Items!$M:$M,O63,Items!$N:$N,P63,Items!$O:$O,Q63)=1,COUNTIFS(Items!$U:$U,O63,Items!$V:$V,P63,Items!$W:$W,Q63)=1),0,1))</f>
        <v>0</v>
      </c>
      <c r="D63" s="24">
        <f t="shared" si="56"/>
        <v>45312</v>
      </c>
      <c r="O63" s="1" t="s">
        <v>90</v>
      </c>
      <c r="P63" s="1" t="s">
        <v>93</v>
      </c>
      <c r="Q63" s="1" t="s">
        <v>73</v>
      </c>
      <c r="AA63" s="1">
        <f>Y5*70%</f>
        <v>749000</v>
      </c>
    </row>
    <row r="64" spans="2:27" x14ac:dyDescent="0.3">
      <c r="B64" s="26">
        <f>IF(AND(O64=0,P64=0,Q64=0,Y64=0),0,IF(OR(COUNTIFS(Items!$E:$E,O64,Items!$F:$F,P64,Items!$G:$G,Q64)=1,COUNTIFS(Items!$M:$M,O64,Items!$N:$N,P64,Items!$O:$O,Q64)=1,COUNTIFS(Items!$U:$U,O64,Items!$V:$V,P64,Items!$W:$W,Q64)=1),0,1))</f>
        <v>0</v>
      </c>
      <c r="D64" s="24">
        <f t="shared" si="56"/>
        <v>45322</v>
      </c>
      <c r="O64" s="1" t="s">
        <v>90</v>
      </c>
      <c r="P64" s="1" t="s">
        <v>93</v>
      </c>
      <c r="Q64" s="1" t="s">
        <v>82</v>
      </c>
      <c r="AA64" s="1">
        <f>Y6*100%</f>
        <v>995100</v>
      </c>
    </row>
    <row r="65" spans="2:27" x14ac:dyDescent="0.3">
      <c r="B65" s="26">
        <f>IF(AND(O65=0,P65=0,Q65=0,Y65=0),0,IF(OR(COUNTIFS(Items!$E:$E,O65,Items!$F:$F,P65,Items!$G:$G,Q65)=1,COUNTIFS(Items!$M:$M,O65,Items!$N:$N,P65,Items!$O:$O,Q65)=1,COUNTIFS(Items!$U:$U,O65,Items!$V:$V,P65,Items!$W:$W,Q65)=1),0,1))</f>
        <v>0</v>
      </c>
      <c r="D65" s="24">
        <f t="shared" si="56"/>
        <v>45332</v>
      </c>
      <c r="O65" s="1" t="s">
        <v>90</v>
      </c>
      <c r="P65" s="1" t="s">
        <v>93</v>
      </c>
      <c r="Q65" s="1" t="s">
        <v>83</v>
      </c>
      <c r="AA65" s="1">
        <f>Y7*30%</f>
        <v>343470</v>
      </c>
    </row>
    <row r="66" spans="2:27" x14ac:dyDescent="0.3">
      <c r="B66" s="26">
        <f>IF(AND(O66=0,P66=0,Q66=0,Y66=0),0,IF(OR(COUNTIFS(Items!$E:$E,O66,Items!$F:$F,P66,Items!$G:$G,Q66)=1,COUNTIFS(Items!$M:$M,O66,Items!$N:$N,P66,Items!$O:$O,Q66)=1,COUNTIFS(Items!$U:$U,O66,Items!$V:$V,P66,Items!$W:$W,Q66)=1),0,1))</f>
        <v>0</v>
      </c>
      <c r="D66" s="24">
        <f t="shared" si="56"/>
        <v>45342</v>
      </c>
      <c r="O66" s="1" t="s">
        <v>90</v>
      </c>
      <c r="P66" s="1" t="s">
        <v>93</v>
      </c>
      <c r="Q66" s="1" t="s">
        <v>84</v>
      </c>
      <c r="AA66" s="1">
        <f>Y8*50%</f>
        <v>532378.5</v>
      </c>
    </row>
    <row r="67" spans="2:27" x14ac:dyDescent="0.3">
      <c r="B67" s="26">
        <f>IF(AND(O67=0,P67=0,Q67=0,Y67=0),0,IF(OR(COUNTIFS(Items!$E:$E,O67,Items!$F:$F,P67,Items!$G:$G,Q67)=1,COUNTIFS(Items!$M:$M,O67,Items!$N:$N,P67,Items!$O:$O,Q67)=1,COUNTIFS(Items!$U:$U,O67,Items!$V:$V,P67,Items!$W:$W,Q67)=1),0,1))</f>
        <v>0</v>
      </c>
      <c r="D67" s="24">
        <f t="shared" si="56"/>
        <v>45352</v>
      </c>
      <c r="O67" s="1" t="s">
        <v>90</v>
      </c>
      <c r="P67" s="1" t="s">
        <v>93</v>
      </c>
      <c r="Q67" s="1" t="s">
        <v>85</v>
      </c>
      <c r="AA67" s="1">
        <f>Y9*70%</f>
        <v>857530.1</v>
      </c>
    </row>
    <row r="68" spans="2:27" x14ac:dyDescent="0.3">
      <c r="B68" s="26">
        <f>IF(AND(O68=0,P68=0,Q68=0,Y68=0),0,IF(OR(COUNTIFS(Items!$E:$E,O68,Items!$F:$F,P68,Items!$G:$G,Q68)=1,COUNTIFS(Items!$M:$M,O68,Items!$N:$N,P68,Items!$O:$O,Q68)=1,COUNTIFS(Items!$U:$U,O68,Items!$V:$V,P68,Items!$W:$W,Q68)=1),0,1))</f>
        <v>0</v>
      </c>
      <c r="D68" s="24">
        <f t="shared" si="56"/>
        <v>45362</v>
      </c>
      <c r="O68" s="1" t="s">
        <v>90</v>
      </c>
      <c r="P68" s="1" t="s">
        <v>93</v>
      </c>
      <c r="Q68" s="1" t="s">
        <v>170</v>
      </c>
      <c r="AA68" s="1">
        <f>Y10*100%</f>
        <v>1139289.99</v>
      </c>
    </row>
    <row r="69" spans="2:27" x14ac:dyDescent="0.3">
      <c r="B69" s="26">
        <f>IF(AND(O69=0,P69=0,Q69=0,Y69=0),0,IF(OR(COUNTIFS(Items!$E:$E,O69,Items!$F:$F,P69,Items!$G:$G,Q69)=1,COUNTIFS(Items!$M:$M,O69,Items!$N:$N,P69,Items!$O:$O,Q69)=1,COUNTIFS(Items!$U:$U,O69,Items!$V:$V,P69,Items!$W:$W,Q69)=1),0,1))</f>
        <v>0</v>
      </c>
      <c r="D69" s="24">
        <f t="shared" si="56"/>
        <v>45372</v>
      </c>
      <c r="O69" s="1" t="s">
        <v>90</v>
      </c>
      <c r="P69" s="1" t="s">
        <v>93</v>
      </c>
      <c r="Q69" s="1" t="s">
        <v>171</v>
      </c>
      <c r="AA69" s="1">
        <f>Y11*30%</f>
        <v>393238.80300000001</v>
      </c>
    </row>
    <row r="70" spans="2:27" x14ac:dyDescent="0.3">
      <c r="B70" s="26">
        <f>IF(AND(O70=0,P70=0,Q70=0,Y70=0),0,IF(OR(COUNTIFS(Items!$E:$E,O70,Items!$F:$F,P70,Items!$G:$G,Q70)=1,COUNTIFS(Items!$M:$M,O70,Items!$N:$N,P70,Items!$O:$O,Q70)=1,COUNTIFS(Items!$U:$U,O70,Items!$V:$V,P70,Items!$W:$W,Q70)=1),0,1))</f>
        <v>0</v>
      </c>
      <c r="D70" s="24">
        <f t="shared" si="56"/>
        <v>45382</v>
      </c>
      <c r="O70" s="1" t="s">
        <v>90</v>
      </c>
      <c r="P70" s="1" t="s">
        <v>93</v>
      </c>
      <c r="Q70" s="1" t="s">
        <v>172</v>
      </c>
      <c r="AA70" s="1">
        <f>Y12*50%</f>
        <v>609520.14465000003</v>
      </c>
    </row>
    <row r="71" spans="2:27" x14ac:dyDescent="0.3">
      <c r="B71" s="26">
        <f>IF(AND(O71=0,P71=0,Q71=0,Y71=0),0,IF(OR(COUNTIFS(Items!$E:$E,O71,Items!$F:$F,P71,Items!$G:$G,Q71)=1,COUNTIFS(Items!$M:$M,O71,Items!$N:$N,P71,Items!$O:$O,Q71)=1,COUNTIFS(Items!$U:$U,O71,Items!$V:$V,P71,Items!$W:$W,Q71)=1),0,1))</f>
        <v>0</v>
      </c>
      <c r="D71" s="24">
        <f t="shared" si="56"/>
        <v>45392</v>
      </c>
      <c r="O71" s="1" t="s">
        <v>90</v>
      </c>
      <c r="P71" s="1" t="s">
        <v>93</v>
      </c>
      <c r="Q71" s="1" t="s">
        <v>173</v>
      </c>
      <c r="AA71" s="1">
        <f>Y13*70%</f>
        <v>981786.21149000002</v>
      </c>
    </row>
    <row r="72" spans="2:27" x14ac:dyDescent="0.3">
      <c r="B72" s="26">
        <f>IF(AND(O72=0,P72=0,Q72=0,Y72=0),0,IF(OR(COUNTIFS(Items!$E:$E,O72,Items!$F:$F,P72,Items!$G:$G,Q72)=1,COUNTIFS(Items!$M:$M,O72,Items!$N:$N,P72,Items!$O:$O,Q72)=1,COUNTIFS(Items!$U:$U,O72,Items!$V:$V,P72,Items!$W:$W,Q72)=1),0,1))</f>
        <v>0</v>
      </c>
      <c r="D72" s="24">
        <f t="shared" si="56"/>
        <v>45402</v>
      </c>
      <c r="O72" s="1" t="s">
        <v>90</v>
      </c>
      <c r="P72" s="1" t="s">
        <v>97</v>
      </c>
      <c r="Q72" s="1" t="s">
        <v>75</v>
      </c>
      <c r="AA72" s="1">
        <f>Y14*100%</f>
        <v>900000</v>
      </c>
    </row>
    <row r="73" spans="2:27" x14ac:dyDescent="0.3">
      <c r="B73" s="26">
        <f>IF(AND(O73=0,P73=0,Q73=0,Y73=0),0,IF(OR(COUNTIFS(Items!$E:$E,O73,Items!$F:$F,P73,Items!$G:$G,Q73)=1,COUNTIFS(Items!$M:$M,O73,Items!$N:$N,P73,Items!$O:$O,Q73)=1,COUNTIFS(Items!$U:$U,O73,Items!$V:$V,P73,Items!$W:$W,Q73)=1),0,1))</f>
        <v>0</v>
      </c>
      <c r="D73" s="24">
        <f t="shared" si="56"/>
        <v>45412</v>
      </c>
      <c r="O73" s="1" t="s">
        <v>90</v>
      </c>
      <c r="P73" s="1" t="s">
        <v>97</v>
      </c>
      <c r="Q73" s="1" t="s">
        <v>76</v>
      </c>
      <c r="AA73" s="1">
        <f>Y15*30%</f>
        <v>264000</v>
      </c>
    </row>
    <row r="74" spans="2:27" x14ac:dyDescent="0.3">
      <c r="B74" s="26">
        <f>IF(AND(O74=0,P74=0,Q74=0,Y74=0),0,IF(OR(COUNTIFS(Items!$E:$E,O74,Items!$F:$F,P74,Items!$G:$G,Q74)=1,COUNTIFS(Items!$M:$M,O74,Items!$N:$N,P74,Items!$O:$O,Q74)=1,COUNTIFS(Items!$U:$U,O74,Items!$V:$V,P74,Items!$W:$W,Q74)=1),0,1))</f>
        <v>0</v>
      </c>
      <c r="D74" s="24">
        <f t="shared" si="56"/>
        <v>45422</v>
      </c>
      <c r="O74" s="1" t="s">
        <v>90</v>
      </c>
      <c r="P74" s="1" t="s">
        <v>97</v>
      </c>
      <c r="Q74" s="1" t="s">
        <v>77</v>
      </c>
      <c r="AA74" s="1">
        <f>Y16*50%</f>
        <v>417300</v>
      </c>
    </row>
    <row r="75" spans="2:27" x14ac:dyDescent="0.3">
      <c r="B75" s="26">
        <f>IF(AND(O75=0,P75=0,Q75=0,Y75=0),0,IF(OR(COUNTIFS(Items!$E:$E,O75,Items!$F:$F,P75,Items!$G:$G,Q75)=1,COUNTIFS(Items!$M:$M,O75,Items!$N:$N,P75,Items!$O:$O,Q75)=1,COUNTIFS(Items!$U:$U,O75,Items!$V:$V,P75,Items!$W:$W,Q75)=1),0,1))</f>
        <v>0</v>
      </c>
      <c r="D75" s="24">
        <f t="shared" si="56"/>
        <v>45432</v>
      </c>
      <c r="O75" s="1" t="s">
        <v>90</v>
      </c>
      <c r="P75" s="1" t="s">
        <v>97</v>
      </c>
      <c r="Q75" s="1" t="s">
        <v>78</v>
      </c>
      <c r="AA75" s="1">
        <f>Y17*70%</f>
        <v>856781.1</v>
      </c>
    </row>
    <row r="76" spans="2:27" x14ac:dyDescent="0.3">
      <c r="B76" s="26">
        <f>IF(AND(O76=0,P76=0,Q76=0,Y76=0),0,IF(OR(COUNTIFS(Items!$E:$E,O76,Items!$F:$F,P76,Items!$G:$G,Q76)=1,COUNTIFS(Items!$M:$M,O76,Items!$N:$N,P76,Items!$O:$O,Q76)=1,COUNTIFS(Items!$U:$U,O76,Items!$V:$V,P76,Items!$W:$W,Q76)=1),0,1))</f>
        <v>0</v>
      </c>
      <c r="D76" s="24">
        <f t="shared" si="56"/>
        <v>45442</v>
      </c>
      <c r="O76" s="1" t="s">
        <v>90</v>
      </c>
      <c r="P76" s="1" t="s">
        <v>97</v>
      </c>
      <c r="Q76" s="1" t="s">
        <v>79</v>
      </c>
      <c r="AA76" s="1">
        <f>Y18*100%</f>
        <v>1044900</v>
      </c>
    </row>
    <row r="77" spans="2:27" x14ac:dyDescent="0.3">
      <c r="B77" s="26">
        <f>IF(AND(O77=0,P77=0,Q77=0,Y77=0),0,IF(OR(COUNTIFS(Items!$E:$E,O77,Items!$F:$F,P77,Items!$G:$G,Q77)=1,COUNTIFS(Items!$M:$M,O77,Items!$N:$N,P77,Items!$O:$O,Q77)=1,COUNTIFS(Items!$U:$U,O77,Items!$V:$V,P77,Items!$W:$W,Q77)=1),0,1))</f>
        <v>0</v>
      </c>
      <c r="D77" s="24">
        <f t="shared" si="56"/>
        <v>45452</v>
      </c>
      <c r="O77" s="1" t="s">
        <v>90</v>
      </c>
      <c r="P77" s="1" t="s">
        <v>97</v>
      </c>
      <c r="Q77" s="1" t="s">
        <v>80</v>
      </c>
      <c r="AA77" s="1">
        <f>Y19*30%</f>
        <v>304427.09999999998</v>
      </c>
    </row>
    <row r="78" spans="2:27" x14ac:dyDescent="0.3">
      <c r="B78" s="26">
        <f>IF(AND(O78=0,P78=0,Q78=0,Y78=0),0,IF(OR(COUNTIFS(Items!$E:$E,O78,Items!$F:$F,P78,Items!$G:$G,Q78)=1,COUNTIFS(Items!$M:$M,O78,Items!$N:$N,P78,Items!$O:$O,Q78)=1,COUNTIFS(Items!$U:$U,O78,Items!$V:$V,P78,Items!$W:$W,Q78)=1),0,1))</f>
        <v>0</v>
      </c>
      <c r="D78" s="24">
        <f t="shared" si="56"/>
        <v>45297</v>
      </c>
      <c r="O78" s="1" t="s">
        <v>90</v>
      </c>
      <c r="P78" s="1" t="s">
        <v>97</v>
      </c>
      <c r="Q78" s="1" t="s">
        <v>81</v>
      </c>
      <c r="AA78" s="1">
        <f>Y20*50%</f>
        <v>477766.77</v>
      </c>
    </row>
    <row r="79" spans="2:27" x14ac:dyDescent="0.3">
      <c r="B79" s="26">
        <f>IF(AND(O79=0,P79=0,Q79=0,Y79=0),0,IF(OR(COUNTIFS(Items!$E:$E,O79,Items!$F:$F,P79,Items!$G:$G,Q79)=1,COUNTIFS(Items!$M:$M,O79,Items!$N:$N,P79,Items!$O:$O,Q79)=1,COUNTIFS(Items!$U:$U,O79,Items!$V:$V,P79,Items!$W:$W,Q79)=1),0,1))</f>
        <v>0</v>
      </c>
      <c r="D79" s="24">
        <f t="shared" si="56"/>
        <v>45307</v>
      </c>
      <c r="O79" s="1" t="s">
        <v>90</v>
      </c>
      <c r="P79" s="1" t="s">
        <v>97</v>
      </c>
      <c r="Q79" s="1" t="s">
        <v>86</v>
      </c>
      <c r="AA79" s="1">
        <f>Y21*70%</f>
        <v>980928.68138999981</v>
      </c>
    </row>
    <row r="80" spans="2:27" x14ac:dyDescent="0.3">
      <c r="B80" s="26">
        <f>IF(AND(O80=0,P80=0,Q80=0,Y80=0),0,IF(OR(COUNTIFS(Items!$E:$E,O80,Items!$F:$F,P80,Items!$G:$G,Q80)=1,COUNTIFS(Items!$M:$M,O80,Items!$N:$N,P80,Items!$O:$O,Q80)=1,COUNTIFS(Items!$U:$U,O80,Items!$V:$V,P80,Items!$W:$W,Q80)=1),0,1))</f>
        <v>0</v>
      </c>
      <c r="D80" s="24">
        <f t="shared" si="56"/>
        <v>45317</v>
      </c>
      <c r="O80" s="1" t="s">
        <v>90</v>
      </c>
      <c r="P80" s="1" t="s">
        <v>97</v>
      </c>
      <c r="Q80" s="1" t="s">
        <v>87</v>
      </c>
      <c r="AA80" s="1">
        <f>Y22*100%</f>
        <v>1210796.01</v>
      </c>
    </row>
    <row r="81" spans="2:27" x14ac:dyDescent="0.3">
      <c r="B81" s="26">
        <f>IF(AND(O81=0,P81=0,Q81=0,Y81=0),0,IF(OR(COUNTIFS(Items!$E:$E,O81,Items!$F:$F,P81,Items!$G:$G,Q81)=1,COUNTIFS(Items!$M:$M,O81,Items!$N:$N,P81,Items!$O:$O,Q81)=1,COUNTIFS(Items!$U:$U,O81,Items!$V:$V,P81,Items!$W:$W,Q81)=1),0,1))</f>
        <v>0</v>
      </c>
      <c r="D81" s="24">
        <f t="shared" si="56"/>
        <v>45327</v>
      </c>
      <c r="O81" s="1" t="s">
        <v>90</v>
      </c>
      <c r="P81" s="1" t="s">
        <v>97</v>
      </c>
      <c r="Q81" s="1" t="s">
        <v>88</v>
      </c>
      <c r="AA81" s="1">
        <f>Y23*30%</f>
        <v>350712.08679000003</v>
      </c>
    </row>
    <row r="82" spans="2:27" x14ac:dyDescent="0.3">
      <c r="B82" s="26">
        <f>IF(AND(O82=0,P82=0,Q82=0,Y82=0),0,IF(OR(COUNTIFS(Items!$E:$E,O82,Items!$F:$F,P82,Items!$G:$G,Q82)=1,COUNTIFS(Items!$M:$M,O82,Items!$N:$N,P82,Items!$O:$O,Q82)=1,COUNTIFS(Items!$U:$U,O82,Items!$V:$V,P82,Items!$W:$W,Q82)=1),0,1))</f>
        <v>0</v>
      </c>
      <c r="D82" s="24">
        <f t="shared" si="56"/>
        <v>45337</v>
      </c>
      <c r="O82" s="1" t="s">
        <v>90</v>
      </c>
      <c r="P82" s="1" t="s">
        <v>147</v>
      </c>
      <c r="Q82" s="1" t="s">
        <v>115</v>
      </c>
      <c r="AA82" s="1">
        <f>Y24*50%</f>
        <v>546995.17497300007</v>
      </c>
    </row>
    <row r="83" spans="2:27" x14ac:dyDescent="0.3">
      <c r="B83" s="26">
        <f>IF(AND(O83=0,P83=0,Q83=0,Y83=0),0,IF(OR(COUNTIFS(Items!$E:$E,O83,Items!$F:$F,P83,Items!$G:$G,Q83)=1,COUNTIFS(Items!$M:$M,O83,Items!$N:$N,P83,Items!$O:$O,Q83)=1,COUNTIFS(Items!$U:$U,O83,Items!$V:$V,P83,Items!$W:$W,Q83)=1),0,1))</f>
        <v>0</v>
      </c>
      <c r="D83" s="24">
        <f t="shared" si="56"/>
        <v>45347</v>
      </c>
      <c r="O83" s="1" t="s">
        <v>90</v>
      </c>
      <c r="P83" s="1" t="s">
        <v>147</v>
      </c>
      <c r="Q83" s="1" t="s">
        <v>116</v>
      </c>
      <c r="AA83" s="1">
        <f>Y25*70%</f>
        <v>774900</v>
      </c>
    </row>
    <row r="84" spans="2:27" x14ac:dyDescent="0.3">
      <c r="B84" s="26">
        <f>IF(AND(O84=0,P84=0,Q84=0,Y84=0),0,IF(OR(COUNTIFS(Items!$E:$E,O84,Items!$F:$F,P84,Items!$G:$G,Q84)=1,COUNTIFS(Items!$M:$M,O84,Items!$N:$N,P84,Items!$O:$O,Q84)=1,COUNTIFS(Items!$U:$U,O84,Items!$V:$V,P84,Items!$W:$W,Q84)=1),0,1))</f>
        <v>0</v>
      </c>
      <c r="D84" s="24">
        <f t="shared" si="56"/>
        <v>45357</v>
      </c>
      <c r="O84" s="1" t="s">
        <v>90</v>
      </c>
      <c r="P84" s="1" t="s">
        <v>147</v>
      </c>
      <c r="Q84" s="1" t="s">
        <v>117</v>
      </c>
      <c r="AA84" s="1">
        <f>Y26*100%</f>
        <v>780000</v>
      </c>
    </row>
    <row r="85" spans="2:27" x14ac:dyDescent="0.3">
      <c r="B85" s="26">
        <f>IF(AND(O85=0,P85=0,Q85=0,Y85=0),0,IF(OR(COUNTIFS(Items!$E:$E,O85,Items!$F:$F,P85,Items!$G:$G,Q85)=1,COUNTIFS(Items!$M:$M,O85,Items!$N:$N,P85,Items!$O:$O,Q85)=1,COUNTIFS(Items!$U:$U,O85,Items!$V:$V,P85,Items!$W:$W,Q85)=1),0,1))</f>
        <v>0</v>
      </c>
      <c r="D85" s="24">
        <f t="shared" si="56"/>
        <v>45367</v>
      </c>
      <c r="O85" s="1" t="s">
        <v>90</v>
      </c>
      <c r="P85" s="1" t="s">
        <v>147</v>
      </c>
      <c r="Q85" s="1" t="s">
        <v>118</v>
      </c>
      <c r="AA85" s="1">
        <f>Y27*30%</f>
        <v>235380</v>
      </c>
    </row>
    <row r="86" spans="2:27" x14ac:dyDescent="0.3">
      <c r="B86" s="26">
        <f>IF(AND(O86=0,P86=0,Q86=0,Y86=0),0,IF(OR(COUNTIFS(Items!$E:$E,O86,Items!$F:$F,P86,Items!$G:$G,Q86)=1,COUNTIFS(Items!$M:$M,O86,Items!$N:$N,P86,Items!$O:$O,Q86)=1,COUNTIFS(Items!$U:$U,O86,Items!$V:$V,P86,Items!$W:$W,Q86)=1),0,1))</f>
        <v>0</v>
      </c>
      <c r="D86" s="24">
        <f t="shared" si="56"/>
        <v>45377</v>
      </c>
      <c r="O86" s="1" t="s">
        <v>90</v>
      </c>
      <c r="P86" s="1" t="s">
        <v>147</v>
      </c>
      <c r="Q86" s="1" t="s">
        <v>119</v>
      </c>
      <c r="AA86" s="1">
        <f>Y28*50%</f>
        <v>477349.47000000003</v>
      </c>
    </row>
    <row r="87" spans="2:27" x14ac:dyDescent="0.3">
      <c r="B87" s="26">
        <f>IF(AND(O87=0,P87=0,Q87=0,Y87=0),0,IF(OR(COUNTIFS(Items!$E:$E,O87,Items!$F:$F,P87,Items!$G:$G,Q87)=1,COUNTIFS(Items!$M:$M,O87,Items!$N:$N,P87,Items!$O:$O,Q87)=1,COUNTIFS(Items!$U:$U,O87,Items!$V:$V,P87,Items!$W:$W,Q87)=1),0,1))</f>
        <v>0</v>
      </c>
      <c r="D87" s="24">
        <f t="shared" si="56"/>
        <v>45387</v>
      </c>
      <c r="O87" s="1" t="s">
        <v>90</v>
      </c>
      <c r="P87" s="1" t="s">
        <v>147</v>
      </c>
      <c r="Q87" s="1" t="s">
        <v>120</v>
      </c>
      <c r="AA87" s="1">
        <f>Y29*70%</f>
        <v>899658.89999999991</v>
      </c>
    </row>
    <row r="88" spans="2:27" x14ac:dyDescent="0.3">
      <c r="B88" s="26">
        <f>IF(AND(O88=0,P88=0,Q88=0,Y88=0),0,IF(OR(COUNTIFS(Items!$E:$E,O88,Items!$F:$F,P88,Items!$G:$G,Q88)=1,COUNTIFS(Items!$M:$M,O88,Items!$N:$N,P88,Items!$O:$O,Q88)=1,COUNTIFS(Items!$U:$U,O88,Items!$V:$V,P88,Items!$W:$W,Q88)=1),0,1))</f>
        <v>0</v>
      </c>
      <c r="D88" s="24">
        <f t="shared" si="56"/>
        <v>45397</v>
      </c>
      <c r="O88" s="1" t="s">
        <v>90</v>
      </c>
      <c r="P88" s="1" t="s">
        <v>147</v>
      </c>
      <c r="Q88" s="1" t="s">
        <v>121</v>
      </c>
      <c r="AA88" s="1">
        <f>Y30*100%</f>
        <v>914757</v>
      </c>
    </row>
    <row r="89" spans="2:27" x14ac:dyDescent="0.3">
      <c r="B89" s="26">
        <f>IF(AND(O89=0,P89=0,Q89=0,Y89=0),0,IF(OR(COUNTIFS(Items!$E:$E,O89,Items!$F:$F,P89,Items!$G:$G,Q89)=1,COUNTIFS(Items!$M:$M,O89,Items!$N:$N,P89,Items!$O:$O,Q89)=1,COUNTIFS(Items!$U:$U,O89,Items!$V:$V,P89,Items!$W:$W,Q89)=1),0,1))</f>
        <v>0</v>
      </c>
      <c r="D89" s="24">
        <f t="shared" si="56"/>
        <v>45407</v>
      </c>
      <c r="O89" s="1" t="s">
        <v>90</v>
      </c>
      <c r="P89" s="1" t="s">
        <v>147</v>
      </c>
      <c r="Q89" s="1" t="s">
        <v>122</v>
      </c>
      <c r="AA89" s="1">
        <f>Y31*30%</f>
        <v>271660.06199999998</v>
      </c>
    </row>
    <row r="90" spans="2:27" x14ac:dyDescent="0.3">
      <c r="B90" s="26">
        <f>IF(AND(O90=0,P90=0,Q90=0,Y90=0),0,IF(OR(COUNTIFS(Items!$E:$E,O90,Items!$F:$F,P90,Items!$G:$G,Q90)=1,COUNTIFS(Items!$M:$M,O90,Items!$N:$N,P90,Items!$O:$O,Q90)=1,COUNTIFS(Items!$U:$U,O90,Items!$V:$V,P90,Items!$W:$W,Q90)=1),0,1))</f>
        <v>0</v>
      </c>
      <c r="D90" s="24">
        <f t="shared" si="56"/>
        <v>45417</v>
      </c>
      <c r="O90" s="1" t="s">
        <v>90</v>
      </c>
      <c r="P90" s="1" t="s">
        <v>147</v>
      </c>
      <c r="Q90" s="1" t="s">
        <v>123</v>
      </c>
      <c r="AA90" s="1">
        <f>Y32*50%</f>
        <v>546517.40820299997</v>
      </c>
    </row>
    <row r="91" spans="2:27" x14ac:dyDescent="0.3">
      <c r="B91" s="26">
        <f>IF(AND(O91=0,P91=0,Q91=0,Y91=0),0,IF(OR(COUNTIFS(Items!$E:$E,O91,Items!$F:$F,P91,Items!$G:$G,Q91)=1,COUNTIFS(Items!$M:$M,O91,Items!$N:$N,P91,Items!$O:$O,Q91)=1,COUNTIFS(Items!$U:$U,O91,Items!$V:$V,P91,Items!$W:$W,Q91)=1),0,1))</f>
        <v>0</v>
      </c>
      <c r="D91" s="24">
        <f t="shared" si="56"/>
        <v>45427</v>
      </c>
      <c r="O91" s="1" t="s">
        <v>90</v>
      </c>
      <c r="P91" s="1" t="s">
        <v>147</v>
      </c>
      <c r="Q91" s="1" t="s">
        <v>124</v>
      </c>
      <c r="AA91" s="1">
        <f>Y33*70%</f>
        <v>1042495.3646099998</v>
      </c>
    </row>
    <row r="92" spans="2:27" x14ac:dyDescent="0.3">
      <c r="B92" s="26">
        <f>IF(AND(O92=0,P92=0,Q92=0,Y92=0),0,IF(OR(COUNTIFS(Items!$E:$E,O92,Items!$F:$F,P92,Items!$G:$G,Q92)=1,COUNTIFS(Items!$M:$M,O92,Items!$N:$N,P92,Items!$O:$O,Q92)=1,COUNTIFS(Items!$U:$U,O92,Items!$V:$V,P92,Items!$W:$W,Q92)=1),0,1))</f>
        <v>0</v>
      </c>
      <c r="D92" s="24">
        <f t="shared" si="56"/>
        <v>45437</v>
      </c>
      <c r="O92" s="1" t="s">
        <v>90</v>
      </c>
      <c r="P92" s="1" t="s">
        <v>147</v>
      </c>
      <c r="Q92" s="1" t="s">
        <v>126</v>
      </c>
      <c r="AA92" s="1">
        <f>Y34*100%</f>
        <v>1069040.2893000001</v>
      </c>
    </row>
    <row r="93" spans="2:27" x14ac:dyDescent="0.3">
      <c r="B93" s="26">
        <f>IF(AND(O93=0,P93=0,Q93=0,Y93=0),0,IF(OR(COUNTIFS(Items!$E:$E,O93,Items!$F:$F,P93,Items!$G:$G,Q93)=1,COUNTIFS(Items!$M:$M,O93,Items!$N:$N,P93,Items!$O:$O,Q93)=1,COUNTIFS(Items!$U:$U,O93,Items!$V:$V,P93,Items!$W:$W,Q93)=1),0,1))</f>
        <v>0</v>
      </c>
      <c r="D93" s="24">
        <f t="shared" si="56"/>
        <v>45447</v>
      </c>
      <c r="O93" s="1" t="s">
        <v>90</v>
      </c>
      <c r="P93" s="1" t="s">
        <v>147</v>
      </c>
      <c r="Q93" s="1" t="s">
        <v>127</v>
      </c>
      <c r="AA93" s="1">
        <f>Y35*30%</f>
        <v>313197.10498380003</v>
      </c>
    </row>
    <row r="94" spans="2:27" x14ac:dyDescent="0.3">
      <c r="B94" s="26">
        <f>IF(AND(O94=0,P94=0,Q94=0,Y94=0),0,IF(OR(COUNTIFS(Items!$E:$E,O94,Items!$F:$F,P94,Items!$G:$G,Q94)=1,COUNTIFS(Items!$M:$M,O94,Items!$N:$N,P94,Items!$O:$O,Q94)=1,COUNTIFS(Items!$U:$U,O94,Items!$V:$V,P94,Items!$W:$W,Q94)=1),0,1))</f>
        <v>0</v>
      </c>
      <c r="D94" s="24">
        <f t="shared" si="56"/>
        <v>45457</v>
      </c>
      <c r="O94" s="1" t="s">
        <v>90</v>
      </c>
      <c r="P94" s="1" t="s">
        <v>147</v>
      </c>
      <c r="Q94" s="1" t="s">
        <v>128</v>
      </c>
      <c r="AA94" s="1">
        <f>Y36*50%</f>
        <v>431730</v>
      </c>
    </row>
    <row r="95" spans="2:27" x14ac:dyDescent="0.3">
      <c r="B95" s="26">
        <f>IF(AND(O95=0,P95=0,Q95=0,Y95=0),0,IF(OR(COUNTIFS(Items!$E:$E,O95,Items!$F:$F,P95,Items!$G:$G,Q95)=1,COUNTIFS(Items!$M:$M,O95,Items!$N:$N,P95,Items!$O:$O,Q95)=1,COUNTIFS(Items!$U:$U,O95,Items!$V:$V,P95,Items!$W:$W,Q95)=1),0,1))</f>
        <v>0</v>
      </c>
      <c r="D95" s="24">
        <f t="shared" si="56"/>
        <v>45302</v>
      </c>
      <c r="O95" s="1" t="s">
        <v>90</v>
      </c>
      <c r="P95" s="1" t="s">
        <v>147</v>
      </c>
      <c r="Q95" s="1" t="s">
        <v>129</v>
      </c>
      <c r="AA95" s="1">
        <f>Y37*70%</f>
        <v>671580</v>
      </c>
    </row>
    <row r="96" spans="2:27" x14ac:dyDescent="0.3">
      <c r="B96" s="26">
        <f>IF(AND(O96=0,P96=0,Q96=0,Y96=0),0,IF(OR(COUNTIFS(Items!$E:$E,O96,Items!$F:$F,P96,Items!$G:$G,Q96)=1,COUNTIFS(Items!$M:$M,O96,Items!$N:$N,P96,Items!$O:$O,Q96)=1,COUNTIFS(Items!$U:$U,O96,Items!$V:$V,P96,Items!$W:$W,Q96)=1),0,1))</f>
        <v>0</v>
      </c>
      <c r="D96" s="24">
        <f t="shared" si="56"/>
        <v>45312</v>
      </c>
      <c r="O96" s="1" t="s">
        <v>90</v>
      </c>
      <c r="P96" s="1" t="s">
        <v>147</v>
      </c>
      <c r="Q96" s="1" t="s">
        <v>130</v>
      </c>
      <c r="AA96" s="1">
        <f>Y38*100%</f>
        <v>684600</v>
      </c>
    </row>
    <row r="97" spans="2:27" x14ac:dyDescent="0.3">
      <c r="B97" s="26">
        <f>IF(AND(O97=0,P97=0,Q97=0,Y97=0),0,IF(OR(COUNTIFS(Items!$E:$E,O97,Items!$F:$F,P97,Items!$G:$G,Q97)=1,COUNTIFS(Items!$M:$M,O97,Items!$N:$N,P97,Items!$O:$O,Q97)=1,COUNTIFS(Items!$U:$U,O97,Items!$V:$V,P97,Items!$W:$W,Q97)=1),0,1))</f>
        <v>0</v>
      </c>
      <c r="D97" s="24">
        <f t="shared" si="56"/>
        <v>45322</v>
      </c>
      <c r="O97" s="1" t="s">
        <v>90</v>
      </c>
      <c r="P97" s="1" t="s">
        <v>147</v>
      </c>
      <c r="Q97" s="1" t="s">
        <v>131</v>
      </c>
      <c r="AA97" s="1">
        <f>Y39*30%</f>
        <v>271409.68200000003</v>
      </c>
    </row>
    <row r="98" spans="2:27" x14ac:dyDescent="0.3">
      <c r="B98" s="26">
        <f>IF(AND(O98=0,P98=0,Q98=0,Y98=0),0,IF(OR(COUNTIFS(Items!$E:$E,O98,Items!$F:$F,P98,Items!$G:$G,Q98)=1,COUNTIFS(Items!$M:$M,O98,Items!$N:$N,P98,Items!$O:$O,Q98)=1,COUNTIFS(Items!$U:$U,O98,Items!$V:$V,P98,Items!$W:$W,Q98)=1),0,1))</f>
        <v>0</v>
      </c>
      <c r="D98" s="24">
        <f t="shared" si="56"/>
        <v>45332</v>
      </c>
      <c r="O98" s="1" t="s">
        <v>90</v>
      </c>
      <c r="P98" s="1" t="s">
        <v>147</v>
      </c>
      <c r="Q98" s="1" t="s">
        <v>132</v>
      </c>
      <c r="AA98" s="1">
        <f>Y40*50%</f>
        <v>501238.53</v>
      </c>
    </row>
    <row r="99" spans="2:27" x14ac:dyDescent="0.3">
      <c r="B99" s="26">
        <f>IF(AND(O99=0,P99=0,Q99=0,Y99=0),0,IF(OR(COUNTIFS(Items!$E:$E,O99,Items!$F:$F,P99,Items!$G:$G,Q99)=1,COUNTIFS(Items!$M:$M,O99,Items!$N:$N,P99,Items!$O:$O,Q99)=1,COUNTIFS(Items!$U:$U,O99,Items!$V:$V,P99,Items!$W:$W,Q99)=1),0,1))</f>
        <v>0</v>
      </c>
      <c r="D99" s="24">
        <f t="shared" si="56"/>
        <v>45342</v>
      </c>
      <c r="O99" s="1" t="s">
        <v>90</v>
      </c>
      <c r="P99" s="1" t="s">
        <v>148</v>
      </c>
      <c r="Q99" s="1" t="s">
        <v>133</v>
      </c>
      <c r="AA99" s="1">
        <f>Y41*70%</f>
        <v>787605.77699999989</v>
      </c>
    </row>
    <row r="100" spans="2:27" x14ac:dyDescent="0.3">
      <c r="B100" s="26">
        <f>IF(AND(O100=0,P100=0,Q100=0,Y100=0),0,IF(OR(COUNTIFS(Items!$E:$E,O100,Items!$F:$F,P100,Items!$G:$G,Q100)=1,COUNTIFS(Items!$M:$M,O100,Items!$N:$N,P100,Items!$O:$O,Q100)=1,COUNTIFS(Items!$U:$U,O100,Items!$V:$V,P100,Items!$W:$W,Q100)=1),0,1))</f>
        <v>0</v>
      </c>
      <c r="D100" s="24">
        <f t="shared" si="56"/>
        <v>45352</v>
      </c>
      <c r="O100" s="1" t="s">
        <v>90</v>
      </c>
      <c r="P100" s="1" t="s">
        <v>148</v>
      </c>
      <c r="Q100" s="1" t="s">
        <v>134</v>
      </c>
      <c r="AA100" s="1">
        <f>Y42*100%</f>
        <v>805533.54</v>
      </c>
    </row>
    <row r="101" spans="2:27" x14ac:dyDescent="0.3">
      <c r="B101" s="26">
        <f>IF(AND(O101=0,P101=0,Q101=0,Y101=0),0,IF(OR(COUNTIFS(Items!$E:$E,O101,Items!$F:$F,P101,Items!$G:$G,Q101)=1,COUNTIFS(Items!$M:$M,O101,Items!$N:$N,P101,Items!$O:$O,Q101)=1,COUNTIFS(Items!$U:$U,O101,Items!$V:$V,P101,Items!$W:$W,Q101)=1),0,1))</f>
        <v>0</v>
      </c>
      <c r="D101" s="24">
        <f t="shared" si="56"/>
        <v>45362</v>
      </c>
      <c r="O101" s="1" t="s">
        <v>90</v>
      </c>
      <c r="P101" s="1" t="s">
        <v>148</v>
      </c>
      <c r="Q101" s="1" t="s">
        <v>135</v>
      </c>
      <c r="AA101" s="1">
        <f>Y43*30%</f>
        <v>312910.44492179999</v>
      </c>
    </row>
    <row r="102" spans="2:27" x14ac:dyDescent="0.3">
      <c r="B102" s="26">
        <f>IF(AND(O102=0,P102=0,Q102=0,Y102=0),0,IF(OR(COUNTIFS(Items!$E:$E,O102,Items!$F:$F,P102,Items!$G:$G,Q102)=1,COUNTIFS(Items!$M:$M,O102,Items!$N:$N,P102,Items!$O:$O,Q102)=1,COUNTIFS(Items!$U:$U,O102,Items!$V:$V,P102,Items!$W:$W,Q102)=1),0,1))</f>
        <v>0</v>
      </c>
      <c r="D102" s="24">
        <f t="shared" si="56"/>
        <v>45372</v>
      </c>
      <c r="O102" s="1" t="s">
        <v>90</v>
      </c>
      <c r="P102" s="1" t="s">
        <v>148</v>
      </c>
      <c r="Q102" s="1" t="s">
        <v>174</v>
      </c>
      <c r="AA102" s="1">
        <f>Y44*50%</f>
        <v>580818.845997</v>
      </c>
    </row>
    <row r="103" spans="2:27" x14ac:dyDescent="0.3">
      <c r="B103" s="26">
        <f>IF(AND(O103=0,P103=0,Q103=0,Y103=0),0,IF(OR(COUNTIFS(Items!$E:$E,O103,Items!$F:$F,P103,Items!$G:$G,Q103)=1,COUNTIFS(Items!$M:$M,O103,Items!$N:$N,P103,Items!$O:$O,Q103)=1,COUNTIFS(Items!$U:$U,O103,Items!$V:$V,P103,Items!$W:$W,Q103)=1),0,1))</f>
        <v>0</v>
      </c>
      <c r="D103" s="24">
        <f t="shared" si="56"/>
        <v>45382</v>
      </c>
      <c r="O103" s="1" t="s">
        <v>90</v>
      </c>
      <c r="P103" s="1" t="s">
        <v>148</v>
      </c>
      <c r="Q103" s="1" t="s">
        <v>175</v>
      </c>
      <c r="AA103" s="1">
        <f>Y45*70%</f>
        <v>920443.68908729998</v>
      </c>
    </row>
    <row r="104" spans="2:27" x14ac:dyDescent="0.3">
      <c r="B104" s="26">
        <f>IF(AND(O104=0,P104=0,Q104=0,Y104=0),0,IF(OR(COUNTIFS(Items!$E:$E,O104,Items!$F:$F,P104,Items!$G:$G,Q104)=1,COUNTIFS(Items!$M:$M,O104,Items!$N:$N,P104,Items!$O:$O,Q104)=1,COUNTIFS(Items!$U:$U,O104,Items!$V:$V,P104,Items!$W:$W,Q104)=1),0,1))</f>
        <v>0</v>
      </c>
      <c r="D104" s="24">
        <f t="shared" si="56"/>
        <v>45392</v>
      </c>
      <c r="O104" s="1" t="s">
        <v>90</v>
      </c>
      <c r="P104" s="1" t="s">
        <v>148</v>
      </c>
      <c r="Q104" s="1" t="s">
        <v>176</v>
      </c>
      <c r="AA104" s="1">
        <f>Y46*100%</f>
        <v>943990.34994600015</v>
      </c>
    </row>
    <row r="105" spans="2:27" x14ac:dyDescent="0.3">
      <c r="B105" s="26">
        <f>IF(AND(O105=0,P105=0,Q105=0,Y105=0),0,IF(OR(COUNTIFS(Items!$E:$E,O105,Items!$F:$F,P105,Items!$G:$G,Q105)=1,COUNTIFS(Items!$M:$M,O105,Items!$N:$N,P105,Items!$O:$O,Q105)=1,COUNTIFS(Items!$U:$U,O105,Items!$V:$V,P105,Items!$W:$W,Q105)=1),0,1))</f>
        <v>0</v>
      </c>
      <c r="D105" s="24">
        <f t="shared" si="56"/>
        <v>45402</v>
      </c>
      <c r="O105" s="1" t="s">
        <v>90</v>
      </c>
      <c r="P105" s="1" t="s">
        <v>148</v>
      </c>
      <c r="Q105" s="1" t="s">
        <v>177</v>
      </c>
      <c r="AA105" s="1">
        <f>Y47*30%</f>
        <v>244038</v>
      </c>
    </row>
    <row r="106" spans="2:27" x14ac:dyDescent="0.3">
      <c r="B106" s="26">
        <f>IF(AND(O106=0,P106=0,Q106=0,Y106=0),0,IF(OR(COUNTIFS(Items!$E:$E,O106,Items!$F:$F,P106,Items!$G:$G,Q106)=1,COUNTIFS(Items!$M:$M,O106,Items!$N:$N,P106,Items!$O:$O,Q106)=1,COUNTIFS(Items!$U:$U,O106,Items!$V:$V,P106,Items!$W:$W,Q106)=1),0,1))</f>
        <v>0</v>
      </c>
      <c r="D106" s="24">
        <f t="shared" si="56"/>
        <v>45412</v>
      </c>
      <c r="O106" s="1" t="s">
        <v>90</v>
      </c>
      <c r="P106" s="1" t="s">
        <v>148</v>
      </c>
      <c r="Q106" s="1" t="s">
        <v>178</v>
      </c>
      <c r="AA106" s="1">
        <f>Y48*50%</f>
        <v>374166</v>
      </c>
    </row>
    <row r="107" spans="2:27" x14ac:dyDescent="0.3">
      <c r="B107" s="26">
        <f>IF(AND(O107=0,P107=0,Q107=0,Y107=0),0,IF(OR(COUNTIFS(Items!$E:$E,O107,Items!$F:$F,P107,Items!$G:$G,Q107)=1,COUNTIFS(Items!$M:$M,O107,Items!$N:$N,P107,Items!$O:$O,Q107)=1,COUNTIFS(Items!$U:$U,O107,Items!$V:$V,P107,Items!$W:$W,Q107)=1),0,1))</f>
        <v>0</v>
      </c>
      <c r="D107" s="24">
        <f t="shared" si="56"/>
        <v>45422</v>
      </c>
      <c r="O107" s="1" t="s">
        <v>90</v>
      </c>
      <c r="P107" s="1" t="s">
        <v>148</v>
      </c>
      <c r="Q107" s="1" t="s">
        <v>179</v>
      </c>
      <c r="AA107" s="1">
        <f>Y49*70%</f>
        <v>589440.6</v>
      </c>
    </row>
    <row r="108" spans="2:27" x14ac:dyDescent="0.3">
      <c r="B108" s="26">
        <f>IF(AND(O108=0,P108=0,Q108=0,Y108=0),0,IF(OR(COUNTIFS(Items!$E:$E,O108,Items!$F:$F,P108,Items!$G:$G,Q108)=1,COUNTIFS(Items!$M:$M,O108,Items!$N:$N,P108,Items!$O:$O,Q108)=1,COUNTIFS(Items!$U:$U,O108,Items!$V:$V,P108,Items!$W:$W,Q108)=1),0,1))</f>
        <v>0</v>
      </c>
      <c r="D108" s="24">
        <f t="shared" si="56"/>
        <v>45432</v>
      </c>
      <c r="O108" s="1" t="s">
        <v>90</v>
      </c>
      <c r="P108" s="1" t="s">
        <v>148</v>
      </c>
      <c r="Q108" s="1" t="s">
        <v>180</v>
      </c>
      <c r="AA108" s="1">
        <f>Y50*100%</f>
        <v>804698.94000000006</v>
      </c>
    </row>
    <row r="109" spans="2:27" x14ac:dyDescent="0.3">
      <c r="B109" s="26">
        <f>IF(AND(O109=0,P109=0,Q109=0,Y109=0),0,IF(OR(COUNTIFS(Items!$E:$E,O109,Items!$F:$F,P109,Items!$G:$G,Q109)=1,COUNTIFS(Items!$M:$M,O109,Items!$N:$N,P109,Items!$O:$O,Q109)=1,COUNTIFS(Items!$U:$U,O109,Items!$V:$V,P109,Items!$W:$W,Q109)=1),0,1))</f>
        <v>0</v>
      </c>
      <c r="D109" s="24">
        <f t="shared" si="56"/>
        <v>45442</v>
      </c>
      <c r="O109" s="1" t="s">
        <v>90</v>
      </c>
      <c r="P109" s="1" t="s">
        <v>149</v>
      </c>
      <c r="Q109" s="1" t="s">
        <v>137</v>
      </c>
      <c r="AA109" s="1">
        <f>Y51*30%</f>
        <v>285743.11800000002</v>
      </c>
    </row>
    <row r="110" spans="2:27" x14ac:dyDescent="0.3">
      <c r="B110" s="26">
        <f>IF(AND(O110=0,P110=0,Q110=0,Y110=0),0,IF(OR(COUNTIFS(Items!$E:$E,O110,Items!$F:$F,P110,Items!$G:$G,Q110)=1,COUNTIFS(Items!$M:$M,O110,Items!$N:$N,P110,Items!$O:$O,Q110)=1,COUNTIFS(Items!$U:$U,O110,Items!$V:$V,P110,Items!$W:$W,Q110)=1),0,1))</f>
        <v>0</v>
      </c>
      <c r="D110" s="24">
        <f t="shared" si="56"/>
        <v>45452</v>
      </c>
      <c r="O110" s="1" t="s">
        <v>90</v>
      </c>
      <c r="P110" s="1" t="s">
        <v>149</v>
      </c>
      <c r="Q110" s="1" t="s">
        <v>138</v>
      </c>
      <c r="AA110" s="1">
        <f>Y52*50%</f>
        <v>438808.93289999996</v>
      </c>
    </row>
    <row r="111" spans="2:27" x14ac:dyDescent="0.3">
      <c r="B111" s="26">
        <f>IF(AND(O111=0,P111=0,Q111=0,Y111=0),0,IF(OR(COUNTIFS(Items!$E:$E,O111,Items!$F:$F,P111,Items!$G:$G,Q111)=1,COUNTIFS(Items!$M:$M,O111,Items!$N:$N,P111,Items!$O:$O,Q111)=1,COUNTIFS(Items!$U:$U,O111,Items!$V:$V,P111,Items!$W:$W,Q111)=1),0,1))</f>
        <v>0</v>
      </c>
      <c r="D111" s="24">
        <f t="shared" si="56"/>
        <v>45462</v>
      </c>
      <c r="O111" s="1" t="s">
        <v>90</v>
      </c>
      <c r="P111" s="1" t="s">
        <v>149</v>
      </c>
      <c r="Q111" s="1" t="s">
        <v>139</v>
      </c>
      <c r="AA111" s="1">
        <f>Y53*70%</f>
        <v>693564.37794000003</v>
      </c>
    </row>
    <row r="112" spans="2:27" x14ac:dyDescent="0.3">
      <c r="B112" s="26">
        <f>IF(AND(O112=0,P112=0,Q112=0,Y112=0),0,IF(OR(COUNTIFS(Items!$E:$E,O112,Items!$F:$F,P112,Items!$G:$G,Q112)=1,COUNTIFS(Items!$M:$M,O112,Items!$N:$N,P112,Items!$O:$O,Q112)=1,COUNTIFS(Items!$U:$U,O112,Items!$V:$V,P112,Items!$W:$W,Q112)=1),0,1))</f>
        <v>0</v>
      </c>
      <c r="D112" s="24">
        <f t="shared" si="56"/>
        <v>45307</v>
      </c>
      <c r="O112" s="1" t="s">
        <v>90</v>
      </c>
      <c r="P112" s="1" t="s">
        <v>149</v>
      </c>
      <c r="Q112" s="1" t="s">
        <v>140</v>
      </c>
      <c r="AA112" s="1">
        <f>Y54*100%</f>
        <v>943034.81640599994</v>
      </c>
    </row>
    <row r="113" spans="2:27" x14ac:dyDescent="0.3">
      <c r="B113" s="26">
        <f>IF(AND(O113=0,P113=0,Q113=0,Y113=0),0,IF(OR(COUNTIFS(Items!$E:$E,O113,Items!$F:$F,P113,Items!$G:$G,Q113)=1,COUNTIFS(Items!$M:$M,O113,Items!$N:$N,P113,Items!$O:$O,Q113)=1,COUNTIFS(Items!$U:$U,O113,Items!$V:$V,P113,Items!$W:$W,Q113)=1),0,1))</f>
        <v>0</v>
      </c>
      <c r="D113" s="24">
        <f t="shared" si="56"/>
        <v>45317</v>
      </c>
      <c r="O113" s="1" t="s">
        <v>90</v>
      </c>
      <c r="P113" s="1" t="s">
        <v>149</v>
      </c>
      <c r="Q113" s="1" t="s">
        <v>141</v>
      </c>
      <c r="AA113" s="1">
        <f>Y55*30%</f>
        <v>333491.30759819999</v>
      </c>
    </row>
    <row r="114" spans="2:27" x14ac:dyDescent="0.3">
      <c r="B114" s="26">
        <f>IF(AND(O114=0,P114=0,Q114=0,Y114=0),0,IF(OR(COUNTIFS(Items!$E:$E,O114,Items!$F:$F,P114,Items!$G:$G,Q114)=1,COUNTIFS(Items!$M:$M,O114,Items!$N:$N,P114,Items!$O:$O,Q114)=1,COUNTIFS(Items!$U:$U,O114,Items!$V:$V,P114,Items!$W:$W,Q114)=1),0,1))</f>
        <v>0</v>
      </c>
      <c r="D114" s="24">
        <f t="shared" si="56"/>
        <v>45327</v>
      </c>
      <c r="O114" s="1" t="s">
        <v>90</v>
      </c>
      <c r="P114" s="1" t="s">
        <v>149</v>
      </c>
      <c r="Q114" s="1" t="s">
        <v>142</v>
      </c>
      <c r="AA114" s="1">
        <f>Y56*50%</f>
        <v>512818.62677721004</v>
      </c>
    </row>
    <row r="115" spans="2:27" x14ac:dyDescent="0.3">
      <c r="B115" s="26">
        <f>IF(AND(O115=0,P115=0,Q115=0,Y115=0),0,IF(OR(COUNTIFS(Items!$E:$E,O115,Items!$F:$F,P115,Items!$G:$G,Q115)=1,COUNTIFS(Items!$M:$M,O115,Items!$N:$N,P115,Items!$O:$O,Q115)=1,COUNTIFS(Items!$U:$U,O115,Items!$V:$V,P115,Items!$W:$W,Q115)=1),0,1))</f>
        <v>0</v>
      </c>
      <c r="D115" s="24">
        <f t="shared" si="56"/>
        <v>45337</v>
      </c>
      <c r="O115" s="1" t="s">
        <v>90</v>
      </c>
      <c r="P115" s="1" t="s">
        <v>149</v>
      </c>
      <c r="Q115" s="1" t="s">
        <v>143</v>
      </c>
      <c r="AA115" s="1">
        <f>Y57*70%</f>
        <v>812775.69130350603</v>
      </c>
    </row>
    <row r="116" spans="2:27" x14ac:dyDescent="0.3">
      <c r="B116" s="26">
        <f>IF(AND(O116=0,P116=0,Q116=0,Y116=0),0,IF(OR(COUNTIFS(Items!$E:$E,O116,Items!$F:$F,P116,Items!$G:$G,Q116)=1,COUNTIFS(Items!$M:$M,O116,Items!$N:$N,P116,Items!$O:$O,Q116)=1,COUNTIFS(Items!$U:$U,O116,Items!$V:$V,P116,Items!$W:$W,Q116)=1),0,1))</f>
        <v>0</v>
      </c>
      <c r="D116" s="24">
        <f t="shared" si="56"/>
        <v>45347</v>
      </c>
      <c r="O116" s="1" t="s">
        <v>90</v>
      </c>
      <c r="P116" s="1" t="s">
        <v>149</v>
      </c>
      <c r="Q116" s="1" t="s">
        <v>144</v>
      </c>
      <c r="AA116" s="1">
        <f>Y58*100%</f>
        <v>713460</v>
      </c>
    </row>
    <row r="117" spans="2:27" x14ac:dyDescent="0.3">
      <c r="B117" s="26">
        <f>IF(AND(O117=0,P117=0,Q117=0,Y117=0),0,IF(OR(COUNTIFS(Items!$E:$E,O117,Items!$F:$F,P117,Items!$G:$G,Q117)=1,COUNTIFS(Items!$M:$M,O117,Items!$N:$N,P117,Items!$O:$O,Q117)=1,COUNTIFS(Items!$U:$U,O117,Items!$V:$V,P117,Items!$W:$W,Q117)=1),0,1))</f>
        <v>0</v>
      </c>
      <c r="D117" s="24">
        <f t="shared" si="56"/>
        <v>45357</v>
      </c>
      <c r="O117" s="1" t="s">
        <v>90</v>
      </c>
      <c r="P117" s="1" t="s">
        <v>149</v>
      </c>
      <c r="Q117" s="1" t="s">
        <v>145</v>
      </c>
      <c r="AA117" s="1">
        <f>Y59*100%</f>
        <v>698332</v>
      </c>
    </row>
    <row r="118" spans="2:27" x14ac:dyDescent="0.3">
      <c r="B118" s="26">
        <f>IF(AND(O118=0,P118=0,Q118=0,Y118=0),0,IF(OR(COUNTIFS(Items!$E:$E,O118,Items!$F:$F,P118,Items!$G:$G,Q118)=1,COUNTIFS(Items!$M:$M,O118,Items!$N:$N,P118,Items!$O:$O,Q118)=1,COUNTIFS(Items!$U:$U,O118,Items!$V:$V,P118,Items!$W:$W,Q118)=1),0,1))</f>
        <v>0</v>
      </c>
      <c r="D118" s="24">
        <f t="shared" si="56"/>
        <v>45367</v>
      </c>
      <c r="O118" s="1" t="s">
        <v>90</v>
      </c>
      <c r="P118" s="1" t="s">
        <v>149</v>
      </c>
      <c r="Q118" s="1" t="s">
        <v>146</v>
      </c>
      <c r="AA118" s="1">
        <f>Y60*100%</f>
        <v>656805.24</v>
      </c>
    </row>
    <row r="119" spans="2:27" x14ac:dyDescent="0.3">
      <c r="B119" s="26">
        <f>IF(AND(O119=0,P119=0,Q119=0,Y119=0),0,IF(OR(COUNTIFS(Items!$E:$E,O119,Items!$F:$F,P119,Items!$G:$G,Q119)=1,COUNTIFS(Items!$M:$M,O119,Items!$N:$N,P119,Items!$O:$O,Q119)=1,COUNTIFS(Items!$U:$U,O119,Items!$V:$V,P119,Items!$W:$W,Q119)=1),0,1))</f>
        <v>0</v>
      </c>
      <c r="D119" s="24">
        <f>D61+35</f>
        <v>45327</v>
      </c>
      <c r="O119" s="1" t="s">
        <v>90</v>
      </c>
      <c r="P119" s="1" t="s">
        <v>93</v>
      </c>
      <c r="Q119" s="1" t="s">
        <v>71</v>
      </c>
      <c r="AA119" s="1">
        <f t="shared" ref="AA119:AA150" si="57">Y3-AA61</f>
        <v>700000</v>
      </c>
    </row>
    <row r="120" spans="2:27" x14ac:dyDescent="0.3">
      <c r="B120" s="26">
        <f>IF(AND(O120=0,P120=0,Q120=0,Y120=0),0,IF(OR(COUNTIFS(Items!$E:$E,O120,Items!$F:$F,P120,Items!$G:$G,Q120)=1,COUNTIFS(Items!$M:$M,O120,Items!$N:$N,P120,Items!$O:$O,Q120)=1,COUNTIFS(Items!$U:$U,O120,Items!$V:$V,P120,Items!$W:$W,Q120)=1),0,1))</f>
        <v>0</v>
      </c>
      <c r="D120" s="24">
        <f>D62+65</f>
        <v>45367</v>
      </c>
      <c r="O120" s="1" t="s">
        <v>90</v>
      </c>
      <c r="P120" s="1" t="s">
        <v>93</v>
      </c>
      <c r="Q120" s="1" t="s">
        <v>72</v>
      </c>
      <c r="AA120" s="1">
        <f t="shared" si="57"/>
        <v>465000</v>
      </c>
    </row>
    <row r="121" spans="2:27" x14ac:dyDescent="0.3">
      <c r="B121" s="26">
        <f>IF(AND(O121=0,P121=0,Q121=0,Y121=0),0,IF(OR(COUNTIFS(Items!$E:$E,O121,Items!$F:$F,P121,Items!$G:$G,Q121)=1,COUNTIFS(Items!$M:$M,O121,Items!$N:$N,P121,Items!$O:$O,Q121)=1,COUNTIFS(Items!$U:$U,O121,Items!$V:$V,P121,Items!$W:$W,Q121)=1),0,1))</f>
        <v>0</v>
      </c>
      <c r="D121" s="24">
        <f t="shared" ref="D121" si="58">D63+35</f>
        <v>45347</v>
      </c>
      <c r="O121" s="1" t="s">
        <v>90</v>
      </c>
      <c r="P121" s="1" t="s">
        <v>93</v>
      </c>
      <c r="Q121" s="1" t="s">
        <v>73</v>
      </c>
      <c r="AA121" s="1">
        <f t="shared" si="57"/>
        <v>321000</v>
      </c>
    </row>
    <row r="122" spans="2:27" x14ac:dyDescent="0.3">
      <c r="B122" s="26">
        <f>IF(AND(O122=0,P122=0,Q122=0,Y122=0),0,IF(OR(COUNTIFS(Items!$E:$E,O122,Items!$F:$F,P122,Items!$G:$G,Q122)=1,COUNTIFS(Items!$M:$M,O122,Items!$N:$N,P122,Items!$O:$O,Q122)=1,COUNTIFS(Items!$U:$U,O122,Items!$V:$V,P122,Items!$W:$W,Q122)=1),0,1))</f>
        <v>0</v>
      </c>
      <c r="D122" s="24">
        <f t="shared" ref="D122" si="59">D64+65</f>
        <v>45387</v>
      </c>
      <c r="O122" s="1" t="s">
        <v>90</v>
      </c>
      <c r="P122" s="1" t="s">
        <v>93</v>
      </c>
      <c r="Q122" s="1" t="s">
        <v>82</v>
      </c>
      <c r="AA122" s="1">
        <f t="shared" si="57"/>
        <v>0</v>
      </c>
    </row>
    <row r="123" spans="2:27" x14ac:dyDescent="0.3">
      <c r="B123" s="26">
        <f>IF(AND(O123=0,P123=0,Q123=0,Y123=0),0,IF(OR(COUNTIFS(Items!$E:$E,O123,Items!$F:$F,P123,Items!$G:$G,Q123)=1,COUNTIFS(Items!$M:$M,O123,Items!$N:$N,P123,Items!$O:$O,Q123)=1,COUNTIFS(Items!$U:$U,O123,Items!$V:$V,P123,Items!$W:$W,Q123)=1),0,1))</f>
        <v>0</v>
      </c>
      <c r="D123" s="24">
        <f t="shared" ref="D123" si="60">D65+35</f>
        <v>45367</v>
      </c>
      <c r="O123" s="1" t="s">
        <v>90</v>
      </c>
      <c r="P123" s="1" t="s">
        <v>93</v>
      </c>
      <c r="Q123" s="1" t="s">
        <v>83</v>
      </c>
      <c r="AA123" s="1">
        <f t="shared" si="57"/>
        <v>801430</v>
      </c>
    </row>
    <row r="124" spans="2:27" x14ac:dyDescent="0.3">
      <c r="B124" s="26">
        <f>IF(AND(O124=0,P124=0,Q124=0,Y124=0),0,IF(OR(COUNTIFS(Items!$E:$E,O124,Items!$F:$F,P124,Items!$G:$G,Q124)=1,COUNTIFS(Items!$M:$M,O124,Items!$N:$N,P124,Items!$O:$O,Q124)=1,COUNTIFS(Items!$U:$U,O124,Items!$V:$V,P124,Items!$W:$W,Q124)=1),0,1))</f>
        <v>0</v>
      </c>
      <c r="D124" s="24">
        <f t="shared" ref="D124" si="61">D66+65</f>
        <v>45407</v>
      </c>
      <c r="O124" s="1" t="s">
        <v>90</v>
      </c>
      <c r="P124" s="1" t="s">
        <v>93</v>
      </c>
      <c r="Q124" s="1" t="s">
        <v>84</v>
      </c>
      <c r="AA124" s="1">
        <f t="shared" si="57"/>
        <v>532378.5</v>
      </c>
    </row>
    <row r="125" spans="2:27" x14ac:dyDescent="0.3">
      <c r="B125" s="26">
        <f>IF(AND(O125=0,P125=0,Q125=0,Y125=0),0,IF(OR(COUNTIFS(Items!$E:$E,O125,Items!$F:$F,P125,Items!$G:$G,Q125)=1,COUNTIFS(Items!$M:$M,O125,Items!$N:$N,P125,Items!$O:$O,Q125)=1,COUNTIFS(Items!$U:$U,O125,Items!$V:$V,P125,Items!$W:$W,Q125)=1),0,1))</f>
        <v>0</v>
      </c>
      <c r="D125" s="24">
        <f t="shared" ref="D125" si="62">D67+35</f>
        <v>45387</v>
      </c>
      <c r="O125" s="1" t="s">
        <v>90</v>
      </c>
      <c r="P125" s="1" t="s">
        <v>93</v>
      </c>
      <c r="Q125" s="1" t="s">
        <v>85</v>
      </c>
      <c r="AA125" s="1">
        <f t="shared" si="57"/>
        <v>367512.9</v>
      </c>
    </row>
    <row r="126" spans="2:27" x14ac:dyDescent="0.3">
      <c r="B126" s="26">
        <f>IF(AND(O126=0,P126=0,Q126=0,Y126=0),0,IF(OR(COUNTIFS(Items!$E:$E,O126,Items!$F:$F,P126,Items!$G:$G,Q126)=1,COUNTIFS(Items!$M:$M,O126,Items!$N:$N,P126,Items!$O:$O,Q126)=1,COUNTIFS(Items!$U:$U,O126,Items!$V:$V,P126,Items!$W:$W,Q126)=1),0,1))</f>
        <v>0</v>
      </c>
      <c r="D126" s="24">
        <f t="shared" ref="D126" si="63">D68+65</f>
        <v>45427</v>
      </c>
      <c r="O126" s="1" t="s">
        <v>90</v>
      </c>
      <c r="P126" s="1" t="s">
        <v>93</v>
      </c>
      <c r="Q126" s="1" t="s">
        <v>170</v>
      </c>
      <c r="AA126" s="1">
        <f t="shared" si="57"/>
        <v>0</v>
      </c>
    </row>
    <row r="127" spans="2:27" x14ac:dyDescent="0.3">
      <c r="B127" s="26">
        <f>IF(AND(O127=0,P127=0,Q127=0,Y127=0),0,IF(OR(COUNTIFS(Items!$E:$E,O127,Items!$F:$F,P127,Items!$G:$G,Q127)=1,COUNTIFS(Items!$M:$M,O127,Items!$N:$N,P127,Items!$O:$O,Q127)=1,COUNTIFS(Items!$U:$U,O127,Items!$V:$V,P127,Items!$W:$W,Q127)=1),0,1))</f>
        <v>0</v>
      </c>
      <c r="D127" s="24">
        <f t="shared" ref="D127" si="64">D69+35</f>
        <v>45407</v>
      </c>
      <c r="O127" s="1" t="s">
        <v>90</v>
      </c>
      <c r="P127" s="1" t="s">
        <v>93</v>
      </c>
      <c r="Q127" s="1" t="s">
        <v>171</v>
      </c>
      <c r="AA127" s="1">
        <f t="shared" si="57"/>
        <v>917557.20699999994</v>
      </c>
    </row>
    <row r="128" spans="2:27" x14ac:dyDescent="0.3">
      <c r="B128" s="26">
        <f>IF(AND(O128=0,P128=0,Q128=0,Y128=0),0,IF(OR(COUNTIFS(Items!$E:$E,O128,Items!$F:$F,P128,Items!$G:$G,Q128)=1,COUNTIFS(Items!$M:$M,O128,Items!$N:$N,P128,Items!$O:$O,Q128)=1,COUNTIFS(Items!$U:$U,O128,Items!$V:$V,P128,Items!$W:$W,Q128)=1),0,1))</f>
        <v>0</v>
      </c>
      <c r="D128" s="24">
        <f t="shared" ref="D128" si="65">D70+65</f>
        <v>45447</v>
      </c>
      <c r="O128" s="1" t="s">
        <v>90</v>
      </c>
      <c r="P128" s="1" t="s">
        <v>93</v>
      </c>
      <c r="Q128" s="1" t="s">
        <v>172</v>
      </c>
      <c r="AA128" s="1">
        <f t="shared" si="57"/>
        <v>609520.14465000003</v>
      </c>
    </row>
    <row r="129" spans="2:27" x14ac:dyDescent="0.3">
      <c r="B129" s="26">
        <f>IF(AND(O129=0,P129=0,Q129=0,Y129=0),0,IF(OR(COUNTIFS(Items!$E:$E,O129,Items!$F:$F,P129,Items!$G:$G,Q129)=1,COUNTIFS(Items!$M:$M,O129,Items!$N:$N,P129,Items!$O:$O,Q129)=1,COUNTIFS(Items!$U:$U,O129,Items!$V:$V,P129,Items!$W:$W,Q129)=1),0,1))</f>
        <v>0</v>
      </c>
      <c r="D129" s="24">
        <f t="shared" ref="D129" si="66">D71+35</f>
        <v>45427</v>
      </c>
      <c r="O129" s="1" t="s">
        <v>90</v>
      </c>
      <c r="P129" s="1" t="s">
        <v>93</v>
      </c>
      <c r="Q129" s="1" t="s">
        <v>173</v>
      </c>
      <c r="AA129" s="1">
        <f t="shared" si="57"/>
        <v>420765.51921000017</v>
      </c>
    </row>
    <row r="130" spans="2:27" x14ac:dyDescent="0.3">
      <c r="B130" s="26">
        <f>IF(AND(O130=0,P130=0,Q130=0,Y130=0),0,IF(OR(COUNTIFS(Items!$E:$E,O130,Items!$F:$F,P130,Items!$G:$G,Q130)=1,COUNTIFS(Items!$M:$M,O130,Items!$N:$N,P130,Items!$O:$O,Q130)=1,COUNTIFS(Items!$U:$U,O130,Items!$V:$V,P130,Items!$W:$W,Q130)=1),0,1))</f>
        <v>0</v>
      </c>
      <c r="D130" s="24">
        <f t="shared" ref="D130" si="67">D72+65</f>
        <v>45467</v>
      </c>
      <c r="O130" s="1" t="s">
        <v>90</v>
      </c>
      <c r="P130" s="1" t="s">
        <v>97</v>
      </c>
      <c r="Q130" s="1" t="s">
        <v>75</v>
      </c>
      <c r="AA130" s="1">
        <f t="shared" si="57"/>
        <v>0</v>
      </c>
    </row>
    <row r="131" spans="2:27" x14ac:dyDescent="0.3">
      <c r="B131" s="26">
        <f>IF(AND(O131=0,P131=0,Q131=0,Y131=0),0,IF(OR(COUNTIFS(Items!$E:$E,O131,Items!$F:$F,P131,Items!$G:$G,Q131)=1,COUNTIFS(Items!$M:$M,O131,Items!$N:$N,P131,Items!$O:$O,Q131)=1,COUNTIFS(Items!$U:$U,O131,Items!$V:$V,P131,Items!$W:$W,Q131)=1),0,1))</f>
        <v>0</v>
      </c>
      <c r="D131" s="24">
        <f t="shared" ref="D131" si="68">D73+35</f>
        <v>45447</v>
      </c>
      <c r="O131" s="1" t="s">
        <v>90</v>
      </c>
      <c r="P131" s="1" t="s">
        <v>97</v>
      </c>
      <c r="Q131" s="1" t="s">
        <v>76</v>
      </c>
      <c r="AA131" s="1">
        <f t="shared" si="57"/>
        <v>616000</v>
      </c>
    </row>
    <row r="132" spans="2:27" x14ac:dyDescent="0.3">
      <c r="B132" s="26">
        <f>IF(AND(O132=0,P132=0,Q132=0,Y132=0),0,IF(OR(COUNTIFS(Items!$E:$E,O132,Items!$F:$F,P132,Items!$G:$G,Q132)=1,COUNTIFS(Items!$M:$M,O132,Items!$N:$N,P132,Items!$O:$O,Q132)=1,COUNTIFS(Items!$U:$U,O132,Items!$V:$V,P132,Items!$W:$W,Q132)=1),0,1))</f>
        <v>0</v>
      </c>
      <c r="D132" s="24">
        <f t="shared" ref="D132" si="69">D74+65</f>
        <v>45487</v>
      </c>
      <c r="O132" s="1" t="s">
        <v>90</v>
      </c>
      <c r="P132" s="1" t="s">
        <v>97</v>
      </c>
      <c r="Q132" s="1" t="s">
        <v>77</v>
      </c>
      <c r="AA132" s="1">
        <f t="shared" si="57"/>
        <v>417300</v>
      </c>
    </row>
    <row r="133" spans="2:27" x14ac:dyDescent="0.3">
      <c r="B133" s="26">
        <f>IF(AND(O133=0,P133=0,Q133=0,Y133=0),0,IF(OR(COUNTIFS(Items!$E:$E,O133,Items!$F:$F,P133,Items!$G:$G,Q133)=1,COUNTIFS(Items!$M:$M,O133,Items!$N:$N,P133,Items!$O:$O,Q133)=1,COUNTIFS(Items!$U:$U,O133,Items!$V:$V,P133,Items!$W:$W,Q133)=1),0,1))</f>
        <v>0</v>
      </c>
      <c r="D133" s="24">
        <f t="shared" ref="D133" si="70">D75+35</f>
        <v>45467</v>
      </c>
      <c r="O133" s="1" t="s">
        <v>90</v>
      </c>
      <c r="P133" s="1" t="s">
        <v>97</v>
      </c>
      <c r="Q133" s="1" t="s">
        <v>78</v>
      </c>
      <c r="AA133" s="1">
        <f t="shared" si="57"/>
        <v>367191.9</v>
      </c>
    </row>
    <row r="134" spans="2:27" x14ac:dyDescent="0.3">
      <c r="B134" s="26">
        <f>IF(AND(O134=0,P134=0,Q134=0,Y134=0),0,IF(OR(COUNTIFS(Items!$E:$E,O134,Items!$F:$F,P134,Items!$G:$G,Q134)=1,COUNTIFS(Items!$M:$M,O134,Items!$N:$N,P134,Items!$O:$O,Q134)=1,COUNTIFS(Items!$U:$U,O134,Items!$V:$V,P134,Items!$W:$W,Q134)=1),0,1))</f>
        <v>0</v>
      </c>
      <c r="D134" s="24">
        <f t="shared" ref="D134" si="71">D76+65</f>
        <v>45507</v>
      </c>
      <c r="O134" s="1" t="s">
        <v>90</v>
      </c>
      <c r="P134" s="1" t="s">
        <v>97</v>
      </c>
      <c r="Q134" s="1" t="s">
        <v>79</v>
      </c>
      <c r="AA134" s="1">
        <f t="shared" si="57"/>
        <v>0</v>
      </c>
    </row>
    <row r="135" spans="2:27" x14ac:dyDescent="0.3">
      <c r="B135" s="26">
        <f>IF(AND(O135=0,P135=0,Q135=0,Y135=0),0,IF(OR(COUNTIFS(Items!$E:$E,O135,Items!$F:$F,P135,Items!$G:$G,Q135)=1,COUNTIFS(Items!$M:$M,O135,Items!$N:$N,P135,Items!$O:$O,Q135)=1,COUNTIFS(Items!$U:$U,O135,Items!$V:$V,P135,Items!$W:$W,Q135)=1),0,1))</f>
        <v>0</v>
      </c>
      <c r="D135" s="24">
        <f t="shared" ref="D135" si="72">D77+35</f>
        <v>45487</v>
      </c>
      <c r="O135" s="1" t="s">
        <v>90</v>
      </c>
      <c r="P135" s="1" t="s">
        <v>97</v>
      </c>
      <c r="Q135" s="1" t="s">
        <v>80</v>
      </c>
      <c r="AA135" s="1">
        <f t="shared" si="57"/>
        <v>710329.9</v>
      </c>
    </row>
    <row r="136" spans="2:27" x14ac:dyDescent="0.3">
      <c r="B136" s="26">
        <f>IF(AND(O136=0,P136=0,Q136=0,Y136=0),0,IF(OR(COUNTIFS(Items!$E:$E,O136,Items!$F:$F,P136,Items!$G:$G,Q136)=1,COUNTIFS(Items!$M:$M,O136,Items!$N:$N,P136,Items!$O:$O,Q136)=1,COUNTIFS(Items!$U:$U,O136,Items!$V:$V,P136,Items!$W:$W,Q136)=1),0,1))</f>
        <v>0</v>
      </c>
      <c r="D136" s="24">
        <f t="shared" ref="D136" si="73">D78+65</f>
        <v>45362</v>
      </c>
      <c r="O136" s="1" t="s">
        <v>90</v>
      </c>
      <c r="P136" s="1" t="s">
        <v>97</v>
      </c>
      <c r="Q136" s="1" t="s">
        <v>81</v>
      </c>
      <c r="AA136" s="1">
        <f t="shared" si="57"/>
        <v>477766.77</v>
      </c>
    </row>
    <row r="137" spans="2:27" x14ac:dyDescent="0.3">
      <c r="B137" s="26">
        <f>IF(AND(O137=0,P137=0,Q137=0,Y137=0),0,IF(OR(COUNTIFS(Items!$E:$E,O137,Items!$F:$F,P137,Items!$G:$G,Q137)=1,COUNTIFS(Items!$M:$M,O137,Items!$N:$N,P137,Items!$O:$O,Q137)=1,COUNTIFS(Items!$U:$U,O137,Items!$V:$V,P137,Items!$W:$W,Q137)=1),0,1))</f>
        <v>0</v>
      </c>
      <c r="D137" s="24">
        <f t="shared" ref="D137" si="74">D79+35</f>
        <v>45342</v>
      </c>
      <c r="O137" s="1" t="s">
        <v>90</v>
      </c>
      <c r="P137" s="1" t="s">
        <v>97</v>
      </c>
      <c r="Q137" s="1" t="s">
        <v>86</v>
      </c>
      <c r="AA137" s="1">
        <f t="shared" si="57"/>
        <v>420398.00631000008</v>
      </c>
    </row>
    <row r="138" spans="2:27" x14ac:dyDescent="0.3">
      <c r="B138" s="26">
        <f>IF(AND(O138=0,P138=0,Q138=0,Y138=0),0,IF(OR(COUNTIFS(Items!$E:$E,O138,Items!$F:$F,P138,Items!$G:$G,Q138)=1,COUNTIFS(Items!$M:$M,O138,Items!$N:$N,P138,Items!$O:$O,Q138)=1,COUNTIFS(Items!$U:$U,O138,Items!$V:$V,P138,Items!$W:$W,Q138)=1),0,1))</f>
        <v>0</v>
      </c>
      <c r="D138" s="24">
        <f t="shared" ref="D138" si="75">D80+65</f>
        <v>45382</v>
      </c>
      <c r="O138" s="1" t="s">
        <v>90</v>
      </c>
      <c r="P138" s="1" t="s">
        <v>97</v>
      </c>
      <c r="Q138" s="1" t="s">
        <v>87</v>
      </c>
      <c r="AA138" s="1">
        <f t="shared" si="57"/>
        <v>0</v>
      </c>
    </row>
    <row r="139" spans="2:27" x14ac:dyDescent="0.3">
      <c r="B139" s="26">
        <f>IF(AND(O139=0,P139=0,Q139=0,Y139=0),0,IF(OR(COUNTIFS(Items!$E:$E,O139,Items!$F:$F,P139,Items!$G:$G,Q139)=1,COUNTIFS(Items!$M:$M,O139,Items!$N:$N,P139,Items!$O:$O,Q139)=1,COUNTIFS(Items!$U:$U,O139,Items!$V:$V,P139,Items!$W:$W,Q139)=1),0,1))</f>
        <v>0</v>
      </c>
      <c r="D139" s="24">
        <f t="shared" ref="D139" si="76">D81+35</f>
        <v>45362</v>
      </c>
      <c r="O139" s="1" t="s">
        <v>90</v>
      </c>
      <c r="P139" s="1" t="s">
        <v>97</v>
      </c>
      <c r="Q139" s="1" t="s">
        <v>88</v>
      </c>
      <c r="AA139" s="1">
        <f t="shared" si="57"/>
        <v>818328.20250999997</v>
      </c>
    </row>
    <row r="140" spans="2:27" x14ac:dyDescent="0.3">
      <c r="B140" s="26">
        <f>IF(AND(O140=0,P140=0,Q140=0,Y140=0),0,IF(OR(COUNTIFS(Items!$E:$E,O140,Items!$F:$F,P140,Items!$G:$G,Q140)=1,COUNTIFS(Items!$M:$M,O140,Items!$N:$N,P140,Items!$O:$O,Q140)=1,COUNTIFS(Items!$U:$U,O140,Items!$V:$V,P140,Items!$W:$W,Q140)=1),0,1))</f>
        <v>0</v>
      </c>
      <c r="D140" s="24">
        <f t="shared" ref="D140" si="77">D82+65</f>
        <v>45402</v>
      </c>
      <c r="O140" s="1" t="s">
        <v>90</v>
      </c>
      <c r="P140" s="1" t="s">
        <v>147</v>
      </c>
      <c r="Q140" s="1" t="s">
        <v>115</v>
      </c>
      <c r="AA140" s="1">
        <f t="shared" si="57"/>
        <v>546995.17497300007</v>
      </c>
    </row>
    <row r="141" spans="2:27" x14ac:dyDescent="0.3">
      <c r="B141" s="26">
        <f>IF(AND(O141=0,P141=0,Q141=0,Y141=0),0,IF(OR(COUNTIFS(Items!$E:$E,O141,Items!$F:$F,P141,Items!$G:$G,Q141)=1,COUNTIFS(Items!$M:$M,O141,Items!$N:$N,P141,Items!$O:$O,Q141)=1,COUNTIFS(Items!$U:$U,O141,Items!$V:$V,P141,Items!$W:$W,Q141)=1),0,1))</f>
        <v>0</v>
      </c>
      <c r="D141" s="24">
        <f t="shared" ref="D141" si="78">D83+35</f>
        <v>45382</v>
      </c>
      <c r="O141" s="1" t="s">
        <v>90</v>
      </c>
      <c r="P141" s="1" t="s">
        <v>147</v>
      </c>
      <c r="Q141" s="1" t="s">
        <v>116</v>
      </c>
      <c r="AA141" s="1">
        <f t="shared" si="57"/>
        <v>332100</v>
      </c>
    </row>
    <row r="142" spans="2:27" x14ac:dyDescent="0.3">
      <c r="B142" s="26">
        <f>IF(AND(O142=0,P142=0,Q142=0,Y142=0),0,IF(OR(COUNTIFS(Items!$E:$E,O142,Items!$F:$F,P142,Items!$G:$G,Q142)=1,COUNTIFS(Items!$M:$M,O142,Items!$N:$N,P142,Items!$O:$O,Q142)=1,COUNTIFS(Items!$U:$U,O142,Items!$V:$V,P142,Items!$W:$W,Q142)=1),0,1))</f>
        <v>0</v>
      </c>
      <c r="D142" s="24">
        <f t="shared" ref="D142" si="79">D84+65</f>
        <v>45422</v>
      </c>
      <c r="O142" s="1" t="s">
        <v>90</v>
      </c>
      <c r="P142" s="1" t="s">
        <v>147</v>
      </c>
      <c r="Q142" s="1" t="s">
        <v>117</v>
      </c>
      <c r="AA142" s="1">
        <f t="shared" si="57"/>
        <v>0</v>
      </c>
    </row>
    <row r="143" spans="2:27" x14ac:dyDescent="0.3">
      <c r="B143" s="26">
        <f>IF(AND(O143=0,P143=0,Q143=0,Y143=0),0,IF(OR(COUNTIFS(Items!$E:$E,O143,Items!$F:$F,P143,Items!$G:$G,Q143)=1,COUNTIFS(Items!$M:$M,O143,Items!$N:$N,P143,Items!$O:$O,Q143)=1,COUNTIFS(Items!$U:$U,O143,Items!$V:$V,P143,Items!$W:$W,Q143)=1),0,1))</f>
        <v>0</v>
      </c>
      <c r="D143" s="24">
        <f t="shared" ref="D143" si="80">D85+35</f>
        <v>45402</v>
      </c>
      <c r="O143" s="1" t="s">
        <v>90</v>
      </c>
      <c r="P143" s="1" t="s">
        <v>147</v>
      </c>
      <c r="Q143" s="1" t="s">
        <v>118</v>
      </c>
      <c r="AA143" s="1">
        <f t="shared" si="57"/>
        <v>549220</v>
      </c>
    </row>
    <row r="144" spans="2:27" x14ac:dyDescent="0.3">
      <c r="B144" s="26">
        <f>IF(AND(O144=0,P144=0,Q144=0,Y144=0),0,IF(OR(COUNTIFS(Items!$E:$E,O144,Items!$F:$F,P144,Items!$G:$G,Q144)=1,COUNTIFS(Items!$M:$M,O144,Items!$N:$N,P144,Items!$O:$O,Q144)=1,COUNTIFS(Items!$U:$U,O144,Items!$V:$V,P144,Items!$W:$W,Q144)=1),0,1))</f>
        <v>0</v>
      </c>
      <c r="D144" s="24">
        <f t="shared" ref="D144" si="81">D86+65</f>
        <v>45442</v>
      </c>
      <c r="O144" s="1" t="s">
        <v>90</v>
      </c>
      <c r="P144" s="1" t="s">
        <v>147</v>
      </c>
      <c r="Q144" s="1" t="s">
        <v>119</v>
      </c>
      <c r="AA144" s="1">
        <f t="shared" si="57"/>
        <v>477349.47000000003</v>
      </c>
    </row>
    <row r="145" spans="2:27" x14ac:dyDescent="0.3">
      <c r="B145" s="26">
        <f>IF(AND(O145=0,P145=0,Q145=0,Y145=0),0,IF(OR(COUNTIFS(Items!$E:$E,O145,Items!$F:$F,P145,Items!$G:$G,Q145)=1,COUNTIFS(Items!$M:$M,O145,Items!$N:$N,P145,Items!$O:$O,Q145)=1,COUNTIFS(Items!$U:$U,O145,Items!$V:$V,P145,Items!$W:$W,Q145)=1),0,1))</f>
        <v>0</v>
      </c>
      <c r="D145" s="24">
        <f t="shared" ref="D145" si="82">D87+35</f>
        <v>45422</v>
      </c>
      <c r="O145" s="1" t="s">
        <v>90</v>
      </c>
      <c r="P145" s="1" t="s">
        <v>147</v>
      </c>
      <c r="Q145" s="1" t="s">
        <v>120</v>
      </c>
      <c r="AA145" s="1">
        <f t="shared" si="57"/>
        <v>385568.10000000009</v>
      </c>
    </row>
    <row r="146" spans="2:27" x14ac:dyDescent="0.3">
      <c r="B146" s="26">
        <f>IF(AND(O146=0,P146=0,Q146=0,Y146=0),0,IF(OR(COUNTIFS(Items!$E:$E,O146,Items!$F:$F,P146,Items!$G:$G,Q146)=1,COUNTIFS(Items!$M:$M,O146,Items!$N:$N,P146,Items!$O:$O,Q146)=1,COUNTIFS(Items!$U:$U,O146,Items!$V:$V,P146,Items!$W:$W,Q146)=1),0,1))</f>
        <v>0</v>
      </c>
      <c r="D146" s="24">
        <f t="shared" ref="D146" si="83">D88+65</f>
        <v>45462</v>
      </c>
      <c r="O146" s="1" t="s">
        <v>90</v>
      </c>
      <c r="P146" s="1" t="s">
        <v>147</v>
      </c>
      <c r="Q146" s="1" t="s">
        <v>121</v>
      </c>
      <c r="AA146" s="1">
        <f t="shared" si="57"/>
        <v>0</v>
      </c>
    </row>
    <row r="147" spans="2:27" x14ac:dyDescent="0.3">
      <c r="B147" s="26">
        <f>IF(AND(O147=0,P147=0,Q147=0,Y147=0),0,IF(OR(COUNTIFS(Items!$E:$E,O147,Items!$F:$F,P147,Items!$G:$G,Q147)=1,COUNTIFS(Items!$M:$M,O147,Items!$N:$N,P147,Items!$O:$O,Q147)=1,COUNTIFS(Items!$U:$U,O147,Items!$V:$V,P147,Items!$W:$W,Q147)=1),0,1))</f>
        <v>0</v>
      </c>
      <c r="D147" s="24">
        <f t="shared" ref="D147" si="84">D89+35</f>
        <v>45442</v>
      </c>
      <c r="O147" s="1" t="s">
        <v>90</v>
      </c>
      <c r="P147" s="1" t="s">
        <v>147</v>
      </c>
      <c r="Q147" s="1" t="s">
        <v>122</v>
      </c>
      <c r="AA147" s="1">
        <f t="shared" si="57"/>
        <v>633873.47800000012</v>
      </c>
    </row>
    <row r="148" spans="2:27" x14ac:dyDescent="0.3">
      <c r="B148" s="26">
        <f>IF(AND(O148=0,P148=0,Q148=0,Y148=0),0,IF(OR(COUNTIFS(Items!$E:$E,O148,Items!$F:$F,P148,Items!$G:$G,Q148)=1,COUNTIFS(Items!$M:$M,O148,Items!$N:$N,P148,Items!$O:$O,Q148)=1,COUNTIFS(Items!$U:$U,O148,Items!$V:$V,P148,Items!$W:$W,Q148)=1),0,1))</f>
        <v>0</v>
      </c>
      <c r="D148" s="24">
        <f t="shared" ref="D148" si="85">D90+65</f>
        <v>45482</v>
      </c>
      <c r="O148" s="1" t="s">
        <v>90</v>
      </c>
      <c r="P148" s="1" t="s">
        <v>147</v>
      </c>
      <c r="Q148" s="1" t="s">
        <v>123</v>
      </c>
      <c r="AA148" s="1">
        <f t="shared" si="57"/>
        <v>546517.40820299997</v>
      </c>
    </row>
    <row r="149" spans="2:27" x14ac:dyDescent="0.3">
      <c r="B149" s="26">
        <f>IF(AND(O149=0,P149=0,Q149=0,Y149=0),0,IF(OR(COUNTIFS(Items!$E:$E,O149,Items!$F:$F,P149,Items!$G:$G,Q149)=1,COUNTIFS(Items!$M:$M,O149,Items!$N:$N,P149,Items!$O:$O,Q149)=1,COUNTIFS(Items!$U:$U,O149,Items!$V:$V,P149,Items!$W:$W,Q149)=1),0,1))</f>
        <v>0</v>
      </c>
      <c r="D149" s="24">
        <f t="shared" ref="D149" si="86">D91+35</f>
        <v>45462</v>
      </c>
      <c r="O149" s="1" t="s">
        <v>90</v>
      </c>
      <c r="P149" s="1" t="s">
        <v>147</v>
      </c>
      <c r="Q149" s="1" t="s">
        <v>124</v>
      </c>
      <c r="AA149" s="1">
        <f t="shared" si="57"/>
        <v>446783.72769000009</v>
      </c>
    </row>
    <row r="150" spans="2:27" x14ac:dyDescent="0.3">
      <c r="B150" s="26">
        <f>IF(AND(O150=0,P150=0,Q150=0,Y150=0),0,IF(OR(COUNTIFS(Items!$E:$E,O150,Items!$F:$F,P150,Items!$G:$G,Q150)=1,COUNTIFS(Items!$M:$M,O150,Items!$N:$N,P150,Items!$O:$O,Q150)=1,COUNTIFS(Items!$U:$U,O150,Items!$V:$V,P150,Items!$W:$W,Q150)=1),0,1))</f>
        <v>0</v>
      </c>
      <c r="D150" s="24">
        <f t="shared" ref="D150" si="87">D92+65</f>
        <v>45502</v>
      </c>
      <c r="O150" s="1" t="s">
        <v>90</v>
      </c>
      <c r="P150" s="1" t="s">
        <v>147</v>
      </c>
      <c r="Q150" s="1" t="s">
        <v>126</v>
      </c>
      <c r="AA150" s="1">
        <f t="shared" si="57"/>
        <v>0</v>
      </c>
    </row>
    <row r="151" spans="2:27" x14ac:dyDescent="0.3">
      <c r="B151" s="26">
        <f>IF(AND(O151=0,P151=0,Q151=0,Y151=0),0,IF(OR(COUNTIFS(Items!$E:$E,O151,Items!$F:$F,P151,Items!$G:$G,Q151)=1,COUNTIFS(Items!$M:$M,O151,Items!$N:$N,P151,Items!$O:$O,Q151)=1,COUNTIFS(Items!$U:$U,O151,Items!$V:$V,P151,Items!$W:$W,Q151)=1),0,1))</f>
        <v>0</v>
      </c>
      <c r="D151" s="24">
        <f t="shared" ref="D151" si="88">D93+35</f>
        <v>45482</v>
      </c>
      <c r="O151" s="1" t="s">
        <v>90</v>
      </c>
      <c r="P151" s="1" t="s">
        <v>147</v>
      </c>
      <c r="Q151" s="1" t="s">
        <v>127</v>
      </c>
      <c r="AA151" s="1">
        <f t="shared" ref="AA151:AA182" si="89">Y35-AA93</f>
        <v>730793.24496220006</v>
      </c>
    </row>
    <row r="152" spans="2:27" x14ac:dyDescent="0.3">
      <c r="B152" s="26">
        <f>IF(AND(O152=0,P152=0,Q152=0,Y152=0),0,IF(OR(COUNTIFS(Items!$E:$E,O152,Items!$F:$F,P152,Items!$G:$G,Q152)=1,COUNTIFS(Items!$M:$M,O152,Items!$N:$N,P152,Items!$O:$O,Q152)=1,COUNTIFS(Items!$U:$U,O152,Items!$V:$V,P152,Items!$W:$W,Q152)=1),0,1))</f>
        <v>0</v>
      </c>
      <c r="D152" s="24">
        <f t="shared" ref="D152" si="90">D94+65</f>
        <v>45522</v>
      </c>
      <c r="O152" s="1" t="s">
        <v>90</v>
      </c>
      <c r="P152" s="1" t="s">
        <v>147</v>
      </c>
      <c r="Q152" s="1" t="s">
        <v>128</v>
      </c>
      <c r="AA152" s="1">
        <f t="shared" si="89"/>
        <v>431730</v>
      </c>
    </row>
    <row r="153" spans="2:27" x14ac:dyDescent="0.3">
      <c r="B153" s="26">
        <f>IF(AND(O153=0,P153=0,Q153=0,Y153=0),0,IF(OR(COUNTIFS(Items!$E:$E,O153,Items!$F:$F,P153,Items!$G:$G,Q153)=1,COUNTIFS(Items!$M:$M,O153,Items!$N:$N,P153,Items!$O:$O,Q153)=1,COUNTIFS(Items!$U:$U,O153,Items!$V:$V,P153,Items!$W:$W,Q153)=1),0,1))</f>
        <v>0</v>
      </c>
      <c r="D153" s="24">
        <f t="shared" ref="D153" si="91">D95+35</f>
        <v>45337</v>
      </c>
      <c r="O153" s="1" t="s">
        <v>90</v>
      </c>
      <c r="P153" s="1" t="s">
        <v>147</v>
      </c>
      <c r="Q153" s="1" t="s">
        <v>129</v>
      </c>
      <c r="AA153" s="1">
        <f t="shared" si="89"/>
        <v>287820</v>
      </c>
    </row>
    <row r="154" spans="2:27" x14ac:dyDescent="0.3">
      <c r="B154" s="26">
        <f>IF(AND(O154=0,P154=0,Q154=0,Y154=0),0,IF(OR(COUNTIFS(Items!$E:$E,O154,Items!$F:$F,P154,Items!$G:$G,Q154)=1,COUNTIFS(Items!$M:$M,O154,Items!$N:$N,P154,Items!$O:$O,Q154)=1,COUNTIFS(Items!$U:$U,O154,Items!$V:$V,P154,Items!$W:$W,Q154)=1),0,1))</f>
        <v>0</v>
      </c>
      <c r="D154" s="24">
        <f t="shared" ref="D154" si="92">D96+65</f>
        <v>45377</v>
      </c>
      <c r="O154" s="1" t="s">
        <v>90</v>
      </c>
      <c r="P154" s="1" t="s">
        <v>147</v>
      </c>
      <c r="Q154" s="1" t="s">
        <v>130</v>
      </c>
      <c r="AA154" s="1">
        <f t="shared" si="89"/>
        <v>0</v>
      </c>
    </row>
    <row r="155" spans="2:27" x14ac:dyDescent="0.3">
      <c r="B155" s="26">
        <f>IF(AND(O155=0,P155=0,Q155=0,Y155=0),0,IF(OR(COUNTIFS(Items!$E:$E,O155,Items!$F:$F,P155,Items!$G:$G,Q155)=1,COUNTIFS(Items!$M:$M,O155,Items!$N:$N,P155,Items!$O:$O,Q155)=1,COUNTIFS(Items!$U:$U,O155,Items!$V:$V,P155,Items!$W:$W,Q155)=1),0,1))</f>
        <v>0</v>
      </c>
      <c r="D155" s="24">
        <f t="shared" ref="D155" si="93">D97+35</f>
        <v>45357</v>
      </c>
      <c r="O155" s="1" t="s">
        <v>90</v>
      </c>
      <c r="P155" s="1" t="s">
        <v>147</v>
      </c>
      <c r="Q155" s="1" t="s">
        <v>131</v>
      </c>
      <c r="AA155" s="1">
        <f t="shared" si="89"/>
        <v>633289.25800000003</v>
      </c>
    </row>
    <row r="156" spans="2:27" x14ac:dyDescent="0.3">
      <c r="B156" s="26">
        <f>IF(AND(O156=0,P156=0,Q156=0,Y156=0),0,IF(OR(COUNTIFS(Items!$E:$E,O156,Items!$F:$F,P156,Items!$G:$G,Q156)=1,COUNTIFS(Items!$M:$M,O156,Items!$N:$N,P156,Items!$O:$O,Q156)=1,COUNTIFS(Items!$U:$U,O156,Items!$V:$V,P156,Items!$W:$W,Q156)=1),0,1))</f>
        <v>0</v>
      </c>
      <c r="D156" s="24">
        <f t="shared" ref="D156" si="94">D98+65</f>
        <v>45397</v>
      </c>
      <c r="O156" s="1" t="s">
        <v>90</v>
      </c>
      <c r="P156" s="1" t="s">
        <v>147</v>
      </c>
      <c r="Q156" s="1" t="s">
        <v>132</v>
      </c>
      <c r="AA156" s="1">
        <f t="shared" si="89"/>
        <v>501238.53</v>
      </c>
    </row>
    <row r="157" spans="2:27" x14ac:dyDescent="0.3">
      <c r="B157" s="26">
        <f>IF(AND(O157=0,P157=0,Q157=0,Y157=0),0,IF(OR(COUNTIFS(Items!$E:$E,O157,Items!$F:$F,P157,Items!$G:$G,Q157)=1,COUNTIFS(Items!$M:$M,O157,Items!$N:$N,P157,Items!$O:$O,Q157)=1,COUNTIFS(Items!$U:$U,O157,Items!$V:$V,P157,Items!$W:$W,Q157)=1),0,1))</f>
        <v>0</v>
      </c>
      <c r="D157" s="24">
        <f t="shared" ref="D157" si="95">D99+35</f>
        <v>45377</v>
      </c>
      <c r="O157" s="1" t="s">
        <v>90</v>
      </c>
      <c r="P157" s="1" t="s">
        <v>148</v>
      </c>
      <c r="Q157" s="1" t="s">
        <v>133</v>
      </c>
      <c r="AA157" s="1">
        <f t="shared" si="89"/>
        <v>337545.33299999998</v>
      </c>
    </row>
    <row r="158" spans="2:27" x14ac:dyDescent="0.3">
      <c r="B158" s="26">
        <f>IF(AND(O158=0,P158=0,Q158=0,Y158=0),0,IF(OR(COUNTIFS(Items!$E:$E,O158,Items!$F:$F,P158,Items!$G:$G,Q158)=1,COUNTIFS(Items!$M:$M,O158,Items!$N:$N,P158,Items!$O:$O,Q158)=1,COUNTIFS(Items!$U:$U,O158,Items!$V:$V,P158,Items!$W:$W,Q158)=1),0,1))</f>
        <v>0</v>
      </c>
      <c r="D158" s="24">
        <f t="shared" ref="D158" si="96">D100+65</f>
        <v>45417</v>
      </c>
      <c r="O158" s="1" t="s">
        <v>90</v>
      </c>
      <c r="P158" s="1" t="s">
        <v>148</v>
      </c>
      <c r="Q158" s="1" t="s">
        <v>134</v>
      </c>
      <c r="AA158" s="1">
        <f t="shared" si="89"/>
        <v>0</v>
      </c>
    </row>
    <row r="159" spans="2:27" x14ac:dyDescent="0.3">
      <c r="B159" s="26">
        <f>IF(AND(O159=0,P159=0,Q159=0,Y159=0),0,IF(OR(COUNTIFS(Items!$E:$E,O159,Items!$F:$F,P159,Items!$G:$G,Q159)=1,COUNTIFS(Items!$M:$M,O159,Items!$N:$N,P159,Items!$O:$O,Q159)=1,COUNTIFS(Items!$U:$U,O159,Items!$V:$V,P159,Items!$W:$W,Q159)=1),0,1))</f>
        <v>0</v>
      </c>
      <c r="D159" s="24">
        <f t="shared" ref="D159" si="97">D101+35</f>
        <v>45397</v>
      </c>
      <c r="O159" s="1" t="s">
        <v>90</v>
      </c>
      <c r="P159" s="1" t="s">
        <v>148</v>
      </c>
      <c r="Q159" s="1" t="s">
        <v>135</v>
      </c>
      <c r="AA159" s="1">
        <f t="shared" si="89"/>
        <v>730124.3714842</v>
      </c>
    </row>
    <row r="160" spans="2:27" x14ac:dyDescent="0.3">
      <c r="B160" s="26">
        <f>IF(AND(O160=0,P160=0,Q160=0,Y160=0),0,IF(OR(COUNTIFS(Items!$E:$E,O160,Items!$F:$F,P160,Items!$G:$G,Q160)=1,COUNTIFS(Items!$M:$M,O160,Items!$N:$N,P160,Items!$O:$O,Q160)=1,COUNTIFS(Items!$U:$U,O160,Items!$V:$V,P160,Items!$W:$W,Q160)=1),0,1))</f>
        <v>0</v>
      </c>
      <c r="D160" s="24">
        <f t="shared" ref="D160" si="98">D102+65</f>
        <v>45437</v>
      </c>
      <c r="O160" s="1" t="s">
        <v>90</v>
      </c>
      <c r="P160" s="1" t="s">
        <v>148</v>
      </c>
      <c r="Q160" s="1" t="s">
        <v>174</v>
      </c>
      <c r="AA160" s="1">
        <f t="shared" si="89"/>
        <v>580818.845997</v>
      </c>
    </row>
    <row r="161" spans="2:27" x14ac:dyDescent="0.3">
      <c r="B161" s="26">
        <f>IF(AND(O161=0,P161=0,Q161=0,Y161=0),0,IF(OR(COUNTIFS(Items!$E:$E,O161,Items!$F:$F,P161,Items!$G:$G,Q161)=1,COUNTIFS(Items!$M:$M,O161,Items!$N:$N,P161,Items!$O:$O,Q161)=1,COUNTIFS(Items!$U:$U,O161,Items!$V:$V,P161,Items!$W:$W,Q161)=1),0,1))</f>
        <v>0</v>
      </c>
      <c r="D161" s="24">
        <f t="shared" ref="D161" si="99">D103+35</f>
        <v>45417</v>
      </c>
      <c r="O161" s="1" t="s">
        <v>90</v>
      </c>
      <c r="P161" s="1" t="s">
        <v>148</v>
      </c>
      <c r="Q161" s="1" t="s">
        <v>175</v>
      </c>
      <c r="AA161" s="1">
        <f t="shared" si="89"/>
        <v>394475.86675170006</v>
      </c>
    </row>
    <row r="162" spans="2:27" x14ac:dyDescent="0.3">
      <c r="B162" s="26">
        <f>IF(AND(O162=0,P162=0,Q162=0,Y162=0),0,IF(OR(COUNTIFS(Items!$E:$E,O162,Items!$F:$F,P162,Items!$G:$G,Q162)=1,COUNTIFS(Items!$M:$M,O162,Items!$N:$N,P162,Items!$O:$O,Q162)=1,COUNTIFS(Items!$U:$U,O162,Items!$V:$V,P162,Items!$W:$W,Q162)=1),0,1))</f>
        <v>0</v>
      </c>
      <c r="D162" s="24">
        <f t="shared" ref="D162" si="100">D104+65</f>
        <v>45457</v>
      </c>
      <c r="O162" s="1" t="s">
        <v>90</v>
      </c>
      <c r="P162" s="1" t="s">
        <v>148</v>
      </c>
      <c r="Q162" s="1" t="s">
        <v>176</v>
      </c>
      <c r="AA162" s="1">
        <f t="shared" si="89"/>
        <v>0</v>
      </c>
    </row>
    <row r="163" spans="2:27" x14ac:dyDescent="0.3">
      <c r="B163" s="26">
        <f>IF(AND(O163=0,P163=0,Q163=0,Y163=0),0,IF(OR(COUNTIFS(Items!$E:$E,O163,Items!$F:$F,P163,Items!$G:$G,Q163)=1,COUNTIFS(Items!$M:$M,O163,Items!$N:$N,P163,Items!$O:$O,Q163)=1,COUNTIFS(Items!$U:$U,O163,Items!$V:$V,P163,Items!$W:$W,Q163)=1),0,1))</f>
        <v>0</v>
      </c>
      <c r="D163" s="24">
        <f t="shared" ref="D163" si="101">D105+35</f>
        <v>45437</v>
      </c>
      <c r="O163" s="1" t="s">
        <v>90</v>
      </c>
      <c r="P163" s="1" t="s">
        <v>148</v>
      </c>
      <c r="Q163" s="1" t="s">
        <v>177</v>
      </c>
      <c r="AA163" s="1">
        <f t="shared" si="89"/>
        <v>569422</v>
      </c>
    </row>
    <row r="164" spans="2:27" x14ac:dyDescent="0.3">
      <c r="B164" s="26">
        <f>IF(AND(O164=0,P164=0,Q164=0,Y164=0),0,IF(OR(COUNTIFS(Items!$E:$E,O164,Items!$F:$F,P164,Items!$G:$G,Q164)=1,COUNTIFS(Items!$M:$M,O164,Items!$N:$N,P164,Items!$O:$O,Q164)=1,COUNTIFS(Items!$U:$U,O164,Items!$V:$V,P164,Items!$W:$W,Q164)=1),0,1))</f>
        <v>0</v>
      </c>
      <c r="D164" s="24">
        <f t="shared" ref="D164" si="102">D106+65</f>
        <v>45477</v>
      </c>
      <c r="O164" s="1" t="s">
        <v>90</v>
      </c>
      <c r="P164" s="1" t="s">
        <v>148</v>
      </c>
      <c r="Q164" s="1" t="s">
        <v>178</v>
      </c>
      <c r="AA164" s="1">
        <f t="shared" si="89"/>
        <v>374166</v>
      </c>
    </row>
    <row r="165" spans="2:27" x14ac:dyDescent="0.3">
      <c r="B165" s="26">
        <f>IF(AND(O165=0,P165=0,Q165=0,Y165=0),0,IF(OR(COUNTIFS(Items!$E:$E,O165,Items!$F:$F,P165,Items!$G:$G,Q165)=1,COUNTIFS(Items!$M:$M,O165,Items!$N:$N,P165,Items!$O:$O,Q165)=1,COUNTIFS(Items!$U:$U,O165,Items!$V:$V,P165,Items!$W:$W,Q165)=1),0,1))</f>
        <v>0</v>
      </c>
      <c r="D165" s="24">
        <f t="shared" ref="D165" si="103">D107+35</f>
        <v>45457</v>
      </c>
      <c r="O165" s="1" t="s">
        <v>90</v>
      </c>
      <c r="P165" s="1" t="s">
        <v>148</v>
      </c>
      <c r="Q165" s="1" t="s">
        <v>179</v>
      </c>
      <c r="AA165" s="1">
        <f t="shared" si="89"/>
        <v>252617.40000000002</v>
      </c>
    </row>
    <row r="166" spans="2:27" x14ac:dyDescent="0.3">
      <c r="B166" s="26">
        <f>IF(AND(O166=0,P166=0,Q166=0,Y166=0),0,IF(OR(COUNTIFS(Items!$E:$E,O166,Items!$F:$F,P166,Items!$G:$G,Q166)=1,COUNTIFS(Items!$M:$M,O166,Items!$N:$N,P166,Items!$O:$O,Q166)=1,COUNTIFS(Items!$U:$U,O166,Items!$V:$V,P166,Items!$W:$W,Q166)=1),0,1))</f>
        <v>0</v>
      </c>
      <c r="D166" s="24">
        <f t="shared" ref="D166" si="104">D108+65</f>
        <v>45497</v>
      </c>
      <c r="O166" s="1" t="s">
        <v>90</v>
      </c>
      <c r="P166" s="1" t="s">
        <v>148</v>
      </c>
      <c r="Q166" s="1" t="s">
        <v>180</v>
      </c>
      <c r="AA166" s="1">
        <f t="shared" si="89"/>
        <v>0</v>
      </c>
    </row>
    <row r="167" spans="2:27" x14ac:dyDescent="0.3">
      <c r="B167" s="26">
        <f>IF(AND(O167=0,P167=0,Q167=0,Y167=0),0,IF(OR(COUNTIFS(Items!$E:$E,O167,Items!$F:$F,P167,Items!$G:$G,Q167)=1,COUNTIFS(Items!$M:$M,O167,Items!$N:$N,P167,Items!$O:$O,Q167)=1,COUNTIFS(Items!$U:$U,O167,Items!$V:$V,P167,Items!$W:$W,Q167)=1),0,1))</f>
        <v>0</v>
      </c>
      <c r="D167" s="24">
        <f t="shared" ref="D167" si="105">D109+35</f>
        <v>45477</v>
      </c>
      <c r="O167" s="1" t="s">
        <v>90</v>
      </c>
      <c r="P167" s="1" t="s">
        <v>149</v>
      </c>
      <c r="Q167" s="1" t="s">
        <v>137</v>
      </c>
      <c r="AA167" s="1">
        <f t="shared" si="89"/>
        <v>666733.94200000004</v>
      </c>
    </row>
    <row r="168" spans="2:27" x14ac:dyDescent="0.3">
      <c r="B168" s="26">
        <f>IF(AND(O168=0,P168=0,Q168=0,Y168=0),0,IF(OR(COUNTIFS(Items!$E:$E,O168,Items!$F:$F,P168,Items!$G:$G,Q168)=1,COUNTIFS(Items!$M:$M,O168,Items!$N:$N,P168,Items!$O:$O,Q168)=1,COUNTIFS(Items!$U:$U,O168,Items!$V:$V,P168,Items!$W:$W,Q168)=1),0,1))</f>
        <v>0</v>
      </c>
      <c r="D168" s="24">
        <f t="shared" ref="D168" si="106">D110+65</f>
        <v>45517</v>
      </c>
      <c r="O168" s="1" t="s">
        <v>90</v>
      </c>
      <c r="P168" s="1" t="s">
        <v>149</v>
      </c>
      <c r="Q168" s="1" t="s">
        <v>138</v>
      </c>
      <c r="AA168" s="1">
        <f t="shared" si="89"/>
        <v>438808.93289999996</v>
      </c>
    </row>
    <row r="169" spans="2:27" x14ac:dyDescent="0.3">
      <c r="B169" s="26">
        <f>IF(AND(O169=0,P169=0,Q169=0,Y169=0),0,IF(OR(COUNTIFS(Items!$E:$E,O169,Items!$F:$F,P169,Items!$G:$G,Q169)=1,COUNTIFS(Items!$M:$M,O169,Items!$N:$N,P169,Items!$O:$O,Q169)=1,COUNTIFS(Items!$U:$U,O169,Items!$V:$V,P169,Items!$W:$W,Q169)=1),0,1))</f>
        <v>0</v>
      </c>
      <c r="D169" s="24">
        <f t="shared" ref="D169" si="107">D111+35</f>
        <v>45497</v>
      </c>
      <c r="O169" s="1" t="s">
        <v>90</v>
      </c>
      <c r="P169" s="1" t="s">
        <v>149</v>
      </c>
      <c r="Q169" s="1" t="s">
        <v>139</v>
      </c>
      <c r="AA169" s="1">
        <f t="shared" si="89"/>
        <v>297241.87626000005</v>
      </c>
    </row>
    <row r="170" spans="2:27" x14ac:dyDescent="0.3">
      <c r="B170" s="26">
        <f>IF(AND(O170=0,P170=0,Q170=0,Y170=0),0,IF(OR(COUNTIFS(Items!$E:$E,O170,Items!$F:$F,P170,Items!$G:$G,Q170)=1,COUNTIFS(Items!$M:$M,O170,Items!$N:$N,P170,Items!$O:$O,Q170)=1,COUNTIFS(Items!$U:$U,O170,Items!$V:$V,P170,Items!$W:$W,Q170)=1),0,1))</f>
        <v>0</v>
      </c>
      <c r="D170" s="24">
        <f t="shared" ref="D170" si="108">D112+65</f>
        <v>45372</v>
      </c>
      <c r="O170" s="1" t="s">
        <v>90</v>
      </c>
      <c r="P170" s="1" t="s">
        <v>149</v>
      </c>
      <c r="Q170" s="1" t="s">
        <v>140</v>
      </c>
      <c r="AA170" s="1">
        <f t="shared" si="89"/>
        <v>0</v>
      </c>
    </row>
    <row r="171" spans="2:27" x14ac:dyDescent="0.3">
      <c r="B171" s="26">
        <f>IF(AND(O171=0,P171=0,Q171=0,Y171=0),0,IF(OR(COUNTIFS(Items!$E:$E,O171,Items!$F:$F,P171,Items!$G:$G,Q171)=1,COUNTIFS(Items!$M:$M,O171,Items!$N:$N,P171,Items!$O:$O,Q171)=1,COUNTIFS(Items!$U:$U,O171,Items!$V:$V,P171,Items!$W:$W,Q171)=1),0,1))</f>
        <v>0</v>
      </c>
      <c r="D171" s="24">
        <f t="shared" ref="D171" si="109">D113+35</f>
        <v>45352</v>
      </c>
      <c r="O171" s="1" t="s">
        <v>90</v>
      </c>
      <c r="P171" s="1" t="s">
        <v>149</v>
      </c>
      <c r="Q171" s="1" t="s">
        <v>141</v>
      </c>
      <c r="AA171" s="1">
        <f t="shared" si="89"/>
        <v>778146.38439580007</v>
      </c>
    </row>
    <row r="172" spans="2:27" x14ac:dyDescent="0.3">
      <c r="B172" s="26">
        <f>IF(AND(O172=0,P172=0,Q172=0,Y172=0),0,IF(OR(COUNTIFS(Items!$E:$E,O172,Items!$F:$F,P172,Items!$G:$G,Q172)=1,COUNTIFS(Items!$M:$M,O172,Items!$N:$N,P172,Items!$O:$O,Q172)=1,COUNTIFS(Items!$U:$U,O172,Items!$V:$V,P172,Items!$W:$W,Q172)=1),0,1))</f>
        <v>0</v>
      </c>
      <c r="D172" s="24">
        <f t="shared" ref="D172" si="110">D114+65</f>
        <v>45392</v>
      </c>
      <c r="O172" s="1" t="s">
        <v>90</v>
      </c>
      <c r="P172" s="1" t="s">
        <v>149</v>
      </c>
      <c r="Q172" s="1" t="s">
        <v>142</v>
      </c>
      <c r="AA172" s="1">
        <f t="shared" si="89"/>
        <v>512818.62677721004</v>
      </c>
    </row>
    <row r="173" spans="2:27" x14ac:dyDescent="0.3">
      <c r="B173" s="26">
        <f>IF(AND(O173=0,P173=0,Q173=0,Y173=0),0,IF(OR(COUNTIFS(Items!$E:$E,O173,Items!$F:$F,P173,Items!$G:$G,Q173)=1,COUNTIFS(Items!$M:$M,O173,Items!$N:$N,P173,Items!$O:$O,Q173)=1,COUNTIFS(Items!$U:$U,O173,Items!$V:$V,P173,Items!$W:$W,Q173)=1),0,1))</f>
        <v>0</v>
      </c>
      <c r="D173" s="24">
        <f t="shared" ref="D173" si="111">D115+35</f>
        <v>45372</v>
      </c>
      <c r="O173" s="1" t="s">
        <v>90</v>
      </c>
      <c r="P173" s="1" t="s">
        <v>149</v>
      </c>
      <c r="Q173" s="1" t="s">
        <v>143</v>
      </c>
      <c r="AA173" s="1">
        <f t="shared" si="89"/>
        <v>348332.43913007411</v>
      </c>
    </row>
    <row r="174" spans="2:27" x14ac:dyDescent="0.3">
      <c r="B174" s="26">
        <f>IF(AND(O174=0,P174=0,Q174=0,Y174=0),0,IF(OR(COUNTIFS(Items!$E:$E,O174,Items!$F:$F,P174,Items!$G:$G,Q174)=1,COUNTIFS(Items!$M:$M,O174,Items!$N:$N,P174,Items!$O:$O,Q174)=1,COUNTIFS(Items!$U:$U,O174,Items!$V:$V,P174,Items!$W:$W,Q174)=1),0,1))</f>
        <v>0</v>
      </c>
      <c r="D174" s="24">
        <f t="shared" ref="D174" si="112">D116+65</f>
        <v>45412</v>
      </c>
      <c r="O174" s="1" t="s">
        <v>90</v>
      </c>
      <c r="P174" s="1" t="s">
        <v>149</v>
      </c>
      <c r="Q174" s="1" t="s">
        <v>144</v>
      </c>
      <c r="AA174" s="1">
        <f t="shared" si="89"/>
        <v>0</v>
      </c>
    </row>
    <row r="175" spans="2:27" x14ac:dyDescent="0.3">
      <c r="B175" s="26">
        <f>IF(AND(O175=0,P175=0,Q175=0,Y175=0),0,IF(OR(COUNTIFS(Items!$E:$E,O175,Items!$F:$F,P175,Items!$G:$G,Q175)=1,COUNTIFS(Items!$M:$M,O175,Items!$N:$N,P175,Items!$O:$O,Q175)=1,COUNTIFS(Items!$U:$U,O175,Items!$V:$V,P175,Items!$W:$W,Q175)=1),0,1))</f>
        <v>0</v>
      </c>
      <c r="D175" s="24">
        <f t="shared" ref="D175" si="113">D117+35</f>
        <v>45392</v>
      </c>
      <c r="O175" s="1" t="s">
        <v>90</v>
      </c>
      <c r="P175" s="1" t="s">
        <v>149</v>
      </c>
      <c r="Q175" s="1" t="s">
        <v>145</v>
      </c>
      <c r="AA175" s="1">
        <f t="shared" si="89"/>
        <v>0</v>
      </c>
    </row>
    <row r="176" spans="2:27" x14ac:dyDescent="0.3">
      <c r="B176" s="26">
        <f>IF(AND(O176=0,P176=0,Q176=0,Y176=0),0,IF(OR(COUNTIFS(Items!$E:$E,O176,Items!$F:$F,P176,Items!$G:$G,Q176)=1,COUNTIFS(Items!$M:$M,O176,Items!$N:$N,P176,Items!$O:$O,Q176)=1,COUNTIFS(Items!$U:$U,O176,Items!$V:$V,P176,Items!$W:$W,Q176)=1),0,1))</f>
        <v>0</v>
      </c>
      <c r="D176" s="24">
        <f t="shared" ref="D176" si="114">D118+65</f>
        <v>45432</v>
      </c>
      <c r="O176" s="1" t="s">
        <v>90</v>
      </c>
      <c r="P176" s="1" t="s">
        <v>149</v>
      </c>
      <c r="Q176" s="1" t="s">
        <v>146</v>
      </c>
      <c r="AA176" s="1">
        <f t="shared" si="89"/>
        <v>0</v>
      </c>
    </row>
    <row r="177" spans="2:27" x14ac:dyDescent="0.3">
      <c r="B177" s="26">
        <f>IF(AND(O177=0,P177=0,Q177=0,Y177=0),0,IF(OR(COUNTIFS(Items!$E:$E,O177,Items!$F:$F,P177,Items!$G:$G,Q177)=1,COUNTIFS(Items!$M:$M,O177,Items!$N:$N,P177,Items!$O:$O,Q177)=1,COUNTIFS(Items!$U:$U,O177,Items!$V:$V,P177,Items!$W:$W,Q177)=1),0,1))</f>
        <v>0</v>
      </c>
      <c r="D177" s="24">
        <v>45427</v>
      </c>
      <c r="O177" s="1" t="s">
        <v>99</v>
      </c>
      <c r="P177" s="1" t="s">
        <v>70</v>
      </c>
      <c r="Q177" s="1" t="s">
        <v>71</v>
      </c>
      <c r="AA177" s="1">
        <f>20%*Y3</f>
        <v>200000</v>
      </c>
    </row>
    <row r="178" spans="2:27" x14ac:dyDescent="0.3">
      <c r="B178" s="26">
        <f>IF(AND(O178=0,P178=0,Q178=0,Y178=0),0,IF(OR(COUNTIFS(Items!$E:$E,O178,Items!$F:$F,P178,Items!$G:$G,Q178)=1,COUNTIFS(Items!$M:$M,O178,Items!$N:$N,P178,Items!$O:$O,Q178)=1,COUNTIFS(Items!$U:$U,O178,Items!$V:$V,P178,Items!$W:$W,Q178)=1),0,1))</f>
        <v>0</v>
      </c>
      <c r="D178" s="24">
        <f>D177</f>
        <v>45427</v>
      </c>
      <c r="O178" s="1" t="s">
        <v>99</v>
      </c>
      <c r="P178" s="1" t="s">
        <v>70</v>
      </c>
      <c r="Q178" s="1" t="s">
        <v>72</v>
      </c>
      <c r="AA178" s="1">
        <f t="shared" ref="AA178:AA234" si="115">20%*Y4</f>
        <v>186000</v>
      </c>
    </row>
    <row r="179" spans="2:27" x14ac:dyDescent="0.3">
      <c r="B179" s="26">
        <f>IF(AND(O179=0,P179=0,Q179=0,Y179=0),0,IF(OR(COUNTIFS(Items!$E:$E,O179,Items!$F:$F,P179,Items!$G:$G,Q179)=1,COUNTIFS(Items!$M:$M,O179,Items!$N:$N,P179,Items!$O:$O,Q179)=1,COUNTIFS(Items!$U:$U,O179,Items!$V:$V,P179,Items!$W:$W,Q179)=1),0,1))</f>
        <v>0</v>
      </c>
      <c r="D179" s="24">
        <f t="shared" ref="D179:D235" si="116">D178</f>
        <v>45427</v>
      </c>
      <c r="O179" s="1" t="s">
        <v>99</v>
      </c>
      <c r="P179" s="1" t="s">
        <v>70</v>
      </c>
      <c r="Q179" s="1" t="s">
        <v>73</v>
      </c>
      <c r="AA179" s="1">
        <f t="shared" si="115"/>
        <v>214000</v>
      </c>
    </row>
    <row r="180" spans="2:27" x14ac:dyDescent="0.3">
      <c r="B180" s="26">
        <f>IF(AND(O180=0,P180=0,Q180=0,Y180=0),0,IF(OR(COUNTIFS(Items!$E:$E,O180,Items!$F:$F,P180,Items!$G:$G,Q180)=1,COUNTIFS(Items!$M:$M,O180,Items!$N:$N,P180,Items!$O:$O,Q180)=1,COUNTIFS(Items!$U:$U,O180,Items!$V:$V,P180,Items!$W:$W,Q180)=1),0,1))</f>
        <v>0</v>
      </c>
      <c r="D180" s="24">
        <f t="shared" si="116"/>
        <v>45427</v>
      </c>
      <c r="O180" s="1" t="s">
        <v>99</v>
      </c>
      <c r="P180" s="1" t="s">
        <v>70</v>
      </c>
      <c r="Q180" s="1" t="s">
        <v>82</v>
      </c>
      <c r="AA180" s="1">
        <f t="shared" si="115"/>
        <v>199020</v>
      </c>
    </row>
    <row r="181" spans="2:27" x14ac:dyDescent="0.3">
      <c r="B181" s="26">
        <f>IF(AND(O181=0,P181=0,Q181=0,Y181=0),0,IF(OR(COUNTIFS(Items!$E:$E,O181,Items!$F:$F,P181,Items!$G:$G,Q181)=1,COUNTIFS(Items!$M:$M,O181,Items!$N:$N,P181,Items!$O:$O,Q181)=1,COUNTIFS(Items!$U:$U,O181,Items!$V:$V,P181,Items!$W:$W,Q181)=1),0,1))</f>
        <v>0</v>
      </c>
      <c r="D181" s="24">
        <f t="shared" si="116"/>
        <v>45427</v>
      </c>
      <c r="O181" s="1" t="s">
        <v>99</v>
      </c>
      <c r="P181" s="1" t="s">
        <v>70</v>
      </c>
      <c r="Q181" s="1" t="s">
        <v>83</v>
      </c>
      <c r="AA181" s="1">
        <f t="shared" si="115"/>
        <v>228980</v>
      </c>
    </row>
    <row r="182" spans="2:27" x14ac:dyDescent="0.3">
      <c r="B182" s="26">
        <f>IF(AND(O182=0,P182=0,Q182=0,Y182=0),0,IF(OR(COUNTIFS(Items!$E:$E,O182,Items!$F:$F,P182,Items!$G:$G,Q182)=1,COUNTIFS(Items!$M:$M,O182,Items!$N:$N,P182,Items!$O:$O,Q182)=1,COUNTIFS(Items!$U:$U,O182,Items!$V:$V,P182,Items!$W:$W,Q182)=1),0,1))</f>
        <v>0</v>
      </c>
      <c r="D182" s="24">
        <f t="shared" si="116"/>
        <v>45427</v>
      </c>
      <c r="O182" s="1" t="s">
        <v>99</v>
      </c>
      <c r="P182" s="1" t="s">
        <v>70</v>
      </c>
      <c r="Q182" s="1" t="s">
        <v>84</v>
      </c>
      <c r="AA182" s="1">
        <f t="shared" si="115"/>
        <v>212951.40000000002</v>
      </c>
    </row>
    <row r="183" spans="2:27" x14ac:dyDescent="0.3">
      <c r="B183" s="26">
        <f>IF(AND(O183=0,P183=0,Q183=0,Y183=0),0,IF(OR(COUNTIFS(Items!$E:$E,O183,Items!$F:$F,P183,Items!$G:$G,Q183)=1,COUNTIFS(Items!$M:$M,O183,Items!$N:$N,P183,Items!$O:$O,Q183)=1,COUNTIFS(Items!$U:$U,O183,Items!$V:$V,P183,Items!$W:$W,Q183)=1),0,1))</f>
        <v>0</v>
      </c>
      <c r="D183" s="24">
        <f t="shared" si="116"/>
        <v>45427</v>
      </c>
      <c r="O183" s="1" t="s">
        <v>99</v>
      </c>
      <c r="P183" s="1" t="s">
        <v>70</v>
      </c>
      <c r="Q183" s="1" t="s">
        <v>85</v>
      </c>
      <c r="AA183" s="1">
        <f t="shared" si="115"/>
        <v>245008.6</v>
      </c>
    </row>
    <row r="184" spans="2:27" x14ac:dyDescent="0.3">
      <c r="B184" s="26">
        <f>IF(AND(O184=0,P184=0,Q184=0,Y184=0),0,IF(OR(COUNTIFS(Items!$E:$E,O184,Items!$F:$F,P184,Items!$G:$G,Q184)=1,COUNTIFS(Items!$M:$M,O184,Items!$N:$N,P184,Items!$O:$O,Q184)=1,COUNTIFS(Items!$U:$U,O184,Items!$V:$V,P184,Items!$W:$W,Q184)=1),0,1))</f>
        <v>0</v>
      </c>
      <c r="D184" s="24">
        <f t="shared" si="116"/>
        <v>45427</v>
      </c>
      <c r="O184" s="1" t="s">
        <v>99</v>
      </c>
      <c r="P184" s="1" t="s">
        <v>70</v>
      </c>
      <c r="Q184" s="1" t="s">
        <v>170</v>
      </c>
      <c r="AA184" s="1">
        <f t="shared" si="115"/>
        <v>227857.99800000002</v>
      </c>
    </row>
    <row r="185" spans="2:27" x14ac:dyDescent="0.3">
      <c r="B185" s="26">
        <f>IF(AND(O185=0,P185=0,Q185=0,Y185=0),0,IF(OR(COUNTIFS(Items!$E:$E,O185,Items!$F:$F,P185,Items!$G:$G,Q185)=1,COUNTIFS(Items!$M:$M,O185,Items!$N:$N,P185,Items!$O:$O,Q185)=1,COUNTIFS(Items!$U:$U,O185,Items!$V:$V,P185,Items!$W:$W,Q185)=1),0,1))</f>
        <v>0</v>
      </c>
      <c r="D185" s="24">
        <f t="shared" si="116"/>
        <v>45427</v>
      </c>
      <c r="O185" s="1" t="s">
        <v>99</v>
      </c>
      <c r="P185" s="1" t="s">
        <v>70</v>
      </c>
      <c r="Q185" s="1" t="s">
        <v>171</v>
      </c>
      <c r="AA185" s="1">
        <f t="shared" si="115"/>
        <v>262159.20199999999</v>
      </c>
    </row>
    <row r="186" spans="2:27" x14ac:dyDescent="0.3">
      <c r="B186" s="26">
        <f>IF(AND(O186=0,P186=0,Q186=0,Y186=0),0,IF(OR(COUNTIFS(Items!$E:$E,O186,Items!$F:$F,P186,Items!$G:$G,Q186)=1,COUNTIFS(Items!$M:$M,O186,Items!$N:$N,P186,Items!$O:$O,Q186)=1,COUNTIFS(Items!$U:$U,O186,Items!$V:$V,P186,Items!$W:$W,Q186)=1),0,1))</f>
        <v>0</v>
      </c>
      <c r="D186" s="24">
        <f t="shared" si="116"/>
        <v>45427</v>
      </c>
      <c r="O186" s="1" t="s">
        <v>99</v>
      </c>
      <c r="P186" s="1" t="s">
        <v>70</v>
      </c>
      <c r="Q186" s="1" t="s">
        <v>172</v>
      </c>
      <c r="AA186" s="1">
        <f t="shared" si="115"/>
        <v>243808.05786000003</v>
      </c>
    </row>
    <row r="187" spans="2:27" x14ac:dyDescent="0.3">
      <c r="B187" s="26">
        <f>IF(AND(O187=0,P187=0,Q187=0,Y187=0),0,IF(OR(COUNTIFS(Items!$E:$E,O187,Items!$F:$F,P187,Items!$G:$G,Q187)=1,COUNTIFS(Items!$M:$M,O187,Items!$N:$N,P187,Items!$O:$O,Q187)=1,COUNTIFS(Items!$U:$U,O187,Items!$V:$V,P187,Items!$W:$W,Q187)=1),0,1))</f>
        <v>0</v>
      </c>
      <c r="D187" s="24">
        <f t="shared" si="116"/>
        <v>45427</v>
      </c>
      <c r="O187" s="1" t="s">
        <v>99</v>
      </c>
      <c r="P187" s="1" t="s">
        <v>70</v>
      </c>
      <c r="Q187" s="1" t="s">
        <v>173</v>
      </c>
      <c r="AA187" s="1">
        <f t="shared" si="115"/>
        <v>280510.34614000004</v>
      </c>
    </row>
    <row r="188" spans="2:27" x14ac:dyDescent="0.3">
      <c r="B188" s="26">
        <f>IF(AND(O188=0,P188=0,Q188=0,Y188=0),0,IF(OR(COUNTIFS(Items!$E:$E,O188,Items!$F:$F,P188,Items!$G:$G,Q188)=1,COUNTIFS(Items!$M:$M,O188,Items!$N:$N,P188,Items!$O:$O,Q188)=1,COUNTIFS(Items!$U:$U,O188,Items!$V:$V,P188,Items!$W:$W,Q188)=1),0,1))</f>
        <v>0</v>
      </c>
      <c r="D188" s="24">
        <f t="shared" si="116"/>
        <v>45427</v>
      </c>
      <c r="O188" s="1" t="s">
        <v>99</v>
      </c>
      <c r="P188" s="1" t="s">
        <v>74</v>
      </c>
      <c r="Q188" s="1" t="s">
        <v>75</v>
      </c>
      <c r="AA188" s="1">
        <f t="shared" si="115"/>
        <v>180000</v>
      </c>
    </row>
    <row r="189" spans="2:27" x14ac:dyDescent="0.3">
      <c r="B189" s="26">
        <f>IF(AND(O189=0,P189=0,Q189=0,Y189=0),0,IF(OR(COUNTIFS(Items!$E:$E,O189,Items!$F:$F,P189,Items!$G:$G,Q189)=1,COUNTIFS(Items!$M:$M,O189,Items!$N:$N,P189,Items!$O:$O,Q189)=1,COUNTIFS(Items!$U:$U,O189,Items!$V:$V,P189,Items!$W:$W,Q189)=1),0,1))</f>
        <v>0</v>
      </c>
      <c r="D189" s="24">
        <f t="shared" si="116"/>
        <v>45427</v>
      </c>
      <c r="O189" s="1" t="s">
        <v>99</v>
      </c>
      <c r="P189" s="1" t="s">
        <v>74</v>
      </c>
      <c r="Q189" s="1" t="s">
        <v>76</v>
      </c>
      <c r="AA189" s="1">
        <f t="shared" si="115"/>
        <v>176000</v>
      </c>
    </row>
    <row r="190" spans="2:27" x14ac:dyDescent="0.3">
      <c r="B190" s="26">
        <f>IF(AND(O190=0,P190=0,Q190=0,Y190=0),0,IF(OR(COUNTIFS(Items!$E:$E,O190,Items!$F:$F,P190,Items!$G:$G,Q190)=1,COUNTIFS(Items!$M:$M,O190,Items!$N:$N,P190,Items!$O:$O,Q190)=1,COUNTIFS(Items!$U:$U,O190,Items!$V:$V,P190,Items!$W:$W,Q190)=1),0,1))</f>
        <v>0</v>
      </c>
      <c r="D190" s="24">
        <f t="shared" si="116"/>
        <v>45427</v>
      </c>
      <c r="O190" s="1" t="s">
        <v>99</v>
      </c>
      <c r="P190" s="1" t="s">
        <v>74</v>
      </c>
      <c r="Q190" s="1" t="s">
        <v>77</v>
      </c>
      <c r="AA190" s="1">
        <f t="shared" si="115"/>
        <v>166920</v>
      </c>
    </row>
    <row r="191" spans="2:27" x14ac:dyDescent="0.3">
      <c r="B191" s="26">
        <f>IF(AND(O191=0,P191=0,Q191=0,Y191=0),0,IF(OR(COUNTIFS(Items!$E:$E,O191,Items!$F:$F,P191,Items!$G:$G,Q191)=1,COUNTIFS(Items!$M:$M,O191,Items!$N:$N,P191,Items!$O:$O,Q191)=1,COUNTIFS(Items!$U:$U,O191,Items!$V:$V,P191,Items!$W:$W,Q191)=1),0,1))</f>
        <v>0</v>
      </c>
      <c r="D191" s="24">
        <f t="shared" si="116"/>
        <v>45427</v>
      </c>
      <c r="O191" s="1" t="s">
        <v>99</v>
      </c>
      <c r="P191" s="1" t="s">
        <v>74</v>
      </c>
      <c r="Q191" s="1" t="s">
        <v>78</v>
      </c>
      <c r="AA191" s="1">
        <f t="shared" si="115"/>
        <v>244794.6</v>
      </c>
    </row>
    <row r="192" spans="2:27" x14ac:dyDescent="0.3">
      <c r="B192" s="26">
        <f>IF(AND(O192=0,P192=0,Q192=0,Y192=0),0,IF(OR(COUNTIFS(Items!$E:$E,O192,Items!$F:$F,P192,Items!$G:$G,Q192)=1,COUNTIFS(Items!$M:$M,O192,Items!$N:$N,P192,Items!$O:$O,Q192)=1,COUNTIFS(Items!$U:$U,O192,Items!$V:$V,P192,Items!$W:$W,Q192)=1),0,1))</f>
        <v>0</v>
      </c>
      <c r="D192" s="24">
        <f t="shared" si="116"/>
        <v>45427</v>
      </c>
      <c r="O192" s="1" t="s">
        <v>99</v>
      </c>
      <c r="P192" s="1" t="s">
        <v>74</v>
      </c>
      <c r="Q192" s="1" t="s">
        <v>79</v>
      </c>
      <c r="AA192" s="1">
        <f t="shared" si="115"/>
        <v>208980</v>
      </c>
    </row>
    <row r="193" spans="2:27" x14ac:dyDescent="0.3">
      <c r="B193" s="26">
        <f>IF(AND(O193=0,P193=0,Q193=0,Y193=0),0,IF(OR(COUNTIFS(Items!$E:$E,O193,Items!$F:$F,P193,Items!$G:$G,Q193)=1,COUNTIFS(Items!$M:$M,O193,Items!$N:$N,P193,Items!$O:$O,Q193)=1,COUNTIFS(Items!$U:$U,O193,Items!$V:$V,P193,Items!$W:$W,Q193)=1),0,1))</f>
        <v>0</v>
      </c>
      <c r="D193" s="24">
        <f t="shared" si="116"/>
        <v>45427</v>
      </c>
      <c r="O193" s="1" t="s">
        <v>99</v>
      </c>
      <c r="P193" s="1" t="s">
        <v>74</v>
      </c>
      <c r="Q193" s="1" t="s">
        <v>80</v>
      </c>
      <c r="AA193" s="1">
        <f t="shared" si="115"/>
        <v>202951.40000000002</v>
      </c>
    </row>
    <row r="194" spans="2:27" x14ac:dyDescent="0.3">
      <c r="B194" s="26">
        <f>IF(AND(O194=0,P194=0,Q194=0,Y194=0),0,IF(OR(COUNTIFS(Items!$E:$E,O194,Items!$F:$F,P194,Items!$G:$G,Q194)=1,COUNTIFS(Items!$M:$M,O194,Items!$N:$N,P194,Items!$O:$O,Q194)=1,COUNTIFS(Items!$U:$U,O194,Items!$V:$V,P194,Items!$W:$W,Q194)=1),0,1))</f>
        <v>0</v>
      </c>
      <c r="D194" s="24">
        <f t="shared" si="116"/>
        <v>45427</v>
      </c>
      <c r="O194" s="1" t="s">
        <v>99</v>
      </c>
      <c r="P194" s="1" t="s">
        <v>74</v>
      </c>
      <c r="Q194" s="1" t="s">
        <v>81</v>
      </c>
      <c r="AA194" s="1">
        <f t="shared" si="115"/>
        <v>191106.70800000001</v>
      </c>
    </row>
    <row r="195" spans="2:27" x14ac:dyDescent="0.3">
      <c r="B195" s="26">
        <f>IF(AND(O195=0,P195=0,Q195=0,Y195=0),0,IF(OR(COUNTIFS(Items!$E:$E,O195,Items!$F:$F,P195,Items!$G:$G,Q195)=1,COUNTIFS(Items!$M:$M,O195,Items!$N:$N,P195,Items!$O:$O,Q195)=1,COUNTIFS(Items!$U:$U,O195,Items!$V:$V,P195,Items!$W:$W,Q195)=1),0,1))</f>
        <v>0</v>
      </c>
      <c r="D195" s="24">
        <f t="shared" si="116"/>
        <v>45427</v>
      </c>
      <c r="O195" s="1" t="s">
        <v>99</v>
      </c>
      <c r="P195" s="1" t="s">
        <v>74</v>
      </c>
      <c r="Q195" s="1" t="s">
        <v>86</v>
      </c>
      <c r="AA195" s="1">
        <f t="shared" si="115"/>
        <v>280265.33753999998</v>
      </c>
    </row>
    <row r="196" spans="2:27" x14ac:dyDescent="0.3">
      <c r="B196" s="26">
        <f>IF(AND(O196=0,P196=0,Q196=0,Y196=0),0,IF(OR(COUNTIFS(Items!$E:$E,O196,Items!$F:$F,P196,Items!$G:$G,Q196)=1,COUNTIFS(Items!$M:$M,O196,Items!$N:$N,P196,Items!$O:$O,Q196)=1,COUNTIFS(Items!$U:$U,O196,Items!$V:$V,P196,Items!$W:$W,Q196)=1),0,1))</f>
        <v>0</v>
      </c>
      <c r="D196" s="24">
        <f t="shared" si="116"/>
        <v>45427</v>
      </c>
      <c r="O196" s="1" t="s">
        <v>99</v>
      </c>
      <c r="P196" s="1" t="s">
        <v>74</v>
      </c>
      <c r="Q196" s="1" t="s">
        <v>87</v>
      </c>
      <c r="AA196" s="1">
        <f t="shared" si="115"/>
        <v>242159.20200000002</v>
      </c>
    </row>
    <row r="197" spans="2:27" x14ac:dyDescent="0.3">
      <c r="B197" s="26">
        <f>IF(AND(O197=0,P197=0,Q197=0,Y197=0),0,IF(OR(COUNTIFS(Items!$E:$E,O197,Items!$F:$F,P197,Items!$G:$G,Q197)=1,COUNTIFS(Items!$M:$M,O197,Items!$N:$N,P197,Items!$O:$O,Q197)=1,COUNTIFS(Items!$U:$U,O197,Items!$V:$V,P197,Items!$W:$W,Q197)=1),0,1))</f>
        <v>0</v>
      </c>
      <c r="D197" s="24">
        <f t="shared" si="116"/>
        <v>45427</v>
      </c>
      <c r="O197" s="1" t="s">
        <v>99</v>
      </c>
      <c r="P197" s="1" t="s">
        <v>74</v>
      </c>
      <c r="Q197" s="1" t="s">
        <v>88</v>
      </c>
      <c r="AA197" s="1">
        <f t="shared" si="115"/>
        <v>233808.05786000003</v>
      </c>
    </row>
    <row r="198" spans="2:27" x14ac:dyDescent="0.3">
      <c r="B198" s="26">
        <f>IF(AND(O198=0,P198=0,Q198=0,Y198=0),0,IF(OR(COUNTIFS(Items!$E:$E,O198,Items!$F:$F,P198,Items!$G:$G,Q198)=1,COUNTIFS(Items!$M:$M,O198,Items!$N:$N,P198,Items!$O:$O,Q198)=1,COUNTIFS(Items!$U:$U,O198,Items!$V:$V,P198,Items!$W:$W,Q198)=1),0,1))</f>
        <v>0</v>
      </c>
      <c r="D198" s="24">
        <f t="shared" si="116"/>
        <v>45427</v>
      </c>
      <c r="O198" s="1" t="s">
        <v>99</v>
      </c>
      <c r="P198" s="1" t="s">
        <v>114</v>
      </c>
      <c r="Q198" s="1" t="s">
        <v>115</v>
      </c>
      <c r="AA198" s="1">
        <f t="shared" si="115"/>
        <v>218798.06998920004</v>
      </c>
    </row>
    <row r="199" spans="2:27" x14ac:dyDescent="0.3">
      <c r="B199" s="26">
        <f>IF(AND(O199=0,P199=0,Q199=0,Y199=0),0,IF(OR(COUNTIFS(Items!$E:$E,O199,Items!$F:$F,P199,Items!$G:$G,Q199)=1,COUNTIFS(Items!$M:$M,O199,Items!$N:$N,P199,Items!$O:$O,Q199)=1,COUNTIFS(Items!$U:$U,O199,Items!$V:$V,P199,Items!$W:$W,Q199)=1),0,1))</f>
        <v>0</v>
      </c>
      <c r="D199" s="24">
        <f t="shared" si="116"/>
        <v>45427</v>
      </c>
      <c r="O199" s="1" t="s">
        <v>99</v>
      </c>
      <c r="P199" s="1" t="s">
        <v>114</v>
      </c>
      <c r="Q199" s="1" t="s">
        <v>116</v>
      </c>
      <c r="AA199" s="1">
        <f t="shared" si="115"/>
        <v>221400</v>
      </c>
    </row>
    <row r="200" spans="2:27" x14ac:dyDescent="0.3">
      <c r="B200" s="26">
        <f>IF(AND(O200=0,P200=0,Q200=0,Y200=0),0,IF(OR(COUNTIFS(Items!$E:$E,O200,Items!$F:$F,P200,Items!$G:$G,Q200)=1,COUNTIFS(Items!$M:$M,O200,Items!$N:$N,P200,Items!$O:$O,Q200)=1,COUNTIFS(Items!$U:$U,O200,Items!$V:$V,P200,Items!$W:$W,Q200)=1),0,1))</f>
        <v>0</v>
      </c>
      <c r="D200" s="24">
        <f t="shared" si="116"/>
        <v>45427</v>
      </c>
      <c r="O200" s="1" t="s">
        <v>99</v>
      </c>
      <c r="P200" s="1" t="s">
        <v>114</v>
      </c>
      <c r="Q200" s="1" t="s">
        <v>117</v>
      </c>
      <c r="AA200" s="1">
        <f t="shared" si="115"/>
        <v>156000</v>
      </c>
    </row>
    <row r="201" spans="2:27" x14ac:dyDescent="0.3">
      <c r="B201" s="26">
        <f>IF(AND(O201=0,P201=0,Q201=0,Y201=0),0,IF(OR(COUNTIFS(Items!$E:$E,O201,Items!$F:$F,P201,Items!$G:$G,Q201)=1,COUNTIFS(Items!$M:$M,O201,Items!$N:$N,P201,Items!$O:$O,Q201)=1,COUNTIFS(Items!$U:$U,O201,Items!$V:$V,P201,Items!$W:$W,Q201)=1),0,1))</f>
        <v>0</v>
      </c>
      <c r="D201" s="24">
        <f t="shared" si="116"/>
        <v>45427</v>
      </c>
      <c r="O201" s="1" t="s">
        <v>99</v>
      </c>
      <c r="P201" s="1" t="s">
        <v>114</v>
      </c>
      <c r="Q201" s="1" t="s">
        <v>118</v>
      </c>
      <c r="AA201" s="1">
        <f t="shared" si="115"/>
        <v>156920</v>
      </c>
    </row>
    <row r="202" spans="2:27" x14ac:dyDescent="0.3">
      <c r="B202" s="26">
        <f>IF(AND(O202=0,P202=0,Q202=0,Y202=0),0,IF(OR(COUNTIFS(Items!$E:$E,O202,Items!$F:$F,P202,Items!$G:$G,Q202)=1,COUNTIFS(Items!$M:$M,O202,Items!$N:$N,P202,Items!$O:$O,Q202)=1,COUNTIFS(Items!$U:$U,O202,Items!$V:$V,P202,Items!$W:$W,Q202)=1),0,1))</f>
        <v>0</v>
      </c>
      <c r="D202" s="24">
        <f t="shared" si="116"/>
        <v>45427</v>
      </c>
      <c r="O202" s="1" t="s">
        <v>99</v>
      </c>
      <c r="P202" s="1" t="s">
        <v>114</v>
      </c>
      <c r="Q202" s="1" t="s">
        <v>119</v>
      </c>
      <c r="AA202" s="1">
        <f t="shared" si="115"/>
        <v>190939.78800000003</v>
      </c>
    </row>
    <row r="203" spans="2:27" x14ac:dyDescent="0.3">
      <c r="B203" s="26">
        <f>IF(AND(O203=0,P203=0,Q203=0,Y203=0),0,IF(OR(COUNTIFS(Items!$E:$E,O203,Items!$F:$F,P203,Items!$G:$G,Q203)=1,COUNTIFS(Items!$M:$M,O203,Items!$N:$N,P203,Items!$O:$O,Q203)=1,COUNTIFS(Items!$U:$U,O203,Items!$V:$V,P203,Items!$W:$W,Q203)=1),0,1))</f>
        <v>0</v>
      </c>
      <c r="D203" s="24">
        <f t="shared" si="116"/>
        <v>45427</v>
      </c>
      <c r="O203" s="1" t="s">
        <v>99</v>
      </c>
      <c r="P203" s="1" t="s">
        <v>114</v>
      </c>
      <c r="Q203" s="1" t="s">
        <v>120</v>
      </c>
      <c r="AA203" s="1">
        <f t="shared" si="115"/>
        <v>257045.40000000002</v>
      </c>
    </row>
    <row r="204" spans="2:27" x14ac:dyDescent="0.3">
      <c r="B204" s="26">
        <f>IF(AND(O204=0,P204=0,Q204=0,Y204=0),0,IF(OR(COUNTIFS(Items!$E:$E,O204,Items!$F:$F,P204,Items!$G:$G,Q204)=1,COUNTIFS(Items!$M:$M,O204,Items!$N:$N,P204,Items!$O:$O,Q204)=1,COUNTIFS(Items!$U:$U,O204,Items!$V:$V,P204,Items!$W:$W,Q204)=1),0,1))</f>
        <v>0</v>
      </c>
      <c r="D204" s="24">
        <f t="shared" si="116"/>
        <v>45427</v>
      </c>
      <c r="O204" s="1" t="s">
        <v>99</v>
      </c>
      <c r="P204" s="1" t="s">
        <v>114</v>
      </c>
      <c r="Q204" s="1" t="s">
        <v>121</v>
      </c>
      <c r="AA204" s="1">
        <f t="shared" si="115"/>
        <v>182951.40000000002</v>
      </c>
    </row>
    <row r="205" spans="2:27" x14ac:dyDescent="0.3">
      <c r="B205" s="26">
        <f>IF(AND(O205=0,P205=0,Q205=0,Y205=0),0,IF(OR(COUNTIFS(Items!$E:$E,O205,Items!$F:$F,P205,Items!$G:$G,Q205)=1,COUNTIFS(Items!$M:$M,O205,Items!$N:$N,P205,Items!$O:$O,Q205)=1,COUNTIFS(Items!$U:$U,O205,Items!$V:$V,P205,Items!$W:$W,Q205)=1),0,1))</f>
        <v>0</v>
      </c>
      <c r="D205" s="24">
        <f t="shared" si="116"/>
        <v>45427</v>
      </c>
      <c r="O205" s="1" t="s">
        <v>99</v>
      </c>
      <c r="P205" s="1" t="s">
        <v>114</v>
      </c>
      <c r="Q205" s="1" t="s">
        <v>122</v>
      </c>
      <c r="AA205" s="1">
        <f t="shared" si="115"/>
        <v>181106.70800000001</v>
      </c>
    </row>
    <row r="206" spans="2:27" x14ac:dyDescent="0.3">
      <c r="B206" s="26">
        <f>IF(AND(O206=0,P206=0,Q206=0,Y206=0),0,IF(OR(COUNTIFS(Items!$E:$E,O206,Items!$F:$F,P206,Items!$G:$G,Q206)=1,COUNTIFS(Items!$M:$M,O206,Items!$N:$N,P206,Items!$O:$O,Q206)=1,COUNTIFS(Items!$U:$U,O206,Items!$V:$V,P206,Items!$W:$W,Q206)=1),0,1))</f>
        <v>0</v>
      </c>
      <c r="D206" s="24">
        <f t="shared" si="116"/>
        <v>45427</v>
      </c>
      <c r="O206" s="1" t="s">
        <v>99</v>
      </c>
      <c r="P206" s="1" t="s">
        <v>114</v>
      </c>
      <c r="Q206" s="1" t="s">
        <v>123</v>
      </c>
      <c r="AA206" s="1">
        <f t="shared" si="115"/>
        <v>218606.96328120001</v>
      </c>
    </row>
    <row r="207" spans="2:27" x14ac:dyDescent="0.3">
      <c r="B207" s="26">
        <f>IF(AND(O207=0,P207=0,Q207=0,Y207=0),0,IF(OR(COUNTIFS(Items!$E:$E,O207,Items!$F:$F,P207,Items!$G:$G,Q207)=1,COUNTIFS(Items!$M:$M,O207,Items!$N:$N,P207,Items!$O:$O,Q207)=1,COUNTIFS(Items!$U:$U,O207,Items!$V:$V,P207,Items!$W:$W,Q207)=1),0,1))</f>
        <v>0</v>
      </c>
      <c r="D207" s="24">
        <f t="shared" si="116"/>
        <v>45427</v>
      </c>
      <c r="O207" s="1" t="s">
        <v>99</v>
      </c>
      <c r="P207" s="1" t="s">
        <v>114</v>
      </c>
      <c r="Q207" s="1" t="s">
        <v>124</v>
      </c>
      <c r="AA207" s="1">
        <f t="shared" si="115"/>
        <v>297855.81845999998</v>
      </c>
    </row>
    <row r="208" spans="2:27" x14ac:dyDescent="0.3">
      <c r="B208" s="26">
        <f>IF(AND(O208=0,P208=0,Q208=0,Y208=0),0,IF(OR(COUNTIFS(Items!$E:$E,O208,Items!$F:$F,P208,Items!$G:$G,Q208)=1,COUNTIFS(Items!$M:$M,O208,Items!$N:$N,P208,Items!$O:$O,Q208)=1,COUNTIFS(Items!$U:$U,O208,Items!$V:$V,P208,Items!$W:$W,Q208)=1),0,1))</f>
        <v>0</v>
      </c>
      <c r="D208" s="24">
        <f t="shared" si="116"/>
        <v>45427</v>
      </c>
      <c r="O208" s="1" t="s">
        <v>99</v>
      </c>
      <c r="P208" s="1" t="s">
        <v>114</v>
      </c>
      <c r="Q208" s="1" t="s">
        <v>126</v>
      </c>
      <c r="AA208" s="1">
        <f t="shared" si="115"/>
        <v>213808.05786000003</v>
      </c>
    </row>
    <row r="209" spans="2:27" x14ac:dyDescent="0.3">
      <c r="B209" s="26">
        <f>IF(AND(O209=0,P209=0,Q209=0,Y209=0),0,IF(OR(COUNTIFS(Items!$E:$E,O209,Items!$F:$F,P209,Items!$G:$G,Q209)=1,COUNTIFS(Items!$M:$M,O209,Items!$N:$N,P209,Items!$O:$O,Q209)=1,COUNTIFS(Items!$U:$U,O209,Items!$V:$V,P209,Items!$W:$W,Q209)=1),0,1))</f>
        <v>0</v>
      </c>
      <c r="D209" s="24">
        <f t="shared" si="116"/>
        <v>45427</v>
      </c>
      <c r="O209" s="1" t="s">
        <v>99</v>
      </c>
      <c r="P209" s="1" t="s">
        <v>114</v>
      </c>
      <c r="Q209" s="1" t="s">
        <v>127</v>
      </c>
      <c r="AA209" s="1">
        <f t="shared" si="115"/>
        <v>208798.06998920004</v>
      </c>
    </row>
    <row r="210" spans="2:27" x14ac:dyDescent="0.3">
      <c r="B210" s="26">
        <f>IF(AND(O210=0,P210=0,Q210=0,Y210=0),0,IF(OR(COUNTIFS(Items!$E:$E,O210,Items!$F:$F,P210,Items!$G:$G,Q210)=1,COUNTIFS(Items!$M:$M,O210,Items!$N:$N,P210,Items!$O:$O,Q210)=1,COUNTIFS(Items!$U:$U,O210,Items!$V:$V,P210,Items!$W:$W,Q210)=1),0,1))</f>
        <v>0</v>
      </c>
      <c r="D210" s="24">
        <f t="shared" si="116"/>
        <v>45427</v>
      </c>
      <c r="O210" s="1" t="s">
        <v>99</v>
      </c>
      <c r="P210" s="1" t="s">
        <v>114</v>
      </c>
      <c r="Q210" s="1" t="s">
        <v>128</v>
      </c>
      <c r="AA210" s="1">
        <f t="shared" si="115"/>
        <v>172692</v>
      </c>
    </row>
    <row r="211" spans="2:27" x14ac:dyDescent="0.3">
      <c r="B211" s="26">
        <f>IF(AND(O211=0,P211=0,Q211=0,Y211=0),0,IF(OR(COUNTIFS(Items!$E:$E,O211,Items!$F:$F,P211,Items!$G:$G,Q211)=1,COUNTIFS(Items!$M:$M,O211,Items!$N:$N,P211,Items!$O:$O,Q211)=1,COUNTIFS(Items!$U:$U,O211,Items!$V:$V,P211,Items!$W:$W,Q211)=1),0,1))</f>
        <v>0</v>
      </c>
      <c r="D211" s="24">
        <f t="shared" si="116"/>
        <v>45427</v>
      </c>
      <c r="O211" s="1" t="s">
        <v>99</v>
      </c>
      <c r="P211" s="1" t="s">
        <v>114</v>
      </c>
      <c r="Q211" s="1" t="s">
        <v>129</v>
      </c>
      <c r="AA211" s="1">
        <f t="shared" si="115"/>
        <v>191880</v>
      </c>
    </row>
    <row r="212" spans="2:27" x14ac:dyDescent="0.3">
      <c r="B212" s="26">
        <f>IF(AND(O212=0,P212=0,Q212=0,Y212=0),0,IF(OR(COUNTIFS(Items!$E:$E,O212,Items!$F:$F,P212,Items!$G:$G,Q212)=1,COUNTIFS(Items!$M:$M,O212,Items!$N:$N,P212,Items!$O:$O,Q212)=1,COUNTIFS(Items!$U:$U,O212,Items!$V:$V,P212,Items!$W:$W,Q212)=1),0,1))</f>
        <v>0</v>
      </c>
      <c r="D212" s="24">
        <f t="shared" si="116"/>
        <v>45427</v>
      </c>
      <c r="O212" s="1" t="s">
        <v>99</v>
      </c>
      <c r="P212" s="1" t="s">
        <v>114</v>
      </c>
      <c r="Q212" s="1" t="s">
        <v>130</v>
      </c>
      <c r="AA212" s="1">
        <f t="shared" si="115"/>
        <v>136920</v>
      </c>
    </row>
    <row r="213" spans="2:27" x14ac:dyDescent="0.3">
      <c r="B213" s="26">
        <f>IF(AND(O213=0,P213=0,Q213=0,Y213=0),0,IF(OR(COUNTIFS(Items!$E:$E,O213,Items!$F:$F,P213,Items!$G:$G,Q213)=1,COUNTIFS(Items!$M:$M,O213,Items!$N:$N,P213,Items!$O:$O,Q213)=1,COUNTIFS(Items!$U:$U,O213,Items!$V:$V,P213,Items!$W:$W,Q213)=1),0,1))</f>
        <v>0</v>
      </c>
      <c r="D213" s="24">
        <f t="shared" si="116"/>
        <v>45427</v>
      </c>
      <c r="O213" s="1" t="s">
        <v>99</v>
      </c>
      <c r="P213" s="1" t="s">
        <v>114</v>
      </c>
      <c r="Q213" s="1" t="s">
        <v>131</v>
      </c>
      <c r="AA213" s="1">
        <f t="shared" si="115"/>
        <v>180939.78800000003</v>
      </c>
    </row>
    <row r="214" spans="2:27" x14ac:dyDescent="0.3">
      <c r="B214" s="26">
        <f>IF(AND(O214=0,P214=0,Q214=0,Y214=0),0,IF(OR(COUNTIFS(Items!$E:$E,O214,Items!$F:$F,P214,Items!$G:$G,Q214)=1,COUNTIFS(Items!$M:$M,O214,Items!$N:$N,P214,Items!$O:$O,Q214)=1,COUNTIFS(Items!$U:$U,O214,Items!$V:$V,P214,Items!$W:$W,Q214)=1),0,1))</f>
        <v>0</v>
      </c>
      <c r="D214" s="24">
        <f t="shared" si="116"/>
        <v>45427</v>
      </c>
      <c r="O214" s="1" t="s">
        <v>99</v>
      </c>
      <c r="P214" s="1" t="s">
        <v>114</v>
      </c>
      <c r="Q214" s="1" t="s">
        <v>132</v>
      </c>
      <c r="AA214" s="1">
        <f t="shared" si="115"/>
        <v>200495.41200000001</v>
      </c>
    </row>
    <row r="215" spans="2:27" x14ac:dyDescent="0.3">
      <c r="B215" s="26">
        <f>IF(AND(O215=0,P215=0,Q215=0,Y215=0),0,IF(OR(COUNTIFS(Items!$E:$E,O215,Items!$F:$F,P215,Items!$G:$G,Q215)=1,COUNTIFS(Items!$M:$M,O215,Items!$N:$N,P215,Items!$O:$O,Q215)=1,COUNTIFS(Items!$U:$U,O215,Items!$V:$V,P215,Items!$W:$W,Q215)=1),0,1))</f>
        <v>0</v>
      </c>
      <c r="D215" s="24">
        <f t="shared" si="116"/>
        <v>45427</v>
      </c>
      <c r="O215" s="1" t="s">
        <v>99</v>
      </c>
      <c r="P215" s="1" t="s">
        <v>125</v>
      </c>
      <c r="Q215" s="1" t="s">
        <v>133</v>
      </c>
      <c r="AA215" s="1">
        <f t="shared" si="115"/>
        <v>225030.22199999998</v>
      </c>
    </row>
    <row r="216" spans="2:27" x14ac:dyDescent="0.3">
      <c r="B216" s="26">
        <f>IF(AND(O216=0,P216=0,Q216=0,Y216=0),0,IF(OR(COUNTIFS(Items!$E:$E,O216,Items!$F:$F,P216,Items!$G:$G,Q216)=1,COUNTIFS(Items!$M:$M,O216,Items!$N:$N,P216,Items!$O:$O,Q216)=1,COUNTIFS(Items!$U:$U,O216,Items!$V:$V,P216,Items!$W:$W,Q216)=1),0,1))</f>
        <v>0</v>
      </c>
      <c r="D216" s="24">
        <f t="shared" si="116"/>
        <v>45427</v>
      </c>
      <c r="O216" s="1" t="s">
        <v>99</v>
      </c>
      <c r="P216" s="1" t="s">
        <v>125</v>
      </c>
      <c r="Q216" s="1" t="s">
        <v>134</v>
      </c>
      <c r="AA216" s="1">
        <f t="shared" si="115"/>
        <v>161106.70800000001</v>
      </c>
    </row>
    <row r="217" spans="2:27" x14ac:dyDescent="0.3">
      <c r="B217" s="26">
        <f>IF(AND(O217=0,P217=0,Q217=0,Y217=0),0,IF(OR(COUNTIFS(Items!$E:$E,O217,Items!$F:$F,P217,Items!$G:$G,Q217)=1,COUNTIFS(Items!$M:$M,O217,Items!$N:$N,P217,Items!$O:$O,Q217)=1,COUNTIFS(Items!$U:$U,O217,Items!$V:$V,P217,Items!$W:$W,Q217)=1),0,1))</f>
        <v>0</v>
      </c>
      <c r="D217" s="24">
        <f t="shared" si="116"/>
        <v>45427</v>
      </c>
      <c r="O217" s="1" t="s">
        <v>99</v>
      </c>
      <c r="P217" s="1" t="s">
        <v>125</v>
      </c>
      <c r="Q217" s="1" t="s">
        <v>135</v>
      </c>
      <c r="AA217" s="1">
        <f t="shared" si="115"/>
        <v>208606.96328120001</v>
      </c>
    </row>
    <row r="218" spans="2:27" x14ac:dyDescent="0.3">
      <c r="B218" s="26">
        <f>IF(AND(O218=0,P218=0,Q218=0,Y218=0),0,IF(OR(COUNTIFS(Items!$E:$E,O218,Items!$F:$F,P218,Items!$G:$G,Q218)=1,COUNTIFS(Items!$M:$M,O218,Items!$N:$N,P218,Items!$O:$O,Q218)=1,COUNTIFS(Items!$U:$U,O218,Items!$V:$V,P218,Items!$W:$W,Q218)=1),0,1))</f>
        <v>0</v>
      </c>
      <c r="D218" s="24">
        <f t="shared" si="116"/>
        <v>45427</v>
      </c>
      <c r="O218" s="1" t="s">
        <v>99</v>
      </c>
      <c r="P218" s="1" t="s">
        <v>125</v>
      </c>
      <c r="Q218" s="1" t="s">
        <v>174</v>
      </c>
      <c r="AA218" s="1">
        <f t="shared" si="115"/>
        <v>232327.53839880001</v>
      </c>
    </row>
    <row r="219" spans="2:27" x14ac:dyDescent="0.3">
      <c r="B219" s="26">
        <f>IF(AND(O219=0,P219=0,Q219=0,Y219=0),0,IF(OR(COUNTIFS(Items!$E:$E,O219,Items!$F:$F,P219,Items!$G:$G,Q219)=1,COUNTIFS(Items!$M:$M,O219,Items!$N:$N,P219,Items!$O:$O,Q219)=1,COUNTIFS(Items!$U:$U,O219,Items!$V:$V,P219,Items!$W:$W,Q219)=1),0,1))</f>
        <v>0</v>
      </c>
      <c r="D219" s="24">
        <f t="shared" si="116"/>
        <v>45427</v>
      </c>
      <c r="O219" s="1" t="s">
        <v>99</v>
      </c>
      <c r="P219" s="1" t="s">
        <v>125</v>
      </c>
      <c r="Q219" s="1" t="s">
        <v>175</v>
      </c>
      <c r="AA219" s="1">
        <f t="shared" si="115"/>
        <v>262983.91116780002</v>
      </c>
    </row>
    <row r="220" spans="2:27" x14ac:dyDescent="0.3">
      <c r="B220" s="26">
        <f>IF(AND(O220=0,P220=0,Q220=0,Y220=0),0,IF(OR(COUNTIFS(Items!$E:$E,O220,Items!$F:$F,P220,Items!$G:$G,Q220)=1,COUNTIFS(Items!$M:$M,O220,Items!$N:$N,P220,Items!$O:$O,Q220)=1,COUNTIFS(Items!$U:$U,O220,Items!$V:$V,P220,Items!$W:$W,Q220)=1),0,1))</f>
        <v>0</v>
      </c>
      <c r="D220" s="24">
        <f t="shared" si="116"/>
        <v>45427</v>
      </c>
      <c r="O220" s="1" t="s">
        <v>99</v>
      </c>
      <c r="P220" s="1" t="s">
        <v>125</v>
      </c>
      <c r="Q220" s="1" t="s">
        <v>176</v>
      </c>
      <c r="AA220" s="1">
        <f t="shared" si="115"/>
        <v>188798.06998920004</v>
      </c>
    </row>
    <row r="221" spans="2:27" x14ac:dyDescent="0.3">
      <c r="B221" s="26">
        <f>IF(AND(O221=0,P221=0,Q221=0,Y221=0),0,IF(OR(COUNTIFS(Items!$E:$E,O221,Items!$F:$F,P221,Items!$G:$G,Q221)=1,COUNTIFS(Items!$M:$M,O221,Items!$N:$N,P221,Items!$O:$O,Q221)=1,COUNTIFS(Items!$U:$U,O221,Items!$V:$V,P221,Items!$W:$W,Q221)=1),0,1))</f>
        <v>0</v>
      </c>
      <c r="D221" s="24">
        <f t="shared" si="116"/>
        <v>45427</v>
      </c>
      <c r="O221" s="1" t="s">
        <v>99</v>
      </c>
      <c r="P221" s="1" t="s">
        <v>125</v>
      </c>
      <c r="Q221" s="1" t="s">
        <v>177</v>
      </c>
      <c r="AA221" s="1">
        <f t="shared" si="115"/>
        <v>162692</v>
      </c>
    </row>
    <row r="222" spans="2:27" x14ac:dyDescent="0.3">
      <c r="B222" s="26">
        <f>IF(AND(O222=0,P222=0,Q222=0,Y222=0),0,IF(OR(COUNTIFS(Items!$E:$E,O222,Items!$F:$F,P222,Items!$G:$G,Q222)=1,COUNTIFS(Items!$M:$M,O222,Items!$N:$N,P222,Items!$O:$O,Q222)=1,COUNTIFS(Items!$U:$U,O222,Items!$V:$V,P222,Items!$W:$W,Q222)=1),0,1))</f>
        <v>0</v>
      </c>
      <c r="D222" s="24">
        <f t="shared" si="116"/>
        <v>45427</v>
      </c>
      <c r="O222" s="1" t="s">
        <v>99</v>
      </c>
      <c r="P222" s="1" t="s">
        <v>125</v>
      </c>
      <c r="Q222" s="1" t="s">
        <v>178</v>
      </c>
      <c r="AA222" s="1">
        <f t="shared" si="115"/>
        <v>149666.4</v>
      </c>
    </row>
    <row r="223" spans="2:27" x14ac:dyDescent="0.3">
      <c r="B223" s="26">
        <f>IF(AND(O223=0,P223=0,Q223=0,Y223=0),0,IF(OR(COUNTIFS(Items!$E:$E,O223,Items!$F:$F,P223,Items!$G:$G,Q223)=1,COUNTIFS(Items!$M:$M,O223,Items!$N:$N,P223,Items!$O:$O,Q223)=1,COUNTIFS(Items!$U:$U,O223,Items!$V:$V,P223,Items!$W:$W,Q223)=1),0,1))</f>
        <v>0</v>
      </c>
      <c r="D223" s="24">
        <f t="shared" si="116"/>
        <v>45427</v>
      </c>
      <c r="O223" s="1" t="s">
        <v>99</v>
      </c>
      <c r="P223" s="1" t="s">
        <v>125</v>
      </c>
      <c r="Q223" s="1" t="s">
        <v>179</v>
      </c>
      <c r="AA223" s="1">
        <f t="shared" si="115"/>
        <v>168411.6</v>
      </c>
    </row>
    <row r="224" spans="2:27" x14ac:dyDescent="0.3">
      <c r="B224" s="26">
        <f>IF(AND(O224=0,P224=0,Q224=0,Y224=0),0,IF(OR(COUNTIFS(Items!$E:$E,O224,Items!$F:$F,P224,Items!$G:$G,Q224)=1,COUNTIFS(Items!$M:$M,O224,Items!$N:$N,P224,Items!$O:$O,Q224)=1,COUNTIFS(Items!$U:$U,O224,Items!$V:$V,P224,Items!$W:$W,Q224)=1),0,1))</f>
        <v>0</v>
      </c>
      <c r="D224" s="24">
        <f t="shared" si="116"/>
        <v>45427</v>
      </c>
      <c r="O224" s="1" t="s">
        <v>99</v>
      </c>
      <c r="P224" s="1" t="s">
        <v>125</v>
      </c>
      <c r="Q224" s="1" t="s">
        <v>180</v>
      </c>
      <c r="AA224" s="1">
        <f t="shared" si="115"/>
        <v>160939.78800000003</v>
      </c>
    </row>
    <row r="225" spans="2:27" x14ac:dyDescent="0.3">
      <c r="B225" s="26">
        <f>IF(AND(O225=0,P225=0,Q225=0,Y225=0),0,IF(OR(COUNTIFS(Items!$E:$E,O225,Items!$F:$F,P225,Items!$G:$G,Q225)=1,COUNTIFS(Items!$M:$M,O225,Items!$N:$N,P225,Items!$O:$O,Q225)=1,COUNTIFS(Items!$U:$U,O225,Items!$V:$V,P225,Items!$W:$W,Q225)=1),0,1))</f>
        <v>0</v>
      </c>
      <c r="D225" s="24">
        <f t="shared" si="116"/>
        <v>45427</v>
      </c>
      <c r="O225" s="1" t="s">
        <v>99</v>
      </c>
      <c r="P225" s="1" t="s">
        <v>136</v>
      </c>
      <c r="Q225" s="1" t="s">
        <v>137</v>
      </c>
      <c r="AA225" s="1">
        <f t="shared" si="115"/>
        <v>190495.41200000001</v>
      </c>
    </row>
    <row r="226" spans="2:27" x14ac:dyDescent="0.3">
      <c r="B226" s="26">
        <f>IF(AND(O226=0,P226=0,Q226=0,Y226=0),0,IF(OR(COUNTIFS(Items!$E:$E,O226,Items!$F:$F,P226,Items!$G:$G,Q226)=1,COUNTIFS(Items!$M:$M,O226,Items!$N:$N,P226,Items!$O:$O,Q226)=1,COUNTIFS(Items!$U:$U,O226,Items!$V:$V,P226,Items!$W:$W,Q226)=1),0,1))</f>
        <v>0</v>
      </c>
      <c r="D226" s="24">
        <f t="shared" si="116"/>
        <v>45427</v>
      </c>
      <c r="O226" s="1" t="s">
        <v>99</v>
      </c>
      <c r="P226" s="1" t="s">
        <v>136</v>
      </c>
      <c r="Q226" s="1" t="s">
        <v>138</v>
      </c>
      <c r="AA226" s="1">
        <f t="shared" si="115"/>
        <v>175523.57316</v>
      </c>
    </row>
    <row r="227" spans="2:27" x14ac:dyDescent="0.3">
      <c r="B227" s="26">
        <f>IF(AND(O227=0,P227=0,Q227=0,Y227=0),0,IF(OR(COUNTIFS(Items!$E:$E,O227,Items!$F:$F,P227,Items!$G:$G,Q227)=1,COUNTIFS(Items!$M:$M,O227,Items!$N:$N,P227,Items!$O:$O,Q227)=1,COUNTIFS(Items!$U:$U,O227,Items!$V:$V,P227,Items!$W:$W,Q227)=1),0,1))</f>
        <v>0</v>
      </c>
      <c r="D227" s="24">
        <f t="shared" si="116"/>
        <v>45427</v>
      </c>
      <c r="O227" s="1" t="s">
        <v>99</v>
      </c>
      <c r="P227" s="1" t="s">
        <v>136</v>
      </c>
      <c r="Q227" s="1" t="s">
        <v>139</v>
      </c>
      <c r="AA227" s="1">
        <f t="shared" si="115"/>
        <v>198161.25084000002</v>
      </c>
    </row>
    <row r="228" spans="2:27" x14ac:dyDescent="0.3">
      <c r="B228" s="26">
        <f>IF(AND(O228=0,P228=0,Q228=0,Y228=0),0,IF(OR(COUNTIFS(Items!$E:$E,O228,Items!$F:$F,P228,Items!$G:$G,Q228)=1,COUNTIFS(Items!$M:$M,O228,Items!$N:$N,P228,Items!$O:$O,Q228)=1,COUNTIFS(Items!$U:$U,O228,Items!$V:$V,P228,Items!$W:$W,Q228)=1),0,1))</f>
        <v>0</v>
      </c>
      <c r="D228" s="24">
        <f t="shared" si="116"/>
        <v>45427</v>
      </c>
      <c r="O228" s="1" t="s">
        <v>99</v>
      </c>
      <c r="P228" s="1" t="s">
        <v>136</v>
      </c>
      <c r="Q228" s="1" t="s">
        <v>140</v>
      </c>
      <c r="AA228" s="1">
        <f t="shared" si="115"/>
        <v>188606.96328120001</v>
      </c>
    </row>
    <row r="229" spans="2:27" x14ac:dyDescent="0.3">
      <c r="B229" s="26">
        <f>IF(AND(O229=0,P229=0,Q229=0,Y229=0),0,IF(OR(COUNTIFS(Items!$E:$E,O229,Items!$F:$F,P229,Items!$G:$G,Q229)=1,COUNTIFS(Items!$M:$M,O229,Items!$N:$N,P229,Items!$O:$O,Q229)=1,COUNTIFS(Items!$U:$U,O229,Items!$V:$V,P229,Items!$W:$W,Q229)=1),0,1))</f>
        <v>0</v>
      </c>
      <c r="D229" s="24">
        <f t="shared" si="116"/>
        <v>45427</v>
      </c>
      <c r="O229" s="1" t="s">
        <v>99</v>
      </c>
      <c r="P229" s="1" t="s">
        <v>136</v>
      </c>
      <c r="Q229" s="1" t="s">
        <v>141</v>
      </c>
      <c r="AA229" s="1">
        <f t="shared" si="115"/>
        <v>222327.53839880001</v>
      </c>
    </row>
    <row r="230" spans="2:27" x14ac:dyDescent="0.3">
      <c r="B230" s="26">
        <f>IF(AND(O230=0,P230=0,Q230=0,Y230=0),0,IF(OR(COUNTIFS(Items!$E:$E,O230,Items!$F:$F,P230,Items!$G:$G,Q230)=1,COUNTIFS(Items!$M:$M,O230,Items!$N:$N,P230,Items!$O:$O,Q230)=1,COUNTIFS(Items!$U:$U,O230,Items!$V:$V,P230,Items!$W:$W,Q230)=1),0,1))</f>
        <v>0</v>
      </c>
      <c r="D230" s="24">
        <f t="shared" si="116"/>
        <v>45427</v>
      </c>
      <c r="O230" s="1" t="s">
        <v>99</v>
      </c>
      <c r="P230" s="1" t="s">
        <v>136</v>
      </c>
      <c r="Q230" s="1" t="s">
        <v>142</v>
      </c>
      <c r="AA230" s="1">
        <f t="shared" si="115"/>
        <v>205127.45071088403</v>
      </c>
    </row>
    <row r="231" spans="2:27" x14ac:dyDescent="0.3">
      <c r="B231" s="26">
        <f>IF(AND(O231=0,P231=0,Q231=0,Y231=0),0,IF(OR(COUNTIFS(Items!$E:$E,O231,Items!$F:$F,P231,Items!$G:$G,Q231)=1,COUNTIFS(Items!$M:$M,O231,Items!$N:$N,P231,Items!$O:$O,Q231)=1,COUNTIFS(Items!$U:$U,O231,Items!$V:$V,P231,Items!$W:$W,Q231)=1),0,1))</f>
        <v>0</v>
      </c>
      <c r="D231" s="24">
        <f t="shared" si="116"/>
        <v>45427</v>
      </c>
      <c r="O231" s="1" t="s">
        <v>99</v>
      </c>
      <c r="P231" s="1" t="s">
        <v>136</v>
      </c>
      <c r="Q231" s="1" t="s">
        <v>143</v>
      </c>
      <c r="AA231" s="1">
        <f t="shared" si="115"/>
        <v>232221.62608671605</v>
      </c>
    </row>
    <row r="232" spans="2:27" x14ac:dyDescent="0.3">
      <c r="B232" s="26">
        <f>IF(AND(O232=0,P232=0,Q232=0,Y232=0),0,IF(OR(COUNTIFS(Items!$E:$E,O232,Items!$F:$F,P232,Items!$G:$G,Q232)=1,COUNTIFS(Items!$M:$M,O232,Items!$N:$N,P232,Items!$O:$O,Q232)=1,COUNTIFS(Items!$U:$U,O232,Items!$V:$V,P232,Items!$W:$W,Q232)=1),0,1))</f>
        <v>0</v>
      </c>
      <c r="D232" s="24">
        <f t="shared" si="116"/>
        <v>45427</v>
      </c>
      <c r="O232" s="1" t="s">
        <v>99</v>
      </c>
      <c r="P232" s="1" t="s">
        <v>136</v>
      </c>
      <c r="Q232" s="1" t="s">
        <v>144</v>
      </c>
      <c r="AA232" s="1">
        <f t="shared" si="115"/>
        <v>142692</v>
      </c>
    </row>
    <row r="233" spans="2:27" x14ac:dyDescent="0.3">
      <c r="B233" s="26">
        <f>IF(AND(O233=0,P233=0,Q233=0,Y233=0),0,IF(OR(COUNTIFS(Items!$E:$E,O233,Items!$F:$F,P233,Items!$G:$G,Q233)=1,COUNTIFS(Items!$M:$M,O233,Items!$N:$N,P233,Items!$O:$O,Q233)=1,COUNTIFS(Items!$U:$U,O233,Items!$V:$V,P233,Items!$W:$W,Q233)=1),0,1))</f>
        <v>0</v>
      </c>
      <c r="D233" s="24">
        <f t="shared" si="116"/>
        <v>45427</v>
      </c>
      <c r="O233" s="1" t="s">
        <v>99</v>
      </c>
      <c r="P233" s="1" t="s">
        <v>136</v>
      </c>
      <c r="Q233" s="1" t="s">
        <v>145</v>
      </c>
      <c r="AA233" s="1">
        <f t="shared" si="115"/>
        <v>139666.4</v>
      </c>
    </row>
    <row r="234" spans="2:27" x14ac:dyDescent="0.3">
      <c r="B234" s="26">
        <f>IF(AND(O234=0,P234=0,Q234=0,Y234=0),0,IF(OR(COUNTIFS(Items!$E:$E,O234,Items!$F:$F,P234,Items!$G:$G,Q234)=1,COUNTIFS(Items!$M:$M,O234,Items!$N:$N,P234,Items!$O:$O,Q234)=1,COUNTIFS(Items!$U:$U,O234,Items!$V:$V,P234,Items!$W:$W,Q234)=1),0,1))</f>
        <v>0</v>
      </c>
      <c r="D234" s="24">
        <f t="shared" si="116"/>
        <v>45427</v>
      </c>
      <c r="O234" s="1" t="s">
        <v>99</v>
      </c>
      <c r="P234" s="1" t="s">
        <v>136</v>
      </c>
      <c r="Q234" s="1" t="s">
        <v>146</v>
      </c>
      <c r="AA234" s="1">
        <f t="shared" si="115"/>
        <v>131361.04800000001</v>
      </c>
    </row>
    <row r="235" spans="2:27" x14ac:dyDescent="0.3">
      <c r="B235" s="26">
        <f>IF(AND(O235=0,P235=0,Q235=0,Y235=0),0,IF(OR(COUNTIFS(Items!$E:$E,O235,Items!$F:$F,P235,Items!$G:$G,Q235)=1,COUNTIFS(Items!$M:$M,O235,Items!$N:$N,P235,Items!$O:$O,Q235)=1,COUNTIFS(Items!$U:$U,O235,Items!$V:$V,P235,Items!$W:$W,Q235)=1),0,1))</f>
        <v>0</v>
      </c>
      <c r="D235" s="24">
        <f t="shared" si="116"/>
        <v>45427</v>
      </c>
      <c r="O235" s="1" t="s">
        <v>64</v>
      </c>
      <c r="P235" s="1" t="s">
        <v>65</v>
      </c>
      <c r="Q235" s="1" t="s">
        <v>66</v>
      </c>
      <c r="AA235" s="1">
        <f>167%*SUM(AA177:AA234)</f>
        <v>19641178.696651317</v>
      </c>
    </row>
    <row r="236" spans="2:27" x14ac:dyDescent="0.3">
      <c r="B236" s="26">
        <f>IF(AND(O236=0,P236=0,Q236=0,Y236=0),0,IF(OR(COUNTIFS(Items!$E:$E,O236,Items!$F:$F,P236,Items!$G:$G,Q236)=1,COUNTIFS(Items!$M:$M,O236,Items!$N:$N,P236,Items!$O:$O,Q236)=1,COUNTIFS(Items!$U:$U,O236,Items!$V:$V,P236,Items!$W:$W,Q236)=1),0,1))</f>
        <v>0</v>
      </c>
      <c r="D236" s="24">
        <f>D235-45</f>
        <v>45382</v>
      </c>
      <c r="O236" s="1" t="s">
        <v>89</v>
      </c>
      <c r="P236" s="1" t="s">
        <v>91</v>
      </c>
      <c r="Q236" s="1" t="s">
        <v>66</v>
      </c>
      <c r="Y236" s="1">
        <f>20%*AA235</f>
        <v>3928235.7393302638</v>
      </c>
    </row>
    <row r="237" spans="2:27" x14ac:dyDescent="0.3">
      <c r="B237" s="26">
        <f>IF(AND(O237=0,P237=0,Q237=0,Y237=0),0,IF(OR(COUNTIFS(Items!$E:$E,O237,Items!$F:$F,P237,Items!$G:$G,Q237)=1,COUNTIFS(Items!$M:$M,O237,Items!$N:$N,P237,Items!$O:$O,Q237)=1,COUNTIFS(Items!$U:$U,O237,Items!$V:$V,P237,Items!$W:$W,Q237)=1),0,1))</f>
        <v>0</v>
      </c>
      <c r="D237" s="24">
        <f>D235-21</f>
        <v>45406</v>
      </c>
      <c r="O237" s="1" t="s">
        <v>89</v>
      </c>
      <c r="P237" s="1" t="s">
        <v>91</v>
      </c>
      <c r="Q237" s="1" t="s">
        <v>66</v>
      </c>
      <c r="Y237" s="1">
        <f>20%*AA235</f>
        <v>3928235.7393302638</v>
      </c>
    </row>
    <row r="238" spans="2:27" x14ac:dyDescent="0.3">
      <c r="B238" s="26">
        <f>IF(AND(O238=0,P238=0,Q238=0,Y238=0),0,IF(OR(COUNTIFS(Items!$E:$E,O238,Items!$F:$F,P238,Items!$G:$G,Q238)=1,COUNTIFS(Items!$M:$M,O238,Items!$N:$N,P238,Items!$O:$O,Q238)=1,COUNTIFS(Items!$U:$U,O238,Items!$V:$V,P238,Items!$W:$W,Q238)=1),0,1))</f>
        <v>0</v>
      </c>
      <c r="D238" s="24">
        <f>D235</f>
        <v>45427</v>
      </c>
      <c r="O238" s="1" t="s">
        <v>89</v>
      </c>
      <c r="P238" s="1" t="s">
        <v>91</v>
      </c>
      <c r="Q238" s="1" t="s">
        <v>66</v>
      </c>
      <c r="Y238" s="1">
        <f>30%*AA235</f>
        <v>5892353.6089953948</v>
      </c>
    </row>
    <row r="239" spans="2:27" x14ac:dyDescent="0.3">
      <c r="B239" s="26">
        <f>IF(AND(O239=0,P239=0,Q239=0,Y239=0),0,IF(OR(COUNTIFS(Items!$E:$E,O239,Items!$F:$F,P239,Items!$G:$G,Q239)=1,COUNTIFS(Items!$M:$M,O239,Items!$N:$N,P239,Items!$O:$O,Q239)=1,COUNTIFS(Items!$U:$U,O239,Items!$V:$V,P239,Items!$W:$W,Q239)=1),0,1))</f>
        <v>0</v>
      </c>
      <c r="D239" s="24">
        <f>D235+45</f>
        <v>45472</v>
      </c>
      <c r="O239" s="1" t="s">
        <v>89</v>
      </c>
      <c r="P239" s="1" t="s">
        <v>91</v>
      </c>
      <c r="Q239" s="1" t="s">
        <v>66</v>
      </c>
      <c r="Y239" s="1">
        <f>30%*AA235</f>
        <v>5892353.6089953948</v>
      </c>
    </row>
    <row r="240" spans="2:27" x14ac:dyDescent="0.3">
      <c r="B240" s="26">
        <f>IF(AND(O240=0,P240=0,Q240=0,Y240=0),0,IF(OR(COUNTIFS(Items!$E:$E,O240,Items!$F:$F,P240,Items!$G:$G,Q240)=1,COUNTIFS(Items!$M:$M,O240,Items!$N:$N,P240,Items!$O:$O,Q240)=1,COUNTIFS(Items!$U:$U,O240,Items!$V:$V,P240,Items!$W:$W,Q240)=1),0,1))</f>
        <v>0</v>
      </c>
      <c r="D240" s="24">
        <v>45458</v>
      </c>
      <c r="O240" s="1" t="s">
        <v>99</v>
      </c>
      <c r="P240" s="1" t="s">
        <v>70</v>
      </c>
      <c r="Q240" s="1" t="s">
        <v>71</v>
      </c>
      <c r="AA240" s="1">
        <f>45%*Y3</f>
        <v>450000</v>
      </c>
    </row>
    <row r="241" spans="2:27" x14ac:dyDescent="0.3">
      <c r="B241" s="26">
        <f>IF(AND(O241=0,P241=0,Q241=0,Y241=0),0,IF(OR(COUNTIFS(Items!$E:$E,O241,Items!$F:$F,P241,Items!$G:$G,Q241)=1,COUNTIFS(Items!$M:$M,O241,Items!$N:$N,P241,Items!$O:$O,Q241)=1,COUNTIFS(Items!$U:$U,O241,Items!$V:$V,P241,Items!$W:$W,Q241)=1),0,1))</f>
        <v>0</v>
      </c>
      <c r="D241" s="24">
        <f>D240</f>
        <v>45458</v>
      </c>
      <c r="O241" s="1" t="s">
        <v>99</v>
      </c>
      <c r="P241" s="1" t="s">
        <v>70</v>
      </c>
      <c r="Q241" s="1" t="s">
        <v>72</v>
      </c>
      <c r="AA241" s="1">
        <f t="shared" ref="AA241:AA297" si="117">45%*Y4</f>
        <v>418500</v>
      </c>
    </row>
    <row r="242" spans="2:27" x14ac:dyDescent="0.3">
      <c r="B242" s="26">
        <f>IF(AND(O242=0,P242=0,Q242=0,Y242=0),0,IF(OR(COUNTIFS(Items!$E:$E,O242,Items!$F:$F,P242,Items!$G:$G,Q242)=1,COUNTIFS(Items!$M:$M,O242,Items!$N:$N,P242,Items!$O:$O,Q242)=1,COUNTIFS(Items!$U:$U,O242,Items!$V:$V,P242,Items!$W:$W,Q242)=1),0,1))</f>
        <v>0</v>
      </c>
      <c r="D242" s="24">
        <f t="shared" ref="D242:D298" si="118">D241</f>
        <v>45458</v>
      </c>
      <c r="O242" s="1" t="s">
        <v>99</v>
      </c>
      <c r="P242" s="1" t="s">
        <v>70</v>
      </c>
      <c r="Q242" s="1" t="s">
        <v>73</v>
      </c>
      <c r="AA242" s="1">
        <f t="shared" si="117"/>
        <v>481500</v>
      </c>
    </row>
    <row r="243" spans="2:27" x14ac:dyDescent="0.3">
      <c r="B243" s="26">
        <f>IF(AND(O243=0,P243=0,Q243=0,Y243=0),0,IF(OR(COUNTIFS(Items!$E:$E,O243,Items!$F:$F,P243,Items!$G:$G,Q243)=1,COUNTIFS(Items!$M:$M,O243,Items!$N:$N,P243,Items!$O:$O,Q243)=1,COUNTIFS(Items!$U:$U,O243,Items!$V:$V,P243,Items!$W:$W,Q243)=1),0,1))</f>
        <v>0</v>
      </c>
      <c r="D243" s="24">
        <f t="shared" si="118"/>
        <v>45458</v>
      </c>
      <c r="O243" s="1" t="s">
        <v>99</v>
      </c>
      <c r="P243" s="1" t="s">
        <v>70</v>
      </c>
      <c r="Q243" s="1" t="s">
        <v>82</v>
      </c>
      <c r="AA243" s="1">
        <f t="shared" si="117"/>
        <v>447795</v>
      </c>
    </row>
    <row r="244" spans="2:27" x14ac:dyDescent="0.3">
      <c r="B244" s="26">
        <f>IF(AND(O244=0,P244=0,Q244=0,Y244=0),0,IF(OR(COUNTIFS(Items!$E:$E,O244,Items!$F:$F,P244,Items!$G:$G,Q244)=1,COUNTIFS(Items!$M:$M,O244,Items!$N:$N,P244,Items!$O:$O,Q244)=1,COUNTIFS(Items!$U:$U,O244,Items!$V:$V,P244,Items!$W:$W,Q244)=1),0,1))</f>
        <v>0</v>
      </c>
      <c r="D244" s="24">
        <f t="shared" si="118"/>
        <v>45458</v>
      </c>
      <c r="O244" s="1" t="s">
        <v>99</v>
      </c>
      <c r="P244" s="1" t="s">
        <v>70</v>
      </c>
      <c r="Q244" s="1" t="s">
        <v>83</v>
      </c>
      <c r="AA244" s="1">
        <f t="shared" si="117"/>
        <v>515205</v>
      </c>
    </row>
    <row r="245" spans="2:27" x14ac:dyDescent="0.3">
      <c r="B245" s="26">
        <f>IF(AND(O245=0,P245=0,Q245=0,Y245=0),0,IF(OR(COUNTIFS(Items!$E:$E,O245,Items!$F:$F,P245,Items!$G:$G,Q245)=1,COUNTIFS(Items!$M:$M,O245,Items!$N:$N,P245,Items!$O:$O,Q245)=1,COUNTIFS(Items!$U:$U,O245,Items!$V:$V,P245,Items!$W:$W,Q245)=1),0,1))</f>
        <v>0</v>
      </c>
      <c r="D245" s="24">
        <f t="shared" si="118"/>
        <v>45458</v>
      </c>
      <c r="O245" s="1" t="s">
        <v>99</v>
      </c>
      <c r="P245" s="1" t="s">
        <v>70</v>
      </c>
      <c r="Q245" s="1" t="s">
        <v>84</v>
      </c>
      <c r="AA245" s="1">
        <f t="shared" si="117"/>
        <v>479140.65</v>
      </c>
    </row>
    <row r="246" spans="2:27" x14ac:dyDescent="0.3">
      <c r="B246" s="26">
        <f>IF(AND(O246=0,P246=0,Q246=0,Y246=0),0,IF(OR(COUNTIFS(Items!$E:$E,O246,Items!$F:$F,P246,Items!$G:$G,Q246)=1,COUNTIFS(Items!$M:$M,O246,Items!$N:$N,P246,Items!$O:$O,Q246)=1,COUNTIFS(Items!$U:$U,O246,Items!$V:$V,P246,Items!$W:$W,Q246)=1),0,1))</f>
        <v>0</v>
      </c>
      <c r="D246" s="24">
        <f t="shared" si="118"/>
        <v>45458</v>
      </c>
      <c r="O246" s="1" t="s">
        <v>99</v>
      </c>
      <c r="P246" s="1" t="s">
        <v>70</v>
      </c>
      <c r="Q246" s="1" t="s">
        <v>85</v>
      </c>
      <c r="AA246" s="1">
        <f t="shared" si="117"/>
        <v>551269.35</v>
      </c>
    </row>
    <row r="247" spans="2:27" x14ac:dyDescent="0.3">
      <c r="B247" s="26">
        <f>IF(AND(O247=0,P247=0,Q247=0,Y247=0),0,IF(OR(COUNTIFS(Items!$E:$E,O247,Items!$F:$F,P247,Items!$G:$G,Q247)=1,COUNTIFS(Items!$M:$M,O247,Items!$N:$N,P247,Items!$O:$O,Q247)=1,COUNTIFS(Items!$U:$U,O247,Items!$V:$V,P247,Items!$W:$W,Q247)=1),0,1))</f>
        <v>0</v>
      </c>
      <c r="D247" s="24">
        <f t="shared" si="118"/>
        <v>45458</v>
      </c>
      <c r="O247" s="1" t="s">
        <v>99</v>
      </c>
      <c r="P247" s="1" t="s">
        <v>70</v>
      </c>
      <c r="Q247" s="1" t="s">
        <v>170</v>
      </c>
      <c r="AA247" s="1">
        <f t="shared" si="117"/>
        <v>512680.49550000002</v>
      </c>
    </row>
    <row r="248" spans="2:27" x14ac:dyDescent="0.3">
      <c r="B248" s="26">
        <f>IF(AND(O248=0,P248=0,Q248=0,Y248=0),0,IF(OR(COUNTIFS(Items!$E:$E,O248,Items!$F:$F,P248,Items!$G:$G,Q248)=1,COUNTIFS(Items!$M:$M,O248,Items!$N:$N,P248,Items!$O:$O,Q248)=1,COUNTIFS(Items!$U:$U,O248,Items!$V:$V,P248,Items!$W:$W,Q248)=1),0,1))</f>
        <v>0</v>
      </c>
      <c r="D248" s="24">
        <f t="shared" si="118"/>
        <v>45458</v>
      </c>
      <c r="O248" s="1" t="s">
        <v>99</v>
      </c>
      <c r="P248" s="1" t="s">
        <v>70</v>
      </c>
      <c r="Q248" s="1" t="s">
        <v>171</v>
      </c>
      <c r="AA248" s="1">
        <f t="shared" si="117"/>
        <v>589858.20449999999</v>
      </c>
    </row>
    <row r="249" spans="2:27" x14ac:dyDescent="0.3">
      <c r="B249" s="26">
        <f>IF(AND(O249=0,P249=0,Q249=0,Y249=0),0,IF(OR(COUNTIFS(Items!$E:$E,O249,Items!$F:$F,P249,Items!$G:$G,Q249)=1,COUNTIFS(Items!$M:$M,O249,Items!$N:$N,P249,Items!$O:$O,Q249)=1,COUNTIFS(Items!$U:$U,O249,Items!$V:$V,P249,Items!$W:$W,Q249)=1),0,1))</f>
        <v>0</v>
      </c>
      <c r="D249" s="24">
        <f t="shared" si="118"/>
        <v>45458</v>
      </c>
      <c r="O249" s="1" t="s">
        <v>99</v>
      </c>
      <c r="P249" s="1" t="s">
        <v>70</v>
      </c>
      <c r="Q249" s="1" t="s">
        <v>172</v>
      </c>
      <c r="AA249" s="1">
        <f t="shared" si="117"/>
        <v>548568.13018500002</v>
      </c>
    </row>
    <row r="250" spans="2:27" x14ac:dyDescent="0.3">
      <c r="B250" s="26">
        <f>IF(AND(O250=0,P250=0,Q250=0,Y250=0),0,IF(OR(COUNTIFS(Items!$E:$E,O250,Items!$F:$F,P250,Items!$G:$G,Q250)=1,COUNTIFS(Items!$M:$M,O250,Items!$N:$N,P250,Items!$O:$O,Q250)=1,COUNTIFS(Items!$U:$U,O250,Items!$V:$V,P250,Items!$W:$W,Q250)=1),0,1))</f>
        <v>0</v>
      </c>
      <c r="D250" s="24">
        <f t="shared" si="118"/>
        <v>45458</v>
      </c>
      <c r="O250" s="1" t="s">
        <v>99</v>
      </c>
      <c r="P250" s="1" t="s">
        <v>70</v>
      </c>
      <c r="Q250" s="1" t="s">
        <v>173</v>
      </c>
      <c r="AA250" s="1">
        <f t="shared" si="117"/>
        <v>631148.27881500009</v>
      </c>
    </row>
    <row r="251" spans="2:27" x14ac:dyDescent="0.3">
      <c r="B251" s="26">
        <f>IF(AND(O251=0,P251=0,Q251=0,Y251=0),0,IF(OR(COUNTIFS(Items!$E:$E,O251,Items!$F:$F,P251,Items!$G:$G,Q251)=1,COUNTIFS(Items!$M:$M,O251,Items!$N:$N,P251,Items!$O:$O,Q251)=1,COUNTIFS(Items!$U:$U,O251,Items!$V:$V,P251,Items!$W:$W,Q251)=1),0,1))</f>
        <v>0</v>
      </c>
      <c r="D251" s="24">
        <f t="shared" si="118"/>
        <v>45458</v>
      </c>
      <c r="O251" s="1" t="s">
        <v>99</v>
      </c>
      <c r="P251" s="1" t="s">
        <v>74</v>
      </c>
      <c r="Q251" s="1" t="s">
        <v>75</v>
      </c>
      <c r="AA251" s="1">
        <f t="shared" si="117"/>
        <v>405000</v>
      </c>
    </row>
    <row r="252" spans="2:27" x14ac:dyDescent="0.3">
      <c r="B252" s="26">
        <f>IF(AND(O252=0,P252=0,Q252=0,Y252=0),0,IF(OR(COUNTIFS(Items!$E:$E,O252,Items!$F:$F,P252,Items!$G:$G,Q252)=1,COUNTIFS(Items!$M:$M,O252,Items!$N:$N,P252,Items!$O:$O,Q252)=1,COUNTIFS(Items!$U:$U,O252,Items!$V:$V,P252,Items!$W:$W,Q252)=1),0,1))</f>
        <v>0</v>
      </c>
      <c r="D252" s="24">
        <f t="shared" si="118"/>
        <v>45458</v>
      </c>
      <c r="O252" s="1" t="s">
        <v>99</v>
      </c>
      <c r="P252" s="1" t="s">
        <v>74</v>
      </c>
      <c r="Q252" s="1" t="s">
        <v>76</v>
      </c>
      <c r="AA252" s="1">
        <f t="shared" si="117"/>
        <v>396000</v>
      </c>
    </row>
    <row r="253" spans="2:27" x14ac:dyDescent="0.3">
      <c r="B253" s="26">
        <f>IF(AND(O253=0,P253=0,Q253=0,Y253=0),0,IF(OR(COUNTIFS(Items!$E:$E,O253,Items!$F:$F,P253,Items!$G:$G,Q253)=1,COUNTIFS(Items!$M:$M,O253,Items!$N:$N,P253,Items!$O:$O,Q253)=1,COUNTIFS(Items!$U:$U,O253,Items!$V:$V,P253,Items!$W:$W,Q253)=1),0,1))</f>
        <v>0</v>
      </c>
      <c r="D253" s="24">
        <f t="shared" si="118"/>
        <v>45458</v>
      </c>
      <c r="O253" s="1" t="s">
        <v>99</v>
      </c>
      <c r="P253" s="1" t="s">
        <v>74</v>
      </c>
      <c r="Q253" s="1" t="s">
        <v>77</v>
      </c>
      <c r="AA253" s="1">
        <f t="shared" si="117"/>
        <v>375570</v>
      </c>
    </row>
    <row r="254" spans="2:27" x14ac:dyDescent="0.3">
      <c r="B254" s="26">
        <f>IF(AND(O254=0,P254=0,Q254=0,Y254=0),0,IF(OR(COUNTIFS(Items!$E:$E,O254,Items!$F:$F,P254,Items!$G:$G,Q254)=1,COUNTIFS(Items!$M:$M,O254,Items!$N:$N,P254,Items!$O:$O,Q254)=1,COUNTIFS(Items!$U:$U,O254,Items!$V:$V,P254,Items!$W:$W,Q254)=1),0,1))</f>
        <v>0</v>
      </c>
      <c r="D254" s="24">
        <f t="shared" si="118"/>
        <v>45458</v>
      </c>
      <c r="O254" s="1" t="s">
        <v>99</v>
      </c>
      <c r="P254" s="1" t="s">
        <v>74</v>
      </c>
      <c r="Q254" s="1" t="s">
        <v>78</v>
      </c>
      <c r="AA254" s="1">
        <f t="shared" si="117"/>
        <v>550787.85</v>
      </c>
    </row>
    <row r="255" spans="2:27" x14ac:dyDescent="0.3">
      <c r="B255" s="26">
        <f>IF(AND(O255=0,P255=0,Q255=0,Y255=0),0,IF(OR(COUNTIFS(Items!$E:$E,O255,Items!$F:$F,P255,Items!$G:$G,Q255)=1,COUNTIFS(Items!$M:$M,O255,Items!$N:$N,P255,Items!$O:$O,Q255)=1,COUNTIFS(Items!$U:$U,O255,Items!$V:$V,P255,Items!$W:$W,Q255)=1),0,1))</f>
        <v>0</v>
      </c>
      <c r="D255" s="24">
        <f t="shared" si="118"/>
        <v>45458</v>
      </c>
      <c r="O255" s="1" t="s">
        <v>99</v>
      </c>
      <c r="P255" s="1" t="s">
        <v>74</v>
      </c>
      <c r="Q255" s="1" t="s">
        <v>79</v>
      </c>
      <c r="AA255" s="1">
        <f t="shared" si="117"/>
        <v>470205</v>
      </c>
    </row>
    <row r="256" spans="2:27" x14ac:dyDescent="0.3">
      <c r="B256" s="26">
        <f>IF(AND(O256=0,P256=0,Q256=0,Y256=0),0,IF(OR(COUNTIFS(Items!$E:$E,O256,Items!$F:$F,P256,Items!$G:$G,Q256)=1,COUNTIFS(Items!$M:$M,O256,Items!$N:$N,P256,Items!$O:$O,Q256)=1,COUNTIFS(Items!$U:$U,O256,Items!$V:$V,P256,Items!$W:$W,Q256)=1),0,1))</f>
        <v>0</v>
      </c>
      <c r="D256" s="24">
        <f t="shared" si="118"/>
        <v>45458</v>
      </c>
      <c r="O256" s="1" t="s">
        <v>99</v>
      </c>
      <c r="P256" s="1" t="s">
        <v>74</v>
      </c>
      <c r="Q256" s="1" t="s">
        <v>80</v>
      </c>
      <c r="AA256" s="1">
        <f t="shared" si="117"/>
        <v>456640.65</v>
      </c>
    </row>
    <row r="257" spans="2:27" x14ac:dyDescent="0.3">
      <c r="B257" s="26">
        <f>IF(AND(O257=0,P257=0,Q257=0,Y257=0),0,IF(OR(COUNTIFS(Items!$E:$E,O257,Items!$F:$F,P257,Items!$G:$G,Q257)=1,COUNTIFS(Items!$M:$M,O257,Items!$N:$N,P257,Items!$O:$O,Q257)=1,COUNTIFS(Items!$U:$U,O257,Items!$V:$V,P257,Items!$W:$W,Q257)=1),0,1))</f>
        <v>0</v>
      </c>
      <c r="D257" s="24">
        <f t="shared" si="118"/>
        <v>45458</v>
      </c>
      <c r="O257" s="1" t="s">
        <v>99</v>
      </c>
      <c r="P257" s="1" t="s">
        <v>74</v>
      </c>
      <c r="Q257" s="1" t="s">
        <v>81</v>
      </c>
      <c r="AA257" s="1">
        <f t="shared" si="117"/>
        <v>429990.09300000005</v>
      </c>
    </row>
    <row r="258" spans="2:27" x14ac:dyDescent="0.3">
      <c r="B258" s="26">
        <f>IF(AND(O258=0,P258=0,Q258=0,Y258=0),0,IF(OR(COUNTIFS(Items!$E:$E,O258,Items!$F:$F,P258,Items!$G:$G,Q258)=1,COUNTIFS(Items!$M:$M,O258,Items!$N:$N,P258,Items!$O:$O,Q258)=1,COUNTIFS(Items!$U:$U,O258,Items!$V:$V,P258,Items!$W:$W,Q258)=1),0,1))</f>
        <v>0</v>
      </c>
      <c r="D258" s="24">
        <f t="shared" si="118"/>
        <v>45458</v>
      </c>
      <c r="O258" s="1" t="s">
        <v>99</v>
      </c>
      <c r="P258" s="1" t="s">
        <v>74</v>
      </c>
      <c r="Q258" s="1" t="s">
        <v>86</v>
      </c>
      <c r="AA258" s="1">
        <f t="shared" si="117"/>
        <v>630597.00946500001</v>
      </c>
    </row>
    <row r="259" spans="2:27" x14ac:dyDescent="0.3">
      <c r="B259" s="26">
        <f>IF(AND(O259=0,P259=0,Q259=0,Y259=0),0,IF(OR(COUNTIFS(Items!$E:$E,O259,Items!$F:$F,P259,Items!$G:$G,Q259)=1,COUNTIFS(Items!$M:$M,O259,Items!$N:$N,P259,Items!$O:$O,Q259)=1,COUNTIFS(Items!$U:$U,O259,Items!$V:$V,P259,Items!$W:$W,Q259)=1),0,1))</f>
        <v>0</v>
      </c>
      <c r="D259" s="24">
        <f t="shared" si="118"/>
        <v>45458</v>
      </c>
      <c r="O259" s="1" t="s">
        <v>99</v>
      </c>
      <c r="P259" s="1" t="s">
        <v>74</v>
      </c>
      <c r="Q259" s="1" t="s">
        <v>87</v>
      </c>
      <c r="AA259" s="1">
        <f t="shared" si="117"/>
        <v>544858.20449999999</v>
      </c>
    </row>
    <row r="260" spans="2:27" x14ac:dyDescent="0.3">
      <c r="B260" s="26">
        <f>IF(AND(O260=0,P260=0,Q260=0,Y260=0),0,IF(OR(COUNTIFS(Items!$E:$E,O260,Items!$F:$F,P260,Items!$G:$G,Q260)=1,COUNTIFS(Items!$M:$M,O260,Items!$N:$N,P260,Items!$O:$O,Q260)=1,COUNTIFS(Items!$U:$U,O260,Items!$V:$V,P260,Items!$W:$W,Q260)=1),0,1))</f>
        <v>0</v>
      </c>
      <c r="D260" s="24">
        <f t="shared" si="118"/>
        <v>45458</v>
      </c>
      <c r="O260" s="1" t="s">
        <v>99</v>
      </c>
      <c r="P260" s="1" t="s">
        <v>74</v>
      </c>
      <c r="Q260" s="1" t="s">
        <v>88</v>
      </c>
      <c r="AA260" s="1">
        <f t="shared" si="117"/>
        <v>526068.13018500002</v>
      </c>
    </row>
    <row r="261" spans="2:27" x14ac:dyDescent="0.3">
      <c r="B261" s="26">
        <f>IF(AND(O261=0,P261=0,Q261=0,Y261=0),0,IF(OR(COUNTIFS(Items!$E:$E,O261,Items!$F:$F,P261,Items!$G:$G,Q261)=1,COUNTIFS(Items!$M:$M,O261,Items!$N:$N,P261,Items!$O:$O,Q261)=1,COUNTIFS(Items!$U:$U,O261,Items!$V:$V,P261,Items!$W:$W,Q261)=1),0,1))</f>
        <v>0</v>
      </c>
      <c r="D261" s="24">
        <f t="shared" si="118"/>
        <v>45458</v>
      </c>
      <c r="O261" s="1" t="s">
        <v>99</v>
      </c>
      <c r="P261" s="1" t="s">
        <v>114</v>
      </c>
      <c r="Q261" s="1" t="s">
        <v>115</v>
      </c>
      <c r="AA261" s="1">
        <f t="shared" si="117"/>
        <v>492295.65747570008</v>
      </c>
    </row>
    <row r="262" spans="2:27" x14ac:dyDescent="0.3">
      <c r="B262" s="26">
        <f>IF(AND(O262=0,P262=0,Q262=0,Y262=0),0,IF(OR(COUNTIFS(Items!$E:$E,O262,Items!$F:$F,P262,Items!$G:$G,Q262)=1,COUNTIFS(Items!$M:$M,O262,Items!$N:$N,P262,Items!$O:$O,Q262)=1,COUNTIFS(Items!$U:$U,O262,Items!$V:$V,P262,Items!$W:$W,Q262)=1),0,1))</f>
        <v>0</v>
      </c>
      <c r="D262" s="24">
        <f t="shared" si="118"/>
        <v>45458</v>
      </c>
      <c r="O262" s="1" t="s">
        <v>99</v>
      </c>
      <c r="P262" s="1" t="s">
        <v>114</v>
      </c>
      <c r="Q262" s="1" t="s">
        <v>116</v>
      </c>
      <c r="AA262" s="1">
        <f t="shared" si="117"/>
        <v>498150</v>
      </c>
    </row>
    <row r="263" spans="2:27" x14ac:dyDescent="0.3">
      <c r="B263" s="26">
        <f>IF(AND(O263=0,P263=0,Q263=0,Y263=0),0,IF(OR(COUNTIFS(Items!$E:$E,O263,Items!$F:$F,P263,Items!$G:$G,Q263)=1,COUNTIFS(Items!$M:$M,O263,Items!$N:$N,P263,Items!$O:$O,Q263)=1,COUNTIFS(Items!$U:$U,O263,Items!$V:$V,P263,Items!$W:$W,Q263)=1),0,1))</f>
        <v>0</v>
      </c>
      <c r="D263" s="24">
        <f t="shared" si="118"/>
        <v>45458</v>
      </c>
      <c r="O263" s="1" t="s">
        <v>99</v>
      </c>
      <c r="P263" s="1" t="s">
        <v>114</v>
      </c>
      <c r="Q263" s="1" t="s">
        <v>117</v>
      </c>
      <c r="AA263" s="1">
        <f t="shared" si="117"/>
        <v>351000</v>
      </c>
    </row>
    <row r="264" spans="2:27" x14ac:dyDescent="0.3">
      <c r="B264" s="26">
        <f>IF(AND(O264=0,P264=0,Q264=0,Y264=0),0,IF(OR(COUNTIFS(Items!$E:$E,O264,Items!$F:$F,P264,Items!$G:$G,Q264)=1,COUNTIFS(Items!$M:$M,O264,Items!$N:$N,P264,Items!$O:$O,Q264)=1,COUNTIFS(Items!$U:$U,O264,Items!$V:$V,P264,Items!$W:$W,Q264)=1),0,1))</f>
        <v>0</v>
      </c>
      <c r="D264" s="24">
        <f t="shared" si="118"/>
        <v>45458</v>
      </c>
      <c r="O264" s="1" t="s">
        <v>99</v>
      </c>
      <c r="P264" s="1" t="s">
        <v>114</v>
      </c>
      <c r="Q264" s="1" t="s">
        <v>118</v>
      </c>
      <c r="AA264" s="1">
        <f t="shared" si="117"/>
        <v>353070</v>
      </c>
    </row>
    <row r="265" spans="2:27" x14ac:dyDescent="0.3">
      <c r="B265" s="26">
        <f>IF(AND(O265=0,P265=0,Q265=0,Y265=0),0,IF(OR(COUNTIFS(Items!$E:$E,O265,Items!$F:$F,P265,Items!$G:$G,Q265)=1,COUNTIFS(Items!$M:$M,O265,Items!$N:$N,P265,Items!$O:$O,Q265)=1,COUNTIFS(Items!$U:$U,O265,Items!$V:$V,P265,Items!$W:$W,Q265)=1),0,1))</f>
        <v>0</v>
      </c>
      <c r="D265" s="24">
        <f t="shared" si="118"/>
        <v>45458</v>
      </c>
      <c r="O265" s="1" t="s">
        <v>99</v>
      </c>
      <c r="P265" s="1" t="s">
        <v>114</v>
      </c>
      <c r="Q265" s="1" t="s">
        <v>119</v>
      </c>
      <c r="AA265" s="1">
        <f t="shared" si="117"/>
        <v>429614.52300000004</v>
      </c>
    </row>
    <row r="266" spans="2:27" x14ac:dyDescent="0.3">
      <c r="B266" s="26">
        <f>IF(AND(O266=0,P266=0,Q266=0,Y266=0),0,IF(OR(COUNTIFS(Items!$E:$E,O266,Items!$F:$F,P266,Items!$G:$G,Q266)=1,COUNTIFS(Items!$M:$M,O266,Items!$N:$N,P266,Items!$O:$O,Q266)=1,COUNTIFS(Items!$U:$U,O266,Items!$V:$V,P266,Items!$W:$W,Q266)=1),0,1))</f>
        <v>0</v>
      </c>
      <c r="D266" s="24">
        <f t="shared" si="118"/>
        <v>45458</v>
      </c>
      <c r="O266" s="1" t="s">
        <v>99</v>
      </c>
      <c r="P266" s="1" t="s">
        <v>114</v>
      </c>
      <c r="Q266" s="1" t="s">
        <v>120</v>
      </c>
      <c r="AA266" s="1">
        <f t="shared" si="117"/>
        <v>578352.15</v>
      </c>
    </row>
    <row r="267" spans="2:27" x14ac:dyDescent="0.3">
      <c r="B267" s="26">
        <f>IF(AND(O267=0,P267=0,Q267=0,Y267=0),0,IF(OR(COUNTIFS(Items!$E:$E,O267,Items!$F:$F,P267,Items!$G:$G,Q267)=1,COUNTIFS(Items!$M:$M,O267,Items!$N:$N,P267,Items!$O:$O,Q267)=1,COUNTIFS(Items!$U:$U,O267,Items!$V:$V,P267,Items!$W:$W,Q267)=1),0,1))</f>
        <v>0</v>
      </c>
      <c r="D267" s="24">
        <f t="shared" si="118"/>
        <v>45458</v>
      </c>
      <c r="O267" s="1" t="s">
        <v>99</v>
      </c>
      <c r="P267" s="1" t="s">
        <v>114</v>
      </c>
      <c r="Q267" s="1" t="s">
        <v>121</v>
      </c>
      <c r="AA267" s="1">
        <f t="shared" si="117"/>
        <v>411640.65</v>
      </c>
    </row>
    <row r="268" spans="2:27" x14ac:dyDescent="0.3">
      <c r="B268" s="26">
        <f>IF(AND(O268=0,P268=0,Q268=0,Y268=0),0,IF(OR(COUNTIFS(Items!$E:$E,O268,Items!$F:$F,P268,Items!$G:$G,Q268)=1,COUNTIFS(Items!$M:$M,O268,Items!$N:$N,P268,Items!$O:$O,Q268)=1,COUNTIFS(Items!$U:$U,O268,Items!$V:$V,P268,Items!$W:$W,Q268)=1),0,1))</f>
        <v>0</v>
      </c>
      <c r="D268" s="24">
        <f t="shared" si="118"/>
        <v>45458</v>
      </c>
      <c r="O268" s="1" t="s">
        <v>99</v>
      </c>
      <c r="P268" s="1" t="s">
        <v>114</v>
      </c>
      <c r="Q268" s="1" t="s">
        <v>122</v>
      </c>
      <c r="AA268" s="1">
        <f t="shared" si="117"/>
        <v>407490.09300000005</v>
      </c>
    </row>
    <row r="269" spans="2:27" x14ac:dyDescent="0.3">
      <c r="B269" s="26">
        <f>IF(AND(O269=0,P269=0,Q269=0,Y269=0),0,IF(OR(COUNTIFS(Items!$E:$E,O269,Items!$F:$F,P269,Items!$G:$G,Q269)=1,COUNTIFS(Items!$M:$M,O269,Items!$N:$N,P269,Items!$O:$O,Q269)=1,COUNTIFS(Items!$U:$U,O269,Items!$V:$V,P269,Items!$W:$W,Q269)=1),0,1))</f>
        <v>0</v>
      </c>
      <c r="D269" s="24">
        <f t="shared" si="118"/>
        <v>45458</v>
      </c>
      <c r="O269" s="1" t="s">
        <v>99</v>
      </c>
      <c r="P269" s="1" t="s">
        <v>114</v>
      </c>
      <c r="Q269" s="1" t="s">
        <v>123</v>
      </c>
      <c r="AA269" s="1">
        <f t="shared" si="117"/>
        <v>491865.66738269996</v>
      </c>
    </row>
    <row r="270" spans="2:27" x14ac:dyDescent="0.3">
      <c r="B270" s="26">
        <f>IF(AND(O270=0,P270=0,Q270=0,Y270=0),0,IF(OR(COUNTIFS(Items!$E:$E,O270,Items!$F:$F,P270,Items!$G:$G,Q270)=1,COUNTIFS(Items!$M:$M,O270,Items!$N:$N,P270,Items!$O:$O,Q270)=1,COUNTIFS(Items!$U:$U,O270,Items!$V:$V,P270,Items!$W:$W,Q270)=1),0,1))</f>
        <v>0</v>
      </c>
      <c r="D270" s="24">
        <f t="shared" si="118"/>
        <v>45458</v>
      </c>
      <c r="O270" s="1" t="s">
        <v>99</v>
      </c>
      <c r="P270" s="1" t="s">
        <v>114</v>
      </c>
      <c r="Q270" s="1" t="s">
        <v>124</v>
      </c>
      <c r="AA270" s="1">
        <f t="shared" si="117"/>
        <v>670175.59153500001</v>
      </c>
    </row>
    <row r="271" spans="2:27" x14ac:dyDescent="0.3">
      <c r="B271" s="26">
        <f>IF(AND(O271=0,P271=0,Q271=0,Y271=0),0,IF(OR(COUNTIFS(Items!$E:$E,O271,Items!$F:$F,P271,Items!$G:$G,Q271)=1,COUNTIFS(Items!$M:$M,O271,Items!$N:$N,P271,Items!$O:$O,Q271)=1,COUNTIFS(Items!$U:$U,O271,Items!$V:$V,P271,Items!$W:$W,Q271)=1),0,1))</f>
        <v>0</v>
      </c>
      <c r="D271" s="24">
        <f t="shared" si="118"/>
        <v>45458</v>
      </c>
      <c r="O271" s="1" t="s">
        <v>99</v>
      </c>
      <c r="P271" s="1" t="s">
        <v>114</v>
      </c>
      <c r="Q271" s="1" t="s">
        <v>126</v>
      </c>
      <c r="AA271" s="1">
        <f t="shared" si="117"/>
        <v>481068.13018500002</v>
      </c>
    </row>
    <row r="272" spans="2:27" x14ac:dyDescent="0.3">
      <c r="B272" s="26">
        <f>IF(AND(O272=0,P272=0,Q272=0,Y272=0),0,IF(OR(COUNTIFS(Items!$E:$E,O272,Items!$F:$F,P272,Items!$G:$G,Q272)=1,COUNTIFS(Items!$M:$M,O272,Items!$N:$N,P272,Items!$O:$O,Q272)=1,COUNTIFS(Items!$U:$U,O272,Items!$V:$V,P272,Items!$W:$W,Q272)=1),0,1))</f>
        <v>0</v>
      </c>
      <c r="D272" s="24">
        <f t="shared" si="118"/>
        <v>45458</v>
      </c>
      <c r="O272" s="1" t="s">
        <v>99</v>
      </c>
      <c r="P272" s="1" t="s">
        <v>114</v>
      </c>
      <c r="Q272" s="1" t="s">
        <v>127</v>
      </c>
      <c r="AA272" s="1">
        <f t="shared" si="117"/>
        <v>469795.65747570008</v>
      </c>
    </row>
    <row r="273" spans="2:27" x14ac:dyDescent="0.3">
      <c r="B273" s="26">
        <f>IF(AND(O273=0,P273=0,Q273=0,Y273=0),0,IF(OR(COUNTIFS(Items!$E:$E,O273,Items!$F:$F,P273,Items!$G:$G,Q273)=1,COUNTIFS(Items!$M:$M,O273,Items!$N:$N,P273,Items!$O:$O,Q273)=1,COUNTIFS(Items!$U:$U,O273,Items!$V:$V,P273,Items!$W:$W,Q273)=1),0,1))</f>
        <v>0</v>
      </c>
      <c r="D273" s="24">
        <f t="shared" si="118"/>
        <v>45458</v>
      </c>
      <c r="O273" s="1" t="s">
        <v>99</v>
      </c>
      <c r="P273" s="1" t="s">
        <v>114</v>
      </c>
      <c r="Q273" s="1" t="s">
        <v>128</v>
      </c>
      <c r="AA273" s="1">
        <f t="shared" si="117"/>
        <v>388557</v>
      </c>
    </row>
    <row r="274" spans="2:27" x14ac:dyDescent="0.3">
      <c r="B274" s="26">
        <f>IF(AND(O274=0,P274=0,Q274=0,Y274=0),0,IF(OR(COUNTIFS(Items!$E:$E,O274,Items!$F:$F,P274,Items!$G:$G,Q274)=1,COUNTIFS(Items!$M:$M,O274,Items!$N:$N,P274,Items!$O:$O,Q274)=1,COUNTIFS(Items!$U:$U,O274,Items!$V:$V,P274,Items!$W:$W,Q274)=1),0,1))</f>
        <v>0</v>
      </c>
      <c r="D274" s="24">
        <f t="shared" si="118"/>
        <v>45458</v>
      </c>
      <c r="O274" s="1" t="s">
        <v>99</v>
      </c>
      <c r="P274" s="1" t="s">
        <v>114</v>
      </c>
      <c r="Q274" s="1" t="s">
        <v>129</v>
      </c>
      <c r="AA274" s="1">
        <f t="shared" si="117"/>
        <v>431730</v>
      </c>
    </row>
    <row r="275" spans="2:27" x14ac:dyDescent="0.3">
      <c r="B275" s="26">
        <f>IF(AND(O275=0,P275=0,Q275=0,Y275=0),0,IF(OR(COUNTIFS(Items!$E:$E,O275,Items!$F:$F,P275,Items!$G:$G,Q275)=1,COUNTIFS(Items!$M:$M,O275,Items!$N:$N,P275,Items!$O:$O,Q275)=1,COUNTIFS(Items!$U:$U,O275,Items!$V:$V,P275,Items!$W:$W,Q275)=1),0,1))</f>
        <v>0</v>
      </c>
      <c r="D275" s="24">
        <f t="shared" si="118"/>
        <v>45458</v>
      </c>
      <c r="O275" s="1" t="s">
        <v>99</v>
      </c>
      <c r="P275" s="1" t="s">
        <v>114</v>
      </c>
      <c r="Q275" s="1" t="s">
        <v>130</v>
      </c>
      <c r="AA275" s="1">
        <f t="shared" si="117"/>
        <v>308070</v>
      </c>
    </row>
    <row r="276" spans="2:27" x14ac:dyDescent="0.3">
      <c r="B276" s="26">
        <f>IF(AND(O276=0,P276=0,Q276=0,Y276=0),0,IF(OR(COUNTIFS(Items!$E:$E,O276,Items!$F:$F,P276,Items!$G:$G,Q276)=1,COUNTIFS(Items!$M:$M,O276,Items!$N:$N,P276,Items!$O:$O,Q276)=1,COUNTIFS(Items!$U:$U,O276,Items!$V:$V,P276,Items!$W:$W,Q276)=1),0,1))</f>
        <v>0</v>
      </c>
      <c r="D276" s="24">
        <f t="shared" si="118"/>
        <v>45458</v>
      </c>
      <c r="O276" s="1" t="s">
        <v>99</v>
      </c>
      <c r="P276" s="1" t="s">
        <v>114</v>
      </c>
      <c r="Q276" s="1" t="s">
        <v>131</v>
      </c>
      <c r="AA276" s="1">
        <f t="shared" si="117"/>
        <v>407114.52300000004</v>
      </c>
    </row>
    <row r="277" spans="2:27" x14ac:dyDescent="0.3">
      <c r="B277" s="26">
        <f>IF(AND(O277=0,P277=0,Q277=0,Y277=0),0,IF(OR(COUNTIFS(Items!$E:$E,O277,Items!$F:$F,P277,Items!$G:$G,Q277)=1,COUNTIFS(Items!$M:$M,O277,Items!$N:$N,P277,Items!$O:$O,Q277)=1,COUNTIFS(Items!$U:$U,O277,Items!$V:$V,P277,Items!$W:$W,Q277)=1),0,1))</f>
        <v>0</v>
      </c>
      <c r="D277" s="24">
        <f t="shared" si="118"/>
        <v>45458</v>
      </c>
      <c r="O277" s="1" t="s">
        <v>99</v>
      </c>
      <c r="P277" s="1" t="s">
        <v>114</v>
      </c>
      <c r="Q277" s="1" t="s">
        <v>132</v>
      </c>
      <c r="AA277" s="1">
        <f t="shared" si="117"/>
        <v>451114.67700000003</v>
      </c>
    </row>
    <row r="278" spans="2:27" x14ac:dyDescent="0.3">
      <c r="B278" s="26">
        <f>IF(AND(O278=0,P278=0,Q278=0,Y278=0),0,IF(OR(COUNTIFS(Items!$E:$E,O278,Items!$F:$F,P278,Items!$G:$G,Q278)=1,COUNTIFS(Items!$M:$M,O278,Items!$N:$N,P278,Items!$O:$O,Q278)=1,COUNTIFS(Items!$U:$U,O278,Items!$V:$V,P278,Items!$W:$W,Q278)=1),0,1))</f>
        <v>0</v>
      </c>
      <c r="D278" s="24">
        <f t="shared" si="118"/>
        <v>45458</v>
      </c>
      <c r="O278" s="1" t="s">
        <v>99</v>
      </c>
      <c r="P278" s="1" t="s">
        <v>125</v>
      </c>
      <c r="Q278" s="1" t="s">
        <v>133</v>
      </c>
      <c r="AA278" s="1">
        <f t="shared" si="117"/>
        <v>506317.99949999998</v>
      </c>
    </row>
    <row r="279" spans="2:27" x14ac:dyDescent="0.3">
      <c r="B279" s="26">
        <f>IF(AND(O279=0,P279=0,Q279=0,Y279=0),0,IF(OR(COUNTIFS(Items!$E:$E,O279,Items!$F:$F,P279,Items!$G:$G,Q279)=1,COUNTIFS(Items!$M:$M,O279,Items!$N:$N,P279,Items!$O:$O,Q279)=1,COUNTIFS(Items!$U:$U,O279,Items!$V:$V,P279,Items!$W:$W,Q279)=1),0,1))</f>
        <v>0</v>
      </c>
      <c r="D279" s="24">
        <f t="shared" si="118"/>
        <v>45458</v>
      </c>
      <c r="O279" s="1" t="s">
        <v>99</v>
      </c>
      <c r="P279" s="1" t="s">
        <v>125</v>
      </c>
      <c r="Q279" s="1" t="s">
        <v>134</v>
      </c>
      <c r="AA279" s="1">
        <f t="shared" si="117"/>
        <v>362490.09300000005</v>
      </c>
    </row>
    <row r="280" spans="2:27" x14ac:dyDescent="0.3">
      <c r="B280" s="26">
        <f>IF(AND(O280=0,P280=0,Q280=0,Y280=0),0,IF(OR(COUNTIFS(Items!$E:$E,O280,Items!$F:$F,P280,Items!$G:$G,Q280)=1,COUNTIFS(Items!$M:$M,O280,Items!$N:$N,P280,Items!$O:$O,Q280)=1,COUNTIFS(Items!$U:$U,O280,Items!$V:$V,P280,Items!$W:$W,Q280)=1),0,1))</f>
        <v>0</v>
      </c>
      <c r="D280" s="24">
        <f t="shared" si="118"/>
        <v>45458</v>
      </c>
      <c r="O280" s="1" t="s">
        <v>99</v>
      </c>
      <c r="P280" s="1" t="s">
        <v>125</v>
      </c>
      <c r="Q280" s="1" t="s">
        <v>135</v>
      </c>
      <c r="AA280" s="1">
        <f t="shared" si="117"/>
        <v>469365.66738269996</v>
      </c>
    </row>
    <row r="281" spans="2:27" x14ac:dyDescent="0.3">
      <c r="B281" s="26">
        <f>IF(AND(O281=0,P281=0,Q281=0,Y281=0),0,IF(OR(COUNTIFS(Items!$E:$E,O281,Items!$F:$F,P281,Items!$G:$G,Q281)=1,COUNTIFS(Items!$M:$M,O281,Items!$N:$N,P281,Items!$O:$O,Q281)=1,COUNTIFS(Items!$U:$U,O281,Items!$V:$V,P281,Items!$W:$W,Q281)=1),0,1))</f>
        <v>0</v>
      </c>
      <c r="D281" s="24">
        <f t="shared" si="118"/>
        <v>45458</v>
      </c>
      <c r="O281" s="1" t="s">
        <v>99</v>
      </c>
      <c r="P281" s="1" t="s">
        <v>125</v>
      </c>
      <c r="Q281" s="1" t="s">
        <v>174</v>
      </c>
      <c r="AA281" s="1">
        <f t="shared" si="117"/>
        <v>522736.96139730001</v>
      </c>
    </row>
    <row r="282" spans="2:27" x14ac:dyDescent="0.3">
      <c r="B282" s="26">
        <f>IF(AND(O282=0,P282=0,Q282=0,Y282=0),0,IF(OR(COUNTIFS(Items!$E:$E,O282,Items!$F:$F,P282,Items!$G:$G,Q282)=1,COUNTIFS(Items!$M:$M,O282,Items!$N:$N,P282,Items!$O:$O,Q282)=1,COUNTIFS(Items!$U:$U,O282,Items!$V:$V,P282,Items!$W:$W,Q282)=1),0,1))</f>
        <v>0</v>
      </c>
      <c r="D282" s="24">
        <f t="shared" si="118"/>
        <v>45458</v>
      </c>
      <c r="O282" s="1" t="s">
        <v>99</v>
      </c>
      <c r="P282" s="1" t="s">
        <v>125</v>
      </c>
      <c r="Q282" s="1" t="s">
        <v>175</v>
      </c>
      <c r="AA282" s="1">
        <f t="shared" si="117"/>
        <v>591713.80012755003</v>
      </c>
    </row>
    <row r="283" spans="2:27" x14ac:dyDescent="0.3">
      <c r="B283" s="26">
        <f>IF(AND(O283=0,P283=0,Q283=0,Y283=0),0,IF(OR(COUNTIFS(Items!$E:$E,O283,Items!$F:$F,P283,Items!$G:$G,Q283)=1,COUNTIFS(Items!$M:$M,O283,Items!$N:$N,P283,Items!$O:$O,Q283)=1,COUNTIFS(Items!$U:$U,O283,Items!$V:$V,P283,Items!$W:$W,Q283)=1),0,1))</f>
        <v>0</v>
      </c>
      <c r="D283" s="24">
        <f t="shared" si="118"/>
        <v>45458</v>
      </c>
      <c r="O283" s="1" t="s">
        <v>99</v>
      </c>
      <c r="P283" s="1" t="s">
        <v>125</v>
      </c>
      <c r="Q283" s="1" t="s">
        <v>176</v>
      </c>
      <c r="AA283" s="1">
        <f t="shared" si="117"/>
        <v>424795.65747570008</v>
      </c>
    </row>
    <row r="284" spans="2:27" x14ac:dyDescent="0.3">
      <c r="B284" s="26">
        <f>IF(AND(O284=0,P284=0,Q284=0,Y284=0),0,IF(OR(COUNTIFS(Items!$E:$E,O284,Items!$F:$F,P284,Items!$G:$G,Q284)=1,COUNTIFS(Items!$M:$M,O284,Items!$N:$N,P284,Items!$O:$O,Q284)=1,COUNTIFS(Items!$U:$U,O284,Items!$V:$V,P284,Items!$W:$W,Q284)=1),0,1))</f>
        <v>0</v>
      </c>
      <c r="D284" s="24">
        <f t="shared" si="118"/>
        <v>45458</v>
      </c>
      <c r="O284" s="1" t="s">
        <v>99</v>
      </c>
      <c r="P284" s="1" t="s">
        <v>125</v>
      </c>
      <c r="Q284" s="1" t="s">
        <v>177</v>
      </c>
      <c r="AA284" s="1">
        <f t="shared" si="117"/>
        <v>366057</v>
      </c>
    </row>
    <row r="285" spans="2:27" x14ac:dyDescent="0.3">
      <c r="B285" s="26">
        <f>IF(AND(O285=0,P285=0,Q285=0,Y285=0),0,IF(OR(COUNTIFS(Items!$E:$E,O285,Items!$F:$F,P285,Items!$G:$G,Q285)=1,COUNTIFS(Items!$M:$M,O285,Items!$N:$N,P285,Items!$O:$O,Q285)=1,COUNTIFS(Items!$U:$U,O285,Items!$V:$V,P285,Items!$W:$W,Q285)=1),0,1))</f>
        <v>0</v>
      </c>
      <c r="D285" s="24">
        <f t="shared" si="118"/>
        <v>45458</v>
      </c>
      <c r="O285" s="1" t="s">
        <v>99</v>
      </c>
      <c r="P285" s="1" t="s">
        <v>125</v>
      </c>
      <c r="Q285" s="1" t="s">
        <v>178</v>
      </c>
      <c r="AA285" s="1">
        <f t="shared" si="117"/>
        <v>336749.4</v>
      </c>
    </row>
    <row r="286" spans="2:27" x14ac:dyDescent="0.3">
      <c r="B286" s="26">
        <f>IF(AND(O286=0,P286=0,Q286=0,Y286=0),0,IF(OR(COUNTIFS(Items!$E:$E,O286,Items!$F:$F,P286,Items!$G:$G,Q286)=1,COUNTIFS(Items!$M:$M,O286,Items!$N:$N,P286,Items!$O:$O,Q286)=1,COUNTIFS(Items!$U:$U,O286,Items!$V:$V,P286,Items!$W:$W,Q286)=1),0,1))</f>
        <v>0</v>
      </c>
      <c r="D286" s="24">
        <f t="shared" si="118"/>
        <v>45458</v>
      </c>
      <c r="O286" s="1" t="s">
        <v>99</v>
      </c>
      <c r="P286" s="1" t="s">
        <v>125</v>
      </c>
      <c r="Q286" s="1" t="s">
        <v>179</v>
      </c>
      <c r="AA286" s="1">
        <f t="shared" si="117"/>
        <v>378926.10000000003</v>
      </c>
    </row>
    <row r="287" spans="2:27" x14ac:dyDescent="0.3">
      <c r="B287" s="26">
        <f>IF(AND(O287=0,P287=0,Q287=0,Y287=0),0,IF(OR(COUNTIFS(Items!$E:$E,O287,Items!$F:$F,P287,Items!$G:$G,Q287)=1,COUNTIFS(Items!$M:$M,O287,Items!$N:$N,P287,Items!$O:$O,Q287)=1,COUNTIFS(Items!$U:$U,O287,Items!$V:$V,P287,Items!$W:$W,Q287)=1),0,1))</f>
        <v>0</v>
      </c>
      <c r="D287" s="24">
        <f t="shared" si="118"/>
        <v>45458</v>
      </c>
      <c r="O287" s="1" t="s">
        <v>99</v>
      </c>
      <c r="P287" s="1" t="s">
        <v>125</v>
      </c>
      <c r="Q287" s="1" t="s">
        <v>180</v>
      </c>
      <c r="AA287" s="1">
        <f t="shared" si="117"/>
        <v>362114.52300000004</v>
      </c>
    </row>
    <row r="288" spans="2:27" x14ac:dyDescent="0.3">
      <c r="B288" s="26">
        <f>IF(AND(O288=0,P288=0,Q288=0,Y288=0),0,IF(OR(COUNTIFS(Items!$E:$E,O288,Items!$F:$F,P288,Items!$G:$G,Q288)=1,COUNTIFS(Items!$M:$M,O288,Items!$N:$N,P288,Items!$O:$O,Q288)=1,COUNTIFS(Items!$U:$U,O288,Items!$V:$V,P288,Items!$W:$W,Q288)=1),0,1))</f>
        <v>0</v>
      </c>
      <c r="D288" s="24">
        <f t="shared" si="118"/>
        <v>45458</v>
      </c>
      <c r="O288" s="1" t="s">
        <v>99</v>
      </c>
      <c r="P288" s="1" t="s">
        <v>136</v>
      </c>
      <c r="Q288" s="1" t="s">
        <v>137</v>
      </c>
      <c r="AA288" s="1">
        <f t="shared" si="117"/>
        <v>428614.67700000003</v>
      </c>
    </row>
    <row r="289" spans="2:27" x14ac:dyDescent="0.3">
      <c r="B289" s="26">
        <f>IF(AND(O289=0,P289=0,Q289=0,Y289=0),0,IF(OR(COUNTIFS(Items!$E:$E,O289,Items!$F:$F,P289,Items!$G:$G,Q289)=1,COUNTIFS(Items!$M:$M,O289,Items!$N:$N,P289,Items!$O:$O,Q289)=1,COUNTIFS(Items!$U:$U,O289,Items!$V:$V,P289,Items!$W:$W,Q289)=1),0,1))</f>
        <v>0</v>
      </c>
      <c r="D289" s="24">
        <f t="shared" si="118"/>
        <v>45458</v>
      </c>
      <c r="O289" s="1" t="s">
        <v>99</v>
      </c>
      <c r="P289" s="1" t="s">
        <v>136</v>
      </c>
      <c r="Q289" s="1" t="s">
        <v>138</v>
      </c>
      <c r="AA289" s="1">
        <f t="shared" si="117"/>
        <v>394928.03960999998</v>
      </c>
    </row>
    <row r="290" spans="2:27" x14ac:dyDescent="0.3">
      <c r="B290" s="26">
        <f>IF(AND(O290=0,P290=0,Q290=0,Y290=0),0,IF(OR(COUNTIFS(Items!$E:$E,O290,Items!$F:$F,P290,Items!$G:$G,Q290)=1,COUNTIFS(Items!$M:$M,O290,Items!$N:$N,P290,Items!$O:$O,Q290)=1,COUNTIFS(Items!$U:$U,O290,Items!$V:$V,P290,Items!$W:$W,Q290)=1),0,1))</f>
        <v>0</v>
      </c>
      <c r="D290" s="24">
        <f t="shared" si="118"/>
        <v>45458</v>
      </c>
      <c r="O290" s="1" t="s">
        <v>99</v>
      </c>
      <c r="P290" s="1" t="s">
        <v>136</v>
      </c>
      <c r="Q290" s="1" t="s">
        <v>139</v>
      </c>
      <c r="AA290" s="1">
        <f t="shared" si="117"/>
        <v>445862.81439000007</v>
      </c>
    </row>
    <row r="291" spans="2:27" x14ac:dyDescent="0.3">
      <c r="B291" s="26">
        <f>IF(AND(O291=0,P291=0,Q291=0,Y291=0),0,IF(OR(COUNTIFS(Items!$E:$E,O291,Items!$F:$F,P291,Items!$G:$G,Q291)=1,COUNTIFS(Items!$M:$M,O291,Items!$N:$N,P291,Items!$O:$O,Q291)=1,COUNTIFS(Items!$U:$U,O291,Items!$V:$V,P291,Items!$W:$W,Q291)=1),0,1))</f>
        <v>0</v>
      </c>
      <c r="D291" s="24">
        <f t="shared" si="118"/>
        <v>45458</v>
      </c>
      <c r="O291" s="1" t="s">
        <v>99</v>
      </c>
      <c r="P291" s="1" t="s">
        <v>136</v>
      </c>
      <c r="Q291" s="1" t="s">
        <v>140</v>
      </c>
      <c r="AA291" s="1">
        <f t="shared" si="117"/>
        <v>424365.66738269996</v>
      </c>
    </row>
    <row r="292" spans="2:27" x14ac:dyDescent="0.3">
      <c r="B292" s="26">
        <f>IF(AND(O292=0,P292=0,Q292=0,Y292=0),0,IF(OR(COUNTIFS(Items!$E:$E,O292,Items!$F:$F,P292,Items!$G:$G,Q292)=1,COUNTIFS(Items!$M:$M,O292,Items!$N:$N,P292,Items!$O:$O,Q292)=1,COUNTIFS(Items!$U:$U,O292,Items!$V:$V,P292,Items!$W:$W,Q292)=1),0,1))</f>
        <v>0</v>
      </c>
      <c r="D292" s="24">
        <f t="shared" si="118"/>
        <v>45458</v>
      </c>
      <c r="O292" s="1" t="s">
        <v>99</v>
      </c>
      <c r="P292" s="1" t="s">
        <v>136</v>
      </c>
      <c r="Q292" s="1" t="s">
        <v>141</v>
      </c>
      <c r="AA292" s="1">
        <f t="shared" si="117"/>
        <v>500236.96139730001</v>
      </c>
    </row>
    <row r="293" spans="2:27" x14ac:dyDescent="0.3">
      <c r="B293" s="26">
        <f>IF(AND(O293=0,P293=0,Q293=0,Y293=0),0,IF(OR(COUNTIFS(Items!$E:$E,O293,Items!$F:$F,P293,Items!$G:$G,Q293)=1,COUNTIFS(Items!$M:$M,O293,Items!$N:$N,P293,Items!$O:$O,Q293)=1,COUNTIFS(Items!$U:$U,O293,Items!$V:$V,P293,Items!$W:$W,Q293)=1),0,1))</f>
        <v>0</v>
      </c>
      <c r="D293" s="24">
        <f t="shared" si="118"/>
        <v>45458</v>
      </c>
      <c r="O293" s="1" t="s">
        <v>99</v>
      </c>
      <c r="P293" s="1" t="s">
        <v>136</v>
      </c>
      <c r="Q293" s="1" t="s">
        <v>142</v>
      </c>
      <c r="AA293" s="1">
        <f t="shared" si="117"/>
        <v>461536.76409948902</v>
      </c>
    </row>
    <row r="294" spans="2:27" x14ac:dyDescent="0.3">
      <c r="B294" s="26">
        <f>IF(AND(O294=0,P294=0,Q294=0,Y294=0),0,IF(OR(COUNTIFS(Items!$E:$E,O294,Items!$F:$F,P294,Items!$G:$G,Q294)=1,COUNTIFS(Items!$M:$M,O294,Items!$N:$N,P294,Items!$O:$O,Q294)=1,COUNTIFS(Items!$U:$U,O294,Items!$V:$V,P294,Items!$W:$W,Q294)=1),0,1))</f>
        <v>0</v>
      </c>
      <c r="D294" s="24">
        <f t="shared" si="118"/>
        <v>45458</v>
      </c>
      <c r="O294" s="1" t="s">
        <v>99</v>
      </c>
      <c r="P294" s="1" t="s">
        <v>136</v>
      </c>
      <c r="Q294" s="1" t="s">
        <v>143</v>
      </c>
      <c r="AA294" s="1">
        <f t="shared" si="117"/>
        <v>522498.65869511105</v>
      </c>
    </row>
    <row r="295" spans="2:27" x14ac:dyDescent="0.3">
      <c r="B295" s="26">
        <f>IF(AND(O295=0,P295=0,Q295=0,Y295=0),0,IF(OR(COUNTIFS(Items!$E:$E,O295,Items!$F:$F,P295,Items!$G:$G,Q295)=1,COUNTIFS(Items!$M:$M,O295,Items!$N:$N,P295,Items!$O:$O,Q295)=1,COUNTIFS(Items!$U:$U,O295,Items!$V:$V,P295,Items!$W:$W,Q295)=1),0,1))</f>
        <v>0</v>
      </c>
      <c r="D295" s="24">
        <f t="shared" si="118"/>
        <v>45458</v>
      </c>
      <c r="O295" s="1" t="s">
        <v>99</v>
      </c>
      <c r="P295" s="1" t="s">
        <v>136</v>
      </c>
      <c r="Q295" s="1" t="s">
        <v>144</v>
      </c>
      <c r="AA295" s="1">
        <f t="shared" si="117"/>
        <v>321057</v>
      </c>
    </row>
    <row r="296" spans="2:27" x14ac:dyDescent="0.3">
      <c r="B296" s="26">
        <f>IF(AND(O296=0,P296=0,Q296=0,Y296=0),0,IF(OR(COUNTIFS(Items!$E:$E,O296,Items!$F:$F,P296,Items!$G:$G,Q296)=1,COUNTIFS(Items!$M:$M,O296,Items!$N:$N,P296,Items!$O:$O,Q296)=1,COUNTIFS(Items!$U:$U,O296,Items!$V:$V,P296,Items!$W:$W,Q296)=1),0,1))</f>
        <v>0</v>
      </c>
      <c r="D296" s="24">
        <f t="shared" si="118"/>
        <v>45458</v>
      </c>
      <c r="O296" s="1" t="s">
        <v>99</v>
      </c>
      <c r="P296" s="1" t="s">
        <v>136</v>
      </c>
      <c r="Q296" s="1" t="s">
        <v>145</v>
      </c>
      <c r="AA296" s="1">
        <f t="shared" si="117"/>
        <v>314249.40000000002</v>
      </c>
    </row>
    <row r="297" spans="2:27" x14ac:dyDescent="0.3">
      <c r="B297" s="26">
        <f>IF(AND(O297=0,P297=0,Q297=0,Y297=0),0,IF(OR(COUNTIFS(Items!$E:$E,O297,Items!$F:$F,P297,Items!$G:$G,Q297)=1,COUNTIFS(Items!$M:$M,O297,Items!$N:$N,P297,Items!$O:$O,Q297)=1,COUNTIFS(Items!$U:$U,O297,Items!$V:$V,P297,Items!$W:$W,Q297)=1),0,1))</f>
        <v>0</v>
      </c>
      <c r="D297" s="24">
        <f t="shared" si="118"/>
        <v>45458</v>
      </c>
      <c r="O297" s="1" t="s">
        <v>99</v>
      </c>
      <c r="P297" s="1" t="s">
        <v>136</v>
      </c>
      <c r="Q297" s="1" t="s">
        <v>146</v>
      </c>
      <c r="AA297" s="1">
        <f t="shared" si="117"/>
        <v>295562.35800000001</v>
      </c>
    </row>
    <row r="298" spans="2:27" x14ac:dyDescent="0.3">
      <c r="B298" s="26">
        <f>IF(AND(O298=0,P298=0,Q298=0,Y298=0),0,IF(OR(COUNTIFS(Items!$E:$E,O298,Items!$F:$F,P298,Items!$G:$G,Q298)=1,COUNTIFS(Items!$M:$M,O298,Items!$N:$N,P298,Items!$O:$O,Q298)=1,COUNTIFS(Items!$U:$U,O298,Items!$V:$V,P298,Items!$W:$W,Q298)=1),0,1))</f>
        <v>0</v>
      </c>
      <c r="D298" s="24">
        <f t="shared" si="118"/>
        <v>45458</v>
      </c>
      <c r="O298" s="1" t="s">
        <v>64</v>
      </c>
      <c r="P298" s="1" t="s">
        <v>65</v>
      </c>
      <c r="Q298" s="1" t="s">
        <v>67</v>
      </c>
      <c r="AA298" s="1">
        <f>182%*SUM(AA240:AA297)</f>
        <v>48162051.953764752</v>
      </c>
    </row>
    <row r="299" spans="2:27" x14ac:dyDescent="0.3">
      <c r="B299" s="26">
        <f>IF(AND(O299=0,P299=0,Q299=0,Y299=0),0,IF(OR(COUNTIFS(Items!$E:$E,O299,Items!$F:$F,P299,Items!$G:$G,Q299)=1,COUNTIFS(Items!$M:$M,O299,Items!$N:$N,P299,Items!$O:$O,Q299)=1,COUNTIFS(Items!$U:$U,O299,Items!$V:$V,P299,Items!$W:$W,Q299)=1),0,1))</f>
        <v>0</v>
      </c>
      <c r="D299" s="24">
        <f>D298-45</f>
        <v>45413</v>
      </c>
      <c r="O299" s="1" t="s">
        <v>89</v>
      </c>
      <c r="P299" s="1" t="s">
        <v>91</v>
      </c>
      <c r="Q299" s="1" t="s">
        <v>67</v>
      </c>
      <c r="Y299" s="1">
        <f>20%*AA298</f>
        <v>9632410.3907529507</v>
      </c>
    </row>
    <row r="300" spans="2:27" x14ac:dyDescent="0.3">
      <c r="B300" s="26">
        <f>IF(AND(O300=0,P300=0,Q300=0,Y300=0),0,IF(OR(COUNTIFS(Items!$E:$E,O300,Items!$F:$F,P300,Items!$G:$G,Q300)=1,COUNTIFS(Items!$M:$M,O300,Items!$N:$N,P300,Items!$O:$O,Q300)=1,COUNTIFS(Items!$U:$U,O300,Items!$V:$V,P300,Items!$W:$W,Q300)=1),0,1))</f>
        <v>0</v>
      </c>
      <c r="D300" s="24">
        <f>D298-21</f>
        <v>45437</v>
      </c>
      <c r="O300" s="1" t="s">
        <v>89</v>
      </c>
      <c r="P300" s="1" t="s">
        <v>91</v>
      </c>
      <c r="Q300" s="1" t="s">
        <v>67</v>
      </c>
      <c r="Y300" s="1">
        <f>20%*AA298</f>
        <v>9632410.3907529507</v>
      </c>
    </row>
    <row r="301" spans="2:27" x14ac:dyDescent="0.3">
      <c r="B301" s="26">
        <f>IF(AND(O301=0,P301=0,Q301=0,Y301=0),0,IF(OR(COUNTIFS(Items!$E:$E,O301,Items!$F:$F,P301,Items!$G:$G,Q301)=1,COUNTIFS(Items!$M:$M,O301,Items!$N:$N,P301,Items!$O:$O,Q301)=1,COUNTIFS(Items!$U:$U,O301,Items!$V:$V,P301,Items!$W:$W,Q301)=1),0,1))</f>
        <v>0</v>
      </c>
      <c r="D301" s="24">
        <f>D298</f>
        <v>45458</v>
      </c>
      <c r="O301" s="1" t="s">
        <v>89</v>
      </c>
      <c r="P301" s="1" t="s">
        <v>91</v>
      </c>
      <c r="Q301" s="1" t="s">
        <v>67</v>
      </c>
      <c r="Y301" s="1">
        <f>30%*AA298</f>
        <v>14448615.586129425</v>
      </c>
    </row>
    <row r="302" spans="2:27" x14ac:dyDescent="0.3">
      <c r="B302" s="26">
        <f>IF(AND(O302=0,P302=0,Q302=0,Y302=0),0,IF(OR(COUNTIFS(Items!$E:$E,O302,Items!$F:$F,P302,Items!$G:$G,Q302)=1,COUNTIFS(Items!$M:$M,O302,Items!$N:$N,P302,Items!$O:$O,Q302)=1,COUNTIFS(Items!$U:$U,O302,Items!$V:$V,P302,Items!$W:$W,Q302)=1),0,1))</f>
        <v>0</v>
      </c>
      <c r="D302" s="24">
        <f>D298+45</f>
        <v>45503</v>
      </c>
      <c r="O302" s="1" t="s">
        <v>89</v>
      </c>
      <c r="P302" s="1" t="s">
        <v>91</v>
      </c>
      <c r="Q302" s="1" t="s">
        <v>67</v>
      </c>
      <c r="Y302" s="1">
        <f>30%*AA298</f>
        <v>14448615.586129425</v>
      </c>
    </row>
  </sheetData>
  <conditionalFormatting sqref="B2:B1048576">
    <cfRule type="cellIs" dxfId="7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302"/>
  <sheetViews>
    <sheetView showGridLines="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B1" sqref="B1:B1048576"/>
    </sheetView>
  </sheetViews>
  <sheetFormatPr defaultRowHeight="13.8" x14ac:dyDescent="0.3"/>
  <cols>
    <col min="1" max="1" width="1.77734375" style="1" customWidth="1"/>
    <col min="2" max="2" width="6.5546875" style="26" bestFit="1" customWidth="1"/>
    <col min="3" max="3" width="1.77734375" style="1" customWidth="1"/>
    <col min="4" max="4" width="7.88671875" style="24" bestFit="1" customWidth="1"/>
    <col min="5" max="5" width="4.21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7.5546875" style="1" bestFit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5" width="8.88671875" style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16384" width="8.88671875" style="1"/>
  </cols>
  <sheetData>
    <row r="1" spans="1:28" x14ac:dyDescent="0.3">
      <c r="B1" s="26" t="s">
        <v>168</v>
      </c>
      <c r="D1" s="24" t="str">
        <f>dbP!$D$1</f>
        <v>дата</v>
      </c>
      <c r="E1" s="1" t="str">
        <f>dbP!$E$1</f>
        <v>цфо</v>
      </c>
      <c r="F1" s="1" t="str">
        <f>dbP!$F$1</f>
        <v>контрагент</v>
      </c>
      <c r="G1" s="1" t="str">
        <f>dbP!$G$1</f>
        <v>дог-номер</v>
      </c>
      <c r="H1" s="24" t="str">
        <f>dbP!$H$1</f>
        <v>дог-дата</v>
      </c>
      <c r="I1" s="1" t="str">
        <f>dbP!$I$1</f>
        <v>продукт</v>
      </c>
      <c r="J1" s="1" t="str">
        <f>dbP!$J$1</f>
        <v>прдхар-1</v>
      </c>
      <c r="K1" s="1" t="str">
        <f>dbP!$K$1</f>
        <v>прдхар-2</v>
      </c>
      <c r="L1" s="1" t="str">
        <f>dbP!$L$1</f>
        <v>канал продаж</v>
      </c>
      <c r="M1" s="1" t="str">
        <f>dbP!$M$1</f>
        <v>канпрхар-1</v>
      </c>
      <c r="N1" s="1" t="str">
        <f>dbP!$N$1</f>
        <v>канпрхар-2</v>
      </c>
      <c r="O1" s="1" t="str">
        <f>dbP!$O$1</f>
        <v>статья-1</v>
      </c>
      <c r="P1" s="1" t="str">
        <f>dbP!$P$1</f>
        <v>статья-2</v>
      </c>
      <c r="Q1" s="1" t="str">
        <f>dbP!$Q$1</f>
        <v>статья-3</v>
      </c>
      <c r="R1" s="1" t="str">
        <f>dbP!$R$1</f>
        <v>док-тип</v>
      </c>
      <c r="S1" s="1" t="str">
        <f>dbP!$S$1</f>
        <v>док-номер</v>
      </c>
      <c r="T1" s="24" t="str">
        <f>dbP!$T$1</f>
        <v>док-дата</v>
      </c>
      <c r="U1" s="1" t="str">
        <f>dbP!$U$1</f>
        <v>атрибут-1</v>
      </c>
      <c r="V1" s="1" t="str">
        <f>dbP!$V$1</f>
        <v>атрибут-2</v>
      </c>
      <c r="W1" s="1" t="str">
        <f>dbP!$W$1</f>
        <v>атрибут-3</v>
      </c>
      <c r="X1" s="1" t="str">
        <f>dbP!$X$1</f>
        <v>атрибут-4</v>
      </c>
      <c r="Y1" s="1" t="str">
        <f>dbP!$Y$1</f>
        <v>INвклНДС</v>
      </c>
      <c r="Z1" s="1" t="str">
        <f>dbP!$Z$1</f>
        <v>IN-НДС</v>
      </c>
      <c r="AA1" s="1" t="str">
        <f>dbP!$AA$1</f>
        <v>OUTвклНДС</v>
      </c>
      <c r="AB1" s="1" t="str">
        <f>dbP!$AB$1</f>
        <v>OUT-НДС</v>
      </c>
    </row>
    <row r="2" spans="1:28" s="20" customFormat="1" x14ac:dyDescent="0.3">
      <c r="A2" s="20">
        <f>IF(COLUMN()=COLUMN(dbP!A2),0,1)</f>
        <v>0</v>
      </c>
      <c r="B2" s="26">
        <f>SUM(B3:B400000)</f>
        <v>0</v>
      </c>
      <c r="C2" s="20">
        <f>IF(COLUMN()=COLUMN(dbP!C2),0,1)</f>
        <v>0</v>
      </c>
      <c r="D2" s="20">
        <f>IF(COLUMN()=COLUMN(dbP!D2),0,1)</f>
        <v>0</v>
      </c>
      <c r="E2" s="20">
        <f>IF(COLUMN()=COLUMN(dbP!E2),0,1)</f>
        <v>0</v>
      </c>
      <c r="F2" s="20">
        <f>IF(COLUMN()=COLUMN(dbP!F2),0,1)</f>
        <v>0</v>
      </c>
      <c r="G2" s="20">
        <f>IF(COLUMN()=COLUMN(dbP!G2),0,1)</f>
        <v>0</v>
      </c>
      <c r="H2" s="20">
        <f>IF(COLUMN()=COLUMN(dbP!H2),0,1)</f>
        <v>0</v>
      </c>
      <c r="I2" s="20">
        <f>IF(COLUMN()=COLUMN(dbP!I2),0,1)</f>
        <v>0</v>
      </c>
      <c r="J2" s="20">
        <f>IF(COLUMN()=COLUMN(dbP!J2),0,1)</f>
        <v>0</v>
      </c>
      <c r="K2" s="20">
        <f>IF(COLUMN()=COLUMN(dbP!K2),0,1)</f>
        <v>0</v>
      </c>
      <c r="L2" s="20">
        <f>IF(COLUMN()=COLUMN(dbP!L2),0,1)</f>
        <v>0</v>
      </c>
      <c r="M2" s="20">
        <f>IF(COLUMN()=COLUMN(dbP!M2),0,1)</f>
        <v>0</v>
      </c>
      <c r="N2" s="20">
        <f>IF(COLUMN()=COLUMN(dbP!N2),0,1)</f>
        <v>0</v>
      </c>
      <c r="O2" s="20">
        <f>IF(COLUMN()=COLUMN(dbP!O2),0,1)</f>
        <v>0</v>
      </c>
      <c r="P2" s="20">
        <f>IF(COLUMN()=COLUMN(dbP!P2),0,1)</f>
        <v>0</v>
      </c>
      <c r="Q2" s="20">
        <f>IF(COLUMN()=COLUMN(dbP!Q2),0,1)</f>
        <v>0</v>
      </c>
      <c r="R2" s="20">
        <f>IF(COLUMN()=COLUMN(dbP!R2),0,1)</f>
        <v>0</v>
      </c>
      <c r="S2" s="20">
        <f>IF(COLUMN()=COLUMN(dbP!S2),0,1)</f>
        <v>0</v>
      </c>
      <c r="T2" s="20">
        <f>IF(COLUMN()=COLUMN(dbP!T2),0,1)</f>
        <v>0</v>
      </c>
      <c r="U2" s="20">
        <f>IF(COLUMN()=COLUMN(dbP!U2),0,1)</f>
        <v>0</v>
      </c>
      <c r="V2" s="20">
        <f>IF(COLUMN()=COLUMN(dbP!V2),0,1)</f>
        <v>0</v>
      </c>
      <c r="W2" s="20">
        <f>IF(COLUMN()=COLUMN(dbP!W2),0,1)</f>
        <v>0</v>
      </c>
      <c r="X2" s="20">
        <f>IF(COLUMN()=COLUMN(dbP!X2),0,1)</f>
        <v>0</v>
      </c>
      <c r="Y2" s="20">
        <f>IF(COLUMN()=COLUMN(dbP!Y2),0,1)</f>
        <v>0</v>
      </c>
      <c r="Z2" s="20">
        <f>IF(COLUMN()=COLUMN(dbP!Z2),0,1)</f>
        <v>0</v>
      </c>
      <c r="AA2" s="20">
        <f>IF(COLUMN()=COLUMN(dbP!AA2),0,1)</f>
        <v>0</v>
      </c>
      <c r="AB2" s="20">
        <f>IF(COLUMN()=COLUMN(dbP!AB2),0,1)</f>
        <v>0</v>
      </c>
    </row>
    <row r="3" spans="1:28" x14ac:dyDescent="0.3">
      <c r="B3" s="26">
        <f>IF(AND(O3=0,P3=0,Q3=0,Y3=0),0,IF(OR(COUNTIFS(Items!$E:$E,O3,Items!$F:$F,P3,Items!$G:$G,Q3)=1,COUNTIFS(Items!$M:$M,O3,Items!$N:$N,P3,Items!$O:$O,Q3)=1,COUNTIFS(Items!$U:$U,O3,Items!$V:$V,P3,Items!$W:$W,Q3)=1),0,1))</f>
        <v>0</v>
      </c>
    </row>
    <row r="4" spans="1:28" x14ac:dyDescent="0.3">
      <c r="B4" s="26">
        <f>IF(AND(O4=0,P4=0,Q4=0,Y4=0),0,IF(OR(COUNTIFS(Items!$E:$E,O4,Items!$F:$F,P4,Items!$G:$G,Q4)=1,COUNTIFS(Items!$M:$M,O4,Items!$N:$N,P4,Items!$O:$O,Q4)=1,COUNTIFS(Items!$U:$U,O4,Items!$V:$V,P4,Items!$W:$W,Q4)=1),0,1))</f>
        <v>0</v>
      </c>
    </row>
    <row r="5" spans="1:28" x14ac:dyDescent="0.3">
      <c r="B5" s="26">
        <f>IF(AND(O5=0,P5=0,Q5=0,Y5=0),0,IF(OR(COUNTIFS(Items!$E:$E,O5,Items!$F:$F,P5,Items!$G:$G,Q5)=1,COUNTIFS(Items!$M:$M,O5,Items!$N:$N,P5,Items!$O:$O,Q5)=1,COUNTIFS(Items!$U:$U,O5,Items!$V:$V,P5,Items!$W:$W,Q5)=1),0,1))</f>
        <v>0</v>
      </c>
    </row>
    <row r="6" spans="1:28" x14ac:dyDescent="0.3">
      <c r="B6" s="26">
        <f>IF(AND(O6=0,P6=0,Q6=0,Y6=0),0,IF(OR(COUNTIFS(Items!$E:$E,O6,Items!$F:$F,P6,Items!$G:$G,Q6)=1,COUNTIFS(Items!$M:$M,O6,Items!$N:$N,P6,Items!$O:$O,Q6)=1,COUNTIFS(Items!$U:$U,O6,Items!$V:$V,P6,Items!$W:$W,Q6)=1),0,1))</f>
        <v>0</v>
      </c>
    </row>
    <row r="7" spans="1:28" x14ac:dyDescent="0.3">
      <c r="B7" s="26">
        <f>IF(AND(O7=0,P7=0,Q7=0,Y7=0),0,IF(OR(COUNTIFS(Items!$E:$E,O7,Items!$F:$F,P7,Items!$G:$G,Q7)=1,COUNTIFS(Items!$M:$M,O7,Items!$N:$N,P7,Items!$O:$O,Q7)=1,COUNTIFS(Items!$U:$U,O7,Items!$V:$V,P7,Items!$W:$W,Q7)=1),0,1))</f>
        <v>0</v>
      </c>
    </row>
    <row r="8" spans="1:28" x14ac:dyDescent="0.3">
      <c r="B8" s="26">
        <f>IF(AND(O8=0,P8=0,Q8=0,Y8=0),0,IF(OR(COUNTIFS(Items!$E:$E,O8,Items!$F:$F,P8,Items!$G:$G,Q8)=1,COUNTIFS(Items!$M:$M,O8,Items!$N:$N,P8,Items!$O:$O,Q8)=1,COUNTIFS(Items!$U:$U,O8,Items!$V:$V,P8,Items!$W:$W,Q8)=1),0,1))</f>
        <v>0</v>
      </c>
    </row>
    <row r="9" spans="1:28" x14ac:dyDescent="0.3">
      <c r="B9" s="26">
        <f>IF(AND(O9=0,P9=0,Q9=0,Y9=0),0,IF(OR(COUNTIFS(Items!$E:$E,O9,Items!$F:$F,P9,Items!$G:$G,Q9)=1,COUNTIFS(Items!$M:$M,O9,Items!$N:$N,P9,Items!$O:$O,Q9)=1,COUNTIFS(Items!$U:$U,O9,Items!$V:$V,P9,Items!$W:$W,Q9)=1),0,1))</f>
        <v>0</v>
      </c>
    </row>
    <row r="10" spans="1:28" x14ac:dyDescent="0.3">
      <c r="B10" s="26">
        <f>IF(AND(O10=0,P10=0,Q10=0,Y10=0),0,IF(OR(COUNTIFS(Items!$E:$E,O10,Items!$F:$F,P10,Items!$G:$G,Q10)=1,COUNTIFS(Items!$M:$M,O10,Items!$N:$N,P10,Items!$O:$O,Q10)=1,COUNTIFS(Items!$U:$U,O10,Items!$V:$V,P10,Items!$W:$W,Q10)=1),0,1))</f>
        <v>0</v>
      </c>
    </row>
    <row r="11" spans="1:28" x14ac:dyDescent="0.3">
      <c r="B11" s="26">
        <f>IF(AND(O11=0,P11=0,Q11=0,Y11=0),0,IF(OR(COUNTIFS(Items!$E:$E,O11,Items!$F:$F,P11,Items!$G:$G,Q11)=1,COUNTIFS(Items!$M:$M,O11,Items!$N:$N,P11,Items!$O:$O,Q11)=1,COUNTIFS(Items!$U:$U,O11,Items!$V:$V,P11,Items!$W:$W,Q11)=1),0,1))</f>
        <v>0</v>
      </c>
    </row>
    <row r="12" spans="1:28" x14ac:dyDescent="0.3">
      <c r="B12" s="26">
        <f>IF(AND(O12=0,P12=0,Q12=0,Y12=0),0,IF(OR(COUNTIFS(Items!$E:$E,O12,Items!$F:$F,P12,Items!$G:$G,Q12)=1,COUNTIFS(Items!$M:$M,O12,Items!$N:$N,P12,Items!$O:$O,Q12)=1,COUNTIFS(Items!$U:$U,O12,Items!$V:$V,P12,Items!$W:$W,Q12)=1),0,1))</f>
        <v>0</v>
      </c>
    </row>
    <row r="13" spans="1:28" x14ac:dyDescent="0.3">
      <c r="B13" s="26">
        <f>IF(AND(O13=0,P13=0,Q13=0,Y13=0),0,IF(OR(COUNTIFS(Items!$E:$E,O13,Items!$F:$F,P13,Items!$G:$G,Q13)=1,COUNTIFS(Items!$M:$M,O13,Items!$N:$N,P13,Items!$O:$O,Q13)=1,COUNTIFS(Items!$U:$U,O13,Items!$V:$V,P13,Items!$W:$W,Q13)=1),0,1))</f>
        <v>0</v>
      </c>
    </row>
    <row r="14" spans="1:28" x14ac:dyDescent="0.3">
      <c r="B14" s="26">
        <f>IF(AND(O14=0,P14=0,Q14=0,Y14=0),0,IF(OR(COUNTIFS(Items!$E:$E,O14,Items!$F:$F,P14,Items!$G:$G,Q14)=1,COUNTIFS(Items!$M:$M,O14,Items!$N:$N,P14,Items!$O:$O,Q14)=1,COUNTIFS(Items!$U:$U,O14,Items!$V:$V,P14,Items!$W:$W,Q14)=1),0,1))</f>
        <v>0</v>
      </c>
    </row>
    <row r="15" spans="1:28" x14ac:dyDescent="0.3">
      <c r="B15" s="26">
        <f>IF(AND(O15=0,P15=0,Q15=0,Y15=0),0,IF(OR(COUNTIFS(Items!$E:$E,O15,Items!$F:$F,P15,Items!$G:$G,Q15)=1,COUNTIFS(Items!$M:$M,O15,Items!$N:$N,P15,Items!$O:$O,Q15)=1,COUNTIFS(Items!$U:$U,O15,Items!$V:$V,P15,Items!$W:$W,Q15)=1),0,1))</f>
        <v>0</v>
      </c>
    </row>
    <row r="16" spans="1:28" x14ac:dyDescent="0.3">
      <c r="B16" s="26">
        <f>IF(AND(O16=0,P16=0,Q16=0,Y16=0),0,IF(OR(COUNTIFS(Items!$E:$E,O16,Items!$F:$F,P16,Items!$G:$G,Q16)=1,COUNTIFS(Items!$M:$M,O16,Items!$N:$N,P16,Items!$O:$O,Q16)=1,COUNTIFS(Items!$U:$U,O16,Items!$V:$V,P16,Items!$W:$W,Q16)=1),0,1))</f>
        <v>0</v>
      </c>
    </row>
    <row r="17" spans="2:2" x14ac:dyDescent="0.3">
      <c r="B17" s="26">
        <f>IF(AND(O17=0,P17=0,Q17=0,Y17=0),0,IF(OR(COUNTIFS(Items!$E:$E,O17,Items!$F:$F,P17,Items!$G:$G,Q17)=1,COUNTIFS(Items!$M:$M,O17,Items!$N:$N,P17,Items!$O:$O,Q17)=1,COUNTIFS(Items!$U:$U,O17,Items!$V:$V,P17,Items!$W:$W,Q17)=1),0,1))</f>
        <v>0</v>
      </c>
    </row>
    <row r="18" spans="2:2" x14ac:dyDescent="0.3">
      <c r="B18" s="26">
        <f>IF(AND(O18=0,P18=0,Q18=0,Y18=0),0,IF(OR(COUNTIFS(Items!$E:$E,O18,Items!$F:$F,P18,Items!$G:$G,Q18)=1,COUNTIFS(Items!$M:$M,O18,Items!$N:$N,P18,Items!$O:$O,Q18)=1,COUNTIFS(Items!$U:$U,O18,Items!$V:$V,P18,Items!$W:$W,Q18)=1),0,1))</f>
        <v>0</v>
      </c>
    </row>
    <row r="19" spans="2:2" x14ac:dyDescent="0.3">
      <c r="B19" s="26">
        <f>IF(AND(O19=0,P19=0,Q19=0,Y19=0),0,IF(OR(COUNTIFS(Items!$E:$E,O19,Items!$F:$F,P19,Items!$G:$G,Q19)=1,COUNTIFS(Items!$M:$M,O19,Items!$N:$N,P19,Items!$O:$O,Q19)=1,COUNTIFS(Items!$U:$U,O19,Items!$V:$V,P19,Items!$W:$W,Q19)=1),0,1))</f>
        <v>0</v>
      </c>
    </row>
    <row r="20" spans="2:2" x14ac:dyDescent="0.3">
      <c r="B20" s="26">
        <f>IF(AND(O20=0,P20=0,Q20=0,Y20=0),0,IF(OR(COUNTIFS(Items!$E:$E,O20,Items!$F:$F,P20,Items!$G:$G,Q20)=1,COUNTIFS(Items!$M:$M,O20,Items!$N:$N,P20,Items!$O:$O,Q20)=1,COUNTIFS(Items!$U:$U,O20,Items!$V:$V,P20,Items!$W:$W,Q20)=1),0,1))</f>
        <v>0</v>
      </c>
    </row>
    <row r="21" spans="2:2" x14ac:dyDescent="0.3">
      <c r="B21" s="26">
        <f>IF(AND(O21=0,P21=0,Q21=0,Y21=0),0,IF(OR(COUNTIFS(Items!$E:$E,O21,Items!$F:$F,P21,Items!$G:$G,Q21)=1,COUNTIFS(Items!$M:$M,O21,Items!$N:$N,P21,Items!$O:$O,Q21)=1,COUNTIFS(Items!$U:$U,O21,Items!$V:$V,P21,Items!$W:$W,Q21)=1),0,1))</f>
        <v>0</v>
      </c>
    </row>
    <row r="22" spans="2:2" x14ac:dyDescent="0.3">
      <c r="B22" s="26">
        <f>IF(AND(O22=0,P22=0,Q22=0,Y22=0),0,IF(OR(COUNTIFS(Items!$E:$E,O22,Items!$F:$F,P22,Items!$G:$G,Q22)=1,COUNTIFS(Items!$M:$M,O22,Items!$N:$N,P22,Items!$O:$O,Q22)=1,COUNTIFS(Items!$U:$U,O22,Items!$V:$V,P22,Items!$W:$W,Q22)=1),0,1))</f>
        <v>0</v>
      </c>
    </row>
    <row r="23" spans="2:2" x14ac:dyDescent="0.3">
      <c r="B23" s="26">
        <f>IF(AND(O23=0,P23=0,Q23=0,Y23=0),0,IF(OR(COUNTIFS(Items!$E:$E,O23,Items!$F:$F,P23,Items!$G:$G,Q23)=1,COUNTIFS(Items!$M:$M,O23,Items!$N:$N,P23,Items!$O:$O,Q23)=1,COUNTIFS(Items!$U:$U,O23,Items!$V:$V,P23,Items!$W:$W,Q23)=1),0,1))</f>
        <v>0</v>
      </c>
    </row>
    <row r="24" spans="2:2" x14ac:dyDescent="0.3">
      <c r="B24" s="26">
        <f>IF(AND(O24=0,P24=0,Q24=0,Y24=0),0,IF(OR(COUNTIFS(Items!$E:$E,O24,Items!$F:$F,P24,Items!$G:$G,Q24)=1,COUNTIFS(Items!$M:$M,O24,Items!$N:$N,P24,Items!$O:$O,Q24)=1,COUNTIFS(Items!$U:$U,O24,Items!$V:$V,P24,Items!$W:$W,Q24)=1),0,1))</f>
        <v>0</v>
      </c>
    </row>
    <row r="25" spans="2:2" x14ac:dyDescent="0.3">
      <c r="B25" s="26">
        <f>IF(AND(O25=0,P25=0,Q25=0,Y25=0),0,IF(OR(COUNTIFS(Items!$E:$E,O25,Items!$F:$F,P25,Items!$G:$G,Q25)=1,COUNTIFS(Items!$M:$M,O25,Items!$N:$N,P25,Items!$O:$O,Q25)=1,COUNTIFS(Items!$U:$U,O25,Items!$V:$V,P25,Items!$W:$W,Q25)=1),0,1))</f>
        <v>0</v>
      </c>
    </row>
    <row r="26" spans="2:2" x14ac:dyDescent="0.3">
      <c r="B26" s="26">
        <f>IF(AND(O26=0,P26=0,Q26=0,Y26=0),0,IF(OR(COUNTIFS(Items!$E:$E,O26,Items!$F:$F,P26,Items!$G:$G,Q26)=1,COUNTIFS(Items!$M:$M,O26,Items!$N:$N,P26,Items!$O:$O,Q26)=1,COUNTIFS(Items!$U:$U,O26,Items!$V:$V,P26,Items!$W:$W,Q26)=1),0,1))</f>
        <v>0</v>
      </c>
    </row>
    <row r="27" spans="2:2" x14ac:dyDescent="0.3">
      <c r="B27" s="26">
        <f>IF(AND(O27=0,P27=0,Q27=0,Y27=0),0,IF(OR(COUNTIFS(Items!$E:$E,O27,Items!$F:$F,P27,Items!$G:$G,Q27)=1,COUNTIFS(Items!$M:$M,O27,Items!$N:$N,P27,Items!$O:$O,Q27)=1,COUNTIFS(Items!$U:$U,O27,Items!$V:$V,P27,Items!$W:$W,Q27)=1),0,1))</f>
        <v>0</v>
      </c>
    </row>
    <row r="28" spans="2:2" x14ac:dyDescent="0.3">
      <c r="B28" s="26">
        <f>IF(AND(O28=0,P28=0,Q28=0,Y28=0),0,IF(OR(COUNTIFS(Items!$E:$E,O28,Items!$F:$F,P28,Items!$G:$G,Q28)=1,COUNTIFS(Items!$M:$M,O28,Items!$N:$N,P28,Items!$O:$O,Q28)=1,COUNTIFS(Items!$U:$U,O28,Items!$V:$V,P28,Items!$W:$W,Q28)=1),0,1))</f>
        <v>0</v>
      </c>
    </row>
    <row r="29" spans="2:2" x14ac:dyDescent="0.3">
      <c r="B29" s="26">
        <f>IF(AND(O29=0,P29=0,Q29=0,Y29=0),0,IF(OR(COUNTIFS(Items!$E:$E,O29,Items!$F:$F,P29,Items!$G:$G,Q29)=1,COUNTIFS(Items!$M:$M,O29,Items!$N:$N,P29,Items!$O:$O,Q29)=1,COUNTIFS(Items!$U:$U,O29,Items!$V:$V,P29,Items!$W:$W,Q29)=1),0,1))</f>
        <v>0</v>
      </c>
    </row>
    <row r="30" spans="2:2" x14ac:dyDescent="0.3">
      <c r="B30" s="26">
        <f>IF(AND(O30=0,P30=0,Q30=0,Y30=0),0,IF(OR(COUNTIFS(Items!$E:$E,O30,Items!$F:$F,P30,Items!$G:$G,Q30)=1,COUNTIFS(Items!$M:$M,O30,Items!$N:$N,P30,Items!$O:$O,Q30)=1,COUNTIFS(Items!$U:$U,O30,Items!$V:$V,P30,Items!$W:$W,Q30)=1),0,1))</f>
        <v>0</v>
      </c>
    </row>
    <row r="31" spans="2:2" x14ac:dyDescent="0.3">
      <c r="B31" s="26">
        <f>IF(AND(O31=0,P31=0,Q31=0,Y31=0),0,IF(OR(COUNTIFS(Items!$E:$E,O31,Items!$F:$F,P31,Items!$G:$G,Q31)=1,COUNTIFS(Items!$M:$M,O31,Items!$N:$N,P31,Items!$O:$O,Q31)=1,COUNTIFS(Items!$U:$U,O31,Items!$V:$V,P31,Items!$W:$W,Q31)=1),0,1))</f>
        <v>0</v>
      </c>
    </row>
    <row r="32" spans="2:2" x14ac:dyDescent="0.3">
      <c r="B32" s="26">
        <f>IF(AND(O32=0,P32=0,Q32=0,Y32=0),0,IF(OR(COUNTIFS(Items!$E:$E,O32,Items!$F:$F,P32,Items!$G:$G,Q32)=1,COUNTIFS(Items!$M:$M,O32,Items!$N:$N,P32,Items!$O:$O,Q32)=1,COUNTIFS(Items!$U:$U,O32,Items!$V:$V,P32,Items!$W:$W,Q32)=1),0,1))</f>
        <v>0</v>
      </c>
    </row>
    <row r="33" spans="2:2" x14ac:dyDescent="0.3">
      <c r="B33" s="26">
        <f>IF(AND(O33=0,P33=0,Q33=0,Y33=0),0,IF(OR(COUNTIFS(Items!$E:$E,O33,Items!$F:$F,P33,Items!$G:$G,Q33)=1,COUNTIFS(Items!$M:$M,O33,Items!$N:$N,P33,Items!$O:$O,Q33)=1,COUNTIFS(Items!$U:$U,O33,Items!$V:$V,P33,Items!$W:$W,Q33)=1),0,1))</f>
        <v>0</v>
      </c>
    </row>
    <row r="34" spans="2:2" x14ac:dyDescent="0.3">
      <c r="B34" s="26">
        <f>IF(AND(O34=0,P34=0,Q34=0,Y34=0),0,IF(OR(COUNTIFS(Items!$E:$E,O34,Items!$F:$F,P34,Items!$G:$G,Q34)=1,COUNTIFS(Items!$M:$M,O34,Items!$N:$N,P34,Items!$O:$O,Q34)=1,COUNTIFS(Items!$U:$U,O34,Items!$V:$V,P34,Items!$W:$W,Q34)=1),0,1))</f>
        <v>0</v>
      </c>
    </row>
    <row r="35" spans="2:2" x14ac:dyDescent="0.3">
      <c r="B35" s="26">
        <f>IF(AND(O35=0,P35=0,Q35=0,Y35=0),0,IF(OR(COUNTIFS(Items!$E:$E,O35,Items!$F:$F,P35,Items!$G:$G,Q35)=1,COUNTIFS(Items!$M:$M,O35,Items!$N:$N,P35,Items!$O:$O,Q35)=1,COUNTIFS(Items!$U:$U,O35,Items!$V:$V,P35,Items!$W:$W,Q35)=1),0,1))</f>
        <v>0</v>
      </c>
    </row>
    <row r="36" spans="2:2" x14ac:dyDescent="0.3">
      <c r="B36" s="26">
        <f>IF(AND(O36=0,P36=0,Q36=0,Y36=0),0,IF(OR(COUNTIFS(Items!$E:$E,O36,Items!$F:$F,P36,Items!$G:$G,Q36)=1,COUNTIFS(Items!$M:$M,O36,Items!$N:$N,P36,Items!$O:$O,Q36)=1,COUNTIFS(Items!$U:$U,O36,Items!$V:$V,P36,Items!$W:$W,Q36)=1),0,1))</f>
        <v>0</v>
      </c>
    </row>
    <row r="37" spans="2:2" x14ac:dyDescent="0.3">
      <c r="B37" s="26">
        <f>IF(AND(O37=0,P37=0,Q37=0,Y37=0),0,IF(OR(COUNTIFS(Items!$E:$E,O37,Items!$F:$F,P37,Items!$G:$G,Q37)=1,COUNTIFS(Items!$M:$M,O37,Items!$N:$N,P37,Items!$O:$O,Q37)=1,COUNTIFS(Items!$U:$U,O37,Items!$V:$V,P37,Items!$W:$W,Q37)=1),0,1))</f>
        <v>0</v>
      </c>
    </row>
    <row r="38" spans="2:2" x14ac:dyDescent="0.3">
      <c r="B38" s="26">
        <f>IF(AND(O38=0,P38=0,Q38=0,Y38=0),0,IF(OR(COUNTIFS(Items!$E:$E,O38,Items!$F:$F,P38,Items!$G:$G,Q38)=1,COUNTIFS(Items!$M:$M,O38,Items!$N:$N,P38,Items!$O:$O,Q38)=1,COUNTIFS(Items!$U:$U,O38,Items!$V:$V,P38,Items!$W:$W,Q38)=1),0,1))</f>
        <v>0</v>
      </c>
    </row>
    <row r="39" spans="2:2" x14ac:dyDescent="0.3">
      <c r="B39" s="26">
        <f>IF(AND(O39=0,P39=0,Q39=0,Y39=0),0,IF(OR(COUNTIFS(Items!$E:$E,O39,Items!$F:$F,P39,Items!$G:$G,Q39)=1,COUNTIFS(Items!$M:$M,O39,Items!$N:$N,P39,Items!$O:$O,Q39)=1,COUNTIFS(Items!$U:$U,O39,Items!$V:$V,P39,Items!$W:$W,Q39)=1),0,1))</f>
        <v>0</v>
      </c>
    </row>
    <row r="40" spans="2:2" x14ac:dyDescent="0.3">
      <c r="B40" s="26">
        <f>IF(AND(O40=0,P40=0,Q40=0,Y40=0),0,IF(OR(COUNTIFS(Items!$E:$E,O40,Items!$F:$F,P40,Items!$G:$G,Q40)=1,COUNTIFS(Items!$M:$M,O40,Items!$N:$N,P40,Items!$O:$O,Q40)=1,COUNTIFS(Items!$U:$U,O40,Items!$V:$V,P40,Items!$W:$W,Q40)=1),0,1))</f>
        <v>0</v>
      </c>
    </row>
    <row r="41" spans="2:2" x14ac:dyDescent="0.3">
      <c r="B41" s="26">
        <f>IF(AND(O41=0,P41=0,Q41=0,Y41=0),0,IF(OR(COUNTIFS(Items!$E:$E,O41,Items!$F:$F,P41,Items!$G:$G,Q41)=1,COUNTIFS(Items!$M:$M,O41,Items!$N:$N,P41,Items!$O:$O,Q41)=1,COUNTIFS(Items!$U:$U,O41,Items!$V:$V,P41,Items!$W:$W,Q41)=1),0,1))</f>
        <v>0</v>
      </c>
    </row>
    <row r="42" spans="2:2" x14ac:dyDescent="0.3">
      <c r="B42" s="26">
        <f>IF(AND(O42=0,P42=0,Q42=0,Y42=0),0,IF(OR(COUNTIFS(Items!$E:$E,O42,Items!$F:$F,P42,Items!$G:$G,Q42)=1,COUNTIFS(Items!$M:$M,O42,Items!$N:$N,P42,Items!$O:$O,Q42)=1,COUNTIFS(Items!$U:$U,O42,Items!$V:$V,P42,Items!$W:$W,Q42)=1),0,1))</f>
        <v>0</v>
      </c>
    </row>
    <row r="43" spans="2:2" x14ac:dyDescent="0.3">
      <c r="B43" s="26">
        <f>IF(AND(O43=0,P43=0,Q43=0,Y43=0),0,IF(OR(COUNTIFS(Items!$E:$E,O43,Items!$F:$F,P43,Items!$G:$G,Q43)=1,COUNTIFS(Items!$M:$M,O43,Items!$N:$N,P43,Items!$O:$O,Q43)=1,COUNTIFS(Items!$U:$U,O43,Items!$V:$V,P43,Items!$W:$W,Q43)=1),0,1))</f>
        <v>0</v>
      </c>
    </row>
    <row r="44" spans="2:2" x14ac:dyDescent="0.3">
      <c r="B44" s="26">
        <f>IF(AND(O44=0,P44=0,Q44=0,Y44=0),0,IF(OR(COUNTIFS(Items!$E:$E,O44,Items!$F:$F,P44,Items!$G:$G,Q44)=1,COUNTIFS(Items!$M:$M,O44,Items!$N:$N,P44,Items!$O:$O,Q44)=1,COUNTIFS(Items!$U:$U,O44,Items!$V:$V,P44,Items!$W:$W,Q44)=1),0,1))</f>
        <v>0</v>
      </c>
    </row>
    <row r="45" spans="2:2" x14ac:dyDescent="0.3">
      <c r="B45" s="26">
        <f>IF(AND(O45=0,P45=0,Q45=0,Y45=0),0,IF(OR(COUNTIFS(Items!$E:$E,O45,Items!$F:$F,P45,Items!$G:$G,Q45)=1,COUNTIFS(Items!$M:$M,O45,Items!$N:$N,P45,Items!$O:$O,Q45)=1,COUNTIFS(Items!$U:$U,O45,Items!$V:$V,P45,Items!$W:$W,Q45)=1),0,1))</f>
        <v>0</v>
      </c>
    </row>
    <row r="46" spans="2:2" x14ac:dyDescent="0.3">
      <c r="B46" s="26">
        <f>IF(AND(O46=0,P46=0,Q46=0,Y46=0),0,IF(OR(COUNTIFS(Items!$E:$E,O46,Items!$F:$F,P46,Items!$G:$G,Q46)=1,COUNTIFS(Items!$M:$M,O46,Items!$N:$N,P46,Items!$O:$O,Q46)=1,COUNTIFS(Items!$U:$U,O46,Items!$V:$V,P46,Items!$W:$W,Q46)=1),0,1))</f>
        <v>0</v>
      </c>
    </row>
    <row r="47" spans="2:2" x14ac:dyDescent="0.3">
      <c r="B47" s="26">
        <f>IF(AND(O47=0,P47=0,Q47=0,Y47=0),0,IF(OR(COUNTIFS(Items!$E:$E,O47,Items!$F:$F,P47,Items!$G:$G,Q47)=1,COUNTIFS(Items!$M:$M,O47,Items!$N:$N,P47,Items!$O:$O,Q47)=1,COUNTIFS(Items!$U:$U,O47,Items!$V:$V,P47,Items!$W:$W,Q47)=1),0,1))</f>
        <v>0</v>
      </c>
    </row>
    <row r="48" spans="2:2" x14ac:dyDescent="0.3">
      <c r="B48" s="26">
        <f>IF(AND(O48=0,P48=0,Q48=0,Y48=0),0,IF(OR(COUNTIFS(Items!$E:$E,O48,Items!$F:$F,P48,Items!$G:$G,Q48)=1,COUNTIFS(Items!$M:$M,O48,Items!$N:$N,P48,Items!$O:$O,Q48)=1,COUNTIFS(Items!$U:$U,O48,Items!$V:$V,P48,Items!$W:$W,Q48)=1),0,1))</f>
        <v>0</v>
      </c>
    </row>
    <row r="49" spans="2:2" x14ac:dyDescent="0.3">
      <c r="B49" s="26">
        <f>IF(AND(O49=0,P49=0,Q49=0,Y49=0),0,IF(OR(COUNTIFS(Items!$E:$E,O49,Items!$F:$F,P49,Items!$G:$G,Q49)=1,COUNTIFS(Items!$M:$M,O49,Items!$N:$N,P49,Items!$O:$O,Q49)=1,COUNTIFS(Items!$U:$U,O49,Items!$V:$V,P49,Items!$W:$W,Q49)=1),0,1))</f>
        <v>0</v>
      </c>
    </row>
    <row r="50" spans="2:2" x14ac:dyDescent="0.3">
      <c r="B50" s="26">
        <f>IF(AND(O50=0,P50=0,Q50=0,Y50=0),0,IF(OR(COUNTIFS(Items!$E:$E,O50,Items!$F:$F,P50,Items!$G:$G,Q50)=1,COUNTIFS(Items!$M:$M,O50,Items!$N:$N,P50,Items!$O:$O,Q50)=1,COUNTIFS(Items!$U:$U,O50,Items!$V:$V,P50,Items!$W:$W,Q50)=1),0,1))</f>
        <v>0</v>
      </c>
    </row>
    <row r="51" spans="2:2" x14ac:dyDescent="0.3">
      <c r="B51" s="26">
        <f>IF(AND(O51=0,P51=0,Q51=0,Y51=0),0,IF(OR(COUNTIFS(Items!$E:$E,O51,Items!$F:$F,P51,Items!$G:$G,Q51)=1,COUNTIFS(Items!$M:$M,O51,Items!$N:$N,P51,Items!$O:$O,Q51)=1,COUNTIFS(Items!$U:$U,O51,Items!$V:$V,P51,Items!$W:$W,Q51)=1),0,1))</f>
        <v>0</v>
      </c>
    </row>
    <row r="52" spans="2:2" x14ac:dyDescent="0.3">
      <c r="B52" s="26">
        <f>IF(AND(O52=0,P52=0,Q52=0,Y52=0),0,IF(OR(COUNTIFS(Items!$E:$E,O52,Items!$F:$F,P52,Items!$G:$G,Q52)=1,COUNTIFS(Items!$M:$M,O52,Items!$N:$N,P52,Items!$O:$O,Q52)=1,COUNTIFS(Items!$U:$U,O52,Items!$V:$V,P52,Items!$W:$W,Q52)=1),0,1))</f>
        <v>0</v>
      </c>
    </row>
    <row r="53" spans="2:2" x14ac:dyDescent="0.3">
      <c r="B53" s="26">
        <f>IF(AND(O53=0,P53=0,Q53=0,Y53=0),0,IF(OR(COUNTIFS(Items!$E:$E,O53,Items!$F:$F,P53,Items!$G:$G,Q53)=1,COUNTIFS(Items!$M:$M,O53,Items!$N:$N,P53,Items!$O:$O,Q53)=1,COUNTIFS(Items!$U:$U,O53,Items!$V:$V,P53,Items!$W:$W,Q53)=1),0,1))</f>
        <v>0</v>
      </c>
    </row>
    <row r="54" spans="2:2" x14ac:dyDescent="0.3">
      <c r="B54" s="26">
        <f>IF(AND(O54=0,P54=0,Q54=0,Y54=0),0,IF(OR(COUNTIFS(Items!$E:$E,O54,Items!$F:$F,P54,Items!$G:$G,Q54)=1,COUNTIFS(Items!$M:$M,O54,Items!$N:$N,P54,Items!$O:$O,Q54)=1,COUNTIFS(Items!$U:$U,O54,Items!$V:$V,P54,Items!$W:$W,Q54)=1),0,1))</f>
        <v>0</v>
      </c>
    </row>
    <row r="55" spans="2:2" x14ac:dyDescent="0.3">
      <c r="B55" s="26">
        <f>IF(AND(O55=0,P55=0,Q55=0,Y55=0),0,IF(OR(COUNTIFS(Items!$E:$E,O55,Items!$F:$F,P55,Items!$G:$G,Q55)=1,COUNTIFS(Items!$M:$M,O55,Items!$N:$N,P55,Items!$O:$O,Q55)=1,COUNTIFS(Items!$U:$U,O55,Items!$V:$V,P55,Items!$W:$W,Q55)=1),0,1))</f>
        <v>0</v>
      </c>
    </row>
    <row r="56" spans="2:2" x14ac:dyDescent="0.3">
      <c r="B56" s="26">
        <f>IF(AND(O56=0,P56=0,Q56=0,Y56=0),0,IF(OR(COUNTIFS(Items!$E:$E,O56,Items!$F:$F,P56,Items!$G:$G,Q56)=1,COUNTIFS(Items!$M:$M,O56,Items!$N:$N,P56,Items!$O:$O,Q56)=1,COUNTIFS(Items!$U:$U,O56,Items!$V:$V,P56,Items!$W:$W,Q56)=1),0,1))</f>
        <v>0</v>
      </c>
    </row>
    <row r="57" spans="2:2" x14ac:dyDescent="0.3">
      <c r="B57" s="26">
        <f>IF(AND(O57=0,P57=0,Q57=0,Y57=0),0,IF(OR(COUNTIFS(Items!$E:$E,O57,Items!$F:$F,P57,Items!$G:$G,Q57)=1,COUNTIFS(Items!$M:$M,O57,Items!$N:$N,P57,Items!$O:$O,Q57)=1,COUNTIFS(Items!$U:$U,O57,Items!$V:$V,P57,Items!$W:$W,Q57)=1),0,1))</f>
        <v>0</v>
      </c>
    </row>
    <row r="58" spans="2:2" x14ac:dyDescent="0.3">
      <c r="B58" s="26">
        <f>IF(AND(O58=0,P58=0,Q58=0,Y58=0),0,IF(OR(COUNTIFS(Items!$E:$E,O58,Items!$F:$F,P58,Items!$G:$G,Q58)=1,COUNTIFS(Items!$M:$M,O58,Items!$N:$N,P58,Items!$O:$O,Q58)=1,COUNTIFS(Items!$U:$U,O58,Items!$V:$V,P58,Items!$W:$W,Q58)=1),0,1))</f>
        <v>0</v>
      </c>
    </row>
    <row r="59" spans="2:2" x14ac:dyDescent="0.3">
      <c r="B59" s="26">
        <f>IF(AND(O59=0,P59=0,Q59=0,Y59=0),0,IF(OR(COUNTIFS(Items!$E:$E,O59,Items!$F:$F,P59,Items!$G:$G,Q59)=1,COUNTIFS(Items!$M:$M,O59,Items!$N:$N,P59,Items!$O:$O,Q59)=1,COUNTIFS(Items!$U:$U,O59,Items!$V:$V,P59,Items!$W:$W,Q59)=1),0,1))</f>
        <v>0</v>
      </c>
    </row>
    <row r="60" spans="2:2" x14ac:dyDescent="0.3">
      <c r="B60" s="26">
        <f>IF(AND(O60=0,P60=0,Q60=0,Y60=0),0,IF(OR(COUNTIFS(Items!$E:$E,O60,Items!$F:$F,P60,Items!$G:$G,Q60)=1,COUNTIFS(Items!$M:$M,O60,Items!$N:$N,P60,Items!$O:$O,Q60)=1,COUNTIFS(Items!$U:$U,O60,Items!$V:$V,P60,Items!$W:$W,Q60)=1),0,1))</f>
        <v>0</v>
      </c>
    </row>
    <row r="61" spans="2:2" x14ac:dyDescent="0.3">
      <c r="B61" s="26">
        <f>IF(AND(O61=0,P61=0,Q61=0,Y61=0),0,IF(OR(COUNTIFS(Items!$E:$E,O61,Items!$F:$F,P61,Items!$G:$G,Q61)=1,COUNTIFS(Items!$M:$M,O61,Items!$N:$N,P61,Items!$O:$O,Q61)=1,COUNTIFS(Items!$U:$U,O61,Items!$V:$V,P61,Items!$W:$W,Q61)=1),0,1))</f>
        <v>0</v>
      </c>
    </row>
    <row r="62" spans="2:2" x14ac:dyDescent="0.3">
      <c r="B62" s="26">
        <f>IF(AND(O62=0,P62=0,Q62=0,Y62=0),0,IF(OR(COUNTIFS(Items!$E:$E,O62,Items!$F:$F,P62,Items!$G:$G,Q62)=1,COUNTIFS(Items!$M:$M,O62,Items!$N:$N,P62,Items!$O:$O,Q62)=1,COUNTIFS(Items!$U:$U,O62,Items!$V:$V,P62,Items!$W:$W,Q62)=1),0,1))</f>
        <v>0</v>
      </c>
    </row>
    <row r="63" spans="2:2" x14ac:dyDescent="0.3">
      <c r="B63" s="26">
        <f>IF(AND(O63=0,P63=0,Q63=0,Y63=0),0,IF(OR(COUNTIFS(Items!$E:$E,O63,Items!$F:$F,P63,Items!$G:$G,Q63)=1,COUNTIFS(Items!$M:$M,O63,Items!$N:$N,P63,Items!$O:$O,Q63)=1,COUNTIFS(Items!$U:$U,O63,Items!$V:$V,P63,Items!$W:$W,Q63)=1),0,1))</f>
        <v>0</v>
      </c>
    </row>
    <row r="64" spans="2:2" x14ac:dyDescent="0.3">
      <c r="B64" s="26">
        <f>IF(AND(O64=0,P64=0,Q64=0,Y64=0),0,IF(OR(COUNTIFS(Items!$E:$E,O64,Items!$F:$F,P64,Items!$G:$G,Q64)=1,COUNTIFS(Items!$M:$M,O64,Items!$N:$N,P64,Items!$O:$O,Q64)=1,COUNTIFS(Items!$U:$U,O64,Items!$V:$V,P64,Items!$W:$W,Q64)=1),0,1))</f>
        <v>0</v>
      </c>
    </row>
    <row r="65" spans="2:2" x14ac:dyDescent="0.3">
      <c r="B65" s="26">
        <f>IF(AND(O65=0,P65=0,Q65=0,Y65=0),0,IF(OR(COUNTIFS(Items!$E:$E,O65,Items!$F:$F,P65,Items!$G:$G,Q65)=1,COUNTIFS(Items!$M:$M,O65,Items!$N:$N,P65,Items!$O:$O,Q65)=1,COUNTIFS(Items!$U:$U,O65,Items!$V:$V,P65,Items!$W:$W,Q65)=1),0,1))</f>
        <v>0</v>
      </c>
    </row>
    <row r="66" spans="2:2" x14ac:dyDescent="0.3">
      <c r="B66" s="26">
        <f>IF(AND(O66=0,P66=0,Q66=0,Y66=0),0,IF(OR(COUNTIFS(Items!$E:$E,O66,Items!$F:$F,P66,Items!$G:$G,Q66)=1,COUNTIFS(Items!$M:$M,O66,Items!$N:$N,P66,Items!$O:$O,Q66)=1,COUNTIFS(Items!$U:$U,O66,Items!$V:$V,P66,Items!$W:$W,Q66)=1),0,1))</f>
        <v>0</v>
      </c>
    </row>
    <row r="67" spans="2:2" x14ac:dyDescent="0.3">
      <c r="B67" s="26">
        <f>IF(AND(O67=0,P67=0,Q67=0,Y67=0),0,IF(OR(COUNTIFS(Items!$E:$E,O67,Items!$F:$F,P67,Items!$G:$G,Q67)=1,COUNTIFS(Items!$M:$M,O67,Items!$N:$N,P67,Items!$O:$O,Q67)=1,COUNTIFS(Items!$U:$U,O67,Items!$V:$V,P67,Items!$W:$W,Q67)=1),0,1))</f>
        <v>0</v>
      </c>
    </row>
    <row r="68" spans="2:2" x14ac:dyDescent="0.3">
      <c r="B68" s="26">
        <f>IF(AND(O68=0,P68=0,Q68=0,Y68=0),0,IF(OR(COUNTIFS(Items!$E:$E,O68,Items!$F:$F,P68,Items!$G:$G,Q68)=1,COUNTIFS(Items!$M:$M,O68,Items!$N:$N,P68,Items!$O:$O,Q68)=1,COUNTIFS(Items!$U:$U,O68,Items!$V:$V,P68,Items!$W:$W,Q68)=1),0,1))</f>
        <v>0</v>
      </c>
    </row>
    <row r="69" spans="2:2" x14ac:dyDescent="0.3">
      <c r="B69" s="26">
        <f>IF(AND(O69=0,P69=0,Q69=0,Y69=0),0,IF(OR(COUNTIFS(Items!$E:$E,O69,Items!$F:$F,P69,Items!$G:$G,Q69)=1,COUNTIFS(Items!$M:$M,O69,Items!$N:$N,P69,Items!$O:$O,Q69)=1,COUNTIFS(Items!$U:$U,O69,Items!$V:$V,P69,Items!$W:$W,Q69)=1),0,1))</f>
        <v>0</v>
      </c>
    </row>
    <row r="70" spans="2:2" x14ac:dyDescent="0.3">
      <c r="B70" s="26">
        <f>IF(AND(O70=0,P70=0,Q70=0,Y70=0),0,IF(OR(COUNTIFS(Items!$E:$E,O70,Items!$F:$F,P70,Items!$G:$G,Q70)=1,COUNTIFS(Items!$M:$M,O70,Items!$N:$N,P70,Items!$O:$O,Q70)=1,COUNTIFS(Items!$U:$U,O70,Items!$V:$V,P70,Items!$W:$W,Q70)=1),0,1))</f>
        <v>0</v>
      </c>
    </row>
    <row r="71" spans="2:2" x14ac:dyDescent="0.3">
      <c r="B71" s="26">
        <f>IF(AND(O71=0,P71=0,Q71=0,Y71=0),0,IF(OR(COUNTIFS(Items!$E:$E,O71,Items!$F:$F,P71,Items!$G:$G,Q71)=1,COUNTIFS(Items!$M:$M,O71,Items!$N:$N,P71,Items!$O:$O,Q71)=1,COUNTIFS(Items!$U:$U,O71,Items!$V:$V,P71,Items!$W:$W,Q71)=1),0,1))</f>
        <v>0</v>
      </c>
    </row>
    <row r="72" spans="2:2" x14ac:dyDescent="0.3">
      <c r="B72" s="26">
        <f>IF(AND(O72=0,P72=0,Q72=0,Y72=0),0,IF(OR(COUNTIFS(Items!$E:$E,O72,Items!$F:$F,P72,Items!$G:$G,Q72)=1,COUNTIFS(Items!$M:$M,O72,Items!$N:$N,P72,Items!$O:$O,Q72)=1,COUNTIFS(Items!$U:$U,O72,Items!$V:$V,P72,Items!$W:$W,Q72)=1),0,1))</f>
        <v>0</v>
      </c>
    </row>
    <row r="73" spans="2:2" x14ac:dyDescent="0.3">
      <c r="B73" s="26">
        <f>IF(AND(O73=0,P73=0,Q73=0,Y73=0),0,IF(OR(COUNTIFS(Items!$E:$E,O73,Items!$F:$F,P73,Items!$G:$G,Q73)=1,COUNTIFS(Items!$M:$M,O73,Items!$N:$N,P73,Items!$O:$O,Q73)=1,COUNTIFS(Items!$U:$U,O73,Items!$V:$V,P73,Items!$W:$W,Q73)=1),0,1))</f>
        <v>0</v>
      </c>
    </row>
    <row r="74" spans="2:2" x14ac:dyDescent="0.3">
      <c r="B74" s="26">
        <f>IF(AND(O74=0,P74=0,Q74=0,Y74=0),0,IF(OR(COUNTIFS(Items!$E:$E,O74,Items!$F:$F,P74,Items!$G:$G,Q74)=1,COUNTIFS(Items!$M:$M,O74,Items!$N:$N,P74,Items!$O:$O,Q74)=1,COUNTIFS(Items!$U:$U,O74,Items!$V:$V,P74,Items!$W:$W,Q74)=1),0,1))</f>
        <v>0</v>
      </c>
    </row>
    <row r="75" spans="2:2" x14ac:dyDescent="0.3">
      <c r="B75" s="26">
        <f>IF(AND(O75=0,P75=0,Q75=0,Y75=0),0,IF(OR(COUNTIFS(Items!$E:$E,O75,Items!$F:$F,P75,Items!$G:$G,Q75)=1,COUNTIFS(Items!$M:$M,O75,Items!$N:$N,P75,Items!$O:$O,Q75)=1,COUNTIFS(Items!$U:$U,O75,Items!$V:$V,P75,Items!$W:$W,Q75)=1),0,1))</f>
        <v>0</v>
      </c>
    </row>
    <row r="76" spans="2:2" x14ac:dyDescent="0.3">
      <c r="B76" s="26">
        <f>IF(AND(O76=0,P76=0,Q76=0,Y76=0),0,IF(OR(COUNTIFS(Items!$E:$E,O76,Items!$F:$F,P76,Items!$G:$G,Q76)=1,COUNTIFS(Items!$M:$M,O76,Items!$N:$N,P76,Items!$O:$O,Q76)=1,COUNTIFS(Items!$U:$U,O76,Items!$V:$V,P76,Items!$W:$W,Q76)=1),0,1))</f>
        <v>0</v>
      </c>
    </row>
    <row r="77" spans="2:2" x14ac:dyDescent="0.3">
      <c r="B77" s="26">
        <f>IF(AND(O77=0,P77=0,Q77=0,Y77=0),0,IF(OR(COUNTIFS(Items!$E:$E,O77,Items!$F:$F,P77,Items!$G:$G,Q77)=1,COUNTIFS(Items!$M:$M,O77,Items!$N:$N,P77,Items!$O:$O,Q77)=1,COUNTIFS(Items!$U:$U,O77,Items!$V:$V,P77,Items!$W:$W,Q77)=1),0,1))</f>
        <v>0</v>
      </c>
    </row>
    <row r="78" spans="2:2" x14ac:dyDescent="0.3">
      <c r="B78" s="26">
        <f>IF(AND(O78=0,P78=0,Q78=0,Y78=0),0,IF(OR(COUNTIFS(Items!$E:$E,O78,Items!$F:$F,P78,Items!$G:$G,Q78)=1,COUNTIFS(Items!$M:$M,O78,Items!$N:$N,P78,Items!$O:$O,Q78)=1,COUNTIFS(Items!$U:$U,O78,Items!$V:$V,P78,Items!$W:$W,Q78)=1),0,1))</f>
        <v>0</v>
      </c>
    </row>
    <row r="79" spans="2:2" x14ac:dyDescent="0.3">
      <c r="B79" s="26">
        <f>IF(AND(O79=0,P79=0,Q79=0,Y79=0),0,IF(OR(COUNTIFS(Items!$E:$E,O79,Items!$F:$F,P79,Items!$G:$G,Q79)=1,COUNTIFS(Items!$M:$M,O79,Items!$N:$N,P79,Items!$O:$O,Q79)=1,COUNTIFS(Items!$U:$U,O79,Items!$V:$V,P79,Items!$W:$W,Q79)=1),0,1))</f>
        <v>0</v>
      </c>
    </row>
    <row r="80" spans="2:2" x14ac:dyDescent="0.3">
      <c r="B80" s="26">
        <f>IF(AND(O80=0,P80=0,Q80=0,Y80=0),0,IF(OR(COUNTIFS(Items!$E:$E,O80,Items!$F:$F,P80,Items!$G:$G,Q80)=1,COUNTIFS(Items!$M:$M,O80,Items!$N:$N,P80,Items!$O:$O,Q80)=1,COUNTIFS(Items!$U:$U,O80,Items!$V:$V,P80,Items!$W:$W,Q80)=1),0,1))</f>
        <v>0</v>
      </c>
    </row>
    <row r="81" spans="2:2" x14ac:dyDescent="0.3">
      <c r="B81" s="26">
        <f>IF(AND(O81=0,P81=0,Q81=0,Y81=0),0,IF(OR(COUNTIFS(Items!$E:$E,O81,Items!$F:$F,P81,Items!$G:$G,Q81)=1,COUNTIFS(Items!$M:$M,O81,Items!$N:$N,P81,Items!$O:$O,Q81)=1,COUNTIFS(Items!$U:$U,O81,Items!$V:$V,P81,Items!$W:$W,Q81)=1),0,1))</f>
        <v>0</v>
      </c>
    </row>
    <row r="82" spans="2:2" x14ac:dyDescent="0.3">
      <c r="B82" s="26">
        <f>IF(AND(O82=0,P82=0,Q82=0,Y82=0),0,IF(OR(COUNTIFS(Items!$E:$E,O82,Items!$F:$F,P82,Items!$G:$G,Q82)=1,COUNTIFS(Items!$M:$M,O82,Items!$N:$N,P82,Items!$O:$O,Q82)=1,COUNTIFS(Items!$U:$U,O82,Items!$V:$V,P82,Items!$W:$W,Q82)=1),0,1))</f>
        <v>0</v>
      </c>
    </row>
    <row r="83" spans="2:2" x14ac:dyDescent="0.3">
      <c r="B83" s="26">
        <f>IF(AND(O83=0,P83=0,Q83=0,Y83=0),0,IF(OR(COUNTIFS(Items!$E:$E,O83,Items!$F:$F,P83,Items!$G:$G,Q83)=1,COUNTIFS(Items!$M:$M,O83,Items!$N:$N,P83,Items!$O:$O,Q83)=1,COUNTIFS(Items!$U:$U,O83,Items!$V:$V,P83,Items!$W:$W,Q83)=1),0,1))</f>
        <v>0</v>
      </c>
    </row>
    <row r="84" spans="2:2" x14ac:dyDescent="0.3">
      <c r="B84" s="26">
        <f>IF(AND(O84=0,P84=0,Q84=0,Y84=0),0,IF(OR(COUNTIFS(Items!$E:$E,O84,Items!$F:$F,P84,Items!$G:$G,Q84)=1,COUNTIFS(Items!$M:$M,O84,Items!$N:$N,P84,Items!$O:$O,Q84)=1,COUNTIFS(Items!$U:$U,O84,Items!$V:$V,P84,Items!$W:$W,Q84)=1),0,1))</f>
        <v>0</v>
      </c>
    </row>
    <row r="85" spans="2:2" x14ac:dyDescent="0.3">
      <c r="B85" s="26">
        <f>IF(AND(O85=0,P85=0,Q85=0,Y85=0),0,IF(OR(COUNTIFS(Items!$E:$E,O85,Items!$F:$F,P85,Items!$G:$G,Q85)=1,COUNTIFS(Items!$M:$M,O85,Items!$N:$N,P85,Items!$O:$O,Q85)=1,COUNTIFS(Items!$U:$U,O85,Items!$V:$V,P85,Items!$W:$W,Q85)=1),0,1))</f>
        <v>0</v>
      </c>
    </row>
    <row r="86" spans="2:2" x14ac:dyDescent="0.3">
      <c r="B86" s="26">
        <f>IF(AND(O86=0,P86=0,Q86=0,Y86=0),0,IF(OR(COUNTIFS(Items!$E:$E,O86,Items!$F:$F,P86,Items!$G:$G,Q86)=1,COUNTIFS(Items!$M:$M,O86,Items!$N:$N,P86,Items!$O:$O,Q86)=1,COUNTIFS(Items!$U:$U,O86,Items!$V:$V,P86,Items!$W:$W,Q86)=1),0,1))</f>
        <v>0</v>
      </c>
    </row>
    <row r="87" spans="2:2" x14ac:dyDescent="0.3">
      <c r="B87" s="26">
        <f>IF(AND(O87=0,P87=0,Q87=0,Y87=0),0,IF(OR(COUNTIFS(Items!$E:$E,O87,Items!$F:$F,P87,Items!$G:$G,Q87)=1,COUNTIFS(Items!$M:$M,O87,Items!$N:$N,P87,Items!$O:$O,Q87)=1,COUNTIFS(Items!$U:$U,O87,Items!$V:$V,P87,Items!$W:$W,Q87)=1),0,1))</f>
        <v>0</v>
      </c>
    </row>
    <row r="88" spans="2:2" x14ac:dyDescent="0.3">
      <c r="B88" s="26">
        <f>IF(AND(O88=0,P88=0,Q88=0,Y88=0),0,IF(OR(COUNTIFS(Items!$E:$E,O88,Items!$F:$F,P88,Items!$G:$G,Q88)=1,COUNTIFS(Items!$M:$M,O88,Items!$N:$N,P88,Items!$O:$O,Q88)=1,COUNTIFS(Items!$U:$U,O88,Items!$V:$V,P88,Items!$W:$W,Q88)=1),0,1))</f>
        <v>0</v>
      </c>
    </row>
    <row r="89" spans="2:2" x14ac:dyDescent="0.3">
      <c r="B89" s="26">
        <f>IF(AND(O89=0,P89=0,Q89=0,Y89=0),0,IF(OR(COUNTIFS(Items!$E:$E,O89,Items!$F:$F,P89,Items!$G:$G,Q89)=1,COUNTIFS(Items!$M:$M,O89,Items!$N:$N,P89,Items!$O:$O,Q89)=1,COUNTIFS(Items!$U:$U,O89,Items!$V:$V,P89,Items!$W:$W,Q89)=1),0,1))</f>
        <v>0</v>
      </c>
    </row>
    <row r="90" spans="2:2" x14ac:dyDescent="0.3">
      <c r="B90" s="26">
        <f>IF(AND(O90=0,P90=0,Q90=0,Y90=0),0,IF(OR(COUNTIFS(Items!$E:$E,O90,Items!$F:$F,P90,Items!$G:$G,Q90)=1,COUNTIFS(Items!$M:$M,O90,Items!$N:$N,P90,Items!$O:$O,Q90)=1,COUNTIFS(Items!$U:$U,O90,Items!$V:$V,P90,Items!$W:$W,Q90)=1),0,1))</f>
        <v>0</v>
      </c>
    </row>
    <row r="91" spans="2:2" x14ac:dyDescent="0.3">
      <c r="B91" s="26">
        <f>IF(AND(O91=0,P91=0,Q91=0,Y91=0),0,IF(OR(COUNTIFS(Items!$E:$E,O91,Items!$F:$F,P91,Items!$G:$G,Q91)=1,COUNTIFS(Items!$M:$M,O91,Items!$N:$N,P91,Items!$O:$O,Q91)=1,COUNTIFS(Items!$U:$U,O91,Items!$V:$V,P91,Items!$W:$W,Q91)=1),0,1))</f>
        <v>0</v>
      </c>
    </row>
    <row r="92" spans="2:2" x14ac:dyDescent="0.3">
      <c r="B92" s="26">
        <f>IF(AND(O92=0,P92=0,Q92=0,Y92=0),0,IF(OR(COUNTIFS(Items!$E:$E,O92,Items!$F:$F,P92,Items!$G:$G,Q92)=1,COUNTIFS(Items!$M:$M,O92,Items!$N:$N,P92,Items!$O:$O,Q92)=1,COUNTIFS(Items!$U:$U,O92,Items!$V:$V,P92,Items!$W:$W,Q92)=1),0,1))</f>
        <v>0</v>
      </c>
    </row>
    <row r="93" spans="2:2" x14ac:dyDescent="0.3">
      <c r="B93" s="26">
        <f>IF(AND(O93=0,P93=0,Q93=0,Y93=0),0,IF(OR(COUNTIFS(Items!$E:$E,O93,Items!$F:$F,P93,Items!$G:$G,Q93)=1,COUNTIFS(Items!$M:$M,O93,Items!$N:$N,P93,Items!$O:$O,Q93)=1,COUNTIFS(Items!$U:$U,O93,Items!$V:$V,P93,Items!$W:$W,Q93)=1),0,1))</f>
        <v>0</v>
      </c>
    </row>
    <row r="94" spans="2:2" x14ac:dyDescent="0.3">
      <c r="B94" s="26">
        <f>IF(AND(O94=0,P94=0,Q94=0,Y94=0),0,IF(OR(COUNTIFS(Items!$E:$E,O94,Items!$F:$F,P94,Items!$G:$G,Q94)=1,COUNTIFS(Items!$M:$M,O94,Items!$N:$N,P94,Items!$O:$O,Q94)=1,COUNTIFS(Items!$U:$U,O94,Items!$V:$V,P94,Items!$W:$W,Q94)=1),0,1))</f>
        <v>0</v>
      </c>
    </row>
    <row r="95" spans="2:2" x14ac:dyDescent="0.3">
      <c r="B95" s="26">
        <f>IF(AND(O95=0,P95=0,Q95=0,Y95=0),0,IF(OR(COUNTIFS(Items!$E:$E,O95,Items!$F:$F,P95,Items!$G:$G,Q95)=1,COUNTIFS(Items!$M:$M,O95,Items!$N:$N,P95,Items!$O:$O,Q95)=1,COUNTIFS(Items!$U:$U,O95,Items!$V:$V,P95,Items!$W:$W,Q95)=1),0,1))</f>
        <v>0</v>
      </c>
    </row>
    <row r="96" spans="2:2" x14ac:dyDescent="0.3">
      <c r="B96" s="26">
        <f>IF(AND(O96=0,P96=0,Q96=0,Y96=0),0,IF(OR(COUNTIFS(Items!$E:$E,O96,Items!$F:$F,P96,Items!$G:$G,Q96)=1,COUNTIFS(Items!$M:$M,O96,Items!$N:$N,P96,Items!$O:$O,Q96)=1,COUNTIFS(Items!$U:$U,O96,Items!$V:$V,P96,Items!$W:$W,Q96)=1),0,1))</f>
        <v>0</v>
      </c>
    </row>
    <row r="97" spans="2:2" x14ac:dyDescent="0.3">
      <c r="B97" s="26">
        <f>IF(AND(O97=0,P97=0,Q97=0,Y97=0),0,IF(OR(COUNTIFS(Items!$E:$E,O97,Items!$F:$F,P97,Items!$G:$G,Q97)=1,COUNTIFS(Items!$M:$M,O97,Items!$N:$N,P97,Items!$O:$O,Q97)=1,COUNTIFS(Items!$U:$U,O97,Items!$V:$V,P97,Items!$W:$W,Q97)=1),0,1))</f>
        <v>0</v>
      </c>
    </row>
    <row r="98" spans="2:2" x14ac:dyDescent="0.3">
      <c r="B98" s="26">
        <f>IF(AND(O98=0,P98=0,Q98=0,Y98=0),0,IF(OR(COUNTIFS(Items!$E:$E,O98,Items!$F:$F,P98,Items!$G:$G,Q98)=1,COUNTIFS(Items!$M:$M,O98,Items!$N:$N,P98,Items!$O:$O,Q98)=1,COUNTIFS(Items!$U:$U,O98,Items!$V:$V,P98,Items!$W:$W,Q98)=1),0,1))</f>
        <v>0</v>
      </c>
    </row>
    <row r="99" spans="2:2" x14ac:dyDescent="0.3">
      <c r="B99" s="26">
        <f>IF(AND(O99=0,P99=0,Q99=0,Y99=0),0,IF(OR(COUNTIFS(Items!$E:$E,O99,Items!$F:$F,P99,Items!$G:$G,Q99)=1,COUNTIFS(Items!$M:$M,O99,Items!$N:$N,P99,Items!$O:$O,Q99)=1,COUNTIFS(Items!$U:$U,O99,Items!$V:$V,P99,Items!$W:$W,Q99)=1),0,1))</f>
        <v>0</v>
      </c>
    </row>
    <row r="100" spans="2:2" x14ac:dyDescent="0.3">
      <c r="B100" s="26">
        <f>IF(AND(O100=0,P100=0,Q100=0,Y100=0),0,IF(OR(COUNTIFS(Items!$E:$E,O100,Items!$F:$F,P100,Items!$G:$G,Q100)=1,COUNTIFS(Items!$M:$M,O100,Items!$N:$N,P100,Items!$O:$O,Q100)=1,COUNTIFS(Items!$U:$U,O100,Items!$V:$V,P100,Items!$W:$W,Q100)=1),0,1))</f>
        <v>0</v>
      </c>
    </row>
    <row r="101" spans="2:2" x14ac:dyDescent="0.3">
      <c r="B101" s="26">
        <f>IF(AND(O101=0,P101=0,Q101=0,Y101=0),0,IF(OR(COUNTIFS(Items!$E:$E,O101,Items!$F:$F,P101,Items!$G:$G,Q101)=1,COUNTIFS(Items!$M:$M,O101,Items!$N:$N,P101,Items!$O:$O,Q101)=1,COUNTIFS(Items!$U:$U,O101,Items!$V:$V,P101,Items!$W:$W,Q101)=1),0,1))</f>
        <v>0</v>
      </c>
    </row>
    <row r="102" spans="2:2" x14ac:dyDescent="0.3">
      <c r="B102" s="26">
        <f>IF(AND(O102=0,P102=0,Q102=0,Y102=0),0,IF(OR(COUNTIFS(Items!$E:$E,O102,Items!$F:$F,P102,Items!$G:$G,Q102)=1,COUNTIFS(Items!$M:$M,O102,Items!$N:$N,P102,Items!$O:$O,Q102)=1,COUNTIFS(Items!$U:$U,O102,Items!$V:$V,P102,Items!$W:$W,Q102)=1),0,1))</f>
        <v>0</v>
      </c>
    </row>
    <row r="103" spans="2:2" x14ac:dyDescent="0.3">
      <c r="B103" s="26">
        <f>IF(AND(O103=0,P103=0,Q103=0,Y103=0),0,IF(OR(COUNTIFS(Items!$E:$E,O103,Items!$F:$F,P103,Items!$G:$G,Q103)=1,COUNTIFS(Items!$M:$M,O103,Items!$N:$N,P103,Items!$O:$O,Q103)=1,COUNTIFS(Items!$U:$U,O103,Items!$V:$V,P103,Items!$W:$W,Q103)=1),0,1))</f>
        <v>0</v>
      </c>
    </row>
    <row r="104" spans="2:2" x14ac:dyDescent="0.3">
      <c r="B104" s="26">
        <f>IF(AND(O104=0,P104=0,Q104=0,Y104=0),0,IF(OR(COUNTIFS(Items!$E:$E,O104,Items!$F:$F,P104,Items!$G:$G,Q104)=1,COUNTIFS(Items!$M:$M,O104,Items!$N:$N,P104,Items!$O:$O,Q104)=1,COUNTIFS(Items!$U:$U,O104,Items!$V:$V,P104,Items!$W:$W,Q104)=1),0,1))</f>
        <v>0</v>
      </c>
    </row>
    <row r="105" spans="2:2" x14ac:dyDescent="0.3">
      <c r="B105" s="26">
        <f>IF(AND(O105=0,P105=0,Q105=0,Y105=0),0,IF(OR(COUNTIFS(Items!$E:$E,O105,Items!$F:$F,P105,Items!$G:$G,Q105)=1,COUNTIFS(Items!$M:$M,O105,Items!$N:$N,P105,Items!$O:$O,Q105)=1,COUNTIFS(Items!$U:$U,O105,Items!$V:$V,P105,Items!$W:$W,Q105)=1),0,1))</f>
        <v>0</v>
      </c>
    </row>
    <row r="106" spans="2:2" x14ac:dyDescent="0.3">
      <c r="B106" s="26">
        <f>IF(AND(O106=0,P106=0,Q106=0,Y106=0),0,IF(OR(COUNTIFS(Items!$E:$E,O106,Items!$F:$F,P106,Items!$G:$G,Q106)=1,COUNTIFS(Items!$M:$M,O106,Items!$N:$N,P106,Items!$O:$O,Q106)=1,COUNTIFS(Items!$U:$U,O106,Items!$V:$V,P106,Items!$W:$W,Q106)=1),0,1))</f>
        <v>0</v>
      </c>
    </row>
    <row r="107" spans="2:2" x14ac:dyDescent="0.3">
      <c r="B107" s="26">
        <f>IF(AND(O107=0,P107=0,Q107=0,Y107=0),0,IF(OR(COUNTIFS(Items!$E:$E,O107,Items!$F:$F,P107,Items!$G:$G,Q107)=1,COUNTIFS(Items!$M:$M,O107,Items!$N:$N,P107,Items!$O:$O,Q107)=1,COUNTIFS(Items!$U:$U,O107,Items!$V:$V,P107,Items!$W:$W,Q107)=1),0,1))</f>
        <v>0</v>
      </c>
    </row>
    <row r="108" spans="2:2" x14ac:dyDescent="0.3">
      <c r="B108" s="26">
        <f>IF(AND(O108=0,P108=0,Q108=0,Y108=0),0,IF(OR(COUNTIFS(Items!$E:$E,O108,Items!$F:$F,P108,Items!$G:$G,Q108)=1,COUNTIFS(Items!$M:$M,O108,Items!$N:$N,P108,Items!$O:$O,Q108)=1,COUNTIFS(Items!$U:$U,O108,Items!$V:$V,P108,Items!$W:$W,Q108)=1),0,1))</f>
        <v>0</v>
      </c>
    </row>
    <row r="109" spans="2:2" x14ac:dyDescent="0.3">
      <c r="B109" s="26">
        <f>IF(AND(O109=0,P109=0,Q109=0,Y109=0),0,IF(OR(COUNTIFS(Items!$E:$E,O109,Items!$F:$F,P109,Items!$G:$G,Q109)=1,COUNTIFS(Items!$M:$M,O109,Items!$N:$N,P109,Items!$O:$O,Q109)=1,COUNTIFS(Items!$U:$U,O109,Items!$V:$V,P109,Items!$W:$W,Q109)=1),0,1))</f>
        <v>0</v>
      </c>
    </row>
    <row r="110" spans="2:2" x14ac:dyDescent="0.3">
      <c r="B110" s="26">
        <f>IF(AND(O110=0,P110=0,Q110=0,Y110=0),0,IF(OR(COUNTIFS(Items!$E:$E,O110,Items!$F:$F,P110,Items!$G:$G,Q110)=1,COUNTIFS(Items!$M:$M,O110,Items!$N:$N,P110,Items!$O:$O,Q110)=1,COUNTIFS(Items!$U:$U,O110,Items!$V:$V,P110,Items!$W:$W,Q110)=1),0,1))</f>
        <v>0</v>
      </c>
    </row>
    <row r="111" spans="2:2" x14ac:dyDescent="0.3">
      <c r="B111" s="26">
        <f>IF(AND(O111=0,P111=0,Q111=0,Y111=0),0,IF(OR(COUNTIFS(Items!$E:$E,O111,Items!$F:$F,P111,Items!$G:$G,Q111)=1,COUNTIFS(Items!$M:$M,O111,Items!$N:$N,P111,Items!$O:$O,Q111)=1,COUNTIFS(Items!$U:$U,O111,Items!$V:$V,P111,Items!$W:$W,Q111)=1),0,1))</f>
        <v>0</v>
      </c>
    </row>
    <row r="112" spans="2:2" x14ac:dyDescent="0.3">
      <c r="B112" s="26">
        <f>IF(AND(O112=0,P112=0,Q112=0,Y112=0),0,IF(OR(COUNTIFS(Items!$E:$E,O112,Items!$F:$F,P112,Items!$G:$G,Q112)=1,COUNTIFS(Items!$M:$M,O112,Items!$N:$N,P112,Items!$O:$O,Q112)=1,COUNTIFS(Items!$U:$U,O112,Items!$V:$V,P112,Items!$W:$W,Q112)=1),0,1))</f>
        <v>0</v>
      </c>
    </row>
    <row r="113" spans="2:2" x14ac:dyDescent="0.3">
      <c r="B113" s="26">
        <f>IF(AND(O113=0,P113=0,Q113=0,Y113=0),0,IF(OR(COUNTIFS(Items!$E:$E,O113,Items!$F:$F,P113,Items!$G:$G,Q113)=1,COUNTIFS(Items!$M:$M,O113,Items!$N:$N,P113,Items!$O:$O,Q113)=1,COUNTIFS(Items!$U:$U,O113,Items!$V:$V,P113,Items!$W:$W,Q113)=1),0,1))</f>
        <v>0</v>
      </c>
    </row>
    <row r="114" spans="2:2" x14ac:dyDescent="0.3">
      <c r="B114" s="26">
        <f>IF(AND(O114=0,P114=0,Q114=0,Y114=0),0,IF(OR(COUNTIFS(Items!$E:$E,O114,Items!$F:$F,P114,Items!$G:$G,Q114)=1,COUNTIFS(Items!$M:$M,O114,Items!$N:$N,P114,Items!$O:$O,Q114)=1,COUNTIFS(Items!$U:$U,O114,Items!$V:$V,P114,Items!$W:$W,Q114)=1),0,1))</f>
        <v>0</v>
      </c>
    </row>
    <row r="115" spans="2:2" x14ac:dyDescent="0.3">
      <c r="B115" s="26">
        <f>IF(AND(O115=0,P115=0,Q115=0,Y115=0),0,IF(OR(COUNTIFS(Items!$E:$E,O115,Items!$F:$F,P115,Items!$G:$G,Q115)=1,COUNTIFS(Items!$M:$M,O115,Items!$N:$N,P115,Items!$O:$O,Q115)=1,COUNTIFS(Items!$U:$U,O115,Items!$V:$V,P115,Items!$W:$W,Q115)=1),0,1))</f>
        <v>0</v>
      </c>
    </row>
    <row r="116" spans="2:2" x14ac:dyDescent="0.3">
      <c r="B116" s="26">
        <f>IF(AND(O116=0,P116=0,Q116=0,Y116=0),0,IF(OR(COUNTIFS(Items!$E:$E,O116,Items!$F:$F,P116,Items!$G:$G,Q116)=1,COUNTIFS(Items!$M:$M,O116,Items!$N:$N,P116,Items!$O:$O,Q116)=1,COUNTIFS(Items!$U:$U,O116,Items!$V:$V,P116,Items!$W:$W,Q116)=1),0,1))</f>
        <v>0</v>
      </c>
    </row>
    <row r="117" spans="2:2" x14ac:dyDescent="0.3">
      <c r="B117" s="26">
        <f>IF(AND(O117=0,P117=0,Q117=0,Y117=0),0,IF(OR(COUNTIFS(Items!$E:$E,O117,Items!$F:$F,P117,Items!$G:$G,Q117)=1,COUNTIFS(Items!$M:$M,O117,Items!$N:$N,P117,Items!$O:$O,Q117)=1,COUNTIFS(Items!$U:$U,O117,Items!$V:$V,P117,Items!$W:$W,Q117)=1),0,1))</f>
        <v>0</v>
      </c>
    </row>
    <row r="118" spans="2:2" x14ac:dyDescent="0.3">
      <c r="B118" s="26">
        <f>IF(AND(O118=0,P118=0,Q118=0,Y118=0),0,IF(OR(COUNTIFS(Items!$E:$E,O118,Items!$F:$F,P118,Items!$G:$G,Q118)=1,COUNTIFS(Items!$M:$M,O118,Items!$N:$N,P118,Items!$O:$O,Q118)=1,COUNTIFS(Items!$U:$U,O118,Items!$V:$V,P118,Items!$W:$W,Q118)=1),0,1))</f>
        <v>0</v>
      </c>
    </row>
    <row r="119" spans="2:2" x14ac:dyDescent="0.3">
      <c r="B119" s="26">
        <f>IF(AND(O119=0,P119=0,Q119=0,Y119=0),0,IF(OR(COUNTIFS(Items!$E:$E,O119,Items!$F:$F,P119,Items!$G:$G,Q119)=1,COUNTIFS(Items!$M:$M,O119,Items!$N:$N,P119,Items!$O:$O,Q119)=1,COUNTIFS(Items!$U:$U,O119,Items!$V:$V,P119,Items!$W:$W,Q119)=1),0,1))</f>
        <v>0</v>
      </c>
    </row>
    <row r="120" spans="2:2" x14ac:dyDescent="0.3">
      <c r="B120" s="26">
        <f>IF(AND(O120=0,P120=0,Q120=0,Y120=0),0,IF(OR(COUNTIFS(Items!$E:$E,O120,Items!$F:$F,P120,Items!$G:$G,Q120)=1,COUNTIFS(Items!$M:$M,O120,Items!$N:$N,P120,Items!$O:$O,Q120)=1,COUNTIFS(Items!$U:$U,O120,Items!$V:$V,P120,Items!$W:$W,Q120)=1),0,1))</f>
        <v>0</v>
      </c>
    </row>
    <row r="121" spans="2:2" x14ac:dyDescent="0.3">
      <c r="B121" s="26">
        <f>IF(AND(O121=0,P121=0,Q121=0,Y121=0),0,IF(OR(COUNTIFS(Items!$E:$E,O121,Items!$F:$F,P121,Items!$G:$G,Q121)=1,COUNTIFS(Items!$M:$M,O121,Items!$N:$N,P121,Items!$O:$O,Q121)=1,COUNTIFS(Items!$U:$U,O121,Items!$V:$V,P121,Items!$W:$W,Q121)=1),0,1))</f>
        <v>0</v>
      </c>
    </row>
    <row r="122" spans="2:2" x14ac:dyDescent="0.3">
      <c r="B122" s="26">
        <f>IF(AND(O122=0,P122=0,Q122=0,Y122=0),0,IF(OR(COUNTIFS(Items!$E:$E,O122,Items!$F:$F,P122,Items!$G:$G,Q122)=1,COUNTIFS(Items!$M:$M,O122,Items!$N:$N,P122,Items!$O:$O,Q122)=1,COUNTIFS(Items!$U:$U,O122,Items!$V:$V,P122,Items!$W:$W,Q122)=1),0,1))</f>
        <v>0</v>
      </c>
    </row>
    <row r="123" spans="2:2" x14ac:dyDescent="0.3">
      <c r="B123" s="26">
        <f>IF(AND(O123=0,P123=0,Q123=0,Y123=0),0,IF(OR(COUNTIFS(Items!$E:$E,O123,Items!$F:$F,P123,Items!$G:$G,Q123)=1,COUNTIFS(Items!$M:$M,O123,Items!$N:$N,P123,Items!$O:$O,Q123)=1,COUNTIFS(Items!$U:$U,O123,Items!$V:$V,P123,Items!$W:$W,Q123)=1),0,1))</f>
        <v>0</v>
      </c>
    </row>
    <row r="124" spans="2:2" x14ac:dyDescent="0.3">
      <c r="B124" s="26">
        <f>IF(AND(O124=0,P124=0,Q124=0,Y124=0),0,IF(OR(COUNTIFS(Items!$E:$E,O124,Items!$F:$F,P124,Items!$G:$G,Q124)=1,COUNTIFS(Items!$M:$M,O124,Items!$N:$N,P124,Items!$O:$O,Q124)=1,COUNTIFS(Items!$U:$U,O124,Items!$V:$V,P124,Items!$W:$W,Q124)=1),0,1))</f>
        <v>0</v>
      </c>
    </row>
    <row r="125" spans="2:2" x14ac:dyDescent="0.3">
      <c r="B125" s="26">
        <f>IF(AND(O125=0,P125=0,Q125=0,Y125=0),0,IF(OR(COUNTIFS(Items!$E:$E,O125,Items!$F:$F,P125,Items!$G:$G,Q125)=1,COUNTIFS(Items!$M:$M,O125,Items!$N:$N,P125,Items!$O:$O,Q125)=1,COUNTIFS(Items!$U:$U,O125,Items!$V:$V,P125,Items!$W:$W,Q125)=1),0,1))</f>
        <v>0</v>
      </c>
    </row>
    <row r="126" spans="2:2" x14ac:dyDescent="0.3">
      <c r="B126" s="26">
        <f>IF(AND(O126=0,P126=0,Q126=0,Y126=0),0,IF(OR(COUNTIFS(Items!$E:$E,O126,Items!$F:$F,P126,Items!$G:$G,Q126)=1,COUNTIFS(Items!$M:$M,O126,Items!$N:$N,P126,Items!$O:$O,Q126)=1,COUNTIFS(Items!$U:$U,O126,Items!$V:$V,P126,Items!$W:$W,Q126)=1),0,1))</f>
        <v>0</v>
      </c>
    </row>
    <row r="127" spans="2:2" x14ac:dyDescent="0.3">
      <c r="B127" s="26">
        <f>IF(AND(O127=0,P127=0,Q127=0,Y127=0),0,IF(OR(COUNTIFS(Items!$E:$E,O127,Items!$F:$F,P127,Items!$G:$G,Q127)=1,COUNTIFS(Items!$M:$M,O127,Items!$N:$N,P127,Items!$O:$O,Q127)=1,COUNTIFS(Items!$U:$U,O127,Items!$V:$V,P127,Items!$W:$W,Q127)=1),0,1))</f>
        <v>0</v>
      </c>
    </row>
    <row r="128" spans="2:2" x14ac:dyDescent="0.3">
      <c r="B128" s="26">
        <f>IF(AND(O128=0,P128=0,Q128=0,Y128=0),0,IF(OR(COUNTIFS(Items!$E:$E,O128,Items!$F:$F,P128,Items!$G:$G,Q128)=1,COUNTIFS(Items!$M:$M,O128,Items!$N:$N,P128,Items!$O:$O,Q128)=1,COUNTIFS(Items!$U:$U,O128,Items!$V:$V,P128,Items!$W:$W,Q128)=1),0,1))</f>
        <v>0</v>
      </c>
    </row>
    <row r="129" spans="2:2" x14ac:dyDescent="0.3">
      <c r="B129" s="26">
        <f>IF(AND(O129=0,P129=0,Q129=0,Y129=0),0,IF(OR(COUNTIFS(Items!$E:$E,O129,Items!$F:$F,P129,Items!$G:$G,Q129)=1,COUNTIFS(Items!$M:$M,O129,Items!$N:$N,P129,Items!$O:$O,Q129)=1,COUNTIFS(Items!$U:$U,O129,Items!$V:$V,P129,Items!$W:$W,Q129)=1),0,1))</f>
        <v>0</v>
      </c>
    </row>
    <row r="130" spans="2:2" x14ac:dyDescent="0.3">
      <c r="B130" s="26">
        <f>IF(AND(O130=0,P130=0,Q130=0,Y130=0),0,IF(OR(COUNTIFS(Items!$E:$E,O130,Items!$F:$F,P130,Items!$G:$G,Q130)=1,COUNTIFS(Items!$M:$M,O130,Items!$N:$N,P130,Items!$O:$O,Q130)=1,COUNTIFS(Items!$U:$U,O130,Items!$V:$V,P130,Items!$W:$W,Q130)=1),0,1))</f>
        <v>0</v>
      </c>
    </row>
    <row r="131" spans="2:2" x14ac:dyDescent="0.3">
      <c r="B131" s="26">
        <f>IF(AND(O131=0,P131=0,Q131=0,Y131=0),0,IF(OR(COUNTIFS(Items!$E:$E,O131,Items!$F:$F,P131,Items!$G:$G,Q131)=1,COUNTIFS(Items!$M:$M,O131,Items!$N:$N,P131,Items!$O:$O,Q131)=1,COUNTIFS(Items!$U:$U,O131,Items!$V:$V,P131,Items!$W:$W,Q131)=1),0,1))</f>
        <v>0</v>
      </c>
    </row>
    <row r="132" spans="2:2" x14ac:dyDescent="0.3">
      <c r="B132" s="26">
        <f>IF(AND(O132=0,P132=0,Q132=0,Y132=0),0,IF(OR(COUNTIFS(Items!$E:$E,O132,Items!$F:$F,P132,Items!$G:$G,Q132)=1,COUNTIFS(Items!$M:$M,O132,Items!$N:$N,P132,Items!$O:$O,Q132)=1,COUNTIFS(Items!$U:$U,O132,Items!$V:$V,P132,Items!$W:$W,Q132)=1),0,1))</f>
        <v>0</v>
      </c>
    </row>
    <row r="133" spans="2:2" x14ac:dyDescent="0.3">
      <c r="B133" s="26">
        <f>IF(AND(O133=0,P133=0,Q133=0,Y133=0),0,IF(OR(COUNTIFS(Items!$E:$E,O133,Items!$F:$F,P133,Items!$G:$G,Q133)=1,COUNTIFS(Items!$M:$M,O133,Items!$N:$N,P133,Items!$O:$O,Q133)=1,COUNTIFS(Items!$U:$U,O133,Items!$V:$V,P133,Items!$W:$W,Q133)=1),0,1))</f>
        <v>0</v>
      </c>
    </row>
    <row r="134" spans="2:2" x14ac:dyDescent="0.3">
      <c r="B134" s="26">
        <f>IF(AND(O134=0,P134=0,Q134=0,Y134=0),0,IF(OR(COUNTIFS(Items!$E:$E,O134,Items!$F:$F,P134,Items!$G:$G,Q134)=1,COUNTIFS(Items!$M:$M,O134,Items!$N:$N,P134,Items!$O:$O,Q134)=1,COUNTIFS(Items!$U:$U,O134,Items!$V:$V,P134,Items!$W:$W,Q134)=1),0,1))</f>
        <v>0</v>
      </c>
    </row>
    <row r="135" spans="2:2" x14ac:dyDescent="0.3">
      <c r="B135" s="26">
        <f>IF(AND(O135=0,P135=0,Q135=0,Y135=0),0,IF(OR(COUNTIFS(Items!$E:$E,O135,Items!$F:$F,P135,Items!$G:$G,Q135)=1,COUNTIFS(Items!$M:$M,O135,Items!$N:$N,P135,Items!$O:$O,Q135)=1,COUNTIFS(Items!$U:$U,O135,Items!$V:$V,P135,Items!$W:$W,Q135)=1),0,1))</f>
        <v>0</v>
      </c>
    </row>
    <row r="136" spans="2:2" x14ac:dyDescent="0.3">
      <c r="B136" s="26">
        <f>IF(AND(O136=0,P136=0,Q136=0,Y136=0),0,IF(OR(COUNTIFS(Items!$E:$E,O136,Items!$F:$F,P136,Items!$G:$G,Q136)=1,COUNTIFS(Items!$M:$M,O136,Items!$N:$N,P136,Items!$O:$O,Q136)=1,COUNTIFS(Items!$U:$U,O136,Items!$V:$V,P136,Items!$W:$W,Q136)=1),0,1))</f>
        <v>0</v>
      </c>
    </row>
    <row r="137" spans="2:2" x14ac:dyDescent="0.3">
      <c r="B137" s="26">
        <f>IF(AND(O137=0,P137=0,Q137=0,Y137=0),0,IF(OR(COUNTIFS(Items!$E:$E,O137,Items!$F:$F,P137,Items!$G:$G,Q137)=1,COUNTIFS(Items!$M:$M,O137,Items!$N:$N,P137,Items!$O:$O,Q137)=1,COUNTIFS(Items!$U:$U,O137,Items!$V:$V,P137,Items!$W:$W,Q137)=1),0,1))</f>
        <v>0</v>
      </c>
    </row>
    <row r="138" spans="2:2" x14ac:dyDescent="0.3">
      <c r="B138" s="26">
        <f>IF(AND(O138=0,P138=0,Q138=0,Y138=0),0,IF(OR(COUNTIFS(Items!$E:$E,O138,Items!$F:$F,P138,Items!$G:$G,Q138)=1,COUNTIFS(Items!$M:$M,O138,Items!$N:$N,P138,Items!$O:$O,Q138)=1,COUNTIFS(Items!$U:$U,O138,Items!$V:$V,P138,Items!$W:$W,Q138)=1),0,1))</f>
        <v>0</v>
      </c>
    </row>
    <row r="139" spans="2:2" x14ac:dyDescent="0.3">
      <c r="B139" s="26">
        <f>IF(AND(O139=0,P139=0,Q139=0,Y139=0),0,IF(OR(COUNTIFS(Items!$E:$E,O139,Items!$F:$F,P139,Items!$G:$G,Q139)=1,COUNTIFS(Items!$M:$M,O139,Items!$N:$N,P139,Items!$O:$O,Q139)=1,COUNTIFS(Items!$U:$U,O139,Items!$V:$V,P139,Items!$W:$W,Q139)=1),0,1))</f>
        <v>0</v>
      </c>
    </row>
    <row r="140" spans="2:2" x14ac:dyDescent="0.3">
      <c r="B140" s="26">
        <f>IF(AND(O140=0,P140=0,Q140=0,Y140=0),0,IF(OR(COUNTIFS(Items!$E:$E,O140,Items!$F:$F,P140,Items!$G:$G,Q140)=1,COUNTIFS(Items!$M:$M,O140,Items!$N:$N,P140,Items!$O:$O,Q140)=1,COUNTIFS(Items!$U:$U,O140,Items!$V:$V,P140,Items!$W:$W,Q140)=1),0,1))</f>
        <v>0</v>
      </c>
    </row>
    <row r="141" spans="2:2" x14ac:dyDescent="0.3">
      <c r="B141" s="26">
        <f>IF(AND(O141=0,P141=0,Q141=0,Y141=0),0,IF(OR(COUNTIFS(Items!$E:$E,O141,Items!$F:$F,P141,Items!$G:$G,Q141)=1,COUNTIFS(Items!$M:$M,O141,Items!$N:$N,P141,Items!$O:$O,Q141)=1,COUNTIFS(Items!$U:$U,O141,Items!$V:$V,P141,Items!$W:$W,Q141)=1),0,1))</f>
        <v>0</v>
      </c>
    </row>
    <row r="142" spans="2:2" x14ac:dyDescent="0.3">
      <c r="B142" s="26">
        <f>IF(AND(O142=0,P142=0,Q142=0,Y142=0),0,IF(OR(COUNTIFS(Items!$E:$E,O142,Items!$F:$F,P142,Items!$G:$G,Q142)=1,COUNTIFS(Items!$M:$M,O142,Items!$N:$N,P142,Items!$O:$O,Q142)=1,COUNTIFS(Items!$U:$U,O142,Items!$V:$V,P142,Items!$W:$W,Q142)=1),0,1))</f>
        <v>0</v>
      </c>
    </row>
    <row r="143" spans="2:2" x14ac:dyDescent="0.3">
      <c r="B143" s="26">
        <f>IF(AND(O143=0,P143=0,Q143=0,Y143=0),0,IF(OR(COUNTIFS(Items!$E:$E,O143,Items!$F:$F,P143,Items!$G:$G,Q143)=1,COUNTIFS(Items!$M:$M,O143,Items!$N:$N,P143,Items!$O:$O,Q143)=1,COUNTIFS(Items!$U:$U,O143,Items!$V:$V,P143,Items!$W:$W,Q143)=1),0,1))</f>
        <v>0</v>
      </c>
    </row>
    <row r="144" spans="2:2" x14ac:dyDescent="0.3">
      <c r="B144" s="26">
        <f>IF(AND(O144=0,P144=0,Q144=0,Y144=0),0,IF(OR(COUNTIFS(Items!$E:$E,O144,Items!$F:$F,P144,Items!$G:$G,Q144)=1,COUNTIFS(Items!$M:$M,O144,Items!$N:$N,P144,Items!$O:$O,Q144)=1,COUNTIFS(Items!$U:$U,O144,Items!$V:$V,P144,Items!$W:$W,Q144)=1),0,1))</f>
        <v>0</v>
      </c>
    </row>
    <row r="145" spans="2:2" x14ac:dyDescent="0.3">
      <c r="B145" s="26">
        <f>IF(AND(O145=0,P145=0,Q145=0,Y145=0),0,IF(OR(COUNTIFS(Items!$E:$E,O145,Items!$F:$F,P145,Items!$G:$G,Q145)=1,COUNTIFS(Items!$M:$M,O145,Items!$N:$N,P145,Items!$O:$O,Q145)=1,COUNTIFS(Items!$U:$U,O145,Items!$V:$V,P145,Items!$W:$W,Q145)=1),0,1))</f>
        <v>0</v>
      </c>
    </row>
    <row r="146" spans="2:2" x14ac:dyDescent="0.3">
      <c r="B146" s="26">
        <f>IF(AND(O146=0,P146=0,Q146=0,Y146=0),0,IF(OR(COUNTIFS(Items!$E:$E,O146,Items!$F:$F,P146,Items!$G:$G,Q146)=1,COUNTIFS(Items!$M:$M,O146,Items!$N:$N,P146,Items!$O:$O,Q146)=1,COUNTIFS(Items!$U:$U,O146,Items!$V:$V,P146,Items!$W:$W,Q146)=1),0,1))</f>
        <v>0</v>
      </c>
    </row>
    <row r="147" spans="2:2" x14ac:dyDescent="0.3">
      <c r="B147" s="26">
        <f>IF(AND(O147=0,P147=0,Q147=0,Y147=0),0,IF(OR(COUNTIFS(Items!$E:$E,O147,Items!$F:$F,P147,Items!$G:$G,Q147)=1,COUNTIFS(Items!$M:$M,O147,Items!$N:$N,P147,Items!$O:$O,Q147)=1,COUNTIFS(Items!$U:$U,O147,Items!$V:$V,P147,Items!$W:$W,Q147)=1),0,1))</f>
        <v>0</v>
      </c>
    </row>
    <row r="148" spans="2:2" x14ac:dyDescent="0.3">
      <c r="B148" s="26">
        <f>IF(AND(O148=0,P148=0,Q148=0,Y148=0),0,IF(OR(COUNTIFS(Items!$E:$E,O148,Items!$F:$F,P148,Items!$G:$G,Q148)=1,COUNTIFS(Items!$M:$M,O148,Items!$N:$N,P148,Items!$O:$O,Q148)=1,COUNTIFS(Items!$U:$U,O148,Items!$V:$V,P148,Items!$W:$W,Q148)=1),0,1))</f>
        <v>0</v>
      </c>
    </row>
    <row r="149" spans="2:2" x14ac:dyDescent="0.3">
      <c r="B149" s="26">
        <f>IF(AND(O149=0,P149=0,Q149=0,Y149=0),0,IF(OR(COUNTIFS(Items!$E:$E,O149,Items!$F:$F,P149,Items!$G:$G,Q149)=1,COUNTIFS(Items!$M:$M,O149,Items!$N:$N,P149,Items!$O:$O,Q149)=1,COUNTIFS(Items!$U:$U,O149,Items!$V:$V,P149,Items!$W:$W,Q149)=1),0,1))</f>
        <v>0</v>
      </c>
    </row>
    <row r="150" spans="2:2" x14ac:dyDescent="0.3">
      <c r="B150" s="26">
        <f>IF(AND(O150=0,P150=0,Q150=0,Y150=0),0,IF(OR(COUNTIFS(Items!$E:$E,O150,Items!$F:$F,P150,Items!$G:$G,Q150)=1,COUNTIFS(Items!$M:$M,O150,Items!$N:$N,P150,Items!$O:$O,Q150)=1,COUNTIFS(Items!$U:$U,O150,Items!$V:$V,P150,Items!$W:$W,Q150)=1),0,1))</f>
        <v>0</v>
      </c>
    </row>
    <row r="151" spans="2:2" x14ac:dyDescent="0.3">
      <c r="B151" s="26">
        <f>IF(AND(O151=0,P151=0,Q151=0,Y151=0),0,IF(OR(COUNTIFS(Items!$E:$E,O151,Items!$F:$F,P151,Items!$G:$G,Q151)=1,COUNTIFS(Items!$M:$M,O151,Items!$N:$N,P151,Items!$O:$O,Q151)=1,COUNTIFS(Items!$U:$U,O151,Items!$V:$V,P151,Items!$W:$W,Q151)=1),0,1))</f>
        <v>0</v>
      </c>
    </row>
    <row r="152" spans="2:2" x14ac:dyDescent="0.3">
      <c r="B152" s="26">
        <f>IF(AND(O152=0,P152=0,Q152=0,Y152=0),0,IF(OR(COUNTIFS(Items!$E:$E,O152,Items!$F:$F,P152,Items!$G:$G,Q152)=1,COUNTIFS(Items!$M:$M,O152,Items!$N:$N,P152,Items!$O:$O,Q152)=1,COUNTIFS(Items!$U:$U,O152,Items!$V:$V,P152,Items!$W:$W,Q152)=1),0,1))</f>
        <v>0</v>
      </c>
    </row>
    <row r="153" spans="2:2" x14ac:dyDescent="0.3">
      <c r="B153" s="26">
        <f>IF(AND(O153=0,P153=0,Q153=0,Y153=0),0,IF(OR(COUNTIFS(Items!$E:$E,O153,Items!$F:$F,P153,Items!$G:$G,Q153)=1,COUNTIFS(Items!$M:$M,O153,Items!$N:$N,P153,Items!$O:$O,Q153)=1,COUNTIFS(Items!$U:$U,O153,Items!$V:$V,P153,Items!$W:$W,Q153)=1),0,1))</f>
        <v>0</v>
      </c>
    </row>
    <row r="154" spans="2:2" x14ac:dyDescent="0.3">
      <c r="B154" s="26">
        <f>IF(AND(O154=0,P154=0,Q154=0,Y154=0),0,IF(OR(COUNTIFS(Items!$E:$E,O154,Items!$F:$F,P154,Items!$G:$G,Q154)=1,COUNTIFS(Items!$M:$M,O154,Items!$N:$N,P154,Items!$O:$O,Q154)=1,COUNTIFS(Items!$U:$U,O154,Items!$V:$V,P154,Items!$W:$W,Q154)=1),0,1))</f>
        <v>0</v>
      </c>
    </row>
    <row r="155" spans="2:2" x14ac:dyDescent="0.3">
      <c r="B155" s="26">
        <f>IF(AND(O155=0,P155=0,Q155=0,Y155=0),0,IF(OR(COUNTIFS(Items!$E:$E,O155,Items!$F:$F,P155,Items!$G:$G,Q155)=1,COUNTIFS(Items!$M:$M,O155,Items!$N:$N,P155,Items!$O:$O,Q155)=1,COUNTIFS(Items!$U:$U,O155,Items!$V:$V,P155,Items!$W:$W,Q155)=1),0,1))</f>
        <v>0</v>
      </c>
    </row>
    <row r="156" spans="2:2" x14ac:dyDescent="0.3">
      <c r="B156" s="26">
        <f>IF(AND(O156=0,P156=0,Q156=0,Y156=0),0,IF(OR(COUNTIFS(Items!$E:$E,O156,Items!$F:$F,P156,Items!$G:$G,Q156)=1,COUNTIFS(Items!$M:$M,O156,Items!$N:$N,P156,Items!$O:$O,Q156)=1,COUNTIFS(Items!$U:$U,O156,Items!$V:$V,P156,Items!$W:$W,Q156)=1),0,1))</f>
        <v>0</v>
      </c>
    </row>
    <row r="157" spans="2:2" x14ac:dyDescent="0.3">
      <c r="B157" s="26">
        <f>IF(AND(O157=0,P157=0,Q157=0,Y157=0),0,IF(OR(COUNTIFS(Items!$E:$E,O157,Items!$F:$F,P157,Items!$G:$G,Q157)=1,COUNTIFS(Items!$M:$M,O157,Items!$N:$N,P157,Items!$O:$O,Q157)=1,COUNTIFS(Items!$U:$U,O157,Items!$V:$V,P157,Items!$W:$W,Q157)=1),0,1))</f>
        <v>0</v>
      </c>
    </row>
    <row r="158" spans="2:2" x14ac:dyDescent="0.3">
      <c r="B158" s="26">
        <f>IF(AND(O158=0,P158=0,Q158=0,Y158=0),0,IF(OR(COUNTIFS(Items!$E:$E,O158,Items!$F:$F,P158,Items!$G:$G,Q158)=1,COUNTIFS(Items!$M:$M,O158,Items!$N:$N,P158,Items!$O:$O,Q158)=1,COUNTIFS(Items!$U:$U,O158,Items!$V:$V,P158,Items!$W:$W,Q158)=1),0,1))</f>
        <v>0</v>
      </c>
    </row>
    <row r="159" spans="2:2" x14ac:dyDescent="0.3">
      <c r="B159" s="26">
        <f>IF(AND(O159=0,P159=0,Q159=0,Y159=0),0,IF(OR(COUNTIFS(Items!$E:$E,O159,Items!$F:$F,P159,Items!$G:$G,Q159)=1,COUNTIFS(Items!$M:$M,O159,Items!$N:$N,P159,Items!$O:$O,Q159)=1,COUNTIFS(Items!$U:$U,O159,Items!$V:$V,P159,Items!$W:$W,Q159)=1),0,1))</f>
        <v>0</v>
      </c>
    </row>
    <row r="160" spans="2:2" x14ac:dyDescent="0.3">
      <c r="B160" s="26">
        <f>IF(AND(O160=0,P160=0,Q160=0,Y160=0),0,IF(OR(COUNTIFS(Items!$E:$E,O160,Items!$F:$F,P160,Items!$G:$G,Q160)=1,COUNTIFS(Items!$M:$M,O160,Items!$N:$N,P160,Items!$O:$O,Q160)=1,COUNTIFS(Items!$U:$U,O160,Items!$V:$V,P160,Items!$W:$W,Q160)=1),0,1))</f>
        <v>0</v>
      </c>
    </row>
    <row r="161" spans="2:2" x14ac:dyDescent="0.3">
      <c r="B161" s="26">
        <f>IF(AND(O161=0,P161=0,Q161=0,Y161=0),0,IF(OR(COUNTIFS(Items!$E:$E,O161,Items!$F:$F,P161,Items!$G:$G,Q161)=1,COUNTIFS(Items!$M:$M,O161,Items!$N:$N,P161,Items!$O:$O,Q161)=1,COUNTIFS(Items!$U:$U,O161,Items!$V:$V,P161,Items!$W:$W,Q161)=1),0,1))</f>
        <v>0</v>
      </c>
    </row>
    <row r="162" spans="2:2" x14ac:dyDescent="0.3">
      <c r="B162" s="26">
        <f>IF(AND(O162=0,P162=0,Q162=0,Y162=0),0,IF(OR(COUNTIFS(Items!$E:$E,O162,Items!$F:$F,P162,Items!$G:$G,Q162)=1,COUNTIFS(Items!$M:$M,O162,Items!$N:$N,P162,Items!$O:$O,Q162)=1,COUNTIFS(Items!$U:$U,O162,Items!$V:$V,P162,Items!$W:$W,Q162)=1),0,1))</f>
        <v>0</v>
      </c>
    </row>
    <row r="163" spans="2:2" x14ac:dyDescent="0.3">
      <c r="B163" s="26">
        <f>IF(AND(O163=0,P163=0,Q163=0,Y163=0),0,IF(OR(COUNTIFS(Items!$E:$E,O163,Items!$F:$F,P163,Items!$G:$G,Q163)=1,COUNTIFS(Items!$M:$M,O163,Items!$N:$N,P163,Items!$O:$O,Q163)=1,COUNTIFS(Items!$U:$U,O163,Items!$V:$V,P163,Items!$W:$W,Q163)=1),0,1))</f>
        <v>0</v>
      </c>
    </row>
    <row r="164" spans="2:2" x14ac:dyDescent="0.3">
      <c r="B164" s="26">
        <f>IF(AND(O164=0,P164=0,Q164=0,Y164=0),0,IF(OR(COUNTIFS(Items!$E:$E,O164,Items!$F:$F,P164,Items!$G:$G,Q164)=1,COUNTIFS(Items!$M:$M,O164,Items!$N:$N,P164,Items!$O:$O,Q164)=1,COUNTIFS(Items!$U:$U,O164,Items!$V:$V,P164,Items!$W:$W,Q164)=1),0,1))</f>
        <v>0</v>
      </c>
    </row>
    <row r="165" spans="2:2" x14ac:dyDescent="0.3">
      <c r="B165" s="26">
        <f>IF(AND(O165=0,P165=0,Q165=0,Y165=0),0,IF(OR(COUNTIFS(Items!$E:$E,O165,Items!$F:$F,P165,Items!$G:$G,Q165)=1,COUNTIFS(Items!$M:$M,O165,Items!$N:$N,P165,Items!$O:$O,Q165)=1,COUNTIFS(Items!$U:$U,O165,Items!$V:$V,P165,Items!$W:$W,Q165)=1),0,1))</f>
        <v>0</v>
      </c>
    </row>
    <row r="166" spans="2:2" x14ac:dyDescent="0.3">
      <c r="B166" s="26">
        <f>IF(AND(O166=0,P166=0,Q166=0,Y166=0),0,IF(OR(COUNTIFS(Items!$E:$E,O166,Items!$F:$F,P166,Items!$G:$G,Q166)=1,COUNTIFS(Items!$M:$M,O166,Items!$N:$N,P166,Items!$O:$O,Q166)=1,COUNTIFS(Items!$U:$U,O166,Items!$V:$V,P166,Items!$W:$W,Q166)=1),0,1))</f>
        <v>0</v>
      </c>
    </row>
    <row r="167" spans="2:2" x14ac:dyDescent="0.3">
      <c r="B167" s="26">
        <f>IF(AND(O167=0,P167=0,Q167=0,Y167=0),0,IF(OR(COUNTIFS(Items!$E:$E,O167,Items!$F:$F,P167,Items!$G:$G,Q167)=1,COUNTIFS(Items!$M:$M,O167,Items!$N:$N,P167,Items!$O:$O,Q167)=1,COUNTIFS(Items!$U:$U,O167,Items!$V:$V,P167,Items!$W:$W,Q167)=1),0,1))</f>
        <v>0</v>
      </c>
    </row>
    <row r="168" spans="2:2" x14ac:dyDescent="0.3">
      <c r="B168" s="26">
        <f>IF(AND(O168=0,P168=0,Q168=0,Y168=0),0,IF(OR(COUNTIFS(Items!$E:$E,O168,Items!$F:$F,P168,Items!$G:$G,Q168)=1,COUNTIFS(Items!$M:$M,O168,Items!$N:$N,P168,Items!$O:$O,Q168)=1,COUNTIFS(Items!$U:$U,O168,Items!$V:$V,P168,Items!$W:$W,Q168)=1),0,1))</f>
        <v>0</v>
      </c>
    </row>
    <row r="169" spans="2:2" x14ac:dyDescent="0.3">
      <c r="B169" s="26">
        <f>IF(AND(O169=0,P169=0,Q169=0,Y169=0),0,IF(OR(COUNTIFS(Items!$E:$E,O169,Items!$F:$F,P169,Items!$G:$G,Q169)=1,COUNTIFS(Items!$M:$M,O169,Items!$N:$N,P169,Items!$O:$O,Q169)=1,COUNTIFS(Items!$U:$U,O169,Items!$V:$V,P169,Items!$W:$W,Q169)=1),0,1))</f>
        <v>0</v>
      </c>
    </row>
    <row r="170" spans="2:2" x14ac:dyDescent="0.3">
      <c r="B170" s="26">
        <f>IF(AND(O170=0,P170=0,Q170=0,Y170=0),0,IF(OR(COUNTIFS(Items!$E:$E,O170,Items!$F:$F,P170,Items!$G:$G,Q170)=1,COUNTIFS(Items!$M:$M,O170,Items!$N:$N,P170,Items!$O:$O,Q170)=1,COUNTIFS(Items!$U:$U,O170,Items!$V:$V,P170,Items!$W:$W,Q170)=1),0,1))</f>
        <v>0</v>
      </c>
    </row>
    <row r="171" spans="2:2" x14ac:dyDescent="0.3">
      <c r="B171" s="26">
        <f>IF(AND(O171=0,P171=0,Q171=0,Y171=0),0,IF(OR(COUNTIFS(Items!$E:$E,O171,Items!$F:$F,P171,Items!$G:$G,Q171)=1,COUNTIFS(Items!$M:$M,O171,Items!$N:$N,P171,Items!$O:$O,Q171)=1,COUNTIFS(Items!$U:$U,O171,Items!$V:$V,P171,Items!$W:$W,Q171)=1),0,1))</f>
        <v>0</v>
      </c>
    </row>
    <row r="172" spans="2:2" x14ac:dyDescent="0.3">
      <c r="B172" s="26">
        <f>IF(AND(O172=0,P172=0,Q172=0,Y172=0),0,IF(OR(COUNTIFS(Items!$E:$E,O172,Items!$F:$F,P172,Items!$G:$G,Q172)=1,COUNTIFS(Items!$M:$M,O172,Items!$N:$N,P172,Items!$O:$O,Q172)=1,COUNTIFS(Items!$U:$U,O172,Items!$V:$V,P172,Items!$W:$W,Q172)=1),0,1))</f>
        <v>0</v>
      </c>
    </row>
    <row r="173" spans="2:2" x14ac:dyDescent="0.3">
      <c r="B173" s="26">
        <f>IF(AND(O173=0,P173=0,Q173=0,Y173=0),0,IF(OR(COUNTIFS(Items!$E:$E,O173,Items!$F:$F,P173,Items!$G:$G,Q173)=1,COUNTIFS(Items!$M:$M,O173,Items!$N:$N,P173,Items!$O:$O,Q173)=1,COUNTIFS(Items!$U:$U,O173,Items!$V:$V,P173,Items!$W:$W,Q173)=1),0,1))</f>
        <v>0</v>
      </c>
    </row>
    <row r="174" spans="2:2" x14ac:dyDescent="0.3">
      <c r="B174" s="26">
        <f>IF(AND(O174=0,P174=0,Q174=0,Y174=0),0,IF(OR(COUNTIFS(Items!$E:$E,O174,Items!$F:$F,P174,Items!$G:$G,Q174)=1,COUNTIFS(Items!$M:$M,O174,Items!$N:$N,P174,Items!$O:$O,Q174)=1,COUNTIFS(Items!$U:$U,O174,Items!$V:$V,P174,Items!$W:$W,Q174)=1),0,1))</f>
        <v>0</v>
      </c>
    </row>
    <row r="175" spans="2:2" x14ac:dyDescent="0.3">
      <c r="B175" s="26">
        <f>IF(AND(O175=0,P175=0,Q175=0,Y175=0),0,IF(OR(COUNTIFS(Items!$E:$E,O175,Items!$F:$F,P175,Items!$G:$G,Q175)=1,COUNTIFS(Items!$M:$M,O175,Items!$N:$N,P175,Items!$O:$O,Q175)=1,COUNTIFS(Items!$U:$U,O175,Items!$V:$V,P175,Items!$W:$W,Q175)=1),0,1))</f>
        <v>0</v>
      </c>
    </row>
    <row r="176" spans="2:2" x14ac:dyDescent="0.3">
      <c r="B176" s="26">
        <f>IF(AND(O176=0,P176=0,Q176=0,Y176=0),0,IF(OR(COUNTIFS(Items!$E:$E,O176,Items!$F:$F,P176,Items!$G:$G,Q176)=1,COUNTIFS(Items!$M:$M,O176,Items!$N:$N,P176,Items!$O:$O,Q176)=1,COUNTIFS(Items!$U:$U,O176,Items!$V:$V,P176,Items!$W:$W,Q176)=1),0,1))</f>
        <v>0</v>
      </c>
    </row>
    <row r="177" spans="2:2" x14ac:dyDescent="0.3">
      <c r="B177" s="26">
        <f>IF(AND(O177=0,P177=0,Q177=0,Y177=0),0,IF(OR(COUNTIFS(Items!$E:$E,O177,Items!$F:$F,P177,Items!$G:$G,Q177)=1,COUNTIFS(Items!$M:$M,O177,Items!$N:$N,P177,Items!$O:$O,Q177)=1,COUNTIFS(Items!$U:$U,O177,Items!$V:$V,P177,Items!$W:$W,Q177)=1),0,1))</f>
        <v>0</v>
      </c>
    </row>
    <row r="178" spans="2:2" x14ac:dyDescent="0.3">
      <c r="B178" s="26">
        <f>IF(AND(O178=0,P178=0,Q178=0,Y178=0),0,IF(OR(COUNTIFS(Items!$E:$E,O178,Items!$F:$F,P178,Items!$G:$G,Q178)=1,COUNTIFS(Items!$M:$M,O178,Items!$N:$N,P178,Items!$O:$O,Q178)=1,COUNTIFS(Items!$U:$U,O178,Items!$V:$V,P178,Items!$W:$W,Q178)=1),0,1))</f>
        <v>0</v>
      </c>
    </row>
    <row r="179" spans="2:2" x14ac:dyDescent="0.3">
      <c r="B179" s="26">
        <f>IF(AND(O179=0,P179=0,Q179=0,Y179=0),0,IF(OR(COUNTIFS(Items!$E:$E,O179,Items!$F:$F,P179,Items!$G:$G,Q179)=1,COUNTIFS(Items!$M:$M,O179,Items!$N:$N,P179,Items!$O:$O,Q179)=1,COUNTIFS(Items!$U:$U,O179,Items!$V:$V,P179,Items!$W:$W,Q179)=1),0,1))</f>
        <v>0</v>
      </c>
    </row>
    <row r="180" spans="2:2" x14ac:dyDescent="0.3">
      <c r="B180" s="26">
        <f>IF(AND(O180=0,P180=0,Q180=0,Y180=0),0,IF(OR(COUNTIFS(Items!$E:$E,O180,Items!$F:$F,P180,Items!$G:$G,Q180)=1,COUNTIFS(Items!$M:$M,O180,Items!$N:$N,P180,Items!$O:$O,Q180)=1,COUNTIFS(Items!$U:$U,O180,Items!$V:$V,P180,Items!$W:$W,Q180)=1),0,1))</f>
        <v>0</v>
      </c>
    </row>
    <row r="181" spans="2:2" x14ac:dyDescent="0.3">
      <c r="B181" s="26">
        <f>IF(AND(O181=0,P181=0,Q181=0,Y181=0),0,IF(OR(COUNTIFS(Items!$E:$E,O181,Items!$F:$F,P181,Items!$G:$G,Q181)=1,COUNTIFS(Items!$M:$M,O181,Items!$N:$N,P181,Items!$O:$O,Q181)=1,COUNTIFS(Items!$U:$U,O181,Items!$V:$V,P181,Items!$W:$W,Q181)=1),0,1))</f>
        <v>0</v>
      </c>
    </row>
    <row r="182" spans="2:2" x14ac:dyDescent="0.3">
      <c r="B182" s="26">
        <f>IF(AND(O182=0,P182=0,Q182=0,Y182=0),0,IF(OR(COUNTIFS(Items!$E:$E,O182,Items!$F:$F,P182,Items!$G:$G,Q182)=1,COUNTIFS(Items!$M:$M,O182,Items!$N:$N,P182,Items!$O:$O,Q182)=1,COUNTIFS(Items!$U:$U,O182,Items!$V:$V,P182,Items!$W:$W,Q182)=1),0,1))</f>
        <v>0</v>
      </c>
    </row>
    <row r="183" spans="2:2" x14ac:dyDescent="0.3">
      <c r="B183" s="26">
        <f>IF(AND(O183=0,P183=0,Q183=0,Y183=0),0,IF(OR(COUNTIFS(Items!$E:$E,O183,Items!$F:$F,P183,Items!$G:$G,Q183)=1,COUNTIFS(Items!$M:$M,O183,Items!$N:$N,P183,Items!$O:$O,Q183)=1,COUNTIFS(Items!$U:$U,O183,Items!$V:$V,P183,Items!$W:$W,Q183)=1),0,1))</f>
        <v>0</v>
      </c>
    </row>
    <row r="184" spans="2:2" x14ac:dyDescent="0.3">
      <c r="B184" s="26">
        <f>IF(AND(O184=0,P184=0,Q184=0,Y184=0),0,IF(OR(COUNTIFS(Items!$E:$E,O184,Items!$F:$F,P184,Items!$G:$G,Q184)=1,COUNTIFS(Items!$M:$M,O184,Items!$N:$N,P184,Items!$O:$O,Q184)=1,COUNTIFS(Items!$U:$U,O184,Items!$V:$V,P184,Items!$W:$W,Q184)=1),0,1))</f>
        <v>0</v>
      </c>
    </row>
    <row r="185" spans="2:2" x14ac:dyDescent="0.3">
      <c r="B185" s="26">
        <f>IF(AND(O185=0,P185=0,Q185=0,Y185=0),0,IF(OR(COUNTIFS(Items!$E:$E,O185,Items!$F:$F,P185,Items!$G:$G,Q185)=1,COUNTIFS(Items!$M:$M,O185,Items!$N:$N,P185,Items!$O:$O,Q185)=1,COUNTIFS(Items!$U:$U,O185,Items!$V:$V,P185,Items!$W:$W,Q185)=1),0,1))</f>
        <v>0</v>
      </c>
    </row>
    <row r="186" spans="2:2" x14ac:dyDescent="0.3">
      <c r="B186" s="26">
        <f>IF(AND(O186=0,P186=0,Q186=0,Y186=0),0,IF(OR(COUNTIFS(Items!$E:$E,O186,Items!$F:$F,P186,Items!$G:$G,Q186)=1,COUNTIFS(Items!$M:$M,O186,Items!$N:$N,P186,Items!$O:$O,Q186)=1,COUNTIFS(Items!$U:$U,O186,Items!$V:$V,P186,Items!$W:$W,Q186)=1),0,1))</f>
        <v>0</v>
      </c>
    </row>
    <row r="187" spans="2:2" x14ac:dyDescent="0.3">
      <c r="B187" s="26">
        <f>IF(AND(O187=0,P187=0,Q187=0,Y187=0),0,IF(OR(COUNTIFS(Items!$E:$E,O187,Items!$F:$F,P187,Items!$G:$G,Q187)=1,COUNTIFS(Items!$M:$M,O187,Items!$N:$N,P187,Items!$O:$O,Q187)=1,COUNTIFS(Items!$U:$U,O187,Items!$V:$V,P187,Items!$W:$W,Q187)=1),0,1))</f>
        <v>0</v>
      </c>
    </row>
    <row r="188" spans="2:2" x14ac:dyDescent="0.3">
      <c r="B188" s="26">
        <f>IF(AND(O188=0,P188=0,Q188=0,Y188=0),0,IF(OR(COUNTIFS(Items!$E:$E,O188,Items!$F:$F,P188,Items!$G:$G,Q188)=1,COUNTIFS(Items!$M:$M,O188,Items!$N:$N,P188,Items!$O:$O,Q188)=1,COUNTIFS(Items!$U:$U,O188,Items!$V:$V,P188,Items!$W:$W,Q188)=1),0,1))</f>
        <v>0</v>
      </c>
    </row>
    <row r="189" spans="2:2" x14ac:dyDescent="0.3">
      <c r="B189" s="26">
        <f>IF(AND(O189=0,P189=0,Q189=0,Y189=0),0,IF(OR(COUNTIFS(Items!$E:$E,O189,Items!$F:$F,P189,Items!$G:$G,Q189)=1,COUNTIFS(Items!$M:$M,O189,Items!$N:$N,P189,Items!$O:$O,Q189)=1,COUNTIFS(Items!$U:$U,O189,Items!$V:$V,P189,Items!$W:$W,Q189)=1),0,1))</f>
        <v>0</v>
      </c>
    </row>
    <row r="190" spans="2:2" x14ac:dyDescent="0.3">
      <c r="B190" s="26">
        <f>IF(AND(O190=0,P190=0,Q190=0,Y190=0),0,IF(OR(COUNTIFS(Items!$E:$E,O190,Items!$F:$F,P190,Items!$G:$G,Q190)=1,COUNTIFS(Items!$M:$M,O190,Items!$N:$N,P190,Items!$O:$O,Q190)=1,COUNTIFS(Items!$U:$U,O190,Items!$V:$V,P190,Items!$W:$W,Q190)=1),0,1))</f>
        <v>0</v>
      </c>
    </row>
    <row r="191" spans="2:2" x14ac:dyDescent="0.3">
      <c r="B191" s="26">
        <f>IF(AND(O191=0,P191=0,Q191=0,Y191=0),0,IF(OR(COUNTIFS(Items!$E:$E,O191,Items!$F:$F,P191,Items!$G:$G,Q191)=1,COUNTIFS(Items!$M:$M,O191,Items!$N:$N,P191,Items!$O:$O,Q191)=1,COUNTIFS(Items!$U:$U,O191,Items!$V:$V,P191,Items!$W:$W,Q191)=1),0,1))</f>
        <v>0</v>
      </c>
    </row>
    <row r="192" spans="2:2" x14ac:dyDescent="0.3">
      <c r="B192" s="26">
        <f>IF(AND(O192=0,P192=0,Q192=0,Y192=0),0,IF(OR(COUNTIFS(Items!$E:$E,O192,Items!$F:$F,P192,Items!$G:$G,Q192)=1,COUNTIFS(Items!$M:$M,O192,Items!$N:$N,P192,Items!$O:$O,Q192)=1,COUNTIFS(Items!$U:$U,O192,Items!$V:$V,P192,Items!$W:$W,Q192)=1),0,1))</f>
        <v>0</v>
      </c>
    </row>
    <row r="193" spans="2:2" x14ac:dyDescent="0.3">
      <c r="B193" s="26">
        <f>IF(AND(O193=0,P193=0,Q193=0,Y193=0),0,IF(OR(COUNTIFS(Items!$E:$E,O193,Items!$F:$F,P193,Items!$G:$G,Q193)=1,COUNTIFS(Items!$M:$M,O193,Items!$N:$N,P193,Items!$O:$O,Q193)=1,COUNTIFS(Items!$U:$U,O193,Items!$V:$V,P193,Items!$W:$W,Q193)=1),0,1))</f>
        <v>0</v>
      </c>
    </row>
    <row r="194" spans="2:2" x14ac:dyDescent="0.3">
      <c r="B194" s="26">
        <f>IF(AND(O194=0,P194=0,Q194=0,Y194=0),0,IF(OR(COUNTIFS(Items!$E:$E,O194,Items!$F:$F,P194,Items!$G:$G,Q194)=1,COUNTIFS(Items!$M:$M,O194,Items!$N:$N,P194,Items!$O:$O,Q194)=1,COUNTIFS(Items!$U:$U,O194,Items!$V:$V,P194,Items!$W:$W,Q194)=1),0,1))</f>
        <v>0</v>
      </c>
    </row>
    <row r="195" spans="2:2" x14ac:dyDescent="0.3">
      <c r="B195" s="26">
        <f>IF(AND(O195=0,P195=0,Q195=0,Y195=0),0,IF(OR(COUNTIFS(Items!$E:$E,O195,Items!$F:$F,P195,Items!$G:$G,Q195)=1,COUNTIFS(Items!$M:$M,O195,Items!$N:$N,P195,Items!$O:$O,Q195)=1,COUNTIFS(Items!$U:$U,O195,Items!$V:$V,P195,Items!$W:$W,Q195)=1),0,1))</f>
        <v>0</v>
      </c>
    </row>
    <row r="196" spans="2:2" x14ac:dyDescent="0.3">
      <c r="B196" s="26">
        <f>IF(AND(O196=0,P196=0,Q196=0,Y196=0),0,IF(OR(COUNTIFS(Items!$E:$E,O196,Items!$F:$F,P196,Items!$G:$G,Q196)=1,COUNTIFS(Items!$M:$M,O196,Items!$N:$N,P196,Items!$O:$O,Q196)=1,COUNTIFS(Items!$U:$U,O196,Items!$V:$V,P196,Items!$W:$W,Q196)=1),0,1))</f>
        <v>0</v>
      </c>
    </row>
    <row r="197" spans="2:2" x14ac:dyDescent="0.3">
      <c r="B197" s="26">
        <f>IF(AND(O197=0,P197=0,Q197=0,Y197=0),0,IF(OR(COUNTIFS(Items!$E:$E,O197,Items!$F:$F,P197,Items!$G:$G,Q197)=1,COUNTIFS(Items!$M:$M,O197,Items!$N:$N,P197,Items!$O:$O,Q197)=1,COUNTIFS(Items!$U:$U,O197,Items!$V:$V,P197,Items!$W:$W,Q197)=1),0,1))</f>
        <v>0</v>
      </c>
    </row>
    <row r="198" spans="2:2" x14ac:dyDescent="0.3">
      <c r="B198" s="26">
        <f>IF(AND(O198=0,P198=0,Q198=0,Y198=0),0,IF(OR(COUNTIFS(Items!$E:$E,O198,Items!$F:$F,P198,Items!$G:$G,Q198)=1,COUNTIFS(Items!$M:$M,O198,Items!$N:$N,P198,Items!$O:$O,Q198)=1,COUNTIFS(Items!$U:$U,O198,Items!$V:$V,P198,Items!$W:$W,Q198)=1),0,1))</f>
        <v>0</v>
      </c>
    </row>
    <row r="199" spans="2:2" x14ac:dyDescent="0.3">
      <c r="B199" s="26">
        <f>IF(AND(O199=0,P199=0,Q199=0,Y199=0),0,IF(OR(COUNTIFS(Items!$E:$E,O199,Items!$F:$F,P199,Items!$G:$G,Q199)=1,COUNTIFS(Items!$M:$M,O199,Items!$N:$N,P199,Items!$O:$O,Q199)=1,COUNTIFS(Items!$U:$U,O199,Items!$V:$V,P199,Items!$W:$W,Q199)=1),0,1))</f>
        <v>0</v>
      </c>
    </row>
    <row r="200" spans="2:2" x14ac:dyDescent="0.3">
      <c r="B200" s="26">
        <f>IF(AND(O200=0,P200=0,Q200=0,Y200=0),0,IF(OR(COUNTIFS(Items!$E:$E,O200,Items!$F:$F,P200,Items!$G:$G,Q200)=1,COUNTIFS(Items!$M:$M,O200,Items!$N:$N,P200,Items!$O:$O,Q200)=1,COUNTIFS(Items!$U:$U,O200,Items!$V:$V,P200,Items!$W:$W,Q200)=1),0,1))</f>
        <v>0</v>
      </c>
    </row>
    <row r="201" spans="2:2" x14ac:dyDescent="0.3">
      <c r="B201" s="26">
        <f>IF(AND(O201=0,P201=0,Q201=0,Y201=0),0,IF(OR(COUNTIFS(Items!$E:$E,O201,Items!$F:$F,P201,Items!$G:$G,Q201)=1,COUNTIFS(Items!$M:$M,O201,Items!$N:$N,P201,Items!$O:$O,Q201)=1,COUNTIFS(Items!$U:$U,O201,Items!$V:$V,P201,Items!$W:$W,Q201)=1),0,1))</f>
        <v>0</v>
      </c>
    </row>
    <row r="202" spans="2:2" x14ac:dyDescent="0.3">
      <c r="B202" s="26">
        <f>IF(AND(O202=0,P202=0,Q202=0,Y202=0),0,IF(OR(COUNTIFS(Items!$E:$E,O202,Items!$F:$F,P202,Items!$G:$G,Q202)=1,COUNTIFS(Items!$M:$M,O202,Items!$N:$N,P202,Items!$O:$O,Q202)=1,COUNTIFS(Items!$U:$U,O202,Items!$V:$V,P202,Items!$W:$W,Q202)=1),0,1))</f>
        <v>0</v>
      </c>
    </row>
    <row r="203" spans="2:2" x14ac:dyDescent="0.3">
      <c r="B203" s="26">
        <f>IF(AND(O203=0,P203=0,Q203=0,Y203=0),0,IF(OR(COUNTIFS(Items!$E:$E,O203,Items!$F:$F,P203,Items!$G:$G,Q203)=1,COUNTIFS(Items!$M:$M,O203,Items!$N:$N,P203,Items!$O:$O,Q203)=1,COUNTIFS(Items!$U:$U,O203,Items!$V:$V,P203,Items!$W:$W,Q203)=1),0,1))</f>
        <v>0</v>
      </c>
    </row>
    <row r="204" spans="2:2" x14ac:dyDescent="0.3">
      <c r="B204" s="26">
        <f>IF(AND(O204=0,P204=0,Q204=0,Y204=0),0,IF(OR(COUNTIFS(Items!$E:$E,O204,Items!$F:$F,P204,Items!$G:$G,Q204)=1,COUNTIFS(Items!$M:$M,O204,Items!$N:$N,P204,Items!$O:$O,Q204)=1,COUNTIFS(Items!$U:$U,O204,Items!$V:$V,P204,Items!$W:$W,Q204)=1),0,1))</f>
        <v>0</v>
      </c>
    </row>
    <row r="205" spans="2:2" x14ac:dyDescent="0.3">
      <c r="B205" s="26">
        <f>IF(AND(O205=0,P205=0,Q205=0,Y205=0),0,IF(OR(COUNTIFS(Items!$E:$E,O205,Items!$F:$F,P205,Items!$G:$G,Q205)=1,COUNTIFS(Items!$M:$M,O205,Items!$N:$N,P205,Items!$O:$O,Q205)=1,COUNTIFS(Items!$U:$U,O205,Items!$V:$V,P205,Items!$W:$W,Q205)=1),0,1))</f>
        <v>0</v>
      </c>
    </row>
    <row r="206" spans="2:2" x14ac:dyDescent="0.3">
      <c r="B206" s="26">
        <f>IF(AND(O206=0,P206=0,Q206=0,Y206=0),0,IF(OR(COUNTIFS(Items!$E:$E,O206,Items!$F:$F,P206,Items!$G:$G,Q206)=1,COUNTIFS(Items!$M:$M,O206,Items!$N:$N,P206,Items!$O:$O,Q206)=1,COUNTIFS(Items!$U:$U,O206,Items!$V:$V,P206,Items!$W:$W,Q206)=1),0,1))</f>
        <v>0</v>
      </c>
    </row>
    <row r="207" spans="2:2" x14ac:dyDescent="0.3">
      <c r="B207" s="26">
        <f>IF(AND(O207=0,P207=0,Q207=0,Y207=0),0,IF(OR(COUNTIFS(Items!$E:$E,O207,Items!$F:$F,P207,Items!$G:$G,Q207)=1,COUNTIFS(Items!$M:$M,O207,Items!$N:$N,P207,Items!$O:$O,Q207)=1,COUNTIFS(Items!$U:$U,O207,Items!$V:$V,P207,Items!$W:$W,Q207)=1),0,1))</f>
        <v>0</v>
      </c>
    </row>
    <row r="208" spans="2:2" x14ac:dyDescent="0.3">
      <c r="B208" s="26">
        <f>IF(AND(O208=0,P208=0,Q208=0,Y208=0),0,IF(OR(COUNTIFS(Items!$E:$E,O208,Items!$F:$F,P208,Items!$G:$G,Q208)=1,COUNTIFS(Items!$M:$M,O208,Items!$N:$N,P208,Items!$O:$O,Q208)=1,COUNTIFS(Items!$U:$U,O208,Items!$V:$V,P208,Items!$W:$W,Q208)=1),0,1))</f>
        <v>0</v>
      </c>
    </row>
    <row r="209" spans="2:2" x14ac:dyDescent="0.3">
      <c r="B209" s="26">
        <f>IF(AND(O209=0,P209=0,Q209=0,Y209=0),0,IF(OR(COUNTIFS(Items!$E:$E,O209,Items!$F:$F,P209,Items!$G:$G,Q209)=1,COUNTIFS(Items!$M:$M,O209,Items!$N:$N,P209,Items!$O:$O,Q209)=1,COUNTIFS(Items!$U:$U,O209,Items!$V:$V,P209,Items!$W:$W,Q209)=1),0,1))</f>
        <v>0</v>
      </c>
    </row>
    <row r="210" spans="2:2" x14ac:dyDescent="0.3">
      <c r="B210" s="26">
        <f>IF(AND(O210=0,P210=0,Q210=0,Y210=0),0,IF(OR(COUNTIFS(Items!$E:$E,O210,Items!$F:$F,P210,Items!$G:$G,Q210)=1,COUNTIFS(Items!$M:$M,O210,Items!$N:$N,P210,Items!$O:$O,Q210)=1,COUNTIFS(Items!$U:$U,O210,Items!$V:$V,P210,Items!$W:$W,Q210)=1),0,1))</f>
        <v>0</v>
      </c>
    </row>
    <row r="211" spans="2:2" x14ac:dyDescent="0.3">
      <c r="B211" s="26">
        <f>IF(AND(O211=0,P211=0,Q211=0,Y211=0),0,IF(OR(COUNTIFS(Items!$E:$E,O211,Items!$F:$F,P211,Items!$G:$G,Q211)=1,COUNTIFS(Items!$M:$M,O211,Items!$N:$N,P211,Items!$O:$O,Q211)=1,COUNTIFS(Items!$U:$U,O211,Items!$V:$V,P211,Items!$W:$W,Q211)=1),0,1))</f>
        <v>0</v>
      </c>
    </row>
    <row r="212" spans="2:2" x14ac:dyDescent="0.3">
      <c r="B212" s="26">
        <f>IF(AND(O212=0,P212=0,Q212=0,Y212=0),0,IF(OR(COUNTIFS(Items!$E:$E,O212,Items!$F:$F,P212,Items!$G:$G,Q212)=1,COUNTIFS(Items!$M:$M,O212,Items!$N:$N,P212,Items!$O:$O,Q212)=1,COUNTIFS(Items!$U:$U,O212,Items!$V:$V,P212,Items!$W:$W,Q212)=1),0,1))</f>
        <v>0</v>
      </c>
    </row>
    <row r="213" spans="2:2" x14ac:dyDescent="0.3">
      <c r="B213" s="26">
        <f>IF(AND(O213=0,P213=0,Q213=0,Y213=0),0,IF(OR(COUNTIFS(Items!$E:$E,O213,Items!$F:$F,P213,Items!$G:$G,Q213)=1,COUNTIFS(Items!$M:$M,O213,Items!$N:$N,P213,Items!$O:$O,Q213)=1,COUNTIFS(Items!$U:$U,O213,Items!$V:$V,P213,Items!$W:$W,Q213)=1),0,1))</f>
        <v>0</v>
      </c>
    </row>
    <row r="214" spans="2:2" x14ac:dyDescent="0.3">
      <c r="B214" s="26">
        <f>IF(AND(O214=0,P214=0,Q214=0,Y214=0),0,IF(OR(COUNTIFS(Items!$E:$E,O214,Items!$F:$F,P214,Items!$G:$G,Q214)=1,COUNTIFS(Items!$M:$M,O214,Items!$N:$N,P214,Items!$O:$O,Q214)=1,COUNTIFS(Items!$U:$U,O214,Items!$V:$V,P214,Items!$W:$W,Q214)=1),0,1))</f>
        <v>0</v>
      </c>
    </row>
    <row r="215" spans="2:2" x14ac:dyDescent="0.3">
      <c r="B215" s="26">
        <f>IF(AND(O215=0,P215=0,Q215=0,Y215=0),0,IF(OR(COUNTIFS(Items!$E:$E,O215,Items!$F:$F,P215,Items!$G:$G,Q215)=1,COUNTIFS(Items!$M:$M,O215,Items!$N:$N,P215,Items!$O:$O,Q215)=1,COUNTIFS(Items!$U:$U,O215,Items!$V:$V,P215,Items!$W:$W,Q215)=1),0,1))</f>
        <v>0</v>
      </c>
    </row>
    <row r="216" spans="2:2" x14ac:dyDescent="0.3">
      <c r="B216" s="26">
        <f>IF(AND(O216=0,P216=0,Q216=0,Y216=0),0,IF(OR(COUNTIFS(Items!$E:$E,O216,Items!$F:$F,P216,Items!$G:$G,Q216)=1,COUNTIFS(Items!$M:$M,O216,Items!$N:$N,P216,Items!$O:$O,Q216)=1,COUNTIFS(Items!$U:$U,O216,Items!$V:$V,P216,Items!$W:$W,Q216)=1),0,1))</f>
        <v>0</v>
      </c>
    </row>
    <row r="217" spans="2:2" x14ac:dyDescent="0.3">
      <c r="B217" s="26">
        <f>IF(AND(O217=0,P217=0,Q217=0,Y217=0),0,IF(OR(COUNTIFS(Items!$E:$E,O217,Items!$F:$F,P217,Items!$G:$G,Q217)=1,COUNTIFS(Items!$M:$M,O217,Items!$N:$N,P217,Items!$O:$O,Q217)=1,COUNTIFS(Items!$U:$U,O217,Items!$V:$V,P217,Items!$W:$W,Q217)=1),0,1))</f>
        <v>0</v>
      </c>
    </row>
    <row r="218" spans="2:2" x14ac:dyDescent="0.3">
      <c r="B218" s="26">
        <f>IF(AND(O218=0,P218=0,Q218=0,Y218=0),0,IF(OR(COUNTIFS(Items!$E:$E,O218,Items!$F:$F,P218,Items!$G:$G,Q218)=1,COUNTIFS(Items!$M:$M,O218,Items!$N:$N,P218,Items!$O:$O,Q218)=1,COUNTIFS(Items!$U:$U,O218,Items!$V:$V,P218,Items!$W:$W,Q218)=1),0,1))</f>
        <v>0</v>
      </c>
    </row>
    <row r="219" spans="2:2" x14ac:dyDescent="0.3">
      <c r="B219" s="26">
        <f>IF(AND(O219=0,P219=0,Q219=0,Y219=0),0,IF(OR(COUNTIFS(Items!$E:$E,O219,Items!$F:$F,P219,Items!$G:$G,Q219)=1,COUNTIFS(Items!$M:$M,O219,Items!$N:$N,P219,Items!$O:$O,Q219)=1,COUNTIFS(Items!$U:$U,O219,Items!$V:$V,P219,Items!$W:$W,Q219)=1),0,1))</f>
        <v>0</v>
      </c>
    </row>
    <row r="220" spans="2:2" x14ac:dyDescent="0.3">
      <c r="B220" s="26">
        <f>IF(AND(O220=0,P220=0,Q220=0,Y220=0),0,IF(OR(COUNTIFS(Items!$E:$E,O220,Items!$F:$F,P220,Items!$G:$G,Q220)=1,COUNTIFS(Items!$M:$M,O220,Items!$N:$N,P220,Items!$O:$O,Q220)=1,COUNTIFS(Items!$U:$U,O220,Items!$V:$V,P220,Items!$W:$W,Q220)=1),0,1))</f>
        <v>0</v>
      </c>
    </row>
    <row r="221" spans="2:2" x14ac:dyDescent="0.3">
      <c r="B221" s="26">
        <f>IF(AND(O221=0,P221=0,Q221=0,Y221=0),0,IF(OR(COUNTIFS(Items!$E:$E,O221,Items!$F:$F,P221,Items!$G:$G,Q221)=1,COUNTIFS(Items!$M:$M,O221,Items!$N:$N,P221,Items!$O:$O,Q221)=1,COUNTIFS(Items!$U:$U,O221,Items!$V:$V,P221,Items!$W:$W,Q221)=1),0,1))</f>
        <v>0</v>
      </c>
    </row>
    <row r="222" spans="2:2" x14ac:dyDescent="0.3">
      <c r="B222" s="26">
        <f>IF(AND(O222=0,P222=0,Q222=0,Y222=0),0,IF(OR(COUNTIFS(Items!$E:$E,O222,Items!$F:$F,P222,Items!$G:$G,Q222)=1,COUNTIFS(Items!$M:$M,O222,Items!$N:$N,P222,Items!$O:$O,Q222)=1,COUNTIFS(Items!$U:$U,O222,Items!$V:$V,P222,Items!$W:$W,Q222)=1),0,1))</f>
        <v>0</v>
      </c>
    </row>
    <row r="223" spans="2:2" x14ac:dyDescent="0.3">
      <c r="B223" s="26">
        <f>IF(AND(O223=0,P223=0,Q223=0,Y223=0),0,IF(OR(COUNTIFS(Items!$E:$E,O223,Items!$F:$F,P223,Items!$G:$G,Q223)=1,COUNTIFS(Items!$M:$M,O223,Items!$N:$N,P223,Items!$O:$O,Q223)=1,COUNTIFS(Items!$U:$U,O223,Items!$V:$V,P223,Items!$W:$W,Q223)=1),0,1))</f>
        <v>0</v>
      </c>
    </row>
    <row r="224" spans="2:2" x14ac:dyDescent="0.3">
      <c r="B224" s="26">
        <f>IF(AND(O224=0,P224=0,Q224=0,Y224=0),0,IF(OR(COUNTIFS(Items!$E:$E,O224,Items!$F:$F,P224,Items!$G:$G,Q224)=1,COUNTIFS(Items!$M:$M,O224,Items!$N:$N,P224,Items!$O:$O,Q224)=1,COUNTIFS(Items!$U:$U,O224,Items!$V:$V,P224,Items!$W:$W,Q224)=1),0,1))</f>
        <v>0</v>
      </c>
    </row>
    <row r="225" spans="2:2" x14ac:dyDescent="0.3">
      <c r="B225" s="26">
        <f>IF(AND(O225=0,P225=0,Q225=0,Y225=0),0,IF(OR(COUNTIFS(Items!$E:$E,O225,Items!$F:$F,P225,Items!$G:$G,Q225)=1,COUNTIFS(Items!$M:$M,O225,Items!$N:$N,P225,Items!$O:$O,Q225)=1,COUNTIFS(Items!$U:$U,O225,Items!$V:$V,P225,Items!$W:$W,Q225)=1),0,1))</f>
        <v>0</v>
      </c>
    </row>
    <row r="226" spans="2:2" x14ac:dyDescent="0.3">
      <c r="B226" s="26">
        <f>IF(AND(O226=0,P226=0,Q226=0,Y226=0),0,IF(OR(COUNTIFS(Items!$E:$E,O226,Items!$F:$F,P226,Items!$G:$G,Q226)=1,COUNTIFS(Items!$M:$M,O226,Items!$N:$N,P226,Items!$O:$O,Q226)=1,COUNTIFS(Items!$U:$U,O226,Items!$V:$V,P226,Items!$W:$W,Q226)=1),0,1))</f>
        <v>0</v>
      </c>
    </row>
    <row r="227" spans="2:2" x14ac:dyDescent="0.3">
      <c r="B227" s="26">
        <f>IF(AND(O227=0,P227=0,Q227=0,Y227=0),0,IF(OR(COUNTIFS(Items!$E:$E,O227,Items!$F:$F,P227,Items!$G:$G,Q227)=1,COUNTIFS(Items!$M:$M,O227,Items!$N:$N,P227,Items!$O:$O,Q227)=1,COUNTIFS(Items!$U:$U,O227,Items!$V:$V,P227,Items!$W:$W,Q227)=1),0,1))</f>
        <v>0</v>
      </c>
    </row>
    <row r="228" spans="2:2" x14ac:dyDescent="0.3">
      <c r="B228" s="26">
        <f>IF(AND(O228=0,P228=0,Q228=0,Y228=0),0,IF(OR(COUNTIFS(Items!$E:$E,O228,Items!$F:$F,P228,Items!$G:$G,Q228)=1,COUNTIFS(Items!$M:$M,O228,Items!$N:$N,P228,Items!$O:$O,Q228)=1,COUNTIFS(Items!$U:$U,O228,Items!$V:$V,P228,Items!$W:$W,Q228)=1),0,1))</f>
        <v>0</v>
      </c>
    </row>
    <row r="229" spans="2:2" x14ac:dyDescent="0.3">
      <c r="B229" s="26">
        <f>IF(AND(O229=0,P229=0,Q229=0,Y229=0),0,IF(OR(COUNTIFS(Items!$E:$E,O229,Items!$F:$F,P229,Items!$G:$G,Q229)=1,COUNTIFS(Items!$M:$M,O229,Items!$N:$N,P229,Items!$O:$O,Q229)=1,COUNTIFS(Items!$U:$U,O229,Items!$V:$V,P229,Items!$W:$W,Q229)=1),0,1))</f>
        <v>0</v>
      </c>
    </row>
    <row r="230" spans="2:2" x14ac:dyDescent="0.3">
      <c r="B230" s="26">
        <f>IF(AND(O230=0,P230=0,Q230=0,Y230=0),0,IF(OR(COUNTIFS(Items!$E:$E,O230,Items!$F:$F,P230,Items!$G:$G,Q230)=1,COUNTIFS(Items!$M:$M,O230,Items!$N:$N,P230,Items!$O:$O,Q230)=1,COUNTIFS(Items!$U:$U,O230,Items!$V:$V,P230,Items!$W:$W,Q230)=1),0,1))</f>
        <v>0</v>
      </c>
    </row>
    <row r="231" spans="2:2" x14ac:dyDescent="0.3">
      <c r="B231" s="26">
        <f>IF(AND(O231=0,P231=0,Q231=0,Y231=0),0,IF(OR(COUNTIFS(Items!$E:$E,O231,Items!$F:$F,P231,Items!$G:$G,Q231)=1,COUNTIFS(Items!$M:$M,O231,Items!$N:$N,P231,Items!$O:$O,Q231)=1,COUNTIFS(Items!$U:$U,O231,Items!$V:$V,P231,Items!$W:$W,Q231)=1),0,1))</f>
        <v>0</v>
      </c>
    </row>
    <row r="232" spans="2:2" x14ac:dyDescent="0.3">
      <c r="B232" s="26">
        <f>IF(AND(O232=0,P232=0,Q232=0,Y232=0),0,IF(OR(COUNTIFS(Items!$E:$E,O232,Items!$F:$F,P232,Items!$G:$G,Q232)=1,COUNTIFS(Items!$M:$M,O232,Items!$N:$N,P232,Items!$O:$O,Q232)=1,COUNTIFS(Items!$U:$U,O232,Items!$V:$V,P232,Items!$W:$W,Q232)=1),0,1))</f>
        <v>0</v>
      </c>
    </row>
    <row r="233" spans="2:2" x14ac:dyDescent="0.3">
      <c r="B233" s="26">
        <f>IF(AND(O233=0,P233=0,Q233=0,Y233=0),0,IF(OR(COUNTIFS(Items!$E:$E,O233,Items!$F:$F,P233,Items!$G:$G,Q233)=1,COUNTIFS(Items!$M:$M,O233,Items!$N:$N,P233,Items!$O:$O,Q233)=1,COUNTIFS(Items!$U:$U,O233,Items!$V:$V,P233,Items!$W:$W,Q233)=1),0,1))</f>
        <v>0</v>
      </c>
    </row>
    <row r="234" spans="2:2" x14ac:dyDescent="0.3">
      <c r="B234" s="26">
        <f>IF(AND(O234=0,P234=0,Q234=0,Y234=0),0,IF(OR(COUNTIFS(Items!$E:$E,O234,Items!$F:$F,P234,Items!$G:$G,Q234)=1,COUNTIFS(Items!$M:$M,O234,Items!$N:$N,P234,Items!$O:$O,Q234)=1,COUNTIFS(Items!$U:$U,O234,Items!$V:$V,P234,Items!$W:$W,Q234)=1),0,1))</f>
        <v>0</v>
      </c>
    </row>
    <row r="235" spans="2:2" x14ac:dyDescent="0.3">
      <c r="B235" s="26">
        <f>IF(AND(O235=0,P235=0,Q235=0,Y235=0),0,IF(OR(COUNTIFS(Items!$E:$E,O235,Items!$F:$F,P235,Items!$G:$G,Q235)=1,COUNTIFS(Items!$M:$M,O235,Items!$N:$N,P235,Items!$O:$O,Q235)=1,COUNTIFS(Items!$U:$U,O235,Items!$V:$V,P235,Items!$W:$W,Q235)=1),0,1))</f>
        <v>0</v>
      </c>
    </row>
    <row r="236" spans="2:2" x14ac:dyDescent="0.3">
      <c r="B236" s="26">
        <f>IF(AND(O236=0,P236=0,Q236=0,Y236=0),0,IF(OR(COUNTIFS(Items!$E:$E,O236,Items!$F:$F,P236,Items!$G:$G,Q236)=1,COUNTIFS(Items!$M:$M,O236,Items!$N:$N,P236,Items!$O:$O,Q236)=1,COUNTIFS(Items!$U:$U,O236,Items!$V:$V,P236,Items!$W:$W,Q236)=1),0,1))</f>
        <v>0</v>
      </c>
    </row>
    <row r="237" spans="2:2" x14ac:dyDescent="0.3">
      <c r="B237" s="26">
        <f>IF(AND(O237=0,P237=0,Q237=0,Y237=0),0,IF(OR(COUNTIFS(Items!$E:$E,O237,Items!$F:$F,P237,Items!$G:$G,Q237)=1,COUNTIFS(Items!$M:$M,O237,Items!$N:$N,P237,Items!$O:$O,Q237)=1,COUNTIFS(Items!$U:$U,O237,Items!$V:$V,P237,Items!$W:$W,Q237)=1),0,1))</f>
        <v>0</v>
      </c>
    </row>
    <row r="238" spans="2:2" x14ac:dyDescent="0.3">
      <c r="B238" s="26">
        <f>IF(AND(O238=0,P238=0,Q238=0,Y238=0),0,IF(OR(COUNTIFS(Items!$E:$E,O238,Items!$F:$F,P238,Items!$G:$G,Q238)=1,COUNTIFS(Items!$M:$M,O238,Items!$N:$N,P238,Items!$O:$O,Q238)=1,COUNTIFS(Items!$U:$U,O238,Items!$V:$V,P238,Items!$W:$W,Q238)=1),0,1))</f>
        <v>0</v>
      </c>
    </row>
    <row r="239" spans="2:2" x14ac:dyDescent="0.3">
      <c r="B239" s="26">
        <f>IF(AND(O239=0,P239=0,Q239=0,Y239=0),0,IF(OR(COUNTIFS(Items!$E:$E,O239,Items!$F:$F,P239,Items!$G:$G,Q239)=1,COUNTIFS(Items!$M:$M,O239,Items!$N:$N,P239,Items!$O:$O,Q239)=1,COUNTIFS(Items!$U:$U,O239,Items!$V:$V,P239,Items!$W:$W,Q239)=1),0,1))</f>
        <v>0</v>
      </c>
    </row>
    <row r="240" spans="2:2" x14ac:dyDescent="0.3">
      <c r="B240" s="26">
        <f>IF(AND(O240=0,P240=0,Q240=0,Y240=0),0,IF(OR(COUNTIFS(Items!$E:$E,O240,Items!$F:$F,P240,Items!$G:$G,Q240)=1,COUNTIFS(Items!$M:$M,O240,Items!$N:$N,P240,Items!$O:$O,Q240)=1,COUNTIFS(Items!$U:$U,O240,Items!$V:$V,P240,Items!$W:$W,Q240)=1),0,1))</f>
        <v>0</v>
      </c>
    </row>
    <row r="241" spans="2:2" x14ac:dyDescent="0.3">
      <c r="B241" s="26">
        <f>IF(AND(O241=0,P241=0,Q241=0,Y241=0),0,IF(OR(COUNTIFS(Items!$E:$E,O241,Items!$F:$F,P241,Items!$G:$G,Q241)=1,COUNTIFS(Items!$M:$M,O241,Items!$N:$N,P241,Items!$O:$O,Q241)=1,COUNTIFS(Items!$U:$U,O241,Items!$V:$V,P241,Items!$W:$W,Q241)=1),0,1))</f>
        <v>0</v>
      </c>
    </row>
    <row r="242" spans="2:2" x14ac:dyDescent="0.3">
      <c r="B242" s="26">
        <f>IF(AND(O242=0,P242=0,Q242=0,Y242=0),0,IF(OR(COUNTIFS(Items!$E:$E,O242,Items!$F:$F,P242,Items!$G:$G,Q242)=1,COUNTIFS(Items!$M:$M,O242,Items!$N:$N,P242,Items!$O:$O,Q242)=1,COUNTIFS(Items!$U:$U,O242,Items!$V:$V,P242,Items!$W:$W,Q242)=1),0,1))</f>
        <v>0</v>
      </c>
    </row>
    <row r="243" spans="2:2" x14ac:dyDescent="0.3">
      <c r="B243" s="26">
        <f>IF(AND(O243=0,P243=0,Q243=0,Y243=0),0,IF(OR(COUNTIFS(Items!$E:$E,O243,Items!$F:$F,P243,Items!$G:$G,Q243)=1,COUNTIFS(Items!$M:$M,O243,Items!$N:$N,P243,Items!$O:$O,Q243)=1,COUNTIFS(Items!$U:$U,O243,Items!$V:$V,P243,Items!$W:$W,Q243)=1),0,1))</f>
        <v>0</v>
      </c>
    </row>
    <row r="244" spans="2:2" x14ac:dyDescent="0.3">
      <c r="B244" s="26">
        <f>IF(AND(O244=0,P244=0,Q244=0,Y244=0),0,IF(OR(COUNTIFS(Items!$E:$E,O244,Items!$F:$F,P244,Items!$G:$G,Q244)=1,COUNTIFS(Items!$M:$M,O244,Items!$N:$N,P244,Items!$O:$O,Q244)=1,COUNTIFS(Items!$U:$U,O244,Items!$V:$V,P244,Items!$W:$W,Q244)=1),0,1))</f>
        <v>0</v>
      </c>
    </row>
    <row r="245" spans="2:2" x14ac:dyDescent="0.3">
      <c r="B245" s="26">
        <f>IF(AND(O245=0,P245=0,Q245=0,Y245=0),0,IF(OR(COUNTIFS(Items!$E:$E,O245,Items!$F:$F,P245,Items!$G:$G,Q245)=1,COUNTIFS(Items!$M:$M,O245,Items!$N:$N,P245,Items!$O:$O,Q245)=1,COUNTIFS(Items!$U:$U,O245,Items!$V:$V,P245,Items!$W:$W,Q245)=1),0,1))</f>
        <v>0</v>
      </c>
    </row>
    <row r="246" spans="2:2" x14ac:dyDescent="0.3">
      <c r="B246" s="26">
        <f>IF(AND(O246=0,P246=0,Q246=0,Y246=0),0,IF(OR(COUNTIFS(Items!$E:$E,O246,Items!$F:$F,P246,Items!$G:$G,Q246)=1,COUNTIFS(Items!$M:$M,O246,Items!$N:$N,P246,Items!$O:$O,Q246)=1,COUNTIFS(Items!$U:$U,O246,Items!$V:$V,P246,Items!$W:$W,Q246)=1),0,1))</f>
        <v>0</v>
      </c>
    </row>
    <row r="247" spans="2:2" x14ac:dyDescent="0.3">
      <c r="B247" s="26">
        <f>IF(AND(O247=0,P247=0,Q247=0,Y247=0),0,IF(OR(COUNTIFS(Items!$E:$E,O247,Items!$F:$F,P247,Items!$G:$G,Q247)=1,COUNTIFS(Items!$M:$M,O247,Items!$N:$N,P247,Items!$O:$O,Q247)=1,COUNTIFS(Items!$U:$U,O247,Items!$V:$V,P247,Items!$W:$W,Q247)=1),0,1))</f>
        <v>0</v>
      </c>
    </row>
    <row r="248" spans="2:2" x14ac:dyDescent="0.3">
      <c r="B248" s="26">
        <f>IF(AND(O248=0,P248=0,Q248=0,Y248=0),0,IF(OR(COUNTIFS(Items!$E:$E,O248,Items!$F:$F,P248,Items!$G:$G,Q248)=1,COUNTIFS(Items!$M:$M,O248,Items!$N:$N,P248,Items!$O:$O,Q248)=1,COUNTIFS(Items!$U:$U,O248,Items!$V:$V,P248,Items!$W:$W,Q248)=1),0,1))</f>
        <v>0</v>
      </c>
    </row>
    <row r="249" spans="2:2" x14ac:dyDescent="0.3">
      <c r="B249" s="26">
        <f>IF(AND(O249=0,P249=0,Q249=0,Y249=0),0,IF(OR(COUNTIFS(Items!$E:$E,O249,Items!$F:$F,P249,Items!$G:$G,Q249)=1,COUNTIFS(Items!$M:$M,O249,Items!$N:$N,P249,Items!$O:$O,Q249)=1,COUNTIFS(Items!$U:$U,O249,Items!$V:$V,P249,Items!$W:$W,Q249)=1),0,1))</f>
        <v>0</v>
      </c>
    </row>
    <row r="250" spans="2:2" x14ac:dyDescent="0.3">
      <c r="B250" s="26">
        <f>IF(AND(O250=0,P250=0,Q250=0,Y250=0),0,IF(OR(COUNTIFS(Items!$E:$E,O250,Items!$F:$F,P250,Items!$G:$G,Q250)=1,COUNTIFS(Items!$M:$M,O250,Items!$N:$N,P250,Items!$O:$O,Q250)=1,COUNTIFS(Items!$U:$U,O250,Items!$V:$V,P250,Items!$W:$W,Q250)=1),0,1))</f>
        <v>0</v>
      </c>
    </row>
    <row r="251" spans="2:2" x14ac:dyDescent="0.3">
      <c r="B251" s="26">
        <f>IF(AND(O251=0,P251=0,Q251=0,Y251=0),0,IF(OR(COUNTIFS(Items!$E:$E,O251,Items!$F:$F,P251,Items!$G:$G,Q251)=1,COUNTIFS(Items!$M:$M,O251,Items!$N:$N,P251,Items!$O:$O,Q251)=1,COUNTIFS(Items!$U:$U,O251,Items!$V:$V,P251,Items!$W:$W,Q251)=1),0,1))</f>
        <v>0</v>
      </c>
    </row>
    <row r="252" spans="2:2" x14ac:dyDescent="0.3">
      <c r="B252" s="26">
        <f>IF(AND(O252=0,P252=0,Q252=0,Y252=0),0,IF(OR(COUNTIFS(Items!$E:$E,O252,Items!$F:$F,P252,Items!$G:$G,Q252)=1,COUNTIFS(Items!$M:$M,O252,Items!$N:$N,P252,Items!$O:$O,Q252)=1,COUNTIFS(Items!$U:$U,O252,Items!$V:$V,P252,Items!$W:$W,Q252)=1),0,1))</f>
        <v>0</v>
      </c>
    </row>
    <row r="253" spans="2:2" x14ac:dyDescent="0.3">
      <c r="B253" s="26">
        <f>IF(AND(O253=0,P253=0,Q253=0,Y253=0),0,IF(OR(COUNTIFS(Items!$E:$E,O253,Items!$F:$F,P253,Items!$G:$G,Q253)=1,COUNTIFS(Items!$M:$M,O253,Items!$N:$N,P253,Items!$O:$O,Q253)=1,COUNTIFS(Items!$U:$U,O253,Items!$V:$V,P253,Items!$W:$W,Q253)=1),0,1))</f>
        <v>0</v>
      </c>
    </row>
    <row r="254" spans="2:2" x14ac:dyDescent="0.3">
      <c r="B254" s="26">
        <f>IF(AND(O254=0,P254=0,Q254=0,Y254=0),0,IF(OR(COUNTIFS(Items!$E:$E,O254,Items!$F:$F,P254,Items!$G:$G,Q254)=1,COUNTIFS(Items!$M:$M,O254,Items!$N:$N,P254,Items!$O:$O,Q254)=1,COUNTIFS(Items!$U:$U,O254,Items!$V:$V,P254,Items!$W:$W,Q254)=1),0,1))</f>
        <v>0</v>
      </c>
    </row>
    <row r="255" spans="2:2" x14ac:dyDescent="0.3">
      <c r="B255" s="26">
        <f>IF(AND(O255=0,P255=0,Q255=0,Y255=0),0,IF(OR(COUNTIFS(Items!$E:$E,O255,Items!$F:$F,P255,Items!$G:$G,Q255)=1,COUNTIFS(Items!$M:$M,O255,Items!$N:$N,P255,Items!$O:$O,Q255)=1,COUNTIFS(Items!$U:$U,O255,Items!$V:$V,P255,Items!$W:$W,Q255)=1),0,1))</f>
        <v>0</v>
      </c>
    </row>
    <row r="256" spans="2:2" x14ac:dyDescent="0.3">
      <c r="B256" s="26">
        <f>IF(AND(O256=0,P256=0,Q256=0,Y256=0),0,IF(OR(COUNTIFS(Items!$E:$E,O256,Items!$F:$F,P256,Items!$G:$G,Q256)=1,COUNTIFS(Items!$M:$M,O256,Items!$N:$N,P256,Items!$O:$O,Q256)=1,COUNTIFS(Items!$U:$U,O256,Items!$V:$V,P256,Items!$W:$W,Q256)=1),0,1))</f>
        <v>0</v>
      </c>
    </row>
    <row r="257" spans="2:2" x14ac:dyDescent="0.3">
      <c r="B257" s="26">
        <f>IF(AND(O257=0,P257=0,Q257=0,Y257=0),0,IF(OR(COUNTIFS(Items!$E:$E,O257,Items!$F:$F,P257,Items!$G:$G,Q257)=1,COUNTIFS(Items!$M:$M,O257,Items!$N:$N,P257,Items!$O:$O,Q257)=1,COUNTIFS(Items!$U:$U,O257,Items!$V:$V,P257,Items!$W:$W,Q257)=1),0,1))</f>
        <v>0</v>
      </c>
    </row>
    <row r="258" spans="2:2" x14ac:dyDescent="0.3">
      <c r="B258" s="26">
        <f>IF(AND(O258=0,P258=0,Q258=0,Y258=0),0,IF(OR(COUNTIFS(Items!$E:$E,O258,Items!$F:$F,P258,Items!$G:$G,Q258)=1,COUNTIFS(Items!$M:$M,O258,Items!$N:$N,P258,Items!$O:$O,Q258)=1,COUNTIFS(Items!$U:$U,O258,Items!$V:$V,P258,Items!$W:$W,Q258)=1),0,1))</f>
        <v>0</v>
      </c>
    </row>
    <row r="259" spans="2:2" x14ac:dyDescent="0.3">
      <c r="B259" s="26">
        <f>IF(AND(O259=0,P259=0,Q259=0,Y259=0),0,IF(OR(COUNTIFS(Items!$E:$E,O259,Items!$F:$F,P259,Items!$G:$G,Q259)=1,COUNTIFS(Items!$M:$M,O259,Items!$N:$N,P259,Items!$O:$O,Q259)=1,COUNTIFS(Items!$U:$U,O259,Items!$V:$V,P259,Items!$W:$W,Q259)=1),0,1))</f>
        <v>0</v>
      </c>
    </row>
    <row r="260" spans="2:2" x14ac:dyDescent="0.3">
      <c r="B260" s="26">
        <f>IF(AND(O260=0,P260=0,Q260=0,Y260=0),0,IF(OR(COUNTIFS(Items!$E:$E,O260,Items!$F:$F,P260,Items!$G:$G,Q260)=1,COUNTIFS(Items!$M:$M,O260,Items!$N:$N,P260,Items!$O:$O,Q260)=1,COUNTIFS(Items!$U:$U,O260,Items!$V:$V,P260,Items!$W:$W,Q260)=1),0,1))</f>
        <v>0</v>
      </c>
    </row>
    <row r="261" spans="2:2" x14ac:dyDescent="0.3">
      <c r="B261" s="26">
        <f>IF(AND(O261=0,P261=0,Q261=0,Y261=0),0,IF(OR(COUNTIFS(Items!$E:$E,O261,Items!$F:$F,P261,Items!$G:$G,Q261)=1,COUNTIFS(Items!$M:$M,O261,Items!$N:$N,P261,Items!$O:$O,Q261)=1,COUNTIFS(Items!$U:$U,O261,Items!$V:$V,P261,Items!$W:$W,Q261)=1),0,1))</f>
        <v>0</v>
      </c>
    </row>
    <row r="262" spans="2:2" x14ac:dyDescent="0.3">
      <c r="B262" s="26">
        <f>IF(AND(O262=0,P262=0,Q262=0,Y262=0),0,IF(OR(COUNTIFS(Items!$E:$E,O262,Items!$F:$F,P262,Items!$G:$G,Q262)=1,COUNTIFS(Items!$M:$M,O262,Items!$N:$N,P262,Items!$O:$O,Q262)=1,COUNTIFS(Items!$U:$U,O262,Items!$V:$V,P262,Items!$W:$W,Q262)=1),0,1))</f>
        <v>0</v>
      </c>
    </row>
    <row r="263" spans="2:2" x14ac:dyDescent="0.3">
      <c r="B263" s="26">
        <f>IF(AND(O263=0,P263=0,Q263=0,Y263=0),0,IF(OR(COUNTIFS(Items!$E:$E,O263,Items!$F:$F,P263,Items!$G:$G,Q263)=1,COUNTIFS(Items!$M:$M,O263,Items!$N:$N,P263,Items!$O:$O,Q263)=1,COUNTIFS(Items!$U:$U,O263,Items!$V:$V,P263,Items!$W:$W,Q263)=1),0,1))</f>
        <v>0</v>
      </c>
    </row>
    <row r="264" spans="2:2" x14ac:dyDescent="0.3">
      <c r="B264" s="26">
        <f>IF(AND(O264=0,P264=0,Q264=0,Y264=0),0,IF(OR(COUNTIFS(Items!$E:$E,O264,Items!$F:$F,P264,Items!$G:$G,Q264)=1,COUNTIFS(Items!$M:$M,O264,Items!$N:$N,P264,Items!$O:$O,Q264)=1,COUNTIFS(Items!$U:$U,O264,Items!$V:$V,P264,Items!$W:$W,Q264)=1),0,1))</f>
        <v>0</v>
      </c>
    </row>
    <row r="265" spans="2:2" x14ac:dyDescent="0.3">
      <c r="B265" s="26">
        <f>IF(AND(O265=0,P265=0,Q265=0,Y265=0),0,IF(OR(COUNTIFS(Items!$E:$E,O265,Items!$F:$F,P265,Items!$G:$G,Q265)=1,COUNTIFS(Items!$M:$M,O265,Items!$N:$N,P265,Items!$O:$O,Q265)=1,COUNTIFS(Items!$U:$U,O265,Items!$V:$V,P265,Items!$W:$W,Q265)=1),0,1))</f>
        <v>0</v>
      </c>
    </row>
    <row r="266" spans="2:2" x14ac:dyDescent="0.3">
      <c r="B266" s="26">
        <f>IF(AND(O266=0,P266=0,Q266=0,Y266=0),0,IF(OR(COUNTIFS(Items!$E:$E,O266,Items!$F:$F,P266,Items!$G:$G,Q266)=1,COUNTIFS(Items!$M:$M,O266,Items!$N:$N,P266,Items!$O:$O,Q266)=1,COUNTIFS(Items!$U:$U,O266,Items!$V:$V,P266,Items!$W:$W,Q266)=1),0,1))</f>
        <v>0</v>
      </c>
    </row>
    <row r="267" spans="2:2" x14ac:dyDescent="0.3">
      <c r="B267" s="26">
        <f>IF(AND(O267=0,P267=0,Q267=0,Y267=0),0,IF(OR(COUNTIFS(Items!$E:$E,O267,Items!$F:$F,P267,Items!$G:$G,Q267)=1,COUNTIFS(Items!$M:$M,O267,Items!$N:$N,P267,Items!$O:$O,Q267)=1,COUNTIFS(Items!$U:$U,O267,Items!$V:$V,P267,Items!$W:$W,Q267)=1),0,1))</f>
        <v>0</v>
      </c>
    </row>
    <row r="268" spans="2:2" x14ac:dyDescent="0.3">
      <c r="B268" s="26">
        <f>IF(AND(O268=0,P268=0,Q268=0,Y268=0),0,IF(OR(COUNTIFS(Items!$E:$E,O268,Items!$F:$F,P268,Items!$G:$G,Q268)=1,COUNTIFS(Items!$M:$M,O268,Items!$N:$N,P268,Items!$O:$O,Q268)=1,COUNTIFS(Items!$U:$U,O268,Items!$V:$V,P268,Items!$W:$W,Q268)=1),0,1))</f>
        <v>0</v>
      </c>
    </row>
    <row r="269" spans="2:2" x14ac:dyDescent="0.3">
      <c r="B269" s="26">
        <f>IF(AND(O269=0,P269=0,Q269=0,Y269=0),0,IF(OR(COUNTIFS(Items!$E:$E,O269,Items!$F:$F,P269,Items!$G:$G,Q269)=1,COUNTIFS(Items!$M:$M,O269,Items!$N:$N,P269,Items!$O:$O,Q269)=1,COUNTIFS(Items!$U:$U,O269,Items!$V:$V,P269,Items!$W:$W,Q269)=1),0,1))</f>
        <v>0</v>
      </c>
    </row>
    <row r="270" spans="2:2" x14ac:dyDescent="0.3">
      <c r="B270" s="26">
        <f>IF(AND(O270=0,P270=0,Q270=0,Y270=0),0,IF(OR(COUNTIFS(Items!$E:$E,O270,Items!$F:$F,P270,Items!$G:$G,Q270)=1,COUNTIFS(Items!$M:$M,O270,Items!$N:$N,P270,Items!$O:$O,Q270)=1,COUNTIFS(Items!$U:$U,O270,Items!$V:$V,P270,Items!$W:$W,Q270)=1),0,1))</f>
        <v>0</v>
      </c>
    </row>
    <row r="271" spans="2:2" x14ac:dyDescent="0.3">
      <c r="B271" s="26">
        <f>IF(AND(O271=0,P271=0,Q271=0,Y271=0),0,IF(OR(COUNTIFS(Items!$E:$E,O271,Items!$F:$F,P271,Items!$G:$G,Q271)=1,COUNTIFS(Items!$M:$M,O271,Items!$N:$N,P271,Items!$O:$O,Q271)=1,COUNTIFS(Items!$U:$U,O271,Items!$V:$V,P271,Items!$W:$W,Q271)=1),0,1))</f>
        <v>0</v>
      </c>
    </row>
    <row r="272" spans="2:2" x14ac:dyDescent="0.3">
      <c r="B272" s="26">
        <f>IF(AND(O272=0,P272=0,Q272=0,Y272=0),0,IF(OR(COUNTIFS(Items!$E:$E,O272,Items!$F:$F,P272,Items!$G:$G,Q272)=1,COUNTIFS(Items!$M:$M,O272,Items!$N:$N,P272,Items!$O:$O,Q272)=1,COUNTIFS(Items!$U:$U,O272,Items!$V:$V,P272,Items!$W:$W,Q272)=1),0,1))</f>
        <v>0</v>
      </c>
    </row>
    <row r="273" spans="2:2" x14ac:dyDescent="0.3">
      <c r="B273" s="26">
        <f>IF(AND(O273=0,P273=0,Q273=0,Y273=0),0,IF(OR(COUNTIFS(Items!$E:$E,O273,Items!$F:$F,P273,Items!$G:$G,Q273)=1,COUNTIFS(Items!$M:$M,O273,Items!$N:$N,P273,Items!$O:$O,Q273)=1,COUNTIFS(Items!$U:$U,O273,Items!$V:$V,P273,Items!$W:$W,Q273)=1),0,1))</f>
        <v>0</v>
      </c>
    </row>
    <row r="274" spans="2:2" x14ac:dyDescent="0.3">
      <c r="B274" s="26">
        <f>IF(AND(O274=0,P274=0,Q274=0,Y274=0),0,IF(OR(COUNTIFS(Items!$E:$E,O274,Items!$F:$F,P274,Items!$G:$G,Q274)=1,COUNTIFS(Items!$M:$M,O274,Items!$N:$N,P274,Items!$O:$O,Q274)=1,COUNTIFS(Items!$U:$U,O274,Items!$V:$V,P274,Items!$W:$W,Q274)=1),0,1))</f>
        <v>0</v>
      </c>
    </row>
    <row r="275" spans="2:2" x14ac:dyDescent="0.3">
      <c r="B275" s="26">
        <f>IF(AND(O275=0,P275=0,Q275=0,Y275=0),0,IF(OR(COUNTIFS(Items!$E:$E,O275,Items!$F:$F,P275,Items!$G:$G,Q275)=1,COUNTIFS(Items!$M:$M,O275,Items!$N:$N,P275,Items!$O:$O,Q275)=1,COUNTIFS(Items!$U:$U,O275,Items!$V:$V,P275,Items!$W:$W,Q275)=1),0,1))</f>
        <v>0</v>
      </c>
    </row>
    <row r="276" spans="2:2" x14ac:dyDescent="0.3">
      <c r="B276" s="26">
        <f>IF(AND(O276=0,P276=0,Q276=0,Y276=0),0,IF(OR(COUNTIFS(Items!$E:$E,O276,Items!$F:$F,P276,Items!$G:$G,Q276)=1,COUNTIFS(Items!$M:$M,O276,Items!$N:$N,P276,Items!$O:$O,Q276)=1,COUNTIFS(Items!$U:$U,O276,Items!$V:$V,P276,Items!$W:$W,Q276)=1),0,1))</f>
        <v>0</v>
      </c>
    </row>
    <row r="277" spans="2:2" x14ac:dyDescent="0.3">
      <c r="B277" s="26">
        <f>IF(AND(O277=0,P277=0,Q277=0,Y277=0),0,IF(OR(COUNTIFS(Items!$E:$E,O277,Items!$F:$F,P277,Items!$G:$G,Q277)=1,COUNTIFS(Items!$M:$M,O277,Items!$N:$N,P277,Items!$O:$O,Q277)=1,COUNTIFS(Items!$U:$U,O277,Items!$V:$V,P277,Items!$W:$W,Q277)=1),0,1))</f>
        <v>0</v>
      </c>
    </row>
    <row r="278" spans="2:2" x14ac:dyDescent="0.3">
      <c r="B278" s="26">
        <f>IF(AND(O278=0,P278=0,Q278=0,Y278=0),0,IF(OR(COUNTIFS(Items!$E:$E,O278,Items!$F:$F,P278,Items!$G:$G,Q278)=1,COUNTIFS(Items!$M:$M,O278,Items!$N:$N,P278,Items!$O:$O,Q278)=1,COUNTIFS(Items!$U:$U,O278,Items!$V:$V,P278,Items!$W:$W,Q278)=1),0,1))</f>
        <v>0</v>
      </c>
    </row>
    <row r="279" spans="2:2" x14ac:dyDescent="0.3">
      <c r="B279" s="26">
        <f>IF(AND(O279=0,P279=0,Q279=0,Y279=0),0,IF(OR(COUNTIFS(Items!$E:$E,O279,Items!$F:$F,P279,Items!$G:$G,Q279)=1,COUNTIFS(Items!$M:$M,O279,Items!$N:$N,P279,Items!$O:$O,Q279)=1,COUNTIFS(Items!$U:$U,O279,Items!$V:$V,P279,Items!$W:$W,Q279)=1),0,1))</f>
        <v>0</v>
      </c>
    </row>
    <row r="280" spans="2:2" x14ac:dyDescent="0.3">
      <c r="B280" s="26">
        <f>IF(AND(O280=0,P280=0,Q280=0,Y280=0),0,IF(OR(COUNTIFS(Items!$E:$E,O280,Items!$F:$F,P280,Items!$G:$G,Q280)=1,COUNTIFS(Items!$M:$M,O280,Items!$N:$N,P280,Items!$O:$O,Q280)=1,COUNTIFS(Items!$U:$U,O280,Items!$V:$V,P280,Items!$W:$W,Q280)=1),0,1))</f>
        <v>0</v>
      </c>
    </row>
    <row r="281" spans="2:2" x14ac:dyDescent="0.3">
      <c r="B281" s="26">
        <f>IF(AND(O281=0,P281=0,Q281=0,Y281=0),0,IF(OR(COUNTIFS(Items!$E:$E,O281,Items!$F:$F,P281,Items!$G:$G,Q281)=1,COUNTIFS(Items!$M:$M,O281,Items!$N:$N,P281,Items!$O:$O,Q281)=1,COUNTIFS(Items!$U:$U,O281,Items!$V:$V,P281,Items!$W:$W,Q281)=1),0,1))</f>
        <v>0</v>
      </c>
    </row>
    <row r="282" spans="2:2" x14ac:dyDescent="0.3">
      <c r="B282" s="26">
        <f>IF(AND(O282=0,P282=0,Q282=0,Y282=0),0,IF(OR(COUNTIFS(Items!$E:$E,O282,Items!$F:$F,P282,Items!$G:$G,Q282)=1,COUNTIFS(Items!$M:$M,O282,Items!$N:$N,P282,Items!$O:$O,Q282)=1,COUNTIFS(Items!$U:$U,O282,Items!$V:$V,P282,Items!$W:$W,Q282)=1),0,1))</f>
        <v>0</v>
      </c>
    </row>
    <row r="283" spans="2:2" x14ac:dyDescent="0.3">
      <c r="B283" s="26">
        <f>IF(AND(O283=0,P283=0,Q283=0,Y283=0),0,IF(OR(COUNTIFS(Items!$E:$E,O283,Items!$F:$F,P283,Items!$G:$G,Q283)=1,COUNTIFS(Items!$M:$M,O283,Items!$N:$N,P283,Items!$O:$O,Q283)=1,COUNTIFS(Items!$U:$U,O283,Items!$V:$V,P283,Items!$W:$W,Q283)=1),0,1))</f>
        <v>0</v>
      </c>
    </row>
    <row r="284" spans="2:2" x14ac:dyDescent="0.3">
      <c r="B284" s="26">
        <f>IF(AND(O284=0,P284=0,Q284=0,Y284=0),0,IF(OR(COUNTIFS(Items!$E:$E,O284,Items!$F:$F,P284,Items!$G:$G,Q284)=1,COUNTIFS(Items!$M:$M,O284,Items!$N:$N,P284,Items!$O:$O,Q284)=1,COUNTIFS(Items!$U:$U,O284,Items!$V:$V,P284,Items!$W:$W,Q284)=1),0,1))</f>
        <v>0</v>
      </c>
    </row>
    <row r="285" spans="2:2" x14ac:dyDescent="0.3">
      <c r="B285" s="26">
        <f>IF(AND(O285=0,P285=0,Q285=0,Y285=0),0,IF(OR(COUNTIFS(Items!$E:$E,O285,Items!$F:$F,P285,Items!$G:$G,Q285)=1,COUNTIFS(Items!$M:$M,O285,Items!$N:$N,P285,Items!$O:$O,Q285)=1,COUNTIFS(Items!$U:$U,O285,Items!$V:$V,P285,Items!$W:$W,Q285)=1),0,1))</f>
        <v>0</v>
      </c>
    </row>
    <row r="286" spans="2:2" x14ac:dyDescent="0.3">
      <c r="B286" s="26">
        <f>IF(AND(O286=0,P286=0,Q286=0,Y286=0),0,IF(OR(COUNTIFS(Items!$E:$E,O286,Items!$F:$F,P286,Items!$G:$G,Q286)=1,COUNTIFS(Items!$M:$M,O286,Items!$N:$N,P286,Items!$O:$O,Q286)=1,COUNTIFS(Items!$U:$U,O286,Items!$V:$V,P286,Items!$W:$W,Q286)=1),0,1))</f>
        <v>0</v>
      </c>
    </row>
    <row r="287" spans="2:2" x14ac:dyDescent="0.3">
      <c r="B287" s="26">
        <f>IF(AND(O287=0,P287=0,Q287=0,Y287=0),0,IF(OR(COUNTIFS(Items!$E:$E,O287,Items!$F:$F,P287,Items!$G:$G,Q287)=1,COUNTIFS(Items!$M:$M,O287,Items!$N:$N,P287,Items!$O:$O,Q287)=1,COUNTIFS(Items!$U:$U,O287,Items!$V:$V,P287,Items!$W:$W,Q287)=1),0,1))</f>
        <v>0</v>
      </c>
    </row>
    <row r="288" spans="2:2" x14ac:dyDescent="0.3">
      <c r="B288" s="26">
        <f>IF(AND(O288=0,P288=0,Q288=0,Y288=0),0,IF(OR(COUNTIFS(Items!$E:$E,O288,Items!$F:$F,P288,Items!$G:$G,Q288)=1,COUNTIFS(Items!$M:$M,O288,Items!$N:$N,P288,Items!$O:$O,Q288)=1,COUNTIFS(Items!$U:$U,O288,Items!$V:$V,P288,Items!$W:$W,Q288)=1),0,1))</f>
        <v>0</v>
      </c>
    </row>
    <row r="289" spans="2:2" x14ac:dyDescent="0.3">
      <c r="B289" s="26">
        <f>IF(AND(O289=0,P289=0,Q289=0,Y289=0),0,IF(OR(COUNTIFS(Items!$E:$E,O289,Items!$F:$F,P289,Items!$G:$G,Q289)=1,COUNTIFS(Items!$M:$M,O289,Items!$N:$N,P289,Items!$O:$O,Q289)=1,COUNTIFS(Items!$U:$U,O289,Items!$V:$V,P289,Items!$W:$W,Q289)=1),0,1))</f>
        <v>0</v>
      </c>
    </row>
    <row r="290" spans="2:2" x14ac:dyDescent="0.3">
      <c r="B290" s="26">
        <f>IF(AND(O290=0,P290=0,Q290=0,Y290=0),0,IF(OR(COUNTIFS(Items!$E:$E,O290,Items!$F:$F,P290,Items!$G:$G,Q290)=1,COUNTIFS(Items!$M:$M,O290,Items!$N:$N,P290,Items!$O:$O,Q290)=1,COUNTIFS(Items!$U:$U,O290,Items!$V:$V,P290,Items!$W:$W,Q290)=1),0,1))</f>
        <v>0</v>
      </c>
    </row>
    <row r="291" spans="2:2" x14ac:dyDescent="0.3">
      <c r="B291" s="26">
        <f>IF(AND(O291=0,P291=0,Q291=0,Y291=0),0,IF(OR(COUNTIFS(Items!$E:$E,O291,Items!$F:$F,P291,Items!$G:$G,Q291)=1,COUNTIFS(Items!$M:$M,O291,Items!$N:$N,P291,Items!$O:$O,Q291)=1,COUNTIFS(Items!$U:$U,O291,Items!$V:$V,P291,Items!$W:$W,Q291)=1),0,1))</f>
        <v>0</v>
      </c>
    </row>
    <row r="292" spans="2:2" x14ac:dyDescent="0.3">
      <c r="B292" s="26">
        <f>IF(AND(O292=0,P292=0,Q292=0,Y292=0),0,IF(OR(COUNTIFS(Items!$E:$E,O292,Items!$F:$F,P292,Items!$G:$G,Q292)=1,COUNTIFS(Items!$M:$M,O292,Items!$N:$N,P292,Items!$O:$O,Q292)=1,COUNTIFS(Items!$U:$U,O292,Items!$V:$V,P292,Items!$W:$W,Q292)=1),0,1))</f>
        <v>0</v>
      </c>
    </row>
    <row r="293" spans="2:2" x14ac:dyDescent="0.3">
      <c r="B293" s="26">
        <f>IF(AND(O293=0,P293=0,Q293=0,Y293=0),0,IF(OR(COUNTIFS(Items!$E:$E,O293,Items!$F:$F,P293,Items!$G:$G,Q293)=1,COUNTIFS(Items!$M:$M,O293,Items!$N:$N,P293,Items!$O:$O,Q293)=1,COUNTIFS(Items!$U:$U,O293,Items!$V:$V,P293,Items!$W:$W,Q293)=1),0,1))</f>
        <v>0</v>
      </c>
    </row>
    <row r="294" spans="2:2" x14ac:dyDescent="0.3">
      <c r="B294" s="26">
        <f>IF(AND(O294=0,P294=0,Q294=0,Y294=0),0,IF(OR(COUNTIFS(Items!$E:$E,O294,Items!$F:$F,P294,Items!$G:$G,Q294)=1,COUNTIFS(Items!$M:$M,O294,Items!$N:$N,P294,Items!$O:$O,Q294)=1,COUNTIFS(Items!$U:$U,O294,Items!$V:$V,P294,Items!$W:$W,Q294)=1),0,1))</f>
        <v>0</v>
      </c>
    </row>
    <row r="295" spans="2:2" x14ac:dyDescent="0.3">
      <c r="B295" s="26">
        <f>IF(AND(O295=0,P295=0,Q295=0,Y295=0),0,IF(OR(COUNTIFS(Items!$E:$E,O295,Items!$F:$F,P295,Items!$G:$G,Q295)=1,COUNTIFS(Items!$M:$M,O295,Items!$N:$N,P295,Items!$O:$O,Q295)=1,COUNTIFS(Items!$U:$U,O295,Items!$V:$V,P295,Items!$W:$W,Q295)=1),0,1))</f>
        <v>0</v>
      </c>
    </row>
    <row r="296" spans="2:2" x14ac:dyDescent="0.3">
      <c r="B296" s="26">
        <f>IF(AND(O296=0,P296=0,Q296=0,Y296=0),0,IF(OR(COUNTIFS(Items!$E:$E,O296,Items!$F:$F,P296,Items!$G:$G,Q296)=1,COUNTIFS(Items!$M:$M,O296,Items!$N:$N,P296,Items!$O:$O,Q296)=1,COUNTIFS(Items!$U:$U,O296,Items!$V:$V,P296,Items!$W:$W,Q296)=1),0,1))</f>
        <v>0</v>
      </c>
    </row>
    <row r="297" spans="2:2" x14ac:dyDescent="0.3">
      <c r="B297" s="26">
        <f>IF(AND(O297=0,P297=0,Q297=0,Y297=0),0,IF(OR(COUNTIFS(Items!$E:$E,O297,Items!$F:$F,P297,Items!$G:$G,Q297)=1,COUNTIFS(Items!$M:$M,O297,Items!$N:$N,P297,Items!$O:$O,Q297)=1,COUNTIFS(Items!$U:$U,O297,Items!$V:$V,P297,Items!$W:$W,Q297)=1),0,1))</f>
        <v>0</v>
      </c>
    </row>
    <row r="298" spans="2:2" x14ac:dyDescent="0.3">
      <c r="B298" s="26">
        <f>IF(AND(O298=0,P298=0,Q298=0,Y298=0),0,IF(OR(COUNTIFS(Items!$E:$E,O298,Items!$F:$F,P298,Items!$G:$G,Q298)=1,COUNTIFS(Items!$M:$M,O298,Items!$N:$N,P298,Items!$O:$O,Q298)=1,COUNTIFS(Items!$U:$U,O298,Items!$V:$V,P298,Items!$W:$W,Q298)=1),0,1))</f>
        <v>0</v>
      </c>
    </row>
    <row r="299" spans="2:2" x14ac:dyDescent="0.3">
      <c r="B299" s="26">
        <f>IF(AND(O299=0,P299=0,Q299=0,Y299=0),0,IF(OR(COUNTIFS(Items!$E:$E,O299,Items!$F:$F,P299,Items!$G:$G,Q299)=1,COUNTIFS(Items!$M:$M,O299,Items!$N:$N,P299,Items!$O:$O,Q299)=1,COUNTIFS(Items!$U:$U,O299,Items!$V:$V,P299,Items!$W:$W,Q299)=1),0,1))</f>
        <v>0</v>
      </c>
    </row>
    <row r="300" spans="2:2" x14ac:dyDescent="0.3">
      <c r="B300" s="26">
        <f>IF(AND(O300=0,P300=0,Q300=0,Y300=0),0,IF(OR(COUNTIFS(Items!$E:$E,O300,Items!$F:$F,P300,Items!$G:$G,Q300)=1,COUNTIFS(Items!$M:$M,O300,Items!$N:$N,P300,Items!$O:$O,Q300)=1,COUNTIFS(Items!$U:$U,O300,Items!$V:$V,P300,Items!$W:$W,Q300)=1),0,1))</f>
        <v>0</v>
      </c>
    </row>
    <row r="301" spans="2:2" x14ac:dyDescent="0.3">
      <c r="B301" s="26">
        <f>IF(AND(O301=0,P301=0,Q301=0,Y301=0),0,IF(OR(COUNTIFS(Items!$E:$E,O301,Items!$F:$F,P301,Items!$G:$G,Q301)=1,COUNTIFS(Items!$M:$M,O301,Items!$N:$N,P301,Items!$O:$O,Q301)=1,COUNTIFS(Items!$U:$U,O301,Items!$V:$V,P301,Items!$W:$W,Q301)=1),0,1))</f>
        <v>0</v>
      </c>
    </row>
    <row r="302" spans="2:2" x14ac:dyDescent="0.3">
      <c r="B302" s="26">
        <f>IF(AND(O302=0,P302=0,Q302=0,Y302=0),0,IF(OR(COUNTIFS(Items!$E:$E,O302,Items!$F:$F,P302,Items!$G:$G,Q302)=1,COUNTIFS(Items!$M:$M,O302,Items!$N:$N,P302,Items!$O:$O,Q302)=1,COUNTIFS(Items!$U:$U,O302,Items!$V:$V,P302,Items!$W:$W,Q302)=1),0,1))</f>
        <v>0</v>
      </c>
    </row>
  </sheetData>
  <conditionalFormatting sqref="A2 Y2:AB2 C2:W2">
    <cfRule type="cellIs" dxfId="177" priority="5" operator="notEqual">
      <formula>0</formula>
    </cfRule>
  </conditionalFormatting>
  <conditionalFormatting sqref="X2">
    <cfRule type="cellIs" dxfId="176" priority="4" operator="notEqual">
      <formula>0</formula>
    </cfRule>
  </conditionalFormatting>
  <conditionalFormatting sqref="B2:B1048576">
    <cfRule type="cellIs" dxfId="3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E309"/>
  <sheetViews>
    <sheetView showGridLines="0" workbookViewId="0">
      <pane xSplit="20" ySplit="8" topLeftCell="U9" activePane="bottomRight" state="frozen"/>
      <selection pane="topRight" activeCell="U1" sqref="U1"/>
      <selection pane="bottomLeft" activeCell="A9" sqref="A9"/>
      <selection pane="bottomRight" activeCell="S5" sqref="S5"/>
    </sheetView>
  </sheetViews>
  <sheetFormatPr defaultRowHeight="13.8" x14ac:dyDescent="0.3"/>
  <cols>
    <col min="1" max="1" width="1.77734375" style="1" customWidth="1"/>
    <col min="2" max="2" width="4" style="1" bestFit="1" customWidth="1"/>
    <col min="3" max="3" width="1.77734375" style="1" customWidth="1"/>
    <col min="4" max="4" width="4.88671875" style="1" bestFit="1" customWidth="1"/>
    <col min="5" max="9" width="1.77734375" style="1" customWidth="1"/>
    <col min="10" max="10" width="40.77734375" style="1" customWidth="1"/>
    <col min="11" max="18" width="1.77734375" style="1" customWidth="1"/>
    <col min="19" max="19" width="15.77734375" style="1" customWidth="1"/>
    <col min="20" max="21" width="1.77734375" style="1" customWidth="1"/>
    <col min="22" max="57" width="12.77734375" style="1" customWidth="1"/>
    <col min="58" max="16384" width="8.88671875" style="1"/>
  </cols>
  <sheetData>
    <row r="1" spans="1:57" x14ac:dyDescent="0.3">
      <c r="B1" s="1" t="s">
        <v>154</v>
      </c>
      <c r="F1" s="1" t="s">
        <v>161</v>
      </c>
      <c r="V1" s="1">
        <f>COLUMN()</f>
        <v>22</v>
      </c>
      <c r="W1" s="1">
        <f>COLUMN()</f>
        <v>23</v>
      </c>
      <c r="X1" s="1">
        <f>COLUMN()</f>
        <v>24</v>
      </c>
      <c r="Y1" s="1">
        <f>COLUMN()</f>
        <v>25</v>
      </c>
      <c r="Z1" s="1">
        <f>COLUMN()</f>
        <v>26</v>
      </c>
      <c r="AA1" s="1">
        <f>COLUMN()</f>
        <v>27</v>
      </c>
      <c r="AB1" s="1">
        <f>COLUMN()</f>
        <v>28</v>
      </c>
      <c r="AC1" s="1">
        <f>COLUMN()</f>
        <v>29</v>
      </c>
      <c r="AD1" s="1">
        <f>COLUMN()</f>
        <v>30</v>
      </c>
      <c r="AE1" s="1">
        <f>COLUMN()</f>
        <v>31</v>
      </c>
      <c r="AF1" s="1">
        <f>COLUMN()</f>
        <v>32</v>
      </c>
      <c r="AG1" s="1">
        <f>COLUMN()</f>
        <v>33</v>
      </c>
      <c r="AH1" s="1">
        <f>COLUMN()</f>
        <v>34</v>
      </c>
      <c r="AI1" s="1">
        <f>COLUMN()</f>
        <v>35</v>
      </c>
      <c r="AJ1" s="1">
        <f>COLUMN()</f>
        <v>36</v>
      </c>
      <c r="AK1" s="1">
        <f>COLUMN()</f>
        <v>37</v>
      </c>
      <c r="AL1" s="1">
        <f>COLUMN()</f>
        <v>38</v>
      </c>
      <c r="AM1" s="1">
        <f>COLUMN()</f>
        <v>39</v>
      </c>
      <c r="AN1" s="1">
        <f>COLUMN()</f>
        <v>40</v>
      </c>
      <c r="AO1" s="1">
        <f>COLUMN()</f>
        <v>41</v>
      </c>
      <c r="AP1" s="1">
        <f>COLUMN()</f>
        <v>42</v>
      </c>
      <c r="AQ1" s="1">
        <f>COLUMN()</f>
        <v>43</v>
      </c>
      <c r="AR1" s="1">
        <f>COLUMN()</f>
        <v>44</v>
      </c>
      <c r="AS1" s="1">
        <f>COLUMN()</f>
        <v>45</v>
      </c>
      <c r="AT1" s="1">
        <f>COLUMN()</f>
        <v>46</v>
      </c>
      <c r="AU1" s="1">
        <f>COLUMN()</f>
        <v>47</v>
      </c>
      <c r="AV1" s="1">
        <f>COLUMN()</f>
        <v>48</v>
      </c>
      <c r="AW1" s="1">
        <f>COLUMN()</f>
        <v>49</v>
      </c>
      <c r="AX1" s="1">
        <f>COLUMN()</f>
        <v>50</v>
      </c>
      <c r="AY1" s="1">
        <f>COLUMN()</f>
        <v>51</v>
      </c>
      <c r="AZ1" s="1">
        <f>COLUMN()</f>
        <v>52</v>
      </c>
      <c r="BA1" s="1">
        <f>COLUMN()</f>
        <v>53</v>
      </c>
      <c r="BB1" s="1">
        <f>COLUMN()</f>
        <v>54</v>
      </c>
      <c r="BC1" s="1">
        <f>COLUMN()</f>
        <v>55</v>
      </c>
      <c r="BD1" s="1">
        <f>COLUMN()</f>
        <v>56</v>
      </c>
      <c r="BE1" s="1">
        <f>COLUMN()</f>
        <v>57</v>
      </c>
    </row>
    <row r="5" spans="1:57" x14ac:dyDescent="0.3">
      <c r="S5" s="19" t="s">
        <v>155</v>
      </c>
      <c r="V5" s="1">
        <f>MAX($U5:U5)+1</f>
        <v>1</v>
      </c>
      <c r="W5" s="1">
        <f>MAX($U5:V5)+1</f>
        <v>2</v>
      </c>
      <c r="X5" s="1">
        <f>MAX($U5:W5)+1</f>
        <v>3</v>
      </c>
      <c r="Y5" s="1">
        <f>MAX($U5:X5)+1</f>
        <v>4</v>
      </c>
      <c r="Z5" s="1">
        <f>MAX($U5:Y5)+1</f>
        <v>5</v>
      </c>
      <c r="AA5" s="1">
        <f>MAX($U5:Z5)+1</f>
        <v>6</v>
      </c>
      <c r="AB5" s="1">
        <f>MAX($U5:AA5)+1</f>
        <v>7</v>
      </c>
      <c r="AC5" s="1">
        <f>MAX($U5:AB5)+1</f>
        <v>8</v>
      </c>
      <c r="AD5" s="1">
        <f>MAX($U5:AC5)+1</f>
        <v>9</v>
      </c>
      <c r="AE5" s="1">
        <f>MAX($U5:AD5)+1</f>
        <v>10</v>
      </c>
      <c r="AF5" s="1">
        <f>MAX($U5:AE5)+1</f>
        <v>11</v>
      </c>
      <c r="AG5" s="1">
        <f>MAX($U5:AF5)+1</f>
        <v>12</v>
      </c>
      <c r="AH5" s="1">
        <f>MAX($U5:AG5)+1</f>
        <v>13</v>
      </c>
      <c r="AI5" s="1">
        <f>MAX($U5:AH5)+1</f>
        <v>14</v>
      </c>
      <c r="AJ5" s="1">
        <f>MAX($U5:AI5)+1</f>
        <v>15</v>
      </c>
      <c r="AK5" s="1">
        <f>MAX($U5:AJ5)+1</f>
        <v>16</v>
      </c>
      <c r="AL5" s="1">
        <f>MAX($U5:AK5)+1</f>
        <v>17</v>
      </c>
      <c r="AM5" s="1">
        <f>MAX($U5:AL5)+1</f>
        <v>18</v>
      </c>
      <c r="AN5" s="1">
        <f>MAX($U5:AM5)+1</f>
        <v>19</v>
      </c>
      <c r="AO5" s="1">
        <f>MAX($U5:AN5)+1</f>
        <v>20</v>
      </c>
      <c r="AP5" s="1">
        <f>MAX($U5:AO5)+1</f>
        <v>21</v>
      </c>
      <c r="AQ5" s="1">
        <f>MAX($U5:AP5)+1</f>
        <v>22</v>
      </c>
      <c r="AR5" s="1">
        <f>MAX($U5:AQ5)+1</f>
        <v>23</v>
      </c>
      <c r="AS5" s="1">
        <f>MAX($U5:AR5)+1</f>
        <v>24</v>
      </c>
      <c r="AT5" s="1">
        <f>MAX($U5:AS5)+1</f>
        <v>25</v>
      </c>
      <c r="AU5" s="1">
        <f>MAX($U5:AT5)+1</f>
        <v>26</v>
      </c>
      <c r="AV5" s="1">
        <f>MAX($U5:AU5)+1</f>
        <v>27</v>
      </c>
      <c r="AW5" s="1">
        <f>MAX($U5:AV5)+1</f>
        <v>28</v>
      </c>
      <c r="AX5" s="1">
        <f>MAX($U5:AW5)+1</f>
        <v>29</v>
      </c>
      <c r="AY5" s="1">
        <f>MAX($U5:AX5)+1</f>
        <v>30</v>
      </c>
      <c r="AZ5" s="1">
        <f>MAX($U5:AY5)+1</f>
        <v>31</v>
      </c>
      <c r="BA5" s="1">
        <f>MAX($U5:AZ5)+1</f>
        <v>32</v>
      </c>
      <c r="BB5" s="1">
        <f>MAX($U5:BA5)+1</f>
        <v>33</v>
      </c>
      <c r="BC5" s="1">
        <f>MAX($U5:BB5)+1</f>
        <v>34</v>
      </c>
      <c r="BD5" s="1">
        <f>MAX($U5:BC5)+1</f>
        <v>35</v>
      </c>
      <c r="BE5" s="1">
        <f>MAX($U5:BD5)+1</f>
        <v>36</v>
      </c>
    </row>
    <row r="6" spans="1:57" x14ac:dyDescent="0.3">
      <c r="S6" s="17">
        <v>45292</v>
      </c>
      <c r="V6" s="16">
        <f>IF(V5=1,$S$6,U7+1)</f>
        <v>45292</v>
      </c>
      <c r="W6" s="16">
        <f t="shared" ref="W6:AE6" si="0">IF(W5=1,$S$6,V7+1)</f>
        <v>45323</v>
      </c>
      <c r="X6" s="16">
        <f t="shared" si="0"/>
        <v>45352</v>
      </c>
      <c r="Y6" s="16">
        <f t="shared" si="0"/>
        <v>45383</v>
      </c>
      <c r="Z6" s="16">
        <f t="shared" si="0"/>
        <v>45413</v>
      </c>
      <c r="AA6" s="16">
        <f t="shared" si="0"/>
        <v>45444</v>
      </c>
      <c r="AB6" s="16">
        <f t="shared" si="0"/>
        <v>45474</v>
      </c>
      <c r="AC6" s="16">
        <f t="shared" si="0"/>
        <v>45505</v>
      </c>
      <c r="AD6" s="16">
        <f t="shared" si="0"/>
        <v>45536</v>
      </c>
      <c r="AE6" s="16">
        <f t="shared" si="0"/>
        <v>45566</v>
      </c>
      <c r="AF6" s="16">
        <f t="shared" ref="AF6" si="1">IF(AF5=1,$S$6,AE7+1)</f>
        <v>45597</v>
      </c>
      <c r="AG6" s="16">
        <f t="shared" ref="AG6" si="2">IF(AG5=1,$S$6,AF7+1)</f>
        <v>45627</v>
      </c>
      <c r="AH6" s="16">
        <f t="shared" ref="AH6" si="3">IF(AH5=1,$S$6,AG7+1)</f>
        <v>45658</v>
      </c>
      <c r="AI6" s="16">
        <f t="shared" ref="AI6" si="4">IF(AI5=1,$S$6,AH7+1)</f>
        <v>45689</v>
      </c>
      <c r="AJ6" s="16">
        <f t="shared" ref="AJ6" si="5">IF(AJ5=1,$S$6,AI7+1)</f>
        <v>45717</v>
      </c>
      <c r="AK6" s="16">
        <f t="shared" ref="AK6" si="6">IF(AK5=1,$S$6,AJ7+1)</f>
        <v>45748</v>
      </c>
      <c r="AL6" s="16">
        <f t="shared" ref="AL6" si="7">IF(AL5=1,$S$6,AK7+1)</f>
        <v>45778</v>
      </c>
      <c r="AM6" s="16">
        <f t="shared" ref="AM6" si="8">IF(AM5=1,$S$6,AL7+1)</f>
        <v>45809</v>
      </c>
      <c r="AN6" s="16">
        <f t="shared" ref="AN6" si="9">IF(AN5=1,$S$6,AM7+1)</f>
        <v>45839</v>
      </c>
      <c r="AO6" s="16">
        <f t="shared" ref="AO6" si="10">IF(AO5=1,$S$6,AN7+1)</f>
        <v>45870</v>
      </c>
      <c r="AP6" s="16">
        <f t="shared" ref="AP6" si="11">IF(AP5=1,$S$6,AO7+1)</f>
        <v>45901</v>
      </c>
      <c r="AQ6" s="16">
        <f t="shared" ref="AQ6" si="12">IF(AQ5=1,$S$6,AP7+1)</f>
        <v>45931</v>
      </c>
      <c r="AR6" s="16">
        <f t="shared" ref="AR6" si="13">IF(AR5=1,$S$6,AQ7+1)</f>
        <v>45962</v>
      </c>
      <c r="AS6" s="16">
        <f t="shared" ref="AS6" si="14">IF(AS5=1,$S$6,AR7+1)</f>
        <v>45992</v>
      </c>
      <c r="AT6" s="16">
        <f t="shared" ref="AT6" si="15">IF(AT5=1,$S$6,AS7+1)</f>
        <v>46023</v>
      </c>
      <c r="AU6" s="16">
        <f t="shared" ref="AU6" si="16">IF(AU5=1,$S$6,AT7+1)</f>
        <v>46054</v>
      </c>
      <c r="AV6" s="16">
        <f t="shared" ref="AV6" si="17">IF(AV5=1,$S$6,AU7+1)</f>
        <v>46082</v>
      </c>
      <c r="AW6" s="16">
        <f t="shared" ref="AW6" si="18">IF(AW5=1,$S$6,AV7+1)</f>
        <v>46113</v>
      </c>
      <c r="AX6" s="16">
        <f t="shared" ref="AX6" si="19">IF(AX5=1,$S$6,AW7+1)</f>
        <v>46143</v>
      </c>
      <c r="AY6" s="16">
        <f t="shared" ref="AY6" si="20">IF(AY5=1,$S$6,AX7+1)</f>
        <v>46174</v>
      </c>
      <c r="AZ6" s="16">
        <f t="shared" ref="AZ6" si="21">IF(AZ5=1,$S$6,AY7+1)</f>
        <v>46204</v>
      </c>
      <c r="BA6" s="16">
        <f t="shared" ref="BA6" si="22">IF(BA5=1,$S$6,AZ7+1)</f>
        <v>46235</v>
      </c>
      <c r="BB6" s="16">
        <f t="shared" ref="BB6" si="23">IF(BB5=1,$S$6,BA7+1)</f>
        <v>46266</v>
      </c>
      <c r="BC6" s="16">
        <f t="shared" ref="BC6" si="24">IF(BC5=1,$S$6,BB7+1)</f>
        <v>46296</v>
      </c>
      <c r="BD6" s="16">
        <f t="shared" ref="BD6" si="25">IF(BD5=1,$S$6,BC7+1)</f>
        <v>46327</v>
      </c>
      <c r="BE6" s="16">
        <f t="shared" ref="BE6" si="26">IF(BE5=1,$S$6,BD7+1)</f>
        <v>46357</v>
      </c>
    </row>
    <row r="7" spans="1:57" s="4" customFormat="1" x14ac:dyDescent="0.3">
      <c r="H7" s="5" t="s">
        <v>153</v>
      </c>
      <c r="I7" s="5"/>
      <c r="J7" s="5"/>
      <c r="S7" s="18">
        <f ca="1">MAX($U7:INDIRECT(ADDRESS(ROW(),SUMIFS($1:$1,$5:$5,MAX($5:$5)))))</f>
        <v>46387</v>
      </c>
      <c r="V7" s="15">
        <f>EOMONTH(V6,0)</f>
        <v>45322</v>
      </c>
      <c r="W7" s="15">
        <f t="shared" ref="W7:AE7" si="27">EOMONTH(W6,0)</f>
        <v>45351</v>
      </c>
      <c r="X7" s="15">
        <f t="shared" si="27"/>
        <v>45382</v>
      </c>
      <c r="Y7" s="15">
        <f t="shared" si="27"/>
        <v>45412</v>
      </c>
      <c r="Z7" s="15">
        <f t="shared" si="27"/>
        <v>45443</v>
      </c>
      <c r="AA7" s="15">
        <f t="shared" si="27"/>
        <v>45473</v>
      </c>
      <c r="AB7" s="15">
        <f t="shared" si="27"/>
        <v>45504</v>
      </c>
      <c r="AC7" s="15">
        <f t="shared" si="27"/>
        <v>45535</v>
      </c>
      <c r="AD7" s="15">
        <f t="shared" si="27"/>
        <v>45565</v>
      </c>
      <c r="AE7" s="15">
        <f t="shared" si="27"/>
        <v>45596</v>
      </c>
      <c r="AF7" s="15">
        <f t="shared" ref="AF7" si="28">EOMONTH(AF6,0)</f>
        <v>45626</v>
      </c>
      <c r="AG7" s="15">
        <f t="shared" ref="AG7" si="29">EOMONTH(AG6,0)</f>
        <v>45657</v>
      </c>
      <c r="AH7" s="15">
        <f t="shared" ref="AH7" si="30">EOMONTH(AH6,0)</f>
        <v>45688</v>
      </c>
      <c r="AI7" s="15">
        <f t="shared" ref="AI7" si="31">EOMONTH(AI6,0)</f>
        <v>45716</v>
      </c>
      <c r="AJ7" s="15">
        <f t="shared" ref="AJ7" si="32">EOMONTH(AJ6,0)</f>
        <v>45747</v>
      </c>
      <c r="AK7" s="15">
        <f t="shared" ref="AK7" si="33">EOMONTH(AK6,0)</f>
        <v>45777</v>
      </c>
      <c r="AL7" s="15">
        <f t="shared" ref="AL7" si="34">EOMONTH(AL6,0)</f>
        <v>45808</v>
      </c>
      <c r="AM7" s="15">
        <f t="shared" ref="AM7" si="35">EOMONTH(AM6,0)</f>
        <v>45838</v>
      </c>
      <c r="AN7" s="15">
        <f t="shared" ref="AN7" si="36">EOMONTH(AN6,0)</f>
        <v>45869</v>
      </c>
      <c r="AO7" s="15">
        <f t="shared" ref="AO7" si="37">EOMONTH(AO6,0)</f>
        <v>45900</v>
      </c>
      <c r="AP7" s="15">
        <f t="shared" ref="AP7" si="38">EOMONTH(AP6,0)</f>
        <v>45930</v>
      </c>
      <c r="AQ7" s="15">
        <f t="shared" ref="AQ7" si="39">EOMONTH(AQ6,0)</f>
        <v>45961</v>
      </c>
      <c r="AR7" s="15">
        <f t="shared" ref="AR7" si="40">EOMONTH(AR6,0)</f>
        <v>45991</v>
      </c>
      <c r="AS7" s="15">
        <f t="shared" ref="AS7" si="41">EOMONTH(AS6,0)</f>
        <v>46022</v>
      </c>
      <c r="AT7" s="15">
        <f t="shared" ref="AT7" si="42">EOMONTH(AT6,0)</f>
        <v>46053</v>
      </c>
      <c r="AU7" s="15">
        <f t="shared" ref="AU7" si="43">EOMONTH(AU6,0)</f>
        <v>46081</v>
      </c>
      <c r="AV7" s="15">
        <f t="shared" ref="AV7" si="44">EOMONTH(AV6,0)</f>
        <v>46112</v>
      </c>
      <c r="AW7" s="15">
        <f t="shared" ref="AW7" si="45">EOMONTH(AW6,0)</f>
        <v>46142</v>
      </c>
      <c r="AX7" s="15">
        <f t="shared" ref="AX7" si="46">EOMONTH(AX6,0)</f>
        <v>46173</v>
      </c>
      <c r="AY7" s="15">
        <f t="shared" ref="AY7" si="47">EOMONTH(AY6,0)</f>
        <v>46203</v>
      </c>
      <c r="AZ7" s="15">
        <f t="shared" ref="AZ7" si="48">EOMONTH(AZ6,0)</f>
        <v>46234</v>
      </c>
      <c r="BA7" s="15">
        <f t="shared" ref="BA7" si="49">EOMONTH(BA6,0)</f>
        <v>46265</v>
      </c>
      <c r="BB7" s="15">
        <f t="shared" ref="BB7" si="50">EOMONTH(BB6,0)</f>
        <v>46295</v>
      </c>
      <c r="BC7" s="15">
        <f t="shared" ref="BC7" si="51">EOMONTH(BC6,0)</f>
        <v>46326</v>
      </c>
      <c r="BD7" s="15">
        <f t="shared" ref="BD7" si="52">EOMONTH(BD6,0)</f>
        <v>46356</v>
      </c>
      <c r="BE7" s="15">
        <f t="shared" ref="BE7" si="53">EOMONTH(BE6,0)</f>
        <v>46387</v>
      </c>
    </row>
    <row r="8" spans="1:57" ht="4.95" customHeight="1" x14ac:dyDescent="0.3"/>
    <row r="9" spans="1:57" ht="4.9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</row>
    <row r="10" spans="1:57" ht="4.95" customHeight="1" x14ac:dyDescent="0.3"/>
    <row r="11" spans="1:57" x14ac:dyDescent="0.3">
      <c r="H11" s="3" t="s">
        <v>186</v>
      </c>
      <c r="I11" s="3"/>
      <c r="J11" s="3"/>
      <c r="S11" s="1">
        <f>S13-S35</f>
        <v>0</v>
      </c>
      <c r="V11" s="1">
        <f t="shared" ref="V11:BE11" si="54">V13-V35</f>
        <v>0</v>
      </c>
      <c r="W11" s="1">
        <f t="shared" ca="1" si="54"/>
        <v>0</v>
      </c>
      <c r="X11" s="1">
        <f ca="1">X13-X35</f>
        <v>0</v>
      </c>
      <c r="Y11" s="1">
        <f t="shared" ca="1" si="54"/>
        <v>0</v>
      </c>
      <c r="Z11" s="1">
        <f t="shared" ca="1" si="54"/>
        <v>0</v>
      </c>
      <c r="AA11" s="1">
        <f t="shared" ca="1" si="54"/>
        <v>0</v>
      </c>
      <c r="AB11" s="1">
        <f t="shared" ca="1" si="54"/>
        <v>0</v>
      </c>
      <c r="AC11" s="1">
        <f t="shared" ca="1" si="54"/>
        <v>0</v>
      </c>
      <c r="AD11" s="1">
        <f t="shared" ca="1" si="54"/>
        <v>0</v>
      </c>
      <c r="AE11" s="1">
        <f t="shared" ca="1" si="54"/>
        <v>0</v>
      </c>
      <c r="AF11" s="1">
        <f t="shared" ca="1" si="54"/>
        <v>0</v>
      </c>
      <c r="AG11" s="1">
        <f t="shared" ca="1" si="54"/>
        <v>0</v>
      </c>
      <c r="AH11" s="1">
        <f t="shared" ca="1" si="54"/>
        <v>0</v>
      </c>
      <c r="AI11" s="1">
        <f t="shared" ca="1" si="54"/>
        <v>0</v>
      </c>
      <c r="AJ11" s="1">
        <f t="shared" ca="1" si="54"/>
        <v>0</v>
      </c>
      <c r="AK11" s="1">
        <f t="shared" ca="1" si="54"/>
        <v>0</v>
      </c>
      <c r="AL11" s="1">
        <f t="shared" ca="1" si="54"/>
        <v>0</v>
      </c>
      <c r="AM11" s="1">
        <f t="shared" ca="1" si="54"/>
        <v>0</v>
      </c>
      <c r="AN11" s="1">
        <f t="shared" ca="1" si="54"/>
        <v>0</v>
      </c>
      <c r="AO11" s="1">
        <f t="shared" ca="1" si="54"/>
        <v>0</v>
      </c>
      <c r="AP11" s="1">
        <f t="shared" ca="1" si="54"/>
        <v>0</v>
      </c>
      <c r="AQ11" s="1">
        <f t="shared" ca="1" si="54"/>
        <v>0</v>
      </c>
      <c r="AR11" s="1">
        <f t="shared" ca="1" si="54"/>
        <v>0</v>
      </c>
      <c r="AS11" s="1">
        <f t="shared" ca="1" si="54"/>
        <v>0</v>
      </c>
      <c r="AT11" s="1">
        <f t="shared" ca="1" si="54"/>
        <v>0</v>
      </c>
      <c r="AU11" s="1">
        <f t="shared" ca="1" si="54"/>
        <v>0</v>
      </c>
      <c r="AV11" s="1">
        <f t="shared" ca="1" si="54"/>
        <v>0</v>
      </c>
      <c r="AW11" s="1">
        <f t="shared" ca="1" si="54"/>
        <v>0</v>
      </c>
      <c r="AX11" s="1">
        <f t="shared" ca="1" si="54"/>
        <v>0</v>
      </c>
      <c r="AY11" s="1">
        <f t="shared" ca="1" si="54"/>
        <v>0</v>
      </c>
      <c r="AZ11" s="1">
        <f t="shared" ca="1" si="54"/>
        <v>0</v>
      </c>
      <c r="BA11" s="1">
        <f t="shared" ca="1" si="54"/>
        <v>0</v>
      </c>
      <c r="BB11" s="1">
        <f t="shared" ca="1" si="54"/>
        <v>0</v>
      </c>
      <c r="BC11" s="1">
        <f t="shared" ca="1" si="54"/>
        <v>0</v>
      </c>
      <c r="BD11" s="1">
        <f t="shared" ca="1" si="54"/>
        <v>0</v>
      </c>
      <c r="BE11" s="1">
        <f t="shared" ca="1" si="54"/>
        <v>0</v>
      </c>
    </row>
    <row r="13" spans="1:57" x14ac:dyDescent="0.3">
      <c r="H13" s="3" t="s">
        <v>182</v>
      </c>
      <c r="I13" s="3"/>
      <c r="J13" s="3"/>
      <c r="S13" s="1">
        <f>S15+S17+S27</f>
        <v>0</v>
      </c>
      <c r="V13" s="1">
        <f>V15+V17+V27</f>
        <v>0</v>
      </c>
      <c r="W13" s="1">
        <f t="shared" ref="W13:BE13" ca="1" si="55">W15+W17+W27</f>
        <v>4083420.4187058005</v>
      </c>
      <c r="X13" s="1">
        <f t="shared" ca="1" si="55"/>
        <v>7085369.2187860832</v>
      </c>
      <c r="Y13" s="1">
        <f t="shared" ca="1" si="55"/>
        <v>6720009.6376331151</v>
      </c>
      <c r="Z13" s="1">
        <f t="shared" ca="1" si="55"/>
        <v>5061959.4246087</v>
      </c>
      <c r="AA13" s="1">
        <f t="shared" ca="1" si="55"/>
        <v>12176824.370900117</v>
      </c>
      <c r="AB13" s="1">
        <f t="shared" ca="1" si="55"/>
        <v>34193001.197785124</v>
      </c>
      <c r="AC13" s="1">
        <f t="shared" ca="1" si="55"/>
        <v>30449918.82635992</v>
      </c>
      <c r="AD13" s="1">
        <f t="shared" ca="1" si="55"/>
        <v>29579379.893459916</v>
      </c>
      <c r="AE13" s="1">
        <f t="shared" ca="1" si="55"/>
        <v>29579379.893459916</v>
      </c>
      <c r="AF13" s="1">
        <f t="shared" ca="1" si="55"/>
        <v>29579379.893459916</v>
      </c>
      <c r="AG13" s="1">
        <f t="shared" ca="1" si="55"/>
        <v>29579379.893459916</v>
      </c>
      <c r="AH13" s="1">
        <f t="shared" ca="1" si="55"/>
        <v>29579379.893459916</v>
      </c>
      <c r="AI13" s="1">
        <f t="shared" ca="1" si="55"/>
        <v>29579379.893459916</v>
      </c>
      <c r="AJ13" s="1">
        <f t="shared" ca="1" si="55"/>
        <v>29579379.893459916</v>
      </c>
      <c r="AK13" s="1">
        <f t="shared" ca="1" si="55"/>
        <v>29579379.893459916</v>
      </c>
      <c r="AL13" s="1">
        <f t="shared" ca="1" si="55"/>
        <v>29579379.893459916</v>
      </c>
      <c r="AM13" s="1">
        <f t="shared" ca="1" si="55"/>
        <v>29579379.893459916</v>
      </c>
      <c r="AN13" s="1">
        <f t="shared" ca="1" si="55"/>
        <v>29579379.893459916</v>
      </c>
      <c r="AO13" s="1">
        <f t="shared" ca="1" si="55"/>
        <v>29579379.893459916</v>
      </c>
      <c r="AP13" s="1">
        <f t="shared" ca="1" si="55"/>
        <v>29579379.893459916</v>
      </c>
      <c r="AQ13" s="1">
        <f t="shared" ca="1" si="55"/>
        <v>29579379.893459916</v>
      </c>
      <c r="AR13" s="1">
        <f t="shared" ca="1" si="55"/>
        <v>29579379.893459916</v>
      </c>
      <c r="AS13" s="1">
        <f t="shared" ca="1" si="55"/>
        <v>29579379.893459916</v>
      </c>
      <c r="AT13" s="1">
        <f t="shared" ca="1" si="55"/>
        <v>29579379.893459916</v>
      </c>
      <c r="AU13" s="1">
        <f t="shared" ca="1" si="55"/>
        <v>29579379.893459916</v>
      </c>
      <c r="AV13" s="1">
        <f t="shared" ca="1" si="55"/>
        <v>29579379.893459916</v>
      </c>
      <c r="AW13" s="1">
        <f t="shared" ca="1" si="55"/>
        <v>29579379.893459916</v>
      </c>
      <c r="AX13" s="1">
        <f t="shared" ca="1" si="55"/>
        <v>29579379.893459916</v>
      </c>
      <c r="AY13" s="1">
        <f t="shared" ca="1" si="55"/>
        <v>29579379.893459916</v>
      </c>
      <c r="AZ13" s="1">
        <f t="shared" ca="1" si="55"/>
        <v>29579379.893459916</v>
      </c>
      <c r="BA13" s="1">
        <f t="shared" ca="1" si="55"/>
        <v>29579379.893459916</v>
      </c>
      <c r="BB13" s="1">
        <f t="shared" ca="1" si="55"/>
        <v>29579379.893459916</v>
      </c>
      <c r="BC13" s="1">
        <f t="shared" ca="1" si="55"/>
        <v>29579379.893459916</v>
      </c>
      <c r="BD13" s="1">
        <f t="shared" ca="1" si="55"/>
        <v>29579379.893459916</v>
      </c>
      <c r="BE13" s="1">
        <f t="shared" ca="1" si="55"/>
        <v>29579379.893459916</v>
      </c>
    </row>
    <row r="15" spans="1:57" x14ac:dyDescent="0.3">
      <c r="B15" s="1">
        <f>ROW(Items!$A$99)</f>
        <v>99</v>
      </c>
      <c r="H15" s="13" t="str">
        <f ca="1">INDIRECT($B$1&amp;Items!E$2&amp;$B15)</f>
        <v>Денежные средства</v>
      </c>
      <c r="I15" s="13" t="str">
        <f ca="1">IF(INDIRECT($B$1&amp;Items!F$2&amp;$B15)="",H15,INDIRECT($B$1&amp;Items!F$2&amp;$B15))</f>
        <v>Денежные средства</v>
      </c>
      <c r="J15" s="1" t="str">
        <f ca="1">IF(INDIRECT($B$1&amp;Items!G$2&amp;$B15)="",IF(H15&lt;&gt;I15,"  "&amp;I15,I15),"    "&amp;INDIRECT($B$1&amp;Items!G$2&amp;$B15))</f>
        <v>Денежные средства</v>
      </c>
      <c r="S15" s="3">
        <v>0</v>
      </c>
      <c r="V15" s="1">
        <f>IF(V$5=1,$S15,U277)</f>
        <v>0</v>
      </c>
      <c r="W15" s="1">
        <f t="shared" ref="W15:BE15" ca="1" si="56">IF(W$5=1,$S15,V277)</f>
        <v>-8082707.2673942</v>
      </c>
      <c r="X15" s="1">
        <f t="shared" ca="1" si="56"/>
        <v>-15688279.660547916</v>
      </c>
      <c r="Y15" s="1">
        <f t="shared" ca="1" si="56"/>
        <v>-25219134.575909626</v>
      </c>
      <c r="Z15" s="1">
        <f t="shared" ca="1" si="56"/>
        <v>-31742800.670249771</v>
      </c>
      <c r="AA15" s="1">
        <f t="shared" ca="1" si="56"/>
        <v>-16704816.379820174</v>
      </c>
      <c r="AB15" s="1">
        <f t="shared" ca="1" si="56"/>
        <v>-837687.8728591539</v>
      </c>
      <c r="AC15" s="1">
        <f t="shared" ca="1" si="56"/>
        <v>9867845.3418450709</v>
      </c>
      <c r="AD15" s="1">
        <f t="shared" ca="1" si="56"/>
        <v>8997306.4089450706</v>
      </c>
      <c r="AE15" s="1">
        <f t="shared" ca="1" si="56"/>
        <v>8997306.4089450706</v>
      </c>
      <c r="AF15" s="1">
        <f t="shared" ca="1" si="56"/>
        <v>8997306.4089450706</v>
      </c>
      <c r="AG15" s="1">
        <f t="shared" ca="1" si="56"/>
        <v>8997306.4089450706</v>
      </c>
      <c r="AH15" s="1">
        <f t="shared" ca="1" si="56"/>
        <v>8997306.4089450706</v>
      </c>
      <c r="AI15" s="1">
        <f t="shared" ca="1" si="56"/>
        <v>8997306.4089450706</v>
      </c>
      <c r="AJ15" s="1">
        <f t="shared" ca="1" si="56"/>
        <v>8997306.4089450706</v>
      </c>
      <c r="AK15" s="1">
        <f t="shared" ca="1" si="56"/>
        <v>8997306.4089450706</v>
      </c>
      <c r="AL15" s="1">
        <f t="shared" ca="1" si="56"/>
        <v>8997306.4089450706</v>
      </c>
      <c r="AM15" s="1">
        <f t="shared" ca="1" si="56"/>
        <v>8997306.4089450706</v>
      </c>
      <c r="AN15" s="1">
        <f t="shared" ca="1" si="56"/>
        <v>8997306.4089450706</v>
      </c>
      <c r="AO15" s="1">
        <f t="shared" ca="1" si="56"/>
        <v>8997306.4089450706</v>
      </c>
      <c r="AP15" s="1">
        <f t="shared" ca="1" si="56"/>
        <v>8997306.4089450706</v>
      </c>
      <c r="AQ15" s="1">
        <f t="shared" ca="1" si="56"/>
        <v>8997306.4089450706</v>
      </c>
      <c r="AR15" s="1">
        <f t="shared" ca="1" si="56"/>
        <v>8997306.4089450706</v>
      </c>
      <c r="AS15" s="1">
        <f t="shared" ca="1" si="56"/>
        <v>8997306.4089450706</v>
      </c>
      <c r="AT15" s="1">
        <f t="shared" ca="1" si="56"/>
        <v>8997306.4089450706</v>
      </c>
      <c r="AU15" s="1">
        <f t="shared" ca="1" si="56"/>
        <v>8997306.4089450706</v>
      </c>
      <c r="AV15" s="1">
        <f t="shared" ca="1" si="56"/>
        <v>8997306.4089450706</v>
      </c>
      <c r="AW15" s="1">
        <f t="shared" ca="1" si="56"/>
        <v>8997306.4089450706</v>
      </c>
      <c r="AX15" s="1">
        <f t="shared" ca="1" si="56"/>
        <v>8997306.4089450706</v>
      </c>
      <c r="AY15" s="1">
        <f t="shared" ca="1" si="56"/>
        <v>8997306.4089450706</v>
      </c>
      <c r="AZ15" s="1">
        <f t="shared" ca="1" si="56"/>
        <v>8997306.4089450706</v>
      </c>
      <c r="BA15" s="1">
        <f t="shared" ca="1" si="56"/>
        <v>8997306.4089450706</v>
      </c>
      <c r="BB15" s="1">
        <f t="shared" ca="1" si="56"/>
        <v>8997306.4089450706</v>
      </c>
      <c r="BC15" s="1">
        <f t="shared" ca="1" si="56"/>
        <v>8997306.4089450706</v>
      </c>
      <c r="BD15" s="1">
        <f t="shared" ca="1" si="56"/>
        <v>8997306.4089450706</v>
      </c>
      <c r="BE15" s="1">
        <f t="shared" ca="1" si="56"/>
        <v>8997306.4089450706</v>
      </c>
    </row>
    <row r="17" spans="1:57" x14ac:dyDescent="0.3">
      <c r="B17" s="1">
        <f>ROW(Items!$A$9)</f>
        <v>9</v>
      </c>
      <c r="H17" s="13" t="str">
        <f ca="1">INDIRECT($B$1&amp;Items!E$2&amp;$B17)</f>
        <v>Дебиторская задолженность</v>
      </c>
      <c r="I17" s="13" t="str">
        <f ca="1">IF(INDIRECT($B$1&amp;Items!F$2&amp;$B17)="",H17,INDIRECT($B$1&amp;Items!F$2&amp;$B17))</f>
        <v>Дебиторская задолженность</v>
      </c>
      <c r="J17" s="1" t="str">
        <f ca="1">IF(INDIRECT($B$1&amp;Items!G$2&amp;$B17)="",IF(H17&lt;&gt;I17,"  "&amp;I17,I17),"    "&amp;INDIRECT($B$1&amp;Items!G$2&amp;$B17))</f>
        <v>Дебиторская задолженность</v>
      </c>
      <c r="S17" s="1">
        <f>S18+S22</f>
        <v>0</v>
      </c>
      <c r="V17" s="1">
        <f t="shared" ref="V17:BE17" si="57">IF(V$5=1,$S17,U279)</f>
        <v>0</v>
      </c>
      <c r="W17" s="1">
        <f t="shared" ca="1" si="57"/>
        <v>0</v>
      </c>
      <c r="X17" s="1">
        <f t="shared" ca="1" si="57"/>
        <v>0</v>
      </c>
      <c r="Y17" s="1">
        <f t="shared" ca="1" si="57"/>
        <v>-3928235.7393302638</v>
      </c>
      <c r="Z17" s="1">
        <f t="shared" ca="1" si="57"/>
        <v>-7856471.4786605276</v>
      </c>
      <c r="AA17" s="1">
        <f t="shared" ca="1" si="57"/>
        <v>-13372467.172510508</v>
      </c>
      <c r="AB17" s="1">
        <f t="shared" ca="1" si="57"/>
        <v>14448615.586129427</v>
      </c>
      <c r="AC17" s="1">
        <f t="shared" ca="1" si="57"/>
        <v>0</v>
      </c>
      <c r="AD17" s="1">
        <f t="shared" ca="1" si="57"/>
        <v>0</v>
      </c>
      <c r="AE17" s="1">
        <f t="shared" ca="1" si="57"/>
        <v>0</v>
      </c>
      <c r="AF17" s="1">
        <f t="shared" ca="1" si="57"/>
        <v>0</v>
      </c>
      <c r="AG17" s="1">
        <f t="shared" ca="1" si="57"/>
        <v>0</v>
      </c>
      <c r="AH17" s="1">
        <f t="shared" ca="1" si="57"/>
        <v>0</v>
      </c>
      <c r="AI17" s="1">
        <f t="shared" ca="1" si="57"/>
        <v>0</v>
      </c>
      <c r="AJ17" s="1">
        <f t="shared" ca="1" si="57"/>
        <v>0</v>
      </c>
      <c r="AK17" s="1">
        <f t="shared" ca="1" si="57"/>
        <v>0</v>
      </c>
      <c r="AL17" s="1">
        <f t="shared" ca="1" si="57"/>
        <v>0</v>
      </c>
      <c r="AM17" s="1">
        <f t="shared" ca="1" si="57"/>
        <v>0</v>
      </c>
      <c r="AN17" s="1">
        <f t="shared" ca="1" si="57"/>
        <v>0</v>
      </c>
      <c r="AO17" s="1">
        <f t="shared" ca="1" si="57"/>
        <v>0</v>
      </c>
      <c r="AP17" s="1">
        <f t="shared" ca="1" si="57"/>
        <v>0</v>
      </c>
      <c r="AQ17" s="1">
        <f t="shared" ca="1" si="57"/>
        <v>0</v>
      </c>
      <c r="AR17" s="1">
        <f t="shared" ca="1" si="57"/>
        <v>0</v>
      </c>
      <c r="AS17" s="1">
        <f t="shared" ca="1" si="57"/>
        <v>0</v>
      </c>
      <c r="AT17" s="1">
        <f t="shared" ca="1" si="57"/>
        <v>0</v>
      </c>
      <c r="AU17" s="1">
        <f t="shared" ca="1" si="57"/>
        <v>0</v>
      </c>
      <c r="AV17" s="1">
        <f t="shared" ca="1" si="57"/>
        <v>0</v>
      </c>
      <c r="AW17" s="1">
        <f t="shared" ca="1" si="57"/>
        <v>0</v>
      </c>
      <c r="AX17" s="1">
        <f t="shared" ca="1" si="57"/>
        <v>0</v>
      </c>
      <c r="AY17" s="1">
        <f t="shared" ca="1" si="57"/>
        <v>0</v>
      </c>
      <c r="AZ17" s="1">
        <f t="shared" ca="1" si="57"/>
        <v>0</v>
      </c>
      <c r="BA17" s="1">
        <f t="shared" ca="1" si="57"/>
        <v>0</v>
      </c>
      <c r="BB17" s="1">
        <f t="shared" ca="1" si="57"/>
        <v>0</v>
      </c>
      <c r="BC17" s="1">
        <f t="shared" ca="1" si="57"/>
        <v>0</v>
      </c>
      <c r="BD17" s="1">
        <f t="shared" ca="1" si="57"/>
        <v>0</v>
      </c>
      <c r="BE17" s="1">
        <f t="shared" ca="1" si="57"/>
        <v>0</v>
      </c>
    </row>
    <row r="18" spans="1:57" x14ac:dyDescent="0.3">
      <c r="B18" s="1">
        <f>MAX(B$16:B17)+1</f>
        <v>10</v>
      </c>
      <c r="H18" s="13" t="str">
        <f ca="1">INDIRECT($B$1&amp;Items!E$2&amp;$B18)</f>
        <v>Дебиторская задолженность</v>
      </c>
      <c r="I18" s="13" t="str">
        <f ca="1">IF(INDIRECT($B$1&amp;Items!F$2&amp;$B18)="",H18,INDIRECT($B$1&amp;Items!F$2&amp;$B18))</f>
        <v>ДЗ при реализации</v>
      </c>
      <c r="J18" s="1" t="str">
        <f ca="1">IF(INDIRECT($B$1&amp;Items!G$2&amp;$B18)="",IF(H18&lt;&gt;I18,"  "&amp;I18,I18),"    "&amp;INDIRECT($B$1&amp;Items!G$2&amp;$B18))</f>
        <v xml:space="preserve">  ДЗ при реализации</v>
      </c>
      <c r="S18" s="6">
        <f>SUM(S19:S21)</f>
        <v>0</v>
      </c>
      <c r="V18" s="1">
        <f t="shared" ref="V18:BE18" si="58">IF(V$5=1,$S18,U280)</f>
        <v>0</v>
      </c>
      <c r="W18" s="1">
        <f t="shared" ca="1" si="58"/>
        <v>0</v>
      </c>
      <c r="X18" s="1">
        <f t="shared" ca="1" si="58"/>
        <v>0</v>
      </c>
      <c r="Y18" s="1">
        <f t="shared" ca="1" si="58"/>
        <v>-3928235.7393302638</v>
      </c>
      <c r="Z18" s="1">
        <f t="shared" ca="1" si="58"/>
        <v>-7856471.4786605276</v>
      </c>
      <c r="AA18" s="1">
        <f t="shared" ca="1" si="58"/>
        <v>-13372467.172510508</v>
      </c>
      <c r="AB18" s="1">
        <f t="shared" ca="1" si="58"/>
        <v>14448615.586129427</v>
      </c>
      <c r="AC18" s="1">
        <f t="shared" ca="1" si="58"/>
        <v>0</v>
      </c>
      <c r="AD18" s="1">
        <f t="shared" ca="1" si="58"/>
        <v>0</v>
      </c>
      <c r="AE18" s="1">
        <f t="shared" ca="1" si="58"/>
        <v>0</v>
      </c>
      <c r="AF18" s="1">
        <f t="shared" ca="1" si="58"/>
        <v>0</v>
      </c>
      <c r="AG18" s="1">
        <f t="shared" ca="1" si="58"/>
        <v>0</v>
      </c>
      <c r="AH18" s="1">
        <f t="shared" ca="1" si="58"/>
        <v>0</v>
      </c>
      <c r="AI18" s="1">
        <f t="shared" ca="1" si="58"/>
        <v>0</v>
      </c>
      <c r="AJ18" s="1">
        <f t="shared" ca="1" si="58"/>
        <v>0</v>
      </c>
      <c r="AK18" s="1">
        <f t="shared" ca="1" si="58"/>
        <v>0</v>
      </c>
      <c r="AL18" s="1">
        <f t="shared" ca="1" si="58"/>
        <v>0</v>
      </c>
      <c r="AM18" s="1">
        <f t="shared" ca="1" si="58"/>
        <v>0</v>
      </c>
      <c r="AN18" s="1">
        <f t="shared" ca="1" si="58"/>
        <v>0</v>
      </c>
      <c r="AO18" s="1">
        <f t="shared" ca="1" si="58"/>
        <v>0</v>
      </c>
      <c r="AP18" s="1">
        <f t="shared" ca="1" si="58"/>
        <v>0</v>
      </c>
      <c r="AQ18" s="1">
        <f t="shared" ca="1" si="58"/>
        <v>0</v>
      </c>
      <c r="AR18" s="1">
        <f t="shared" ca="1" si="58"/>
        <v>0</v>
      </c>
      <c r="AS18" s="1">
        <f t="shared" ca="1" si="58"/>
        <v>0</v>
      </c>
      <c r="AT18" s="1">
        <f t="shared" ca="1" si="58"/>
        <v>0</v>
      </c>
      <c r="AU18" s="1">
        <f t="shared" ca="1" si="58"/>
        <v>0</v>
      </c>
      <c r="AV18" s="1">
        <f t="shared" ca="1" si="58"/>
        <v>0</v>
      </c>
      <c r="AW18" s="1">
        <f t="shared" ca="1" si="58"/>
        <v>0</v>
      </c>
      <c r="AX18" s="1">
        <f t="shared" ca="1" si="58"/>
        <v>0</v>
      </c>
      <c r="AY18" s="1">
        <f t="shared" ca="1" si="58"/>
        <v>0</v>
      </c>
      <c r="AZ18" s="1">
        <f t="shared" ca="1" si="58"/>
        <v>0</v>
      </c>
      <c r="BA18" s="1">
        <f t="shared" ca="1" si="58"/>
        <v>0</v>
      </c>
      <c r="BB18" s="1">
        <f t="shared" ca="1" si="58"/>
        <v>0</v>
      </c>
      <c r="BC18" s="1">
        <f t="shared" ca="1" si="58"/>
        <v>0</v>
      </c>
      <c r="BD18" s="1">
        <f t="shared" ca="1" si="58"/>
        <v>0</v>
      </c>
      <c r="BE18" s="1">
        <f t="shared" ca="1" si="58"/>
        <v>0</v>
      </c>
    </row>
    <row r="19" spans="1:57" x14ac:dyDescent="0.3">
      <c r="B19" s="1">
        <f>MAX(B$16:B18)+1</f>
        <v>11</v>
      </c>
      <c r="H19" s="13" t="str">
        <f ca="1">INDIRECT($B$1&amp;Items!E$2&amp;$B19)</f>
        <v>Дебиторская задолженность</v>
      </c>
      <c r="I19" s="13" t="str">
        <f ca="1">IF(INDIRECT($B$1&amp;Items!F$2&amp;$B19)="",H19,INDIRECT($B$1&amp;Items!F$2&amp;$B19))</f>
        <v>ДЗ при реализации</v>
      </c>
      <c r="J19" s="1" t="str">
        <f ca="1">IF(INDIRECT($B$1&amp;Items!G$2&amp;$B19)="",IF(H19&lt;&gt;I19,"  "&amp;I19,I19),"    "&amp;INDIRECT($B$1&amp;Items!G$2&amp;$B19))</f>
        <v xml:space="preserve">    Направление-1</v>
      </c>
      <c r="S19" s="3">
        <v>0</v>
      </c>
      <c r="V19" s="1">
        <f t="shared" ref="V19:BE19" si="59">IF(V$5=1,$S19,U281)</f>
        <v>0</v>
      </c>
      <c r="W19" s="1">
        <f t="shared" ca="1" si="59"/>
        <v>0</v>
      </c>
      <c r="X19" s="1">
        <f t="shared" ca="1" si="59"/>
        <v>0</v>
      </c>
      <c r="Y19" s="1">
        <f t="shared" ca="1" si="59"/>
        <v>-3928235.7393302638</v>
      </c>
      <c r="Z19" s="1">
        <f t="shared" ca="1" si="59"/>
        <v>-7856471.4786605276</v>
      </c>
      <c r="AA19" s="1">
        <f t="shared" ca="1" si="59"/>
        <v>5892353.6089953948</v>
      </c>
      <c r="AB19" s="1">
        <f t="shared" ca="1" si="59"/>
        <v>0</v>
      </c>
      <c r="AC19" s="1">
        <f t="shared" ca="1" si="59"/>
        <v>0</v>
      </c>
      <c r="AD19" s="1">
        <f t="shared" ca="1" si="59"/>
        <v>0</v>
      </c>
      <c r="AE19" s="1">
        <f t="shared" ca="1" si="59"/>
        <v>0</v>
      </c>
      <c r="AF19" s="1">
        <f t="shared" ca="1" si="59"/>
        <v>0</v>
      </c>
      <c r="AG19" s="1">
        <f t="shared" ca="1" si="59"/>
        <v>0</v>
      </c>
      <c r="AH19" s="1">
        <f t="shared" ca="1" si="59"/>
        <v>0</v>
      </c>
      <c r="AI19" s="1">
        <f t="shared" ca="1" si="59"/>
        <v>0</v>
      </c>
      <c r="AJ19" s="1">
        <f t="shared" ca="1" si="59"/>
        <v>0</v>
      </c>
      <c r="AK19" s="1">
        <f t="shared" ca="1" si="59"/>
        <v>0</v>
      </c>
      <c r="AL19" s="1">
        <f t="shared" ca="1" si="59"/>
        <v>0</v>
      </c>
      <c r="AM19" s="1">
        <f t="shared" ca="1" si="59"/>
        <v>0</v>
      </c>
      <c r="AN19" s="1">
        <f t="shared" ca="1" si="59"/>
        <v>0</v>
      </c>
      <c r="AO19" s="1">
        <f t="shared" ca="1" si="59"/>
        <v>0</v>
      </c>
      <c r="AP19" s="1">
        <f t="shared" ca="1" si="59"/>
        <v>0</v>
      </c>
      <c r="AQ19" s="1">
        <f t="shared" ca="1" si="59"/>
        <v>0</v>
      </c>
      <c r="AR19" s="1">
        <f t="shared" ca="1" si="59"/>
        <v>0</v>
      </c>
      <c r="AS19" s="1">
        <f t="shared" ca="1" si="59"/>
        <v>0</v>
      </c>
      <c r="AT19" s="1">
        <f t="shared" ca="1" si="59"/>
        <v>0</v>
      </c>
      <c r="AU19" s="1">
        <f t="shared" ca="1" si="59"/>
        <v>0</v>
      </c>
      <c r="AV19" s="1">
        <f t="shared" ca="1" si="59"/>
        <v>0</v>
      </c>
      <c r="AW19" s="1">
        <f t="shared" ca="1" si="59"/>
        <v>0</v>
      </c>
      <c r="AX19" s="1">
        <f t="shared" ca="1" si="59"/>
        <v>0</v>
      </c>
      <c r="AY19" s="1">
        <f t="shared" ca="1" si="59"/>
        <v>0</v>
      </c>
      <c r="AZ19" s="1">
        <f t="shared" ca="1" si="59"/>
        <v>0</v>
      </c>
      <c r="BA19" s="1">
        <f t="shared" ca="1" si="59"/>
        <v>0</v>
      </c>
      <c r="BB19" s="1">
        <f t="shared" ca="1" si="59"/>
        <v>0</v>
      </c>
      <c r="BC19" s="1">
        <f t="shared" ca="1" si="59"/>
        <v>0</v>
      </c>
      <c r="BD19" s="1">
        <f t="shared" ca="1" si="59"/>
        <v>0</v>
      </c>
      <c r="BE19" s="1">
        <f t="shared" ca="1" si="59"/>
        <v>0</v>
      </c>
    </row>
    <row r="20" spans="1:57" x14ac:dyDescent="0.3">
      <c r="B20" s="1">
        <f>MAX(B$16:B19)+1</f>
        <v>12</v>
      </c>
      <c r="H20" s="13" t="str">
        <f ca="1">INDIRECT($B$1&amp;Items!E$2&amp;$B20)</f>
        <v>Дебиторская задолженность</v>
      </c>
      <c r="I20" s="13" t="str">
        <f ca="1">IF(INDIRECT($B$1&amp;Items!F$2&amp;$B20)="",H20,INDIRECT($B$1&amp;Items!F$2&amp;$B20))</f>
        <v>ДЗ при реализации</v>
      </c>
      <c r="J20" s="1" t="str">
        <f ca="1">IF(INDIRECT($B$1&amp;Items!G$2&amp;$B20)="",IF(H20&lt;&gt;I20,"  "&amp;I20,I20),"    "&amp;INDIRECT($B$1&amp;Items!G$2&amp;$B20))</f>
        <v xml:space="preserve">    Направление-2</v>
      </c>
      <c r="S20" s="3">
        <v>0</v>
      </c>
      <c r="V20" s="1">
        <f t="shared" ref="V20:BE20" si="60">IF(V$5=1,$S20,U282)</f>
        <v>0</v>
      </c>
      <c r="W20" s="1">
        <f t="shared" ca="1" si="60"/>
        <v>0</v>
      </c>
      <c r="X20" s="1">
        <f t="shared" ca="1" si="60"/>
        <v>0</v>
      </c>
      <c r="Y20" s="1">
        <f t="shared" ca="1" si="60"/>
        <v>0</v>
      </c>
      <c r="Z20" s="1">
        <f t="shared" ca="1" si="60"/>
        <v>0</v>
      </c>
      <c r="AA20" s="1">
        <f t="shared" ca="1" si="60"/>
        <v>-19264820.781505901</v>
      </c>
      <c r="AB20" s="1">
        <f t="shared" ca="1" si="60"/>
        <v>14448615.586129425</v>
      </c>
      <c r="AC20" s="1">
        <f t="shared" ca="1" si="60"/>
        <v>0</v>
      </c>
      <c r="AD20" s="1">
        <f t="shared" ca="1" si="60"/>
        <v>0</v>
      </c>
      <c r="AE20" s="1">
        <f t="shared" ca="1" si="60"/>
        <v>0</v>
      </c>
      <c r="AF20" s="1">
        <f t="shared" ca="1" si="60"/>
        <v>0</v>
      </c>
      <c r="AG20" s="1">
        <f t="shared" ca="1" si="60"/>
        <v>0</v>
      </c>
      <c r="AH20" s="1">
        <f t="shared" ca="1" si="60"/>
        <v>0</v>
      </c>
      <c r="AI20" s="1">
        <f t="shared" ca="1" si="60"/>
        <v>0</v>
      </c>
      <c r="AJ20" s="1">
        <f t="shared" ca="1" si="60"/>
        <v>0</v>
      </c>
      <c r="AK20" s="1">
        <f t="shared" ca="1" si="60"/>
        <v>0</v>
      </c>
      <c r="AL20" s="1">
        <f t="shared" ca="1" si="60"/>
        <v>0</v>
      </c>
      <c r="AM20" s="1">
        <f t="shared" ca="1" si="60"/>
        <v>0</v>
      </c>
      <c r="AN20" s="1">
        <f t="shared" ca="1" si="60"/>
        <v>0</v>
      </c>
      <c r="AO20" s="1">
        <f t="shared" ca="1" si="60"/>
        <v>0</v>
      </c>
      <c r="AP20" s="1">
        <f t="shared" ca="1" si="60"/>
        <v>0</v>
      </c>
      <c r="AQ20" s="1">
        <f t="shared" ca="1" si="60"/>
        <v>0</v>
      </c>
      <c r="AR20" s="1">
        <f t="shared" ca="1" si="60"/>
        <v>0</v>
      </c>
      <c r="AS20" s="1">
        <f t="shared" ca="1" si="60"/>
        <v>0</v>
      </c>
      <c r="AT20" s="1">
        <f t="shared" ca="1" si="60"/>
        <v>0</v>
      </c>
      <c r="AU20" s="1">
        <f t="shared" ca="1" si="60"/>
        <v>0</v>
      </c>
      <c r="AV20" s="1">
        <f t="shared" ca="1" si="60"/>
        <v>0</v>
      </c>
      <c r="AW20" s="1">
        <f t="shared" ca="1" si="60"/>
        <v>0</v>
      </c>
      <c r="AX20" s="1">
        <f t="shared" ca="1" si="60"/>
        <v>0</v>
      </c>
      <c r="AY20" s="1">
        <f t="shared" ca="1" si="60"/>
        <v>0</v>
      </c>
      <c r="AZ20" s="1">
        <f t="shared" ca="1" si="60"/>
        <v>0</v>
      </c>
      <c r="BA20" s="1">
        <f t="shared" ca="1" si="60"/>
        <v>0</v>
      </c>
      <c r="BB20" s="1">
        <f t="shared" ca="1" si="60"/>
        <v>0</v>
      </c>
      <c r="BC20" s="1">
        <f t="shared" ca="1" si="60"/>
        <v>0</v>
      </c>
      <c r="BD20" s="1">
        <f t="shared" ca="1" si="60"/>
        <v>0</v>
      </c>
      <c r="BE20" s="1">
        <f t="shared" ca="1" si="60"/>
        <v>0</v>
      </c>
    </row>
    <row r="21" spans="1:57" x14ac:dyDescent="0.3">
      <c r="B21" s="1">
        <f>MAX(B$16:B20)+1</f>
        <v>13</v>
      </c>
      <c r="H21" s="13" t="str">
        <f ca="1">INDIRECT($B$1&amp;Items!E$2&amp;$B21)</f>
        <v>Дебиторская задолженность</v>
      </c>
      <c r="I21" s="13" t="str">
        <f ca="1">IF(INDIRECT($B$1&amp;Items!F$2&amp;$B21)="",H21,INDIRECT($B$1&amp;Items!F$2&amp;$B21))</f>
        <v>ДЗ при реализации</v>
      </c>
      <c r="J21" s="1" t="str">
        <f ca="1">IF(INDIRECT($B$1&amp;Items!G$2&amp;$B21)="",IF(H21&lt;&gt;I21,"  "&amp;I21,I21),"    "&amp;INDIRECT($B$1&amp;Items!G$2&amp;$B21))</f>
        <v xml:space="preserve">    Направление-3</v>
      </c>
      <c r="S21" s="3">
        <v>0</v>
      </c>
      <c r="V21" s="1">
        <f t="shared" ref="V21:BE21" si="61">IF(V$5=1,$S21,U283)</f>
        <v>0</v>
      </c>
      <c r="W21" s="1">
        <f t="shared" ca="1" si="61"/>
        <v>0</v>
      </c>
      <c r="X21" s="1">
        <f t="shared" ca="1" si="61"/>
        <v>0</v>
      </c>
      <c r="Y21" s="1">
        <f t="shared" ca="1" si="61"/>
        <v>0</v>
      </c>
      <c r="Z21" s="1">
        <f t="shared" ca="1" si="61"/>
        <v>0</v>
      </c>
      <c r="AA21" s="1">
        <f t="shared" ca="1" si="61"/>
        <v>0</v>
      </c>
      <c r="AB21" s="1">
        <f t="shared" ca="1" si="61"/>
        <v>0</v>
      </c>
      <c r="AC21" s="1">
        <f t="shared" ca="1" si="61"/>
        <v>0</v>
      </c>
      <c r="AD21" s="1">
        <f t="shared" ca="1" si="61"/>
        <v>0</v>
      </c>
      <c r="AE21" s="1">
        <f t="shared" ca="1" si="61"/>
        <v>0</v>
      </c>
      <c r="AF21" s="1">
        <f t="shared" ca="1" si="61"/>
        <v>0</v>
      </c>
      <c r="AG21" s="1">
        <f t="shared" ca="1" si="61"/>
        <v>0</v>
      </c>
      <c r="AH21" s="1">
        <f t="shared" ca="1" si="61"/>
        <v>0</v>
      </c>
      <c r="AI21" s="1">
        <f t="shared" ca="1" si="61"/>
        <v>0</v>
      </c>
      <c r="AJ21" s="1">
        <f t="shared" ca="1" si="61"/>
        <v>0</v>
      </c>
      <c r="AK21" s="1">
        <f t="shared" ca="1" si="61"/>
        <v>0</v>
      </c>
      <c r="AL21" s="1">
        <f t="shared" ca="1" si="61"/>
        <v>0</v>
      </c>
      <c r="AM21" s="1">
        <f t="shared" ca="1" si="61"/>
        <v>0</v>
      </c>
      <c r="AN21" s="1">
        <f t="shared" ca="1" si="61"/>
        <v>0</v>
      </c>
      <c r="AO21" s="1">
        <f t="shared" ca="1" si="61"/>
        <v>0</v>
      </c>
      <c r="AP21" s="1">
        <f t="shared" ca="1" si="61"/>
        <v>0</v>
      </c>
      <c r="AQ21" s="1">
        <f t="shared" ca="1" si="61"/>
        <v>0</v>
      </c>
      <c r="AR21" s="1">
        <f t="shared" ca="1" si="61"/>
        <v>0</v>
      </c>
      <c r="AS21" s="1">
        <f t="shared" ca="1" si="61"/>
        <v>0</v>
      </c>
      <c r="AT21" s="1">
        <f t="shared" ca="1" si="61"/>
        <v>0</v>
      </c>
      <c r="AU21" s="1">
        <f t="shared" ca="1" si="61"/>
        <v>0</v>
      </c>
      <c r="AV21" s="1">
        <f t="shared" ca="1" si="61"/>
        <v>0</v>
      </c>
      <c r="AW21" s="1">
        <f t="shared" ca="1" si="61"/>
        <v>0</v>
      </c>
      <c r="AX21" s="1">
        <f t="shared" ca="1" si="61"/>
        <v>0</v>
      </c>
      <c r="AY21" s="1">
        <f t="shared" ca="1" si="61"/>
        <v>0</v>
      </c>
      <c r="AZ21" s="1">
        <f t="shared" ca="1" si="61"/>
        <v>0</v>
      </c>
      <c r="BA21" s="1">
        <f t="shared" ca="1" si="61"/>
        <v>0</v>
      </c>
      <c r="BB21" s="1">
        <f t="shared" ca="1" si="61"/>
        <v>0</v>
      </c>
      <c r="BC21" s="1">
        <f t="shared" ca="1" si="61"/>
        <v>0</v>
      </c>
      <c r="BD21" s="1">
        <f t="shared" ca="1" si="61"/>
        <v>0</v>
      </c>
      <c r="BE21" s="1">
        <f t="shared" ca="1" si="61"/>
        <v>0</v>
      </c>
    </row>
    <row r="22" spans="1:57" x14ac:dyDescent="0.3">
      <c r="B22" s="1">
        <f>MAX(B$16:B21)+1</f>
        <v>14</v>
      </c>
      <c r="H22" s="13" t="str">
        <f ca="1">INDIRECT($B$1&amp;Items!E$2&amp;$B22)</f>
        <v>Дебиторская задолженность</v>
      </c>
      <c r="I22" s="13" t="str">
        <f ca="1">IF(INDIRECT($B$1&amp;Items!F$2&amp;$B22)="",H22,INDIRECT($B$1&amp;Items!F$2&amp;$B22))</f>
        <v>Прочая ДЗ</v>
      </c>
      <c r="J22" s="1" t="str">
        <f ca="1">IF(INDIRECT($B$1&amp;Items!G$2&amp;$B22)="",IF(H22&lt;&gt;I22,"  "&amp;I22,I22),"    "&amp;INDIRECT($B$1&amp;Items!G$2&amp;$B22))</f>
        <v xml:space="preserve">  Прочая ДЗ</v>
      </c>
      <c r="S22" s="6">
        <f>SUM(S23:S25)</f>
        <v>0</v>
      </c>
      <c r="V22" s="1">
        <f t="shared" ref="V22:BE22" si="62">IF(V$5=1,$S22,U284)</f>
        <v>0</v>
      </c>
      <c r="W22" s="1">
        <f t="shared" ca="1" si="62"/>
        <v>0</v>
      </c>
      <c r="X22" s="1">
        <f t="shared" ca="1" si="62"/>
        <v>0</v>
      </c>
      <c r="Y22" s="1">
        <f t="shared" ca="1" si="62"/>
        <v>0</v>
      </c>
      <c r="Z22" s="1">
        <f t="shared" ca="1" si="62"/>
        <v>0</v>
      </c>
      <c r="AA22" s="1">
        <f t="shared" ca="1" si="62"/>
        <v>0</v>
      </c>
      <c r="AB22" s="1">
        <f t="shared" ca="1" si="62"/>
        <v>0</v>
      </c>
      <c r="AC22" s="1">
        <f t="shared" ca="1" si="62"/>
        <v>0</v>
      </c>
      <c r="AD22" s="1">
        <f t="shared" ca="1" si="62"/>
        <v>0</v>
      </c>
      <c r="AE22" s="1">
        <f t="shared" ca="1" si="62"/>
        <v>0</v>
      </c>
      <c r="AF22" s="1">
        <f t="shared" ca="1" si="62"/>
        <v>0</v>
      </c>
      <c r="AG22" s="1">
        <f t="shared" ca="1" si="62"/>
        <v>0</v>
      </c>
      <c r="AH22" s="1">
        <f t="shared" ca="1" si="62"/>
        <v>0</v>
      </c>
      <c r="AI22" s="1">
        <f t="shared" ca="1" si="62"/>
        <v>0</v>
      </c>
      <c r="AJ22" s="1">
        <f t="shared" ca="1" si="62"/>
        <v>0</v>
      </c>
      <c r="AK22" s="1">
        <f t="shared" ca="1" si="62"/>
        <v>0</v>
      </c>
      <c r="AL22" s="1">
        <f t="shared" ca="1" si="62"/>
        <v>0</v>
      </c>
      <c r="AM22" s="1">
        <f t="shared" ca="1" si="62"/>
        <v>0</v>
      </c>
      <c r="AN22" s="1">
        <f t="shared" ca="1" si="62"/>
        <v>0</v>
      </c>
      <c r="AO22" s="1">
        <f t="shared" ca="1" si="62"/>
        <v>0</v>
      </c>
      <c r="AP22" s="1">
        <f t="shared" ca="1" si="62"/>
        <v>0</v>
      </c>
      <c r="AQ22" s="1">
        <f t="shared" ca="1" si="62"/>
        <v>0</v>
      </c>
      <c r="AR22" s="1">
        <f t="shared" ca="1" si="62"/>
        <v>0</v>
      </c>
      <c r="AS22" s="1">
        <f t="shared" ca="1" si="62"/>
        <v>0</v>
      </c>
      <c r="AT22" s="1">
        <f t="shared" ca="1" si="62"/>
        <v>0</v>
      </c>
      <c r="AU22" s="1">
        <f t="shared" ca="1" si="62"/>
        <v>0</v>
      </c>
      <c r="AV22" s="1">
        <f t="shared" ca="1" si="62"/>
        <v>0</v>
      </c>
      <c r="AW22" s="1">
        <f t="shared" ca="1" si="62"/>
        <v>0</v>
      </c>
      <c r="AX22" s="1">
        <f t="shared" ca="1" si="62"/>
        <v>0</v>
      </c>
      <c r="AY22" s="1">
        <f t="shared" ca="1" si="62"/>
        <v>0</v>
      </c>
      <c r="AZ22" s="1">
        <f t="shared" ca="1" si="62"/>
        <v>0</v>
      </c>
      <c r="BA22" s="1">
        <f t="shared" ca="1" si="62"/>
        <v>0</v>
      </c>
      <c r="BB22" s="1">
        <f t="shared" ca="1" si="62"/>
        <v>0</v>
      </c>
      <c r="BC22" s="1">
        <f t="shared" ca="1" si="62"/>
        <v>0</v>
      </c>
      <c r="BD22" s="1">
        <f t="shared" ca="1" si="62"/>
        <v>0</v>
      </c>
      <c r="BE22" s="1">
        <f t="shared" ca="1" si="62"/>
        <v>0</v>
      </c>
    </row>
    <row r="23" spans="1:57" x14ac:dyDescent="0.3">
      <c r="B23" s="1">
        <f>MAX(B$16:B22)+1</f>
        <v>15</v>
      </c>
      <c r="H23" s="13" t="str">
        <f ca="1">INDIRECT($B$1&amp;Items!E$2&amp;$B23)</f>
        <v>Дебиторская задолженность</v>
      </c>
      <c r="I23" s="13" t="str">
        <f ca="1">IF(INDIRECT($B$1&amp;Items!F$2&amp;$B23)="",H23,INDIRECT($B$1&amp;Items!F$2&amp;$B23))</f>
        <v>Прочая ДЗ</v>
      </c>
      <c r="J23" s="1" t="str">
        <f ca="1">IF(INDIRECT($B$1&amp;Items!G$2&amp;$B23)="",IF(H23&lt;&gt;I23,"  "&amp;I23,I23),"    "&amp;INDIRECT($B$1&amp;Items!G$2&amp;$B23))</f>
        <v xml:space="preserve">    Прочие продажи-1</v>
      </c>
      <c r="S23" s="3">
        <v>0</v>
      </c>
      <c r="V23" s="1">
        <f t="shared" ref="V23:BE23" si="63">IF(V$5=1,$S23,U285)</f>
        <v>0</v>
      </c>
      <c r="W23" s="1">
        <f t="shared" ca="1" si="63"/>
        <v>0</v>
      </c>
      <c r="X23" s="1">
        <f t="shared" ca="1" si="63"/>
        <v>0</v>
      </c>
      <c r="Y23" s="1">
        <f ca="1">IF(Y$5=1,$S23,X285)</f>
        <v>0</v>
      </c>
      <c r="Z23" s="1">
        <f t="shared" ca="1" si="63"/>
        <v>0</v>
      </c>
      <c r="AA23" s="1">
        <f t="shared" ca="1" si="63"/>
        <v>0</v>
      </c>
      <c r="AB23" s="1">
        <f t="shared" ca="1" si="63"/>
        <v>0</v>
      </c>
      <c r="AC23" s="1">
        <f t="shared" ca="1" si="63"/>
        <v>0</v>
      </c>
      <c r="AD23" s="1">
        <f t="shared" ca="1" si="63"/>
        <v>0</v>
      </c>
      <c r="AE23" s="1">
        <f t="shared" ca="1" si="63"/>
        <v>0</v>
      </c>
      <c r="AF23" s="1">
        <f t="shared" ca="1" si="63"/>
        <v>0</v>
      </c>
      <c r="AG23" s="1">
        <f t="shared" ca="1" si="63"/>
        <v>0</v>
      </c>
      <c r="AH23" s="1">
        <f t="shared" ca="1" si="63"/>
        <v>0</v>
      </c>
      <c r="AI23" s="1">
        <f t="shared" ca="1" si="63"/>
        <v>0</v>
      </c>
      <c r="AJ23" s="1">
        <f t="shared" ca="1" si="63"/>
        <v>0</v>
      </c>
      <c r="AK23" s="1">
        <f t="shared" ca="1" si="63"/>
        <v>0</v>
      </c>
      <c r="AL23" s="1">
        <f t="shared" ca="1" si="63"/>
        <v>0</v>
      </c>
      <c r="AM23" s="1">
        <f t="shared" ca="1" si="63"/>
        <v>0</v>
      </c>
      <c r="AN23" s="1">
        <f t="shared" ca="1" si="63"/>
        <v>0</v>
      </c>
      <c r="AO23" s="1">
        <f t="shared" ca="1" si="63"/>
        <v>0</v>
      </c>
      <c r="AP23" s="1">
        <f t="shared" ca="1" si="63"/>
        <v>0</v>
      </c>
      <c r="AQ23" s="1">
        <f t="shared" ca="1" si="63"/>
        <v>0</v>
      </c>
      <c r="AR23" s="1">
        <f t="shared" ca="1" si="63"/>
        <v>0</v>
      </c>
      <c r="AS23" s="1">
        <f t="shared" ca="1" si="63"/>
        <v>0</v>
      </c>
      <c r="AT23" s="1">
        <f t="shared" ca="1" si="63"/>
        <v>0</v>
      </c>
      <c r="AU23" s="1">
        <f t="shared" ca="1" si="63"/>
        <v>0</v>
      </c>
      <c r="AV23" s="1">
        <f t="shared" ca="1" si="63"/>
        <v>0</v>
      </c>
      <c r="AW23" s="1">
        <f t="shared" ca="1" si="63"/>
        <v>0</v>
      </c>
      <c r="AX23" s="1">
        <f t="shared" ca="1" si="63"/>
        <v>0</v>
      </c>
      <c r="AY23" s="1">
        <f t="shared" ca="1" si="63"/>
        <v>0</v>
      </c>
      <c r="AZ23" s="1">
        <f t="shared" ca="1" si="63"/>
        <v>0</v>
      </c>
      <c r="BA23" s="1">
        <f t="shared" ca="1" si="63"/>
        <v>0</v>
      </c>
      <c r="BB23" s="1">
        <f t="shared" ca="1" si="63"/>
        <v>0</v>
      </c>
      <c r="BC23" s="1">
        <f t="shared" ca="1" si="63"/>
        <v>0</v>
      </c>
      <c r="BD23" s="1">
        <f t="shared" ca="1" si="63"/>
        <v>0</v>
      </c>
      <c r="BE23" s="1">
        <f t="shared" ca="1" si="63"/>
        <v>0</v>
      </c>
    </row>
    <row r="24" spans="1:57" x14ac:dyDescent="0.3">
      <c r="B24" s="1">
        <f>MAX(B$16:B23)+1</f>
        <v>16</v>
      </c>
      <c r="H24" s="13" t="str">
        <f ca="1">INDIRECT($B$1&amp;Items!E$2&amp;$B24)</f>
        <v>Дебиторская задолженность</v>
      </c>
      <c r="I24" s="13" t="str">
        <f ca="1">IF(INDIRECT($B$1&amp;Items!F$2&amp;$B24)="",H24,INDIRECT($B$1&amp;Items!F$2&amp;$B24))</f>
        <v>Прочая ДЗ</v>
      </c>
      <c r="J24" s="1" t="str">
        <f ca="1">IF(INDIRECT($B$1&amp;Items!G$2&amp;$B24)="",IF(H24&lt;&gt;I24,"  "&amp;I24,I24),"    "&amp;INDIRECT($B$1&amp;Items!G$2&amp;$B24))</f>
        <v xml:space="preserve">    Прочие продажи-2</v>
      </c>
      <c r="S24" s="3">
        <v>0</v>
      </c>
      <c r="V24" s="1">
        <f t="shared" ref="V24:BE24" si="64">IF(V$5=1,$S24,U286)</f>
        <v>0</v>
      </c>
      <c r="W24" s="1">
        <f t="shared" ca="1" si="64"/>
        <v>0</v>
      </c>
      <c r="X24" s="1">
        <f t="shared" ca="1" si="64"/>
        <v>0</v>
      </c>
      <c r="Y24" s="1">
        <f t="shared" ca="1" si="64"/>
        <v>0</v>
      </c>
      <c r="Z24" s="1">
        <f t="shared" ca="1" si="64"/>
        <v>0</v>
      </c>
      <c r="AA24" s="1">
        <f t="shared" ca="1" si="64"/>
        <v>0</v>
      </c>
      <c r="AB24" s="1">
        <f t="shared" ca="1" si="64"/>
        <v>0</v>
      </c>
      <c r="AC24" s="1">
        <f t="shared" ca="1" si="64"/>
        <v>0</v>
      </c>
      <c r="AD24" s="1">
        <f t="shared" ca="1" si="64"/>
        <v>0</v>
      </c>
      <c r="AE24" s="1">
        <f t="shared" ca="1" si="64"/>
        <v>0</v>
      </c>
      <c r="AF24" s="1">
        <f t="shared" ca="1" si="64"/>
        <v>0</v>
      </c>
      <c r="AG24" s="1">
        <f t="shared" ca="1" si="64"/>
        <v>0</v>
      </c>
      <c r="AH24" s="1">
        <f t="shared" ca="1" si="64"/>
        <v>0</v>
      </c>
      <c r="AI24" s="1">
        <f t="shared" ca="1" si="64"/>
        <v>0</v>
      </c>
      <c r="AJ24" s="1">
        <f t="shared" ca="1" si="64"/>
        <v>0</v>
      </c>
      <c r="AK24" s="1">
        <f t="shared" ca="1" si="64"/>
        <v>0</v>
      </c>
      <c r="AL24" s="1">
        <f t="shared" ca="1" si="64"/>
        <v>0</v>
      </c>
      <c r="AM24" s="1">
        <f t="shared" ca="1" si="64"/>
        <v>0</v>
      </c>
      <c r="AN24" s="1">
        <f t="shared" ca="1" si="64"/>
        <v>0</v>
      </c>
      <c r="AO24" s="1">
        <f t="shared" ca="1" si="64"/>
        <v>0</v>
      </c>
      <c r="AP24" s="1">
        <f t="shared" ca="1" si="64"/>
        <v>0</v>
      </c>
      <c r="AQ24" s="1">
        <f t="shared" ca="1" si="64"/>
        <v>0</v>
      </c>
      <c r="AR24" s="1">
        <f t="shared" ca="1" si="64"/>
        <v>0</v>
      </c>
      <c r="AS24" s="1">
        <f t="shared" ca="1" si="64"/>
        <v>0</v>
      </c>
      <c r="AT24" s="1">
        <f t="shared" ca="1" si="64"/>
        <v>0</v>
      </c>
      <c r="AU24" s="1">
        <f t="shared" ca="1" si="64"/>
        <v>0</v>
      </c>
      <c r="AV24" s="1">
        <f t="shared" ca="1" si="64"/>
        <v>0</v>
      </c>
      <c r="AW24" s="1">
        <f t="shared" ca="1" si="64"/>
        <v>0</v>
      </c>
      <c r="AX24" s="1">
        <f t="shared" ca="1" si="64"/>
        <v>0</v>
      </c>
      <c r="AY24" s="1">
        <f t="shared" ca="1" si="64"/>
        <v>0</v>
      </c>
      <c r="AZ24" s="1">
        <f t="shared" ca="1" si="64"/>
        <v>0</v>
      </c>
      <c r="BA24" s="1">
        <f t="shared" ca="1" si="64"/>
        <v>0</v>
      </c>
      <c r="BB24" s="1">
        <f t="shared" ca="1" si="64"/>
        <v>0</v>
      </c>
      <c r="BC24" s="1">
        <f t="shared" ca="1" si="64"/>
        <v>0</v>
      </c>
      <c r="BD24" s="1">
        <f t="shared" ca="1" si="64"/>
        <v>0</v>
      </c>
      <c r="BE24" s="1">
        <f t="shared" ca="1" si="64"/>
        <v>0</v>
      </c>
    </row>
    <row r="25" spans="1:57" ht="4.95" customHeight="1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</row>
    <row r="27" spans="1:57" x14ac:dyDescent="0.3">
      <c r="B27" s="1">
        <f>ROW(Items!$A$83)</f>
        <v>83</v>
      </c>
      <c r="H27" s="13" t="str">
        <f ca="1">INDIRECT($B$1&amp;Items!E$2&amp;$B27)</f>
        <v>Незавершенное производство</v>
      </c>
      <c r="I27" s="13" t="str">
        <f ca="1">IF(INDIRECT($B$1&amp;Items!F$2&amp;$B27)="",H27,INDIRECT($B$1&amp;Items!F$2&amp;$B27))</f>
        <v>Незавершенное производство</v>
      </c>
      <c r="J27" s="1" t="str">
        <f ca="1">IF(INDIRECT($B$1&amp;Items!G$2&amp;$B27)="",IF(H27&lt;&gt;I27,"  "&amp;I27,I27),"    "&amp;INDIRECT($B$1&amp;Items!G$2&amp;$B27))</f>
        <v>Незавершенное производство</v>
      </c>
      <c r="S27" s="1">
        <f>SUM(S28:S33)</f>
        <v>0</v>
      </c>
      <c r="V27" s="1">
        <f t="shared" ref="V27:BE27" si="65">SUM(V28:V33)</f>
        <v>0</v>
      </c>
      <c r="W27" s="1">
        <f t="shared" ca="1" si="65"/>
        <v>12166127.686100001</v>
      </c>
      <c r="X27" s="1">
        <f t="shared" ca="1" si="65"/>
        <v>22773648.879333999</v>
      </c>
      <c r="Y27" s="1">
        <f t="shared" ca="1" si="65"/>
        <v>35867379.952873006</v>
      </c>
      <c r="Z27" s="1">
        <f t="shared" ca="1" si="65"/>
        <v>44661231.573518999</v>
      </c>
      <c r="AA27" s="1">
        <f t="shared" ca="1" si="65"/>
        <v>42254107.923230797</v>
      </c>
      <c r="AB27" s="1">
        <f t="shared" ca="1" si="65"/>
        <v>20582073.484514847</v>
      </c>
      <c r="AC27" s="1">
        <f t="shared" ca="1" si="65"/>
        <v>20582073.484514847</v>
      </c>
      <c r="AD27" s="1">
        <f t="shared" ca="1" si="65"/>
        <v>20582073.484514847</v>
      </c>
      <c r="AE27" s="1">
        <f t="shared" ca="1" si="65"/>
        <v>20582073.484514847</v>
      </c>
      <c r="AF27" s="1">
        <f t="shared" ca="1" si="65"/>
        <v>20582073.484514847</v>
      </c>
      <c r="AG27" s="1">
        <f t="shared" ca="1" si="65"/>
        <v>20582073.484514847</v>
      </c>
      <c r="AH27" s="1">
        <f t="shared" ca="1" si="65"/>
        <v>20582073.484514847</v>
      </c>
      <c r="AI27" s="1">
        <f t="shared" ca="1" si="65"/>
        <v>20582073.484514847</v>
      </c>
      <c r="AJ27" s="1">
        <f t="shared" ca="1" si="65"/>
        <v>20582073.484514847</v>
      </c>
      <c r="AK27" s="1">
        <f t="shared" ca="1" si="65"/>
        <v>20582073.484514847</v>
      </c>
      <c r="AL27" s="1">
        <f t="shared" ca="1" si="65"/>
        <v>20582073.484514847</v>
      </c>
      <c r="AM27" s="1">
        <f t="shared" ca="1" si="65"/>
        <v>20582073.484514847</v>
      </c>
      <c r="AN27" s="1">
        <f t="shared" ca="1" si="65"/>
        <v>20582073.484514847</v>
      </c>
      <c r="AO27" s="1">
        <f t="shared" ca="1" si="65"/>
        <v>20582073.484514847</v>
      </c>
      <c r="AP27" s="1">
        <f t="shared" ca="1" si="65"/>
        <v>20582073.484514847</v>
      </c>
      <c r="AQ27" s="1">
        <f t="shared" ca="1" si="65"/>
        <v>20582073.484514847</v>
      </c>
      <c r="AR27" s="1">
        <f t="shared" ca="1" si="65"/>
        <v>20582073.484514847</v>
      </c>
      <c r="AS27" s="1">
        <f t="shared" ca="1" si="65"/>
        <v>20582073.484514847</v>
      </c>
      <c r="AT27" s="1">
        <f t="shared" ca="1" si="65"/>
        <v>20582073.484514847</v>
      </c>
      <c r="AU27" s="1">
        <f t="shared" ca="1" si="65"/>
        <v>20582073.484514847</v>
      </c>
      <c r="AV27" s="1">
        <f t="shared" ca="1" si="65"/>
        <v>20582073.484514847</v>
      </c>
      <c r="AW27" s="1">
        <f t="shared" ca="1" si="65"/>
        <v>20582073.484514847</v>
      </c>
      <c r="AX27" s="1">
        <f t="shared" ca="1" si="65"/>
        <v>20582073.484514847</v>
      </c>
      <c r="AY27" s="1">
        <f t="shared" ca="1" si="65"/>
        <v>20582073.484514847</v>
      </c>
      <c r="AZ27" s="1">
        <f t="shared" ca="1" si="65"/>
        <v>20582073.484514847</v>
      </c>
      <c r="BA27" s="1">
        <f t="shared" ca="1" si="65"/>
        <v>20582073.484514847</v>
      </c>
      <c r="BB27" s="1">
        <f t="shared" ca="1" si="65"/>
        <v>20582073.484514847</v>
      </c>
      <c r="BC27" s="1">
        <f t="shared" ca="1" si="65"/>
        <v>20582073.484514847</v>
      </c>
      <c r="BD27" s="1">
        <f t="shared" ca="1" si="65"/>
        <v>20582073.484514847</v>
      </c>
      <c r="BE27" s="1">
        <f t="shared" ca="1" si="65"/>
        <v>20582073.484514847</v>
      </c>
    </row>
    <row r="28" spans="1:57" x14ac:dyDescent="0.3">
      <c r="B28" s="1">
        <f>MAX(B$26:B27)+1</f>
        <v>84</v>
      </c>
      <c r="H28" s="13" t="str">
        <f ca="1">INDIRECT($B$1&amp;Items!E$2&amp;$B28)</f>
        <v>Незавершенное производство</v>
      </c>
      <c r="I28" s="13" t="str">
        <f ca="1">IF(INDIRECT($B$1&amp;Items!F$2&amp;$B28)="",H28,INDIRECT($B$1&amp;Items!F$2&amp;$B28))</f>
        <v>Начисление затрат этапа-1 бизнес-процесса</v>
      </c>
      <c r="J28" s="1" t="str">
        <f ca="1">IF(INDIRECT($B$1&amp;Items!G$2&amp;$B28)="",IF(H28&lt;&gt;I28,"  "&amp;I28,I28),"    "&amp;INDIRECT($B$1&amp;Items!G$2&amp;$B28))</f>
        <v xml:space="preserve">  Начисление затрат этапа-1 бизнес-процесса</v>
      </c>
      <c r="S28" s="3">
        <v>0</v>
      </c>
      <c r="V28" s="1">
        <f>IF(V$5=1,$S28,U290)</f>
        <v>0</v>
      </c>
      <c r="W28" s="1">
        <f t="shared" ref="W28:BE28" ca="1" si="66">IF(W$5=1,$S28,V290)</f>
        <v>3995100</v>
      </c>
      <c r="X28" s="1">
        <f t="shared" ca="1" si="66"/>
        <v>6204757</v>
      </c>
      <c r="Y28" s="1">
        <f t="shared" ca="1" si="66"/>
        <v>11098926.2893</v>
      </c>
      <c r="Z28" s="1">
        <f t="shared" ca="1" si="66"/>
        <v>12501478.02</v>
      </c>
      <c r="AA28" s="1">
        <f t="shared" ca="1" si="66"/>
        <v>10001182.415999999</v>
      </c>
      <c r="AB28" s="1">
        <f t="shared" ca="1" si="66"/>
        <v>4375517.3069999991</v>
      </c>
      <c r="AC28" s="1">
        <f t="shared" ca="1" si="66"/>
        <v>4375517.3069999991</v>
      </c>
      <c r="AD28" s="1">
        <f t="shared" ca="1" si="66"/>
        <v>4375517.3069999991</v>
      </c>
      <c r="AE28" s="1">
        <f t="shared" ca="1" si="66"/>
        <v>4375517.3069999991</v>
      </c>
      <c r="AF28" s="1">
        <f t="shared" ca="1" si="66"/>
        <v>4375517.3069999991</v>
      </c>
      <c r="AG28" s="1">
        <f t="shared" ca="1" si="66"/>
        <v>4375517.3069999991</v>
      </c>
      <c r="AH28" s="1">
        <f t="shared" ca="1" si="66"/>
        <v>4375517.3069999991</v>
      </c>
      <c r="AI28" s="1">
        <f t="shared" ca="1" si="66"/>
        <v>4375517.3069999991</v>
      </c>
      <c r="AJ28" s="1">
        <f t="shared" ca="1" si="66"/>
        <v>4375517.3069999991</v>
      </c>
      <c r="AK28" s="1">
        <f t="shared" ca="1" si="66"/>
        <v>4375517.3069999991</v>
      </c>
      <c r="AL28" s="1">
        <f t="shared" ca="1" si="66"/>
        <v>4375517.3069999991</v>
      </c>
      <c r="AM28" s="1">
        <f t="shared" ca="1" si="66"/>
        <v>4375517.3069999991</v>
      </c>
      <c r="AN28" s="1">
        <f t="shared" ca="1" si="66"/>
        <v>4375517.3069999991</v>
      </c>
      <c r="AO28" s="1">
        <f t="shared" ca="1" si="66"/>
        <v>4375517.3069999991</v>
      </c>
      <c r="AP28" s="1">
        <f t="shared" ca="1" si="66"/>
        <v>4375517.3069999991</v>
      </c>
      <c r="AQ28" s="1">
        <f t="shared" ca="1" si="66"/>
        <v>4375517.3069999991</v>
      </c>
      <c r="AR28" s="1">
        <f t="shared" ca="1" si="66"/>
        <v>4375517.3069999991</v>
      </c>
      <c r="AS28" s="1">
        <f t="shared" ca="1" si="66"/>
        <v>4375517.3069999991</v>
      </c>
      <c r="AT28" s="1">
        <f t="shared" ca="1" si="66"/>
        <v>4375517.3069999991</v>
      </c>
      <c r="AU28" s="1">
        <f t="shared" ca="1" si="66"/>
        <v>4375517.3069999991</v>
      </c>
      <c r="AV28" s="1">
        <f t="shared" ca="1" si="66"/>
        <v>4375517.3069999991</v>
      </c>
      <c r="AW28" s="1">
        <f t="shared" ca="1" si="66"/>
        <v>4375517.3069999991</v>
      </c>
      <c r="AX28" s="1">
        <f t="shared" ca="1" si="66"/>
        <v>4375517.3069999991</v>
      </c>
      <c r="AY28" s="1">
        <f t="shared" ca="1" si="66"/>
        <v>4375517.3069999991</v>
      </c>
      <c r="AZ28" s="1">
        <f t="shared" ca="1" si="66"/>
        <v>4375517.3069999991</v>
      </c>
      <c r="BA28" s="1">
        <f t="shared" ca="1" si="66"/>
        <v>4375517.3069999991</v>
      </c>
      <c r="BB28" s="1">
        <f t="shared" ca="1" si="66"/>
        <v>4375517.3069999991</v>
      </c>
      <c r="BC28" s="1">
        <f t="shared" ca="1" si="66"/>
        <v>4375517.3069999991</v>
      </c>
      <c r="BD28" s="1">
        <f t="shared" ca="1" si="66"/>
        <v>4375517.3069999991</v>
      </c>
      <c r="BE28" s="1">
        <f t="shared" ca="1" si="66"/>
        <v>4375517.3069999991</v>
      </c>
    </row>
    <row r="29" spans="1:57" x14ac:dyDescent="0.3">
      <c r="B29" s="1">
        <f>MAX(B$26:B28)+1</f>
        <v>85</v>
      </c>
      <c r="H29" s="13" t="str">
        <f ca="1">INDIRECT($B$1&amp;Items!E$2&amp;$B29)</f>
        <v>Незавершенное производство</v>
      </c>
      <c r="I29" s="13" t="str">
        <f ca="1">IF(INDIRECT($B$1&amp;Items!F$2&amp;$B29)="",H29,INDIRECT($B$1&amp;Items!F$2&amp;$B29))</f>
        <v>Начисление затрат этапа-2 бизнес-процесса</v>
      </c>
      <c r="J29" s="1" t="str">
        <f ca="1">IF(INDIRECT($B$1&amp;Items!G$2&amp;$B29)="",IF(H29&lt;&gt;I29,"  "&amp;I29,I29),"    "&amp;INDIRECT($B$1&amp;Items!G$2&amp;$B29))</f>
        <v xml:space="preserve">  Начисление затрат этапа-2 бизнес-процесса</v>
      </c>
      <c r="S29" s="3">
        <v>0</v>
      </c>
      <c r="V29" s="1">
        <f t="shared" ref="V29:BE29" si="67">IF(V$5=1,$S29,U291)</f>
        <v>0</v>
      </c>
      <c r="W29" s="1">
        <f t="shared" ca="1" si="67"/>
        <v>3567656.2376999995</v>
      </c>
      <c r="X29" s="1">
        <f t="shared" ca="1" si="67"/>
        <v>4736696.5269999998</v>
      </c>
      <c r="Y29" s="1">
        <f t="shared" ca="1" si="67"/>
        <v>4736696.5269999998</v>
      </c>
      <c r="Z29" s="1">
        <f t="shared" ca="1" si="67"/>
        <v>6516696.5269999998</v>
      </c>
      <c r="AA29" s="1">
        <f t="shared" ca="1" si="67"/>
        <v>7493184.2215999989</v>
      </c>
      <c r="AB29" s="1">
        <f t="shared" ca="1" si="67"/>
        <v>3722224.2844500002</v>
      </c>
      <c r="AC29" s="1">
        <f t="shared" ca="1" si="67"/>
        <v>3722224.2844500002</v>
      </c>
      <c r="AD29" s="1">
        <f t="shared" ca="1" si="67"/>
        <v>3722224.2844500002</v>
      </c>
      <c r="AE29" s="1">
        <f t="shared" ca="1" si="67"/>
        <v>3722224.2844500002</v>
      </c>
      <c r="AF29" s="1">
        <f t="shared" ca="1" si="67"/>
        <v>3722224.2844500002</v>
      </c>
      <c r="AG29" s="1">
        <f t="shared" ca="1" si="67"/>
        <v>3722224.2844500002</v>
      </c>
      <c r="AH29" s="1">
        <f t="shared" ca="1" si="67"/>
        <v>3722224.2844500002</v>
      </c>
      <c r="AI29" s="1">
        <f t="shared" ca="1" si="67"/>
        <v>3722224.2844500002</v>
      </c>
      <c r="AJ29" s="1">
        <f t="shared" ca="1" si="67"/>
        <v>3722224.2844500002</v>
      </c>
      <c r="AK29" s="1">
        <f t="shared" ca="1" si="67"/>
        <v>3722224.2844500002</v>
      </c>
      <c r="AL29" s="1">
        <f t="shared" ca="1" si="67"/>
        <v>3722224.2844500002</v>
      </c>
      <c r="AM29" s="1">
        <f t="shared" ca="1" si="67"/>
        <v>3722224.2844500002</v>
      </c>
      <c r="AN29" s="1">
        <f t="shared" ca="1" si="67"/>
        <v>3722224.2844500002</v>
      </c>
      <c r="AO29" s="1">
        <f t="shared" ca="1" si="67"/>
        <v>3722224.2844500002</v>
      </c>
      <c r="AP29" s="1">
        <f t="shared" ca="1" si="67"/>
        <v>3722224.2844500002</v>
      </c>
      <c r="AQ29" s="1">
        <f t="shared" ca="1" si="67"/>
        <v>3722224.2844500002</v>
      </c>
      <c r="AR29" s="1">
        <f t="shared" ca="1" si="67"/>
        <v>3722224.2844500002</v>
      </c>
      <c r="AS29" s="1">
        <f t="shared" ca="1" si="67"/>
        <v>3722224.2844500002</v>
      </c>
      <c r="AT29" s="1">
        <f t="shared" ca="1" si="67"/>
        <v>3722224.2844500002</v>
      </c>
      <c r="AU29" s="1">
        <f t="shared" ca="1" si="67"/>
        <v>3722224.2844500002</v>
      </c>
      <c r="AV29" s="1">
        <f t="shared" ca="1" si="67"/>
        <v>3722224.2844500002</v>
      </c>
      <c r="AW29" s="1">
        <f t="shared" ca="1" si="67"/>
        <v>3722224.2844500002</v>
      </c>
      <c r="AX29" s="1">
        <f t="shared" ca="1" si="67"/>
        <v>3722224.2844500002</v>
      </c>
      <c r="AY29" s="1">
        <f t="shared" ca="1" si="67"/>
        <v>3722224.2844500002</v>
      </c>
      <c r="AZ29" s="1">
        <f t="shared" ca="1" si="67"/>
        <v>3722224.2844500002</v>
      </c>
      <c r="BA29" s="1">
        <f t="shared" ca="1" si="67"/>
        <v>3722224.2844500002</v>
      </c>
      <c r="BB29" s="1">
        <f t="shared" ca="1" si="67"/>
        <v>3722224.2844500002</v>
      </c>
      <c r="BC29" s="1">
        <f t="shared" ca="1" si="67"/>
        <v>3722224.2844500002</v>
      </c>
      <c r="BD29" s="1">
        <f t="shared" ca="1" si="67"/>
        <v>3722224.2844500002</v>
      </c>
      <c r="BE29" s="1">
        <f t="shared" ca="1" si="67"/>
        <v>3722224.2844500002</v>
      </c>
    </row>
    <row r="30" spans="1:57" x14ac:dyDescent="0.3">
      <c r="B30" s="1">
        <f>MAX(B$26:B29)+1</f>
        <v>86</v>
      </c>
      <c r="H30" s="13" t="str">
        <f ca="1">INDIRECT($B$1&amp;Items!E$2&amp;$B30)</f>
        <v>Незавершенное производство</v>
      </c>
      <c r="I30" s="13" t="str">
        <f ca="1">IF(INDIRECT($B$1&amp;Items!F$2&amp;$B30)="",H30,INDIRECT($B$1&amp;Items!F$2&amp;$B30))</f>
        <v>Начисление затрат этапа-3 бизнес-процесса</v>
      </c>
      <c r="J30" s="1" t="str">
        <f ca="1">IF(INDIRECT($B$1&amp;Items!G$2&amp;$B30)="",IF(H30&lt;&gt;I30,"  "&amp;I30,I30),"    "&amp;INDIRECT($B$1&amp;Items!G$2&amp;$B30))</f>
        <v xml:space="preserve">  Начисление затрат этапа-3 бизнес-процесса</v>
      </c>
      <c r="S30" s="3">
        <v>0</v>
      </c>
      <c r="V30" s="1">
        <f t="shared" ref="V30:BE30" si="68">IF(V$5=1,$S30,U292)</f>
        <v>0</v>
      </c>
      <c r="W30" s="1">
        <f t="shared" ca="1" si="68"/>
        <v>2548698.94</v>
      </c>
      <c r="X30" s="1">
        <f t="shared" ca="1" si="68"/>
        <v>5752166.3499459997</v>
      </c>
      <c r="Y30" s="1">
        <f t="shared" ca="1" si="68"/>
        <v>8271465.2899459992</v>
      </c>
      <c r="Z30" s="1">
        <f t="shared" ca="1" si="68"/>
        <v>11376982.829946</v>
      </c>
      <c r="AA30" s="1">
        <f t="shared" ca="1" si="68"/>
        <v>11641179.5523724</v>
      </c>
      <c r="AB30" s="1">
        <f t="shared" ca="1" si="68"/>
        <v>5927525.5822643004</v>
      </c>
      <c r="AC30" s="1">
        <f t="shared" ca="1" si="68"/>
        <v>5927525.5822643004</v>
      </c>
      <c r="AD30" s="1">
        <f t="shared" ca="1" si="68"/>
        <v>5927525.5822643004</v>
      </c>
      <c r="AE30" s="1">
        <f t="shared" ca="1" si="68"/>
        <v>5927525.5822643004</v>
      </c>
      <c r="AF30" s="1">
        <f t="shared" ca="1" si="68"/>
        <v>5927525.5822643004</v>
      </c>
      <c r="AG30" s="1">
        <f t="shared" ca="1" si="68"/>
        <v>5927525.5822643004</v>
      </c>
      <c r="AH30" s="1">
        <f t="shared" ca="1" si="68"/>
        <v>5927525.5822643004</v>
      </c>
      <c r="AI30" s="1">
        <f t="shared" ca="1" si="68"/>
        <v>5927525.5822643004</v>
      </c>
      <c r="AJ30" s="1">
        <f t="shared" ca="1" si="68"/>
        <v>5927525.5822643004</v>
      </c>
      <c r="AK30" s="1">
        <f t="shared" ca="1" si="68"/>
        <v>5927525.5822643004</v>
      </c>
      <c r="AL30" s="1">
        <f t="shared" ca="1" si="68"/>
        <v>5927525.5822643004</v>
      </c>
      <c r="AM30" s="1">
        <f t="shared" ca="1" si="68"/>
        <v>5927525.5822643004</v>
      </c>
      <c r="AN30" s="1">
        <f t="shared" ca="1" si="68"/>
        <v>5927525.5822643004</v>
      </c>
      <c r="AO30" s="1">
        <f t="shared" ca="1" si="68"/>
        <v>5927525.5822643004</v>
      </c>
      <c r="AP30" s="1">
        <f t="shared" ca="1" si="68"/>
        <v>5927525.5822643004</v>
      </c>
      <c r="AQ30" s="1">
        <f t="shared" ca="1" si="68"/>
        <v>5927525.5822643004</v>
      </c>
      <c r="AR30" s="1">
        <f t="shared" ca="1" si="68"/>
        <v>5927525.5822643004</v>
      </c>
      <c r="AS30" s="1">
        <f t="shared" ca="1" si="68"/>
        <v>5927525.5822643004</v>
      </c>
      <c r="AT30" s="1">
        <f t="shared" ca="1" si="68"/>
        <v>5927525.5822643004</v>
      </c>
      <c r="AU30" s="1">
        <f t="shared" ca="1" si="68"/>
        <v>5927525.5822643004</v>
      </c>
      <c r="AV30" s="1">
        <f t="shared" ca="1" si="68"/>
        <v>5927525.5822643004</v>
      </c>
      <c r="AW30" s="1">
        <f t="shared" ca="1" si="68"/>
        <v>5927525.5822643004</v>
      </c>
      <c r="AX30" s="1">
        <f t="shared" ca="1" si="68"/>
        <v>5927525.5822643004</v>
      </c>
      <c r="AY30" s="1">
        <f t="shared" ca="1" si="68"/>
        <v>5927525.5822643004</v>
      </c>
      <c r="AZ30" s="1">
        <f t="shared" ca="1" si="68"/>
        <v>5927525.5822643004</v>
      </c>
      <c r="BA30" s="1">
        <f t="shared" ca="1" si="68"/>
        <v>5927525.5822643004</v>
      </c>
      <c r="BB30" s="1">
        <f t="shared" ca="1" si="68"/>
        <v>5927525.5822643004</v>
      </c>
      <c r="BC30" s="1">
        <f t="shared" ca="1" si="68"/>
        <v>5927525.5822643004</v>
      </c>
      <c r="BD30" s="1">
        <f t="shared" ca="1" si="68"/>
        <v>5927525.5822643004</v>
      </c>
      <c r="BE30" s="1">
        <f t="shared" ca="1" si="68"/>
        <v>5927525.5822643004</v>
      </c>
    </row>
    <row r="31" spans="1:57" x14ac:dyDescent="0.3">
      <c r="B31" s="1">
        <f>MAX(B$26:B30)+1</f>
        <v>87</v>
      </c>
      <c r="H31" s="13" t="str">
        <f ca="1">INDIRECT($B$1&amp;Items!E$2&amp;$B31)</f>
        <v>Незавершенное производство</v>
      </c>
      <c r="I31" s="13" t="str">
        <f ca="1">IF(INDIRECT($B$1&amp;Items!F$2&amp;$B31)="",H31,INDIRECT($B$1&amp;Items!F$2&amp;$B31))</f>
        <v>Начисление затрат этапа-4 бизнес-процесса</v>
      </c>
      <c r="J31" s="1" t="str">
        <f ca="1">IF(INDIRECT($B$1&amp;Items!G$2&amp;$B31)="",IF(H31&lt;&gt;I31,"  "&amp;I31,I31),"    "&amp;INDIRECT($B$1&amp;Items!G$2&amp;$B31))</f>
        <v xml:space="preserve">  Начисление затрат этапа-4 бизнес-процесса</v>
      </c>
      <c r="S31" s="3">
        <v>0</v>
      </c>
      <c r="V31" s="1">
        <f t="shared" ref="V31:BE31" si="69">IF(V$5=1,$S31,U293)</f>
        <v>0</v>
      </c>
      <c r="W31" s="1">
        <f t="shared" ca="1" si="69"/>
        <v>0</v>
      </c>
      <c r="X31" s="1">
        <f t="shared" ca="1" si="69"/>
        <v>1125151.1099999999</v>
      </c>
      <c r="Y31" s="1">
        <f t="shared" ca="1" si="69"/>
        <v>5450276.7142389994</v>
      </c>
      <c r="Z31" s="1">
        <f t="shared" ca="1" si="69"/>
        <v>7956059.0641849991</v>
      </c>
      <c r="AA31" s="1">
        <f t="shared" ca="1" si="69"/>
        <v>7682252.8033479992</v>
      </c>
      <c r="AB31" s="1">
        <f t="shared" ca="1" si="69"/>
        <v>3360985.6014647484</v>
      </c>
      <c r="AC31" s="1">
        <f t="shared" ca="1" si="69"/>
        <v>3360985.6014647484</v>
      </c>
      <c r="AD31" s="1">
        <f t="shared" ca="1" si="69"/>
        <v>3360985.6014647484</v>
      </c>
      <c r="AE31" s="1">
        <f t="shared" ca="1" si="69"/>
        <v>3360985.6014647484</v>
      </c>
      <c r="AF31" s="1">
        <f t="shared" ca="1" si="69"/>
        <v>3360985.6014647484</v>
      </c>
      <c r="AG31" s="1">
        <f t="shared" ca="1" si="69"/>
        <v>3360985.6014647484</v>
      </c>
      <c r="AH31" s="1">
        <f t="shared" ca="1" si="69"/>
        <v>3360985.6014647484</v>
      </c>
      <c r="AI31" s="1">
        <f t="shared" ca="1" si="69"/>
        <v>3360985.6014647484</v>
      </c>
      <c r="AJ31" s="1">
        <f t="shared" ca="1" si="69"/>
        <v>3360985.6014647484</v>
      </c>
      <c r="AK31" s="1">
        <f t="shared" ca="1" si="69"/>
        <v>3360985.6014647484</v>
      </c>
      <c r="AL31" s="1">
        <f t="shared" ca="1" si="69"/>
        <v>3360985.6014647484</v>
      </c>
      <c r="AM31" s="1">
        <f t="shared" ca="1" si="69"/>
        <v>3360985.6014647484</v>
      </c>
      <c r="AN31" s="1">
        <f t="shared" ca="1" si="69"/>
        <v>3360985.6014647484</v>
      </c>
      <c r="AO31" s="1">
        <f t="shared" ca="1" si="69"/>
        <v>3360985.6014647484</v>
      </c>
      <c r="AP31" s="1">
        <f t="shared" ca="1" si="69"/>
        <v>3360985.6014647484</v>
      </c>
      <c r="AQ31" s="1">
        <f t="shared" ca="1" si="69"/>
        <v>3360985.6014647484</v>
      </c>
      <c r="AR31" s="1">
        <f t="shared" ca="1" si="69"/>
        <v>3360985.6014647484</v>
      </c>
      <c r="AS31" s="1">
        <f t="shared" ca="1" si="69"/>
        <v>3360985.6014647484</v>
      </c>
      <c r="AT31" s="1">
        <f t="shared" ca="1" si="69"/>
        <v>3360985.6014647484</v>
      </c>
      <c r="AU31" s="1">
        <f t="shared" ca="1" si="69"/>
        <v>3360985.6014647484</v>
      </c>
      <c r="AV31" s="1">
        <f t="shared" ca="1" si="69"/>
        <v>3360985.6014647484</v>
      </c>
      <c r="AW31" s="1">
        <f t="shared" ca="1" si="69"/>
        <v>3360985.6014647484</v>
      </c>
      <c r="AX31" s="1">
        <f t="shared" ca="1" si="69"/>
        <v>3360985.6014647484</v>
      </c>
      <c r="AY31" s="1">
        <f t="shared" ca="1" si="69"/>
        <v>3360985.6014647484</v>
      </c>
      <c r="AZ31" s="1">
        <f t="shared" ca="1" si="69"/>
        <v>3360985.6014647484</v>
      </c>
      <c r="BA31" s="1">
        <f t="shared" ca="1" si="69"/>
        <v>3360985.6014647484</v>
      </c>
      <c r="BB31" s="1">
        <f t="shared" ca="1" si="69"/>
        <v>3360985.6014647484</v>
      </c>
      <c r="BC31" s="1">
        <f t="shared" ca="1" si="69"/>
        <v>3360985.6014647484</v>
      </c>
      <c r="BD31" s="1">
        <f t="shared" ca="1" si="69"/>
        <v>3360985.6014647484</v>
      </c>
      <c r="BE31" s="1">
        <f t="shared" ca="1" si="69"/>
        <v>3360985.6014647484</v>
      </c>
    </row>
    <row r="32" spans="1:57" x14ac:dyDescent="0.3">
      <c r="B32" s="1">
        <f>MAX(B$26:B31)+1</f>
        <v>88</v>
      </c>
      <c r="H32" s="13" t="str">
        <f ca="1">INDIRECT($B$1&amp;Items!E$2&amp;$B32)</f>
        <v>Незавершенное производство</v>
      </c>
      <c r="I32" s="13" t="str">
        <f ca="1">IF(INDIRECT($B$1&amp;Items!F$2&amp;$B32)="",H32,INDIRECT($B$1&amp;Items!F$2&amp;$B32))</f>
        <v>Начисление затрат этапа-5 бизнес-процесса</v>
      </c>
      <c r="J32" s="1" t="str">
        <f ca="1">IF(INDIRECT($B$1&amp;Items!G$2&amp;$B32)="",IF(H32&lt;&gt;I32,"  "&amp;I32,I32),"    "&amp;INDIRECT($B$1&amp;Items!G$2&amp;$B32))</f>
        <v xml:space="preserve">  Начисление затрат этапа-5 бизнес-процесса</v>
      </c>
      <c r="S32" s="3">
        <v>0</v>
      </c>
      <c r="V32" s="1">
        <f t="shared" ref="V32:BE32" si="70">IF(V$5=1,$S32,U294)</f>
        <v>0</v>
      </c>
      <c r="W32" s="1">
        <f t="shared" ca="1" si="70"/>
        <v>2054672.5083999999</v>
      </c>
      <c r="X32" s="1">
        <f t="shared" ca="1" si="70"/>
        <v>4954877.8923880002</v>
      </c>
      <c r="Y32" s="1">
        <f t="shared" ca="1" si="70"/>
        <v>6310015.1323880004</v>
      </c>
      <c r="Z32" s="1">
        <f t="shared" ca="1" si="70"/>
        <v>6310015.1323880004</v>
      </c>
      <c r="AA32" s="1">
        <f t="shared" ca="1" si="70"/>
        <v>5436308.9299104</v>
      </c>
      <c r="AB32" s="1">
        <f t="shared" ca="1" si="70"/>
        <v>3195820.7093358003</v>
      </c>
      <c r="AC32" s="1">
        <f t="shared" ca="1" si="70"/>
        <v>3195820.7093358003</v>
      </c>
      <c r="AD32" s="1">
        <f t="shared" ca="1" si="70"/>
        <v>3195820.7093358003</v>
      </c>
      <c r="AE32" s="1">
        <f t="shared" ca="1" si="70"/>
        <v>3195820.7093358003</v>
      </c>
      <c r="AF32" s="1">
        <f t="shared" ca="1" si="70"/>
        <v>3195820.7093358003</v>
      </c>
      <c r="AG32" s="1">
        <f t="shared" ca="1" si="70"/>
        <v>3195820.7093358003</v>
      </c>
      <c r="AH32" s="1">
        <f t="shared" ca="1" si="70"/>
        <v>3195820.7093358003</v>
      </c>
      <c r="AI32" s="1">
        <f t="shared" ca="1" si="70"/>
        <v>3195820.7093358003</v>
      </c>
      <c r="AJ32" s="1">
        <f t="shared" ca="1" si="70"/>
        <v>3195820.7093358003</v>
      </c>
      <c r="AK32" s="1">
        <f t="shared" ca="1" si="70"/>
        <v>3195820.7093358003</v>
      </c>
      <c r="AL32" s="1">
        <f t="shared" ca="1" si="70"/>
        <v>3195820.7093358003</v>
      </c>
      <c r="AM32" s="1">
        <f t="shared" ca="1" si="70"/>
        <v>3195820.7093358003</v>
      </c>
      <c r="AN32" s="1">
        <f t="shared" ca="1" si="70"/>
        <v>3195820.7093358003</v>
      </c>
      <c r="AO32" s="1">
        <f t="shared" ca="1" si="70"/>
        <v>3195820.7093358003</v>
      </c>
      <c r="AP32" s="1">
        <f t="shared" ca="1" si="70"/>
        <v>3195820.7093358003</v>
      </c>
      <c r="AQ32" s="1">
        <f t="shared" ca="1" si="70"/>
        <v>3195820.7093358003</v>
      </c>
      <c r="AR32" s="1">
        <f t="shared" ca="1" si="70"/>
        <v>3195820.7093358003</v>
      </c>
      <c r="AS32" s="1">
        <f t="shared" ca="1" si="70"/>
        <v>3195820.7093358003</v>
      </c>
      <c r="AT32" s="1">
        <f t="shared" ca="1" si="70"/>
        <v>3195820.7093358003</v>
      </c>
      <c r="AU32" s="1">
        <f t="shared" ca="1" si="70"/>
        <v>3195820.7093358003</v>
      </c>
      <c r="AV32" s="1">
        <f t="shared" ca="1" si="70"/>
        <v>3195820.7093358003</v>
      </c>
      <c r="AW32" s="1">
        <f t="shared" ca="1" si="70"/>
        <v>3195820.7093358003</v>
      </c>
      <c r="AX32" s="1">
        <f t="shared" ca="1" si="70"/>
        <v>3195820.7093358003</v>
      </c>
      <c r="AY32" s="1">
        <f t="shared" ca="1" si="70"/>
        <v>3195820.7093358003</v>
      </c>
      <c r="AZ32" s="1">
        <f t="shared" ca="1" si="70"/>
        <v>3195820.7093358003</v>
      </c>
      <c r="BA32" s="1">
        <f t="shared" ca="1" si="70"/>
        <v>3195820.7093358003</v>
      </c>
      <c r="BB32" s="1">
        <f t="shared" ca="1" si="70"/>
        <v>3195820.7093358003</v>
      </c>
      <c r="BC32" s="1">
        <f t="shared" ca="1" si="70"/>
        <v>3195820.7093358003</v>
      </c>
      <c r="BD32" s="1">
        <f t="shared" ca="1" si="70"/>
        <v>3195820.7093358003</v>
      </c>
      <c r="BE32" s="1">
        <f t="shared" ca="1" si="70"/>
        <v>3195820.7093358003</v>
      </c>
    </row>
    <row r="33" spans="1:57" ht="4.95" customHeight="1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</row>
    <row r="35" spans="1:57" x14ac:dyDescent="0.3">
      <c r="H35" s="3" t="s">
        <v>184</v>
      </c>
      <c r="I35" s="3"/>
      <c r="J35" s="3"/>
      <c r="S35" s="1">
        <f>S37+S39</f>
        <v>0</v>
      </c>
      <c r="V35" s="1">
        <f>V37+V39</f>
        <v>0</v>
      </c>
      <c r="W35" s="1">
        <f t="shared" ref="W35:BE35" ca="1" si="71">W37+W39</f>
        <v>4083420.4187057996</v>
      </c>
      <c r="X35" s="1">
        <f t="shared" ca="1" si="71"/>
        <v>7085369.2187860832</v>
      </c>
      <c r="Y35" s="1">
        <f t="shared" ca="1" si="71"/>
        <v>6720009.6376331095</v>
      </c>
      <c r="Z35" s="1">
        <f t="shared" ca="1" si="71"/>
        <v>5061959.4246087</v>
      </c>
      <c r="AA35" s="1">
        <f t="shared" ca="1" si="71"/>
        <v>12176824.370900113</v>
      </c>
      <c r="AB35" s="1">
        <f t="shared" ca="1" si="71"/>
        <v>34193001.197785117</v>
      </c>
      <c r="AC35" s="1">
        <f t="shared" ca="1" si="71"/>
        <v>30449918.826359916</v>
      </c>
      <c r="AD35" s="1">
        <f t="shared" ca="1" si="71"/>
        <v>29579379.893459916</v>
      </c>
      <c r="AE35" s="1">
        <f t="shared" ca="1" si="71"/>
        <v>29579379.893459916</v>
      </c>
      <c r="AF35" s="1">
        <f t="shared" ca="1" si="71"/>
        <v>29579379.893459916</v>
      </c>
      <c r="AG35" s="1">
        <f t="shared" ca="1" si="71"/>
        <v>29579379.893459916</v>
      </c>
      <c r="AH35" s="1">
        <f t="shared" ca="1" si="71"/>
        <v>29579379.893459916</v>
      </c>
      <c r="AI35" s="1">
        <f t="shared" ca="1" si="71"/>
        <v>29579379.893459916</v>
      </c>
      <c r="AJ35" s="1">
        <f t="shared" ca="1" si="71"/>
        <v>29579379.893459916</v>
      </c>
      <c r="AK35" s="1">
        <f t="shared" ca="1" si="71"/>
        <v>29579379.893459916</v>
      </c>
      <c r="AL35" s="1">
        <f t="shared" ca="1" si="71"/>
        <v>29579379.893459916</v>
      </c>
      <c r="AM35" s="1">
        <f t="shared" ca="1" si="71"/>
        <v>29579379.893459916</v>
      </c>
      <c r="AN35" s="1">
        <f t="shared" ca="1" si="71"/>
        <v>29579379.893459916</v>
      </c>
      <c r="AO35" s="1">
        <f t="shared" ca="1" si="71"/>
        <v>29579379.893459916</v>
      </c>
      <c r="AP35" s="1">
        <f t="shared" ca="1" si="71"/>
        <v>29579379.893459916</v>
      </c>
      <c r="AQ35" s="1">
        <f t="shared" ca="1" si="71"/>
        <v>29579379.893459916</v>
      </c>
      <c r="AR35" s="1">
        <f t="shared" ca="1" si="71"/>
        <v>29579379.893459916</v>
      </c>
      <c r="AS35" s="1">
        <f t="shared" ca="1" si="71"/>
        <v>29579379.893459916</v>
      </c>
      <c r="AT35" s="1">
        <f t="shared" ca="1" si="71"/>
        <v>29579379.893459916</v>
      </c>
      <c r="AU35" s="1">
        <f t="shared" ca="1" si="71"/>
        <v>29579379.893459916</v>
      </c>
      <c r="AV35" s="1">
        <f t="shared" ca="1" si="71"/>
        <v>29579379.893459916</v>
      </c>
      <c r="AW35" s="1">
        <f t="shared" ca="1" si="71"/>
        <v>29579379.893459916</v>
      </c>
      <c r="AX35" s="1">
        <f t="shared" ca="1" si="71"/>
        <v>29579379.893459916</v>
      </c>
      <c r="AY35" s="1">
        <f t="shared" ca="1" si="71"/>
        <v>29579379.893459916</v>
      </c>
      <c r="AZ35" s="1">
        <f t="shared" ca="1" si="71"/>
        <v>29579379.893459916</v>
      </c>
      <c r="BA35" s="1">
        <f t="shared" ca="1" si="71"/>
        <v>29579379.893459916</v>
      </c>
      <c r="BB35" s="1">
        <f t="shared" ca="1" si="71"/>
        <v>29579379.893459916</v>
      </c>
      <c r="BC35" s="1">
        <f t="shared" ca="1" si="71"/>
        <v>29579379.893459916</v>
      </c>
      <c r="BD35" s="1">
        <f t="shared" ca="1" si="71"/>
        <v>29579379.893459916</v>
      </c>
      <c r="BE35" s="1">
        <f t="shared" ca="1" si="71"/>
        <v>29579379.893459916</v>
      </c>
    </row>
    <row r="37" spans="1:57" x14ac:dyDescent="0.3">
      <c r="B37" s="1">
        <f>ROW(Items!$A$102)</f>
        <v>102</v>
      </c>
      <c r="H37" s="13" t="str">
        <f ca="1">INDIRECT($B$1&amp;Items!E$2&amp;$B37)</f>
        <v>Собственный капитал</v>
      </c>
      <c r="I37" s="13" t="str">
        <f ca="1">IF(INDIRECT($B$1&amp;Items!F$2&amp;$B37)="",H37,INDIRECT($B$1&amp;Items!F$2&amp;$B37))</f>
        <v>Собственный капитал</v>
      </c>
      <c r="J37" s="1" t="str">
        <f ca="1">IF(INDIRECT($B$1&amp;Items!G$2&amp;$B37)="",IF(H37&lt;&gt;I37,"  "&amp;I37,I37),"    "&amp;INDIRECT($B$1&amp;Items!G$2&amp;$B37))</f>
        <v>Собственный капитал</v>
      </c>
      <c r="S37" s="3">
        <v>0</v>
      </c>
      <c r="V37" s="1">
        <f t="shared" ref="V37" si="72">IF(V$5=1,$S37,U299)</f>
        <v>0</v>
      </c>
      <c r="W37" s="1">
        <f t="shared" ref="W37" ca="1" si="73">IF(W$5=1,$S37,V299)</f>
        <v>0</v>
      </c>
      <c r="X37" s="1">
        <f t="shared" ref="X37" ca="1" si="74">IF(X$5=1,$S37,W299)</f>
        <v>0</v>
      </c>
      <c r="Y37" s="1">
        <f t="shared" ref="Y37" ca="1" si="75">IF(Y$5=1,$S37,X299)</f>
        <v>0</v>
      </c>
      <c r="Z37" s="1">
        <f ca="1">IF(Z$5=1,$S37,Y299)</f>
        <v>0</v>
      </c>
      <c r="AA37" s="1">
        <f t="shared" ref="AA37" ca="1" si="76">IF(AA$5=1,$S37,Z299)</f>
        <v>7879993.8483571149</v>
      </c>
      <c r="AB37" s="1">
        <f t="shared" ref="AB37" ca="1" si="77">IF(AB$5=1,$S37,AA299)</f>
        <v>29579379.893459916</v>
      </c>
      <c r="AC37" s="1">
        <f t="shared" ref="AC37" ca="1" si="78">IF(AC$5=1,$S37,AB299)</f>
        <v>29579379.893459916</v>
      </c>
      <c r="AD37" s="1">
        <f t="shared" ref="AD37" ca="1" si="79">IF(AD$5=1,$S37,AC299)</f>
        <v>29579379.893459916</v>
      </c>
      <c r="AE37" s="1">
        <f t="shared" ref="AE37" ca="1" si="80">IF(AE$5=1,$S37,AD299)</f>
        <v>29579379.893459916</v>
      </c>
      <c r="AF37" s="1">
        <f t="shared" ref="AF37" ca="1" si="81">IF(AF$5=1,$S37,AE299)</f>
        <v>29579379.893459916</v>
      </c>
      <c r="AG37" s="1">
        <f t="shared" ref="AG37" ca="1" si="82">IF(AG$5=1,$S37,AF299)</f>
        <v>29579379.893459916</v>
      </c>
      <c r="AH37" s="1">
        <f t="shared" ref="AH37" ca="1" si="83">IF(AH$5=1,$S37,AG299)</f>
        <v>29579379.893459916</v>
      </c>
      <c r="AI37" s="1">
        <f t="shared" ref="AI37" ca="1" si="84">IF(AI$5=1,$S37,AH299)</f>
        <v>29579379.893459916</v>
      </c>
      <c r="AJ37" s="1">
        <f t="shared" ref="AJ37" ca="1" si="85">IF(AJ$5=1,$S37,AI299)</f>
        <v>29579379.893459916</v>
      </c>
      <c r="AK37" s="1">
        <f t="shared" ref="AK37" ca="1" si="86">IF(AK$5=1,$S37,AJ299)</f>
        <v>29579379.893459916</v>
      </c>
      <c r="AL37" s="1">
        <f t="shared" ref="AL37" ca="1" si="87">IF(AL$5=1,$S37,AK299)</f>
        <v>29579379.893459916</v>
      </c>
      <c r="AM37" s="1">
        <f t="shared" ref="AM37" ca="1" si="88">IF(AM$5=1,$S37,AL299)</f>
        <v>29579379.893459916</v>
      </c>
      <c r="AN37" s="1">
        <f t="shared" ref="AN37" ca="1" si="89">IF(AN$5=1,$S37,AM299)</f>
        <v>29579379.893459916</v>
      </c>
      <c r="AO37" s="1">
        <f t="shared" ref="AO37" ca="1" si="90">IF(AO$5=1,$S37,AN299)</f>
        <v>29579379.893459916</v>
      </c>
      <c r="AP37" s="1">
        <f t="shared" ref="AP37" ca="1" si="91">IF(AP$5=1,$S37,AO299)</f>
        <v>29579379.893459916</v>
      </c>
      <c r="AQ37" s="1">
        <f t="shared" ref="AQ37" ca="1" si="92">IF(AQ$5=1,$S37,AP299)</f>
        <v>29579379.893459916</v>
      </c>
      <c r="AR37" s="1">
        <f t="shared" ref="AR37" ca="1" si="93">IF(AR$5=1,$S37,AQ299)</f>
        <v>29579379.893459916</v>
      </c>
      <c r="AS37" s="1">
        <f t="shared" ref="AS37" ca="1" si="94">IF(AS$5=1,$S37,AR299)</f>
        <v>29579379.893459916</v>
      </c>
      <c r="AT37" s="1">
        <f t="shared" ref="AT37" ca="1" si="95">IF(AT$5=1,$S37,AS299)</f>
        <v>29579379.893459916</v>
      </c>
      <c r="AU37" s="1">
        <f t="shared" ref="AU37" ca="1" si="96">IF(AU$5=1,$S37,AT299)</f>
        <v>29579379.893459916</v>
      </c>
      <c r="AV37" s="1">
        <f t="shared" ref="AV37" ca="1" si="97">IF(AV$5=1,$S37,AU299)</f>
        <v>29579379.893459916</v>
      </c>
      <c r="AW37" s="1">
        <f t="shared" ref="AW37" ca="1" si="98">IF(AW$5=1,$S37,AV299)</f>
        <v>29579379.893459916</v>
      </c>
      <c r="AX37" s="1">
        <f t="shared" ref="AX37" ca="1" si="99">IF(AX$5=1,$S37,AW299)</f>
        <v>29579379.893459916</v>
      </c>
      <c r="AY37" s="1">
        <f t="shared" ref="AY37" ca="1" si="100">IF(AY$5=1,$S37,AX299)</f>
        <v>29579379.893459916</v>
      </c>
      <c r="AZ37" s="1">
        <f t="shared" ref="AZ37" ca="1" si="101">IF(AZ$5=1,$S37,AY299)</f>
        <v>29579379.893459916</v>
      </c>
      <c r="BA37" s="1">
        <f t="shared" ref="BA37" ca="1" si="102">IF(BA$5=1,$S37,AZ299)</f>
        <v>29579379.893459916</v>
      </c>
      <c r="BB37" s="1">
        <f t="shared" ref="BB37" ca="1" si="103">IF(BB$5=1,$S37,BA299)</f>
        <v>29579379.893459916</v>
      </c>
      <c r="BC37" s="1">
        <f t="shared" ref="BC37" ca="1" si="104">IF(BC$5=1,$S37,BB299)</f>
        <v>29579379.893459916</v>
      </c>
      <c r="BD37" s="1">
        <f t="shared" ref="BD37" ca="1" si="105">IF(BD$5=1,$S37,BC299)</f>
        <v>29579379.893459916</v>
      </c>
      <c r="BE37" s="1">
        <f t="shared" ref="BE37" ca="1" si="106">IF(BE$5=1,$S37,BD299)</f>
        <v>29579379.893459916</v>
      </c>
    </row>
    <row r="39" spans="1:57" x14ac:dyDescent="0.3">
      <c r="B39" s="1">
        <f>ROW(Items!$A$91)</f>
        <v>91</v>
      </c>
      <c r="H39" s="13" t="str">
        <f ca="1">INDIRECT($B$1&amp;Items!E$2&amp;$B39)</f>
        <v>Кредиторская задолженность</v>
      </c>
      <c r="I39" s="13" t="str">
        <f ca="1">IF(INDIRECT($B$1&amp;Items!F$2&amp;$B39)="",H39,INDIRECT($B$1&amp;Items!F$2&amp;$B39))</f>
        <v>Кредиторская задолженность</v>
      </c>
      <c r="J39" s="1" t="str">
        <f ca="1">IF(INDIRECT($B$1&amp;Items!G$2&amp;$B39)="",IF(H39&lt;&gt;I39,"  "&amp;I39,I39),"    "&amp;INDIRECT($B$1&amp;Items!G$2&amp;$B39))</f>
        <v>Кредиторская задолженность</v>
      </c>
      <c r="S39" s="1">
        <f>SUM(S40:S45)</f>
        <v>0</v>
      </c>
      <c r="V39" s="1">
        <f t="shared" ref="V39:BE39" si="107">SUM(V40:V45)</f>
        <v>0</v>
      </c>
      <c r="W39" s="1">
        <f t="shared" ca="1" si="107"/>
        <v>4083420.4187057996</v>
      </c>
      <c r="X39" s="1">
        <f t="shared" ca="1" si="107"/>
        <v>7085369.2187860832</v>
      </c>
      <c r="Y39" s="1">
        <f t="shared" ca="1" si="107"/>
        <v>6720009.6376331095</v>
      </c>
      <c r="Z39" s="1">
        <f t="shared" ca="1" si="107"/>
        <v>5061959.4246087</v>
      </c>
      <c r="AA39" s="1">
        <f t="shared" ca="1" si="107"/>
        <v>4296830.5225429991</v>
      </c>
      <c r="AB39" s="1">
        <f t="shared" ca="1" si="107"/>
        <v>4613621.3043251988</v>
      </c>
      <c r="AC39" s="1">
        <f t="shared" ca="1" si="107"/>
        <v>870538.93289999862</v>
      </c>
      <c r="AD39" s="1">
        <f t="shared" ca="1" si="107"/>
        <v>-1.280568540096283E-9</v>
      </c>
      <c r="AE39" s="1">
        <f t="shared" ca="1" si="107"/>
        <v>-1.280568540096283E-9</v>
      </c>
      <c r="AF39" s="1">
        <f t="shared" ca="1" si="107"/>
        <v>-1.280568540096283E-9</v>
      </c>
      <c r="AG39" s="1">
        <f t="shared" ca="1" si="107"/>
        <v>-1.280568540096283E-9</v>
      </c>
      <c r="AH39" s="1">
        <f t="shared" ca="1" si="107"/>
        <v>-1.280568540096283E-9</v>
      </c>
      <c r="AI39" s="1">
        <f t="shared" ca="1" si="107"/>
        <v>-1.280568540096283E-9</v>
      </c>
      <c r="AJ39" s="1">
        <f t="shared" ca="1" si="107"/>
        <v>-1.280568540096283E-9</v>
      </c>
      <c r="AK39" s="1">
        <f t="shared" ca="1" si="107"/>
        <v>-1.280568540096283E-9</v>
      </c>
      <c r="AL39" s="1">
        <f t="shared" ca="1" si="107"/>
        <v>-1.280568540096283E-9</v>
      </c>
      <c r="AM39" s="1">
        <f t="shared" ca="1" si="107"/>
        <v>-1.280568540096283E-9</v>
      </c>
      <c r="AN39" s="1">
        <f t="shared" ca="1" si="107"/>
        <v>-1.280568540096283E-9</v>
      </c>
      <c r="AO39" s="1">
        <f t="shared" ca="1" si="107"/>
        <v>-1.280568540096283E-9</v>
      </c>
      <c r="AP39" s="1">
        <f t="shared" ca="1" si="107"/>
        <v>-1.280568540096283E-9</v>
      </c>
      <c r="AQ39" s="1">
        <f t="shared" ca="1" si="107"/>
        <v>-1.280568540096283E-9</v>
      </c>
      <c r="AR39" s="1">
        <f t="shared" ca="1" si="107"/>
        <v>-1.280568540096283E-9</v>
      </c>
      <c r="AS39" s="1">
        <f t="shared" ca="1" si="107"/>
        <v>-1.280568540096283E-9</v>
      </c>
      <c r="AT39" s="1">
        <f t="shared" ca="1" si="107"/>
        <v>-1.280568540096283E-9</v>
      </c>
      <c r="AU39" s="1">
        <f t="shared" ca="1" si="107"/>
        <v>-1.280568540096283E-9</v>
      </c>
      <c r="AV39" s="1">
        <f t="shared" ca="1" si="107"/>
        <v>-1.280568540096283E-9</v>
      </c>
      <c r="AW39" s="1">
        <f t="shared" ca="1" si="107"/>
        <v>-1.280568540096283E-9</v>
      </c>
      <c r="AX39" s="1">
        <f t="shared" ca="1" si="107"/>
        <v>-1.280568540096283E-9</v>
      </c>
      <c r="AY39" s="1">
        <f t="shared" ca="1" si="107"/>
        <v>-1.280568540096283E-9</v>
      </c>
      <c r="AZ39" s="1">
        <f t="shared" ca="1" si="107"/>
        <v>-1.280568540096283E-9</v>
      </c>
      <c r="BA39" s="1">
        <f t="shared" ca="1" si="107"/>
        <v>-1.280568540096283E-9</v>
      </c>
      <c r="BB39" s="1">
        <f t="shared" ca="1" si="107"/>
        <v>-1.280568540096283E-9</v>
      </c>
      <c r="BC39" s="1">
        <f t="shared" ca="1" si="107"/>
        <v>-1.280568540096283E-9</v>
      </c>
      <c r="BD39" s="1">
        <f t="shared" ca="1" si="107"/>
        <v>-1.280568540096283E-9</v>
      </c>
      <c r="BE39" s="1">
        <f t="shared" ca="1" si="107"/>
        <v>-1.280568540096283E-9</v>
      </c>
    </row>
    <row r="40" spans="1:57" x14ac:dyDescent="0.3">
      <c r="B40" s="1">
        <f>MAX(B$38:B39)+1</f>
        <v>92</v>
      </c>
      <c r="H40" s="13" t="str">
        <f ca="1">INDIRECT($B$1&amp;Items!E$2&amp;$B40)</f>
        <v>Кредиторская задолженность</v>
      </c>
      <c r="I40" s="13" t="str">
        <f ca="1">IF(INDIRECT($B$1&amp;Items!F$2&amp;$B40)="",H40,INDIRECT($B$1&amp;Items!F$2&amp;$B40))</f>
        <v>Начисление затрат этапа-1 бизнес-процесса</v>
      </c>
      <c r="J40" s="1" t="str">
        <f ca="1">IF(INDIRECT($B$1&amp;Items!G$2&amp;$B40)="",IF(H40&lt;&gt;I40,"  "&amp;I40,I40),"    "&amp;INDIRECT($B$1&amp;Items!G$2&amp;$B40))</f>
        <v xml:space="preserve">  Начисление затрат этапа-1 бизнес-процесса</v>
      </c>
      <c r="S40" s="3">
        <v>0</v>
      </c>
      <c r="V40" s="1">
        <f>IF(V$5=1,$S40,U302)</f>
        <v>0</v>
      </c>
      <c r="W40" s="1">
        <f t="shared" ref="W40:BE40" ca="1" si="108">IF(W$5=1,$S40,V302)</f>
        <v>1486000</v>
      </c>
      <c r="X40" s="1">
        <f t="shared" ca="1" si="108"/>
        <v>1798808.5</v>
      </c>
      <c r="Y40" s="1">
        <f t="shared" ca="1" si="108"/>
        <v>2426968.75165</v>
      </c>
      <c r="Z40" s="1">
        <f t="shared" ca="1" si="108"/>
        <v>1030285.6638600002</v>
      </c>
      <c r="AA40" s="1">
        <f t="shared" ca="1" si="108"/>
        <v>609520.14465000003</v>
      </c>
      <c r="AB40" s="1">
        <f t="shared" ca="1" si="108"/>
        <v>0</v>
      </c>
      <c r="AC40" s="1">
        <f t="shared" ca="1" si="108"/>
        <v>0</v>
      </c>
      <c r="AD40" s="1">
        <f t="shared" ca="1" si="108"/>
        <v>0</v>
      </c>
      <c r="AE40" s="1">
        <f t="shared" ca="1" si="108"/>
        <v>0</v>
      </c>
      <c r="AF40" s="1">
        <f t="shared" ca="1" si="108"/>
        <v>0</v>
      </c>
      <c r="AG40" s="1">
        <f t="shared" ca="1" si="108"/>
        <v>0</v>
      </c>
      <c r="AH40" s="1">
        <f t="shared" ca="1" si="108"/>
        <v>0</v>
      </c>
      <c r="AI40" s="1">
        <f t="shared" ca="1" si="108"/>
        <v>0</v>
      </c>
      <c r="AJ40" s="1">
        <f t="shared" ca="1" si="108"/>
        <v>0</v>
      </c>
      <c r="AK40" s="1">
        <f t="shared" ca="1" si="108"/>
        <v>0</v>
      </c>
      <c r="AL40" s="1">
        <f t="shared" ca="1" si="108"/>
        <v>0</v>
      </c>
      <c r="AM40" s="1">
        <f t="shared" ca="1" si="108"/>
        <v>0</v>
      </c>
      <c r="AN40" s="1">
        <f t="shared" ca="1" si="108"/>
        <v>0</v>
      </c>
      <c r="AO40" s="1">
        <f t="shared" ca="1" si="108"/>
        <v>0</v>
      </c>
      <c r="AP40" s="1">
        <f t="shared" ca="1" si="108"/>
        <v>0</v>
      </c>
      <c r="AQ40" s="1">
        <f t="shared" ca="1" si="108"/>
        <v>0</v>
      </c>
      <c r="AR40" s="1">
        <f t="shared" ca="1" si="108"/>
        <v>0</v>
      </c>
      <c r="AS40" s="1">
        <f t="shared" ca="1" si="108"/>
        <v>0</v>
      </c>
      <c r="AT40" s="1">
        <f t="shared" ca="1" si="108"/>
        <v>0</v>
      </c>
      <c r="AU40" s="1">
        <f t="shared" ca="1" si="108"/>
        <v>0</v>
      </c>
      <c r="AV40" s="1">
        <f t="shared" ca="1" si="108"/>
        <v>0</v>
      </c>
      <c r="AW40" s="1">
        <f t="shared" ca="1" si="108"/>
        <v>0</v>
      </c>
      <c r="AX40" s="1">
        <f t="shared" ca="1" si="108"/>
        <v>0</v>
      </c>
      <c r="AY40" s="1">
        <f t="shared" ca="1" si="108"/>
        <v>0</v>
      </c>
      <c r="AZ40" s="1">
        <f t="shared" ca="1" si="108"/>
        <v>0</v>
      </c>
      <c r="BA40" s="1">
        <f t="shared" ca="1" si="108"/>
        <v>0</v>
      </c>
      <c r="BB40" s="1">
        <f t="shared" ca="1" si="108"/>
        <v>0</v>
      </c>
      <c r="BC40" s="1">
        <f t="shared" ca="1" si="108"/>
        <v>0</v>
      </c>
      <c r="BD40" s="1">
        <f t="shared" ca="1" si="108"/>
        <v>0</v>
      </c>
      <c r="BE40" s="1">
        <f t="shared" ca="1" si="108"/>
        <v>0</v>
      </c>
    </row>
    <row r="41" spans="1:57" x14ac:dyDescent="0.3">
      <c r="B41" s="1">
        <f>MAX(B$38:B40)+1</f>
        <v>93</v>
      </c>
      <c r="H41" s="13" t="str">
        <f ca="1">INDIRECT($B$1&amp;Items!E$2&amp;$B41)</f>
        <v>Кредиторская задолженность</v>
      </c>
      <c r="I41" s="13" t="str">
        <f ca="1">IF(INDIRECT($B$1&amp;Items!F$2&amp;$B41)="",H41,INDIRECT($B$1&amp;Items!F$2&amp;$B41))</f>
        <v>Начисление затрат этапа-2 бизнес-процесса</v>
      </c>
      <c r="J41" s="1" t="str">
        <f ca="1">IF(INDIRECT($B$1&amp;Items!G$2&amp;$B41)="",IF(H41&lt;&gt;I41,"  "&amp;I41,I41),"    "&amp;INDIRECT($B$1&amp;Items!G$2&amp;$B41))</f>
        <v xml:space="preserve">  Начисление затрат этапа-2 бизнес-процесса</v>
      </c>
      <c r="S41" s="3">
        <v>0</v>
      </c>
      <c r="V41" s="1">
        <f t="shared" ref="V41:BE41" si="109">IF(V$5=1,$S41,U303)</f>
        <v>0</v>
      </c>
      <c r="W41" s="1">
        <f t="shared" ca="1" si="109"/>
        <v>898164.77630999964</v>
      </c>
      <c r="X41" s="1">
        <f t="shared" ca="1" si="109"/>
        <v>1296094.9725099995</v>
      </c>
      <c r="Y41" s="1">
        <f t="shared" ca="1" si="109"/>
        <v>0</v>
      </c>
      <c r="Z41" s="1">
        <f ca="1">IF(Z$5=1,$S41,Y303)</f>
        <v>616000</v>
      </c>
      <c r="AA41" s="1">
        <f t="shared" ca="1" si="109"/>
        <v>1400491.9</v>
      </c>
      <c r="AB41" s="1">
        <f t="shared" ca="1" si="109"/>
        <v>1127629.8999999999</v>
      </c>
      <c r="AC41" s="1">
        <f t="shared" ca="1" si="109"/>
        <v>0</v>
      </c>
      <c r="AD41" s="1">
        <f t="shared" ca="1" si="109"/>
        <v>0</v>
      </c>
      <c r="AE41" s="1">
        <f t="shared" ca="1" si="109"/>
        <v>0</v>
      </c>
      <c r="AF41" s="1">
        <f t="shared" ca="1" si="109"/>
        <v>0</v>
      </c>
      <c r="AG41" s="1">
        <f t="shared" ca="1" si="109"/>
        <v>0</v>
      </c>
      <c r="AH41" s="1">
        <f t="shared" ca="1" si="109"/>
        <v>0</v>
      </c>
      <c r="AI41" s="1">
        <f t="shared" ca="1" si="109"/>
        <v>0</v>
      </c>
      <c r="AJ41" s="1">
        <f t="shared" ca="1" si="109"/>
        <v>0</v>
      </c>
      <c r="AK41" s="1">
        <f t="shared" ca="1" si="109"/>
        <v>0</v>
      </c>
      <c r="AL41" s="1">
        <f t="shared" ca="1" si="109"/>
        <v>0</v>
      </c>
      <c r="AM41" s="1">
        <f t="shared" ca="1" si="109"/>
        <v>0</v>
      </c>
      <c r="AN41" s="1">
        <f t="shared" ca="1" si="109"/>
        <v>0</v>
      </c>
      <c r="AO41" s="1">
        <f t="shared" ca="1" si="109"/>
        <v>0</v>
      </c>
      <c r="AP41" s="1">
        <f t="shared" ca="1" si="109"/>
        <v>0</v>
      </c>
      <c r="AQ41" s="1">
        <f t="shared" ca="1" si="109"/>
        <v>0</v>
      </c>
      <c r="AR41" s="1">
        <f t="shared" ca="1" si="109"/>
        <v>0</v>
      </c>
      <c r="AS41" s="1">
        <f t="shared" ca="1" si="109"/>
        <v>0</v>
      </c>
      <c r="AT41" s="1">
        <f t="shared" ca="1" si="109"/>
        <v>0</v>
      </c>
      <c r="AU41" s="1">
        <f t="shared" ca="1" si="109"/>
        <v>0</v>
      </c>
      <c r="AV41" s="1">
        <f t="shared" ca="1" si="109"/>
        <v>0</v>
      </c>
      <c r="AW41" s="1">
        <f t="shared" ca="1" si="109"/>
        <v>0</v>
      </c>
      <c r="AX41" s="1">
        <f t="shared" ca="1" si="109"/>
        <v>0</v>
      </c>
      <c r="AY41" s="1">
        <f t="shared" ca="1" si="109"/>
        <v>0</v>
      </c>
      <c r="AZ41" s="1">
        <f t="shared" ca="1" si="109"/>
        <v>0</v>
      </c>
      <c r="BA41" s="1">
        <f t="shared" ca="1" si="109"/>
        <v>0</v>
      </c>
      <c r="BB41" s="1">
        <f t="shared" ca="1" si="109"/>
        <v>0</v>
      </c>
      <c r="BC41" s="1">
        <f t="shared" ca="1" si="109"/>
        <v>0</v>
      </c>
      <c r="BD41" s="1">
        <f t="shared" ca="1" si="109"/>
        <v>0</v>
      </c>
      <c r="BE41" s="1">
        <f t="shared" ca="1" si="109"/>
        <v>0</v>
      </c>
    </row>
    <row r="42" spans="1:57" x14ac:dyDescent="0.3">
      <c r="B42" s="1">
        <f>MAX(B$38:B41)+1</f>
        <v>94</v>
      </c>
      <c r="H42" s="13" t="str">
        <f ca="1">INDIRECT($B$1&amp;Items!E$2&amp;$B42)</f>
        <v>Кредиторская задолженность</v>
      </c>
      <c r="I42" s="13" t="str">
        <f ca="1">IF(INDIRECT($B$1&amp;Items!F$2&amp;$B42)="",H42,INDIRECT($B$1&amp;Items!F$2&amp;$B42))</f>
        <v>Начисление затрат этапа-3 бизнес-процесса</v>
      </c>
      <c r="J42" s="1" t="str">
        <f ca="1">IF(INDIRECT($B$1&amp;Items!G$2&amp;$B42)="",IF(H42&lt;&gt;I42,"  "&amp;I42,I42),"    "&amp;INDIRECT($B$1&amp;Items!G$2&amp;$B42))</f>
        <v xml:space="preserve">  Начисление затрат этапа-3 бизнес-процесса</v>
      </c>
      <c r="S42" s="3">
        <v>0</v>
      </c>
      <c r="V42" s="1">
        <f t="shared" ref="V42:BE42" si="110">IF(V$5=1,$S42,U304)</f>
        <v>0</v>
      </c>
      <c r="W42" s="1">
        <f t="shared" ca="1" si="110"/>
        <v>921109.25799999991</v>
      </c>
      <c r="X42" s="1">
        <f t="shared" ca="1" si="110"/>
        <v>2013622.962973</v>
      </c>
      <c r="Y42" s="1">
        <f t="shared" ca="1" si="110"/>
        <v>2074803.1749729998</v>
      </c>
      <c r="Z42" s="1">
        <f t="shared" ca="1" si="110"/>
        <v>1496791.0479999995</v>
      </c>
      <c r="AA42" s="1">
        <f t="shared" ca="1" si="110"/>
        <v>993301.13589299936</v>
      </c>
      <c r="AB42" s="1">
        <f t="shared" ca="1" si="110"/>
        <v>1709040.6531651993</v>
      </c>
      <c r="AC42" s="1">
        <f t="shared" ca="1" si="110"/>
        <v>431729.9999999993</v>
      </c>
      <c r="AD42" s="1">
        <f t="shared" ca="1" si="110"/>
        <v>-6.9849193096160889E-10</v>
      </c>
      <c r="AE42" s="1">
        <f t="shared" ca="1" si="110"/>
        <v>-6.9849193096160889E-10</v>
      </c>
      <c r="AF42" s="1">
        <f t="shared" ca="1" si="110"/>
        <v>-6.9849193096160889E-10</v>
      </c>
      <c r="AG42" s="1">
        <f t="shared" ca="1" si="110"/>
        <v>-6.9849193096160889E-10</v>
      </c>
      <c r="AH42" s="1">
        <f t="shared" ca="1" si="110"/>
        <v>-6.9849193096160889E-10</v>
      </c>
      <c r="AI42" s="1">
        <f t="shared" ca="1" si="110"/>
        <v>-6.9849193096160889E-10</v>
      </c>
      <c r="AJ42" s="1">
        <f t="shared" ca="1" si="110"/>
        <v>-6.9849193096160889E-10</v>
      </c>
      <c r="AK42" s="1">
        <f t="shared" ca="1" si="110"/>
        <v>-6.9849193096160889E-10</v>
      </c>
      <c r="AL42" s="1">
        <f t="shared" ca="1" si="110"/>
        <v>-6.9849193096160889E-10</v>
      </c>
      <c r="AM42" s="1">
        <f t="shared" ca="1" si="110"/>
        <v>-6.9849193096160889E-10</v>
      </c>
      <c r="AN42" s="1">
        <f t="shared" ca="1" si="110"/>
        <v>-6.9849193096160889E-10</v>
      </c>
      <c r="AO42" s="1">
        <f t="shared" ca="1" si="110"/>
        <v>-6.9849193096160889E-10</v>
      </c>
      <c r="AP42" s="1">
        <f t="shared" ca="1" si="110"/>
        <v>-6.9849193096160889E-10</v>
      </c>
      <c r="AQ42" s="1">
        <f t="shared" ca="1" si="110"/>
        <v>-6.9849193096160889E-10</v>
      </c>
      <c r="AR42" s="1">
        <f t="shared" ca="1" si="110"/>
        <v>-6.9849193096160889E-10</v>
      </c>
      <c r="AS42" s="1">
        <f t="shared" ca="1" si="110"/>
        <v>-6.9849193096160889E-10</v>
      </c>
      <c r="AT42" s="1">
        <f t="shared" ca="1" si="110"/>
        <v>-6.9849193096160889E-10</v>
      </c>
      <c r="AU42" s="1">
        <f t="shared" ca="1" si="110"/>
        <v>-6.9849193096160889E-10</v>
      </c>
      <c r="AV42" s="1">
        <f t="shared" ca="1" si="110"/>
        <v>-6.9849193096160889E-10</v>
      </c>
      <c r="AW42" s="1">
        <f t="shared" ca="1" si="110"/>
        <v>-6.9849193096160889E-10</v>
      </c>
      <c r="AX42" s="1">
        <f t="shared" ca="1" si="110"/>
        <v>-6.9849193096160889E-10</v>
      </c>
      <c r="AY42" s="1">
        <f t="shared" ca="1" si="110"/>
        <v>-6.9849193096160889E-10</v>
      </c>
      <c r="AZ42" s="1">
        <f t="shared" ca="1" si="110"/>
        <v>-6.9849193096160889E-10</v>
      </c>
      <c r="BA42" s="1">
        <f t="shared" ca="1" si="110"/>
        <v>-6.9849193096160889E-10</v>
      </c>
      <c r="BB42" s="1">
        <f t="shared" ca="1" si="110"/>
        <v>-6.9849193096160889E-10</v>
      </c>
      <c r="BC42" s="1">
        <f t="shared" ca="1" si="110"/>
        <v>-6.9849193096160889E-10</v>
      </c>
      <c r="BD42" s="1">
        <f t="shared" ca="1" si="110"/>
        <v>-6.9849193096160889E-10</v>
      </c>
      <c r="BE42" s="1">
        <f t="shared" ca="1" si="110"/>
        <v>-6.9849193096160889E-10</v>
      </c>
    </row>
    <row r="43" spans="1:57" x14ac:dyDescent="0.3">
      <c r="B43" s="1">
        <f>MAX(B$38:B42)+1</f>
        <v>95</v>
      </c>
      <c r="H43" s="13" t="str">
        <f ca="1">INDIRECT($B$1&amp;Items!E$2&amp;$B43)</f>
        <v>Кредиторская задолженность</v>
      </c>
      <c r="I43" s="13" t="str">
        <f ca="1">IF(INDIRECT($B$1&amp;Items!F$2&amp;$B43)="",H43,INDIRECT($B$1&amp;Items!F$2&amp;$B43))</f>
        <v>Начисление затрат этапа-4 бизнес-процесса</v>
      </c>
      <c r="J43" s="1" t="str">
        <f ca="1">IF(INDIRECT($B$1&amp;Items!G$2&amp;$B43)="",IF(H43&lt;&gt;I43,"  "&amp;I43,I43),"    "&amp;INDIRECT($B$1&amp;Items!G$2&amp;$B43))</f>
        <v xml:space="preserve">  Начисление затрат этапа-4 бизнес-процесса</v>
      </c>
      <c r="S43" s="3">
        <v>0</v>
      </c>
      <c r="V43" s="1">
        <f t="shared" ref="V43:BE43" si="111">IF(V$5=1,$S43,U305)</f>
        <v>0</v>
      </c>
      <c r="W43" s="1">
        <f t="shared" ca="1" si="111"/>
        <v>0</v>
      </c>
      <c r="X43" s="1">
        <f t="shared" ca="1" si="111"/>
        <v>337545.33299999998</v>
      </c>
      <c r="Y43" s="1">
        <f t="shared" ca="1" si="111"/>
        <v>1705419.0842328994</v>
      </c>
      <c r="Z43" s="1">
        <f t="shared" ca="1" si="111"/>
        <v>1918882.7127486998</v>
      </c>
      <c r="AA43" s="1">
        <f t="shared" ca="1" si="111"/>
        <v>626783.39999999944</v>
      </c>
      <c r="AB43" s="1">
        <f t="shared" ca="1" si="111"/>
        <v>374165.99999999942</v>
      </c>
      <c r="AC43" s="1">
        <f t="shared" ca="1" si="111"/>
        <v>-5.8207660913467407E-10</v>
      </c>
      <c r="AD43" s="1">
        <f t="shared" ca="1" si="111"/>
        <v>-5.8207660913467407E-10</v>
      </c>
      <c r="AE43" s="1">
        <f t="shared" ca="1" si="111"/>
        <v>-5.8207660913467407E-10</v>
      </c>
      <c r="AF43" s="1">
        <f t="shared" ca="1" si="111"/>
        <v>-5.8207660913467407E-10</v>
      </c>
      <c r="AG43" s="1">
        <f t="shared" ca="1" si="111"/>
        <v>-5.8207660913467407E-10</v>
      </c>
      <c r="AH43" s="1">
        <f t="shared" ca="1" si="111"/>
        <v>-5.8207660913467407E-10</v>
      </c>
      <c r="AI43" s="1">
        <f t="shared" ca="1" si="111"/>
        <v>-5.8207660913467407E-10</v>
      </c>
      <c r="AJ43" s="1">
        <f t="shared" ca="1" si="111"/>
        <v>-5.8207660913467407E-10</v>
      </c>
      <c r="AK43" s="1">
        <f t="shared" ca="1" si="111"/>
        <v>-5.8207660913467407E-10</v>
      </c>
      <c r="AL43" s="1">
        <f t="shared" ca="1" si="111"/>
        <v>-5.8207660913467407E-10</v>
      </c>
      <c r="AM43" s="1">
        <f t="shared" ca="1" si="111"/>
        <v>-5.8207660913467407E-10</v>
      </c>
      <c r="AN43" s="1">
        <f t="shared" ca="1" si="111"/>
        <v>-5.8207660913467407E-10</v>
      </c>
      <c r="AO43" s="1">
        <f t="shared" ca="1" si="111"/>
        <v>-5.8207660913467407E-10</v>
      </c>
      <c r="AP43" s="1">
        <f t="shared" ca="1" si="111"/>
        <v>-5.8207660913467407E-10</v>
      </c>
      <c r="AQ43" s="1">
        <f t="shared" ca="1" si="111"/>
        <v>-5.8207660913467407E-10</v>
      </c>
      <c r="AR43" s="1">
        <f t="shared" ca="1" si="111"/>
        <v>-5.8207660913467407E-10</v>
      </c>
      <c r="AS43" s="1">
        <f t="shared" ca="1" si="111"/>
        <v>-5.8207660913467407E-10</v>
      </c>
      <c r="AT43" s="1">
        <f t="shared" ca="1" si="111"/>
        <v>-5.8207660913467407E-10</v>
      </c>
      <c r="AU43" s="1">
        <f t="shared" ca="1" si="111"/>
        <v>-5.8207660913467407E-10</v>
      </c>
      <c r="AV43" s="1">
        <f t="shared" ca="1" si="111"/>
        <v>-5.8207660913467407E-10</v>
      </c>
      <c r="AW43" s="1">
        <f t="shared" ca="1" si="111"/>
        <v>-5.8207660913467407E-10</v>
      </c>
      <c r="AX43" s="1">
        <f t="shared" ca="1" si="111"/>
        <v>-5.8207660913467407E-10</v>
      </c>
      <c r="AY43" s="1">
        <f t="shared" ca="1" si="111"/>
        <v>-5.8207660913467407E-10</v>
      </c>
      <c r="AZ43" s="1">
        <f t="shared" ca="1" si="111"/>
        <v>-5.8207660913467407E-10</v>
      </c>
      <c r="BA43" s="1">
        <f t="shared" ca="1" si="111"/>
        <v>-5.8207660913467407E-10</v>
      </c>
      <c r="BB43" s="1">
        <f t="shared" ca="1" si="111"/>
        <v>-5.8207660913467407E-10</v>
      </c>
      <c r="BC43" s="1">
        <f t="shared" ca="1" si="111"/>
        <v>-5.8207660913467407E-10</v>
      </c>
      <c r="BD43" s="1">
        <f t="shared" ca="1" si="111"/>
        <v>-5.8207660913467407E-10</v>
      </c>
      <c r="BE43" s="1">
        <f t="shared" ca="1" si="111"/>
        <v>-5.8207660913467407E-10</v>
      </c>
    </row>
    <row r="44" spans="1:57" x14ac:dyDescent="0.3">
      <c r="B44" s="1">
        <f>MAX(B$38:B43)+1</f>
        <v>96</v>
      </c>
      <c r="H44" s="13" t="str">
        <f ca="1">INDIRECT($B$1&amp;Items!E$2&amp;$B44)</f>
        <v>Кредиторская задолженность</v>
      </c>
      <c r="I44" s="13" t="str">
        <f ca="1">IF(INDIRECT($B$1&amp;Items!F$2&amp;$B44)="",H44,INDIRECT($B$1&amp;Items!F$2&amp;$B44))</f>
        <v>Начисление затрат этапа-5 бизнес-процесса</v>
      </c>
      <c r="J44" s="1" t="str">
        <f ca="1">IF(INDIRECT($B$1&amp;Items!G$2&amp;$B44)="",IF(H44&lt;&gt;I44,"  "&amp;I44,I44),"    "&amp;INDIRECT($B$1&amp;Items!G$2&amp;$B44))</f>
        <v xml:space="preserve">  Начисление затрат этапа-5 бизнес-процесса</v>
      </c>
      <c r="S44" s="3">
        <v>0</v>
      </c>
      <c r="V44" s="1">
        <f t="shared" ref="V44:BE44" si="112">IF(V$5=1,$S44,U306)</f>
        <v>0</v>
      </c>
      <c r="W44" s="1">
        <f t="shared" ca="1" si="112"/>
        <v>778146.38439580007</v>
      </c>
      <c r="X44" s="1">
        <f t="shared" ca="1" si="112"/>
        <v>1639297.4503030844</v>
      </c>
      <c r="Y44" s="1">
        <f t="shared" ca="1" si="112"/>
        <v>512818.62677721027</v>
      </c>
      <c r="Z44" s="1">
        <f t="shared" ca="1" si="112"/>
        <v>0</v>
      </c>
      <c r="AA44" s="1">
        <f t="shared" ca="1" si="112"/>
        <v>666733.94200000004</v>
      </c>
      <c r="AB44" s="1">
        <f t="shared" ca="1" si="112"/>
        <v>1402784.75116</v>
      </c>
      <c r="AC44" s="1">
        <f t="shared" ca="1" si="112"/>
        <v>438808.9328999999</v>
      </c>
      <c r="AD44" s="1">
        <f t="shared" ca="1" si="112"/>
        <v>0</v>
      </c>
      <c r="AE44" s="1">
        <f t="shared" ca="1" si="112"/>
        <v>0</v>
      </c>
      <c r="AF44" s="1">
        <f t="shared" ca="1" si="112"/>
        <v>0</v>
      </c>
      <c r="AG44" s="1">
        <f t="shared" ca="1" si="112"/>
        <v>0</v>
      </c>
      <c r="AH44" s="1">
        <f t="shared" ca="1" si="112"/>
        <v>0</v>
      </c>
      <c r="AI44" s="1">
        <f t="shared" ca="1" si="112"/>
        <v>0</v>
      </c>
      <c r="AJ44" s="1">
        <f t="shared" ca="1" si="112"/>
        <v>0</v>
      </c>
      <c r="AK44" s="1">
        <f t="shared" ca="1" si="112"/>
        <v>0</v>
      </c>
      <c r="AL44" s="1">
        <f t="shared" ca="1" si="112"/>
        <v>0</v>
      </c>
      <c r="AM44" s="1">
        <f t="shared" ca="1" si="112"/>
        <v>0</v>
      </c>
      <c r="AN44" s="1">
        <f t="shared" ca="1" si="112"/>
        <v>0</v>
      </c>
      <c r="AO44" s="1">
        <f t="shared" ca="1" si="112"/>
        <v>0</v>
      </c>
      <c r="AP44" s="1">
        <f t="shared" ca="1" si="112"/>
        <v>0</v>
      </c>
      <c r="AQ44" s="1">
        <f t="shared" ca="1" si="112"/>
        <v>0</v>
      </c>
      <c r="AR44" s="1">
        <f t="shared" ca="1" si="112"/>
        <v>0</v>
      </c>
      <c r="AS44" s="1">
        <f t="shared" ca="1" si="112"/>
        <v>0</v>
      </c>
      <c r="AT44" s="1">
        <f t="shared" ca="1" si="112"/>
        <v>0</v>
      </c>
      <c r="AU44" s="1">
        <f t="shared" ca="1" si="112"/>
        <v>0</v>
      </c>
      <c r="AV44" s="1">
        <f t="shared" ca="1" si="112"/>
        <v>0</v>
      </c>
      <c r="AW44" s="1">
        <f t="shared" ca="1" si="112"/>
        <v>0</v>
      </c>
      <c r="AX44" s="1">
        <f t="shared" ca="1" si="112"/>
        <v>0</v>
      </c>
      <c r="AY44" s="1">
        <f t="shared" ca="1" si="112"/>
        <v>0</v>
      </c>
      <c r="AZ44" s="1">
        <f t="shared" ca="1" si="112"/>
        <v>0</v>
      </c>
      <c r="BA44" s="1">
        <f t="shared" ca="1" si="112"/>
        <v>0</v>
      </c>
      <c r="BB44" s="1">
        <f t="shared" ca="1" si="112"/>
        <v>0</v>
      </c>
      <c r="BC44" s="1">
        <f t="shared" ca="1" si="112"/>
        <v>0</v>
      </c>
      <c r="BD44" s="1">
        <f t="shared" ca="1" si="112"/>
        <v>0</v>
      </c>
      <c r="BE44" s="1">
        <f t="shared" ca="1" si="112"/>
        <v>0</v>
      </c>
    </row>
    <row r="45" spans="1:57" ht="4.95" customHeight="1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</row>
    <row r="47" spans="1:57" ht="4.9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</row>
    <row r="49" spans="1:57" ht="4.95" customHeigh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</row>
    <row r="50" spans="1:57" ht="4.95" customHeight="1" x14ac:dyDescent="0.3"/>
    <row r="51" spans="1:57" x14ac:dyDescent="0.3">
      <c r="B51" s="1">
        <f>ROW(Items!A17)</f>
        <v>17</v>
      </c>
      <c r="F51" s="1" t="str">
        <f ca="1">INDIRECT($B$1&amp;Items!H$2&amp;$B51)</f>
        <v>Y</v>
      </c>
      <c r="H51" s="13" t="str">
        <f ca="1">INDIRECT($B$1&amp;Items!E$2&amp;$B51)</f>
        <v>Начисление себестоимостных затрат</v>
      </c>
      <c r="I51" s="13" t="str">
        <f ca="1">IF(INDIRECT($B$1&amp;Items!F$2&amp;$B51)="",H51,INDIRECT($B$1&amp;Items!F$2&amp;$B51))</f>
        <v>Начисление себестоимостных затрат</v>
      </c>
      <c r="J51" s="1" t="str">
        <f ca="1">IF(INDIRECT($B$1&amp;Items!G$2&amp;$B51)="",IF(H51&lt;&gt;I51,"  "&amp;I51,I51),"    "&amp;INDIRECT($B$1&amp;Items!G$2&amp;$B51))</f>
        <v>Начисление себестоимостных затрат</v>
      </c>
      <c r="S51" s="1">
        <f ca="1">SUM($U51:INDIRECT(ADDRESS(ROW(),SUMIFS($1:$1,$5:$5,MAX($5:$5)))))</f>
        <v>58805924.241471007</v>
      </c>
      <c r="V51" s="1">
        <f ca="1">SUMIFS(INDIRECT($F$1&amp;$F51&amp;":"&amp;$F51),INDIRECT($F$1&amp;dbP!$D$2&amp;":"&amp;dbP!$D$2),"&gt;="&amp;V$6,INDIRECT($F$1&amp;dbP!$D$2&amp;":"&amp;dbP!$D$2),"&lt;="&amp;V$7,INDIRECT($F$1&amp;dbP!$O$2&amp;":"&amp;dbP!$O$2),$H51,INDIRECT($F$1&amp;dbP!$P$2&amp;":"&amp;dbP!$P$2),IF($I51=$J51,"*",$I51),INDIRECT($F$1&amp;dbP!$Q$2&amp;":"&amp;dbP!$Q$2),IF(OR($I51=$J51,"  "&amp;$I51=$J51),"*",RIGHT($J51,LEN($J51)-4)))</f>
        <v>12166127.686100001</v>
      </c>
      <c r="W51" s="1">
        <f ca="1">SUMIFS(INDIRECT($F$1&amp;$F51&amp;":"&amp;$F51),INDIRECT($F$1&amp;dbP!$D$2&amp;":"&amp;dbP!$D$2),"&gt;="&amp;W$6,INDIRECT($F$1&amp;dbP!$D$2&amp;":"&amp;dbP!$D$2),"&lt;="&amp;W$7,INDIRECT($F$1&amp;dbP!$O$2&amp;":"&amp;dbP!$O$2),$H51,INDIRECT($F$1&amp;dbP!$P$2&amp;":"&amp;dbP!$P$2),IF($I51=$J51,"*",$I51),INDIRECT($F$1&amp;dbP!$Q$2&amp;":"&amp;dbP!$Q$2),IF(OR($I51=$J51,"  "&amp;$I51=$J51),"*",RIGHT($J51,LEN($J51)-4)))</f>
        <v>10607521.193234</v>
      </c>
      <c r="X51" s="1">
        <f ca="1">SUMIFS(INDIRECT($F$1&amp;$F51&amp;":"&amp;$F51),INDIRECT($F$1&amp;dbP!$D$2&amp;":"&amp;dbP!$D$2),"&gt;="&amp;X$6,INDIRECT($F$1&amp;dbP!$D$2&amp;":"&amp;dbP!$D$2),"&lt;="&amp;X$7,INDIRECT($F$1&amp;dbP!$O$2&amp;":"&amp;dbP!$O$2),$H51,INDIRECT($F$1&amp;dbP!$P$2&amp;":"&amp;dbP!$P$2),IF($I51=$J51,"*",$I51),INDIRECT($F$1&amp;dbP!$Q$2&amp;":"&amp;dbP!$Q$2),IF(OR($I51=$J51,"  "&amp;$I51=$J51),"*",RIGHT($J51,LEN($J51)-4)))</f>
        <v>13093731.073539002</v>
      </c>
      <c r="Y51" s="1">
        <f ca="1">SUMIFS(INDIRECT($F$1&amp;$F51&amp;":"&amp;$F51),INDIRECT($F$1&amp;dbP!$D$2&amp;":"&amp;dbP!$D$2),"&gt;="&amp;Y$6,INDIRECT($F$1&amp;dbP!$D$2&amp;":"&amp;dbP!$D$2),"&lt;="&amp;Y$7,INDIRECT($F$1&amp;dbP!$O$2&amp;":"&amp;dbP!$O$2),$H51,INDIRECT($F$1&amp;dbP!$P$2&amp;":"&amp;dbP!$P$2),IF($I51=$J51,"*",$I51),INDIRECT($F$1&amp;dbP!$Q$2&amp;":"&amp;dbP!$Q$2),IF(OR($I51=$J51,"  "&amp;$I51=$J51),"*",RIGHT($J51,LEN($J51)-4)))</f>
        <v>8793851.6206459999</v>
      </c>
      <c r="Z51" s="1">
        <f ca="1">SUMIFS(INDIRECT($F$1&amp;$F51&amp;":"&amp;$F51),INDIRECT($F$1&amp;dbP!$D$2&amp;":"&amp;dbP!$D$2),"&gt;="&amp;Z$6,INDIRECT($F$1&amp;dbP!$D$2&amp;":"&amp;dbP!$D$2),"&lt;="&amp;Z$7,INDIRECT($F$1&amp;dbP!$O$2&amp;":"&amp;dbP!$O$2),$H51,INDIRECT($F$1&amp;dbP!$P$2&amp;":"&amp;dbP!$P$2),IF($I51=$J51,"*",$I51),INDIRECT($F$1&amp;dbP!$Q$2&amp;":"&amp;dbP!$Q$2),IF(OR($I51=$J51,"  "&amp;$I51=$J51),"*",RIGHT($J51,LEN($J51)-4)))</f>
        <v>9354061.1980060004</v>
      </c>
      <c r="AA51" s="1">
        <f ca="1">SUMIFS(INDIRECT($F$1&amp;$F51&amp;":"&amp;$F51),INDIRECT($F$1&amp;dbP!$D$2&amp;":"&amp;dbP!$D$2),"&gt;="&amp;AA$6,INDIRECT($F$1&amp;dbP!$D$2&amp;":"&amp;dbP!$D$2),"&lt;="&amp;AA$7,INDIRECT($F$1&amp;dbP!$O$2&amp;":"&amp;dbP!$O$2),$H51,INDIRECT($F$1&amp;dbP!$P$2&amp;":"&amp;dbP!$P$2),IF($I51=$J51,"*",$I51),INDIRECT($F$1&amp;dbP!$Q$2&amp;":"&amp;dbP!$Q$2),IF(OR($I51=$J51,"  "&amp;$I51=$J51),"*",RIGHT($J51,LEN($J51)-4)))</f>
        <v>4790631.4699459998</v>
      </c>
      <c r="AB51" s="1">
        <f ca="1">SUMIFS(INDIRECT($F$1&amp;$F51&amp;":"&amp;$F51),INDIRECT($F$1&amp;dbP!$D$2&amp;":"&amp;dbP!$D$2),"&gt;="&amp;AB$6,INDIRECT($F$1&amp;dbP!$D$2&amp;":"&amp;dbP!$D$2),"&lt;="&amp;AB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C51" s="1">
        <f ca="1">SUMIFS(INDIRECT($F$1&amp;$F51&amp;":"&amp;$F51),INDIRECT($F$1&amp;dbP!$D$2&amp;":"&amp;dbP!$D$2),"&gt;="&amp;AC$6,INDIRECT($F$1&amp;dbP!$D$2&amp;":"&amp;dbP!$D$2),"&lt;="&amp;AC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D51" s="1">
        <f ca="1">SUMIFS(INDIRECT($F$1&amp;$F51&amp;":"&amp;$F51),INDIRECT($F$1&amp;dbP!$D$2&amp;":"&amp;dbP!$D$2),"&gt;="&amp;AD$6,INDIRECT($F$1&amp;dbP!$D$2&amp;":"&amp;dbP!$D$2),"&lt;="&amp;AD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E51" s="1">
        <f ca="1">SUMIFS(INDIRECT($F$1&amp;$F51&amp;":"&amp;$F51),INDIRECT($F$1&amp;dbP!$D$2&amp;":"&amp;dbP!$D$2),"&gt;="&amp;AE$6,INDIRECT($F$1&amp;dbP!$D$2&amp;":"&amp;dbP!$D$2),"&lt;="&amp;AE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F51" s="1">
        <f ca="1">SUMIFS(INDIRECT($F$1&amp;$F51&amp;":"&amp;$F51),INDIRECT($F$1&amp;dbP!$D$2&amp;":"&amp;dbP!$D$2),"&gt;="&amp;AF$6,INDIRECT($F$1&amp;dbP!$D$2&amp;":"&amp;dbP!$D$2),"&lt;="&amp;AF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G51" s="1">
        <f ca="1">SUMIFS(INDIRECT($F$1&amp;$F51&amp;":"&amp;$F51),INDIRECT($F$1&amp;dbP!$D$2&amp;":"&amp;dbP!$D$2),"&gt;="&amp;AG$6,INDIRECT($F$1&amp;dbP!$D$2&amp;":"&amp;dbP!$D$2),"&lt;="&amp;AG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H51" s="1">
        <f ca="1">SUMIFS(INDIRECT($F$1&amp;$F51&amp;":"&amp;$F51),INDIRECT($F$1&amp;dbP!$D$2&amp;":"&amp;dbP!$D$2),"&gt;="&amp;AH$6,INDIRECT($F$1&amp;dbP!$D$2&amp;":"&amp;dbP!$D$2),"&lt;="&amp;AH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I51" s="1">
        <f ca="1">SUMIFS(INDIRECT($F$1&amp;$F51&amp;":"&amp;$F51),INDIRECT($F$1&amp;dbP!$D$2&amp;":"&amp;dbP!$D$2),"&gt;="&amp;AI$6,INDIRECT($F$1&amp;dbP!$D$2&amp;":"&amp;dbP!$D$2),"&lt;="&amp;AI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J51" s="1">
        <f ca="1">SUMIFS(INDIRECT($F$1&amp;$F51&amp;":"&amp;$F51),INDIRECT($F$1&amp;dbP!$D$2&amp;":"&amp;dbP!$D$2),"&gt;="&amp;AJ$6,INDIRECT($F$1&amp;dbP!$D$2&amp;":"&amp;dbP!$D$2),"&lt;="&amp;AJ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K51" s="1">
        <f ca="1">SUMIFS(INDIRECT($F$1&amp;$F51&amp;":"&amp;$F51),INDIRECT($F$1&amp;dbP!$D$2&amp;":"&amp;dbP!$D$2),"&gt;="&amp;AK$6,INDIRECT($F$1&amp;dbP!$D$2&amp;":"&amp;dbP!$D$2),"&lt;="&amp;AK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L51" s="1">
        <f ca="1">SUMIFS(INDIRECT($F$1&amp;$F51&amp;":"&amp;$F51),INDIRECT($F$1&amp;dbP!$D$2&amp;":"&amp;dbP!$D$2),"&gt;="&amp;AL$6,INDIRECT($F$1&amp;dbP!$D$2&amp;":"&amp;dbP!$D$2),"&lt;="&amp;AL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M51" s="1">
        <f ca="1">SUMIFS(INDIRECT($F$1&amp;$F51&amp;":"&amp;$F51),INDIRECT($F$1&amp;dbP!$D$2&amp;":"&amp;dbP!$D$2),"&gt;="&amp;AM$6,INDIRECT($F$1&amp;dbP!$D$2&amp;":"&amp;dbP!$D$2),"&lt;="&amp;AM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N51" s="1">
        <f ca="1">SUMIFS(INDIRECT($F$1&amp;$F51&amp;":"&amp;$F51),INDIRECT($F$1&amp;dbP!$D$2&amp;":"&amp;dbP!$D$2),"&gt;="&amp;AN$6,INDIRECT($F$1&amp;dbP!$D$2&amp;":"&amp;dbP!$D$2),"&lt;="&amp;AN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O51" s="1">
        <f ca="1">SUMIFS(INDIRECT($F$1&amp;$F51&amp;":"&amp;$F51),INDIRECT($F$1&amp;dbP!$D$2&amp;":"&amp;dbP!$D$2),"&gt;="&amp;AO$6,INDIRECT($F$1&amp;dbP!$D$2&amp;":"&amp;dbP!$D$2),"&lt;="&amp;AO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P51" s="1">
        <f ca="1">SUMIFS(INDIRECT($F$1&amp;$F51&amp;":"&amp;$F51),INDIRECT($F$1&amp;dbP!$D$2&amp;":"&amp;dbP!$D$2),"&gt;="&amp;AP$6,INDIRECT($F$1&amp;dbP!$D$2&amp;":"&amp;dbP!$D$2),"&lt;="&amp;AP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Q51" s="1">
        <f ca="1">SUMIFS(INDIRECT($F$1&amp;$F51&amp;":"&amp;$F51),INDIRECT($F$1&amp;dbP!$D$2&amp;":"&amp;dbP!$D$2),"&gt;="&amp;AQ$6,INDIRECT($F$1&amp;dbP!$D$2&amp;":"&amp;dbP!$D$2),"&lt;="&amp;AQ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R51" s="1">
        <f ca="1">SUMIFS(INDIRECT($F$1&amp;$F51&amp;":"&amp;$F51),INDIRECT($F$1&amp;dbP!$D$2&amp;":"&amp;dbP!$D$2),"&gt;="&amp;AR$6,INDIRECT($F$1&amp;dbP!$D$2&amp;":"&amp;dbP!$D$2),"&lt;="&amp;AR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S51" s="1">
        <f ca="1">SUMIFS(INDIRECT($F$1&amp;$F51&amp;":"&amp;$F51),INDIRECT($F$1&amp;dbP!$D$2&amp;":"&amp;dbP!$D$2),"&gt;="&amp;AS$6,INDIRECT($F$1&amp;dbP!$D$2&amp;":"&amp;dbP!$D$2),"&lt;="&amp;AS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T51" s="1">
        <f ca="1">SUMIFS(INDIRECT($F$1&amp;$F51&amp;":"&amp;$F51),INDIRECT($F$1&amp;dbP!$D$2&amp;":"&amp;dbP!$D$2),"&gt;="&amp;AT$6,INDIRECT($F$1&amp;dbP!$D$2&amp;":"&amp;dbP!$D$2),"&lt;="&amp;AT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U51" s="1">
        <f ca="1">SUMIFS(INDIRECT($F$1&amp;$F51&amp;":"&amp;$F51),INDIRECT($F$1&amp;dbP!$D$2&amp;":"&amp;dbP!$D$2),"&gt;="&amp;AU$6,INDIRECT($F$1&amp;dbP!$D$2&amp;":"&amp;dbP!$D$2),"&lt;="&amp;AU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V51" s="1">
        <f ca="1">SUMIFS(INDIRECT($F$1&amp;$F51&amp;":"&amp;$F51),INDIRECT($F$1&amp;dbP!$D$2&amp;":"&amp;dbP!$D$2),"&gt;="&amp;AV$6,INDIRECT($F$1&amp;dbP!$D$2&amp;":"&amp;dbP!$D$2),"&lt;="&amp;AV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W51" s="1">
        <f ca="1">SUMIFS(INDIRECT($F$1&amp;$F51&amp;":"&amp;$F51),INDIRECT($F$1&amp;dbP!$D$2&amp;":"&amp;dbP!$D$2),"&gt;="&amp;AW$6,INDIRECT($F$1&amp;dbP!$D$2&amp;":"&amp;dbP!$D$2),"&lt;="&amp;AW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X51" s="1">
        <f ca="1">SUMIFS(INDIRECT($F$1&amp;$F51&amp;":"&amp;$F51),INDIRECT($F$1&amp;dbP!$D$2&amp;":"&amp;dbP!$D$2),"&gt;="&amp;AX$6,INDIRECT($F$1&amp;dbP!$D$2&amp;":"&amp;dbP!$D$2),"&lt;="&amp;AX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Y51" s="1">
        <f ca="1">SUMIFS(INDIRECT($F$1&amp;$F51&amp;":"&amp;$F51),INDIRECT($F$1&amp;dbP!$D$2&amp;":"&amp;dbP!$D$2),"&gt;="&amp;AY$6,INDIRECT($F$1&amp;dbP!$D$2&amp;":"&amp;dbP!$D$2),"&lt;="&amp;AY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Z51" s="1">
        <f ca="1">SUMIFS(INDIRECT($F$1&amp;$F51&amp;":"&amp;$F51),INDIRECT($F$1&amp;dbP!$D$2&amp;":"&amp;dbP!$D$2),"&gt;="&amp;AZ$6,INDIRECT($F$1&amp;dbP!$D$2&amp;":"&amp;dbP!$D$2),"&lt;="&amp;AZ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A51" s="1">
        <f ca="1">SUMIFS(INDIRECT($F$1&amp;$F51&amp;":"&amp;$F51),INDIRECT($F$1&amp;dbP!$D$2&amp;":"&amp;dbP!$D$2),"&gt;="&amp;BA$6,INDIRECT($F$1&amp;dbP!$D$2&amp;":"&amp;dbP!$D$2),"&lt;="&amp;BA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B51" s="1">
        <f ca="1">SUMIFS(INDIRECT($F$1&amp;$F51&amp;":"&amp;$F51),INDIRECT($F$1&amp;dbP!$D$2&amp;":"&amp;dbP!$D$2),"&gt;="&amp;BB$6,INDIRECT($F$1&amp;dbP!$D$2&amp;":"&amp;dbP!$D$2),"&lt;="&amp;BB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C51" s="1">
        <f ca="1">SUMIFS(INDIRECT($F$1&amp;$F51&amp;":"&amp;$F51),INDIRECT($F$1&amp;dbP!$D$2&amp;":"&amp;dbP!$D$2),"&gt;="&amp;BC$6,INDIRECT($F$1&amp;dbP!$D$2&amp;":"&amp;dbP!$D$2),"&lt;="&amp;BC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D51" s="1">
        <f ca="1">SUMIFS(INDIRECT($F$1&amp;$F51&amp;":"&amp;$F51),INDIRECT($F$1&amp;dbP!$D$2&amp;":"&amp;dbP!$D$2),"&gt;="&amp;BD$6,INDIRECT($F$1&amp;dbP!$D$2&amp;":"&amp;dbP!$D$2),"&lt;="&amp;BD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E51" s="1">
        <f ca="1">SUMIFS(INDIRECT($F$1&amp;$F51&amp;":"&amp;$F51),INDIRECT($F$1&amp;dbP!$D$2&amp;":"&amp;dbP!$D$2),"&gt;="&amp;BE$6,INDIRECT($F$1&amp;dbP!$D$2&amp;":"&amp;dbP!$D$2),"&lt;="&amp;BE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</row>
    <row r="52" spans="1:57" x14ac:dyDescent="0.3">
      <c r="B52" s="1">
        <f>MAX(B$49:B51)+1</f>
        <v>18</v>
      </c>
      <c r="F52" s="1" t="str">
        <f ca="1">INDIRECT($B$1&amp;Items!H$2&amp;$B52)</f>
        <v>Y</v>
      </c>
      <c r="H52" s="13" t="str">
        <f ca="1">INDIRECT($B$1&amp;Items!E$2&amp;$B52)</f>
        <v>Начисление себестоимостных затрат</v>
      </c>
      <c r="I52" s="13" t="str">
        <f ca="1">IF(INDIRECT($B$1&amp;Items!F$2&amp;$B52)="",H52,INDIRECT($B$1&amp;Items!F$2&amp;$B52))</f>
        <v>Начисление затрат этапа-1 бизнес-процесса</v>
      </c>
      <c r="J52" s="1" t="str">
        <f ca="1">IF(INDIRECT($B$1&amp;Items!G$2&amp;$B52)="",IF(H52&lt;&gt;I52,"  "&amp;I52,I52),"    "&amp;INDIRECT($B$1&amp;Items!G$2&amp;$B52))</f>
        <v xml:space="preserve">  Начисление затрат этапа-1 бизнес-процесса</v>
      </c>
      <c r="S52" s="1">
        <f ca="1">SUM($U52:INDIRECT(ADDRESS(ROW(),SUMIFS($1:$1,$5:$5,MAX($5:$5)))))</f>
        <v>12501478.02</v>
      </c>
      <c r="V52" s="1">
        <f ca="1">SUMIFS(INDIRECT($F$1&amp;$F52&amp;":"&amp;$F52),INDIRECT($F$1&amp;dbP!$D$2&amp;":"&amp;dbP!$D$2),"&gt;="&amp;V$6,INDIRECT($F$1&amp;dbP!$D$2&amp;":"&amp;dbP!$D$2),"&lt;="&amp;V$7,INDIRECT($F$1&amp;dbP!$O$2&amp;":"&amp;dbP!$O$2),$H52,INDIRECT($F$1&amp;dbP!$P$2&amp;":"&amp;dbP!$P$2),IF($I52=$J52,"*",$I52),INDIRECT($F$1&amp;dbP!$Q$2&amp;":"&amp;dbP!$Q$2),IF(OR($I52=$J52,"  "&amp;$I52=$J52),"*",RIGHT($J52,LEN($J52)-4)))</f>
        <v>3995100</v>
      </c>
      <c r="W52" s="1">
        <f ca="1">SUMIFS(INDIRECT($F$1&amp;$F52&amp;":"&amp;$F52),INDIRECT($F$1&amp;dbP!$D$2&amp;":"&amp;dbP!$D$2),"&gt;="&amp;W$6,INDIRECT($F$1&amp;dbP!$D$2&amp;":"&amp;dbP!$D$2),"&lt;="&amp;W$7,INDIRECT($F$1&amp;dbP!$O$2&amp;":"&amp;dbP!$O$2),$H52,INDIRECT($F$1&amp;dbP!$P$2&amp;":"&amp;dbP!$P$2),IF($I52=$J52,"*",$I52),INDIRECT($F$1&amp;dbP!$Q$2&amp;":"&amp;dbP!$Q$2),IF(OR($I52=$J52,"  "&amp;$I52=$J52),"*",RIGHT($J52,LEN($J52)-4)))</f>
        <v>2209657</v>
      </c>
      <c r="X52" s="1">
        <f ca="1">SUMIFS(INDIRECT($F$1&amp;$F52&amp;":"&amp;$F52),INDIRECT($F$1&amp;dbP!$D$2&amp;":"&amp;dbP!$D$2),"&gt;="&amp;X$6,INDIRECT($F$1&amp;dbP!$D$2&amp;":"&amp;dbP!$D$2),"&lt;="&amp;X$7,INDIRECT($F$1&amp;dbP!$O$2&amp;":"&amp;dbP!$O$2),$H52,INDIRECT($F$1&amp;dbP!$P$2&amp;":"&amp;dbP!$P$2),IF($I52=$J52,"*",$I52),INDIRECT($F$1&amp;dbP!$Q$2&amp;":"&amp;dbP!$Q$2),IF(OR($I52=$J52,"  "&amp;$I52=$J52),"*",RIGHT($J52,LEN($J52)-4)))</f>
        <v>4894169.2893000003</v>
      </c>
      <c r="Y52" s="1">
        <f ca="1">SUMIFS(INDIRECT($F$1&amp;$F52&amp;":"&amp;$F52),INDIRECT($F$1&amp;dbP!$D$2&amp;":"&amp;dbP!$D$2),"&gt;="&amp;Y$6,INDIRECT($F$1&amp;dbP!$D$2&amp;":"&amp;dbP!$D$2),"&lt;="&amp;Y$7,INDIRECT($F$1&amp;dbP!$O$2&amp;":"&amp;dbP!$O$2),$H52,INDIRECT($F$1&amp;dbP!$P$2&amp;":"&amp;dbP!$P$2),IF($I52=$J52,"*",$I52),INDIRECT($F$1&amp;dbP!$Q$2&amp;":"&amp;dbP!$Q$2),IF(OR($I52=$J52,"  "&amp;$I52=$J52),"*",RIGHT($J52,LEN($J52)-4)))</f>
        <v>1402551.7307000002</v>
      </c>
      <c r="Z52" s="1">
        <f ca="1">SUMIFS(INDIRECT($F$1&amp;$F52&amp;":"&amp;$F52),INDIRECT($F$1&amp;dbP!$D$2&amp;":"&amp;dbP!$D$2),"&gt;="&amp;Z$6,INDIRECT($F$1&amp;dbP!$D$2&amp;":"&amp;dbP!$D$2),"&lt;="&amp;Z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A52" s="1">
        <f ca="1">SUMIFS(INDIRECT($F$1&amp;$F52&amp;":"&amp;$F52),INDIRECT($F$1&amp;dbP!$D$2&amp;":"&amp;dbP!$D$2),"&gt;="&amp;AA$6,INDIRECT($F$1&amp;dbP!$D$2&amp;":"&amp;dbP!$D$2),"&lt;="&amp;AA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B52" s="1">
        <f ca="1">SUMIFS(INDIRECT($F$1&amp;$F52&amp;":"&amp;$F52),INDIRECT($F$1&amp;dbP!$D$2&amp;":"&amp;dbP!$D$2),"&gt;="&amp;AB$6,INDIRECT($F$1&amp;dbP!$D$2&amp;":"&amp;dbP!$D$2),"&lt;="&amp;AB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C52" s="1">
        <f ca="1">SUMIFS(INDIRECT($F$1&amp;$F52&amp;":"&amp;$F52),INDIRECT($F$1&amp;dbP!$D$2&amp;":"&amp;dbP!$D$2),"&gt;="&amp;AC$6,INDIRECT($F$1&amp;dbP!$D$2&amp;":"&amp;dbP!$D$2),"&lt;="&amp;AC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D52" s="1">
        <f ca="1">SUMIFS(INDIRECT($F$1&amp;$F52&amp;":"&amp;$F52),INDIRECT($F$1&amp;dbP!$D$2&amp;":"&amp;dbP!$D$2),"&gt;="&amp;AD$6,INDIRECT($F$1&amp;dbP!$D$2&amp;":"&amp;dbP!$D$2),"&lt;="&amp;AD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E52" s="1">
        <f ca="1">SUMIFS(INDIRECT($F$1&amp;$F52&amp;":"&amp;$F52),INDIRECT($F$1&amp;dbP!$D$2&amp;":"&amp;dbP!$D$2),"&gt;="&amp;AE$6,INDIRECT($F$1&amp;dbP!$D$2&amp;":"&amp;dbP!$D$2),"&lt;="&amp;AE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F52" s="1">
        <f ca="1">SUMIFS(INDIRECT($F$1&amp;$F52&amp;":"&amp;$F52),INDIRECT($F$1&amp;dbP!$D$2&amp;":"&amp;dbP!$D$2),"&gt;="&amp;AF$6,INDIRECT($F$1&amp;dbP!$D$2&amp;":"&amp;dbP!$D$2),"&lt;="&amp;AF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G52" s="1">
        <f ca="1">SUMIFS(INDIRECT($F$1&amp;$F52&amp;":"&amp;$F52),INDIRECT($F$1&amp;dbP!$D$2&amp;":"&amp;dbP!$D$2),"&gt;="&amp;AG$6,INDIRECT($F$1&amp;dbP!$D$2&amp;":"&amp;dbP!$D$2),"&lt;="&amp;AG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H52" s="1">
        <f ca="1">SUMIFS(INDIRECT($F$1&amp;$F52&amp;":"&amp;$F52),INDIRECT($F$1&amp;dbP!$D$2&amp;":"&amp;dbP!$D$2),"&gt;="&amp;AH$6,INDIRECT($F$1&amp;dbP!$D$2&amp;":"&amp;dbP!$D$2),"&lt;="&amp;AH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I52" s="1">
        <f ca="1">SUMIFS(INDIRECT($F$1&amp;$F52&amp;":"&amp;$F52),INDIRECT($F$1&amp;dbP!$D$2&amp;":"&amp;dbP!$D$2),"&gt;="&amp;AI$6,INDIRECT($F$1&amp;dbP!$D$2&amp;":"&amp;dbP!$D$2),"&lt;="&amp;AI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J52" s="1">
        <f ca="1">SUMIFS(INDIRECT($F$1&amp;$F52&amp;":"&amp;$F52),INDIRECT($F$1&amp;dbP!$D$2&amp;":"&amp;dbP!$D$2),"&gt;="&amp;AJ$6,INDIRECT($F$1&amp;dbP!$D$2&amp;":"&amp;dbP!$D$2),"&lt;="&amp;AJ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K52" s="1">
        <f ca="1">SUMIFS(INDIRECT($F$1&amp;$F52&amp;":"&amp;$F52),INDIRECT($F$1&amp;dbP!$D$2&amp;":"&amp;dbP!$D$2),"&gt;="&amp;AK$6,INDIRECT($F$1&amp;dbP!$D$2&amp;":"&amp;dbP!$D$2),"&lt;="&amp;AK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L52" s="1">
        <f ca="1">SUMIFS(INDIRECT($F$1&amp;$F52&amp;":"&amp;$F52),INDIRECT($F$1&amp;dbP!$D$2&amp;":"&amp;dbP!$D$2),"&gt;="&amp;AL$6,INDIRECT($F$1&amp;dbP!$D$2&amp;":"&amp;dbP!$D$2),"&lt;="&amp;AL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M52" s="1">
        <f ca="1">SUMIFS(INDIRECT($F$1&amp;$F52&amp;":"&amp;$F52),INDIRECT($F$1&amp;dbP!$D$2&amp;":"&amp;dbP!$D$2),"&gt;="&amp;AM$6,INDIRECT($F$1&amp;dbP!$D$2&amp;":"&amp;dbP!$D$2),"&lt;="&amp;AM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N52" s="1">
        <f ca="1">SUMIFS(INDIRECT($F$1&amp;$F52&amp;":"&amp;$F52),INDIRECT($F$1&amp;dbP!$D$2&amp;":"&amp;dbP!$D$2),"&gt;="&amp;AN$6,INDIRECT($F$1&amp;dbP!$D$2&amp;":"&amp;dbP!$D$2),"&lt;="&amp;AN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O52" s="1">
        <f ca="1">SUMIFS(INDIRECT($F$1&amp;$F52&amp;":"&amp;$F52),INDIRECT($F$1&amp;dbP!$D$2&amp;":"&amp;dbP!$D$2),"&gt;="&amp;AO$6,INDIRECT($F$1&amp;dbP!$D$2&amp;":"&amp;dbP!$D$2),"&lt;="&amp;AO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P52" s="1">
        <f ca="1">SUMIFS(INDIRECT($F$1&amp;$F52&amp;":"&amp;$F52),INDIRECT($F$1&amp;dbP!$D$2&amp;":"&amp;dbP!$D$2),"&gt;="&amp;AP$6,INDIRECT($F$1&amp;dbP!$D$2&amp;":"&amp;dbP!$D$2),"&lt;="&amp;AP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Q52" s="1">
        <f ca="1">SUMIFS(INDIRECT($F$1&amp;$F52&amp;":"&amp;$F52),INDIRECT($F$1&amp;dbP!$D$2&amp;":"&amp;dbP!$D$2),"&gt;="&amp;AQ$6,INDIRECT($F$1&amp;dbP!$D$2&amp;":"&amp;dbP!$D$2),"&lt;="&amp;AQ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R52" s="1">
        <f ca="1">SUMIFS(INDIRECT($F$1&amp;$F52&amp;":"&amp;$F52),INDIRECT($F$1&amp;dbP!$D$2&amp;":"&amp;dbP!$D$2),"&gt;="&amp;AR$6,INDIRECT($F$1&amp;dbP!$D$2&amp;":"&amp;dbP!$D$2),"&lt;="&amp;AR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S52" s="1">
        <f ca="1">SUMIFS(INDIRECT($F$1&amp;$F52&amp;":"&amp;$F52),INDIRECT($F$1&amp;dbP!$D$2&amp;":"&amp;dbP!$D$2),"&gt;="&amp;AS$6,INDIRECT($F$1&amp;dbP!$D$2&amp;":"&amp;dbP!$D$2),"&lt;="&amp;AS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T52" s="1">
        <f ca="1">SUMIFS(INDIRECT($F$1&amp;$F52&amp;":"&amp;$F52),INDIRECT($F$1&amp;dbP!$D$2&amp;":"&amp;dbP!$D$2),"&gt;="&amp;AT$6,INDIRECT($F$1&amp;dbP!$D$2&amp;":"&amp;dbP!$D$2),"&lt;="&amp;AT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U52" s="1">
        <f ca="1">SUMIFS(INDIRECT($F$1&amp;$F52&amp;":"&amp;$F52),INDIRECT($F$1&amp;dbP!$D$2&amp;":"&amp;dbP!$D$2),"&gt;="&amp;AU$6,INDIRECT($F$1&amp;dbP!$D$2&amp;":"&amp;dbP!$D$2),"&lt;="&amp;AU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V52" s="1">
        <f ca="1">SUMIFS(INDIRECT($F$1&amp;$F52&amp;":"&amp;$F52),INDIRECT($F$1&amp;dbP!$D$2&amp;":"&amp;dbP!$D$2),"&gt;="&amp;AV$6,INDIRECT($F$1&amp;dbP!$D$2&amp;":"&amp;dbP!$D$2),"&lt;="&amp;AV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W52" s="1">
        <f ca="1">SUMIFS(INDIRECT($F$1&amp;$F52&amp;":"&amp;$F52),INDIRECT($F$1&amp;dbP!$D$2&amp;":"&amp;dbP!$D$2),"&gt;="&amp;AW$6,INDIRECT($F$1&amp;dbP!$D$2&amp;":"&amp;dbP!$D$2),"&lt;="&amp;AW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X52" s="1">
        <f ca="1">SUMIFS(INDIRECT($F$1&amp;$F52&amp;":"&amp;$F52),INDIRECT($F$1&amp;dbP!$D$2&amp;":"&amp;dbP!$D$2),"&gt;="&amp;AX$6,INDIRECT($F$1&amp;dbP!$D$2&amp;":"&amp;dbP!$D$2),"&lt;="&amp;AX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Y52" s="1">
        <f ca="1">SUMIFS(INDIRECT($F$1&amp;$F52&amp;":"&amp;$F52),INDIRECT($F$1&amp;dbP!$D$2&amp;":"&amp;dbP!$D$2),"&gt;="&amp;AY$6,INDIRECT($F$1&amp;dbP!$D$2&amp;":"&amp;dbP!$D$2),"&lt;="&amp;AY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Z52" s="1">
        <f ca="1">SUMIFS(INDIRECT($F$1&amp;$F52&amp;":"&amp;$F52),INDIRECT($F$1&amp;dbP!$D$2&amp;":"&amp;dbP!$D$2),"&gt;="&amp;AZ$6,INDIRECT($F$1&amp;dbP!$D$2&amp;":"&amp;dbP!$D$2),"&lt;="&amp;AZ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A52" s="1">
        <f ca="1">SUMIFS(INDIRECT($F$1&amp;$F52&amp;":"&amp;$F52),INDIRECT($F$1&amp;dbP!$D$2&amp;":"&amp;dbP!$D$2),"&gt;="&amp;BA$6,INDIRECT($F$1&amp;dbP!$D$2&amp;":"&amp;dbP!$D$2),"&lt;="&amp;BA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B52" s="1">
        <f ca="1">SUMIFS(INDIRECT($F$1&amp;$F52&amp;":"&amp;$F52),INDIRECT($F$1&amp;dbP!$D$2&amp;":"&amp;dbP!$D$2),"&gt;="&amp;BB$6,INDIRECT($F$1&amp;dbP!$D$2&amp;":"&amp;dbP!$D$2),"&lt;="&amp;BB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C52" s="1">
        <f ca="1">SUMIFS(INDIRECT($F$1&amp;$F52&amp;":"&amp;$F52),INDIRECT($F$1&amp;dbP!$D$2&amp;":"&amp;dbP!$D$2),"&gt;="&amp;BC$6,INDIRECT($F$1&amp;dbP!$D$2&amp;":"&amp;dbP!$D$2),"&lt;="&amp;BC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D52" s="1">
        <f ca="1">SUMIFS(INDIRECT($F$1&amp;$F52&amp;":"&amp;$F52),INDIRECT($F$1&amp;dbP!$D$2&amp;":"&amp;dbP!$D$2),"&gt;="&amp;BD$6,INDIRECT($F$1&amp;dbP!$D$2&amp;":"&amp;dbP!$D$2),"&lt;="&amp;BD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E52" s="1">
        <f ca="1">SUMIFS(INDIRECT($F$1&amp;$F52&amp;":"&amp;$F52),INDIRECT($F$1&amp;dbP!$D$2&amp;":"&amp;dbP!$D$2),"&gt;="&amp;BE$6,INDIRECT($F$1&amp;dbP!$D$2&amp;":"&amp;dbP!$D$2),"&lt;="&amp;BE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</row>
    <row r="53" spans="1:57" x14ac:dyDescent="0.3">
      <c r="B53" s="1">
        <f>MAX(B$49:B52)+1</f>
        <v>19</v>
      </c>
      <c r="F53" s="1" t="str">
        <f ca="1">INDIRECT($B$1&amp;Items!H$2&amp;$B53)</f>
        <v>Y</v>
      </c>
      <c r="H53" s="13" t="str">
        <f ca="1">INDIRECT($B$1&amp;Items!E$2&amp;$B53)</f>
        <v>Начисление себестоимостных затрат</v>
      </c>
      <c r="I53" s="13" t="str">
        <f ca="1">IF(INDIRECT($B$1&amp;Items!F$2&amp;$B53)="",H53,INDIRECT($B$1&amp;Items!F$2&amp;$B53))</f>
        <v>Начисление затрат этапа-1 бизнес-процесса</v>
      </c>
      <c r="J53" s="1" t="str">
        <f ca="1">IF(INDIRECT($B$1&amp;Items!G$2&amp;$B53)="",IF(H53&lt;&gt;I53,"  "&amp;I53,I53),"    "&amp;INDIRECT($B$1&amp;Items!G$2&amp;$B53))</f>
        <v xml:space="preserve">    Сырье и материалы-1</v>
      </c>
      <c r="S53" s="1">
        <f ca="1">SUM($U53:INDIRECT(ADDRESS(ROW(),SUMIFS($1:$1,$5:$5,MAX($5:$5)))))</f>
        <v>1000000</v>
      </c>
      <c r="V53" s="1">
        <f ca="1">SUMIFS(INDIRECT($F$1&amp;$F53&amp;":"&amp;$F53),INDIRECT($F$1&amp;dbP!$D$2&amp;":"&amp;dbP!$D$2),"&gt;="&amp;V$6,INDIRECT($F$1&amp;dbP!$D$2&amp;":"&amp;dbP!$D$2),"&lt;="&amp;V$7,INDIRECT($F$1&amp;dbP!$O$2&amp;":"&amp;dbP!$O$2),$H53,INDIRECT($F$1&amp;dbP!$P$2&amp;":"&amp;dbP!$P$2),IF($I53=$J53,"*",$I53),INDIRECT($F$1&amp;dbP!$Q$2&amp;":"&amp;dbP!$Q$2),IF(OR($I53=$J53,"  "&amp;$I53=$J53),"*",RIGHT($J53,LEN($J53)-4)))</f>
        <v>1000000</v>
      </c>
      <c r="W53" s="1">
        <f ca="1">SUMIFS(INDIRECT($F$1&amp;$F53&amp;":"&amp;$F53),INDIRECT($F$1&amp;dbP!$D$2&amp;":"&amp;dbP!$D$2),"&gt;="&amp;W$6,INDIRECT($F$1&amp;dbP!$D$2&amp;":"&amp;dbP!$D$2),"&lt;="&amp;W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X53" s="1">
        <f ca="1">SUMIFS(INDIRECT($F$1&amp;$F53&amp;":"&amp;$F53),INDIRECT($F$1&amp;dbP!$D$2&amp;":"&amp;dbP!$D$2),"&gt;="&amp;X$6,INDIRECT($F$1&amp;dbP!$D$2&amp;":"&amp;dbP!$D$2),"&lt;="&amp;X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Y53" s="1">
        <f ca="1">SUMIFS(INDIRECT($F$1&amp;$F53&amp;":"&amp;$F53),INDIRECT($F$1&amp;dbP!$D$2&amp;":"&amp;dbP!$D$2),"&gt;="&amp;Y$6,INDIRECT($F$1&amp;dbP!$D$2&amp;":"&amp;dbP!$D$2),"&lt;="&amp;Y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Z53" s="1">
        <f ca="1">SUMIFS(INDIRECT($F$1&amp;$F53&amp;":"&amp;$F53),INDIRECT($F$1&amp;dbP!$D$2&amp;":"&amp;dbP!$D$2),"&gt;="&amp;Z$6,INDIRECT($F$1&amp;dbP!$D$2&amp;":"&amp;dbP!$D$2),"&lt;="&amp;Z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A53" s="1">
        <f ca="1">SUMIFS(INDIRECT($F$1&amp;$F53&amp;":"&amp;$F53),INDIRECT($F$1&amp;dbP!$D$2&amp;":"&amp;dbP!$D$2),"&gt;="&amp;AA$6,INDIRECT($F$1&amp;dbP!$D$2&amp;":"&amp;dbP!$D$2),"&lt;="&amp;AA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B53" s="1">
        <f ca="1">SUMIFS(INDIRECT($F$1&amp;$F53&amp;":"&amp;$F53),INDIRECT($F$1&amp;dbP!$D$2&amp;":"&amp;dbP!$D$2),"&gt;="&amp;AB$6,INDIRECT($F$1&amp;dbP!$D$2&amp;":"&amp;dbP!$D$2),"&lt;="&amp;AB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C53" s="1">
        <f ca="1">SUMIFS(INDIRECT($F$1&amp;$F53&amp;":"&amp;$F53),INDIRECT($F$1&amp;dbP!$D$2&amp;":"&amp;dbP!$D$2),"&gt;="&amp;AC$6,INDIRECT($F$1&amp;dbP!$D$2&amp;":"&amp;dbP!$D$2),"&lt;="&amp;AC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D53" s="1">
        <f ca="1">SUMIFS(INDIRECT($F$1&amp;$F53&amp;":"&amp;$F53),INDIRECT($F$1&amp;dbP!$D$2&amp;":"&amp;dbP!$D$2),"&gt;="&amp;AD$6,INDIRECT($F$1&amp;dbP!$D$2&amp;":"&amp;dbP!$D$2),"&lt;="&amp;AD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E53" s="1">
        <f ca="1">SUMIFS(INDIRECT($F$1&amp;$F53&amp;":"&amp;$F53),INDIRECT($F$1&amp;dbP!$D$2&amp;":"&amp;dbP!$D$2),"&gt;="&amp;AE$6,INDIRECT($F$1&amp;dbP!$D$2&amp;":"&amp;dbP!$D$2),"&lt;="&amp;AE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F53" s="1">
        <f ca="1">SUMIFS(INDIRECT($F$1&amp;$F53&amp;":"&amp;$F53),INDIRECT($F$1&amp;dbP!$D$2&amp;":"&amp;dbP!$D$2),"&gt;="&amp;AF$6,INDIRECT($F$1&amp;dbP!$D$2&amp;":"&amp;dbP!$D$2),"&lt;="&amp;AF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G53" s="1">
        <f ca="1">SUMIFS(INDIRECT($F$1&amp;$F53&amp;":"&amp;$F53),INDIRECT($F$1&amp;dbP!$D$2&amp;":"&amp;dbP!$D$2),"&gt;="&amp;AG$6,INDIRECT($F$1&amp;dbP!$D$2&amp;":"&amp;dbP!$D$2),"&lt;="&amp;AG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H53" s="1">
        <f ca="1">SUMIFS(INDIRECT($F$1&amp;$F53&amp;":"&amp;$F53),INDIRECT($F$1&amp;dbP!$D$2&amp;":"&amp;dbP!$D$2),"&gt;="&amp;AH$6,INDIRECT($F$1&amp;dbP!$D$2&amp;":"&amp;dbP!$D$2),"&lt;="&amp;AH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I53" s="1">
        <f ca="1">SUMIFS(INDIRECT($F$1&amp;$F53&amp;":"&amp;$F53),INDIRECT($F$1&amp;dbP!$D$2&amp;":"&amp;dbP!$D$2),"&gt;="&amp;AI$6,INDIRECT($F$1&amp;dbP!$D$2&amp;":"&amp;dbP!$D$2),"&lt;="&amp;AI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J53" s="1">
        <f ca="1">SUMIFS(INDIRECT($F$1&amp;$F53&amp;":"&amp;$F53),INDIRECT($F$1&amp;dbP!$D$2&amp;":"&amp;dbP!$D$2),"&gt;="&amp;AJ$6,INDIRECT($F$1&amp;dbP!$D$2&amp;":"&amp;dbP!$D$2),"&lt;="&amp;AJ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K53" s="1">
        <f ca="1">SUMIFS(INDIRECT($F$1&amp;$F53&amp;":"&amp;$F53),INDIRECT($F$1&amp;dbP!$D$2&amp;":"&amp;dbP!$D$2),"&gt;="&amp;AK$6,INDIRECT($F$1&amp;dbP!$D$2&amp;":"&amp;dbP!$D$2),"&lt;="&amp;AK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L53" s="1">
        <f ca="1">SUMIFS(INDIRECT($F$1&amp;$F53&amp;":"&amp;$F53),INDIRECT($F$1&amp;dbP!$D$2&amp;":"&amp;dbP!$D$2),"&gt;="&amp;AL$6,INDIRECT($F$1&amp;dbP!$D$2&amp;":"&amp;dbP!$D$2),"&lt;="&amp;AL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M53" s="1">
        <f ca="1">SUMIFS(INDIRECT($F$1&amp;$F53&amp;":"&amp;$F53),INDIRECT($F$1&amp;dbP!$D$2&amp;":"&amp;dbP!$D$2),"&gt;="&amp;AM$6,INDIRECT($F$1&amp;dbP!$D$2&amp;":"&amp;dbP!$D$2),"&lt;="&amp;AM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N53" s="1">
        <f ca="1">SUMIFS(INDIRECT($F$1&amp;$F53&amp;":"&amp;$F53),INDIRECT($F$1&amp;dbP!$D$2&amp;":"&amp;dbP!$D$2),"&gt;="&amp;AN$6,INDIRECT($F$1&amp;dbP!$D$2&amp;":"&amp;dbP!$D$2),"&lt;="&amp;AN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O53" s="1">
        <f ca="1">SUMIFS(INDIRECT($F$1&amp;$F53&amp;":"&amp;$F53),INDIRECT($F$1&amp;dbP!$D$2&amp;":"&amp;dbP!$D$2),"&gt;="&amp;AO$6,INDIRECT($F$1&amp;dbP!$D$2&amp;":"&amp;dbP!$D$2),"&lt;="&amp;AO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P53" s="1">
        <f ca="1">SUMIFS(INDIRECT($F$1&amp;$F53&amp;":"&amp;$F53),INDIRECT($F$1&amp;dbP!$D$2&amp;":"&amp;dbP!$D$2),"&gt;="&amp;AP$6,INDIRECT($F$1&amp;dbP!$D$2&amp;":"&amp;dbP!$D$2),"&lt;="&amp;AP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Q53" s="1">
        <f ca="1">SUMIFS(INDIRECT($F$1&amp;$F53&amp;":"&amp;$F53),INDIRECT($F$1&amp;dbP!$D$2&amp;":"&amp;dbP!$D$2),"&gt;="&amp;AQ$6,INDIRECT($F$1&amp;dbP!$D$2&amp;":"&amp;dbP!$D$2),"&lt;="&amp;AQ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R53" s="1">
        <f ca="1">SUMIFS(INDIRECT($F$1&amp;$F53&amp;":"&amp;$F53),INDIRECT($F$1&amp;dbP!$D$2&amp;":"&amp;dbP!$D$2),"&gt;="&amp;AR$6,INDIRECT($F$1&amp;dbP!$D$2&amp;":"&amp;dbP!$D$2),"&lt;="&amp;AR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S53" s="1">
        <f ca="1">SUMIFS(INDIRECT($F$1&amp;$F53&amp;":"&amp;$F53),INDIRECT($F$1&amp;dbP!$D$2&amp;":"&amp;dbP!$D$2),"&gt;="&amp;AS$6,INDIRECT($F$1&amp;dbP!$D$2&amp;":"&amp;dbP!$D$2),"&lt;="&amp;AS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T53" s="1">
        <f ca="1">SUMIFS(INDIRECT($F$1&amp;$F53&amp;":"&amp;$F53),INDIRECT($F$1&amp;dbP!$D$2&amp;":"&amp;dbP!$D$2),"&gt;="&amp;AT$6,INDIRECT($F$1&amp;dbP!$D$2&amp;":"&amp;dbP!$D$2),"&lt;="&amp;AT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U53" s="1">
        <f ca="1">SUMIFS(INDIRECT($F$1&amp;$F53&amp;":"&amp;$F53),INDIRECT($F$1&amp;dbP!$D$2&amp;":"&amp;dbP!$D$2),"&gt;="&amp;AU$6,INDIRECT($F$1&amp;dbP!$D$2&amp;":"&amp;dbP!$D$2),"&lt;="&amp;AU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V53" s="1">
        <f ca="1">SUMIFS(INDIRECT($F$1&amp;$F53&amp;":"&amp;$F53),INDIRECT($F$1&amp;dbP!$D$2&amp;":"&amp;dbP!$D$2),"&gt;="&amp;AV$6,INDIRECT($F$1&amp;dbP!$D$2&amp;":"&amp;dbP!$D$2),"&lt;="&amp;AV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W53" s="1">
        <f ca="1">SUMIFS(INDIRECT($F$1&amp;$F53&amp;":"&amp;$F53),INDIRECT($F$1&amp;dbP!$D$2&amp;":"&amp;dbP!$D$2),"&gt;="&amp;AW$6,INDIRECT($F$1&amp;dbP!$D$2&amp;":"&amp;dbP!$D$2),"&lt;="&amp;AW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X53" s="1">
        <f ca="1">SUMIFS(INDIRECT($F$1&amp;$F53&amp;":"&amp;$F53),INDIRECT($F$1&amp;dbP!$D$2&amp;":"&amp;dbP!$D$2),"&gt;="&amp;AX$6,INDIRECT($F$1&amp;dbP!$D$2&amp;":"&amp;dbP!$D$2),"&lt;="&amp;AX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Y53" s="1">
        <f ca="1">SUMIFS(INDIRECT($F$1&amp;$F53&amp;":"&amp;$F53),INDIRECT($F$1&amp;dbP!$D$2&amp;":"&amp;dbP!$D$2),"&gt;="&amp;AY$6,INDIRECT($F$1&amp;dbP!$D$2&amp;":"&amp;dbP!$D$2),"&lt;="&amp;AY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Z53" s="1">
        <f ca="1">SUMIFS(INDIRECT($F$1&amp;$F53&amp;":"&amp;$F53),INDIRECT($F$1&amp;dbP!$D$2&amp;":"&amp;dbP!$D$2),"&gt;="&amp;AZ$6,INDIRECT($F$1&amp;dbP!$D$2&amp;":"&amp;dbP!$D$2),"&lt;="&amp;AZ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A53" s="1">
        <f ca="1">SUMIFS(INDIRECT($F$1&amp;$F53&amp;":"&amp;$F53),INDIRECT($F$1&amp;dbP!$D$2&amp;":"&amp;dbP!$D$2),"&gt;="&amp;BA$6,INDIRECT($F$1&amp;dbP!$D$2&amp;":"&amp;dbP!$D$2),"&lt;="&amp;BA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B53" s="1">
        <f ca="1">SUMIFS(INDIRECT($F$1&amp;$F53&amp;":"&amp;$F53),INDIRECT($F$1&amp;dbP!$D$2&amp;":"&amp;dbP!$D$2),"&gt;="&amp;BB$6,INDIRECT($F$1&amp;dbP!$D$2&amp;":"&amp;dbP!$D$2),"&lt;="&amp;BB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C53" s="1">
        <f ca="1">SUMIFS(INDIRECT($F$1&amp;$F53&amp;":"&amp;$F53),INDIRECT($F$1&amp;dbP!$D$2&amp;":"&amp;dbP!$D$2),"&gt;="&amp;BC$6,INDIRECT($F$1&amp;dbP!$D$2&amp;":"&amp;dbP!$D$2),"&lt;="&amp;BC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D53" s="1">
        <f ca="1">SUMIFS(INDIRECT($F$1&amp;$F53&amp;":"&amp;$F53),INDIRECT($F$1&amp;dbP!$D$2&amp;":"&amp;dbP!$D$2),"&gt;="&amp;BD$6,INDIRECT($F$1&amp;dbP!$D$2&amp;":"&amp;dbP!$D$2),"&lt;="&amp;BD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E53" s="1">
        <f ca="1">SUMIFS(INDIRECT($F$1&amp;$F53&amp;":"&amp;$F53),INDIRECT($F$1&amp;dbP!$D$2&amp;":"&amp;dbP!$D$2),"&gt;="&amp;BE$6,INDIRECT($F$1&amp;dbP!$D$2&amp;":"&amp;dbP!$D$2),"&lt;="&amp;BE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</row>
    <row r="54" spans="1:57" x14ac:dyDescent="0.3">
      <c r="B54" s="1">
        <f>MAX(B$49:B53)+1</f>
        <v>20</v>
      </c>
      <c r="F54" s="1" t="str">
        <f ca="1">INDIRECT($B$1&amp;Items!H$2&amp;$B54)</f>
        <v>Y</v>
      </c>
      <c r="H54" s="13" t="str">
        <f ca="1">INDIRECT($B$1&amp;Items!E$2&amp;$B54)</f>
        <v>Начисление себестоимостных затрат</v>
      </c>
      <c r="I54" s="13" t="str">
        <f ca="1">IF(INDIRECT($B$1&amp;Items!F$2&amp;$B54)="",H54,INDIRECT($B$1&amp;Items!F$2&amp;$B54))</f>
        <v>Начисление затрат этапа-1 бизнес-процесса</v>
      </c>
      <c r="J54" s="1" t="str">
        <f ca="1">IF(INDIRECT($B$1&amp;Items!G$2&amp;$B54)="",IF(H54&lt;&gt;I54,"  "&amp;I54,I54),"    "&amp;INDIRECT($B$1&amp;Items!G$2&amp;$B54))</f>
        <v xml:space="preserve">    Сырье и материалы-2</v>
      </c>
      <c r="S54" s="1">
        <f ca="1">SUM($U54:INDIRECT(ADDRESS(ROW(),SUMIFS($1:$1,$5:$5,MAX($5:$5)))))</f>
        <v>930000</v>
      </c>
      <c r="V54" s="1">
        <f ca="1">SUMIFS(INDIRECT($F$1&amp;$F54&amp;":"&amp;$F54),INDIRECT($F$1&amp;dbP!$D$2&amp;":"&amp;dbP!$D$2),"&gt;="&amp;V$6,INDIRECT($F$1&amp;dbP!$D$2&amp;":"&amp;dbP!$D$2),"&lt;="&amp;V$7,INDIRECT($F$1&amp;dbP!$O$2&amp;":"&amp;dbP!$O$2),$H54,INDIRECT($F$1&amp;dbP!$P$2&amp;":"&amp;dbP!$P$2),IF($I54=$J54,"*",$I54),INDIRECT($F$1&amp;dbP!$Q$2&amp;":"&amp;dbP!$Q$2),IF(OR($I54=$J54,"  "&amp;$I54=$J54),"*",RIGHT($J54,LEN($J54)-4)))</f>
        <v>930000</v>
      </c>
      <c r="W54" s="1">
        <f ca="1">SUMIFS(INDIRECT($F$1&amp;$F54&amp;":"&amp;$F54),INDIRECT($F$1&amp;dbP!$D$2&amp;":"&amp;dbP!$D$2),"&gt;="&amp;W$6,INDIRECT($F$1&amp;dbP!$D$2&amp;":"&amp;dbP!$D$2),"&lt;="&amp;W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X54" s="1">
        <f ca="1">SUMIFS(INDIRECT($F$1&amp;$F54&amp;":"&amp;$F54),INDIRECT($F$1&amp;dbP!$D$2&amp;":"&amp;dbP!$D$2),"&gt;="&amp;X$6,INDIRECT($F$1&amp;dbP!$D$2&amp;":"&amp;dbP!$D$2),"&lt;="&amp;X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Y54" s="1">
        <f ca="1">SUMIFS(INDIRECT($F$1&amp;$F54&amp;":"&amp;$F54),INDIRECT($F$1&amp;dbP!$D$2&amp;":"&amp;dbP!$D$2),"&gt;="&amp;Y$6,INDIRECT($F$1&amp;dbP!$D$2&amp;":"&amp;dbP!$D$2),"&lt;="&amp;Y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Z54" s="1">
        <f ca="1">SUMIFS(INDIRECT($F$1&amp;$F54&amp;":"&amp;$F54),INDIRECT($F$1&amp;dbP!$D$2&amp;":"&amp;dbP!$D$2),"&gt;="&amp;Z$6,INDIRECT($F$1&amp;dbP!$D$2&amp;":"&amp;dbP!$D$2),"&lt;="&amp;Z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A54" s="1">
        <f ca="1">SUMIFS(INDIRECT($F$1&amp;$F54&amp;":"&amp;$F54),INDIRECT($F$1&amp;dbP!$D$2&amp;":"&amp;dbP!$D$2),"&gt;="&amp;AA$6,INDIRECT($F$1&amp;dbP!$D$2&amp;":"&amp;dbP!$D$2),"&lt;="&amp;AA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B54" s="1">
        <f ca="1">SUMIFS(INDIRECT($F$1&amp;$F54&amp;":"&amp;$F54),INDIRECT($F$1&amp;dbP!$D$2&amp;":"&amp;dbP!$D$2),"&gt;="&amp;AB$6,INDIRECT($F$1&amp;dbP!$D$2&amp;":"&amp;dbP!$D$2),"&lt;="&amp;AB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C54" s="1">
        <f ca="1">SUMIFS(INDIRECT($F$1&amp;$F54&amp;":"&amp;$F54),INDIRECT($F$1&amp;dbP!$D$2&amp;":"&amp;dbP!$D$2),"&gt;="&amp;AC$6,INDIRECT($F$1&amp;dbP!$D$2&amp;":"&amp;dbP!$D$2),"&lt;="&amp;AC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D54" s="1">
        <f ca="1">SUMIFS(INDIRECT($F$1&amp;$F54&amp;":"&amp;$F54),INDIRECT($F$1&amp;dbP!$D$2&amp;":"&amp;dbP!$D$2),"&gt;="&amp;AD$6,INDIRECT($F$1&amp;dbP!$D$2&amp;":"&amp;dbP!$D$2),"&lt;="&amp;AD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E54" s="1">
        <f ca="1">SUMIFS(INDIRECT($F$1&amp;$F54&amp;":"&amp;$F54),INDIRECT($F$1&amp;dbP!$D$2&amp;":"&amp;dbP!$D$2),"&gt;="&amp;AE$6,INDIRECT($F$1&amp;dbP!$D$2&amp;":"&amp;dbP!$D$2),"&lt;="&amp;AE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F54" s="1">
        <f ca="1">SUMIFS(INDIRECT($F$1&amp;$F54&amp;":"&amp;$F54),INDIRECT($F$1&amp;dbP!$D$2&amp;":"&amp;dbP!$D$2),"&gt;="&amp;AF$6,INDIRECT($F$1&amp;dbP!$D$2&amp;":"&amp;dbP!$D$2),"&lt;="&amp;AF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G54" s="1">
        <f ca="1">SUMIFS(INDIRECT($F$1&amp;$F54&amp;":"&amp;$F54),INDIRECT($F$1&amp;dbP!$D$2&amp;":"&amp;dbP!$D$2),"&gt;="&amp;AG$6,INDIRECT($F$1&amp;dbP!$D$2&amp;":"&amp;dbP!$D$2),"&lt;="&amp;AG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H54" s="1">
        <f ca="1">SUMIFS(INDIRECT($F$1&amp;$F54&amp;":"&amp;$F54),INDIRECT($F$1&amp;dbP!$D$2&amp;":"&amp;dbP!$D$2),"&gt;="&amp;AH$6,INDIRECT($F$1&amp;dbP!$D$2&amp;":"&amp;dbP!$D$2),"&lt;="&amp;AH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I54" s="1">
        <f ca="1">SUMIFS(INDIRECT($F$1&amp;$F54&amp;":"&amp;$F54),INDIRECT($F$1&amp;dbP!$D$2&amp;":"&amp;dbP!$D$2),"&gt;="&amp;AI$6,INDIRECT($F$1&amp;dbP!$D$2&amp;":"&amp;dbP!$D$2),"&lt;="&amp;AI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J54" s="1">
        <f ca="1">SUMIFS(INDIRECT($F$1&amp;$F54&amp;":"&amp;$F54),INDIRECT($F$1&amp;dbP!$D$2&amp;":"&amp;dbP!$D$2),"&gt;="&amp;AJ$6,INDIRECT($F$1&amp;dbP!$D$2&amp;":"&amp;dbP!$D$2),"&lt;="&amp;AJ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K54" s="1">
        <f ca="1">SUMIFS(INDIRECT($F$1&amp;$F54&amp;":"&amp;$F54),INDIRECT($F$1&amp;dbP!$D$2&amp;":"&amp;dbP!$D$2),"&gt;="&amp;AK$6,INDIRECT($F$1&amp;dbP!$D$2&amp;":"&amp;dbP!$D$2),"&lt;="&amp;AK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L54" s="1">
        <f ca="1">SUMIFS(INDIRECT($F$1&amp;$F54&amp;":"&amp;$F54),INDIRECT($F$1&amp;dbP!$D$2&amp;":"&amp;dbP!$D$2),"&gt;="&amp;AL$6,INDIRECT($F$1&amp;dbP!$D$2&amp;":"&amp;dbP!$D$2),"&lt;="&amp;AL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M54" s="1">
        <f ca="1">SUMIFS(INDIRECT($F$1&amp;$F54&amp;":"&amp;$F54),INDIRECT($F$1&amp;dbP!$D$2&amp;":"&amp;dbP!$D$2),"&gt;="&amp;AM$6,INDIRECT($F$1&amp;dbP!$D$2&amp;":"&amp;dbP!$D$2),"&lt;="&amp;AM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N54" s="1">
        <f ca="1">SUMIFS(INDIRECT($F$1&amp;$F54&amp;":"&amp;$F54),INDIRECT($F$1&amp;dbP!$D$2&amp;":"&amp;dbP!$D$2),"&gt;="&amp;AN$6,INDIRECT($F$1&amp;dbP!$D$2&amp;":"&amp;dbP!$D$2),"&lt;="&amp;AN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O54" s="1">
        <f ca="1">SUMIFS(INDIRECT($F$1&amp;$F54&amp;":"&amp;$F54),INDIRECT($F$1&amp;dbP!$D$2&amp;":"&amp;dbP!$D$2),"&gt;="&amp;AO$6,INDIRECT($F$1&amp;dbP!$D$2&amp;":"&amp;dbP!$D$2),"&lt;="&amp;AO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P54" s="1">
        <f ca="1">SUMIFS(INDIRECT($F$1&amp;$F54&amp;":"&amp;$F54),INDIRECT($F$1&amp;dbP!$D$2&amp;":"&amp;dbP!$D$2),"&gt;="&amp;AP$6,INDIRECT($F$1&amp;dbP!$D$2&amp;":"&amp;dbP!$D$2),"&lt;="&amp;AP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Q54" s="1">
        <f ca="1">SUMIFS(INDIRECT($F$1&amp;$F54&amp;":"&amp;$F54),INDIRECT($F$1&amp;dbP!$D$2&amp;":"&amp;dbP!$D$2),"&gt;="&amp;AQ$6,INDIRECT($F$1&amp;dbP!$D$2&amp;":"&amp;dbP!$D$2),"&lt;="&amp;AQ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R54" s="1">
        <f ca="1">SUMIFS(INDIRECT($F$1&amp;$F54&amp;":"&amp;$F54),INDIRECT($F$1&amp;dbP!$D$2&amp;":"&amp;dbP!$D$2),"&gt;="&amp;AR$6,INDIRECT($F$1&amp;dbP!$D$2&amp;":"&amp;dbP!$D$2),"&lt;="&amp;AR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S54" s="1">
        <f ca="1">SUMIFS(INDIRECT($F$1&amp;$F54&amp;":"&amp;$F54),INDIRECT($F$1&amp;dbP!$D$2&amp;":"&amp;dbP!$D$2),"&gt;="&amp;AS$6,INDIRECT($F$1&amp;dbP!$D$2&amp;":"&amp;dbP!$D$2),"&lt;="&amp;AS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T54" s="1">
        <f ca="1">SUMIFS(INDIRECT($F$1&amp;$F54&amp;":"&amp;$F54),INDIRECT($F$1&amp;dbP!$D$2&amp;":"&amp;dbP!$D$2),"&gt;="&amp;AT$6,INDIRECT($F$1&amp;dbP!$D$2&amp;":"&amp;dbP!$D$2),"&lt;="&amp;AT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U54" s="1">
        <f ca="1">SUMIFS(INDIRECT($F$1&amp;$F54&amp;":"&amp;$F54),INDIRECT($F$1&amp;dbP!$D$2&amp;":"&amp;dbP!$D$2),"&gt;="&amp;AU$6,INDIRECT($F$1&amp;dbP!$D$2&amp;":"&amp;dbP!$D$2),"&lt;="&amp;AU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V54" s="1">
        <f ca="1">SUMIFS(INDIRECT($F$1&amp;$F54&amp;":"&amp;$F54),INDIRECT($F$1&amp;dbP!$D$2&amp;":"&amp;dbP!$D$2),"&gt;="&amp;AV$6,INDIRECT($F$1&amp;dbP!$D$2&amp;":"&amp;dbP!$D$2),"&lt;="&amp;AV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W54" s="1">
        <f ca="1">SUMIFS(INDIRECT($F$1&amp;$F54&amp;":"&amp;$F54),INDIRECT($F$1&amp;dbP!$D$2&amp;":"&amp;dbP!$D$2),"&gt;="&amp;AW$6,INDIRECT($F$1&amp;dbP!$D$2&amp;":"&amp;dbP!$D$2),"&lt;="&amp;AW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X54" s="1">
        <f ca="1">SUMIFS(INDIRECT($F$1&amp;$F54&amp;":"&amp;$F54),INDIRECT($F$1&amp;dbP!$D$2&amp;":"&amp;dbP!$D$2),"&gt;="&amp;AX$6,INDIRECT($F$1&amp;dbP!$D$2&amp;":"&amp;dbP!$D$2),"&lt;="&amp;AX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Y54" s="1">
        <f ca="1">SUMIFS(INDIRECT($F$1&amp;$F54&amp;":"&amp;$F54),INDIRECT($F$1&amp;dbP!$D$2&amp;":"&amp;dbP!$D$2),"&gt;="&amp;AY$6,INDIRECT($F$1&amp;dbP!$D$2&amp;":"&amp;dbP!$D$2),"&lt;="&amp;AY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Z54" s="1">
        <f ca="1">SUMIFS(INDIRECT($F$1&amp;$F54&amp;":"&amp;$F54),INDIRECT($F$1&amp;dbP!$D$2&amp;":"&amp;dbP!$D$2),"&gt;="&amp;AZ$6,INDIRECT($F$1&amp;dbP!$D$2&amp;":"&amp;dbP!$D$2),"&lt;="&amp;AZ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A54" s="1">
        <f ca="1">SUMIFS(INDIRECT($F$1&amp;$F54&amp;":"&amp;$F54),INDIRECT($F$1&amp;dbP!$D$2&amp;":"&amp;dbP!$D$2),"&gt;="&amp;BA$6,INDIRECT($F$1&amp;dbP!$D$2&amp;":"&amp;dbP!$D$2),"&lt;="&amp;BA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B54" s="1">
        <f ca="1">SUMIFS(INDIRECT($F$1&amp;$F54&amp;":"&amp;$F54),INDIRECT($F$1&amp;dbP!$D$2&amp;":"&amp;dbP!$D$2),"&gt;="&amp;BB$6,INDIRECT($F$1&amp;dbP!$D$2&amp;":"&amp;dbP!$D$2),"&lt;="&amp;BB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C54" s="1">
        <f ca="1">SUMIFS(INDIRECT($F$1&amp;$F54&amp;":"&amp;$F54),INDIRECT($F$1&amp;dbP!$D$2&amp;":"&amp;dbP!$D$2),"&gt;="&amp;BC$6,INDIRECT($F$1&amp;dbP!$D$2&amp;":"&amp;dbP!$D$2),"&lt;="&amp;BC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D54" s="1">
        <f ca="1">SUMIFS(INDIRECT($F$1&amp;$F54&amp;":"&amp;$F54),INDIRECT($F$1&amp;dbP!$D$2&amp;":"&amp;dbP!$D$2),"&gt;="&amp;BD$6,INDIRECT($F$1&amp;dbP!$D$2&amp;":"&amp;dbP!$D$2),"&lt;="&amp;BD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E54" s="1">
        <f ca="1">SUMIFS(INDIRECT($F$1&amp;$F54&amp;":"&amp;$F54),INDIRECT($F$1&amp;dbP!$D$2&amp;":"&amp;dbP!$D$2),"&gt;="&amp;BE$6,INDIRECT($F$1&amp;dbP!$D$2&amp;":"&amp;dbP!$D$2),"&lt;="&amp;BE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</row>
    <row r="55" spans="1:57" x14ac:dyDescent="0.3">
      <c r="B55" s="1">
        <f>MAX(B$49:B54)+1</f>
        <v>21</v>
      </c>
      <c r="F55" s="1" t="str">
        <f ca="1">INDIRECT($B$1&amp;Items!H$2&amp;$B55)</f>
        <v>Y</v>
      </c>
      <c r="H55" s="13" t="str">
        <f ca="1">INDIRECT($B$1&amp;Items!E$2&amp;$B55)</f>
        <v>Начисление себестоимостных затрат</v>
      </c>
      <c r="I55" s="13" t="str">
        <f ca="1">IF(INDIRECT($B$1&amp;Items!F$2&amp;$B55)="",H55,INDIRECT($B$1&amp;Items!F$2&amp;$B55))</f>
        <v>Начисление затрат этапа-1 бизнес-процесса</v>
      </c>
      <c r="J55" s="1" t="str">
        <f ca="1">IF(INDIRECT($B$1&amp;Items!G$2&amp;$B55)="",IF(H55&lt;&gt;I55,"  "&amp;I55,I55),"    "&amp;INDIRECT($B$1&amp;Items!G$2&amp;$B55))</f>
        <v xml:space="preserve">    Сырье и материалы-3</v>
      </c>
      <c r="S55" s="1">
        <f ca="1">SUM($U55:INDIRECT(ADDRESS(ROW(),SUMIFS($1:$1,$5:$5,MAX($5:$5)))))</f>
        <v>1070000</v>
      </c>
      <c r="V55" s="1">
        <f ca="1">SUMIFS(INDIRECT($F$1&amp;$F55&amp;":"&amp;$F55),INDIRECT($F$1&amp;dbP!$D$2&amp;":"&amp;dbP!$D$2),"&gt;="&amp;V$6,INDIRECT($F$1&amp;dbP!$D$2&amp;":"&amp;dbP!$D$2),"&lt;="&amp;V$7,INDIRECT($F$1&amp;dbP!$O$2&amp;":"&amp;dbP!$O$2),$H55,INDIRECT($F$1&amp;dbP!$P$2&amp;":"&amp;dbP!$P$2),IF($I55=$J55,"*",$I55),INDIRECT($F$1&amp;dbP!$Q$2&amp;":"&amp;dbP!$Q$2),IF(OR($I55=$J55,"  "&amp;$I55=$J55),"*",RIGHT($J55,LEN($J55)-4)))</f>
        <v>1070000</v>
      </c>
      <c r="W55" s="1">
        <f ca="1">SUMIFS(INDIRECT($F$1&amp;$F55&amp;":"&amp;$F55),INDIRECT($F$1&amp;dbP!$D$2&amp;":"&amp;dbP!$D$2),"&gt;="&amp;W$6,INDIRECT($F$1&amp;dbP!$D$2&amp;":"&amp;dbP!$D$2),"&lt;="&amp;W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X55" s="1">
        <f ca="1">SUMIFS(INDIRECT($F$1&amp;$F55&amp;":"&amp;$F55),INDIRECT($F$1&amp;dbP!$D$2&amp;":"&amp;dbP!$D$2),"&gt;="&amp;X$6,INDIRECT($F$1&amp;dbP!$D$2&amp;":"&amp;dbP!$D$2),"&lt;="&amp;X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Y55" s="1">
        <f ca="1">SUMIFS(INDIRECT($F$1&amp;$F55&amp;":"&amp;$F55),INDIRECT($F$1&amp;dbP!$D$2&amp;":"&amp;dbP!$D$2),"&gt;="&amp;Y$6,INDIRECT($F$1&amp;dbP!$D$2&amp;":"&amp;dbP!$D$2),"&lt;="&amp;Y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Z55" s="1">
        <f ca="1">SUMIFS(INDIRECT($F$1&amp;$F55&amp;":"&amp;$F55),INDIRECT($F$1&amp;dbP!$D$2&amp;":"&amp;dbP!$D$2),"&gt;="&amp;Z$6,INDIRECT($F$1&amp;dbP!$D$2&amp;":"&amp;dbP!$D$2),"&lt;="&amp;Z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A55" s="1">
        <f ca="1">SUMIFS(INDIRECT($F$1&amp;$F55&amp;":"&amp;$F55),INDIRECT($F$1&amp;dbP!$D$2&amp;":"&amp;dbP!$D$2),"&gt;="&amp;AA$6,INDIRECT($F$1&amp;dbP!$D$2&amp;":"&amp;dbP!$D$2),"&lt;="&amp;AA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B55" s="1">
        <f ca="1">SUMIFS(INDIRECT($F$1&amp;$F55&amp;":"&amp;$F55),INDIRECT($F$1&amp;dbP!$D$2&amp;":"&amp;dbP!$D$2),"&gt;="&amp;AB$6,INDIRECT($F$1&amp;dbP!$D$2&amp;":"&amp;dbP!$D$2),"&lt;="&amp;AB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C55" s="1">
        <f ca="1">SUMIFS(INDIRECT($F$1&amp;$F55&amp;":"&amp;$F55),INDIRECT($F$1&amp;dbP!$D$2&amp;":"&amp;dbP!$D$2),"&gt;="&amp;AC$6,INDIRECT($F$1&amp;dbP!$D$2&amp;":"&amp;dbP!$D$2),"&lt;="&amp;AC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D55" s="1">
        <f ca="1">SUMIFS(INDIRECT($F$1&amp;$F55&amp;":"&amp;$F55),INDIRECT($F$1&amp;dbP!$D$2&amp;":"&amp;dbP!$D$2),"&gt;="&amp;AD$6,INDIRECT($F$1&amp;dbP!$D$2&amp;":"&amp;dbP!$D$2),"&lt;="&amp;AD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E55" s="1">
        <f ca="1">SUMIFS(INDIRECT($F$1&amp;$F55&amp;":"&amp;$F55),INDIRECT($F$1&amp;dbP!$D$2&amp;":"&amp;dbP!$D$2),"&gt;="&amp;AE$6,INDIRECT($F$1&amp;dbP!$D$2&amp;":"&amp;dbP!$D$2),"&lt;="&amp;AE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F55" s="1">
        <f ca="1">SUMIFS(INDIRECT($F$1&amp;$F55&amp;":"&amp;$F55),INDIRECT($F$1&amp;dbP!$D$2&amp;":"&amp;dbP!$D$2),"&gt;="&amp;AF$6,INDIRECT($F$1&amp;dbP!$D$2&amp;":"&amp;dbP!$D$2),"&lt;="&amp;AF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G55" s="1">
        <f ca="1">SUMIFS(INDIRECT($F$1&amp;$F55&amp;":"&amp;$F55),INDIRECT($F$1&amp;dbP!$D$2&amp;":"&amp;dbP!$D$2),"&gt;="&amp;AG$6,INDIRECT($F$1&amp;dbP!$D$2&amp;":"&amp;dbP!$D$2),"&lt;="&amp;AG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H55" s="1">
        <f ca="1">SUMIFS(INDIRECT($F$1&amp;$F55&amp;":"&amp;$F55),INDIRECT($F$1&amp;dbP!$D$2&amp;":"&amp;dbP!$D$2),"&gt;="&amp;AH$6,INDIRECT($F$1&amp;dbP!$D$2&amp;":"&amp;dbP!$D$2),"&lt;="&amp;AH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I55" s="1">
        <f ca="1">SUMIFS(INDIRECT($F$1&amp;$F55&amp;":"&amp;$F55),INDIRECT($F$1&amp;dbP!$D$2&amp;":"&amp;dbP!$D$2),"&gt;="&amp;AI$6,INDIRECT($F$1&amp;dbP!$D$2&amp;":"&amp;dbP!$D$2),"&lt;="&amp;AI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J55" s="1">
        <f ca="1">SUMIFS(INDIRECT($F$1&amp;$F55&amp;":"&amp;$F55),INDIRECT($F$1&amp;dbP!$D$2&amp;":"&amp;dbP!$D$2),"&gt;="&amp;AJ$6,INDIRECT($F$1&amp;dbP!$D$2&amp;":"&amp;dbP!$D$2),"&lt;="&amp;AJ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K55" s="1">
        <f ca="1">SUMIFS(INDIRECT($F$1&amp;$F55&amp;":"&amp;$F55),INDIRECT($F$1&amp;dbP!$D$2&amp;":"&amp;dbP!$D$2),"&gt;="&amp;AK$6,INDIRECT($F$1&amp;dbP!$D$2&amp;":"&amp;dbP!$D$2),"&lt;="&amp;AK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L55" s="1">
        <f ca="1">SUMIFS(INDIRECT($F$1&amp;$F55&amp;":"&amp;$F55),INDIRECT($F$1&amp;dbP!$D$2&amp;":"&amp;dbP!$D$2),"&gt;="&amp;AL$6,INDIRECT($F$1&amp;dbP!$D$2&amp;":"&amp;dbP!$D$2),"&lt;="&amp;AL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M55" s="1">
        <f ca="1">SUMIFS(INDIRECT($F$1&amp;$F55&amp;":"&amp;$F55),INDIRECT($F$1&amp;dbP!$D$2&amp;":"&amp;dbP!$D$2),"&gt;="&amp;AM$6,INDIRECT($F$1&amp;dbP!$D$2&amp;":"&amp;dbP!$D$2),"&lt;="&amp;AM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N55" s="1">
        <f ca="1">SUMIFS(INDIRECT($F$1&amp;$F55&amp;":"&amp;$F55),INDIRECT($F$1&amp;dbP!$D$2&amp;":"&amp;dbP!$D$2),"&gt;="&amp;AN$6,INDIRECT($F$1&amp;dbP!$D$2&amp;":"&amp;dbP!$D$2),"&lt;="&amp;AN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O55" s="1">
        <f ca="1">SUMIFS(INDIRECT($F$1&amp;$F55&amp;":"&amp;$F55),INDIRECT($F$1&amp;dbP!$D$2&amp;":"&amp;dbP!$D$2),"&gt;="&amp;AO$6,INDIRECT($F$1&amp;dbP!$D$2&amp;":"&amp;dbP!$D$2),"&lt;="&amp;AO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P55" s="1">
        <f ca="1">SUMIFS(INDIRECT($F$1&amp;$F55&amp;":"&amp;$F55),INDIRECT($F$1&amp;dbP!$D$2&amp;":"&amp;dbP!$D$2),"&gt;="&amp;AP$6,INDIRECT($F$1&amp;dbP!$D$2&amp;":"&amp;dbP!$D$2),"&lt;="&amp;AP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Q55" s="1">
        <f ca="1">SUMIFS(INDIRECT($F$1&amp;$F55&amp;":"&amp;$F55),INDIRECT($F$1&amp;dbP!$D$2&amp;":"&amp;dbP!$D$2),"&gt;="&amp;AQ$6,INDIRECT($F$1&amp;dbP!$D$2&amp;":"&amp;dbP!$D$2),"&lt;="&amp;AQ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R55" s="1">
        <f ca="1">SUMIFS(INDIRECT($F$1&amp;$F55&amp;":"&amp;$F55),INDIRECT($F$1&amp;dbP!$D$2&amp;":"&amp;dbP!$D$2),"&gt;="&amp;AR$6,INDIRECT($F$1&amp;dbP!$D$2&amp;":"&amp;dbP!$D$2),"&lt;="&amp;AR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S55" s="1">
        <f ca="1">SUMIFS(INDIRECT($F$1&amp;$F55&amp;":"&amp;$F55),INDIRECT($F$1&amp;dbP!$D$2&amp;":"&amp;dbP!$D$2),"&gt;="&amp;AS$6,INDIRECT($F$1&amp;dbP!$D$2&amp;":"&amp;dbP!$D$2),"&lt;="&amp;AS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T55" s="1">
        <f ca="1">SUMIFS(INDIRECT($F$1&amp;$F55&amp;":"&amp;$F55),INDIRECT($F$1&amp;dbP!$D$2&amp;":"&amp;dbP!$D$2),"&gt;="&amp;AT$6,INDIRECT($F$1&amp;dbP!$D$2&amp;":"&amp;dbP!$D$2),"&lt;="&amp;AT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U55" s="1">
        <f ca="1">SUMIFS(INDIRECT($F$1&amp;$F55&amp;":"&amp;$F55),INDIRECT($F$1&amp;dbP!$D$2&amp;":"&amp;dbP!$D$2),"&gt;="&amp;AU$6,INDIRECT($F$1&amp;dbP!$D$2&amp;":"&amp;dbP!$D$2),"&lt;="&amp;AU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V55" s="1">
        <f ca="1">SUMIFS(INDIRECT($F$1&amp;$F55&amp;":"&amp;$F55),INDIRECT($F$1&amp;dbP!$D$2&amp;":"&amp;dbP!$D$2),"&gt;="&amp;AV$6,INDIRECT($F$1&amp;dbP!$D$2&amp;":"&amp;dbP!$D$2),"&lt;="&amp;AV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W55" s="1">
        <f ca="1">SUMIFS(INDIRECT($F$1&amp;$F55&amp;":"&amp;$F55),INDIRECT($F$1&amp;dbP!$D$2&amp;":"&amp;dbP!$D$2),"&gt;="&amp;AW$6,INDIRECT($F$1&amp;dbP!$D$2&amp;":"&amp;dbP!$D$2),"&lt;="&amp;AW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X55" s="1">
        <f ca="1">SUMIFS(INDIRECT($F$1&amp;$F55&amp;":"&amp;$F55),INDIRECT($F$1&amp;dbP!$D$2&amp;":"&amp;dbP!$D$2),"&gt;="&amp;AX$6,INDIRECT($F$1&amp;dbP!$D$2&amp;":"&amp;dbP!$D$2),"&lt;="&amp;AX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Y55" s="1">
        <f ca="1">SUMIFS(INDIRECT($F$1&amp;$F55&amp;":"&amp;$F55),INDIRECT($F$1&amp;dbP!$D$2&amp;":"&amp;dbP!$D$2),"&gt;="&amp;AY$6,INDIRECT($F$1&amp;dbP!$D$2&amp;":"&amp;dbP!$D$2),"&lt;="&amp;AY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Z55" s="1">
        <f ca="1">SUMIFS(INDIRECT($F$1&amp;$F55&amp;":"&amp;$F55),INDIRECT($F$1&amp;dbP!$D$2&amp;":"&amp;dbP!$D$2),"&gt;="&amp;AZ$6,INDIRECT($F$1&amp;dbP!$D$2&amp;":"&amp;dbP!$D$2),"&lt;="&amp;AZ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A55" s="1">
        <f ca="1">SUMIFS(INDIRECT($F$1&amp;$F55&amp;":"&amp;$F55),INDIRECT($F$1&amp;dbP!$D$2&amp;":"&amp;dbP!$D$2),"&gt;="&amp;BA$6,INDIRECT($F$1&amp;dbP!$D$2&amp;":"&amp;dbP!$D$2),"&lt;="&amp;BA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B55" s="1">
        <f ca="1">SUMIFS(INDIRECT($F$1&amp;$F55&amp;":"&amp;$F55),INDIRECT($F$1&amp;dbP!$D$2&amp;":"&amp;dbP!$D$2),"&gt;="&amp;BB$6,INDIRECT($F$1&amp;dbP!$D$2&amp;":"&amp;dbP!$D$2),"&lt;="&amp;BB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C55" s="1">
        <f ca="1">SUMIFS(INDIRECT($F$1&amp;$F55&amp;":"&amp;$F55),INDIRECT($F$1&amp;dbP!$D$2&amp;":"&amp;dbP!$D$2),"&gt;="&amp;BC$6,INDIRECT($F$1&amp;dbP!$D$2&amp;":"&amp;dbP!$D$2),"&lt;="&amp;BC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D55" s="1">
        <f ca="1">SUMIFS(INDIRECT($F$1&amp;$F55&amp;":"&amp;$F55),INDIRECT($F$1&amp;dbP!$D$2&amp;":"&amp;dbP!$D$2),"&gt;="&amp;BD$6,INDIRECT($F$1&amp;dbP!$D$2&amp;":"&amp;dbP!$D$2),"&lt;="&amp;BD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E55" s="1">
        <f ca="1">SUMIFS(INDIRECT($F$1&amp;$F55&amp;":"&amp;$F55),INDIRECT($F$1&amp;dbP!$D$2&amp;":"&amp;dbP!$D$2),"&gt;="&amp;BE$6,INDIRECT($F$1&amp;dbP!$D$2&amp;":"&amp;dbP!$D$2),"&lt;="&amp;BE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</row>
    <row r="56" spans="1:57" x14ac:dyDescent="0.3">
      <c r="B56" s="1">
        <f>MAX(B$49:B55)+1</f>
        <v>22</v>
      </c>
      <c r="F56" s="1" t="str">
        <f ca="1">INDIRECT($B$1&amp;Items!H$2&amp;$B56)</f>
        <v>Y</v>
      </c>
      <c r="H56" s="13" t="str">
        <f ca="1">INDIRECT($B$1&amp;Items!E$2&amp;$B56)</f>
        <v>Начисление себестоимостных затрат</v>
      </c>
      <c r="I56" s="13" t="str">
        <f ca="1">IF(INDIRECT($B$1&amp;Items!F$2&amp;$B56)="",H56,INDIRECT($B$1&amp;Items!F$2&amp;$B56))</f>
        <v>Начисление затрат этапа-1 бизнес-процесса</v>
      </c>
      <c r="J56" s="1" t="str">
        <f ca="1">IF(INDIRECT($B$1&amp;Items!G$2&amp;$B56)="",IF(H56&lt;&gt;I56,"  "&amp;I56,I56),"    "&amp;INDIRECT($B$1&amp;Items!G$2&amp;$B56))</f>
        <v xml:space="preserve">    Сырье и материалы-4</v>
      </c>
      <c r="S56" s="1">
        <f ca="1">SUM($U56:INDIRECT(ADDRESS(ROW(),SUMIFS($1:$1,$5:$5,MAX($5:$5)))))</f>
        <v>995100</v>
      </c>
      <c r="V56" s="1">
        <f ca="1">SUMIFS(INDIRECT($F$1&amp;$F56&amp;":"&amp;$F56),INDIRECT($F$1&amp;dbP!$D$2&amp;":"&amp;dbP!$D$2),"&gt;="&amp;V$6,INDIRECT($F$1&amp;dbP!$D$2&amp;":"&amp;dbP!$D$2),"&lt;="&amp;V$7,INDIRECT($F$1&amp;dbP!$O$2&amp;":"&amp;dbP!$O$2),$H56,INDIRECT($F$1&amp;dbP!$P$2&amp;":"&amp;dbP!$P$2),IF($I56=$J56,"*",$I56),INDIRECT($F$1&amp;dbP!$Q$2&amp;":"&amp;dbP!$Q$2),IF(OR($I56=$J56,"  "&amp;$I56=$J56),"*",RIGHT($J56,LEN($J56)-4)))</f>
        <v>995100</v>
      </c>
      <c r="W56" s="1">
        <f ca="1">SUMIFS(INDIRECT($F$1&amp;$F56&amp;":"&amp;$F56),INDIRECT($F$1&amp;dbP!$D$2&amp;":"&amp;dbP!$D$2),"&gt;="&amp;W$6,INDIRECT($F$1&amp;dbP!$D$2&amp;":"&amp;dbP!$D$2),"&lt;="&amp;W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X56" s="1">
        <f ca="1">SUMIFS(INDIRECT($F$1&amp;$F56&amp;":"&amp;$F56),INDIRECT($F$1&amp;dbP!$D$2&amp;":"&amp;dbP!$D$2),"&gt;="&amp;X$6,INDIRECT($F$1&amp;dbP!$D$2&amp;":"&amp;dbP!$D$2),"&lt;="&amp;X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Y56" s="1">
        <f ca="1">SUMIFS(INDIRECT($F$1&amp;$F56&amp;":"&amp;$F56),INDIRECT($F$1&amp;dbP!$D$2&amp;":"&amp;dbP!$D$2),"&gt;="&amp;Y$6,INDIRECT($F$1&amp;dbP!$D$2&amp;":"&amp;dbP!$D$2),"&lt;="&amp;Y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Z56" s="1">
        <f ca="1">SUMIFS(INDIRECT($F$1&amp;$F56&amp;":"&amp;$F56),INDIRECT($F$1&amp;dbP!$D$2&amp;":"&amp;dbP!$D$2),"&gt;="&amp;Z$6,INDIRECT($F$1&amp;dbP!$D$2&amp;":"&amp;dbP!$D$2),"&lt;="&amp;Z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A56" s="1">
        <f ca="1">SUMIFS(INDIRECT($F$1&amp;$F56&amp;":"&amp;$F56),INDIRECT($F$1&amp;dbP!$D$2&amp;":"&amp;dbP!$D$2),"&gt;="&amp;AA$6,INDIRECT($F$1&amp;dbP!$D$2&amp;":"&amp;dbP!$D$2),"&lt;="&amp;AA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B56" s="1">
        <f ca="1">SUMIFS(INDIRECT($F$1&amp;$F56&amp;":"&amp;$F56),INDIRECT($F$1&amp;dbP!$D$2&amp;":"&amp;dbP!$D$2),"&gt;="&amp;AB$6,INDIRECT($F$1&amp;dbP!$D$2&amp;":"&amp;dbP!$D$2),"&lt;="&amp;AB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C56" s="1">
        <f ca="1">SUMIFS(INDIRECT($F$1&amp;$F56&amp;":"&amp;$F56),INDIRECT($F$1&amp;dbP!$D$2&amp;":"&amp;dbP!$D$2),"&gt;="&amp;AC$6,INDIRECT($F$1&amp;dbP!$D$2&amp;":"&amp;dbP!$D$2),"&lt;="&amp;AC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D56" s="1">
        <f ca="1">SUMIFS(INDIRECT($F$1&amp;$F56&amp;":"&amp;$F56),INDIRECT($F$1&amp;dbP!$D$2&amp;":"&amp;dbP!$D$2),"&gt;="&amp;AD$6,INDIRECT($F$1&amp;dbP!$D$2&amp;":"&amp;dbP!$D$2),"&lt;="&amp;AD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E56" s="1">
        <f ca="1">SUMIFS(INDIRECT($F$1&amp;$F56&amp;":"&amp;$F56),INDIRECT($F$1&amp;dbP!$D$2&amp;":"&amp;dbP!$D$2),"&gt;="&amp;AE$6,INDIRECT($F$1&amp;dbP!$D$2&amp;":"&amp;dbP!$D$2),"&lt;="&amp;AE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F56" s="1">
        <f ca="1">SUMIFS(INDIRECT($F$1&amp;$F56&amp;":"&amp;$F56),INDIRECT($F$1&amp;dbP!$D$2&amp;":"&amp;dbP!$D$2),"&gt;="&amp;AF$6,INDIRECT($F$1&amp;dbP!$D$2&amp;":"&amp;dbP!$D$2),"&lt;="&amp;AF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G56" s="1">
        <f ca="1">SUMIFS(INDIRECT($F$1&amp;$F56&amp;":"&amp;$F56),INDIRECT($F$1&amp;dbP!$D$2&amp;":"&amp;dbP!$D$2),"&gt;="&amp;AG$6,INDIRECT($F$1&amp;dbP!$D$2&amp;":"&amp;dbP!$D$2),"&lt;="&amp;AG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H56" s="1">
        <f ca="1">SUMIFS(INDIRECT($F$1&amp;$F56&amp;":"&amp;$F56),INDIRECT($F$1&amp;dbP!$D$2&amp;":"&amp;dbP!$D$2),"&gt;="&amp;AH$6,INDIRECT($F$1&amp;dbP!$D$2&amp;":"&amp;dbP!$D$2),"&lt;="&amp;AH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I56" s="1">
        <f ca="1">SUMIFS(INDIRECT($F$1&amp;$F56&amp;":"&amp;$F56),INDIRECT($F$1&amp;dbP!$D$2&amp;":"&amp;dbP!$D$2),"&gt;="&amp;AI$6,INDIRECT($F$1&amp;dbP!$D$2&amp;":"&amp;dbP!$D$2),"&lt;="&amp;AI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J56" s="1">
        <f ca="1">SUMIFS(INDIRECT($F$1&amp;$F56&amp;":"&amp;$F56),INDIRECT($F$1&amp;dbP!$D$2&amp;":"&amp;dbP!$D$2),"&gt;="&amp;AJ$6,INDIRECT($F$1&amp;dbP!$D$2&amp;":"&amp;dbP!$D$2),"&lt;="&amp;AJ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K56" s="1">
        <f ca="1">SUMIFS(INDIRECT($F$1&amp;$F56&amp;":"&amp;$F56),INDIRECT($F$1&amp;dbP!$D$2&amp;":"&amp;dbP!$D$2),"&gt;="&amp;AK$6,INDIRECT($F$1&amp;dbP!$D$2&amp;":"&amp;dbP!$D$2),"&lt;="&amp;AK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L56" s="1">
        <f ca="1">SUMIFS(INDIRECT($F$1&amp;$F56&amp;":"&amp;$F56),INDIRECT($F$1&amp;dbP!$D$2&amp;":"&amp;dbP!$D$2),"&gt;="&amp;AL$6,INDIRECT($F$1&amp;dbP!$D$2&amp;":"&amp;dbP!$D$2),"&lt;="&amp;AL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M56" s="1">
        <f ca="1">SUMIFS(INDIRECT($F$1&amp;$F56&amp;":"&amp;$F56),INDIRECT($F$1&amp;dbP!$D$2&amp;":"&amp;dbP!$D$2),"&gt;="&amp;AM$6,INDIRECT($F$1&amp;dbP!$D$2&amp;":"&amp;dbP!$D$2),"&lt;="&amp;AM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N56" s="1">
        <f ca="1">SUMIFS(INDIRECT($F$1&amp;$F56&amp;":"&amp;$F56),INDIRECT($F$1&amp;dbP!$D$2&amp;":"&amp;dbP!$D$2),"&gt;="&amp;AN$6,INDIRECT($F$1&amp;dbP!$D$2&amp;":"&amp;dbP!$D$2),"&lt;="&amp;AN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O56" s="1">
        <f ca="1">SUMIFS(INDIRECT($F$1&amp;$F56&amp;":"&amp;$F56),INDIRECT($F$1&amp;dbP!$D$2&amp;":"&amp;dbP!$D$2),"&gt;="&amp;AO$6,INDIRECT($F$1&amp;dbP!$D$2&amp;":"&amp;dbP!$D$2),"&lt;="&amp;AO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P56" s="1">
        <f ca="1">SUMIFS(INDIRECT($F$1&amp;$F56&amp;":"&amp;$F56),INDIRECT($F$1&amp;dbP!$D$2&amp;":"&amp;dbP!$D$2),"&gt;="&amp;AP$6,INDIRECT($F$1&amp;dbP!$D$2&amp;":"&amp;dbP!$D$2),"&lt;="&amp;AP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Q56" s="1">
        <f ca="1">SUMIFS(INDIRECT($F$1&amp;$F56&amp;":"&amp;$F56),INDIRECT($F$1&amp;dbP!$D$2&amp;":"&amp;dbP!$D$2),"&gt;="&amp;AQ$6,INDIRECT($F$1&amp;dbP!$D$2&amp;":"&amp;dbP!$D$2),"&lt;="&amp;AQ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R56" s="1">
        <f ca="1">SUMIFS(INDIRECT($F$1&amp;$F56&amp;":"&amp;$F56),INDIRECT($F$1&amp;dbP!$D$2&amp;":"&amp;dbP!$D$2),"&gt;="&amp;AR$6,INDIRECT($F$1&amp;dbP!$D$2&amp;":"&amp;dbP!$D$2),"&lt;="&amp;AR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S56" s="1">
        <f ca="1">SUMIFS(INDIRECT($F$1&amp;$F56&amp;":"&amp;$F56),INDIRECT($F$1&amp;dbP!$D$2&amp;":"&amp;dbP!$D$2),"&gt;="&amp;AS$6,INDIRECT($F$1&amp;dbP!$D$2&amp;":"&amp;dbP!$D$2),"&lt;="&amp;AS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T56" s="1">
        <f ca="1">SUMIFS(INDIRECT($F$1&amp;$F56&amp;":"&amp;$F56),INDIRECT($F$1&amp;dbP!$D$2&amp;":"&amp;dbP!$D$2),"&gt;="&amp;AT$6,INDIRECT($F$1&amp;dbP!$D$2&amp;":"&amp;dbP!$D$2),"&lt;="&amp;AT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U56" s="1">
        <f ca="1">SUMIFS(INDIRECT($F$1&amp;$F56&amp;":"&amp;$F56),INDIRECT($F$1&amp;dbP!$D$2&amp;":"&amp;dbP!$D$2),"&gt;="&amp;AU$6,INDIRECT($F$1&amp;dbP!$D$2&amp;":"&amp;dbP!$D$2),"&lt;="&amp;AU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V56" s="1">
        <f ca="1">SUMIFS(INDIRECT($F$1&amp;$F56&amp;":"&amp;$F56),INDIRECT($F$1&amp;dbP!$D$2&amp;":"&amp;dbP!$D$2),"&gt;="&amp;AV$6,INDIRECT($F$1&amp;dbP!$D$2&amp;":"&amp;dbP!$D$2),"&lt;="&amp;AV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W56" s="1">
        <f ca="1">SUMIFS(INDIRECT($F$1&amp;$F56&amp;":"&amp;$F56),INDIRECT($F$1&amp;dbP!$D$2&amp;":"&amp;dbP!$D$2),"&gt;="&amp;AW$6,INDIRECT($F$1&amp;dbP!$D$2&amp;":"&amp;dbP!$D$2),"&lt;="&amp;AW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X56" s="1">
        <f ca="1">SUMIFS(INDIRECT($F$1&amp;$F56&amp;":"&amp;$F56),INDIRECT($F$1&amp;dbP!$D$2&amp;":"&amp;dbP!$D$2),"&gt;="&amp;AX$6,INDIRECT($F$1&amp;dbP!$D$2&amp;":"&amp;dbP!$D$2),"&lt;="&amp;AX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Y56" s="1">
        <f ca="1">SUMIFS(INDIRECT($F$1&amp;$F56&amp;":"&amp;$F56),INDIRECT($F$1&amp;dbP!$D$2&amp;":"&amp;dbP!$D$2),"&gt;="&amp;AY$6,INDIRECT($F$1&amp;dbP!$D$2&amp;":"&amp;dbP!$D$2),"&lt;="&amp;AY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Z56" s="1">
        <f ca="1">SUMIFS(INDIRECT($F$1&amp;$F56&amp;":"&amp;$F56),INDIRECT($F$1&amp;dbP!$D$2&amp;":"&amp;dbP!$D$2),"&gt;="&amp;AZ$6,INDIRECT($F$1&amp;dbP!$D$2&amp;":"&amp;dbP!$D$2),"&lt;="&amp;AZ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A56" s="1">
        <f ca="1">SUMIFS(INDIRECT($F$1&amp;$F56&amp;":"&amp;$F56),INDIRECT($F$1&amp;dbP!$D$2&amp;":"&amp;dbP!$D$2),"&gt;="&amp;BA$6,INDIRECT($F$1&amp;dbP!$D$2&amp;":"&amp;dbP!$D$2),"&lt;="&amp;BA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B56" s="1">
        <f ca="1">SUMIFS(INDIRECT($F$1&amp;$F56&amp;":"&amp;$F56),INDIRECT($F$1&amp;dbP!$D$2&amp;":"&amp;dbP!$D$2),"&gt;="&amp;BB$6,INDIRECT($F$1&amp;dbP!$D$2&amp;":"&amp;dbP!$D$2),"&lt;="&amp;BB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C56" s="1">
        <f ca="1">SUMIFS(INDIRECT($F$1&amp;$F56&amp;":"&amp;$F56),INDIRECT($F$1&amp;dbP!$D$2&amp;":"&amp;dbP!$D$2),"&gt;="&amp;BC$6,INDIRECT($F$1&amp;dbP!$D$2&amp;":"&amp;dbP!$D$2),"&lt;="&amp;BC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D56" s="1">
        <f ca="1">SUMIFS(INDIRECT($F$1&amp;$F56&amp;":"&amp;$F56),INDIRECT($F$1&amp;dbP!$D$2&amp;":"&amp;dbP!$D$2),"&gt;="&amp;BD$6,INDIRECT($F$1&amp;dbP!$D$2&amp;":"&amp;dbP!$D$2),"&lt;="&amp;BD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E56" s="1">
        <f ca="1">SUMIFS(INDIRECT($F$1&amp;$F56&amp;":"&amp;$F56),INDIRECT($F$1&amp;dbP!$D$2&amp;":"&amp;dbP!$D$2),"&gt;="&amp;BE$6,INDIRECT($F$1&amp;dbP!$D$2&amp;":"&amp;dbP!$D$2),"&lt;="&amp;BE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</row>
    <row r="57" spans="1:57" x14ac:dyDescent="0.3">
      <c r="B57" s="1">
        <f>MAX(B$49:B56)+1</f>
        <v>23</v>
      </c>
      <c r="F57" s="1" t="str">
        <f ca="1">INDIRECT($B$1&amp;Items!H$2&amp;$B57)</f>
        <v>Y</v>
      </c>
      <c r="H57" s="13" t="str">
        <f ca="1">INDIRECT($B$1&amp;Items!E$2&amp;$B57)</f>
        <v>Начисление себестоимостных затрат</v>
      </c>
      <c r="I57" s="13" t="str">
        <f ca="1">IF(INDIRECT($B$1&amp;Items!F$2&amp;$B57)="",H57,INDIRECT($B$1&amp;Items!F$2&amp;$B57))</f>
        <v>Начисление затрат этапа-1 бизнес-процесса</v>
      </c>
      <c r="J57" s="1" t="str">
        <f ca="1">IF(INDIRECT($B$1&amp;Items!G$2&amp;$B57)="",IF(H57&lt;&gt;I57,"  "&amp;I57,I57),"    "&amp;INDIRECT($B$1&amp;Items!G$2&amp;$B57))</f>
        <v xml:space="preserve">    Сырье и материалы-5</v>
      </c>
      <c r="S57" s="1">
        <f ca="1">SUM($U57:INDIRECT(ADDRESS(ROW(),SUMIFS($1:$1,$5:$5,MAX($5:$5)))))</f>
        <v>1144900</v>
      </c>
      <c r="V57" s="1">
        <f ca="1">SUMIFS(INDIRECT($F$1&amp;$F57&amp;":"&amp;$F57),INDIRECT($F$1&amp;dbP!$D$2&amp;":"&amp;dbP!$D$2),"&gt;="&amp;V$6,INDIRECT($F$1&amp;dbP!$D$2&amp;":"&amp;dbP!$D$2),"&lt;="&amp;V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W57" s="1">
        <f ca="1">SUMIFS(INDIRECT($F$1&amp;$F57&amp;":"&amp;$F57),INDIRECT($F$1&amp;dbP!$D$2&amp;":"&amp;dbP!$D$2),"&gt;="&amp;W$6,INDIRECT($F$1&amp;dbP!$D$2&amp;":"&amp;dbP!$D$2),"&lt;="&amp;W$7,INDIRECT($F$1&amp;dbP!$O$2&amp;":"&amp;dbP!$O$2),$H57,INDIRECT($F$1&amp;dbP!$P$2&amp;":"&amp;dbP!$P$2),IF($I57=$J57,"*",$I57),INDIRECT($F$1&amp;dbP!$Q$2&amp;":"&amp;dbP!$Q$2),IF(OR($I57=$J57,"  "&amp;$I57=$J57),"*",RIGHT($J57,LEN($J57)-4)))</f>
        <v>1144900</v>
      </c>
      <c r="X57" s="1">
        <f ca="1">SUMIFS(INDIRECT($F$1&amp;$F57&amp;":"&amp;$F57),INDIRECT($F$1&amp;dbP!$D$2&amp;":"&amp;dbP!$D$2),"&gt;="&amp;X$6,INDIRECT($F$1&amp;dbP!$D$2&amp;":"&amp;dbP!$D$2),"&lt;="&amp;X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Y57" s="1">
        <f ca="1">SUMIFS(INDIRECT($F$1&amp;$F57&amp;":"&amp;$F57),INDIRECT($F$1&amp;dbP!$D$2&amp;":"&amp;dbP!$D$2),"&gt;="&amp;Y$6,INDIRECT($F$1&amp;dbP!$D$2&amp;":"&amp;dbP!$D$2),"&lt;="&amp;Y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Z57" s="1">
        <f ca="1">SUMIFS(INDIRECT($F$1&amp;$F57&amp;":"&amp;$F57),INDIRECT($F$1&amp;dbP!$D$2&amp;":"&amp;dbP!$D$2),"&gt;="&amp;Z$6,INDIRECT($F$1&amp;dbP!$D$2&amp;":"&amp;dbP!$D$2),"&lt;="&amp;Z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A57" s="1">
        <f ca="1">SUMIFS(INDIRECT($F$1&amp;$F57&amp;":"&amp;$F57),INDIRECT($F$1&amp;dbP!$D$2&amp;":"&amp;dbP!$D$2),"&gt;="&amp;AA$6,INDIRECT($F$1&amp;dbP!$D$2&amp;":"&amp;dbP!$D$2),"&lt;="&amp;AA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B57" s="1">
        <f ca="1">SUMIFS(INDIRECT($F$1&amp;$F57&amp;":"&amp;$F57),INDIRECT($F$1&amp;dbP!$D$2&amp;":"&amp;dbP!$D$2),"&gt;="&amp;AB$6,INDIRECT($F$1&amp;dbP!$D$2&amp;":"&amp;dbP!$D$2),"&lt;="&amp;AB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C57" s="1">
        <f ca="1">SUMIFS(INDIRECT($F$1&amp;$F57&amp;":"&amp;$F57),INDIRECT($F$1&amp;dbP!$D$2&amp;":"&amp;dbP!$D$2),"&gt;="&amp;AC$6,INDIRECT($F$1&amp;dbP!$D$2&amp;":"&amp;dbP!$D$2),"&lt;="&amp;AC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D57" s="1">
        <f ca="1">SUMIFS(INDIRECT($F$1&amp;$F57&amp;":"&amp;$F57),INDIRECT($F$1&amp;dbP!$D$2&amp;":"&amp;dbP!$D$2),"&gt;="&amp;AD$6,INDIRECT($F$1&amp;dbP!$D$2&amp;":"&amp;dbP!$D$2),"&lt;="&amp;AD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E57" s="1">
        <f ca="1">SUMIFS(INDIRECT($F$1&amp;$F57&amp;":"&amp;$F57),INDIRECT($F$1&amp;dbP!$D$2&amp;":"&amp;dbP!$D$2),"&gt;="&amp;AE$6,INDIRECT($F$1&amp;dbP!$D$2&amp;":"&amp;dbP!$D$2),"&lt;="&amp;AE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F57" s="1">
        <f ca="1">SUMIFS(INDIRECT($F$1&amp;$F57&amp;":"&amp;$F57),INDIRECT($F$1&amp;dbP!$D$2&amp;":"&amp;dbP!$D$2),"&gt;="&amp;AF$6,INDIRECT($F$1&amp;dbP!$D$2&amp;":"&amp;dbP!$D$2),"&lt;="&amp;AF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G57" s="1">
        <f ca="1">SUMIFS(INDIRECT($F$1&amp;$F57&amp;":"&amp;$F57),INDIRECT($F$1&amp;dbP!$D$2&amp;":"&amp;dbP!$D$2),"&gt;="&amp;AG$6,INDIRECT($F$1&amp;dbP!$D$2&amp;":"&amp;dbP!$D$2),"&lt;="&amp;AG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H57" s="1">
        <f ca="1">SUMIFS(INDIRECT($F$1&amp;$F57&amp;":"&amp;$F57),INDIRECT($F$1&amp;dbP!$D$2&amp;":"&amp;dbP!$D$2),"&gt;="&amp;AH$6,INDIRECT($F$1&amp;dbP!$D$2&amp;":"&amp;dbP!$D$2),"&lt;="&amp;AH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I57" s="1">
        <f ca="1">SUMIFS(INDIRECT($F$1&amp;$F57&amp;":"&amp;$F57),INDIRECT($F$1&amp;dbP!$D$2&amp;":"&amp;dbP!$D$2),"&gt;="&amp;AI$6,INDIRECT($F$1&amp;dbP!$D$2&amp;":"&amp;dbP!$D$2),"&lt;="&amp;AI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J57" s="1">
        <f ca="1">SUMIFS(INDIRECT($F$1&amp;$F57&amp;":"&amp;$F57),INDIRECT($F$1&amp;dbP!$D$2&amp;":"&amp;dbP!$D$2),"&gt;="&amp;AJ$6,INDIRECT($F$1&amp;dbP!$D$2&amp;":"&amp;dbP!$D$2),"&lt;="&amp;AJ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K57" s="1">
        <f ca="1">SUMIFS(INDIRECT($F$1&amp;$F57&amp;":"&amp;$F57),INDIRECT($F$1&amp;dbP!$D$2&amp;":"&amp;dbP!$D$2),"&gt;="&amp;AK$6,INDIRECT($F$1&amp;dbP!$D$2&amp;":"&amp;dbP!$D$2),"&lt;="&amp;AK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L57" s="1">
        <f ca="1">SUMIFS(INDIRECT($F$1&amp;$F57&amp;":"&amp;$F57),INDIRECT($F$1&amp;dbP!$D$2&amp;":"&amp;dbP!$D$2),"&gt;="&amp;AL$6,INDIRECT($F$1&amp;dbP!$D$2&amp;":"&amp;dbP!$D$2),"&lt;="&amp;AL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M57" s="1">
        <f ca="1">SUMIFS(INDIRECT($F$1&amp;$F57&amp;":"&amp;$F57),INDIRECT($F$1&amp;dbP!$D$2&amp;":"&amp;dbP!$D$2),"&gt;="&amp;AM$6,INDIRECT($F$1&amp;dbP!$D$2&amp;":"&amp;dbP!$D$2),"&lt;="&amp;AM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N57" s="1">
        <f ca="1">SUMIFS(INDIRECT($F$1&amp;$F57&amp;":"&amp;$F57),INDIRECT($F$1&amp;dbP!$D$2&amp;":"&amp;dbP!$D$2),"&gt;="&amp;AN$6,INDIRECT($F$1&amp;dbP!$D$2&amp;":"&amp;dbP!$D$2),"&lt;="&amp;AN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O57" s="1">
        <f ca="1">SUMIFS(INDIRECT($F$1&amp;$F57&amp;":"&amp;$F57),INDIRECT($F$1&amp;dbP!$D$2&amp;":"&amp;dbP!$D$2),"&gt;="&amp;AO$6,INDIRECT($F$1&amp;dbP!$D$2&amp;":"&amp;dbP!$D$2),"&lt;="&amp;AO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P57" s="1">
        <f ca="1">SUMIFS(INDIRECT($F$1&amp;$F57&amp;":"&amp;$F57),INDIRECT($F$1&amp;dbP!$D$2&amp;":"&amp;dbP!$D$2),"&gt;="&amp;AP$6,INDIRECT($F$1&amp;dbP!$D$2&amp;":"&amp;dbP!$D$2),"&lt;="&amp;AP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Q57" s="1">
        <f ca="1">SUMIFS(INDIRECT($F$1&amp;$F57&amp;":"&amp;$F57),INDIRECT($F$1&amp;dbP!$D$2&amp;":"&amp;dbP!$D$2),"&gt;="&amp;AQ$6,INDIRECT($F$1&amp;dbP!$D$2&amp;":"&amp;dbP!$D$2),"&lt;="&amp;AQ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R57" s="1">
        <f ca="1">SUMIFS(INDIRECT($F$1&amp;$F57&amp;":"&amp;$F57),INDIRECT($F$1&amp;dbP!$D$2&amp;":"&amp;dbP!$D$2),"&gt;="&amp;AR$6,INDIRECT($F$1&amp;dbP!$D$2&amp;":"&amp;dbP!$D$2),"&lt;="&amp;AR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S57" s="1">
        <f ca="1">SUMIFS(INDIRECT($F$1&amp;$F57&amp;":"&amp;$F57),INDIRECT($F$1&amp;dbP!$D$2&amp;":"&amp;dbP!$D$2),"&gt;="&amp;AS$6,INDIRECT($F$1&amp;dbP!$D$2&amp;":"&amp;dbP!$D$2),"&lt;="&amp;AS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T57" s="1">
        <f ca="1">SUMIFS(INDIRECT($F$1&amp;$F57&amp;":"&amp;$F57),INDIRECT($F$1&amp;dbP!$D$2&amp;":"&amp;dbP!$D$2),"&gt;="&amp;AT$6,INDIRECT($F$1&amp;dbP!$D$2&amp;":"&amp;dbP!$D$2),"&lt;="&amp;AT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U57" s="1">
        <f ca="1">SUMIFS(INDIRECT($F$1&amp;$F57&amp;":"&amp;$F57),INDIRECT($F$1&amp;dbP!$D$2&amp;":"&amp;dbP!$D$2),"&gt;="&amp;AU$6,INDIRECT($F$1&amp;dbP!$D$2&amp;":"&amp;dbP!$D$2),"&lt;="&amp;AU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V57" s="1">
        <f ca="1">SUMIFS(INDIRECT($F$1&amp;$F57&amp;":"&amp;$F57),INDIRECT($F$1&amp;dbP!$D$2&amp;":"&amp;dbP!$D$2),"&gt;="&amp;AV$6,INDIRECT($F$1&amp;dbP!$D$2&amp;":"&amp;dbP!$D$2),"&lt;="&amp;AV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W57" s="1">
        <f ca="1">SUMIFS(INDIRECT($F$1&amp;$F57&amp;":"&amp;$F57),INDIRECT($F$1&amp;dbP!$D$2&amp;":"&amp;dbP!$D$2),"&gt;="&amp;AW$6,INDIRECT($F$1&amp;dbP!$D$2&amp;":"&amp;dbP!$D$2),"&lt;="&amp;AW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X57" s="1">
        <f ca="1">SUMIFS(INDIRECT($F$1&amp;$F57&amp;":"&amp;$F57),INDIRECT($F$1&amp;dbP!$D$2&amp;":"&amp;dbP!$D$2),"&gt;="&amp;AX$6,INDIRECT($F$1&amp;dbP!$D$2&amp;":"&amp;dbP!$D$2),"&lt;="&amp;AX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Y57" s="1">
        <f ca="1">SUMIFS(INDIRECT($F$1&amp;$F57&amp;":"&amp;$F57),INDIRECT($F$1&amp;dbP!$D$2&amp;":"&amp;dbP!$D$2),"&gt;="&amp;AY$6,INDIRECT($F$1&amp;dbP!$D$2&amp;":"&amp;dbP!$D$2),"&lt;="&amp;AY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Z57" s="1">
        <f ca="1">SUMIFS(INDIRECT($F$1&amp;$F57&amp;":"&amp;$F57),INDIRECT($F$1&amp;dbP!$D$2&amp;":"&amp;dbP!$D$2),"&gt;="&amp;AZ$6,INDIRECT($F$1&amp;dbP!$D$2&amp;":"&amp;dbP!$D$2),"&lt;="&amp;AZ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A57" s="1">
        <f ca="1">SUMIFS(INDIRECT($F$1&amp;$F57&amp;":"&amp;$F57),INDIRECT($F$1&amp;dbP!$D$2&amp;":"&amp;dbP!$D$2),"&gt;="&amp;BA$6,INDIRECT($F$1&amp;dbP!$D$2&amp;":"&amp;dbP!$D$2),"&lt;="&amp;BA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B57" s="1">
        <f ca="1">SUMIFS(INDIRECT($F$1&amp;$F57&amp;":"&amp;$F57),INDIRECT($F$1&amp;dbP!$D$2&amp;":"&amp;dbP!$D$2),"&gt;="&amp;BB$6,INDIRECT($F$1&amp;dbP!$D$2&amp;":"&amp;dbP!$D$2),"&lt;="&amp;BB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C57" s="1">
        <f ca="1">SUMIFS(INDIRECT($F$1&amp;$F57&amp;":"&amp;$F57),INDIRECT($F$1&amp;dbP!$D$2&amp;":"&amp;dbP!$D$2),"&gt;="&amp;BC$6,INDIRECT($F$1&amp;dbP!$D$2&amp;":"&amp;dbP!$D$2),"&lt;="&amp;BC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D57" s="1">
        <f ca="1">SUMIFS(INDIRECT($F$1&amp;$F57&amp;":"&amp;$F57),INDIRECT($F$1&amp;dbP!$D$2&amp;":"&amp;dbP!$D$2),"&gt;="&amp;BD$6,INDIRECT($F$1&amp;dbP!$D$2&amp;":"&amp;dbP!$D$2),"&lt;="&amp;BD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E57" s="1">
        <f ca="1">SUMIFS(INDIRECT($F$1&amp;$F57&amp;":"&amp;$F57),INDIRECT($F$1&amp;dbP!$D$2&amp;":"&amp;dbP!$D$2),"&gt;="&amp;BE$6,INDIRECT($F$1&amp;dbP!$D$2&amp;":"&amp;dbP!$D$2),"&lt;="&amp;BE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</row>
    <row r="58" spans="1:57" x14ac:dyDescent="0.3">
      <c r="B58" s="1">
        <f>MAX(B$49:B57)+1</f>
        <v>24</v>
      </c>
      <c r="F58" s="1" t="str">
        <f ca="1">INDIRECT($B$1&amp;Items!H$2&amp;$B58)</f>
        <v>Y</v>
      </c>
      <c r="H58" s="13" t="str">
        <f ca="1">INDIRECT($B$1&amp;Items!E$2&amp;$B58)</f>
        <v>Начисление себестоимостных затрат</v>
      </c>
      <c r="I58" s="13" t="str">
        <f ca="1">IF(INDIRECT($B$1&amp;Items!F$2&amp;$B58)="",H58,INDIRECT($B$1&amp;Items!F$2&amp;$B58))</f>
        <v>Начисление затрат этапа-1 бизнес-процесса</v>
      </c>
      <c r="J58" s="1" t="str">
        <f ca="1">IF(INDIRECT($B$1&amp;Items!G$2&amp;$B58)="",IF(H58&lt;&gt;I58,"  "&amp;I58,I58),"    "&amp;INDIRECT($B$1&amp;Items!G$2&amp;$B58))</f>
        <v xml:space="preserve">    Сырье и материалы-6</v>
      </c>
      <c r="S58" s="1">
        <f ca="1">SUM($U58:INDIRECT(ADDRESS(ROW(),SUMIFS($1:$1,$5:$5,MAX($5:$5)))))</f>
        <v>1064757</v>
      </c>
      <c r="V58" s="1">
        <f ca="1">SUMIFS(INDIRECT($F$1&amp;$F58&amp;":"&amp;$F58),INDIRECT($F$1&amp;dbP!$D$2&amp;":"&amp;dbP!$D$2),"&gt;="&amp;V$6,INDIRECT($F$1&amp;dbP!$D$2&amp;":"&amp;dbP!$D$2),"&lt;="&amp;V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W58" s="1">
        <f ca="1">SUMIFS(INDIRECT($F$1&amp;$F58&amp;":"&amp;$F58),INDIRECT($F$1&amp;dbP!$D$2&amp;":"&amp;dbP!$D$2),"&gt;="&amp;W$6,INDIRECT($F$1&amp;dbP!$D$2&amp;":"&amp;dbP!$D$2),"&lt;="&amp;W$7,INDIRECT($F$1&amp;dbP!$O$2&amp;":"&amp;dbP!$O$2),$H58,INDIRECT($F$1&amp;dbP!$P$2&amp;":"&amp;dbP!$P$2),IF($I58=$J58,"*",$I58),INDIRECT($F$1&amp;dbP!$Q$2&amp;":"&amp;dbP!$Q$2),IF(OR($I58=$J58,"  "&amp;$I58=$J58),"*",RIGHT($J58,LEN($J58)-4)))</f>
        <v>1064757</v>
      </c>
      <c r="X58" s="1">
        <f ca="1">SUMIFS(INDIRECT($F$1&amp;$F58&amp;":"&amp;$F58),INDIRECT($F$1&amp;dbP!$D$2&amp;":"&amp;dbP!$D$2),"&gt;="&amp;X$6,INDIRECT($F$1&amp;dbP!$D$2&amp;":"&amp;dbP!$D$2),"&lt;="&amp;X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Y58" s="1">
        <f ca="1">SUMIFS(INDIRECT($F$1&amp;$F58&amp;":"&amp;$F58),INDIRECT($F$1&amp;dbP!$D$2&amp;":"&amp;dbP!$D$2),"&gt;="&amp;Y$6,INDIRECT($F$1&amp;dbP!$D$2&amp;":"&amp;dbP!$D$2),"&lt;="&amp;Y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Z58" s="1">
        <f ca="1">SUMIFS(INDIRECT($F$1&amp;$F58&amp;":"&amp;$F58),INDIRECT($F$1&amp;dbP!$D$2&amp;":"&amp;dbP!$D$2),"&gt;="&amp;Z$6,INDIRECT($F$1&amp;dbP!$D$2&amp;":"&amp;dbP!$D$2),"&lt;="&amp;Z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A58" s="1">
        <f ca="1">SUMIFS(INDIRECT($F$1&amp;$F58&amp;":"&amp;$F58),INDIRECT($F$1&amp;dbP!$D$2&amp;":"&amp;dbP!$D$2),"&gt;="&amp;AA$6,INDIRECT($F$1&amp;dbP!$D$2&amp;":"&amp;dbP!$D$2),"&lt;="&amp;AA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B58" s="1">
        <f ca="1">SUMIFS(INDIRECT($F$1&amp;$F58&amp;":"&amp;$F58),INDIRECT($F$1&amp;dbP!$D$2&amp;":"&amp;dbP!$D$2),"&gt;="&amp;AB$6,INDIRECT($F$1&amp;dbP!$D$2&amp;":"&amp;dbP!$D$2),"&lt;="&amp;AB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C58" s="1">
        <f ca="1">SUMIFS(INDIRECT($F$1&amp;$F58&amp;":"&amp;$F58),INDIRECT($F$1&amp;dbP!$D$2&amp;":"&amp;dbP!$D$2),"&gt;="&amp;AC$6,INDIRECT($F$1&amp;dbP!$D$2&amp;":"&amp;dbP!$D$2),"&lt;="&amp;AC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D58" s="1">
        <f ca="1">SUMIFS(INDIRECT($F$1&amp;$F58&amp;":"&amp;$F58),INDIRECT($F$1&amp;dbP!$D$2&amp;":"&amp;dbP!$D$2),"&gt;="&amp;AD$6,INDIRECT($F$1&amp;dbP!$D$2&amp;":"&amp;dbP!$D$2),"&lt;="&amp;AD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E58" s="1">
        <f ca="1">SUMIFS(INDIRECT($F$1&amp;$F58&amp;":"&amp;$F58),INDIRECT($F$1&amp;dbP!$D$2&amp;":"&amp;dbP!$D$2),"&gt;="&amp;AE$6,INDIRECT($F$1&amp;dbP!$D$2&amp;":"&amp;dbP!$D$2),"&lt;="&amp;AE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F58" s="1">
        <f ca="1">SUMIFS(INDIRECT($F$1&amp;$F58&amp;":"&amp;$F58),INDIRECT($F$1&amp;dbP!$D$2&amp;":"&amp;dbP!$D$2),"&gt;="&amp;AF$6,INDIRECT($F$1&amp;dbP!$D$2&amp;":"&amp;dbP!$D$2),"&lt;="&amp;AF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G58" s="1">
        <f ca="1">SUMIFS(INDIRECT($F$1&amp;$F58&amp;":"&amp;$F58),INDIRECT($F$1&amp;dbP!$D$2&amp;":"&amp;dbP!$D$2),"&gt;="&amp;AG$6,INDIRECT($F$1&amp;dbP!$D$2&amp;":"&amp;dbP!$D$2),"&lt;="&amp;AG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H58" s="1">
        <f ca="1">SUMIFS(INDIRECT($F$1&amp;$F58&amp;":"&amp;$F58),INDIRECT($F$1&amp;dbP!$D$2&amp;":"&amp;dbP!$D$2),"&gt;="&amp;AH$6,INDIRECT($F$1&amp;dbP!$D$2&amp;":"&amp;dbP!$D$2),"&lt;="&amp;AH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I58" s="1">
        <f ca="1">SUMIFS(INDIRECT($F$1&amp;$F58&amp;":"&amp;$F58),INDIRECT($F$1&amp;dbP!$D$2&amp;":"&amp;dbP!$D$2),"&gt;="&amp;AI$6,INDIRECT($F$1&amp;dbP!$D$2&amp;":"&amp;dbP!$D$2),"&lt;="&amp;AI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J58" s="1">
        <f ca="1">SUMIFS(INDIRECT($F$1&amp;$F58&amp;":"&amp;$F58),INDIRECT($F$1&amp;dbP!$D$2&amp;":"&amp;dbP!$D$2),"&gt;="&amp;AJ$6,INDIRECT($F$1&amp;dbP!$D$2&amp;":"&amp;dbP!$D$2),"&lt;="&amp;AJ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K58" s="1">
        <f ca="1">SUMIFS(INDIRECT($F$1&amp;$F58&amp;":"&amp;$F58),INDIRECT($F$1&amp;dbP!$D$2&amp;":"&amp;dbP!$D$2),"&gt;="&amp;AK$6,INDIRECT($F$1&amp;dbP!$D$2&amp;":"&amp;dbP!$D$2),"&lt;="&amp;AK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L58" s="1">
        <f ca="1">SUMIFS(INDIRECT($F$1&amp;$F58&amp;":"&amp;$F58),INDIRECT($F$1&amp;dbP!$D$2&amp;":"&amp;dbP!$D$2),"&gt;="&amp;AL$6,INDIRECT($F$1&amp;dbP!$D$2&amp;":"&amp;dbP!$D$2),"&lt;="&amp;AL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M58" s="1">
        <f ca="1">SUMIFS(INDIRECT($F$1&amp;$F58&amp;":"&amp;$F58),INDIRECT($F$1&amp;dbP!$D$2&amp;":"&amp;dbP!$D$2),"&gt;="&amp;AM$6,INDIRECT($F$1&amp;dbP!$D$2&amp;":"&amp;dbP!$D$2),"&lt;="&amp;AM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N58" s="1">
        <f ca="1">SUMIFS(INDIRECT($F$1&amp;$F58&amp;":"&amp;$F58),INDIRECT($F$1&amp;dbP!$D$2&amp;":"&amp;dbP!$D$2),"&gt;="&amp;AN$6,INDIRECT($F$1&amp;dbP!$D$2&amp;":"&amp;dbP!$D$2),"&lt;="&amp;AN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O58" s="1">
        <f ca="1">SUMIFS(INDIRECT($F$1&amp;$F58&amp;":"&amp;$F58),INDIRECT($F$1&amp;dbP!$D$2&amp;":"&amp;dbP!$D$2),"&gt;="&amp;AO$6,INDIRECT($F$1&amp;dbP!$D$2&amp;":"&amp;dbP!$D$2),"&lt;="&amp;AO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P58" s="1">
        <f ca="1">SUMIFS(INDIRECT($F$1&amp;$F58&amp;":"&amp;$F58),INDIRECT($F$1&amp;dbP!$D$2&amp;":"&amp;dbP!$D$2),"&gt;="&amp;AP$6,INDIRECT($F$1&amp;dbP!$D$2&amp;":"&amp;dbP!$D$2),"&lt;="&amp;AP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Q58" s="1">
        <f ca="1">SUMIFS(INDIRECT($F$1&amp;$F58&amp;":"&amp;$F58),INDIRECT($F$1&amp;dbP!$D$2&amp;":"&amp;dbP!$D$2),"&gt;="&amp;AQ$6,INDIRECT($F$1&amp;dbP!$D$2&amp;":"&amp;dbP!$D$2),"&lt;="&amp;AQ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R58" s="1">
        <f ca="1">SUMIFS(INDIRECT($F$1&amp;$F58&amp;":"&amp;$F58),INDIRECT($F$1&amp;dbP!$D$2&amp;":"&amp;dbP!$D$2),"&gt;="&amp;AR$6,INDIRECT($F$1&amp;dbP!$D$2&amp;":"&amp;dbP!$D$2),"&lt;="&amp;AR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S58" s="1">
        <f ca="1">SUMIFS(INDIRECT($F$1&amp;$F58&amp;":"&amp;$F58),INDIRECT($F$1&amp;dbP!$D$2&amp;":"&amp;dbP!$D$2),"&gt;="&amp;AS$6,INDIRECT($F$1&amp;dbP!$D$2&amp;":"&amp;dbP!$D$2),"&lt;="&amp;AS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T58" s="1">
        <f ca="1">SUMIFS(INDIRECT($F$1&amp;$F58&amp;":"&amp;$F58),INDIRECT($F$1&amp;dbP!$D$2&amp;":"&amp;dbP!$D$2),"&gt;="&amp;AT$6,INDIRECT($F$1&amp;dbP!$D$2&amp;":"&amp;dbP!$D$2),"&lt;="&amp;AT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U58" s="1">
        <f ca="1">SUMIFS(INDIRECT($F$1&amp;$F58&amp;":"&amp;$F58),INDIRECT($F$1&amp;dbP!$D$2&amp;":"&amp;dbP!$D$2),"&gt;="&amp;AU$6,INDIRECT($F$1&amp;dbP!$D$2&amp;":"&amp;dbP!$D$2),"&lt;="&amp;AU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V58" s="1">
        <f ca="1">SUMIFS(INDIRECT($F$1&amp;$F58&amp;":"&amp;$F58),INDIRECT($F$1&amp;dbP!$D$2&amp;":"&amp;dbP!$D$2),"&gt;="&amp;AV$6,INDIRECT($F$1&amp;dbP!$D$2&amp;":"&amp;dbP!$D$2),"&lt;="&amp;AV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W58" s="1">
        <f ca="1">SUMIFS(INDIRECT($F$1&amp;$F58&amp;":"&amp;$F58),INDIRECT($F$1&amp;dbP!$D$2&amp;":"&amp;dbP!$D$2),"&gt;="&amp;AW$6,INDIRECT($F$1&amp;dbP!$D$2&amp;":"&amp;dbP!$D$2),"&lt;="&amp;AW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X58" s="1">
        <f ca="1">SUMIFS(INDIRECT($F$1&amp;$F58&amp;":"&amp;$F58),INDIRECT($F$1&amp;dbP!$D$2&amp;":"&amp;dbP!$D$2),"&gt;="&amp;AX$6,INDIRECT($F$1&amp;dbP!$D$2&amp;":"&amp;dbP!$D$2),"&lt;="&amp;AX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Y58" s="1">
        <f ca="1">SUMIFS(INDIRECT($F$1&amp;$F58&amp;":"&amp;$F58),INDIRECT($F$1&amp;dbP!$D$2&amp;":"&amp;dbP!$D$2),"&gt;="&amp;AY$6,INDIRECT($F$1&amp;dbP!$D$2&amp;":"&amp;dbP!$D$2),"&lt;="&amp;AY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Z58" s="1">
        <f ca="1">SUMIFS(INDIRECT($F$1&amp;$F58&amp;":"&amp;$F58),INDIRECT($F$1&amp;dbP!$D$2&amp;":"&amp;dbP!$D$2),"&gt;="&amp;AZ$6,INDIRECT($F$1&amp;dbP!$D$2&amp;":"&amp;dbP!$D$2),"&lt;="&amp;AZ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A58" s="1">
        <f ca="1">SUMIFS(INDIRECT($F$1&amp;$F58&amp;":"&amp;$F58),INDIRECT($F$1&amp;dbP!$D$2&amp;":"&amp;dbP!$D$2),"&gt;="&amp;BA$6,INDIRECT($F$1&amp;dbP!$D$2&amp;":"&amp;dbP!$D$2),"&lt;="&amp;BA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B58" s="1">
        <f ca="1">SUMIFS(INDIRECT($F$1&amp;$F58&amp;":"&amp;$F58),INDIRECT($F$1&amp;dbP!$D$2&amp;":"&amp;dbP!$D$2),"&gt;="&amp;BB$6,INDIRECT($F$1&amp;dbP!$D$2&amp;":"&amp;dbP!$D$2),"&lt;="&amp;BB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C58" s="1">
        <f ca="1">SUMIFS(INDIRECT($F$1&amp;$F58&amp;":"&amp;$F58),INDIRECT($F$1&amp;dbP!$D$2&amp;":"&amp;dbP!$D$2),"&gt;="&amp;BC$6,INDIRECT($F$1&amp;dbP!$D$2&amp;":"&amp;dbP!$D$2),"&lt;="&amp;BC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D58" s="1">
        <f ca="1">SUMIFS(INDIRECT($F$1&amp;$F58&amp;":"&amp;$F58),INDIRECT($F$1&amp;dbP!$D$2&amp;":"&amp;dbP!$D$2),"&gt;="&amp;BD$6,INDIRECT($F$1&amp;dbP!$D$2&amp;":"&amp;dbP!$D$2),"&lt;="&amp;BD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E58" s="1">
        <f ca="1">SUMIFS(INDIRECT($F$1&amp;$F58&amp;":"&amp;$F58),INDIRECT($F$1&amp;dbP!$D$2&amp;":"&amp;dbP!$D$2),"&gt;="&amp;BE$6,INDIRECT($F$1&amp;dbP!$D$2&amp;":"&amp;dbP!$D$2),"&lt;="&amp;BE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</row>
    <row r="59" spans="1:57" x14ac:dyDescent="0.3">
      <c r="B59" s="1">
        <f>MAX(B$49:B58)+1</f>
        <v>25</v>
      </c>
      <c r="F59" s="1" t="str">
        <f ca="1">INDIRECT($B$1&amp;Items!H$2&amp;$B59)</f>
        <v>Y</v>
      </c>
      <c r="H59" s="13" t="str">
        <f ca="1">INDIRECT($B$1&amp;Items!E$2&amp;$B59)</f>
        <v>Начисление себестоимостных затрат</v>
      </c>
      <c r="I59" s="13" t="str">
        <f ca="1">IF(INDIRECT($B$1&amp;Items!F$2&amp;$B59)="",H59,INDIRECT($B$1&amp;Items!F$2&amp;$B59))</f>
        <v>Начисление затрат этапа-1 бизнес-процесса</v>
      </c>
      <c r="J59" s="1" t="str">
        <f ca="1">IF(INDIRECT($B$1&amp;Items!G$2&amp;$B59)="",IF(H59&lt;&gt;I59,"  "&amp;I59,I59),"    "&amp;INDIRECT($B$1&amp;Items!G$2&amp;$B59))</f>
        <v xml:space="preserve">    Сырье и материалы-7</v>
      </c>
      <c r="S59" s="1">
        <f ca="1">SUM($U59:INDIRECT(ADDRESS(ROW(),SUMIFS($1:$1,$5:$5,MAX($5:$5)))))</f>
        <v>1225043</v>
      </c>
      <c r="V59" s="1">
        <f ca="1">SUMIFS(INDIRECT($F$1&amp;$F59&amp;":"&amp;$F59),INDIRECT($F$1&amp;dbP!$D$2&amp;":"&amp;dbP!$D$2),"&gt;="&amp;V$6,INDIRECT($F$1&amp;dbP!$D$2&amp;":"&amp;dbP!$D$2),"&lt;="&amp;V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W59" s="1">
        <f ca="1">SUMIFS(INDIRECT($F$1&amp;$F59&amp;":"&amp;$F59),INDIRECT($F$1&amp;dbP!$D$2&amp;":"&amp;dbP!$D$2),"&gt;="&amp;W$6,INDIRECT($F$1&amp;dbP!$D$2&amp;":"&amp;dbP!$D$2),"&lt;="&amp;W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X59" s="1">
        <f ca="1">SUMIFS(INDIRECT($F$1&amp;$F59&amp;":"&amp;$F59),INDIRECT($F$1&amp;dbP!$D$2&amp;":"&amp;dbP!$D$2),"&gt;="&amp;X$6,INDIRECT($F$1&amp;dbP!$D$2&amp;":"&amp;dbP!$D$2),"&lt;="&amp;X$7,INDIRECT($F$1&amp;dbP!$O$2&amp;":"&amp;dbP!$O$2),$H59,INDIRECT($F$1&amp;dbP!$P$2&amp;":"&amp;dbP!$P$2),IF($I59=$J59,"*",$I59),INDIRECT($F$1&amp;dbP!$Q$2&amp;":"&amp;dbP!$Q$2),IF(OR($I59=$J59,"  "&amp;$I59=$J59),"*",RIGHT($J59,LEN($J59)-4)))</f>
        <v>1225043</v>
      </c>
      <c r="Y59" s="1">
        <f ca="1">SUMIFS(INDIRECT($F$1&amp;$F59&amp;":"&amp;$F59),INDIRECT($F$1&amp;dbP!$D$2&amp;":"&amp;dbP!$D$2),"&gt;="&amp;Y$6,INDIRECT($F$1&amp;dbP!$D$2&amp;":"&amp;dbP!$D$2),"&lt;="&amp;Y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Z59" s="1">
        <f ca="1">SUMIFS(INDIRECT($F$1&amp;$F59&amp;":"&amp;$F59),INDIRECT($F$1&amp;dbP!$D$2&amp;":"&amp;dbP!$D$2),"&gt;="&amp;Z$6,INDIRECT($F$1&amp;dbP!$D$2&amp;":"&amp;dbP!$D$2),"&lt;="&amp;Z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A59" s="1">
        <f ca="1">SUMIFS(INDIRECT($F$1&amp;$F59&amp;":"&amp;$F59),INDIRECT($F$1&amp;dbP!$D$2&amp;":"&amp;dbP!$D$2),"&gt;="&amp;AA$6,INDIRECT($F$1&amp;dbP!$D$2&amp;":"&amp;dbP!$D$2),"&lt;="&amp;AA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B59" s="1">
        <f ca="1">SUMIFS(INDIRECT($F$1&amp;$F59&amp;":"&amp;$F59),INDIRECT($F$1&amp;dbP!$D$2&amp;":"&amp;dbP!$D$2),"&gt;="&amp;AB$6,INDIRECT($F$1&amp;dbP!$D$2&amp;":"&amp;dbP!$D$2),"&lt;="&amp;AB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C59" s="1">
        <f ca="1">SUMIFS(INDIRECT($F$1&amp;$F59&amp;":"&amp;$F59),INDIRECT($F$1&amp;dbP!$D$2&amp;":"&amp;dbP!$D$2),"&gt;="&amp;AC$6,INDIRECT($F$1&amp;dbP!$D$2&amp;":"&amp;dbP!$D$2),"&lt;="&amp;AC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D59" s="1">
        <f ca="1">SUMIFS(INDIRECT($F$1&amp;$F59&amp;":"&amp;$F59),INDIRECT($F$1&amp;dbP!$D$2&amp;":"&amp;dbP!$D$2),"&gt;="&amp;AD$6,INDIRECT($F$1&amp;dbP!$D$2&amp;":"&amp;dbP!$D$2),"&lt;="&amp;AD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E59" s="1">
        <f ca="1">SUMIFS(INDIRECT($F$1&amp;$F59&amp;":"&amp;$F59),INDIRECT($F$1&amp;dbP!$D$2&amp;":"&amp;dbP!$D$2),"&gt;="&amp;AE$6,INDIRECT($F$1&amp;dbP!$D$2&amp;":"&amp;dbP!$D$2),"&lt;="&amp;AE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F59" s="1">
        <f ca="1">SUMIFS(INDIRECT($F$1&amp;$F59&amp;":"&amp;$F59),INDIRECT($F$1&amp;dbP!$D$2&amp;":"&amp;dbP!$D$2),"&gt;="&amp;AF$6,INDIRECT($F$1&amp;dbP!$D$2&amp;":"&amp;dbP!$D$2),"&lt;="&amp;AF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G59" s="1">
        <f ca="1">SUMIFS(INDIRECT($F$1&amp;$F59&amp;":"&amp;$F59),INDIRECT($F$1&amp;dbP!$D$2&amp;":"&amp;dbP!$D$2),"&gt;="&amp;AG$6,INDIRECT($F$1&amp;dbP!$D$2&amp;":"&amp;dbP!$D$2),"&lt;="&amp;AG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H59" s="1">
        <f ca="1">SUMIFS(INDIRECT($F$1&amp;$F59&amp;":"&amp;$F59),INDIRECT($F$1&amp;dbP!$D$2&amp;":"&amp;dbP!$D$2),"&gt;="&amp;AH$6,INDIRECT($F$1&amp;dbP!$D$2&amp;":"&amp;dbP!$D$2),"&lt;="&amp;AH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I59" s="1">
        <f ca="1">SUMIFS(INDIRECT($F$1&amp;$F59&amp;":"&amp;$F59),INDIRECT($F$1&amp;dbP!$D$2&amp;":"&amp;dbP!$D$2),"&gt;="&amp;AI$6,INDIRECT($F$1&amp;dbP!$D$2&amp;":"&amp;dbP!$D$2),"&lt;="&amp;AI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J59" s="1">
        <f ca="1">SUMIFS(INDIRECT($F$1&amp;$F59&amp;":"&amp;$F59),INDIRECT($F$1&amp;dbP!$D$2&amp;":"&amp;dbP!$D$2),"&gt;="&amp;AJ$6,INDIRECT($F$1&amp;dbP!$D$2&amp;":"&amp;dbP!$D$2),"&lt;="&amp;AJ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K59" s="1">
        <f ca="1">SUMIFS(INDIRECT($F$1&amp;$F59&amp;":"&amp;$F59),INDIRECT($F$1&amp;dbP!$D$2&amp;":"&amp;dbP!$D$2),"&gt;="&amp;AK$6,INDIRECT($F$1&amp;dbP!$D$2&amp;":"&amp;dbP!$D$2),"&lt;="&amp;AK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L59" s="1">
        <f ca="1">SUMIFS(INDIRECT($F$1&amp;$F59&amp;":"&amp;$F59),INDIRECT($F$1&amp;dbP!$D$2&amp;":"&amp;dbP!$D$2),"&gt;="&amp;AL$6,INDIRECT($F$1&amp;dbP!$D$2&amp;":"&amp;dbP!$D$2),"&lt;="&amp;AL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M59" s="1">
        <f ca="1">SUMIFS(INDIRECT($F$1&amp;$F59&amp;":"&amp;$F59),INDIRECT($F$1&amp;dbP!$D$2&amp;":"&amp;dbP!$D$2),"&gt;="&amp;AM$6,INDIRECT($F$1&amp;dbP!$D$2&amp;":"&amp;dbP!$D$2),"&lt;="&amp;AM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N59" s="1">
        <f ca="1">SUMIFS(INDIRECT($F$1&amp;$F59&amp;":"&amp;$F59),INDIRECT($F$1&amp;dbP!$D$2&amp;":"&amp;dbP!$D$2),"&gt;="&amp;AN$6,INDIRECT($F$1&amp;dbP!$D$2&amp;":"&amp;dbP!$D$2),"&lt;="&amp;AN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O59" s="1">
        <f ca="1">SUMIFS(INDIRECT($F$1&amp;$F59&amp;":"&amp;$F59),INDIRECT($F$1&amp;dbP!$D$2&amp;":"&amp;dbP!$D$2),"&gt;="&amp;AO$6,INDIRECT($F$1&amp;dbP!$D$2&amp;":"&amp;dbP!$D$2),"&lt;="&amp;AO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P59" s="1">
        <f ca="1">SUMIFS(INDIRECT($F$1&amp;$F59&amp;":"&amp;$F59),INDIRECT($F$1&amp;dbP!$D$2&amp;":"&amp;dbP!$D$2),"&gt;="&amp;AP$6,INDIRECT($F$1&amp;dbP!$D$2&amp;":"&amp;dbP!$D$2),"&lt;="&amp;AP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Q59" s="1">
        <f ca="1">SUMIFS(INDIRECT($F$1&amp;$F59&amp;":"&amp;$F59),INDIRECT($F$1&amp;dbP!$D$2&amp;":"&amp;dbP!$D$2),"&gt;="&amp;AQ$6,INDIRECT($F$1&amp;dbP!$D$2&amp;":"&amp;dbP!$D$2),"&lt;="&amp;AQ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R59" s="1">
        <f ca="1">SUMIFS(INDIRECT($F$1&amp;$F59&amp;":"&amp;$F59),INDIRECT($F$1&amp;dbP!$D$2&amp;":"&amp;dbP!$D$2),"&gt;="&amp;AR$6,INDIRECT($F$1&amp;dbP!$D$2&amp;":"&amp;dbP!$D$2),"&lt;="&amp;AR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S59" s="1">
        <f ca="1">SUMIFS(INDIRECT($F$1&amp;$F59&amp;":"&amp;$F59),INDIRECT($F$1&amp;dbP!$D$2&amp;":"&amp;dbP!$D$2),"&gt;="&amp;AS$6,INDIRECT($F$1&amp;dbP!$D$2&amp;":"&amp;dbP!$D$2),"&lt;="&amp;AS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T59" s="1">
        <f ca="1">SUMIFS(INDIRECT($F$1&amp;$F59&amp;":"&amp;$F59),INDIRECT($F$1&amp;dbP!$D$2&amp;":"&amp;dbP!$D$2),"&gt;="&amp;AT$6,INDIRECT($F$1&amp;dbP!$D$2&amp;":"&amp;dbP!$D$2),"&lt;="&amp;AT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U59" s="1">
        <f ca="1">SUMIFS(INDIRECT($F$1&amp;$F59&amp;":"&amp;$F59),INDIRECT($F$1&amp;dbP!$D$2&amp;":"&amp;dbP!$D$2),"&gt;="&amp;AU$6,INDIRECT($F$1&amp;dbP!$D$2&amp;":"&amp;dbP!$D$2),"&lt;="&amp;AU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V59" s="1">
        <f ca="1">SUMIFS(INDIRECT($F$1&amp;$F59&amp;":"&amp;$F59),INDIRECT($F$1&amp;dbP!$D$2&amp;":"&amp;dbP!$D$2),"&gt;="&amp;AV$6,INDIRECT($F$1&amp;dbP!$D$2&amp;":"&amp;dbP!$D$2),"&lt;="&amp;AV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W59" s="1">
        <f ca="1">SUMIFS(INDIRECT($F$1&amp;$F59&amp;":"&amp;$F59),INDIRECT($F$1&amp;dbP!$D$2&amp;":"&amp;dbP!$D$2),"&gt;="&amp;AW$6,INDIRECT($F$1&amp;dbP!$D$2&amp;":"&amp;dbP!$D$2),"&lt;="&amp;AW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X59" s="1">
        <f ca="1">SUMIFS(INDIRECT($F$1&amp;$F59&amp;":"&amp;$F59),INDIRECT($F$1&amp;dbP!$D$2&amp;":"&amp;dbP!$D$2),"&gt;="&amp;AX$6,INDIRECT($F$1&amp;dbP!$D$2&amp;":"&amp;dbP!$D$2),"&lt;="&amp;AX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Y59" s="1">
        <f ca="1">SUMIFS(INDIRECT($F$1&amp;$F59&amp;":"&amp;$F59),INDIRECT($F$1&amp;dbP!$D$2&amp;":"&amp;dbP!$D$2),"&gt;="&amp;AY$6,INDIRECT($F$1&amp;dbP!$D$2&amp;":"&amp;dbP!$D$2),"&lt;="&amp;AY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Z59" s="1">
        <f ca="1">SUMIFS(INDIRECT($F$1&amp;$F59&amp;":"&amp;$F59),INDIRECT($F$1&amp;dbP!$D$2&amp;":"&amp;dbP!$D$2),"&gt;="&amp;AZ$6,INDIRECT($F$1&amp;dbP!$D$2&amp;":"&amp;dbP!$D$2),"&lt;="&amp;AZ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A59" s="1">
        <f ca="1">SUMIFS(INDIRECT($F$1&amp;$F59&amp;":"&amp;$F59),INDIRECT($F$1&amp;dbP!$D$2&amp;":"&amp;dbP!$D$2),"&gt;="&amp;BA$6,INDIRECT($F$1&amp;dbP!$D$2&amp;":"&amp;dbP!$D$2),"&lt;="&amp;BA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B59" s="1">
        <f ca="1">SUMIFS(INDIRECT($F$1&amp;$F59&amp;":"&amp;$F59),INDIRECT($F$1&amp;dbP!$D$2&amp;":"&amp;dbP!$D$2),"&gt;="&amp;BB$6,INDIRECT($F$1&amp;dbP!$D$2&amp;":"&amp;dbP!$D$2),"&lt;="&amp;BB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C59" s="1">
        <f ca="1">SUMIFS(INDIRECT($F$1&amp;$F59&amp;":"&amp;$F59),INDIRECT($F$1&amp;dbP!$D$2&amp;":"&amp;dbP!$D$2),"&gt;="&amp;BC$6,INDIRECT($F$1&amp;dbP!$D$2&amp;":"&amp;dbP!$D$2),"&lt;="&amp;BC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D59" s="1">
        <f ca="1">SUMIFS(INDIRECT($F$1&amp;$F59&amp;":"&amp;$F59),INDIRECT($F$1&amp;dbP!$D$2&amp;":"&amp;dbP!$D$2),"&gt;="&amp;BD$6,INDIRECT($F$1&amp;dbP!$D$2&amp;":"&amp;dbP!$D$2),"&lt;="&amp;BD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E59" s="1">
        <f ca="1">SUMIFS(INDIRECT($F$1&amp;$F59&amp;":"&amp;$F59),INDIRECT($F$1&amp;dbP!$D$2&amp;":"&amp;dbP!$D$2),"&gt;="&amp;BE$6,INDIRECT($F$1&amp;dbP!$D$2&amp;":"&amp;dbP!$D$2),"&lt;="&amp;BE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</row>
    <row r="60" spans="1:57" x14ac:dyDescent="0.3">
      <c r="B60" s="1">
        <f>MAX(B$49:B59)+1</f>
        <v>26</v>
      </c>
      <c r="F60" s="1" t="str">
        <f ca="1">INDIRECT($B$1&amp;Items!H$2&amp;$B60)</f>
        <v>Y</v>
      </c>
      <c r="H60" s="13" t="str">
        <f ca="1">INDIRECT($B$1&amp;Items!E$2&amp;$B60)</f>
        <v>Начисление себестоимостных затрат</v>
      </c>
      <c r="I60" s="13" t="str">
        <f ca="1">IF(INDIRECT($B$1&amp;Items!F$2&amp;$B60)="",H60,INDIRECT($B$1&amp;Items!F$2&amp;$B60))</f>
        <v>Начисление затрат этапа-1 бизнес-процесса</v>
      </c>
      <c r="J60" s="1" t="str">
        <f ca="1">IF(INDIRECT($B$1&amp;Items!G$2&amp;$B60)="",IF(H60&lt;&gt;I60,"  "&amp;I60,I60),"    "&amp;INDIRECT($B$1&amp;Items!G$2&amp;$B60))</f>
        <v xml:space="preserve">    Сырье и материалы-8</v>
      </c>
      <c r="S60" s="1">
        <f ca="1">SUM($U60:INDIRECT(ADDRESS(ROW(),SUMIFS($1:$1,$5:$5,MAX($5:$5)))))</f>
        <v>1139289.99</v>
      </c>
      <c r="V60" s="1">
        <f ca="1">SUMIFS(INDIRECT($F$1&amp;$F60&amp;":"&amp;$F60),INDIRECT($F$1&amp;dbP!$D$2&amp;":"&amp;dbP!$D$2),"&gt;="&amp;V$6,INDIRECT($F$1&amp;dbP!$D$2&amp;":"&amp;dbP!$D$2),"&lt;="&amp;V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W60" s="1">
        <f ca="1">SUMIFS(INDIRECT($F$1&amp;$F60&amp;":"&amp;$F60),INDIRECT($F$1&amp;dbP!$D$2&amp;":"&amp;dbP!$D$2),"&gt;="&amp;W$6,INDIRECT($F$1&amp;dbP!$D$2&amp;":"&amp;dbP!$D$2),"&lt;="&amp;W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X60" s="1">
        <f ca="1">SUMIFS(INDIRECT($F$1&amp;$F60&amp;":"&amp;$F60),INDIRECT($F$1&amp;dbP!$D$2&amp;":"&amp;dbP!$D$2),"&gt;="&amp;X$6,INDIRECT($F$1&amp;dbP!$D$2&amp;":"&amp;dbP!$D$2),"&lt;="&amp;X$7,INDIRECT($F$1&amp;dbP!$O$2&amp;":"&amp;dbP!$O$2),$H60,INDIRECT($F$1&amp;dbP!$P$2&amp;":"&amp;dbP!$P$2),IF($I60=$J60,"*",$I60),INDIRECT($F$1&amp;dbP!$Q$2&amp;":"&amp;dbP!$Q$2),IF(OR($I60=$J60,"  "&amp;$I60=$J60),"*",RIGHT($J60,LEN($J60)-4)))</f>
        <v>1139289.99</v>
      </c>
      <c r="Y60" s="1">
        <f ca="1">SUMIFS(INDIRECT($F$1&amp;$F60&amp;":"&amp;$F60),INDIRECT($F$1&amp;dbP!$D$2&amp;":"&amp;dbP!$D$2),"&gt;="&amp;Y$6,INDIRECT($F$1&amp;dbP!$D$2&amp;":"&amp;dbP!$D$2),"&lt;="&amp;Y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Z60" s="1">
        <f ca="1">SUMIFS(INDIRECT($F$1&amp;$F60&amp;":"&amp;$F60),INDIRECT($F$1&amp;dbP!$D$2&amp;":"&amp;dbP!$D$2),"&gt;="&amp;Z$6,INDIRECT($F$1&amp;dbP!$D$2&amp;":"&amp;dbP!$D$2),"&lt;="&amp;Z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A60" s="1">
        <f ca="1">SUMIFS(INDIRECT($F$1&amp;$F60&amp;":"&amp;$F60),INDIRECT($F$1&amp;dbP!$D$2&amp;":"&amp;dbP!$D$2),"&gt;="&amp;AA$6,INDIRECT($F$1&amp;dbP!$D$2&amp;":"&amp;dbP!$D$2),"&lt;="&amp;AA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B60" s="1">
        <f ca="1">SUMIFS(INDIRECT($F$1&amp;$F60&amp;":"&amp;$F60),INDIRECT($F$1&amp;dbP!$D$2&amp;":"&amp;dbP!$D$2),"&gt;="&amp;AB$6,INDIRECT($F$1&amp;dbP!$D$2&amp;":"&amp;dbP!$D$2),"&lt;="&amp;AB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C60" s="1">
        <f ca="1">SUMIFS(INDIRECT($F$1&amp;$F60&amp;":"&amp;$F60),INDIRECT($F$1&amp;dbP!$D$2&amp;":"&amp;dbP!$D$2),"&gt;="&amp;AC$6,INDIRECT($F$1&amp;dbP!$D$2&amp;":"&amp;dbP!$D$2),"&lt;="&amp;AC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D60" s="1">
        <f ca="1">SUMIFS(INDIRECT($F$1&amp;$F60&amp;":"&amp;$F60),INDIRECT($F$1&amp;dbP!$D$2&amp;":"&amp;dbP!$D$2),"&gt;="&amp;AD$6,INDIRECT($F$1&amp;dbP!$D$2&amp;":"&amp;dbP!$D$2),"&lt;="&amp;AD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E60" s="1">
        <f ca="1">SUMIFS(INDIRECT($F$1&amp;$F60&amp;":"&amp;$F60),INDIRECT($F$1&amp;dbP!$D$2&amp;":"&amp;dbP!$D$2),"&gt;="&amp;AE$6,INDIRECT($F$1&amp;dbP!$D$2&amp;":"&amp;dbP!$D$2),"&lt;="&amp;AE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F60" s="1">
        <f ca="1">SUMIFS(INDIRECT($F$1&amp;$F60&amp;":"&amp;$F60),INDIRECT($F$1&amp;dbP!$D$2&amp;":"&amp;dbP!$D$2),"&gt;="&amp;AF$6,INDIRECT($F$1&amp;dbP!$D$2&amp;":"&amp;dbP!$D$2),"&lt;="&amp;AF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G60" s="1">
        <f ca="1">SUMIFS(INDIRECT($F$1&amp;$F60&amp;":"&amp;$F60),INDIRECT($F$1&amp;dbP!$D$2&amp;":"&amp;dbP!$D$2),"&gt;="&amp;AG$6,INDIRECT($F$1&amp;dbP!$D$2&amp;":"&amp;dbP!$D$2),"&lt;="&amp;AG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H60" s="1">
        <f ca="1">SUMIFS(INDIRECT($F$1&amp;$F60&amp;":"&amp;$F60),INDIRECT($F$1&amp;dbP!$D$2&amp;":"&amp;dbP!$D$2),"&gt;="&amp;AH$6,INDIRECT($F$1&amp;dbP!$D$2&amp;":"&amp;dbP!$D$2),"&lt;="&amp;AH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I60" s="1">
        <f ca="1">SUMIFS(INDIRECT($F$1&amp;$F60&amp;":"&amp;$F60),INDIRECT($F$1&amp;dbP!$D$2&amp;":"&amp;dbP!$D$2),"&gt;="&amp;AI$6,INDIRECT($F$1&amp;dbP!$D$2&amp;":"&amp;dbP!$D$2),"&lt;="&amp;AI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J60" s="1">
        <f ca="1">SUMIFS(INDIRECT($F$1&amp;$F60&amp;":"&amp;$F60),INDIRECT($F$1&amp;dbP!$D$2&amp;":"&amp;dbP!$D$2),"&gt;="&amp;AJ$6,INDIRECT($F$1&amp;dbP!$D$2&amp;":"&amp;dbP!$D$2),"&lt;="&amp;AJ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K60" s="1">
        <f ca="1">SUMIFS(INDIRECT($F$1&amp;$F60&amp;":"&amp;$F60),INDIRECT($F$1&amp;dbP!$D$2&amp;":"&amp;dbP!$D$2),"&gt;="&amp;AK$6,INDIRECT($F$1&amp;dbP!$D$2&amp;":"&amp;dbP!$D$2),"&lt;="&amp;AK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L60" s="1">
        <f ca="1">SUMIFS(INDIRECT($F$1&amp;$F60&amp;":"&amp;$F60),INDIRECT($F$1&amp;dbP!$D$2&amp;":"&amp;dbP!$D$2),"&gt;="&amp;AL$6,INDIRECT($F$1&amp;dbP!$D$2&amp;":"&amp;dbP!$D$2),"&lt;="&amp;AL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M60" s="1">
        <f ca="1">SUMIFS(INDIRECT($F$1&amp;$F60&amp;":"&amp;$F60),INDIRECT($F$1&amp;dbP!$D$2&amp;":"&amp;dbP!$D$2),"&gt;="&amp;AM$6,INDIRECT($F$1&amp;dbP!$D$2&amp;":"&amp;dbP!$D$2),"&lt;="&amp;AM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N60" s="1">
        <f ca="1">SUMIFS(INDIRECT($F$1&amp;$F60&amp;":"&amp;$F60),INDIRECT($F$1&amp;dbP!$D$2&amp;":"&amp;dbP!$D$2),"&gt;="&amp;AN$6,INDIRECT($F$1&amp;dbP!$D$2&amp;":"&amp;dbP!$D$2),"&lt;="&amp;AN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O60" s="1">
        <f ca="1">SUMIFS(INDIRECT($F$1&amp;$F60&amp;":"&amp;$F60),INDIRECT($F$1&amp;dbP!$D$2&amp;":"&amp;dbP!$D$2),"&gt;="&amp;AO$6,INDIRECT($F$1&amp;dbP!$D$2&amp;":"&amp;dbP!$D$2),"&lt;="&amp;AO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P60" s="1">
        <f ca="1">SUMIFS(INDIRECT($F$1&amp;$F60&amp;":"&amp;$F60),INDIRECT($F$1&amp;dbP!$D$2&amp;":"&amp;dbP!$D$2),"&gt;="&amp;AP$6,INDIRECT($F$1&amp;dbP!$D$2&amp;":"&amp;dbP!$D$2),"&lt;="&amp;AP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Q60" s="1">
        <f ca="1">SUMIFS(INDIRECT($F$1&amp;$F60&amp;":"&amp;$F60),INDIRECT($F$1&amp;dbP!$D$2&amp;":"&amp;dbP!$D$2),"&gt;="&amp;AQ$6,INDIRECT($F$1&amp;dbP!$D$2&amp;":"&amp;dbP!$D$2),"&lt;="&amp;AQ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R60" s="1">
        <f ca="1">SUMIFS(INDIRECT($F$1&amp;$F60&amp;":"&amp;$F60),INDIRECT($F$1&amp;dbP!$D$2&amp;":"&amp;dbP!$D$2),"&gt;="&amp;AR$6,INDIRECT($F$1&amp;dbP!$D$2&amp;":"&amp;dbP!$D$2),"&lt;="&amp;AR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S60" s="1">
        <f ca="1">SUMIFS(INDIRECT($F$1&amp;$F60&amp;":"&amp;$F60),INDIRECT($F$1&amp;dbP!$D$2&amp;":"&amp;dbP!$D$2),"&gt;="&amp;AS$6,INDIRECT($F$1&amp;dbP!$D$2&amp;":"&amp;dbP!$D$2),"&lt;="&amp;AS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T60" s="1">
        <f ca="1">SUMIFS(INDIRECT($F$1&amp;$F60&amp;":"&amp;$F60),INDIRECT($F$1&amp;dbP!$D$2&amp;":"&amp;dbP!$D$2),"&gt;="&amp;AT$6,INDIRECT($F$1&amp;dbP!$D$2&amp;":"&amp;dbP!$D$2),"&lt;="&amp;AT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U60" s="1">
        <f ca="1">SUMIFS(INDIRECT($F$1&amp;$F60&amp;":"&amp;$F60),INDIRECT($F$1&amp;dbP!$D$2&amp;":"&amp;dbP!$D$2),"&gt;="&amp;AU$6,INDIRECT($F$1&amp;dbP!$D$2&amp;":"&amp;dbP!$D$2),"&lt;="&amp;AU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V60" s="1">
        <f ca="1">SUMIFS(INDIRECT($F$1&amp;$F60&amp;":"&amp;$F60),INDIRECT($F$1&amp;dbP!$D$2&amp;":"&amp;dbP!$D$2),"&gt;="&amp;AV$6,INDIRECT($F$1&amp;dbP!$D$2&amp;":"&amp;dbP!$D$2),"&lt;="&amp;AV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W60" s="1">
        <f ca="1">SUMIFS(INDIRECT($F$1&amp;$F60&amp;":"&amp;$F60),INDIRECT($F$1&amp;dbP!$D$2&amp;":"&amp;dbP!$D$2),"&gt;="&amp;AW$6,INDIRECT($F$1&amp;dbP!$D$2&amp;":"&amp;dbP!$D$2),"&lt;="&amp;AW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X60" s="1">
        <f ca="1">SUMIFS(INDIRECT($F$1&amp;$F60&amp;":"&amp;$F60),INDIRECT($F$1&amp;dbP!$D$2&amp;":"&amp;dbP!$D$2),"&gt;="&amp;AX$6,INDIRECT($F$1&amp;dbP!$D$2&amp;":"&amp;dbP!$D$2),"&lt;="&amp;AX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Y60" s="1">
        <f ca="1">SUMIFS(INDIRECT($F$1&amp;$F60&amp;":"&amp;$F60),INDIRECT($F$1&amp;dbP!$D$2&amp;":"&amp;dbP!$D$2),"&gt;="&amp;AY$6,INDIRECT($F$1&amp;dbP!$D$2&amp;":"&amp;dbP!$D$2),"&lt;="&amp;AY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Z60" s="1">
        <f ca="1">SUMIFS(INDIRECT($F$1&amp;$F60&amp;":"&amp;$F60),INDIRECT($F$1&amp;dbP!$D$2&amp;":"&amp;dbP!$D$2),"&gt;="&amp;AZ$6,INDIRECT($F$1&amp;dbP!$D$2&amp;":"&amp;dbP!$D$2),"&lt;="&amp;AZ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A60" s="1">
        <f ca="1">SUMIFS(INDIRECT($F$1&amp;$F60&amp;":"&amp;$F60),INDIRECT($F$1&amp;dbP!$D$2&amp;":"&amp;dbP!$D$2),"&gt;="&amp;BA$6,INDIRECT($F$1&amp;dbP!$D$2&amp;":"&amp;dbP!$D$2),"&lt;="&amp;BA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B60" s="1">
        <f ca="1">SUMIFS(INDIRECT($F$1&amp;$F60&amp;":"&amp;$F60),INDIRECT($F$1&amp;dbP!$D$2&amp;":"&amp;dbP!$D$2),"&gt;="&amp;BB$6,INDIRECT($F$1&amp;dbP!$D$2&amp;":"&amp;dbP!$D$2),"&lt;="&amp;BB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C60" s="1">
        <f ca="1">SUMIFS(INDIRECT($F$1&amp;$F60&amp;":"&amp;$F60),INDIRECT($F$1&amp;dbP!$D$2&amp;":"&amp;dbP!$D$2),"&gt;="&amp;BC$6,INDIRECT($F$1&amp;dbP!$D$2&amp;":"&amp;dbP!$D$2),"&lt;="&amp;BC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D60" s="1">
        <f ca="1">SUMIFS(INDIRECT($F$1&amp;$F60&amp;":"&amp;$F60),INDIRECT($F$1&amp;dbP!$D$2&amp;":"&amp;dbP!$D$2),"&gt;="&amp;BD$6,INDIRECT($F$1&amp;dbP!$D$2&amp;":"&amp;dbP!$D$2),"&lt;="&amp;BD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E60" s="1">
        <f ca="1">SUMIFS(INDIRECT($F$1&amp;$F60&amp;":"&amp;$F60),INDIRECT($F$1&amp;dbP!$D$2&amp;":"&amp;dbP!$D$2),"&gt;="&amp;BE$6,INDIRECT($F$1&amp;dbP!$D$2&amp;":"&amp;dbP!$D$2),"&lt;="&amp;BE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</row>
    <row r="61" spans="1:57" x14ac:dyDescent="0.3">
      <c r="B61" s="1">
        <f>MAX(B$49:B60)+1</f>
        <v>27</v>
      </c>
      <c r="F61" s="1" t="str">
        <f ca="1">INDIRECT($B$1&amp;Items!H$2&amp;$B61)</f>
        <v>Y</v>
      </c>
      <c r="H61" s="13" t="str">
        <f ca="1">INDIRECT($B$1&amp;Items!E$2&amp;$B61)</f>
        <v>Начисление себестоимостных затрат</v>
      </c>
      <c r="I61" s="13" t="str">
        <f ca="1">IF(INDIRECT($B$1&amp;Items!F$2&amp;$B61)="",H61,INDIRECT($B$1&amp;Items!F$2&amp;$B61))</f>
        <v>Начисление затрат этапа-1 бизнес-процесса</v>
      </c>
      <c r="J61" s="1" t="str">
        <f ca="1">IF(INDIRECT($B$1&amp;Items!G$2&amp;$B61)="",IF(H61&lt;&gt;I61,"  "&amp;I61,I61),"    "&amp;INDIRECT($B$1&amp;Items!G$2&amp;$B61))</f>
        <v xml:space="preserve">    Сырье и материалы-9</v>
      </c>
      <c r="S61" s="1">
        <f ca="1">SUM($U61:INDIRECT(ADDRESS(ROW(),SUMIFS($1:$1,$5:$5,MAX($5:$5)))))</f>
        <v>1310796.01</v>
      </c>
      <c r="V61" s="1">
        <f ca="1">SUMIFS(INDIRECT($F$1&amp;$F61&amp;":"&amp;$F61),INDIRECT($F$1&amp;dbP!$D$2&amp;":"&amp;dbP!$D$2),"&gt;="&amp;V$6,INDIRECT($F$1&amp;dbP!$D$2&amp;":"&amp;dbP!$D$2),"&lt;="&amp;V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W61" s="1">
        <f ca="1">SUMIFS(INDIRECT($F$1&amp;$F61&amp;":"&amp;$F61),INDIRECT($F$1&amp;dbP!$D$2&amp;":"&amp;dbP!$D$2),"&gt;="&amp;W$6,INDIRECT($F$1&amp;dbP!$D$2&amp;":"&amp;dbP!$D$2),"&lt;="&amp;W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X61" s="1">
        <f ca="1">SUMIFS(INDIRECT($F$1&amp;$F61&amp;":"&amp;$F61),INDIRECT($F$1&amp;dbP!$D$2&amp;":"&amp;dbP!$D$2),"&gt;="&amp;X$6,INDIRECT($F$1&amp;dbP!$D$2&amp;":"&amp;dbP!$D$2),"&lt;="&amp;X$7,INDIRECT($F$1&amp;dbP!$O$2&amp;":"&amp;dbP!$O$2),$H61,INDIRECT($F$1&amp;dbP!$P$2&amp;":"&amp;dbP!$P$2),IF($I61=$J61,"*",$I61),INDIRECT($F$1&amp;dbP!$Q$2&amp;":"&amp;dbP!$Q$2),IF(OR($I61=$J61,"  "&amp;$I61=$J61),"*",RIGHT($J61,LEN($J61)-4)))</f>
        <v>1310796.01</v>
      </c>
      <c r="Y61" s="1">
        <f ca="1">SUMIFS(INDIRECT($F$1&amp;$F61&amp;":"&amp;$F61),INDIRECT($F$1&amp;dbP!$D$2&amp;":"&amp;dbP!$D$2),"&gt;="&amp;Y$6,INDIRECT($F$1&amp;dbP!$D$2&amp;":"&amp;dbP!$D$2),"&lt;="&amp;Y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Z61" s="1">
        <f ca="1">SUMIFS(INDIRECT($F$1&amp;$F61&amp;":"&amp;$F61),INDIRECT($F$1&amp;dbP!$D$2&amp;":"&amp;dbP!$D$2),"&gt;="&amp;Z$6,INDIRECT($F$1&amp;dbP!$D$2&amp;":"&amp;dbP!$D$2),"&lt;="&amp;Z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A61" s="1">
        <f ca="1">SUMIFS(INDIRECT($F$1&amp;$F61&amp;":"&amp;$F61),INDIRECT($F$1&amp;dbP!$D$2&amp;":"&amp;dbP!$D$2),"&gt;="&amp;AA$6,INDIRECT($F$1&amp;dbP!$D$2&amp;":"&amp;dbP!$D$2),"&lt;="&amp;AA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B61" s="1">
        <f ca="1">SUMIFS(INDIRECT($F$1&amp;$F61&amp;":"&amp;$F61),INDIRECT($F$1&amp;dbP!$D$2&amp;":"&amp;dbP!$D$2),"&gt;="&amp;AB$6,INDIRECT($F$1&amp;dbP!$D$2&amp;":"&amp;dbP!$D$2),"&lt;="&amp;AB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C61" s="1">
        <f ca="1">SUMIFS(INDIRECT($F$1&amp;$F61&amp;":"&amp;$F61),INDIRECT($F$1&amp;dbP!$D$2&amp;":"&amp;dbP!$D$2),"&gt;="&amp;AC$6,INDIRECT($F$1&amp;dbP!$D$2&amp;":"&amp;dbP!$D$2),"&lt;="&amp;AC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D61" s="1">
        <f ca="1">SUMIFS(INDIRECT($F$1&amp;$F61&amp;":"&amp;$F61),INDIRECT($F$1&amp;dbP!$D$2&amp;":"&amp;dbP!$D$2),"&gt;="&amp;AD$6,INDIRECT($F$1&amp;dbP!$D$2&amp;":"&amp;dbP!$D$2),"&lt;="&amp;AD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E61" s="1">
        <f ca="1">SUMIFS(INDIRECT($F$1&amp;$F61&amp;":"&amp;$F61),INDIRECT($F$1&amp;dbP!$D$2&amp;":"&amp;dbP!$D$2),"&gt;="&amp;AE$6,INDIRECT($F$1&amp;dbP!$D$2&amp;":"&amp;dbP!$D$2),"&lt;="&amp;AE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F61" s="1">
        <f ca="1">SUMIFS(INDIRECT($F$1&amp;$F61&amp;":"&amp;$F61),INDIRECT($F$1&amp;dbP!$D$2&amp;":"&amp;dbP!$D$2),"&gt;="&amp;AF$6,INDIRECT($F$1&amp;dbP!$D$2&amp;":"&amp;dbP!$D$2),"&lt;="&amp;AF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G61" s="1">
        <f ca="1">SUMIFS(INDIRECT($F$1&amp;$F61&amp;":"&amp;$F61),INDIRECT($F$1&amp;dbP!$D$2&amp;":"&amp;dbP!$D$2),"&gt;="&amp;AG$6,INDIRECT($F$1&amp;dbP!$D$2&amp;":"&amp;dbP!$D$2),"&lt;="&amp;AG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H61" s="1">
        <f ca="1">SUMIFS(INDIRECT($F$1&amp;$F61&amp;":"&amp;$F61),INDIRECT($F$1&amp;dbP!$D$2&amp;":"&amp;dbP!$D$2),"&gt;="&amp;AH$6,INDIRECT($F$1&amp;dbP!$D$2&amp;":"&amp;dbP!$D$2),"&lt;="&amp;AH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I61" s="1">
        <f ca="1">SUMIFS(INDIRECT($F$1&amp;$F61&amp;":"&amp;$F61),INDIRECT($F$1&amp;dbP!$D$2&amp;":"&amp;dbP!$D$2),"&gt;="&amp;AI$6,INDIRECT($F$1&amp;dbP!$D$2&amp;":"&amp;dbP!$D$2),"&lt;="&amp;AI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J61" s="1">
        <f ca="1">SUMIFS(INDIRECT($F$1&amp;$F61&amp;":"&amp;$F61),INDIRECT($F$1&amp;dbP!$D$2&amp;":"&amp;dbP!$D$2),"&gt;="&amp;AJ$6,INDIRECT($F$1&amp;dbP!$D$2&amp;":"&amp;dbP!$D$2),"&lt;="&amp;AJ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K61" s="1">
        <f ca="1">SUMIFS(INDIRECT($F$1&amp;$F61&amp;":"&amp;$F61),INDIRECT($F$1&amp;dbP!$D$2&amp;":"&amp;dbP!$D$2),"&gt;="&amp;AK$6,INDIRECT($F$1&amp;dbP!$D$2&amp;":"&amp;dbP!$D$2),"&lt;="&amp;AK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L61" s="1">
        <f ca="1">SUMIFS(INDIRECT($F$1&amp;$F61&amp;":"&amp;$F61),INDIRECT($F$1&amp;dbP!$D$2&amp;":"&amp;dbP!$D$2),"&gt;="&amp;AL$6,INDIRECT($F$1&amp;dbP!$D$2&amp;":"&amp;dbP!$D$2),"&lt;="&amp;AL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M61" s="1">
        <f ca="1">SUMIFS(INDIRECT($F$1&amp;$F61&amp;":"&amp;$F61),INDIRECT($F$1&amp;dbP!$D$2&amp;":"&amp;dbP!$D$2),"&gt;="&amp;AM$6,INDIRECT($F$1&amp;dbP!$D$2&amp;":"&amp;dbP!$D$2),"&lt;="&amp;AM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N61" s="1">
        <f ca="1">SUMIFS(INDIRECT($F$1&amp;$F61&amp;":"&amp;$F61),INDIRECT($F$1&amp;dbP!$D$2&amp;":"&amp;dbP!$D$2),"&gt;="&amp;AN$6,INDIRECT($F$1&amp;dbP!$D$2&amp;":"&amp;dbP!$D$2),"&lt;="&amp;AN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O61" s="1">
        <f ca="1">SUMIFS(INDIRECT($F$1&amp;$F61&amp;":"&amp;$F61),INDIRECT($F$1&amp;dbP!$D$2&amp;":"&amp;dbP!$D$2),"&gt;="&amp;AO$6,INDIRECT($F$1&amp;dbP!$D$2&amp;":"&amp;dbP!$D$2),"&lt;="&amp;AO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P61" s="1">
        <f ca="1">SUMIFS(INDIRECT($F$1&amp;$F61&amp;":"&amp;$F61),INDIRECT($F$1&amp;dbP!$D$2&amp;":"&amp;dbP!$D$2),"&gt;="&amp;AP$6,INDIRECT($F$1&amp;dbP!$D$2&amp;":"&amp;dbP!$D$2),"&lt;="&amp;AP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Q61" s="1">
        <f ca="1">SUMIFS(INDIRECT($F$1&amp;$F61&amp;":"&amp;$F61),INDIRECT($F$1&amp;dbP!$D$2&amp;":"&amp;dbP!$D$2),"&gt;="&amp;AQ$6,INDIRECT($F$1&amp;dbP!$D$2&amp;":"&amp;dbP!$D$2),"&lt;="&amp;AQ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R61" s="1">
        <f ca="1">SUMIFS(INDIRECT($F$1&amp;$F61&amp;":"&amp;$F61),INDIRECT($F$1&amp;dbP!$D$2&amp;":"&amp;dbP!$D$2),"&gt;="&amp;AR$6,INDIRECT($F$1&amp;dbP!$D$2&amp;":"&amp;dbP!$D$2),"&lt;="&amp;AR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S61" s="1">
        <f ca="1">SUMIFS(INDIRECT($F$1&amp;$F61&amp;":"&amp;$F61),INDIRECT($F$1&amp;dbP!$D$2&amp;":"&amp;dbP!$D$2),"&gt;="&amp;AS$6,INDIRECT($F$1&amp;dbP!$D$2&amp;":"&amp;dbP!$D$2),"&lt;="&amp;AS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T61" s="1">
        <f ca="1">SUMIFS(INDIRECT($F$1&amp;$F61&amp;":"&amp;$F61),INDIRECT($F$1&amp;dbP!$D$2&amp;":"&amp;dbP!$D$2),"&gt;="&amp;AT$6,INDIRECT($F$1&amp;dbP!$D$2&amp;":"&amp;dbP!$D$2),"&lt;="&amp;AT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U61" s="1">
        <f ca="1">SUMIFS(INDIRECT($F$1&amp;$F61&amp;":"&amp;$F61),INDIRECT($F$1&amp;dbP!$D$2&amp;":"&amp;dbP!$D$2),"&gt;="&amp;AU$6,INDIRECT($F$1&amp;dbP!$D$2&amp;":"&amp;dbP!$D$2),"&lt;="&amp;AU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V61" s="1">
        <f ca="1">SUMIFS(INDIRECT($F$1&amp;$F61&amp;":"&amp;$F61),INDIRECT($F$1&amp;dbP!$D$2&amp;":"&amp;dbP!$D$2),"&gt;="&amp;AV$6,INDIRECT($F$1&amp;dbP!$D$2&amp;":"&amp;dbP!$D$2),"&lt;="&amp;AV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W61" s="1">
        <f ca="1">SUMIFS(INDIRECT($F$1&amp;$F61&amp;":"&amp;$F61),INDIRECT($F$1&amp;dbP!$D$2&amp;":"&amp;dbP!$D$2),"&gt;="&amp;AW$6,INDIRECT($F$1&amp;dbP!$D$2&amp;":"&amp;dbP!$D$2),"&lt;="&amp;AW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X61" s="1">
        <f ca="1">SUMIFS(INDIRECT($F$1&amp;$F61&amp;":"&amp;$F61),INDIRECT($F$1&amp;dbP!$D$2&amp;":"&amp;dbP!$D$2),"&gt;="&amp;AX$6,INDIRECT($F$1&amp;dbP!$D$2&amp;":"&amp;dbP!$D$2),"&lt;="&amp;AX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Y61" s="1">
        <f ca="1">SUMIFS(INDIRECT($F$1&amp;$F61&amp;":"&amp;$F61),INDIRECT($F$1&amp;dbP!$D$2&amp;":"&amp;dbP!$D$2),"&gt;="&amp;AY$6,INDIRECT($F$1&amp;dbP!$D$2&amp;":"&amp;dbP!$D$2),"&lt;="&amp;AY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Z61" s="1">
        <f ca="1">SUMIFS(INDIRECT($F$1&amp;$F61&amp;":"&amp;$F61),INDIRECT($F$1&amp;dbP!$D$2&amp;":"&amp;dbP!$D$2),"&gt;="&amp;AZ$6,INDIRECT($F$1&amp;dbP!$D$2&amp;":"&amp;dbP!$D$2),"&lt;="&amp;AZ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A61" s="1">
        <f ca="1">SUMIFS(INDIRECT($F$1&amp;$F61&amp;":"&amp;$F61),INDIRECT($F$1&amp;dbP!$D$2&amp;":"&amp;dbP!$D$2),"&gt;="&amp;BA$6,INDIRECT($F$1&amp;dbP!$D$2&amp;":"&amp;dbP!$D$2),"&lt;="&amp;BA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B61" s="1">
        <f ca="1">SUMIFS(INDIRECT($F$1&amp;$F61&amp;":"&amp;$F61),INDIRECT($F$1&amp;dbP!$D$2&amp;":"&amp;dbP!$D$2),"&gt;="&amp;BB$6,INDIRECT($F$1&amp;dbP!$D$2&amp;":"&amp;dbP!$D$2),"&lt;="&amp;BB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C61" s="1">
        <f ca="1">SUMIFS(INDIRECT($F$1&amp;$F61&amp;":"&amp;$F61),INDIRECT($F$1&amp;dbP!$D$2&amp;":"&amp;dbP!$D$2),"&gt;="&amp;BC$6,INDIRECT($F$1&amp;dbP!$D$2&amp;":"&amp;dbP!$D$2),"&lt;="&amp;BC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D61" s="1">
        <f ca="1">SUMIFS(INDIRECT($F$1&amp;$F61&amp;":"&amp;$F61),INDIRECT($F$1&amp;dbP!$D$2&amp;":"&amp;dbP!$D$2),"&gt;="&amp;BD$6,INDIRECT($F$1&amp;dbP!$D$2&amp;":"&amp;dbP!$D$2),"&lt;="&amp;BD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E61" s="1">
        <f ca="1">SUMIFS(INDIRECT($F$1&amp;$F61&amp;":"&amp;$F61),INDIRECT($F$1&amp;dbP!$D$2&amp;":"&amp;dbP!$D$2),"&gt;="&amp;BE$6,INDIRECT($F$1&amp;dbP!$D$2&amp;":"&amp;dbP!$D$2),"&lt;="&amp;BE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</row>
    <row r="62" spans="1:57" x14ac:dyDescent="0.3">
      <c r="B62" s="1">
        <f>MAX(B$49:B61)+1</f>
        <v>28</v>
      </c>
      <c r="F62" s="1" t="str">
        <f ca="1">INDIRECT($B$1&amp;Items!H$2&amp;$B62)</f>
        <v>Y</v>
      </c>
      <c r="H62" s="13" t="str">
        <f ca="1">INDIRECT($B$1&amp;Items!E$2&amp;$B62)</f>
        <v>Начисление себестоимостных затрат</v>
      </c>
      <c r="I62" s="13" t="str">
        <f ca="1">IF(INDIRECT($B$1&amp;Items!F$2&amp;$B62)="",H62,INDIRECT($B$1&amp;Items!F$2&amp;$B62))</f>
        <v>Начисление затрат этапа-1 бизнес-процесса</v>
      </c>
      <c r="J62" s="1" t="str">
        <f ca="1">IF(INDIRECT($B$1&amp;Items!G$2&amp;$B62)="",IF(H62&lt;&gt;I62,"  "&amp;I62,I62),"    "&amp;INDIRECT($B$1&amp;Items!G$2&amp;$B62))</f>
        <v xml:space="preserve">    Сырье и материалы-10</v>
      </c>
      <c r="S62" s="1">
        <f ca="1">SUM($U62:INDIRECT(ADDRESS(ROW(),SUMIFS($1:$1,$5:$5,MAX($5:$5)))))</f>
        <v>1219040.2893000001</v>
      </c>
      <c r="V62" s="1">
        <f ca="1">SUMIFS(INDIRECT($F$1&amp;$F62&amp;":"&amp;$F62),INDIRECT($F$1&amp;dbP!$D$2&amp;":"&amp;dbP!$D$2),"&gt;="&amp;V$6,INDIRECT($F$1&amp;dbP!$D$2&amp;":"&amp;dbP!$D$2),"&lt;="&amp;V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W62" s="1">
        <f ca="1">SUMIFS(INDIRECT($F$1&amp;$F62&amp;":"&amp;$F62),INDIRECT($F$1&amp;dbP!$D$2&amp;":"&amp;dbP!$D$2),"&gt;="&amp;W$6,INDIRECT($F$1&amp;dbP!$D$2&amp;":"&amp;dbP!$D$2),"&lt;="&amp;W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X62" s="1">
        <f ca="1">SUMIFS(INDIRECT($F$1&amp;$F62&amp;":"&amp;$F62),INDIRECT($F$1&amp;dbP!$D$2&amp;":"&amp;dbP!$D$2),"&gt;="&amp;X$6,INDIRECT($F$1&amp;dbP!$D$2&amp;":"&amp;dbP!$D$2),"&lt;="&amp;X$7,INDIRECT($F$1&amp;dbP!$O$2&amp;":"&amp;dbP!$O$2),$H62,INDIRECT($F$1&amp;dbP!$P$2&amp;":"&amp;dbP!$P$2),IF($I62=$J62,"*",$I62),INDIRECT($F$1&amp;dbP!$Q$2&amp;":"&amp;dbP!$Q$2),IF(OR($I62=$J62,"  "&amp;$I62=$J62),"*",RIGHT($J62,LEN($J62)-4)))</f>
        <v>1219040.2893000001</v>
      </c>
      <c r="Y62" s="1">
        <f ca="1">SUMIFS(INDIRECT($F$1&amp;$F62&amp;":"&amp;$F62),INDIRECT($F$1&amp;dbP!$D$2&amp;":"&amp;dbP!$D$2),"&gt;="&amp;Y$6,INDIRECT($F$1&amp;dbP!$D$2&amp;":"&amp;dbP!$D$2),"&lt;="&amp;Y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Z62" s="1">
        <f ca="1">SUMIFS(INDIRECT($F$1&amp;$F62&amp;":"&amp;$F62),INDIRECT($F$1&amp;dbP!$D$2&amp;":"&amp;dbP!$D$2),"&gt;="&amp;Z$6,INDIRECT($F$1&amp;dbP!$D$2&amp;":"&amp;dbP!$D$2),"&lt;="&amp;Z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A62" s="1">
        <f ca="1">SUMIFS(INDIRECT($F$1&amp;$F62&amp;":"&amp;$F62),INDIRECT($F$1&amp;dbP!$D$2&amp;":"&amp;dbP!$D$2),"&gt;="&amp;AA$6,INDIRECT($F$1&amp;dbP!$D$2&amp;":"&amp;dbP!$D$2),"&lt;="&amp;AA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B62" s="1">
        <f ca="1">SUMIFS(INDIRECT($F$1&amp;$F62&amp;":"&amp;$F62),INDIRECT($F$1&amp;dbP!$D$2&amp;":"&amp;dbP!$D$2),"&gt;="&amp;AB$6,INDIRECT($F$1&amp;dbP!$D$2&amp;":"&amp;dbP!$D$2),"&lt;="&amp;AB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C62" s="1">
        <f ca="1">SUMIFS(INDIRECT($F$1&amp;$F62&amp;":"&amp;$F62),INDIRECT($F$1&amp;dbP!$D$2&amp;":"&amp;dbP!$D$2),"&gt;="&amp;AC$6,INDIRECT($F$1&amp;dbP!$D$2&amp;":"&amp;dbP!$D$2),"&lt;="&amp;AC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D62" s="1">
        <f ca="1">SUMIFS(INDIRECT($F$1&amp;$F62&amp;":"&amp;$F62),INDIRECT($F$1&amp;dbP!$D$2&amp;":"&amp;dbP!$D$2),"&gt;="&amp;AD$6,INDIRECT($F$1&amp;dbP!$D$2&amp;":"&amp;dbP!$D$2),"&lt;="&amp;AD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E62" s="1">
        <f ca="1">SUMIFS(INDIRECT($F$1&amp;$F62&amp;":"&amp;$F62),INDIRECT($F$1&amp;dbP!$D$2&amp;":"&amp;dbP!$D$2),"&gt;="&amp;AE$6,INDIRECT($F$1&amp;dbP!$D$2&amp;":"&amp;dbP!$D$2),"&lt;="&amp;AE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F62" s="1">
        <f ca="1">SUMIFS(INDIRECT($F$1&amp;$F62&amp;":"&amp;$F62),INDIRECT($F$1&amp;dbP!$D$2&amp;":"&amp;dbP!$D$2),"&gt;="&amp;AF$6,INDIRECT($F$1&amp;dbP!$D$2&amp;":"&amp;dbP!$D$2),"&lt;="&amp;AF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G62" s="1">
        <f ca="1">SUMIFS(INDIRECT($F$1&amp;$F62&amp;":"&amp;$F62),INDIRECT($F$1&amp;dbP!$D$2&amp;":"&amp;dbP!$D$2),"&gt;="&amp;AG$6,INDIRECT($F$1&amp;dbP!$D$2&amp;":"&amp;dbP!$D$2),"&lt;="&amp;AG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H62" s="1">
        <f ca="1">SUMIFS(INDIRECT($F$1&amp;$F62&amp;":"&amp;$F62),INDIRECT($F$1&amp;dbP!$D$2&amp;":"&amp;dbP!$D$2),"&gt;="&amp;AH$6,INDIRECT($F$1&amp;dbP!$D$2&amp;":"&amp;dbP!$D$2),"&lt;="&amp;AH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I62" s="1">
        <f ca="1">SUMIFS(INDIRECT($F$1&amp;$F62&amp;":"&amp;$F62),INDIRECT($F$1&amp;dbP!$D$2&amp;":"&amp;dbP!$D$2),"&gt;="&amp;AI$6,INDIRECT($F$1&amp;dbP!$D$2&amp;":"&amp;dbP!$D$2),"&lt;="&amp;AI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J62" s="1">
        <f ca="1">SUMIFS(INDIRECT($F$1&amp;$F62&amp;":"&amp;$F62),INDIRECT($F$1&amp;dbP!$D$2&amp;":"&amp;dbP!$D$2),"&gt;="&amp;AJ$6,INDIRECT($F$1&amp;dbP!$D$2&amp;":"&amp;dbP!$D$2),"&lt;="&amp;AJ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K62" s="1">
        <f ca="1">SUMIFS(INDIRECT($F$1&amp;$F62&amp;":"&amp;$F62),INDIRECT($F$1&amp;dbP!$D$2&amp;":"&amp;dbP!$D$2),"&gt;="&amp;AK$6,INDIRECT($F$1&amp;dbP!$D$2&amp;":"&amp;dbP!$D$2),"&lt;="&amp;AK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L62" s="1">
        <f ca="1">SUMIFS(INDIRECT($F$1&amp;$F62&amp;":"&amp;$F62),INDIRECT($F$1&amp;dbP!$D$2&amp;":"&amp;dbP!$D$2),"&gt;="&amp;AL$6,INDIRECT($F$1&amp;dbP!$D$2&amp;":"&amp;dbP!$D$2),"&lt;="&amp;AL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M62" s="1">
        <f ca="1">SUMIFS(INDIRECT($F$1&amp;$F62&amp;":"&amp;$F62),INDIRECT($F$1&amp;dbP!$D$2&amp;":"&amp;dbP!$D$2),"&gt;="&amp;AM$6,INDIRECT($F$1&amp;dbP!$D$2&amp;":"&amp;dbP!$D$2),"&lt;="&amp;AM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N62" s="1">
        <f ca="1">SUMIFS(INDIRECT($F$1&amp;$F62&amp;":"&amp;$F62),INDIRECT($F$1&amp;dbP!$D$2&amp;":"&amp;dbP!$D$2),"&gt;="&amp;AN$6,INDIRECT($F$1&amp;dbP!$D$2&amp;":"&amp;dbP!$D$2),"&lt;="&amp;AN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O62" s="1">
        <f ca="1">SUMIFS(INDIRECT($F$1&amp;$F62&amp;":"&amp;$F62),INDIRECT($F$1&amp;dbP!$D$2&amp;":"&amp;dbP!$D$2),"&gt;="&amp;AO$6,INDIRECT($F$1&amp;dbP!$D$2&amp;":"&amp;dbP!$D$2),"&lt;="&amp;AO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P62" s="1">
        <f ca="1">SUMIFS(INDIRECT($F$1&amp;$F62&amp;":"&amp;$F62),INDIRECT($F$1&amp;dbP!$D$2&amp;":"&amp;dbP!$D$2),"&gt;="&amp;AP$6,INDIRECT($F$1&amp;dbP!$D$2&amp;":"&amp;dbP!$D$2),"&lt;="&amp;AP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Q62" s="1">
        <f ca="1">SUMIFS(INDIRECT($F$1&amp;$F62&amp;":"&amp;$F62),INDIRECT($F$1&amp;dbP!$D$2&amp;":"&amp;dbP!$D$2),"&gt;="&amp;AQ$6,INDIRECT($F$1&amp;dbP!$D$2&amp;":"&amp;dbP!$D$2),"&lt;="&amp;AQ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R62" s="1">
        <f ca="1">SUMIFS(INDIRECT($F$1&amp;$F62&amp;":"&amp;$F62),INDIRECT($F$1&amp;dbP!$D$2&amp;":"&amp;dbP!$D$2),"&gt;="&amp;AR$6,INDIRECT($F$1&amp;dbP!$D$2&amp;":"&amp;dbP!$D$2),"&lt;="&amp;AR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S62" s="1">
        <f ca="1">SUMIFS(INDIRECT($F$1&amp;$F62&amp;":"&amp;$F62),INDIRECT($F$1&amp;dbP!$D$2&amp;":"&amp;dbP!$D$2),"&gt;="&amp;AS$6,INDIRECT($F$1&amp;dbP!$D$2&amp;":"&amp;dbP!$D$2),"&lt;="&amp;AS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T62" s="1">
        <f ca="1">SUMIFS(INDIRECT($F$1&amp;$F62&amp;":"&amp;$F62),INDIRECT($F$1&amp;dbP!$D$2&amp;":"&amp;dbP!$D$2),"&gt;="&amp;AT$6,INDIRECT($F$1&amp;dbP!$D$2&amp;":"&amp;dbP!$D$2),"&lt;="&amp;AT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U62" s="1">
        <f ca="1">SUMIFS(INDIRECT($F$1&amp;$F62&amp;":"&amp;$F62),INDIRECT($F$1&amp;dbP!$D$2&amp;":"&amp;dbP!$D$2),"&gt;="&amp;AU$6,INDIRECT($F$1&amp;dbP!$D$2&amp;":"&amp;dbP!$D$2),"&lt;="&amp;AU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V62" s="1">
        <f ca="1">SUMIFS(INDIRECT($F$1&amp;$F62&amp;":"&amp;$F62),INDIRECT($F$1&amp;dbP!$D$2&amp;":"&amp;dbP!$D$2),"&gt;="&amp;AV$6,INDIRECT($F$1&amp;dbP!$D$2&amp;":"&amp;dbP!$D$2),"&lt;="&amp;AV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W62" s="1">
        <f ca="1">SUMIFS(INDIRECT($F$1&amp;$F62&amp;":"&amp;$F62),INDIRECT($F$1&amp;dbP!$D$2&amp;":"&amp;dbP!$D$2),"&gt;="&amp;AW$6,INDIRECT($F$1&amp;dbP!$D$2&amp;":"&amp;dbP!$D$2),"&lt;="&amp;AW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X62" s="1">
        <f ca="1">SUMIFS(INDIRECT($F$1&amp;$F62&amp;":"&amp;$F62),INDIRECT($F$1&amp;dbP!$D$2&amp;":"&amp;dbP!$D$2),"&gt;="&amp;AX$6,INDIRECT($F$1&amp;dbP!$D$2&amp;":"&amp;dbP!$D$2),"&lt;="&amp;AX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Y62" s="1">
        <f ca="1">SUMIFS(INDIRECT($F$1&amp;$F62&amp;":"&amp;$F62),INDIRECT($F$1&amp;dbP!$D$2&amp;":"&amp;dbP!$D$2),"&gt;="&amp;AY$6,INDIRECT($F$1&amp;dbP!$D$2&amp;":"&amp;dbP!$D$2),"&lt;="&amp;AY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Z62" s="1">
        <f ca="1">SUMIFS(INDIRECT($F$1&amp;$F62&amp;":"&amp;$F62),INDIRECT($F$1&amp;dbP!$D$2&amp;":"&amp;dbP!$D$2),"&gt;="&amp;AZ$6,INDIRECT($F$1&amp;dbP!$D$2&amp;":"&amp;dbP!$D$2),"&lt;="&amp;AZ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A62" s="1">
        <f ca="1">SUMIFS(INDIRECT($F$1&amp;$F62&amp;":"&amp;$F62),INDIRECT($F$1&amp;dbP!$D$2&amp;":"&amp;dbP!$D$2),"&gt;="&amp;BA$6,INDIRECT($F$1&amp;dbP!$D$2&amp;":"&amp;dbP!$D$2),"&lt;="&amp;BA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B62" s="1">
        <f ca="1">SUMIFS(INDIRECT($F$1&amp;$F62&amp;":"&amp;$F62),INDIRECT($F$1&amp;dbP!$D$2&amp;":"&amp;dbP!$D$2),"&gt;="&amp;BB$6,INDIRECT($F$1&amp;dbP!$D$2&amp;":"&amp;dbP!$D$2),"&lt;="&amp;BB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C62" s="1">
        <f ca="1">SUMIFS(INDIRECT($F$1&amp;$F62&amp;":"&amp;$F62),INDIRECT($F$1&amp;dbP!$D$2&amp;":"&amp;dbP!$D$2),"&gt;="&amp;BC$6,INDIRECT($F$1&amp;dbP!$D$2&amp;":"&amp;dbP!$D$2),"&lt;="&amp;BC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D62" s="1">
        <f ca="1">SUMIFS(INDIRECT($F$1&amp;$F62&amp;":"&amp;$F62),INDIRECT($F$1&amp;dbP!$D$2&amp;":"&amp;dbP!$D$2),"&gt;="&amp;BD$6,INDIRECT($F$1&amp;dbP!$D$2&amp;":"&amp;dbP!$D$2),"&lt;="&amp;BD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E62" s="1">
        <f ca="1">SUMIFS(INDIRECT($F$1&amp;$F62&amp;":"&amp;$F62),INDIRECT($F$1&amp;dbP!$D$2&amp;":"&amp;dbP!$D$2),"&gt;="&amp;BE$6,INDIRECT($F$1&amp;dbP!$D$2&amp;":"&amp;dbP!$D$2),"&lt;="&amp;BE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</row>
    <row r="63" spans="1:57" x14ac:dyDescent="0.3">
      <c r="B63" s="1">
        <f>MAX(B$49:B62)+1</f>
        <v>29</v>
      </c>
      <c r="F63" s="1" t="str">
        <f ca="1">INDIRECT($B$1&amp;Items!H$2&amp;$B63)</f>
        <v>Y</v>
      </c>
      <c r="H63" s="13" t="str">
        <f ca="1">INDIRECT($B$1&amp;Items!E$2&amp;$B63)</f>
        <v>Начисление себестоимостных затрат</v>
      </c>
      <c r="I63" s="13" t="str">
        <f ca="1">IF(INDIRECT($B$1&amp;Items!F$2&amp;$B63)="",H63,INDIRECT($B$1&amp;Items!F$2&amp;$B63))</f>
        <v>Начисление затрат этапа-1 бизнес-процесса</v>
      </c>
      <c r="J63" s="1" t="str">
        <f ca="1">IF(INDIRECT($B$1&amp;Items!G$2&amp;$B63)="",IF(H63&lt;&gt;I63,"  "&amp;I63,I63),"    "&amp;INDIRECT($B$1&amp;Items!G$2&amp;$B63))</f>
        <v xml:space="preserve">    Сырье и материалы-11</v>
      </c>
      <c r="S63" s="1">
        <f ca="1">SUM($U63:INDIRECT(ADDRESS(ROW(),SUMIFS($1:$1,$5:$5,MAX($5:$5)))))</f>
        <v>1402551.7307000002</v>
      </c>
      <c r="V63" s="1">
        <f ca="1">SUMIFS(INDIRECT($F$1&amp;$F63&amp;":"&amp;$F63),INDIRECT($F$1&amp;dbP!$D$2&amp;":"&amp;dbP!$D$2),"&gt;="&amp;V$6,INDIRECT($F$1&amp;dbP!$D$2&amp;":"&amp;dbP!$D$2),"&lt;="&amp;V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W63" s="1">
        <f ca="1">SUMIFS(INDIRECT($F$1&amp;$F63&amp;":"&amp;$F63),INDIRECT($F$1&amp;dbP!$D$2&amp;":"&amp;dbP!$D$2),"&gt;="&amp;W$6,INDIRECT($F$1&amp;dbP!$D$2&amp;":"&amp;dbP!$D$2),"&lt;="&amp;W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X63" s="1">
        <f ca="1">SUMIFS(INDIRECT($F$1&amp;$F63&amp;":"&amp;$F63),INDIRECT($F$1&amp;dbP!$D$2&amp;":"&amp;dbP!$D$2),"&gt;="&amp;X$6,INDIRECT($F$1&amp;dbP!$D$2&amp;":"&amp;dbP!$D$2),"&lt;="&amp;X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Y63" s="1">
        <f ca="1">SUMIFS(INDIRECT($F$1&amp;$F63&amp;":"&amp;$F63),INDIRECT($F$1&amp;dbP!$D$2&amp;":"&amp;dbP!$D$2),"&gt;="&amp;Y$6,INDIRECT($F$1&amp;dbP!$D$2&amp;":"&amp;dbP!$D$2),"&lt;="&amp;Y$7,INDIRECT($F$1&amp;dbP!$O$2&amp;":"&amp;dbP!$O$2),$H63,INDIRECT($F$1&amp;dbP!$P$2&amp;":"&amp;dbP!$P$2),IF($I63=$J63,"*",$I63),INDIRECT($F$1&amp;dbP!$Q$2&amp;":"&amp;dbP!$Q$2),IF(OR($I63=$J63,"  "&amp;$I63=$J63),"*",RIGHT($J63,LEN($J63)-4)))</f>
        <v>1402551.7307000002</v>
      </c>
      <c r="Z63" s="1">
        <f ca="1">SUMIFS(INDIRECT($F$1&amp;$F63&amp;":"&amp;$F63),INDIRECT($F$1&amp;dbP!$D$2&amp;":"&amp;dbP!$D$2),"&gt;="&amp;Z$6,INDIRECT($F$1&amp;dbP!$D$2&amp;":"&amp;dbP!$D$2),"&lt;="&amp;Z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A63" s="1">
        <f ca="1">SUMIFS(INDIRECT($F$1&amp;$F63&amp;":"&amp;$F63),INDIRECT($F$1&amp;dbP!$D$2&amp;":"&amp;dbP!$D$2),"&gt;="&amp;AA$6,INDIRECT($F$1&amp;dbP!$D$2&amp;":"&amp;dbP!$D$2),"&lt;="&amp;AA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B63" s="1">
        <f ca="1">SUMIFS(INDIRECT($F$1&amp;$F63&amp;":"&amp;$F63),INDIRECT($F$1&amp;dbP!$D$2&amp;":"&amp;dbP!$D$2),"&gt;="&amp;AB$6,INDIRECT($F$1&amp;dbP!$D$2&amp;":"&amp;dbP!$D$2),"&lt;="&amp;AB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C63" s="1">
        <f ca="1">SUMIFS(INDIRECT($F$1&amp;$F63&amp;":"&amp;$F63),INDIRECT($F$1&amp;dbP!$D$2&amp;":"&amp;dbP!$D$2),"&gt;="&amp;AC$6,INDIRECT($F$1&amp;dbP!$D$2&amp;":"&amp;dbP!$D$2),"&lt;="&amp;AC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D63" s="1">
        <f ca="1">SUMIFS(INDIRECT($F$1&amp;$F63&amp;":"&amp;$F63),INDIRECT($F$1&amp;dbP!$D$2&amp;":"&amp;dbP!$D$2),"&gt;="&amp;AD$6,INDIRECT($F$1&amp;dbP!$D$2&amp;":"&amp;dbP!$D$2),"&lt;="&amp;AD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E63" s="1">
        <f ca="1">SUMIFS(INDIRECT($F$1&amp;$F63&amp;":"&amp;$F63),INDIRECT($F$1&amp;dbP!$D$2&amp;":"&amp;dbP!$D$2),"&gt;="&amp;AE$6,INDIRECT($F$1&amp;dbP!$D$2&amp;":"&amp;dbP!$D$2),"&lt;="&amp;AE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F63" s="1">
        <f ca="1">SUMIFS(INDIRECT($F$1&amp;$F63&amp;":"&amp;$F63),INDIRECT($F$1&amp;dbP!$D$2&amp;":"&amp;dbP!$D$2),"&gt;="&amp;AF$6,INDIRECT($F$1&amp;dbP!$D$2&amp;":"&amp;dbP!$D$2),"&lt;="&amp;AF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G63" s="1">
        <f ca="1">SUMIFS(INDIRECT($F$1&amp;$F63&amp;":"&amp;$F63),INDIRECT($F$1&amp;dbP!$D$2&amp;":"&amp;dbP!$D$2),"&gt;="&amp;AG$6,INDIRECT($F$1&amp;dbP!$D$2&amp;":"&amp;dbP!$D$2),"&lt;="&amp;AG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H63" s="1">
        <f ca="1">SUMIFS(INDIRECT($F$1&amp;$F63&amp;":"&amp;$F63),INDIRECT($F$1&amp;dbP!$D$2&amp;":"&amp;dbP!$D$2),"&gt;="&amp;AH$6,INDIRECT($F$1&amp;dbP!$D$2&amp;":"&amp;dbP!$D$2),"&lt;="&amp;AH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I63" s="1">
        <f ca="1">SUMIFS(INDIRECT($F$1&amp;$F63&amp;":"&amp;$F63),INDIRECT($F$1&amp;dbP!$D$2&amp;":"&amp;dbP!$D$2),"&gt;="&amp;AI$6,INDIRECT($F$1&amp;dbP!$D$2&amp;":"&amp;dbP!$D$2),"&lt;="&amp;AI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J63" s="1">
        <f ca="1">SUMIFS(INDIRECT($F$1&amp;$F63&amp;":"&amp;$F63),INDIRECT($F$1&amp;dbP!$D$2&amp;":"&amp;dbP!$D$2),"&gt;="&amp;AJ$6,INDIRECT($F$1&amp;dbP!$D$2&amp;":"&amp;dbP!$D$2),"&lt;="&amp;AJ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K63" s="1">
        <f ca="1">SUMIFS(INDIRECT($F$1&amp;$F63&amp;":"&amp;$F63),INDIRECT($F$1&amp;dbP!$D$2&amp;":"&amp;dbP!$D$2),"&gt;="&amp;AK$6,INDIRECT($F$1&amp;dbP!$D$2&amp;":"&amp;dbP!$D$2),"&lt;="&amp;AK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L63" s="1">
        <f ca="1">SUMIFS(INDIRECT($F$1&amp;$F63&amp;":"&amp;$F63),INDIRECT($F$1&amp;dbP!$D$2&amp;":"&amp;dbP!$D$2),"&gt;="&amp;AL$6,INDIRECT($F$1&amp;dbP!$D$2&amp;":"&amp;dbP!$D$2),"&lt;="&amp;AL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M63" s="1">
        <f ca="1">SUMIFS(INDIRECT($F$1&amp;$F63&amp;":"&amp;$F63),INDIRECT($F$1&amp;dbP!$D$2&amp;":"&amp;dbP!$D$2),"&gt;="&amp;AM$6,INDIRECT($F$1&amp;dbP!$D$2&amp;":"&amp;dbP!$D$2),"&lt;="&amp;AM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N63" s="1">
        <f ca="1">SUMIFS(INDIRECT($F$1&amp;$F63&amp;":"&amp;$F63),INDIRECT($F$1&amp;dbP!$D$2&amp;":"&amp;dbP!$D$2),"&gt;="&amp;AN$6,INDIRECT($F$1&amp;dbP!$D$2&amp;":"&amp;dbP!$D$2),"&lt;="&amp;AN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O63" s="1">
        <f ca="1">SUMIFS(INDIRECT($F$1&amp;$F63&amp;":"&amp;$F63),INDIRECT($F$1&amp;dbP!$D$2&amp;":"&amp;dbP!$D$2),"&gt;="&amp;AO$6,INDIRECT($F$1&amp;dbP!$D$2&amp;":"&amp;dbP!$D$2),"&lt;="&amp;AO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P63" s="1">
        <f ca="1">SUMIFS(INDIRECT($F$1&amp;$F63&amp;":"&amp;$F63),INDIRECT($F$1&amp;dbP!$D$2&amp;":"&amp;dbP!$D$2),"&gt;="&amp;AP$6,INDIRECT($F$1&amp;dbP!$D$2&amp;":"&amp;dbP!$D$2),"&lt;="&amp;AP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Q63" s="1">
        <f ca="1">SUMIFS(INDIRECT($F$1&amp;$F63&amp;":"&amp;$F63),INDIRECT($F$1&amp;dbP!$D$2&amp;":"&amp;dbP!$D$2),"&gt;="&amp;AQ$6,INDIRECT($F$1&amp;dbP!$D$2&amp;":"&amp;dbP!$D$2),"&lt;="&amp;AQ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R63" s="1">
        <f ca="1">SUMIFS(INDIRECT($F$1&amp;$F63&amp;":"&amp;$F63),INDIRECT($F$1&amp;dbP!$D$2&amp;":"&amp;dbP!$D$2),"&gt;="&amp;AR$6,INDIRECT($F$1&amp;dbP!$D$2&amp;":"&amp;dbP!$D$2),"&lt;="&amp;AR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S63" s="1">
        <f ca="1">SUMIFS(INDIRECT($F$1&amp;$F63&amp;":"&amp;$F63),INDIRECT($F$1&amp;dbP!$D$2&amp;":"&amp;dbP!$D$2),"&gt;="&amp;AS$6,INDIRECT($F$1&amp;dbP!$D$2&amp;":"&amp;dbP!$D$2),"&lt;="&amp;AS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T63" s="1">
        <f ca="1">SUMIFS(INDIRECT($F$1&amp;$F63&amp;":"&amp;$F63),INDIRECT($F$1&amp;dbP!$D$2&amp;":"&amp;dbP!$D$2),"&gt;="&amp;AT$6,INDIRECT($F$1&amp;dbP!$D$2&amp;":"&amp;dbP!$D$2),"&lt;="&amp;AT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U63" s="1">
        <f ca="1">SUMIFS(INDIRECT($F$1&amp;$F63&amp;":"&amp;$F63),INDIRECT($F$1&amp;dbP!$D$2&amp;":"&amp;dbP!$D$2),"&gt;="&amp;AU$6,INDIRECT($F$1&amp;dbP!$D$2&amp;":"&amp;dbP!$D$2),"&lt;="&amp;AU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V63" s="1">
        <f ca="1">SUMIFS(INDIRECT($F$1&amp;$F63&amp;":"&amp;$F63),INDIRECT($F$1&amp;dbP!$D$2&amp;":"&amp;dbP!$D$2),"&gt;="&amp;AV$6,INDIRECT($F$1&amp;dbP!$D$2&amp;":"&amp;dbP!$D$2),"&lt;="&amp;AV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W63" s="1">
        <f ca="1">SUMIFS(INDIRECT($F$1&amp;$F63&amp;":"&amp;$F63),INDIRECT($F$1&amp;dbP!$D$2&amp;":"&amp;dbP!$D$2),"&gt;="&amp;AW$6,INDIRECT($F$1&amp;dbP!$D$2&amp;":"&amp;dbP!$D$2),"&lt;="&amp;AW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X63" s="1">
        <f ca="1">SUMIFS(INDIRECT($F$1&amp;$F63&amp;":"&amp;$F63),INDIRECT($F$1&amp;dbP!$D$2&amp;":"&amp;dbP!$D$2),"&gt;="&amp;AX$6,INDIRECT($F$1&amp;dbP!$D$2&amp;":"&amp;dbP!$D$2),"&lt;="&amp;AX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Y63" s="1">
        <f ca="1">SUMIFS(INDIRECT($F$1&amp;$F63&amp;":"&amp;$F63),INDIRECT($F$1&amp;dbP!$D$2&amp;":"&amp;dbP!$D$2),"&gt;="&amp;AY$6,INDIRECT($F$1&amp;dbP!$D$2&amp;":"&amp;dbP!$D$2),"&lt;="&amp;AY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Z63" s="1">
        <f ca="1">SUMIFS(INDIRECT($F$1&amp;$F63&amp;":"&amp;$F63),INDIRECT($F$1&amp;dbP!$D$2&amp;":"&amp;dbP!$D$2),"&gt;="&amp;AZ$6,INDIRECT($F$1&amp;dbP!$D$2&amp;":"&amp;dbP!$D$2),"&lt;="&amp;AZ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A63" s="1">
        <f ca="1">SUMIFS(INDIRECT($F$1&amp;$F63&amp;":"&amp;$F63),INDIRECT($F$1&amp;dbP!$D$2&amp;":"&amp;dbP!$D$2),"&gt;="&amp;BA$6,INDIRECT($F$1&amp;dbP!$D$2&amp;":"&amp;dbP!$D$2),"&lt;="&amp;BA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B63" s="1">
        <f ca="1">SUMIFS(INDIRECT($F$1&amp;$F63&amp;":"&amp;$F63),INDIRECT($F$1&amp;dbP!$D$2&amp;":"&amp;dbP!$D$2),"&gt;="&amp;BB$6,INDIRECT($F$1&amp;dbP!$D$2&amp;":"&amp;dbP!$D$2),"&lt;="&amp;BB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C63" s="1">
        <f ca="1">SUMIFS(INDIRECT($F$1&amp;$F63&amp;":"&amp;$F63),INDIRECT($F$1&amp;dbP!$D$2&amp;":"&amp;dbP!$D$2),"&gt;="&amp;BC$6,INDIRECT($F$1&amp;dbP!$D$2&amp;":"&amp;dbP!$D$2),"&lt;="&amp;BC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D63" s="1">
        <f ca="1">SUMIFS(INDIRECT($F$1&amp;$F63&amp;":"&amp;$F63),INDIRECT($F$1&amp;dbP!$D$2&amp;":"&amp;dbP!$D$2),"&gt;="&amp;BD$6,INDIRECT($F$1&amp;dbP!$D$2&amp;":"&amp;dbP!$D$2),"&lt;="&amp;BD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E63" s="1">
        <f ca="1">SUMIFS(INDIRECT($F$1&amp;$F63&amp;":"&amp;$F63),INDIRECT($F$1&amp;dbP!$D$2&amp;":"&amp;dbP!$D$2),"&gt;="&amp;BE$6,INDIRECT($F$1&amp;dbP!$D$2&amp;":"&amp;dbP!$D$2),"&lt;="&amp;BE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</row>
    <row r="64" spans="1:57" x14ac:dyDescent="0.3">
      <c r="B64" s="1">
        <f>MAX(B$49:B63)+1</f>
        <v>30</v>
      </c>
      <c r="F64" s="1" t="str">
        <f ca="1">INDIRECT($B$1&amp;Items!H$2&amp;$B64)</f>
        <v>Y</v>
      </c>
      <c r="H64" s="13" t="str">
        <f ca="1">INDIRECT($B$1&amp;Items!E$2&amp;$B64)</f>
        <v>Начисление себестоимостных затрат</v>
      </c>
      <c r="I64" s="13" t="str">
        <f ca="1">IF(INDIRECT($B$1&amp;Items!F$2&amp;$B64)="",H64,INDIRECT($B$1&amp;Items!F$2&amp;$B64))</f>
        <v>Начисление затрат этапа-2 бизнес-процесса</v>
      </c>
      <c r="J64" s="1" t="str">
        <f ca="1">IF(INDIRECT($B$1&amp;Items!G$2&amp;$B64)="",IF(H64&lt;&gt;I64,"  "&amp;I64,I64),"    "&amp;INDIRECT($B$1&amp;Items!G$2&amp;$B64))</f>
        <v xml:space="preserve">  Начисление затрат этапа-2 бизнес-процесса</v>
      </c>
      <c r="S64" s="1">
        <f ca="1">SUM($U64:INDIRECT(ADDRESS(ROW(),SUMIFS($1:$1,$5:$5,MAX($5:$5)))))</f>
        <v>10634926.526999999</v>
      </c>
      <c r="V64" s="1">
        <f ca="1">SUMIFS(INDIRECT($F$1&amp;$F64&amp;":"&amp;$F64),INDIRECT($F$1&amp;dbP!$D$2&amp;":"&amp;dbP!$D$2),"&gt;="&amp;V$6,INDIRECT($F$1&amp;dbP!$D$2&amp;":"&amp;dbP!$D$2),"&lt;="&amp;V$7,INDIRECT($F$1&amp;dbP!$O$2&amp;":"&amp;dbP!$O$2),$H64,INDIRECT($F$1&amp;dbP!$P$2&amp;":"&amp;dbP!$P$2),IF($I64=$J64,"*",$I64),INDIRECT($F$1&amp;dbP!$Q$2&amp;":"&amp;dbP!$Q$2),IF(OR($I64=$J64,"  "&amp;$I64=$J64),"*",RIGHT($J64,LEN($J64)-4)))</f>
        <v>3567656.2376999995</v>
      </c>
      <c r="W64" s="1">
        <f ca="1">SUMIFS(INDIRECT($F$1&amp;$F64&amp;":"&amp;$F64),INDIRECT($F$1&amp;dbP!$D$2&amp;":"&amp;dbP!$D$2),"&gt;="&amp;W$6,INDIRECT($F$1&amp;dbP!$D$2&amp;":"&amp;dbP!$D$2),"&lt;="&amp;W$7,INDIRECT($F$1&amp;dbP!$O$2&amp;":"&amp;dbP!$O$2),$H64,INDIRECT($F$1&amp;dbP!$P$2&amp;":"&amp;dbP!$P$2),IF($I64=$J64,"*",$I64),INDIRECT($F$1&amp;dbP!$Q$2&amp;":"&amp;dbP!$Q$2),IF(OR($I64=$J64,"  "&amp;$I64=$J64),"*",RIGHT($J64,LEN($J64)-4)))</f>
        <v>1169040.2893000001</v>
      </c>
      <c r="X64" s="1">
        <f ca="1">SUMIFS(INDIRECT($F$1&amp;$F64&amp;":"&amp;$F64),INDIRECT($F$1&amp;dbP!$D$2&amp;":"&amp;dbP!$D$2),"&gt;="&amp;X$6,INDIRECT($F$1&amp;dbP!$D$2&amp;":"&amp;dbP!$D$2),"&lt;="&amp;X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Y64" s="1">
        <f ca="1">SUMIFS(INDIRECT($F$1&amp;$F64&amp;":"&amp;$F64),INDIRECT($F$1&amp;dbP!$D$2&amp;":"&amp;dbP!$D$2),"&gt;="&amp;Y$6,INDIRECT($F$1&amp;dbP!$D$2&amp;":"&amp;dbP!$D$2),"&lt;="&amp;Y$7,INDIRECT($F$1&amp;dbP!$O$2&amp;":"&amp;dbP!$O$2),$H64,INDIRECT($F$1&amp;dbP!$P$2&amp;":"&amp;dbP!$P$2),IF($I64=$J64,"*",$I64),INDIRECT($F$1&amp;dbP!$Q$2&amp;":"&amp;dbP!$Q$2),IF(OR($I64=$J64,"  "&amp;$I64=$J64),"*",RIGHT($J64,LEN($J64)-4)))</f>
        <v>1780000</v>
      </c>
      <c r="Z64" s="1">
        <f ca="1">SUMIFS(INDIRECT($F$1&amp;$F64&amp;":"&amp;$F64),INDIRECT($F$1&amp;dbP!$D$2&amp;":"&amp;dbP!$D$2),"&gt;="&amp;Z$6,INDIRECT($F$1&amp;dbP!$D$2&amp;":"&amp;dbP!$D$2),"&lt;="&amp;Z$7,INDIRECT($F$1&amp;dbP!$O$2&amp;":"&amp;dbP!$O$2),$H64,INDIRECT($F$1&amp;dbP!$P$2&amp;":"&amp;dbP!$P$2),IF($I64=$J64,"*",$I64),INDIRECT($F$1&amp;dbP!$Q$2&amp;":"&amp;dbP!$Q$2),IF(OR($I64=$J64,"  "&amp;$I64=$J64),"*",RIGHT($J64,LEN($J64)-4)))</f>
        <v>3103473</v>
      </c>
      <c r="AA64" s="1">
        <f ca="1">SUMIFS(INDIRECT($F$1&amp;$F64&amp;":"&amp;$F64),INDIRECT($F$1&amp;dbP!$D$2&amp;":"&amp;dbP!$D$2),"&gt;="&amp;AA$6,INDIRECT($F$1&amp;dbP!$D$2&amp;":"&amp;dbP!$D$2),"&lt;="&amp;AA$7,INDIRECT($F$1&amp;dbP!$O$2&amp;":"&amp;dbP!$O$2),$H64,INDIRECT($F$1&amp;dbP!$P$2&amp;":"&amp;dbP!$P$2),IF($I64=$J64,"*",$I64),INDIRECT($F$1&amp;dbP!$Q$2&amp;":"&amp;dbP!$Q$2),IF(OR($I64=$J64,"  "&amp;$I64=$J64),"*",RIGHT($J64,LEN($J64)-4)))</f>
        <v>1014757</v>
      </c>
      <c r="AB64" s="1">
        <f ca="1">SUMIFS(INDIRECT($F$1&amp;$F64&amp;":"&amp;$F64),INDIRECT($F$1&amp;dbP!$D$2&amp;":"&amp;dbP!$D$2),"&gt;="&amp;AB$6,INDIRECT($F$1&amp;dbP!$D$2&amp;":"&amp;dbP!$D$2),"&lt;="&amp;AB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C64" s="1">
        <f ca="1">SUMIFS(INDIRECT($F$1&amp;$F64&amp;":"&amp;$F64),INDIRECT($F$1&amp;dbP!$D$2&amp;":"&amp;dbP!$D$2),"&gt;="&amp;AC$6,INDIRECT($F$1&amp;dbP!$D$2&amp;":"&amp;dbP!$D$2),"&lt;="&amp;AC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D64" s="1">
        <f ca="1">SUMIFS(INDIRECT($F$1&amp;$F64&amp;":"&amp;$F64),INDIRECT($F$1&amp;dbP!$D$2&amp;":"&amp;dbP!$D$2),"&gt;="&amp;AD$6,INDIRECT($F$1&amp;dbP!$D$2&amp;":"&amp;dbP!$D$2),"&lt;="&amp;AD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E64" s="1">
        <f ca="1">SUMIFS(INDIRECT($F$1&amp;$F64&amp;":"&amp;$F64),INDIRECT($F$1&amp;dbP!$D$2&amp;":"&amp;dbP!$D$2),"&gt;="&amp;AE$6,INDIRECT($F$1&amp;dbP!$D$2&amp;":"&amp;dbP!$D$2),"&lt;="&amp;AE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F64" s="1">
        <f ca="1">SUMIFS(INDIRECT($F$1&amp;$F64&amp;":"&amp;$F64),INDIRECT($F$1&amp;dbP!$D$2&amp;":"&amp;dbP!$D$2),"&gt;="&amp;AF$6,INDIRECT($F$1&amp;dbP!$D$2&amp;":"&amp;dbP!$D$2),"&lt;="&amp;AF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G64" s="1">
        <f ca="1">SUMIFS(INDIRECT($F$1&amp;$F64&amp;":"&amp;$F64),INDIRECT($F$1&amp;dbP!$D$2&amp;":"&amp;dbP!$D$2),"&gt;="&amp;AG$6,INDIRECT($F$1&amp;dbP!$D$2&amp;":"&amp;dbP!$D$2),"&lt;="&amp;AG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H64" s="1">
        <f ca="1">SUMIFS(INDIRECT($F$1&amp;$F64&amp;":"&amp;$F64),INDIRECT($F$1&amp;dbP!$D$2&amp;":"&amp;dbP!$D$2),"&gt;="&amp;AH$6,INDIRECT($F$1&amp;dbP!$D$2&amp;":"&amp;dbP!$D$2),"&lt;="&amp;AH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I64" s="1">
        <f ca="1">SUMIFS(INDIRECT($F$1&amp;$F64&amp;":"&amp;$F64),INDIRECT($F$1&amp;dbP!$D$2&amp;":"&amp;dbP!$D$2),"&gt;="&amp;AI$6,INDIRECT($F$1&amp;dbP!$D$2&amp;":"&amp;dbP!$D$2),"&lt;="&amp;AI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J64" s="1">
        <f ca="1">SUMIFS(INDIRECT($F$1&amp;$F64&amp;":"&amp;$F64),INDIRECT($F$1&amp;dbP!$D$2&amp;":"&amp;dbP!$D$2),"&gt;="&amp;AJ$6,INDIRECT($F$1&amp;dbP!$D$2&amp;":"&amp;dbP!$D$2),"&lt;="&amp;AJ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K64" s="1">
        <f ca="1">SUMIFS(INDIRECT($F$1&amp;$F64&amp;":"&amp;$F64),INDIRECT($F$1&amp;dbP!$D$2&amp;":"&amp;dbP!$D$2),"&gt;="&amp;AK$6,INDIRECT($F$1&amp;dbP!$D$2&amp;":"&amp;dbP!$D$2),"&lt;="&amp;AK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L64" s="1">
        <f ca="1">SUMIFS(INDIRECT($F$1&amp;$F64&amp;":"&amp;$F64),INDIRECT($F$1&amp;dbP!$D$2&amp;":"&amp;dbP!$D$2),"&gt;="&amp;AL$6,INDIRECT($F$1&amp;dbP!$D$2&amp;":"&amp;dbP!$D$2),"&lt;="&amp;AL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M64" s="1">
        <f ca="1">SUMIFS(INDIRECT($F$1&amp;$F64&amp;":"&amp;$F64),INDIRECT($F$1&amp;dbP!$D$2&amp;":"&amp;dbP!$D$2),"&gt;="&amp;AM$6,INDIRECT($F$1&amp;dbP!$D$2&amp;":"&amp;dbP!$D$2),"&lt;="&amp;AM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N64" s="1">
        <f ca="1">SUMIFS(INDIRECT($F$1&amp;$F64&amp;":"&amp;$F64),INDIRECT($F$1&amp;dbP!$D$2&amp;":"&amp;dbP!$D$2),"&gt;="&amp;AN$6,INDIRECT($F$1&amp;dbP!$D$2&amp;":"&amp;dbP!$D$2),"&lt;="&amp;AN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O64" s="1">
        <f ca="1">SUMIFS(INDIRECT($F$1&amp;$F64&amp;":"&amp;$F64),INDIRECT($F$1&amp;dbP!$D$2&amp;":"&amp;dbP!$D$2),"&gt;="&amp;AO$6,INDIRECT($F$1&amp;dbP!$D$2&amp;":"&amp;dbP!$D$2),"&lt;="&amp;AO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P64" s="1">
        <f ca="1">SUMIFS(INDIRECT($F$1&amp;$F64&amp;":"&amp;$F64),INDIRECT($F$1&amp;dbP!$D$2&amp;":"&amp;dbP!$D$2),"&gt;="&amp;AP$6,INDIRECT($F$1&amp;dbP!$D$2&amp;":"&amp;dbP!$D$2),"&lt;="&amp;AP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Q64" s="1">
        <f ca="1">SUMIFS(INDIRECT($F$1&amp;$F64&amp;":"&amp;$F64),INDIRECT($F$1&amp;dbP!$D$2&amp;":"&amp;dbP!$D$2),"&gt;="&amp;AQ$6,INDIRECT($F$1&amp;dbP!$D$2&amp;":"&amp;dbP!$D$2),"&lt;="&amp;AQ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R64" s="1">
        <f ca="1">SUMIFS(INDIRECT($F$1&amp;$F64&amp;":"&amp;$F64),INDIRECT($F$1&amp;dbP!$D$2&amp;":"&amp;dbP!$D$2),"&gt;="&amp;AR$6,INDIRECT($F$1&amp;dbP!$D$2&amp;":"&amp;dbP!$D$2),"&lt;="&amp;AR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S64" s="1">
        <f ca="1">SUMIFS(INDIRECT($F$1&amp;$F64&amp;":"&amp;$F64),INDIRECT($F$1&amp;dbP!$D$2&amp;":"&amp;dbP!$D$2),"&gt;="&amp;AS$6,INDIRECT($F$1&amp;dbP!$D$2&amp;":"&amp;dbP!$D$2),"&lt;="&amp;AS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T64" s="1">
        <f ca="1">SUMIFS(INDIRECT($F$1&amp;$F64&amp;":"&amp;$F64),INDIRECT($F$1&amp;dbP!$D$2&amp;":"&amp;dbP!$D$2),"&gt;="&amp;AT$6,INDIRECT($F$1&amp;dbP!$D$2&amp;":"&amp;dbP!$D$2),"&lt;="&amp;AT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U64" s="1">
        <f ca="1">SUMIFS(INDIRECT($F$1&amp;$F64&amp;":"&amp;$F64),INDIRECT($F$1&amp;dbP!$D$2&amp;":"&amp;dbP!$D$2),"&gt;="&amp;AU$6,INDIRECT($F$1&amp;dbP!$D$2&amp;":"&amp;dbP!$D$2),"&lt;="&amp;AU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V64" s="1">
        <f ca="1">SUMIFS(INDIRECT($F$1&amp;$F64&amp;":"&amp;$F64),INDIRECT($F$1&amp;dbP!$D$2&amp;":"&amp;dbP!$D$2),"&gt;="&amp;AV$6,INDIRECT($F$1&amp;dbP!$D$2&amp;":"&amp;dbP!$D$2),"&lt;="&amp;AV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W64" s="1">
        <f ca="1">SUMIFS(INDIRECT($F$1&amp;$F64&amp;":"&amp;$F64),INDIRECT($F$1&amp;dbP!$D$2&amp;":"&amp;dbP!$D$2),"&gt;="&amp;AW$6,INDIRECT($F$1&amp;dbP!$D$2&amp;":"&amp;dbP!$D$2),"&lt;="&amp;AW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X64" s="1">
        <f ca="1">SUMIFS(INDIRECT($F$1&amp;$F64&amp;":"&amp;$F64),INDIRECT($F$1&amp;dbP!$D$2&amp;":"&amp;dbP!$D$2),"&gt;="&amp;AX$6,INDIRECT($F$1&amp;dbP!$D$2&amp;":"&amp;dbP!$D$2),"&lt;="&amp;AX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Y64" s="1">
        <f ca="1">SUMIFS(INDIRECT($F$1&amp;$F64&amp;":"&amp;$F64),INDIRECT($F$1&amp;dbP!$D$2&amp;":"&amp;dbP!$D$2),"&gt;="&amp;AY$6,INDIRECT($F$1&amp;dbP!$D$2&amp;":"&amp;dbP!$D$2),"&lt;="&amp;AY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Z64" s="1">
        <f ca="1">SUMIFS(INDIRECT($F$1&amp;$F64&amp;":"&amp;$F64),INDIRECT($F$1&amp;dbP!$D$2&amp;":"&amp;dbP!$D$2),"&gt;="&amp;AZ$6,INDIRECT($F$1&amp;dbP!$D$2&amp;":"&amp;dbP!$D$2),"&lt;="&amp;AZ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A64" s="1">
        <f ca="1">SUMIFS(INDIRECT($F$1&amp;$F64&amp;":"&amp;$F64),INDIRECT($F$1&amp;dbP!$D$2&amp;":"&amp;dbP!$D$2),"&gt;="&amp;BA$6,INDIRECT($F$1&amp;dbP!$D$2&amp;":"&amp;dbP!$D$2),"&lt;="&amp;BA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B64" s="1">
        <f ca="1">SUMIFS(INDIRECT($F$1&amp;$F64&amp;":"&amp;$F64),INDIRECT($F$1&amp;dbP!$D$2&amp;":"&amp;dbP!$D$2),"&gt;="&amp;BB$6,INDIRECT($F$1&amp;dbP!$D$2&amp;":"&amp;dbP!$D$2),"&lt;="&amp;BB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C64" s="1">
        <f ca="1">SUMIFS(INDIRECT($F$1&amp;$F64&amp;":"&amp;$F64),INDIRECT($F$1&amp;dbP!$D$2&amp;":"&amp;dbP!$D$2),"&gt;="&amp;BC$6,INDIRECT($F$1&amp;dbP!$D$2&amp;":"&amp;dbP!$D$2),"&lt;="&amp;BC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D64" s="1">
        <f ca="1">SUMIFS(INDIRECT($F$1&amp;$F64&amp;":"&amp;$F64),INDIRECT($F$1&amp;dbP!$D$2&amp;":"&amp;dbP!$D$2),"&gt;="&amp;BD$6,INDIRECT($F$1&amp;dbP!$D$2&amp;":"&amp;dbP!$D$2),"&lt;="&amp;BD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E64" s="1">
        <f ca="1">SUMIFS(INDIRECT($F$1&amp;$F64&amp;":"&amp;$F64),INDIRECT($F$1&amp;dbP!$D$2&amp;":"&amp;dbP!$D$2),"&gt;="&amp;BE$6,INDIRECT($F$1&amp;dbP!$D$2&amp;":"&amp;dbP!$D$2),"&lt;="&amp;BE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</row>
    <row r="65" spans="2:57" x14ac:dyDescent="0.3">
      <c r="B65" s="1">
        <f>MAX(B$49:B64)+1</f>
        <v>31</v>
      </c>
      <c r="F65" s="1" t="str">
        <f ca="1">INDIRECT($B$1&amp;Items!H$2&amp;$B65)</f>
        <v>Y</v>
      </c>
      <c r="H65" s="13" t="str">
        <f ca="1">INDIRECT($B$1&amp;Items!E$2&amp;$B65)</f>
        <v>Начисление себестоимостных затрат</v>
      </c>
      <c r="I65" s="13" t="str">
        <f ca="1">IF(INDIRECT($B$1&amp;Items!F$2&amp;$B65)="",H65,INDIRECT($B$1&amp;Items!F$2&amp;$B65))</f>
        <v>Начисление затрат этапа-2 бизнес-процесса</v>
      </c>
      <c r="J65" s="1" t="str">
        <f ca="1">IF(INDIRECT($B$1&amp;Items!G$2&amp;$B65)="",IF(H65&lt;&gt;I65,"  "&amp;I65,I65),"    "&amp;INDIRECT($B$1&amp;Items!G$2&amp;$B65))</f>
        <v xml:space="preserve">    Производственные затраты-1</v>
      </c>
      <c r="S65" s="1">
        <f ca="1">SUM($U65:INDIRECT(ADDRESS(ROW(),SUMIFS($1:$1,$5:$5,MAX($5:$5)))))</f>
        <v>900000</v>
      </c>
      <c r="V65" s="1">
        <f ca="1">SUMIFS(INDIRECT($F$1&amp;$F65&amp;":"&amp;$F65),INDIRECT($F$1&amp;dbP!$D$2&amp;":"&amp;dbP!$D$2),"&gt;="&amp;V$6,INDIRECT($F$1&amp;dbP!$D$2&amp;":"&amp;dbP!$D$2),"&lt;="&amp;V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W65" s="1">
        <f ca="1">SUMIFS(INDIRECT($F$1&amp;$F65&amp;":"&amp;$F65),INDIRECT($F$1&amp;dbP!$D$2&amp;":"&amp;dbP!$D$2),"&gt;="&amp;W$6,INDIRECT($F$1&amp;dbP!$D$2&amp;":"&amp;dbP!$D$2),"&lt;="&amp;W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X65" s="1">
        <f ca="1">SUMIFS(INDIRECT($F$1&amp;$F65&amp;":"&amp;$F65),INDIRECT($F$1&amp;dbP!$D$2&amp;":"&amp;dbP!$D$2),"&gt;="&amp;X$6,INDIRECT($F$1&amp;dbP!$D$2&amp;":"&amp;dbP!$D$2),"&lt;="&amp;X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Y65" s="1">
        <f ca="1">SUMIFS(INDIRECT($F$1&amp;$F65&amp;":"&amp;$F65),INDIRECT($F$1&amp;dbP!$D$2&amp;":"&amp;dbP!$D$2),"&gt;="&amp;Y$6,INDIRECT($F$1&amp;dbP!$D$2&amp;":"&amp;dbP!$D$2),"&lt;="&amp;Y$7,INDIRECT($F$1&amp;dbP!$O$2&amp;":"&amp;dbP!$O$2),$H65,INDIRECT($F$1&amp;dbP!$P$2&amp;":"&amp;dbP!$P$2),IF($I65=$J65,"*",$I65),INDIRECT($F$1&amp;dbP!$Q$2&amp;":"&amp;dbP!$Q$2),IF(OR($I65=$J65,"  "&amp;$I65=$J65),"*",RIGHT($J65,LEN($J65)-4)))</f>
        <v>900000</v>
      </c>
      <c r="Z65" s="1">
        <f ca="1">SUMIFS(INDIRECT($F$1&amp;$F65&amp;":"&amp;$F65),INDIRECT($F$1&amp;dbP!$D$2&amp;":"&amp;dbP!$D$2),"&gt;="&amp;Z$6,INDIRECT($F$1&amp;dbP!$D$2&amp;":"&amp;dbP!$D$2),"&lt;="&amp;Z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A65" s="1">
        <f ca="1">SUMIFS(INDIRECT($F$1&amp;$F65&amp;":"&amp;$F65),INDIRECT($F$1&amp;dbP!$D$2&amp;":"&amp;dbP!$D$2),"&gt;="&amp;AA$6,INDIRECT($F$1&amp;dbP!$D$2&amp;":"&amp;dbP!$D$2),"&lt;="&amp;AA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B65" s="1">
        <f ca="1">SUMIFS(INDIRECT($F$1&amp;$F65&amp;":"&amp;$F65),INDIRECT($F$1&amp;dbP!$D$2&amp;":"&amp;dbP!$D$2),"&gt;="&amp;AB$6,INDIRECT($F$1&amp;dbP!$D$2&amp;":"&amp;dbP!$D$2),"&lt;="&amp;AB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C65" s="1">
        <f ca="1">SUMIFS(INDIRECT($F$1&amp;$F65&amp;":"&amp;$F65),INDIRECT($F$1&amp;dbP!$D$2&amp;":"&amp;dbP!$D$2),"&gt;="&amp;AC$6,INDIRECT($F$1&amp;dbP!$D$2&amp;":"&amp;dbP!$D$2),"&lt;="&amp;AC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D65" s="1">
        <f ca="1">SUMIFS(INDIRECT($F$1&amp;$F65&amp;":"&amp;$F65),INDIRECT($F$1&amp;dbP!$D$2&amp;":"&amp;dbP!$D$2),"&gt;="&amp;AD$6,INDIRECT($F$1&amp;dbP!$D$2&amp;":"&amp;dbP!$D$2),"&lt;="&amp;AD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E65" s="1">
        <f ca="1">SUMIFS(INDIRECT($F$1&amp;$F65&amp;":"&amp;$F65),INDIRECT($F$1&amp;dbP!$D$2&amp;":"&amp;dbP!$D$2),"&gt;="&amp;AE$6,INDIRECT($F$1&amp;dbP!$D$2&amp;":"&amp;dbP!$D$2),"&lt;="&amp;AE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F65" s="1">
        <f ca="1">SUMIFS(INDIRECT($F$1&amp;$F65&amp;":"&amp;$F65),INDIRECT($F$1&amp;dbP!$D$2&amp;":"&amp;dbP!$D$2),"&gt;="&amp;AF$6,INDIRECT($F$1&amp;dbP!$D$2&amp;":"&amp;dbP!$D$2),"&lt;="&amp;AF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G65" s="1">
        <f ca="1">SUMIFS(INDIRECT($F$1&amp;$F65&amp;":"&amp;$F65),INDIRECT($F$1&amp;dbP!$D$2&amp;":"&amp;dbP!$D$2),"&gt;="&amp;AG$6,INDIRECT($F$1&amp;dbP!$D$2&amp;":"&amp;dbP!$D$2),"&lt;="&amp;AG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H65" s="1">
        <f ca="1">SUMIFS(INDIRECT($F$1&amp;$F65&amp;":"&amp;$F65),INDIRECT($F$1&amp;dbP!$D$2&amp;":"&amp;dbP!$D$2),"&gt;="&amp;AH$6,INDIRECT($F$1&amp;dbP!$D$2&amp;":"&amp;dbP!$D$2),"&lt;="&amp;AH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I65" s="1">
        <f ca="1">SUMIFS(INDIRECT($F$1&amp;$F65&amp;":"&amp;$F65),INDIRECT($F$1&amp;dbP!$D$2&amp;":"&amp;dbP!$D$2),"&gt;="&amp;AI$6,INDIRECT($F$1&amp;dbP!$D$2&amp;":"&amp;dbP!$D$2),"&lt;="&amp;AI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J65" s="1">
        <f ca="1">SUMIFS(INDIRECT($F$1&amp;$F65&amp;":"&amp;$F65),INDIRECT($F$1&amp;dbP!$D$2&amp;":"&amp;dbP!$D$2),"&gt;="&amp;AJ$6,INDIRECT($F$1&amp;dbP!$D$2&amp;":"&amp;dbP!$D$2),"&lt;="&amp;AJ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K65" s="1">
        <f ca="1">SUMIFS(INDIRECT($F$1&amp;$F65&amp;":"&amp;$F65),INDIRECT($F$1&amp;dbP!$D$2&amp;":"&amp;dbP!$D$2),"&gt;="&amp;AK$6,INDIRECT($F$1&amp;dbP!$D$2&amp;":"&amp;dbP!$D$2),"&lt;="&amp;AK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L65" s="1">
        <f ca="1">SUMIFS(INDIRECT($F$1&amp;$F65&amp;":"&amp;$F65),INDIRECT($F$1&amp;dbP!$D$2&amp;":"&amp;dbP!$D$2),"&gt;="&amp;AL$6,INDIRECT($F$1&amp;dbP!$D$2&amp;":"&amp;dbP!$D$2),"&lt;="&amp;AL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M65" s="1">
        <f ca="1">SUMIFS(INDIRECT($F$1&amp;$F65&amp;":"&amp;$F65),INDIRECT($F$1&amp;dbP!$D$2&amp;":"&amp;dbP!$D$2),"&gt;="&amp;AM$6,INDIRECT($F$1&amp;dbP!$D$2&amp;":"&amp;dbP!$D$2),"&lt;="&amp;AM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N65" s="1">
        <f ca="1">SUMIFS(INDIRECT($F$1&amp;$F65&amp;":"&amp;$F65),INDIRECT($F$1&amp;dbP!$D$2&amp;":"&amp;dbP!$D$2),"&gt;="&amp;AN$6,INDIRECT($F$1&amp;dbP!$D$2&amp;":"&amp;dbP!$D$2),"&lt;="&amp;AN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O65" s="1">
        <f ca="1">SUMIFS(INDIRECT($F$1&amp;$F65&amp;":"&amp;$F65),INDIRECT($F$1&amp;dbP!$D$2&amp;":"&amp;dbP!$D$2),"&gt;="&amp;AO$6,INDIRECT($F$1&amp;dbP!$D$2&amp;":"&amp;dbP!$D$2),"&lt;="&amp;AO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P65" s="1">
        <f ca="1">SUMIFS(INDIRECT($F$1&amp;$F65&amp;":"&amp;$F65),INDIRECT($F$1&amp;dbP!$D$2&amp;":"&amp;dbP!$D$2),"&gt;="&amp;AP$6,INDIRECT($F$1&amp;dbP!$D$2&amp;":"&amp;dbP!$D$2),"&lt;="&amp;AP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Q65" s="1">
        <f ca="1">SUMIFS(INDIRECT($F$1&amp;$F65&amp;":"&amp;$F65),INDIRECT($F$1&amp;dbP!$D$2&amp;":"&amp;dbP!$D$2),"&gt;="&amp;AQ$6,INDIRECT($F$1&amp;dbP!$D$2&amp;":"&amp;dbP!$D$2),"&lt;="&amp;AQ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R65" s="1">
        <f ca="1">SUMIFS(INDIRECT($F$1&amp;$F65&amp;":"&amp;$F65),INDIRECT($F$1&amp;dbP!$D$2&amp;":"&amp;dbP!$D$2),"&gt;="&amp;AR$6,INDIRECT($F$1&amp;dbP!$D$2&amp;":"&amp;dbP!$D$2),"&lt;="&amp;AR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S65" s="1">
        <f ca="1">SUMIFS(INDIRECT($F$1&amp;$F65&amp;":"&amp;$F65),INDIRECT($F$1&amp;dbP!$D$2&amp;":"&amp;dbP!$D$2),"&gt;="&amp;AS$6,INDIRECT($F$1&amp;dbP!$D$2&amp;":"&amp;dbP!$D$2),"&lt;="&amp;AS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T65" s="1">
        <f ca="1">SUMIFS(INDIRECT($F$1&amp;$F65&amp;":"&amp;$F65),INDIRECT($F$1&amp;dbP!$D$2&amp;":"&amp;dbP!$D$2),"&gt;="&amp;AT$6,INDIRECT($F$1&amp;dbP!$D$2&amp;":"&amp;dbP!$D$2),"&lt;="&amp;AT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U65" s="1">
        <f ca="1">SUMIFS(INDIRECT($F$1&amp;$F65&amp;":"&amp;$F65),INDIRECT($F$1&amp;dbP!$D$2&amp;":"&amp;dbP!$D$2),"&gt;="&amp;AU$6,INDIRECT($F$1&amp;dbP!$D$2&amp;":"&amp;dbP!$D$2),"&lt;="&amp;AU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V65" s="1">
        <f ca="1">SUMIFS(INDIRECT($F$1&amp;$F65&amp;":"&amp;$F65),INDIRECT($F$1&amp;dbP!$D$2&amp;":"&amp;dbP!$D$2),"&gt;="&amp;AV$6,INDIRECT($F$1&amp;dbP!$D$2&amp;":"&amp;dbP!$D$2),"&lt;="&amp;AV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W65" s="1">
        <f ca="1">SUMIFS(INDIRECT($F$1&amp;$F65&amp;":"&amp;$F65),INDIRECT($F$1&amp;dbP!$D$2&amp;":"&amp;dbP!$D$2),"&gt;="&amp;AW$6,INDIRECT($F$1&amp;dbP!$D$2&amp;":"&amp;dbP!$D$2),"&lt;="&amp;AW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X65" s="1">
        <f ca="1">SUMIFS(INDIRECT($F$1&amp;$F65&amp;":"&amp;$F65),INDIRECT($F$1&amp;dbP!$D$2&amp;":"&amp;dbP!$D$2),"&gt;="&amp;AX$6,INDIRECT($F$1&amp;dbP!$D$2&amp;":"&amp;dbP!$D$2),"&lt;="&amp;AX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Y65" s="1">
        <f ca="1">SUMIFS(INDIRECT($F$1&amp;$F65&amp;":"&amp;$F65),INDIRECT($F$1&amp;dbP!$D$2&amp;":"&amp;dbP!$D$2),"&gt;="&amp;AY$6,INDIRECT($F$1&amp;dbP!$D$2&amp;":"&amp;dbP!$D$2),"&lt;="&amp;AY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Z65" s="1">
        <f ca="1">SUMIFS(INDIRECT($F$1&amp;$F65&amp;":"&amp;$F65),INDIRECT($F$1&amp;dbP!$D$2&amp;":"&amp;dbP!$D$2),"&gt;="&amp;AZ$6,INDIRECT($F$1&amp;dbP!$D$2&amp;":"&amp;dbP!$D$2),"&lt;="&amp;AZ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A65" s="1">
        <f ca="1">SUMIFS(INDIRECT($F$1&amp;$F65&amp;":"&amp;$F65),INDIRECT($F$1&amp;dbP!$D$2&amp;":"&amp;dbP!$D$2),"&gt;="&amp;BA$6,INDIRECT($F$1&amp;dbP!$D$2&amp;":"&amp;dbP!$D$2),"&lt;="&amp;BA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B65" s="1">
        <f ca="1">SUMIFS(INDIRECT($F$1&amp;$F65&amp;":"&amp;$F65),INDIRECT($F$1&amp;dbP!$D$2&amp;":"&amp;dbP!$D$2),"&gt;="&amp;BB$6,INDIRECT($F$1&amp;dbP!$D$2&amp;":"&amp;dbP!$D$2),"&lt;="&amp;BB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C65" s="1">
        <f ca="1">SUMIFS(INDIRECT($F$1&amp;$F65&amp;":"&amp;$F65),INDIRECT($F$1&amp;dbP!$D$2&amp;":"&amp;dbP!$D$2),"&gt;="&amp;BC$6,INDIRECT($F$1&amp;dbP!$D$2&amp;":"&amp;dbP!$D$2),"&lt;="&amp;BC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D65" s="1">
        <f ca="1">SUMIFS(INDIRECT($F$1&amp;$F65&amp;":"&amp;$F65),INDIRECT($F$1&amp;dbP!$D$2&amp;":"&amp;dbP!$D$2),"&gt;="&amp;BD$6,INDIRECT($F$1&amp;dbP!$D$2&amp;":"&amp;dbP!$D$2),"&lt;="&amp;BD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E65" s="1">
        <f ca="1">SUMIFS(INDIRECT($F$1&amp;$F65&amp;":"&amp;$F65),INDIRECT($F$1&amp;dbP!$D$2&amp;":"&amp;dbP!$D$2),"&gt;="&amp;BE$6,INDIRECT($F$1&amp;dbP!$D$2&amp;":"&amp;dbP!$D$2),"&lt;="&amp;BE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</row>
    <row r="66" spans="2:57" x14ac:dyDescent="0.3">
      <c r="B66" s="1">
        <f>MAX(B$49:B65)+1</f>
        <v>32</v>
      </c>
      <c r="F66" s="1" t="str">
        <f ca="1">INDIRECT($B$1&amp;Items!H$2&amp;$B66)</f>
        <v>Y</v>
      </c>
      <c r="H66" s="13" t="str">
        <f ca="1">INDIRECT($B$1&amp;Items!E$2&amp;$B66)</f>
        <v>Начисление себестоимостных затрат</v>
      </c>
      <c r="I66" s="13" t="str">
        <f ca="1">IF(INDIRECT($B$1&amp;Items!F$2&amp;$B66)="",H66,INDIRECT($B$1&amp;Items!F$2&amp;$B66))</f>
        <v>Начисление затрат этапа-2 бизнес-процесса</v>
      </c>
      <c r="J66" s="1" t="str">
        <f ca="1">IF(INDIRECT($B$1&amp;Items!G$2&amp;$B66)="",IF(H66&lt;&gt;I66,"  "&amp;I66,I66),"    "&amp;INDIRECT($B$1&amp;Items!G$2&amp;$B66))</f>
        <v xml:space="preserve">    Производственные затраты-2</v>
      </c>
      <c r="S66" s="1">
        <f ca="1">SUM($U66:INDIRECT(ADDRESS(ROW(),SUMIFS($1:$1,$5:$5,MAX($5:$5)))))</f>
        <v>880000</v>
      </c>
      <c r="V66" s="1">
        <f ca="1">SUMIFS(INDIRECT($F$1&amp;$F66&amp;":"&amp;$F66),INDIRECT($F$1&amp;dbP!$D$2&amp;":"&amp;dbP!$D$2),"&gt;="&amp;V$6,INDIRECT($F$1&amp;dbP!$D$2&amp;":"&amp;dbP!$D$2),"&lt;="&amp;V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W66" s="1">
        <f ca="1">SUMIFS(INDIRECT($F$1&amp;$F66&amp;":"&amp;$F66),INDIRECT($F$1&amp;dbP!$D$2&amp;":"&amp;dbP!$D$2),"&gt;="&amp;W$6,INDIRECT($F$1&amp;dbP!$D$2&amp;":"&amp;dbP!$D$2),"&lt;="&amp;W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X66" s="1">
        <f ca="1">SUMIFS(INDIRECT($F$1&amp;$F66&amp;":"&amp;$F66),INDIRECT($F$1&amp;dbP!$D$2&amp;":"&amp;dbP!$D$2),"&gt;="&amp;X$6,INDIRECT($F$1&amp;dbP!$D$2&amp;":"&amp;dbP!$D$2),"&lt;="&amp;X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Y66" s="1">
        <f ca="1">SUMIFS(INDIRECT($F$1&amp;$F66&amp;":"&amp;$F66),INDIRECT($F$1&amp;dbP!$D$2&amp;":"&amp;dbP!$D$2),"&gt;="&amp;Y$6,INDIRECT($F$1&amp;dbP!$D$2&amp;":"&amp;dbP!$D$2),"&lt;="&amp;Y$7,INDIRECT($F$1&amp;dbP!$O$2&amp;":"&amp;dbP!$O$2),$H66,INDIRECT($F$1&amp;dbP!$P$2&amp;":"&amp;dbP!$P$2),IF($I66=$J66,"*",$I66),INDIRECT($F$1&amp;dbP!$Q$2&amp;":"&amp;dbP!$Q$2),IF(OR($I66=$J66,"  "&amp;$I66=$J66),"*",RIGHT($J66,LEN($J66)-4)))</f>
        <v>880000</v>
      </c>
      <c r="Z66" s="1">
        <f ca="1">SUMIFS(INDIRECT($F$1&amp;$F66&amp;":"&amp;$F66),INDIRECT($F$1&amp;dbP!$D$2&amp;":"&amp;dbP!$D$2),"&gt;="&amp;Z$6,INDIRECT($F$1&amp;dbP!$D$2&amp;":"&amp;dbP!$D$2),"&lt;="&amp;Z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A66" s="1">
        <f ca="1">SUMIFS(INDIRECT($F$1&amp;$F66&amp;":"&amp;$F66),INDIRECT($F$1&amp;dbP!$D$2&amp;":"&amp;dbP!$D$2),"&gt;="&amp;AA$6,INDIRECT($F$1&amp;dbP!$D$2&amp;":"&amp;dbP!$D$2),"&lt;="&amp;AA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B66" s="1">
        <f ca="1">SUMIFS(INDIRECT($F$1&amp;$F66&amp;":"&amp;$F66),INDIRECT($F$1&amp;dbP!$D$2&amp;":"&amp;dbP!$D$2),"&gt;="&amp;AB$6,INDIRECT($F$1&amp;dbP!$D$2&amp;":"&amp;dbP!$D$2),"&lt;="&amp;AB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C66" s="1">
        <f ca="1">SUMIFS(INDIRECT($F$1&amp;$F66&amp;":"&amp;$F66),INDIRECT($F$1&amp;dbP!$D$2&amp;":"&amp;dbP!$D$2),"&gt;="&amp;AC$6,INDIRECT($F$1&amp;dbP!$D$2&amp;":"&amp;dbP!$D$2),"&lt;="&amp;AC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D66" s="1">
        <f ca="1">SUMIFS(INDIRECT($F$1&amp;$F66&amp;":"&amp;$F66),INDIRECT($F$1&amp;dbP!$D$2&amp;":"&amp;dbP!$D$2),"&gt;="&amp;AD$6,INDIRECT($F$1&amp;dbP!$D$2&amp;":"&amp;dbP!$D$2),"&lt;="&amp;AD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E66" s="1">
        <f ca="1">SUMIFS(INDIRECT($F$1&amp;$F66&amp;":"&amp;$F66),INDIRECT($F$1&amp;dbP!$D$2&amp;":"&amp;dbP!$D$2),"&gt;="&amp;AE$6,INDIRECT($F$1&amp;dbP!$D$2&amp;":"&amp;dbP!$D$2),"&lt;="&amp;AE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F66" s="1">
        <f ca="1">SUMIFS(INDIRECT($F$1&amp;$F66&amp;":"&amp;$F66),INDIRECT($F$1&amp;dbP!$D$2&amp;":"&amp;dbP!$D$2),"&gt;="&amp;AF$6,INDIRECT($F$1&amp;dbP!$D$2&amp;":"&amp;dbP!$D$2),"&lt;="&amp;AF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G66" s="1">
        <f ca="1">SUMIFS(INDIRECT($F$1&amp;$F66&amp;":"&amp;$F66),INDIRECT($F$1&amp;dbP!$D$2&amp;":"&amp;dbP!$D$2),"&gt;="&amp;AG$6,INDIRECT($F$1&amp;dbP!$D$2&amp;":"&amp;dbP!$D$2),"&lt;="&amp;AG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H66" s="1">
        <f ca="1">SUMIFS(INDIRECT($F$1&amp;$F66&amp;":"&amp;$F66),INDIRECT($F$1&amp;dbP!$D$2&amp;":"&amp;dbP!$D$2),"&gt;="&amp;AH$6,INDIRECT($F$1&amp;dbP!$D$2&amp;":"&amp;dbP!$D$2),"&lt;="&amp;AH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I66" s="1">
        <f ca="1">SUMIFS(INDIRECT($F$1&amp;$F66&amp;":"&amp;$F66),INDIRECT($F$1&amp;dbP!$D$2&amp;":"&amp;dbP!$D$2),"&gt;="&amp;AI$6,INDIRECT($F$1&amp;dbP!$D$2&amp;":"&amp;dbP!$D$2),"&lt;="&amp;AI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J66" s="1">
        <f ca="1">SUMIFS(INDIRECT($F$1&amp;$F66&amp;":"&amp;$F66),INDIRECT($F$1&amp;dbP!$D$2&amp;":"&amp;dbP!$D$2),"&gt;="&amp;AJ$6,INDIRECT($F$1&amp;dbP!$D$2&amp;":"&amp;dbP!$D$2),"&lt;="&amp;AJ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K66" s="1">
        <f ca="1">SUMIFS(INDIRECT($F$1&amp;$F66&amp;":"&amp;$F66),INDIRECT($F$1&amp;dbP!$D$2&amp;":"&amp;dbP!$D$2),"&gt;="&amp;AK$6,INDIRECT($F$1&amp;dbP!$D$2&amp;":"&amp;dbP!$D$2),"&lt;="&amp;AK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L66" s="1">
        <f ca="1">SUMIFS(INDIRECT($F$1&amp;$F66&amp;":"&amp;$F66),INDIRECT($F$1&amp;dbP!$D$2&amp;":"&amp;dbP!$D$2),"&gt;="&amp;AL$6,INDIRECT($F$1&amp;dbP!$D$2&amp;":"&amp;dbP!$D$2),"&lt;="&amp;AL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M66" s="1">
        <f ca="1">SUMIFS(INDIRECT($F$1&amp;$F66&amp;":"&amp;$F66),INDIRECT($F$1&amp;dbP!$D$2&amp;":"&amp;dbP!$D$2),"&gt;="&amp;AM$6,INDIRECT($F$1&amp;dbP!$D$2&amp;":"&amp;dbP!$D$2),"&lt;="&amp;AM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N66" s="1">
        <f ca="1">SUMIFS(INDIRECT($F$1&amp;$F66&amp;":"&amp;$F66),INDIRECT($F$1&amp;dbP!$D$2&amp;":"&amp;dbP!$D$2),"&gt;="&amp;AN$6,INDIRECT($F$1&amp;dbP!$D$2&amp;":"&amp;dbP!$D$2),"&lt;="&amp;AN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O66" s="1">
        <f ca="1">SUMIFS(INDIRECT($F$1&amp;$F66&amp;":"&amp;$F66),INDIRECT($F$1&amp;dbP!$D$2&amp;":"&amp;dbP!$D$2),"&gt;="&amp;AO$6,INDIRECT($F$1&amp;dbP!$D$2&amp;":"&amp;dbP!$D$2),"&lt;="&amp;AO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P66" s="1">
        <f ca="1">SUMIFS(INDIRECT($F$1&amp;$F66&amp;":"&amp;$F66),INDIRECT($F$1&amp;dbP!$D$2&amp;":"&amp;dbP!$D$2),"&gt;="&amp;AP$6,INDIRECT($F$1&amp;dbP!$D$2&amp;":"&amp;dbP!$D$2),"&lt;="&amp;AP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Q66" s="1">
        <f ca="1">SUMIFS(INDIRECT($F$1&amp;$F66&amp;":"&amp;$F66),INDIRECT($F$1&amp;dbP!$D$2&amp;":"&amp;dbP!$D$2),"&gt;="&amp;AQ$6,INDIRECT($F$1&amp;dbP!$D$2&amp;":"&amp;dbP!$D$2),"&lt;="&amp;AQ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R66" s="1">
        <f ca="1">SUMIFS(INDIRECT($F$1&amp;$F66&amp;":"&amp;$F66),INDIRECT($F$1&amp;dbP!$D$2&amp;":"&amp;dbP!$D$2),"&gt;="&amp;AR$6,INDIRECT($F$1&amp;dbP!$D$2&amp;":"&amp;dbP!$D$2),"&lt;="&amp;AR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S66" s="1">
        <f ca="1">SUMIFS(INDIRECT($F$1&amp;$F66&amp;":"&amp;$F66),INDIRECT($F$1&amp;dbP!$D$2&amp;":"&amp;dbP!$D$2),"&gt;="&amp;AS$6,INDIRECT($F$1&amp;dbP!$D$2&amp;":"&amp;dbP!$D$2),"&lt;="&amp;AS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T66" s="1">
        <f ca="1">SUMIFS(INDIRECT($F$1&amp;$F66&amp;":"&amp;$F66),INDIRECT($F$1&amp;dbP!$D$2&amp;":"&amp;dbP!$D$2),"&gt;="&amp;AT$6,INDIRECT($F$1&amp;dbP!$D$2&amp;":"&amp;dbP!$D$2),"&lt;="&amp;AT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U66" s="1">
        <f ca="1">SUMIFS(INDIRECT($F$1&amp;$F66&amp;":"&amp;$F66),INDIRECT($F$1&amp;dbP!$D$2&amp;":"&amp;dbP!$D$2),"&gt;="&amp;AU$6,INDIRECT($F$1&amp;dbP!$D$2&amp;":"&amp;dbP!$D$2),"&lt;="&amp;AU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V66" s="1">
        <f ca="1">SUMIFS(INDIRECT($F$1&amp;$F66&amp;":"&amp;$F66),INDIRECT($F$1&amp;dbP!$D$2&amp;":"&amp;dbP!$D$2),"&gt;="&amp;AV$6,INDIRECT($F$1&amp;dbP!$D$2&amp;":"&amp;dbP!$D$2),"&lt;="&amp;AV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W66" s="1">
        <f ca="1">SUMIFS(INDIRECT($F$1&amp;$F66&amp;":"&amp;$F66),INDIRECT($F$1&amp;dbP!$D$2&amp;":"&amp;dbP!$D$2),"&gt;="&amp;AW$6,INDIRECT($F$1&amp;dbP!$D$2&amp;":"&amp;dbP!$D$2),"&lt;="&amp;AW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X66" s="1">
        <f ca="1">SUMIFS(INDIRECT($F$1&amp;$F66&amp;":"&amp;$F66),INDIRECT($F$1&amp;dbP!$D$2&amp;":"&amp;dbP!$D$2),"&gt;="&amp;AX$6,INDIRECT($F$1&amp;dbP!$D$2&amp;":"&amp;dbP!$D$2),"&lt;="&amp;AX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Y66" s="1">
        <f ca="1">SUMIFS(INDIRECT($F$1&amp;$F66&amp;":"&amp;$F66),INDIRECT($F$1&amp;dbP!$D$2&amp;":"&amp;dbP!$D$2),"&gt;="&amp;AY$6,INDIRECT($F$1&amp;dbP!$D$2&amp;":"&amp;dbP!$D$2),"&lt;="&amp;AY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Z66" s="1">
        <f ca="1">SUMIFS(INDIRECT($F$1&amp;$F66&amp;":"&amp;$F66),INDIRECT($F$1&amp;dbP!$D$2&amp;":"&amp;dbP!$D$2),"&gt;="&amp;AZ$6,INDIRECT($F$1&amp;dbP!$D$2&amp;":"&amp;dbP!$D$2),"&lt;="&amp;AZ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A66" s="1">
        <f ca="1">SUMIFS(INDIRECT($F$1&amp;$F66&amp;":"&amp;$F66),INDIRECT($F$1&amp;dbP!$D$2&amp;":"&amp;dbP!$D$2),"&gt;="&amp;BA$6,INDIRECT($F$1&amp;dbP!$D$2&amp;":"&amp;dbP!$D$2),"&lt;="&amp;BA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B66" s="1">
        <f ca="1">SUMIFS(INDIRECT($F$1&amp;$F66&amp;":"&amp;$F66),INDIRECT($F$1&amp;dbP!$D$2&amp;":"&amp;dbP!$D$2),"&gt;="&amp;BB$6,INDIRECT($F$1&amp;dbP!$D$2&amp;":"&amp;dbP!$D$2),"&lt;="&amp;BB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C66" s="1">
        <f ca="1">SUMIFS(INDIRECT($F$1&amp;$F66&amp;":"&amp;$F66),INDIRECT($F$1&amp;dbP!$D$2&amp;":"&amp;dbP!$D$2),"&gt;="&amp;BC$6,INDIRECT($F$1&amp;dbP!$D$2&amp;":"&amp;dbP!$D$2),"&lt;="&amp;BC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D66" s="1">
        <f ca="1">SUMIFS(INDIRECT($F$1&amp;$F66&amp;":"&amp;$F66),INDIRECT($F$1&amp;dbP!$D$2&amp;":"&amp;dbP!$D$2),"&gt;="&amp;BD$6,INDIRECT($F$1&amp;dbP!$D$2&amp;":"&amp;dbP!$D$2),"&lt;="&amp;BD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E66" s="1">
        <f ca="1">SUMIFS(INDIRECT($F$1&amp;$F66&amp;":"&amp;$F66),INDIRECT($F$1&amp;dbP!$D$2&amp;":"&amp;dbP!$D$2),"&gt;="&amp;BE$6,INDIRECT($F$1&amp;dbP!$D$2&amp;":"&amp;dbP!$D$2),"&lt;="&amp;BE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</row>
    <row r="67" spans="2:57" x14ac:dyDescent="0.3">
      <c r="B67" s="1">
        <f>MAX(B$49:B66)+1</f>
        <v>33</v>
      </c>
      <c r="F67" s="1" t="str">
        <f ca="1">INDIRECT($B$1&amp;Items!H$2&amp;$B67)</f>
        <v>Y</v>
      </c>
      <c r="H67" s="13" t="str">
        <f ca="1">INDIRECT($B$1&amp;Items!E$2&amp;$B67)</f>
        <v>Начисление себестоимостных затрат</v>
      </c>
      <c r="I67" s="13" t="str">
        <f ca="1">IF(INDIRECT($B$1&amp;Items!F$2&amp;$B67)="",H67,INDIRECT($B$1&amp;Items!F$2&amp;$B67))</f>
        <v>Начисление затрат этапа-2 бизнес-процесса</v>
      </c>
      <c r="J67" s="1" t="str">
        <f ca="1">IF(INDIRECT($B$1&amp;Items!G$2&amp;$B67)="",IF(H67&lt;&gt;I67,"  "&amp;I67,I67),"    "&amp;INDIRECT($B$1&amp;Items!G$2&amp;$B67))</f>
        <v xml:space="preserve">    Производственные затраты-3</v>
      </c>
      <c r="S67" s="1">
        <f ca="1">SUM($U67:INDIRECT(ADDRESS(ROW(),SUMIFS($1:$1,$5:$5,MAX($5:$5)))))</f>
        <v>834600</v>
      </c>
      <c r="V67" s="1">
        <f ca="1">SUMIFS(INDIRECT($F$1&amp;$F67&amp;":"&amp;$F67),INDIRECT($F$1&amp;dbP!$D$2&amp;":"&amp;dbP!$D$2),"&gt;="&amp;V$6,INDIRECT($F$1&amp;dbP!$D$2&amp;":"&amp;dbP!$D$2),"&lt;="&amp;V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W67" s="1">
        <f ca="1">SUMIFS(INDIRECT($F$1&amp;$F67&amp;":"&amp;$F67),INDIRECT($F$1&amp;dbP!$D$2&amp;":"&amp;dbP!$D$2),"&gt;="&amp;W$6,INDIRECT($F$1&amp;dbP!$D$2&amp;":"&amp;dbP!$D$2),"&lt;="&amp;W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X67" s="1">
        <f ca="1">SUMIFS(INDIRECT($F$1&amp;$F67&amp;":"&amp;$F67),INDIRECT($F$1&amp;dbP!$D$2&amp;":"&amp;dbP!$D$2),"&gt;="&amp;X$6,INDIRECT($F$1&amp;dbP!$D$2&amp;":"&amp;dbP!$D$2),"&lt;="&amp;X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Y67" s="1">
        <f ca="1">SUMIFS(INDIRECT($F$1&amp;$F67&amp;":"&amp;$F67),INDIRECT($F$1&amp;dbP!$D$2&amp;":"&amp;dbP!$D$2),"&gt;="&amp;Y$6,INDIRECT($F$1&amp;dbP!$D$2&amp;":"&amp;dbP!$D$2),"&lt;="&amp;Y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Z67" s="1">
        <f ca="1">SUMIFS(INDIRECT($F$1&amp;$F67&amp;":"&amp;$F67),INDIRECT($F$1&amp;dbP!$D$2&amp;":"&amp;dbP!$D$2),"&gt;="&amp;Z$6,INDIRECT($F$1&amp;dbP!$D$2&amp;":"&amp;dbP!$D$2),"&lt;="&amp;Z$7,INDIRECT($F$1&amp;dbP!$O$2&amp;":"&amp;dbP!$O$2),$H67,INDIRECT($F$1&amp;dbP!$P$2&amp;":"&amp;dbP!$P$2),IF($I67=$J67,"*",$I67),INDIRECT($F$1&amp;dbP!$Q$2&amp;":"&amp;dbP!$Q$2),IF(OR($I67=$J67,"  "&amp;$I67=$J67),"*",RIGHT($J67,LEN($J67)-4)))</f>
        <v>834600</v>
      </c>
      <c r="AA67" s="1">
        <f ca="1">SUMIFS(INDIRECT($F$1&amp;$F67&amp;":"&amp;$F67),INDIRECT($F$1&amp;dbP!$D$2&amp;":"&amp;dbP!$D$2),"&gt;="&amp;AA$6,INDIRECT($F$1&amp;dbP!$D$2&amp;":"&amp;dbP!$D$2),"&lt;="&amp;AA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B67" s="1">
        <f ca="1">SUMIFS(INDIRECT($F$1&amp;$F67&amp;":"&amp;$F67),INDIRECT($F$1&amp;dbP!$D$2&amp;":"&amp;dbP!$D$2),"&gt;="&amp;AB$6,INDIRECT($F$1&amp;dbP!$D$2&amp;":"&amp;dbP!$D$2),"&lt;="&amp;AB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C67" s="1">
        <f ca="1">SUMIFS(INDIRECT($F$1&amp;$F67&amp;":"&amp;$F67),INDIRECT($F$1&amp;dbP!$D$2&amp;":"&amp;dbP!$D$2),"&gt;="&amp;AC$6,INDIRECT($F$1&amp;dbP!$D$2&amp;":"&amp;dbP!$D$2),"&lt;="&amp;AC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D67" s="1">
        <f ca="1">SUMIFS(INDIRECT($F$1&amp;$F67&amp;":"&amp;$F67),INDIRECT($F$1&amp;dbP!$D$2&amp;":"&amp;dbP!$D$2),"&gt;="&amp;AD$6,INDIRECT($F$1&amp;dbP!$D$2&amp;":"&amp;dbP!$D$2),"&lt;="&amp;AD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E67" s="1">
        <f ca="1">SUMIFS(INDIRECT($F$1&amp;$F67&amp;":"&amp;$F67),INDIRECT($F$1&amp;dbP!$D$2&amp;":"&amp;dbP!$D$2),"&gt;="&amp;AE$6,INDIRECT($F$1&amp;dbP!$D$2&amp;":"&amp;dbP!$D$2),"&lt;="&amp;AE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F67" s="1">
        <f ca="1">SUMIFS(INDIRECT($F$1&amp;$F67&amp;":"&amp;$F67),INDIRECT($F$1&amp;dbP!$D$2&amp;":"&amp;dbP!$D$2),"&gt;="&amp;AF$6,INDIRECT($F$1&amp;dbP!$D$2&amp;":"&amp;dbP!$D$2),"&lt;="&amp;AF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G67" s="1">
        <f ca="1">SUMIFS(INDIRECT($F$1&amp;$F67&amp;":"&amp;$F67),INDIRECT($F$1&amp;dbP!$D$2&amp;":"&amp;dbP!$D$2),"&gt;="&amp;AG$6,INDIRECT($F$1&amp;dbP!$D$2&amp;":"&amp;dbP!$D$2),"&lt;="&amp;AG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H67" s="1">
        <f ca="1">SUMIFS(INDIRECT($F$1&amp;$F67&amp;":"&amp;$F67),INDIRECT($F$1&amp;dbP!$D$2&amp;":"&amp;dbP!$D$2),"&gt;="&amp;AH$6,INDIRECT($F$1&amp;dbP!$D$2&amp;":"&amp;dbP!$D$2),"&lt;="&amp;AH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I67" s="1">
        <f ca="1">SUMIFS(INDIRECT($F$1&amp;$F67&amp;":"&amp;$F67),INDIRECT($F$1&amp;dbP!$D$2&amp;":"&amp;dbP!$D$2),"&gt;="&amp;AI$6,INDIRECT($F$1&amp;dbP!$D$2&amp;":"&amp;dbP!$D$2),"&lt;="&amp;AI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J67" s="1">
        <f ca="1">SUMIFS(INDIRECT($F$1&amp;$F67&amp;":"&amp;$F67),INDIRECT($F$1&amp;dbP!$D$2&amp;":"&amp;dbP!$D$2),"&gt;="&amp;AJ$6,INDIRECT($F$1&amp;dbP!$D$2&amp;":"&amp;dbP!$D$2),"&lt;="&amp;AJ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K67" s="1">
        <f ca="1">SUMIFS(INDIRECT($F$1&amp;$F67&amp;":"&amp;$F67),INDIRECT($F$1&amp;dbP!$D$2&amp;":"&amp;dbP!$D$2),"&gt;="&amp;AK$6,INDIRECT($F$1&amp;dbP!$D$2&amp;":"&amp;dbP!$D$2),"&lt;="&amp;AK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L67" s="1">
        <f ca="1">SUMIFS(INDIRECT($F$1&amp;$F67&amp;":"&amp;$F67),INDIRECT($F$1&amp;dbP!$D$2&amp;":"&amp;dbP!$D$2),"&gt;="&amp;AL$6,INDIRECT($F$1&amp;dbP!$D$2&amp;":"&amp;dbP!$D$2),"&lt;="&amp;AL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M67" s="1">
        <f ca="1">SUMIFS(INDIRECT($F$1&amp;$F67&amp;":"&amp;$F67),INDIRECT($F$1&amp;dbP!$D$2&amp;":"&amp;dbP!$D$2),"&gt;="&amp;AM$6,INDIRECT($F$1&amp;dbP!$D$2&amp;":"&amp;dbP!$D$2),"&lt;="&amp;AM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N67" s="1">
        <f ca="1">SUMIFS(INDIRECT($F$1&amp;$F67&amp;":"&amp;$F67),INDIRECT($F$1&amp;dbP!$D$2&amp;":"&amp;dbP!$D$2),"&gt;="&amp;AN$6,INDIRECT($F$1&amp;dbP!$D$2&amp;":"&amp;dbP!$D$2),"&lt;="&amp;AN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O67" s="1">
        <f ca="1">SUMIFS(INDIRECT($F$1&amp;$F67&amp;":"&amp;$F67),INDIRECT($F$1&amp;dbP!$D$2&amp;":"&amp;dbP!$D$2),"&gt;="&amp;AO$6,INDIRECT($F$1&amp;dbP!$D$2&amp;":"&amp;dbP!$D$2),"&lt;="&amp;AO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P67" s="1">
        <f ca="1">SUMIFS(INDIRECT($F$1&amp;$F67&amp;":"&amp;$F67),INDIRECT($F$1&amp;dbP!$D$2&amp;":"&amp;dbP!$D$2),"&gt;="&amp;AP$6,INDIRECT($F$1&amp;dbP!$D$2&amp;":"&amp;dbP!$D$2),"&lt;="&amp;AP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Q67" s="1">
        <f ca="1">SUMIFS(INDIRECT($F$1&amp;$F67&amp;":"&amp;$F67),INDIRECT($F$1&amp;dbP!$D$2&amp;":"&amp;dbP!$D$2),"&gt;="&amp;AQ$6,INDIRECT($F$1&amp;dbP!$D$2&amp;":"&amp;dbP!$D$2),"&lt;="&amp;AQ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R67" s="1">
        <f ca="1">SUMIFS(INDIRECT($F$1&amp;$F67&amp;":"&amp;$F67),INDIRECT($F$1&amp;dbP!$D$2&amp;":"&amp;dbP!$D$2),"&gt;="&amp;AR$6,INDIRECT($F$1&amp;dbP!$D$2&amp;":"&amp;dbP!$D$2),"&lt;="&amp;AR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S67" s="1">
        <f ca="1">SUMIFS(INDIRECT($F$1&amp;$F67&amp;":"&amp;$F67),INDIRECT($F$1&amp;dbP!$D$2&amp;":"&amp;dbP!$D$2),"&gt;="&amp;AS$6,INDIRECT($F$1&amp;dbP!$D$2&amp;":"&amp;dbP!$D$2),"&lt;="&amp;AS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T67" s="1">
        <f ca="1">SUMIFS(INDIRECT($F$1&amp;$F67&amp;":"&amp;$F67),INDIRECT($F$1&amp;dbP!$D$2&amp;":"&amp;dbP!$D$2),"&gt;="&amp;AT$6,INDIRECT($F$1&amp;dbP!$D$2&amp;":"&amp;dbP!$D$2),"&lt;="&amp;AT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U67" s="1">
        <f ca="1">SUMIFS(INDIRECT($F$1&amp;$F67&amp;":"&amp;$F67),INDIRECT($F$1&amp;dbP!$D$2&amp;":"&amp;dbP!$D$2),"&gt;="&amp;AU$6,INDIRECT($F$1&amp;dbP!$D$2&amp;":"&amp;dbP!$D$2),"&lt;="&amp;AU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V67" s="1">
        <f ca="1">SUMIFS(INDIRECT($F$1&amp;$F67&amp;":"&amp;$F67),INDIRECT($F$1&amp;dbP!$D$2&amp;":"&amp;dbP!$D$2),"&gt;="&amp;AV$6,INDIRECT($F$1&amp;dbP!$D$2&amp;":"&amp;dbP!$D$2),"&lt;="&amp;AV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W67" s="1">
        <f ca="1">SUMIFS(INDIRECT($F$1&amp;$F67&amp;":"&amp;$F67),INDIRECT($F$1&amp;dbP!$D$2&amp;":"&amp;dbP!$D$2),"&gt;="&amp;AW$6,INDIRECT($F$1&amp;dbP!$D$2&amp;":"&amp;dbP!$D$2),"&lt;="&amp;AW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X67" s="1">
        <f ca="1">SUMIFS(INDIRECT($F$1&amp;$F67&amp;":"&amp;$F67),INDIRECT($F$1&amp;dbP!$D$2&amp;":"&amp;dbP!$D$2),"&gt;="&amp;AX$6,INDIRECT($F$1&amp;dbP!$D$2&amp;":"&amp;dbP!$D$2),"&lt;="&amp;AX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Y67" s="1">
        <f ca="1">SUMIFS(INDIRECT($F$1&amp;$F67&amp;":"&amp;$F67),INDIRECT($F$1&amp;dbP!$D$2&amp;":"&amp;dbP!$D$2),"&gt;="&amp;AY$6,INDIRECT($F$1&amp;dbP!$D$2&amp;":"&amp;dbP!$D$2),"&lt;="&amp;AY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Z67" s="1">
        <f ca="1">SUMIFS(INDIRECT($F$1&amp;$F67&amp;":"&amp;$F67),INDIRECT($F$1&amp;dbP!$D$2&amp;":"&amp;dbP!$D$2),"&gt;="&amp;AZ$6,INDIRECT($F$1&amp;dbP!$D$2&amp;":"&amp;dbP!$D$2),"&lt;="&amp;AZ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A67" s="1">
        <f ca="1">SUMIFS(INDIRECT($F$1&amp;$F67&amp;":"&amp;$F67),INDIRECT($F$1&amp;dbP!$D$2&amp;":"&amp;dbP!$D$2),"&gt;="&amp;BA$6,INDIRECT($F$1&amp;dbP!$D$2&amp;":"&amp;dbP!$D$2),"&lt;="&amp;BA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B67" s="1">
        <f ca="1">SUMIFS(INDIRECT($F$1&amp;$F67&amp;":"&amp;$F67),INDIRECT($F$1&amp;dbP!$D$2&amp;":"&amp;dbP!$D$2),"&gt;="&amp;BB$6,INDIRECT($F$1&amp;dbP!$D$2&amp;":"&amp;dbP!$D$2),"&lt;="&amp;BB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C67" s="1">
        <f ca="1">SUMIFS(INDIRECT($F$1&amp;$F67&amp;":"&amp;$F67),INDIRECT($F$1&amp;dbP!$D$2&amp;":"&amp;dbP!$D$2),"&gt;="&amp;BC$6,INDIRECT($F$1&amp;dbP!$D$2&amp;":"&amp;dbP!$D$2),"&lt;="&amp;BC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D67" s="1">
        <f ca="1">SUMIFS(INDIRECT($F$1&amp;$F67&amp;":"&amp;$F67),INDIRECT($F$1&amp;dbP!$D$2&amp;":"&amp;dbP!$D$2),"&gt;="&amp;BD$6,INDIRECT($F$1&amp;dbP!$D$2&amp;":"&amp;dbP!$D$2),"&lt;="&amp;BD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E67" s="1">
        <f ca="1">SUMIFS(INDIRECT($F$1&amp;$F67&amp;":"&amp;$F67),INDIRECT($F$1&amp;dbP!$D$2&amp;":"&amp;dbP!$D$2),"&gt;="&amp;BE$6,INDIRECT($F$1&amp;dbP!$D$2&amp;":"&amp;dbP!$D$2),"&lt;="&amp;BE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</row>
    <row r="68" spans="2:57" x14ac:dyDescent="0.3">
      <c r="B68" s="1">
        <f>MAX(B$49:B67)+1</f>
        <v>34</v>
      </c>
      <c r="F68" s="1" t="str">
        <f ca="1">INDIRECT($B$1&amp;Items!H$2&amp;$B68)</f>
        <v>Y</v>
      </c>
      <c r="H68" s="13" t="str">
        <f ca="1">INDIRECT($B$1&amp;Items!E$2&amp;$B68)</f>
        <v>Начисление себестоимостных затрат</v>
      </c>
      <c r="I68" s="13" t="str">
        <f ca="1">IF(INDIRECT($B$1&amp;Items!F$2&amp;$B68)="",H68,INDIRECT($B$1&amp;Items!F$2&amp;$B68))</f>
        <v>Начисление затрат этапа-2 бизнес-процесса</v>
      </c>
      <c r="J68" s="1" t="str">
        <f ca="1">IF(INDIRECT($B$1&amp;Items!G$2&amp;$B68)="",IF(H68&lt;&gt;I68,"  "&amp;I68,I68),"    "&amp;INDIRECT($B$1&amp;Items!G$2&amp;$B68))</f>
        <v xml:space="preserve">    Производственные затраты-4</v>
      </c>
      <c r="S68" s="1">
        <f ca="1">SUM($U68:INDIRECT(ADDRESS(ROW(),SUMIFS($1:$1,$5:$5,MAX($5:$5)))))</f>
        <v>1223973</v>
      </c>
      <c r="V68" s="1">
        <f ca="1">SUMIFS(INDIRECT($F$1&amp;$F68&amp;":"&amp;$F68),INDIRECT($F$1&amp;dbP!$D$2&amp;":"&amp;dbP!$D$2),"&gt;="&amp;V$6,INDIRECT($F$1&amp;dbP!$D$2&amp;":"&amp;dbP!$D$2),"&lt;="&amp;V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W68" s="1">
        <f ca="1">SUMIFS(INDIRECT($F$1&amp;$F68&amp;":"&amp;$F68),INDIRECT($F$1&amp;dbP!$D$2&amp;":"&amp;dbP!$D$2),"&gt;="&amp;W$6,INDIRECT($F$1&amp;dbP!$D$2&amp;":"&amp;dbP!$D$2),"&lt;="&amp;W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X68" s="1">
        <f ca="1">SUMIFS(INDIRECT($F$1&amp;$F68&amp;":"&amp;$F68),INDIRECT($F$1&amp;dbP!$D$2&amp;":"&amp;dbP!$D$2),"&gt;="&amp;X$6,INDIRECT($F$1&amp;dbP!$D$2&amp;":"&amp;dbP!$D$2),"&lt;="&amp;X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Y68" s="1">
        <f ca="1">SUMIFS(INDIRECT($F$1&amp;$F68&amp;":"&amp;$F68),INDIRECT($F$1&amp;dbP!$D$2&amp;":"&amp;dbP!$D$2),"&gt;="&amp;Y$6,INDIRECT($F$1&amp;dbP!$D$2&amp;":"&amp;dbP!$D$2),"&lt;="&amp;Y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Z68" s="1">
        <f ca="1">SUMIFS(INDIRECT($F$1&amp;$F68&amp;":"&amp;$F68),INDIRECT($F$1&amp;dbP!$D$2&amp;":"&amp;dbP!$D$2),"&gt;="&amp;Z$6,INDIRECT($F$1&amp;dbP!$D$2&amp;":"&amp;dbP!$D$2),"&lt;="&amp;Z$7,INDIRECT($F$1&amp;dbP!$O$2&amp;":"&amp;dbP!$O$2),$H68,INDIRECT($F$1&amp;dbP!$P$2&amp;":"&amp;dbP!$P$2),IF($I68=$J68,"*",$I68),INDIRECT($F$1&amp;dbP!$Q$2&amp;":"&amp;dbP!$Q$2),IF(OR($I68=$J68,"  "&amp;$I68=$J68),"*",RIGHT($J68,LEN($J68)-4)))</f>
        <v>1223973</v>
      </c>
      <c r="AA68" s="1">
        <f ca="1">SUMIFS(INDIRECT($F$1&amp;$F68&amp;":"&amp;$F68),INDIRECT($F$1&amp;dbP!$D$2&amp;":"&amp;dbP!$D$2),"&gt;="&amp;AA$6,INDIRECT($F$1&amp;dbP!$D$2&amp;":"&amp;dbP!$D$2),"&lt;="&amp;AA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B68" s="1">
        <f ca="1">SUMIFS(INDIRECT($F$1&amp;$F68&amp;":"&amp;$F68),INDIRECT($F$1&amp;dbP!$D$2&amp;":"&amp;dbP!$D$2),"&gt;="&amp;AB$6,INDIRECT($F$1&amp;dbP!$D$2&amp;":"&amp;dbP!$D$2),"&lt;="&amp;AB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C68" s="1">
        <f ca="1">SUMIFS(INDIRECT($F$1&amp;$F68&amp;":"&amp;$F68),INDIRECT($F$1&amp;dbP!$D$2&amp;":"&amp;dbP!$D$2),"&gt;="&amp;AC$6,INDIRECT($F$1&amp;dbP!$D$2&amp;":"&amp;dbP!$D$2),"&lt;="&amp;AC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D68" s="1">
        <f ca="1">SUMIFS(INDIRECT($F$1&amp;$F68&amp;":"&amp;$F68),INDIRECT($F$1&amp;dbP!$D$2&amp;":"&amp;dbP!$D$2),"&gt;="&amp;AD$6,INDIRECT($F$1&amp;dbP!$D$2&amp;":"&amp;dbP!$D$2),"&lt;="&amp;AD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E68" s="1">
        <f ca="1">SUMIFS(INDIRECT($F$1&amp;$F68&amp;":"&amp;$F68),INDIRECT($F$1&amp;dbP!$D$2&amp;":"&amp;dbP!$D$2),"&gt;="&amp;AE$6,INDIRECT($F$1&amp;dbP!$D$2&amp;":"&amp;dbP!$D$2),"&lt;="&amp;AE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F68" s="1">
        <f ca="1">SUMIFS(INDIRECT($F$1&amp;$F68&amp;":"&amp;$F68),INDIRECT($F$1&amp;dbP!$D$2&amp;":"&amp;dbP!$D$2),"&gt;="&amp;AF$6,INDIRECT($F$1&amp;dbP!$D$2&amp;":"&amp;dbP!$D$2),"&lt;="&amp;AF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G68" s="1">
        <f ca="1">SUMIFS(INDIRECT($F$1&amp;$F68&amp;":"&amp;$F68),INDIRECT($F$1&amp;dbP!$D$2&amp;":"&amp;dbP!$D$2),"&gt;="&amp;AG$6,INDIRECT($F$1&amp;dbP!$D$2&amp;":"&amp;dbP!$D$2),"&lt;="&amp;AG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H68" s="1">
        <f ca="1">SUMIFS(INDIRECT($F$1&amp;$F68&amp;":"&amp;$F68),INDIRECT($F$1&amp;dbP!$D$2&amp;":"&amp;dbP!$D$2),"&gt;="&amp;AH$6,INDIRECT($F$1&amp;dbP!$D$2&amp;":"&amp;dbP!$D$2),"&lt;="&amp;AH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I68" s="1">
        <f ca="1">SUMIFS(INDIRECT($F$1&amp;$F68&amp;":"&amp;$F68),INDIRECT($F$1&amp;dbP!$D$2&amp;":"&amp;dbP!$D$2),"&gt;="&amp;AI$6,INDIRECT($F$1&amp;dbP!$D$2&amp;":"&amp;dbP!$D$2),"&lt;="&amp;AI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J68" s="1">
        <f ca="1">SUMIFS(INDIRECT($F$1&amp;$F68&amp;":"&amp;$F68),INDIRECT($F$1&amp;dbP!$D$2&amp;":"&amp;dbP!$D$2),"&gt;="&amp;AJ$6,INDIRECT($F$1&amp;dbP!$D$2&amp;":"&amp;dbP!$D$2),"&lt;="&amp;AJ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K68" s="1">
        <f ca="1">SUMIFS(INDIRECT($F$1&amp;$F68&amp;":"&amp;$F68),INDIRECT($F$1&amp;dbP!$D$2&amp;":"&amp;dbP!$D$2),"&gt;="&amp;AK$6,INDIRECT($F$1&amp;dbP!$D$2&amp;":"&amp;dbP!$D$2),"&lt;="&amp;AK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L68" s="1">
        <f ca="1">SUMIFS(INDIRECT($F$1&amp;$F68&amp;":"&amp;$F68),INDIRECT($F$1&amp;dbP!$D$2&amp;":"&amp;dbP!$D$2),"&gt;="&amp;AL$6,INDIRECT($F$1&amp;dbP!$D$2&amp;":"&amp;dbP!$D$2),"&lt;="&amp;AL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M68" s="1">
        <f ca="1">SUMIFS(INDIRECT($F$1&amp;$F68&amp;":"&amp;$F68),INDIRECT($F$1&amp;dbP!$D$2&amp;":"&amp;dbP!$D$2),"&gt;="&amp;AM$6,INDIRECT($F$1&amp;dbP!$D$2&amp;":"&amp;dbP!$D$2),"&lt;="&amp;AM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N68" s="1">
        <f ca="1">SUMIFS(INDIRECT($F$1&amp;$F68&amp;":"&amp;$F68),INDIRECT($F$1&amp;dbP!$D$2&amp;":"&amp;dbP!$D$2),"&gt;="&amp;AN$6,INDIRECT($F$1&amp;dbP!$D$2&amp;":"&amp;dbP!$D$2),"&lt;="&amp;AN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O68" s="1">
        <f ca="1">SUMIFS(INDIRECT($F$1&amp;$F68&amp;":"&amp;$F68),INDIRECT($F$1&amp;dbP!$D$2&amp;":"&amp;dbP!$D$2),"&gt;="&amp;AO$6,INDIRECT($F$1&amp;dbP!$D$2&amp;":"&amp;dbP!$D$2),"&lt;="&amp;AO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P68" s="1">
        <f ca="1">SUMIFS(INDIRECT($F$1&amp;$F68&amp;":"&amp;$F68),INDIRECT($F$1&amp;dbP!$D$2&amp;":"&amp;dbP!$D$2),"&gt;="&amp;AP$6,INDIRECT($F$1&amp;dbP!$D$2&amp;":"&amp;dbP!$D$2),"&lt;="&amp;AP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Q68" s="1">
        <f ca="1">SUMIFS(INDIRECT($F$1&amp;$F68&amp;":"&amp;$F68),INDIRECT($F$1&amp;dbP!$D$2&amp;":"&amp;dbP!$D$2),"&gt;="&amp;AQ$6,INDIRECT($F$1&amp;dbP!$D$2&amp;":"&amp;dbP!$D$2),"&lt;="&amp;AQ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R68" s="1">
        <f ca="1">SUMIFS(INDIRECT($F$1&amp;$F68&amp;":"&amp;$F68),INDIRECT($F$1&amp;dbP!$D$2&amp;":"&amp;dbP!$D$2),"&gt;="&amp;AR$6,INDIRECT($F$1&amp;dbP!$D$2&amp;":"&amp;dbP!$D$2),"&lt;="&amp;AR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S68" s="1">
        <f ca="1">SUMIFS(INDIRECT($F$1&amp;$F68&amp;":"&amp;$F68),INDIRECT($F$1&amp;dbP!$D$2&amp;":"&amp;dbP!$D$2),"&gt;="&amp;AS$6,INDIRECT($F$1&amp;dbP!$D$2&amp;":"&amp;dbP!$D$2),"&lt;="&amp;AS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T68" s="1">
        <f ca="1">SUMIFS(INDIRECT($F$1&amp;$F68&amp;":"&amp;$F68),INDIRECT($F$1&amp;dbP!$D$2&amp;":"&amp;dbP!$D$2),"&gt;="&amp;AT$6,INDIRECT($F$1&amp;dbP!$D$2&amp;":"&amp;dbP!$D$2),"&lt;="&amp;AT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U68" s="1">
        <f ca="1">SUMIFS(INDIRECT($F$1&amp;$F68&amp;":"&amp;$F68),INDIRECT($F$1&amp;dbP!$D$2&amp;":"&amp;dbP!$D$2),"&gt;="&amp;AU$6,INDIRECT($F$1&amp;dbP!$D$2&amp;":"&amp;dbP!$D$2),"&lt;="&amp;AU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V68" s="1">
        <f ca="1">SUMIFS(INDIRECT($F$1&amp;$F68&amp;":"&amp;$F68),INDIRECT($F$1&amp;dbP!$D$2&amp;":"&amp;dbP!$D$2),"&gt;="&amp;AV$6,INDIRECT($F$1&amp;dbP!$D$2&amp;":"&amp;dbP!$D$2),"&lt;="&amp;AV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W68" s="1">
        <f ca="1">SUMIFS(INDIRECT($F$1&amp;$F68&amp;":"&amp;$F68),INDIRECT($F$1&amp;dbP!$D$2&amp;":"&amp;dbP!$D$2),"&gt;="&amp;AW$6,INDIRECT($F$1&amp;dbP!$D$2&amp;":"&amp;dbP!$D$2),"&lt;="&amp;AW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X68" s="1">
        <f ca="1">SUMIFS(INDIRECT($F$1&amp;$F68&amp;":"&amp;$F68),INDIRECT($F$1&amp;dbP!$D$2&amp;":"&amp;dbP!$D$2),"&gt;="&amp;AX$6,INDIRECT($F$1&amp;dbP!$D$2&amp;":"&amp;dbP!$D$2),"&lt;="&amp;AX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Y68" s="1">
        <f ca="1">SUMIFS(INDIRECT($F$1&amp;$F68&amp;":"&amp;$F68),INDIRECT($F$1&amp;dbP!$D$2&amp;":"&amp;dbP!$D$2),"&gt;="&amp;AY$6,INDIRECT($F$1&amp;dbP!$D$2&amp;":"&amp;dbP!$D$2),"&lt;="&amp;AY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Z68" s="1">
        <f ca="1">SUMIFS(INDIRECT($F$1&amp;$F68&amp;":"&amp;$F68),INDIRECT($F$1&amp;dbP!$D$2&amp;":"&amp;dbP!$D$2),"&gt;="&amp;AZ$6,INDIRECT($F$1&amp;dbP!$D$2&amp;":"&amp;dbP!$D$2),"&lt;="&amp;AZ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A68" s="1">
        <f ca="1">SUMIFS(INDIRECT($F$1&amp;$F68&amp;":"&amp;$F68),INDIRECT($F$1&amp;dbP!$D$2&amp;":"&amp;dbP!$D$2),"&gt;="&amp;BA$6,INDIRECT($F$1&amp;dbP!$D$2&amp;":"&amp;dbP!$D$2),"&lt;="&amp;BA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B68" s="1">
        <f ca="1">SUMIFS(INDIRECT($F$1&amp;$F68&amp;":"&amp;$F68),INDIRECT($F$1&amp;dbP!$D$2&amp;":"&amp;dbP!$D$2),"&gt;="&amp;BB$6,INDIRECT($F$1&amp;dbP!$D$2&amp;":"&amp;dbP!$D$2),"&lt;="&amp;BB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C68" s="1">
        <f ca="1">SUMIFS(INDIRECT($F$1&amp;$F68&amp;":"&amp;$F68),INDIRECT($F$1&amp;dbP!$D$2&amp;":"&amp;dbP!$D$2),"&gt;="&amp;BC$6,INDIRECT($F$1&amp;dbP!$D$2&amp;":"&amp;dbP!$D$2),"&lt;="&amp;BC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D68" s="1">
        <f ca="1">SUMIFS(INDIRECT($F$1&amp;$F68&amp;":"&amp;$F68),INDIRECT($F$1&amp;dbP!$D$2&amp;":"&amp;dbP!$D$2),"&gt;="&amp;BD$6,INDIRECT($F$1&amp;dbP!$D$2&amp;":"&amp;dbP!$D$2),"&lt;="&amp;BD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E68" s="1">
        <f ca="1">SUMIFS(INDIRECT($F$1&amp;$F68&amp;":"&amp;$F68),INDIRECT($F$1&amp;dbP!$D$2&amp;":"&amp;dbP!$D$2),"&gt;="&amp;BE$6,INDIRECT($F$1&amp;dbP!$D$2&amp;":"&amp;dbP!$D$2),"&lt;="&amp;BE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</row>
    <row r="69" spans="2:57" x14ac:dyDescent="0.3">
      <c r="B69" s="1">
        <f>MAX(B$49:B68)+1</f>
        <v>35</v>
      </c>
      <c r="F69" s="1" t="str">
        <f ca="1">INDIRECT($B$1&amp;Items!H$2&amp;$B69)</f>
        <v>Y</v>
      </c>
      <c r="H69" s="13" t="str">
        <f ca="1">INDIRECT($B$1&amp;Items!E$2&amp;$B69)</f>
        <v>Начисление себестоимостных затрат</v>
      </c>
      <c r="I69" s="13" t="str">
        <f ca="1">IF(INDIRECT($B$1&amp;Items!F$2&amp;$B69)="",H69,INDIRECT($B$1&amp;Items!F$2&amp;$B69))</f>
        <v>Начисление затрат этапа-2 бизнес-процесса</v>
      </c>
      <c r="J69" s="1" t="str">
        <f ca="1">IF(INDIRECT($B$1&amp;Items!G$2&amp;$B69)="",IF(H69&lt;&gt;I69,"  "&amp;I69,I69),"    "&amp;INDIRECT($B$1&amp;Items!G$2&amp;$B69))</f>
        <v xml:space="preserve">    Производственные затраты-5</v>
      </c>
      <c r="S69" s="1">
        <f ca="1">SUM($U69:INDIRECT(ADDRESS(ROW(),SUMIFS($1:$1,$5:$5,MAX($5:$5)))))</f>
        <v>1044900</v>
      </c>
      <c r="V69" s="1">
        <f ca="1">SUMIFS(INDIRECT($F$1&amp;$F69&amp;":"&amp;$F69),INDIRECT($F$1&amp;dbP!$D$2&amp;":"&amp;dbP!$D$2),"&gt;="&amp;V$6,INDIRECT($F$1&amp;dbP!$D$2&amp;":"&amp;dbP!$D$2),"&lt;="&amp;V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W69" s="1">
        <f ca="1">SUMIFS(INDIRECT($F$1&amp;$F69&amp;":"&amp;$F69),INDIRECT($F$1&amp;dbP!$D$2&amp;":"&amp;dbP!$D$2),"&gt;="&amp;W$6,INDIRECT($F$1&amp;dbP!$D$2&amp;":"&amp;dbP!$D$2),"&lt;="&amp;W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X69" s="1">
        <f ca="1">SUMIFS(INDIRECT($F$1&amp;$F69&amp;":"&amp;$F69),INDIRECT($F$1&amp;dbP!$D$2&amp;":"&amp;dbP!$D$2),"&gt;="&amp;X$6,INDIRECT($F$1&amp;dbP!$D$2&amp;":"&amp;dbP!$D$2),"&lt;="&amp;X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Y69" s="1">
        <f ca="1">SUMIFS(INDIRECT($F$1&amp;$F69&amp;":"&amp;$F69),INDIRECT($F$1&amp;dbP!$D$2&amp;":"&amp;dbP!$D$2),"&gt;="&amp;Y$6,INDIRECT($F$1&amp;dbP!$D$2&amp;":"&amp;dbP!$D$2),"&lt;="&amp;Y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Z69" s="1">
        <f ca="1">SUMIFS(INDIRECT($F$1&amp;$F69&amp;":"&amp;$F69),INDIRECT($F$1&amp;dbP!$D$2&amp;":"&amp;dbP!$D$2),"&gt;="&amp;Z$6,INDIRECT($F$1&amp;dbP!$D$2&amp;":"&amp;dbP!$D$2),"&lt;="&amp;Z$7,INDIRECT($F$1&amp;dbP!$O$2&amp;":"&amp;dbP!$O$2),$H69,INDIRECT($F$1&amp;dbP!$P$2&amp;":"&amp;dbP!$P$2),IF($I69=$J69,"*",$I69),INDIRECT($F$1&amp;dbP!$Q$2&amp;":"&amp;dbP!$Q$2),IF(OR($I69=$J69,"  "&amp;$I69=$J69),"*",RIGHT($J69,LEN($J69)-4)))</f>
        <v>1044900</v>
      </c>
      <c r="AA69" s="1">
        <f ca="1">SUMIFS(INDIRECT($F$1&amp;$F69&amp;":"&amp;$F69),INDIRECT($F$1&amp;dbP!$D$2&amp;":"&amp;dbP!$D$2),"&gt;="&amp;AA$6,INDIRECT($F$1&amp;dbP!$D$2&amp;":"&amp;dbP!$D$2),"&lt;="&amp;AA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B69" s="1">
        <f ca="1">SUMIFS(INDIRECT($F$1&amp;$F69&amp;":"&amp;$F69),INDIRECT($F$1&amp;dbP!$D$2&amp;":"&amp;dbP!$D$2),"&gt;="&amp;AB$6,INDIRECT($F$1&amp;dbP!$D$2&amp;":"&amp;dbP!$D$2),"&lt;="&amp;AB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C69" s="1">
        <f ca="1">SUMIFS(INDIRECT($F$1&amp;$F69&amp;":"&amp;$F69),INDIRECT($F$1&amp;dbP!$D$2&amp;":"&amp;dbP!$D$2),"&gt;="&amp;AC$6,INDIRECT($F$1&amp;dbP!$D$2&amp;":"&amp;dbP!$D$2),"&lt;="&amp;AC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D69" s="1">
        <f ca="1">SUMIFS(INDIRECT($F$1&amp;$F69&amp;":"&amp;$F69),INDIRECT($F$1&amp;dbP!$D$2&amp;":"&amp;dbP!$D$2),"&gt;="&amp;AD$6,INDIRECT($F$1&amp;dbP!$D$2&amp;":"&amp;dbP!$D$2),"&lt;="&amp;AD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E69" s="1">
        <f ca="1">SUMIFS(INDIRECT($F$1&amp;$F69&amp;":"&amp;$F69),INDIRECT($F$1&amp;dbP!$D$2&amp;":"&amp;dbP!$D$2),"&gt;="&amp;AE$6,INDIRECT($F$1&amp;dbP!$D$2&amp;":"&amp;dbP!$D$2),"&lt;="&amp;AE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F69" s="1">
        <f ca="1">SUMIFS(INDIRECT($F$1&amp;$F69&amp;":"&amp;$F69),INDIRECT($F$1&amp;dbP!$D$2&amp;":"&amp;dbP!$D$2),"&gt;="&amp;AF$6,INDIRECT($F$1&amp;dbP!$D$2&amp;":"&amp;dbP!$D$2),"&lt;="&amp;AF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G69" s="1">
        <f ca="1">SUMIFS(INDIRECT($F$1&amp;$F69&amp;":"&amp;$F69),INDIRECT($F$1&amp;dbP!$D$2&amp;":"&amp;dbP!$D$2),"&gt;="&amp;AG$6,INDIRECT($F$1&amp;dbP!$D$2&amp;":"&amp;dbP!$D$2),"&lt;="&amp;AG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H69" s="1">
        <f ca="1">SUMIFS(INDIRECT($F$1&amp;$F69&amp;":"&amp;$F69),INDIRECT($F$1&amp;dbP!$D$2&amp;":"&amp;dbP!$D$2),"&gt;="&amp;AH$6,INDIRECT($F$1&amp;dbP!$D$2&amp;":"&amp;dbP!$D$2),"&lt;="&amp;AH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I69" s="1">
        <f ca="1">SUMIFS(INDIRECT($F$1&amp;$F69&amp;":"&amp;$F69),INDIRECT($F$1&amp;dbP!$D$2&amp;":"&amp;dbP!$D$2),"&gt;="&amp;AI$6,INDIRECT($F$1&amp;dbP!$D$2&amp;":"&amp;dbP!$D$2),"&lt;="&amp;AI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J69" s="1">
        <f ca="1">SUMIFS(INDIRECT($F$1&amp;$F69&amp;":"&amp;$F69),INDIRECT($F$1&amp;dbP!$D$2&amp;":"&amp;dbP!$D$2),"&gt;="&amp;AJ$6,INDIRECT($F$1&amp;dbP!$D$2&amp;":"&amp;dbP!$D$2),"&lt;="&amp;AJ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K69" s="1">
        <f ca="1">SUMIFS(INDIRECT($F$1&amp;$F69&amp;":"&amp;$F69),INDIRECT($F$1&amp;dbP!$D$2&amp;":"&amp;dbP!$D$2),"&gt;="&amp;AK$6,INDIRECT($F$1&amp;dbP!$D$2&amp;":"&amp;dbP!$D$2),"&lt;="&amp;AK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L69" s="1">
        <f ca="1">SUMIFS(INDIRECT($F$1&amp;$F69&amp;":"&amp;$F69),INDIRECT($F$1&amp;dbP!$D$2&amp;":"&amp;dbP!$D$2),"&gt;="&amp;AL$6,INDIRECT($F$1&amp;dbP!$D$2&amp;":"&amp;dbP!$D$2),"&lt;="&amp;AL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M69" s="1">
        <f ca="1">SUMIFS(INDIRECT($F$1&amp;$F69&amp;":"&amp;$F69),INDIRECT($F$1&amp;dbP!$D$2&amp;":"&amp;dbP!$D$2),"&gt;="&amp;AM$6,INDIRECT($F$1&amp;dbP!$D$2&amp;":"&amp;dbP!$D$2),"&lt;="&amp;AM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N69" s="1">
        <f ca="1">SUMIFS(INDIRECT($F$1&amp;$F69&amp;":"&amp;$F69),INDIRECT($F$1&amp;dbP!$D$2&amp;":"&amp;dbP!$D$2),"&gt;="&amp;AN$6,INDIRECT($F$1&amp;dbP!$D$2&amp;":"&amp;dbP!$D$2),"&lt;="&amp;AN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O69" s="1">
        <f ca="1">SUMIFS(INDIRECT($F$1&amp;$F69&amp;":"&amp;$F69),INDIRECT($F$1&amp;dbP!$D$2&amp;":"&amp;dbP!$D$2),"&gt;="&amp;AO$6,INDIRECT($F$1&amp;dbP!$D$2&amp;":"&amp;dbP!$D$2),"&lt;="&amp;AO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P69" s="1">
        <f ca="1">SUMIFS(INDIRECT($F$1&amp;$F69&amp;":"&amp;$F69),INDIRECT($F$1&amp;dbP!$D$2&amp;":"&amp;dbP!$D$2),"&gt;="&amp;AP$6,INDIRECT($F$1&amp;dbP!$D$2&amp;":"&amp;dbP!$D$2),"&lt;="&amp;AP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Q69" s="1">
        <f ca="1">SUMIFS(INDIRECT($F$1&amp;$F69&amp;":"&amp;$F69),INDIRECT($F$1&amp;dbP!$D$2&amp;":"&amp;dbP!$D$2),"&gt;="&amp;AQ$6,INDIRECT($F$1&amp;dbP!$D$2&amp;":"&amp;dbP!$D$2),"&lt;="&amp;AQ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R69" s="1">
        <f ca="1">SUMIFS(INDIRECT($F$1&amp;$F69&amp;":"&amp;$F69),INDIRECT($F$1&amp;dbP!$D$2&amp;":"&amp;dbP!$D$2),"&gt;="&amp;AR$6,INDIRECT($F$1&amp;dbP!$D$2&amp;":"&amp;dbP!$D$2),"&lt;="&amp;AR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S69" s="1">
        <f ca="1">SUMIFS(INDIRECT($F$1&amp;$F69&amp;":"&amp;$F69),INDIRECT($F$1&amp;dbP!$D$2&amp;":"&amp;dbP!$D$2),"&gt;="&amp;AS$6,INDIRECT($F$1&amp;dbP!$D$2&amp;":"&amp;dbP!$D$2),"&lt;="&amp;AS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T69" s="1">
        <f ca="1">SUMIFS(INDIRECT($F$1&amp;$F69&amp;":"&amp;$F69),INDIRECT($F$1&amp;dbP!$D$2&amp;":"&amp;dbP!$D$2),"&gt;="&amp;AT$6,INDIRECT($F$1&amp;dbP!$D$2&amp;":"&amp;dbP!$D$2),"&lt;="&amp;AT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U69" s="1">
        <f ca="1">SUMIFS(INDIRECT($F$1&amp;$F69&amp;":"&amp;$F69),INDIRECT($F$1&amp;dbP!$D$2&amp;":"&amp;dbP!$D$2),"&gt;="&amp;AU$6,INDIRECT($F$1&amp;dbP!$D$2&amp;":"&amp;dbP!$D$2),"&lt;="&amp;AU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V69" s="1">
        <f ca="1">SUMIFS(INDIRECT($F$1&amp;$F69&amp;":"&amp;$F69),INDIRECT($F$1&amp;dbP!$D$2&amp;":"&amp;dbP!$D$2),"&gt;="&amp;AV$6,INDIRECT($F$1&amp;dbP!$D$2&amp;":"&amp;dbP!$D$2),"&lt;="&amp;AV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W69" s="1">
        <f ca="1">SUMIFS(INDIRECT($F$1&amp;$F69&amp;":"&amp;$F69),INDIRECT($F$1&amp;dbP!$D$2&amp;":"&amp;dbP!$D$2),"&gt;="&amp;AW$6,INDIRECT($F$1&amp;dbP!$D$2&amp;":"&amp;dbP!$D$2),"&lt;="&amp;AW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X69" s="1">
        <f ca="1">SUMIFS(INDIRECT($F$1&amp;$F69&amp;":"&amp;$F69),INDIRECT($F$1&amp;dbP!$D$2&amp;":"&amp;dbP!$D$2),"&gt;="&amp;AX$6,INDIRECT($F$1&amp;dbP!$D$2&amp;":"&amp;dbP!$D$2),"&lt;="&amp;AX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Y69" s="1">
        <f ca="1">SUMIFS(INDIRECT($F$1&amp;$F69&amp;":"&amp;$F69),INDIRECT($F$1&amp;dbP!$D$2&amp;":"&amp;dbP!$D$2),"&gt;="&amp;AY$6,INDIRECT($F$1&amp;dbP!$D$2&amp;":"&amp;dbP!$D$2),"&lt;="&amp;AY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Z69" s="1">
        <f ca="1">SUMIFS(INDIRECT($F$1&amp;$F69&amp;":"&amp;$F69),INDIRECT($F$1&amp;dbP!$D$2&amp;":"&amp;dbP!$D$2),"&gt;="&amp;AZ$6,INDIRECT($F$1&amp;dbP!$D$2&amp;":"&amp;dbP!$D$2),"&lt;="&amp;AZ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A69" s="1">
        <f ca="1">SUMIFS(INDIRECT($F$1&amp;$F69&amp;":"&amp;$F69),INDIRECT($F$1&amp;dbP!$D$2&amp;":"&amp;dbP!$D$2),"&gt;="&amp;BA$6,INDIRECT($F$1&amp;dbP!$D$2&amp;":"&amp;dbP!$D$2),"&lt;="&amp;BA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B69" s="1">
        <f ca="1">SUMIFS(INDIRECT($F$1&amp;$F69&amp;":"&amp;$F69),INDIRECT($F$1&amp;dbP!$D$2&amp;":"&amp;dbP!$D$2),"&gt;="&amp;BB$6,INDIRECT($F$1&amp;dbP!$D$2&amp;":"&amp;dbP!$D$2),"&lt;="&amp;BB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C69" s="1">
        <f ca="1">SUMIFS(INDIRECT($F$1&amp;$F69&amp;":"&amp;$F69),INDIRECT($F$1&amp;dbP!$D$2&amp;":"&amp;dbP!$D$2),"&gt;="&amp;BC$6,INDIRECT($F$1&amp;dbP!$D$2&amp;":"&amp;dbP!$D$2),"&lt;="&amp;BC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D69" s="1">
        <f ca="1">SUMIFS(INDIRECT($F$1&amp;$F69&amp;":"&amp;$F69),INDIRECT($F$1&amp;dbP!$D$2&amp;":"&amp;dbP!$D$2),"&gt;="&amp;BD$6,INDIRECT($F$1&amp;dbP!$D$2&amp;":"&amp;dbP!$D$2),"&lt;="&amp;BD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E69" s="1">
        <f ca="1">SUMIFS(INDIRECT($F$1&amp;$F69&amp;":"&amp;$F69),INDIRECT($F$1&amp;dbP!$D$2&amp;":"&amp;dbP!$D$2),"&gt;="&amp;BE$6,INDIRECT($F$1&amp;dbP!$D$2&amp;":"&amp;dbP!$D$2),"&lt;="&amp;BE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</row>
    <row r="70" spans="2:57" x14ac:dyDescent="0.3">
      <c r="B70" s="1">
        <f>MAX(B$49:B69)+1</f>
        <v>36</v>
      </c>
      <c r="F70" s="1" t="str">
        <f ca="1">INDIRECT($B$1&amp;Items!H$2&amp;$B70)</f>
        <v>Y</v>
      </c>
      <c r="H70" s="13" t="str">
        <f ca="1">INDIRECT($B$1&amp;Items!E$2&amp;$B70)</f>
        <v>Начисление себестоимостных затрат</v>
      </c>
      <c r="I70" s="13" t="str">
        <f ca="1">IF(INDIRECT($B$1&amp;Items!F$2&amp;$B70)="",H70,INDIRECT($B$1&amp;Items!F$2&amp;$B70))</f>
        <v>Начисление затрат этапа-2 бизнес-процесса</v>
      </c>
      <c r="J70" s="1" t="str">
        <f ca="1">IF(INDIRECT($B$1&amp;Items!G$2&amp;$B70)="",IF(H70&lt;&gt;I70,"  "&amp;I70,I70),"    "&amp;INDIRECT($B$1&amp;Items!G$2&amp;$B70))</f>
        <v xml:space="preserve">    Производственные затраты-6</v>
      </c>
      <c r="S70" s="1">
        <f ca="1">SUM($U70:INDIRECT(ADDRESS(ROW(),SUMIFS($1:$1,$5:$5,MAX($5:$5)))))</f>
        <v>1014757</v>
      </c>
      <c r="V70" s="1">
        <f ca="1">SUMIFS(INDIRECT($F$1&amp;$F70&amp;":"&amp;$F70),INDIRECT($F$1&amp;dbP!$D$2&amp;":"&amp;dbP!$D$2),"&gt;="&amp;V$6,INDIRECT($F$1&amp;dbP!$D$2&amp;":"&amp;dbP!$D$2),"&lt;="&amp;V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W70" s="1">
        <f ca="1">SUMIFS(INDIRECT($F$1&amp;$F70&amp;":"&amp;$F70),INDIRECT($F$1&amp;dbP!$D$2&amp;":"&amp;dbP!$D$2),"&gt;="&amp;W$6,INDIRECT($F$1&amp;dbP!$D$2&amp;":"&amp;dbP!$D$2),"&lt;="&amp;W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X70" s="1">
        <f ca="1">SUMIFS(INDIRECT($F$1&amp;$F70&amp;":"&amp;$F70),INDIRECT($F$1&amp;dbP!$D$2&amp;":"&amp;dbP!$D$2),"&gt;="&amp;X$6,INDIRECT($F$1&amp;dbP!$D$2&amp;":"&amp;dbP!$D$2),"&lt;="&amp;X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Y70" s="1">
        <f ca="1">SUMIFS(INDIRECT($F$1&amp;$F70&amp;":"&amp;$F70),INDIRECT($F$1&amp;dbP!$D$2&amp;":"&amp;dbP!$D$2),"&gt;="&amp;Y$6,INDIRECT($F$1&amp;dbP!$D$2&amp;":"&amp;dbP!$D$2),"&lt;="&amp;Y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Z70" s="1">
        <f ca="1">SUMIFS(INDIRECT($F$1&amp;$F70&amp;":"&amp;$F70),INDIRECT($F$1&amp;dbP!$D$2&amp;":"&amp;dbP!$D$2),"&gt;="&amp;Z$6,INDIRECT($F$1&amp;dbP!$D$2&amp;":"&amp;dbP!$D$2),"&lt;="&amp;Z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A70" s="1">
        <f ca="1">SUMIFS(INDIRECT($F$1&amp;$F70&amp;":"&amp;$F70),INDIRECT($F$1&amp;dbP!$D$2&amp;":"&amp;dbP!$D$2),"&gt;="&amp;AA$6,INDIRECT($F$1&amp;dbP!$D$2&amp;":"&amp;dbP!$D$2),"&lt;="&amp;AA$7,INDIRECT($F$1&amp;dbP!$O$2&amp;":"&amp;dbP!$O$2),$H70,INDIRECT($F$1&amp;dbP!$P$2&amp;":"&amp;dbP!$P$2),IF($I70=$J70,"*",$I70),INDIRECT($F$1&amp;dbP!$Q$2&amp;":"&amp;dbP!$Q$2),IF(OR($I70=$J70,"  "&amp;$I70=$J70),"*",RIGHT($J70,LEN($J70)-4)))</f>
        <v>1014757</v>
      </c>
      <c r="AB70" s="1">
        <f ca="1">SUMIFS(INDIRECT($F$1&amp;$F70&amp;":"&amp;$F70),INDIRECT($F$1&amp;dbP!$D$2&amp;":"&amp;dbP!$D$2),"&gt;="&amp;AB$6,INDIRECT($F$1&amp;dbP!$D$2&amp;":"&amp;dbP!$D$2),"&lt;="&amp;AB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C70" s="1">
        <f ca="1">SUMIFS(INDIRECT($F$1&amp;$F70&amp;":"&amp;$F70),INDIRECT($F$1&amp;dbP!$D$2&amp;":"&amp;dbP!$D$2),"&gt;="&amp;AC$6,INDIRECT($F$1&amp;dbP!$D$2&amp;":"&amp;dbP!$D$2),"&lt;="&amp;AC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D70" s="1">
        <f ca="1">SUMIFS(INDIRECT($F$1&amp;$F70&amp;":"&amp;$F70),INDIRECT($F$1&amp;dbP!$D$2&amp;":"&amp;dbP!$D$2),"&gt;="&amp;AD$6,INDIRECT($F$1&amp;dbP!$D$2&amp;":"&amp;dbP!$D$2),"&lt;="&amp;AD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E70" s="1">
        <f ca="1">SUMIFS(INDIRECT($F$1&amp;$F70&amp;":"&amp;$F70),INDIRECT($F$1&amp;dbP!$D$2&amp;":"&amp;dbP!$D$2),"&gt;="&amp;AE$6,INDIRECT($F$1&amp;dbP!$D$2&amp;":"&amp;dbP!$D$2),"&lt;="&amp;AE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F70" s="1">
        <f ca="1">SUMIFS(INDIRECT($F$1&amp;$F70&amp;":"&amp;$F70),INDIRECT($F$1&amp;dbP!$D$2&amp;":"&amp;dbP!$D$2),"&gt;="&amp;AF$6,INDIRECT($F$1&amp;dbP!$D$2&amp;":"&amp;dbP!$D$2),"&lt;="&amp;AF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G70" s="1">
        <f ca="1">SUMIFS(INDIRECT($F$1&amp;$F70&amp;":"&amp;$F70),INDIRECT($F$1&amp;dbP!$D$2&amp;":"&amp;dbP!$D$2),"&gt;="&amp;AG$6,INDIRECT($F$1&amp;dbP!$D$2&amp;":"&amp;dbP!$D$2),"&lt;="&amp;AG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H70" s="1">
        <f ca="1">SUMIFS(INDIRECT($F$1&amp;$F70&amp;":"&amp;$F70),INDIRECT($F$1&amp;dbP!$D$2&amp;":"&amp;dbP!$D$2),"&gt;="&amp;AH$6,INDIRECT($F$1&amp;dbP!$D$2&amp;":"&amp;dbP!$D$2),"&lt;="&amp;AH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I70" s="1">
        <f ca="1">SUMIFS(INDIRECT($F$1&amp;$F70&amp;":"&amp;$F70),INDIRECT($F$1&amp;dbP!$D$2&amp;":"&amp;dbP!$D$2),"&gt;="&amp;AI$6,INDIRECT($F$1&amp;dbP!$D$2&amp;":"&amp;dbP!$D$2),"&lt;="&amp;AI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J70" s="1">
        <f ca="1">SUMIFS(INDIRECT($F$1&amp;$F70&amp;":"&amp;$F70),INDIRECT($F$1&amp;dbP!$D$2&amp;":"&amp;dbP!$D$2),"&gt;="&amp;AJ$6,INDIRECT($F$1&amp;dbP!$D$2&amp;":"&amp;dbP!$D$2),"&lt;="&amp;AJ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K70" s="1">
        <f ca="1">SUMIFS(INDIRECT($F$1&amp;$F70&amp;":"&amp;$F70),INDIRECT($F$1&amp;dbP!$D$2&amp;":"&amp;dbP!$D$2),"&gt;="&amp;AK$6,INDIRECT($F$1&amp;dbP!$D$2&amp;":"&amp;dbP!$D$2),"&lt;="&amp;AK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L70" s="1">
        <f ca="1">SUMIFS(INDIRECT($F$1&amp;$F70&amp;":"&amp;$F70),INDIRECT($F$1&amp;dbP!$D$2&amp;":"&amp;dbP!$D$2),"&gt;="&amp;AL$6,INDIRECT($F$1&amp;dbP!$D$2&amp;":"&amp;dbP!$D$2),"&lt;="&amp;AL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M70" s="1">
        <f ca="1">SUMIFS(INDIRECT($F$1&amp;$F70&amp;":"&amp;$F70),INDIRECT($F$1&amp;dbP!$D$2&amp;":"&amp;dbP!$D$2),"&gt;="&amp;AM$6,INDIRECT($F$1&amp;dbP!$D$2&amp;":"&amp;dbP!$D$2),"&lt;="&amp;AM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N70" s="1">
        <f ca="1">SUMIFS(INDIRECT($F$1&amp;$F70&amp;":"&amp;$F70),INDIRECT($F$1&amp;dbP!$D$2&amp;":"&amp;dbP!$D$2),"&gt;="&amp;AN$6,INDIRECT($F$1&amp;dbP!$D$2&amp;":"&amp;dbP!$D$2),"&lt;="&amp;AN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O70" s="1">
        <f ca="1">SUMIFS(INDIRECT($F$1&amp;$F70&amp;":"&amp;$F70),INDIRECT($F$1&amp;dbP!$D$2&amp;":"&amp;dbP!$D$2),"&gt;="&amp;AO$6,INDIRECT($F$1&amp;dbP!$D$2&amp;":"&amp;dbP!$D$2),"&lt;="&amp;AO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P70" s="1">
        <f ca="1">SUMIFS(INDIRECT($F$1&amp;$F70&amp;":"&amp;$F70),INDIRECT($F$1&amp;dbP!$D$2&amp;":"&amp;dbP!$D$2),"&gt;="&amp;AP$6,INDIRECT($F$1&amp;dbP!$D$2&amp;":"&amp;dbP!$D$2),"&lt;="&amp;AP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Q70" s="1">
        <f ca="1">SUMIFS(INDIRECT($F$1&amp;$F70&amp;":"&amp;$F70),INDIRECT($F$1&amp;dbP!$D$2&amp;":"&amp;dbP!$D$2),"&gt;="&amp;AQ$6,INDIRECT($F$1&amp;dbP!$D$2&amp;":"&amp;dbP!$D$2),"&lt;="&amp;AQ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R70" s="1">
        <f ca="1">SUMIFS(INDIRECT($F$1&amp;$F70&amp;":"&amp;$F70),INDIRECT($F$1&amp;dbP!$D$2&amp;":"&amp;dbP!$D$2),"&gt;="&amp;AR$6,INDIRECT($F$1&amp;dbP!$D$2&amp;":"&amp;dbP!$D$2),"&lt;="&amp;AR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S70" s="1">
        <f ca="1">SUMIFS(INDIRECT($F$1&amp;$F70&amp;":"&amp;$F70),INDIRECT($F$1&amp;dbP!$D$2&amp;":"&amp;dbP!$D$2),"&gt;="&amp;AS$6,INDIRECT($F$1&amp;dbP!$D$2&amp;":"&amp;dbP!$D$2),"&lt;="&amp;AS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T70" s="1">
        <f ca="1">SUMIFS(INDIRECT($F$1&amp;$F70&amp;":"&amp;$F70),INDIRECT($F$1&amp;dbP!$D$2&amp;":"&amp;dbP!$D$2),"&gt;="&amp;AT$6,INDIRECT($F$1&amp;dbP!$D$2&amp;":"&amp;dbP!$D$2),"&lt;="&amp;AT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U70" s="1">
        <f ca="1">SUMIFS(INDIRECT($F$1&amp;$F70&amp;":"&amp;$F70),INDIRECT($F$1&amp;dbP!$D$2&amp;":"&amp;dbP!$D$2),"&gt;="&amp;AU$6,INDIRECT($F$1&amp;dbP!$D$2&amp;":"&amp;dbP!$D$2),"&lt;="&amp;AU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V70" s="1">
        <f ca="1">SUMIFS(INDIRECT($F$1&amp;$F70&amp;":"&amp;$F70),INDIRECT($F$1&amp;dbP!$D$2&amp;":"&amp;dbP!$D$2),"&gt;="&amp;AV$6,INDIRECT($F$1&amp;dbP!$D$2&amp;":"&amp;dbP!$D$2),"&lt;="&amp;AV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W70" s="1">
        <f ca="1">SUMIFS(INDIRECT($F$1&amp;$F70&amp;":"&amp;$F70),INDIRECT($F$1&amp;dbP!$D$2&amp;":"&amp;dbP!$D$2),"&gt;="&amp;AW$6,INDIRECT($F$1&amp;dbP!$D$2&amp;":"&amp;dbP!$D$2),"&lt;="&amp;AW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X70" s="1">
        <f ca="1">SUMIFS(INDIRECT($F$1&amp;$F70&amp;":"&amp;$F70),INDIRECT($F$1&amp;dbP!$D$2&amp;":"&amp;dbP!$D$2),"&gt;="&amp;AX$6,INDIRECT($F$1&amp;dbP!$D$2&amp;":"&amp;dbP!$D$2),"&lt;="&amp;AX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Y70" s="1">
        <f ca="1">SUMIFS(INDIRECT($F$1&amp;$F70&amp;":"&amp;$F70),INDIRECT($F$1&amp;dbP!$D$2&amp;":"&amp;dbP!$D$2),"&gt;="&amp;AY$6,INDIRECT($F$1&amp;dbP!$D$2&amp;":"&amp;dbP!$D$2),"&lt;="&amp;AY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Z70" s="1">
        <f ca="1">SUMIFS(INDIRECT($F$1&amp;$F70&amp;":"&amp;$F70),INDIRECT($F$1&amp;dbP!$D$2&amp;":"&amp;dbP!$D$2),"&gt;="&amp;AZ$6,INDIRECT($F$1&amp;dbP!$D$2&amp;":"&amp;dbP!$D$2),"&lt;="&amp;AZ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A70" s="1">
        <f ca="1">SUMIFS(INDIRECT($F$1&amp;$F70&amp;":"&amp;$F70),INDIRECT($F$1&amp;dbP!$D$2&amp;":"&amp;dbP!$D$2),"&gt;="&amp;BA$6,INDIRECT($F$1&amp;dbP!$D$2&amp;":"&amp;dbP!$D$2),"&lt;="&amp;BA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B70" s="1">
        <f ca="1">SUMIFS(INDIRECT($F$1&amp;$F70&amp;":"&amp;$F70),INDIRECT($F$1&amp;dbP!$D$2&amp;":"&amp;dbP!$D$2),"&gt;="&amp;BB$6,INDIRECT($F$1&amp;dbP!$D$2&amp;":"&amp;dbP!$D$2),"&lt;="&amp;BB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C70" s="1">
        <f ca="1">SUMIFS(INDIRECT($F$1&amp;$F70&amp;":"&amp;$F70),INDIRECT($F$1&amp;dbP!$D$2&amp;":"&amp;dbP!$D$2),"&gt;="&amp;BC$6,INDIRECT($F$1&amp;dbP!$D$2&amp;":"&amp;dbP!$D$2),"&lt;="&amp;BC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D70" s="1">
        <f ca="1">SUMIFS(INDIRECT($F$1&amp;$F70&amp;":"&amp;$F70),INDIRECT($F$1&amp;dbP!$D$2&amp;":"&amp;dbP!$D$2),"&gt;="&amp;BD$6,INDIRECT($F$1&amp;dbP!$D$2&amp;":"&amp;dbP!$D$2),"&lt;="&amp;BD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E70" s="1">
        <f ca="1">SUMIFS(INDIRECT($F$1&amp;$F70&amp;":"&amp;$F70),INDIRECT($F$1&amp;dbP!$D$2&amp;":"&amp;dbP!$D$2),"&gt;="&amp;BE$6,INDIRECT($F$1&amp;dbP!$D$2&amp;":"&amp;dbP!$D$2),"&lt;="&amp;BE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</row>
    <row r="71" spans="2:57" x14ac:dyDescent="0.3">
      <c r="B71" s="1">
        <f>MAX(B$49:B70)+1</f>
        <v>37</v>
      </c>
      <c r="F71" s="1" t="str">
        <f ca="1">INDIRECT($B$1&amp;Items!H$2&amp;$B71)</f>
        <v>Y</v>
      </c>
      <c r="H71" s="13" t="str">
        <f ca="1">INDIRECT($B$1&amp;Items!E$2&amp;$B71)</f>
        <v>Начисление себестоимостных затрат</v>
      </c>
      <c r="I71" s="13" t="str">
        <f ca="1">IF(INDIRECT($B$1&amp;Items!F$2&amp;$B71)="",H71,INDIRECT($B$1&amp;Items!F$2&amp;$B71))</f>
        <v>Начисление затрат этапа-2 бизнес-процесса</v>
      </c>
      <c r="J71" s="1" t="str">
        <f ca="1">IF(INDIRECT($B$1&amp;Items!G$2&amp;$B71)="",IF(H71&lt;&gt;I71,"  "&amp;I71,I71),"    "&amp;INDIRECT($B$1&amp;Items!G$2&amp;$B71))</f>
        <v xml:space="preserve">    Производственные затраты-7</v>
      </c>
      <c r="S71" s="1">
        <f ca="1">SUM($U71:INDIRECT(ADDRESS(ROW(),SUMIFS($1:$1,$5:$5,MAX($5:$5)))))</f>
        <v>955533.54</v>
      </c>
      <c r="V71" s="1">
        <f ca="1">SUMIFS(INDIRECT($F$1&amp;$F71&amp;":"&amp;$F71),INDIRECT($F$1&amp;dbP!$D$2&amp;":"&amp;dbP!$D$2),"&gt;="&amp;V$6,INDIRECT($F$1&amp;dbP!$D$2&amp;":"&amp;dbP!$D$2),"&lt;="&amp;V$7,INDIRECT($F$1&amp;dbP!$O$2&amp;":"&amp;dbP!$O$2),$H71,INDIRECT($F$1&amp;dbP!$P$2&amp;":"&amp;dbP!$P$2),IF($I71=$J71,"*",$I71),INDIRECT($F$1&amp;dbP!$Q$2&amp;":"&amp;dbP!$Q$2),IF(OR($I71=$J71,"  "&amp;$I71=$J71),"*",RIGHT($J71,LEN($J71)-4)))</f>
        <v>955533.54</v>
      </c>
      <c r="W71" s="1">
        <f ca="1">SUMIFS(INDIRECT($F$1&amp;$F71&amp;":"&amp;$F71),INDIRECT($F$1&amp;dbP!$D$2&amp;":"&amp;dbP!$D$2),"&gt;="&amp;W$6,INDIRECT($F$1&amp;dbP!$D$2&amp;":"&amp;dbP!$D$2),"&lt;="&amp;W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X71" s="1">
        <f ca="1">SUMIFS(INDIRECT($F$1&amp;$F71&amp;":"&amp;$F71),INDIRECT($F$1&amp;dbP!$D$2&amp;":"&amp;dbP!$D$2),"&gt;="&amp;X$6,INDIRECT($F$1&amp;dbP!$D$2&amp;":"&amp;dbP!$D$2),"&lt;="&amp;X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Y71" s="1">
        <f ca="1">SUMIFS(INDIRECT($F$1&amp;$F71&amp;":"&amp;$F71),INDIRECT($F$1&amp;dbP!$D$2&amp;":"&amp;dbP!$D$2),"&gt;="&amp;Y$6,INDIRECT($F$1&amp;dbP!$D$2&amp;":"&amp;dbP!$D$2),"&lt;="&amp;Y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Z71" s="1">
        <f ca="1">SUMIFS(INDIRECT($F$1&amp;$F71&amp;":"&amp;$F71),INDIRECT($F$1&amp;dbP!$D$2&amp;":"&amp;dbP!$D$2),"&gt;="&amp;Z$6,INDIRECT($F$1&amp;dbP!$D$2&amp;":"&amp;dbP!$D$2),"&lt;="&amp;Z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A71" s="1">
        <f ca="1">SUMIFS(INDIRECT($F$1&amp;$F71&amp;":"&amp;$F71),INDIRECT($F$1&amp;dbP!$D$2&amp;":"&amp;dbP!$D$2),"&gt;="&amp;AA$6,INDIRECT($F$1&amp;dbP!$D$2&amp;":"&amp;dbP!$D$2),"&lt;="&amp;AA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B71" s="1">
        <f ca="1">SUMIFS(INDIRECT($F$1&amp;$F71&amp;":"&amp;$F71),INDIRECT($F$1&amp;dbP!$D$2&amp;":"&amp;dbP!$D$2),"&gt;="&amp;AB$6,INDIRECT($F$1&amp;dbP!$D$2&amp;":"&amp;dbP!$D$2),"&lt;="&amp;AB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C71" s="1">
        <f ca="1">SUMIFS(INDIRECT($F$1&amp;$F71&amp;":"&amp;$F71),INDIRECT($F$1&amp;dbP!$D$2&amp;":"&amp;dbP!$D$2),"&gt;="&amp;AC$6,INDIRECT($F$1&amp;dbP!$D$2&amp;":"&amp;dbP!$D$2),"&lt;="&amp;AC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D71" s="1">
        <f ca="1">SUMIFS(INDIRECT($F$1&amp;$F71&amp;":"&amp;$F71),INDIRECT($F$1&amp;dbP!$D$2&amp;":"&amp;dbP!$D$2),"&gt;="&amp;AD$6,INDIRECT($F$1&amp;dbP!$D$2&amp;":"&amp;dbP!$D$2),"&lt;="&amp;AD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E71" s="1">
        <f ca="1">SUMIFS(INDIRECT($F$1&amp;$F71&amp;":"&amp;$F71),INDIRECT($F$1&amp;dbP!$D$2&amp;":"&amp;dbP!$D$2),"&gt;="&amp;AE$6,INDIRECT($F$1&amp;dbP!$D$2&amp;":"&amp;dbP!$D$2),"&lt;="&amp;AE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F71" s="1">
        <f ca="1">SUMIFS(INDIRECT($F$1&amp;$F71&amp;":"&amp;$F71),INDIRECT($F$1&amp;dbP!$D$2&amp;":"&amp;dbP!$D$2),"&gt;="&amp;AF$6,INDIRECT($F$1&amp;dbP!$D$2&amp;":"&amp;dbP!$D$2),"&lt;="&amp;AF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G71" s="1">
        <f ca="1">SUMIFS(INDIRECT($F$1&amp;$F71&amp;":"&amp;$F71),INDIRECT($F$1&amp;dbP!$D$2&amp;":"&amp;dbP!$D$2),"&gt;="&amp;AG$6,INDIRECT($F$1&amp;dbP!$D$2&amp;":"&amp;dbP!$D$2),"&lt;="&amp;AG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H71" s="1">
        <f ca="1">SUMIFS(INDIRECT($F$1&amp;$F71&amp;":"&amp;$F71),INDIRECT($F$1&amp;dbP!$D$2&amp;":"&amp;dbP!$D$2),"&gt;="&amp;AH$6,INDIRECT($F$1&amp;dbP!$D$2&amp;":"&amp;dbP!$D$2),"&lt;="&amp;AH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I71" s="1">
        <f ca="1">SUMIFS(INDIRECT($F$1&amp;$F71&amp;":"&amp;$F71),INDIRECT($F$1&amp;dbP!$D$2&amp;":"&amp;dbP!$D$2),"&gt;="&amp;AI$6,INDIRECT($F$1&amp;dbP!$D$2&amp;":"&amp;dbP!$D$2),"&lt;="&amp;AI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J71" s="1">
        <f ca="1">SUMIFS(INDIRECT($F$1&amp;$F71&amp;":"&amp;$F71),INDIRECT($F$1&amp;dbP!$D$2&amp;":"&amp;dbP!$D$2),"&gt;="&amp;AJ$6,INDIRECT($F$1&amp;dbP!$D$2&amp;":"&amp;dbP!$D$2),"&lt;="&amp;AJ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K71" s="1">
        <f ca="1">SUMIFS(INDIRECT($F$1&amp;$F71&amp;":"&amp;$F71),INDIRECT($F$1&amp;dbP!$D$2&amp;":"&amp;dbP!$D$2),"&gt;="&amp;AK$6,INDIRECT($F$1&amp;dbP!$D$2&amp;":"&amp;dbP!$D$2),"&lt;="&amp;AK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L71" s="1">
        <f ca="1">SUMIFS(INDIRECT($F$1&amp;$F71&amp;":"&amp;$F71),INDIRECT($F$1&amp;dbP!$D$2&amp;":"&amp;dbP!$D$2),"&gt;="&amp;AL$6,INDIRECT($F$1&amp;dbP!$D$2&amp;":"&amp;dbP!$D$2),"&lt;="&amp;AL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M71" s="1">
        <f ca="1">SUMIFS(INDIRECT($F$1&amp;$F71&amp;":"&amp;$F71),INDIRECT($F$1&amp;dbP!$D$2&amp;":"&amp;dbP!$D$2),"&gt;="&amp;AM$6,INDIRECT($F$1&amp;dbP!$D$2&amp;":"&amp;dbP!$D$2),"&lt;="&amp;AM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N71" s="1">
        <f ca="1">SUMIFS(INDIRECT($F$1&amp;$F71&amp;":"&amp;$F71),INDIRECT($F$1&amp;dbP!$D$2&amp;":"&amp;dbP!$D$2),"&gt;="&amp;AN$6,INDIRECT($F$1&amp;dbP!$D$2&amp;":"&amp;dbP!$D$2),"&lt;="&amp;AN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O71" s="1">
        <f ca="1">SUMIFS(INDIRECT($F$1&amp;$F71&amp;":"&amp;$F71),INDIRECT($F$1&amp;dbP!$D$2&amp;":"&amp;dbP!$D$2),"&gt;="&amp;AO$6,INDIRECT($F$1&amp;dbP!$D$2&amp;":"&amp;dbP!$D$2),"&lt;="&amp;AO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P71" s="1">
        <f ca="1">SUMIFS(INDIRECT($F$1&amp;$F71&amp;":"&amp;$F71),INDIRECT($F$1&amp;dbP!$D$2&amp;":"&amp;dbP!$D$2),"&gt;="&amp;AP$6,INDIRECT($F$1&amp;dbP!$D$2&amp;":"&amp;dbP!$D$2),"&lt;="&amp;AP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Q71" s="1">
        <f ca="1">SUMIFS(INDIRECT($F$1&amp;$F71&amp;":"&amp;$F71),INDIRECT($F$1&amp;dbP!$D$2&amp;":"&amp;dbP!$D$2),"&gt;="&amp;AQ$6,INDIRECT($F$1&amp;dbP!$D$2&amp;":"&amp;dbP!$D$2),"&lt;="&amp;AQ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R71" s="1">
        <f ca="1">SUMIFS(INDIRECT($F$1&amp;$F71&amp;":"&amp;$F71),INDIRECT($F$1&amp;dbP!$D$2&amp;":"&amp;dbP!$D$2),"&gt;="&amp;AR$6,INDIRECT($F$1&amp;dbP!$D$2&amp;":"&amp;dbP!$D$2),"&lt;="&amp;AR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S71" s="1">
        <f ca="1">SUMIFS(INDIRECT($F$1&amp;$F71&amp;":"&amp;$F71),INDIRECT($F$1&amp;dbP!$D$2&amp;":"&amp;dbP!$D$2),"&gt;="&amp;AS$6,INDIRECT($F$1&amp;dbP!$D$2&amp;":"&amp;dbP!$D$2),"&lt;="&amp;AS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T71" s="1">
        <f ca="1">SUMIFS(INDIRECT($F$1&amp;$F71&amp;":"&amp;$F71),INDIRECT($F$1&amp;dbP!$D$2&amp;":"&amp;dbP!$D$2),"&gt;="&amp;AT$6,INDIRECT($F$1&amp;dbP!$D$2&amp;":"&amp;dbP!$D$2),"&lt;="&amp;AT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U71" s="1">
        <f ca="1">SUMIFS(INDIRECT($F$1&amp;$F71&amp;":"&amp;$F71),INDIRECT($F$1&amp;dbP!$D$2&amp;":"&amp;dbP!$D$2),"&gt;="&amp;AU$6,INDIRECT($F$1&amp;dbP!$D$2&amp;":"&amp;dbP!$D$2),"&lt;="&amp;AU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V71" s="1">
        <f ca="1">SUMIFS(INDIRECT($F$1&amp;$F71&amp;":"&amp;$F71),INDIRECT($F$1&amp;dbP!$D$2&amp;":"&amp;dbP!$D$2),"&gt;="&amp;AV$6,INDIRECT($F$1&amp;dbP!$D$2&amp;":"&amp;dbP!$D$2),"&lt;="&amp;AV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W71" s="1">
        <f ca="1">SUMIFS(INDIRECT($F$1&amp;$F71&amp;":"&amp;$F71),INDIRECT($F$1&amp;dbP!$D$2&amp;":"&amp;dbP!$D$2),"&gt;="&amp;AW$6,INDIRECT($F$1&amp;dbP!$D$2&amp;":"&amp;dbP!$D$2),"&lt;="&amp;AW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X71" s="1">
        <f ca="1">SUMIFS(INDIRECT($F$1&amp;$F71&amp;":"&amp;$F71),INDIRECT($F$1&amp;dbP!$D$2&amp;":"&amp;dbP!$D$2),"&gt;="&amp;AX$6,INDIRECT($F$1&amp;dbP!$D$2&amp;":"&amp;dbP!$D$2),"&lt;="&amp;AX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Y71" s="1">
        <f ca="1">SUMIFS(INDIRECT($F$1&amp;$F71&amp;":"&amp;$F71),INDIRECT($F$1&amp;dbP!$D$2&amp;":"&amp;dbP!$D$2),"&gt;="&amp;AY$6,INDIRECT($F$1&amp;dbP!$D$2&amp;":"&amp;dbP!$D$2),"&lt;="&amp;AY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Z71" s="1">
        <f ca="1">SUMIFS(INDIRECT($F$1&amp;$F71&amp;":"&amp;$F71),INDIRECT($F$1&amp;dbP!$D$2&amp;":"&amp;dbP!$D$2),"&gt;="&amp;AZ$6,INDIRECT($F$1&amp;dbP!$D$2&amp;":"&amp;dbP!$D$2),"&lt;="&amp;AZ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A71" s="1">
        <f ca="1">SUMIFS(INDIRECT($F$1&amp;$F71&amp;":"&amp;$F71),INDIRECT($F$1&amp;dbP!$D$2&amp;":"&amp;dbP!$D$2),"&gt;="&amp;BA$6,INDIRECT($F$1&amp;dbP!$D$2&amp;":"&amp;dbP!$D$2),"&lt;="&amp;BA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B71" s="1">
        <f ca="1">SUMIFS(INDIRECT($F$1&amp;$F71&amp;":"&amp;$F71),INDIRECT($F$1&amp;dbP!$D$2&amp;":"&amp;dbP!$D$2),"&gt;="&amp;BB$6,INDIRECT($F$1&amp;dbP!$D$2&amp;":"&amp;dbP!$D$2),"&lt;="&amp;BB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C71" s="1">
        <f ca="1">SUMIFS(INDIRECT($F$1&amp;$F71&amp;":"&amp;$F71),INDIRECT($F$1&amp;dbP!$D$2&amp;":"&amp;dbP!$D$2),"&gt;="&amp;BC$6,INDIRECT($F$1&amp;dbP!$D$2&amp;":"&amp;dbP!$D$2),"&lt;="&amp;BC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D71" s="1">
        <f ca="1">SUMIFS(INDIRECT($F$1&amp;$F71&amp;":"&amp;$F71),INDIRECT($F$1&amp;dbP!$D$2&amp;":"&amp;dbP!$D$2),"&gt;="&amp;BD$6,INDIRECT($F$1&amp;dbP!$D$2&amp;":"&amp;dbP!$D$2),"&lt;="&amp;BD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E71" s="1">
        <f ca="1">SUMIFS(INDIRECT($F$1&amp;$F71&amp;":"&amp;$F71),INDIRECT($F$1&amp;dbP!$D$2&amp;":"&amp;dbP!$D$2),"&gt;="&amp;BE$6,INDIRECT($F$1&amp;dbP!$D$2&amp;":"&amp;dbP!$D$2),"&lt;="&amp;BE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</row>
    <row r="72" spans="2:57" x14ac:dyDescent="0.3">
      <c r="B72" s="1">
        <f>MAX(B$49:B71)+1</f>
        <v>38</v>
      </c>
      <c r="F72" s="1" t="str">
        <f ca="1">INDIRECT($B$1&amp;Items!H$2&amp;$B72)</f>
        <v>Y</v>
      </c>
      <c r="H72" s="13" t="str">
        <f ca="1">INDIRECT($B$1&amp;Items!E$2&amp;$B72)</f>
        <v>Начисление себестоимостных затрат</v>
      </c>
      <c r="I72" s="13" t="str">
        <f ca="1">IF(INDIRECT($B$1&amp;Items!F$2&amp;$B72)="",H72,INDIRECT($B$1&amp;Items!F$2&amp;$B72))</f>
        <v>Начисление затрат этапа-2 бизнес-процесса</v>
      </c>
      <c r="J72" s="1" t="str">
        <f ca="1">IF(INDIRECT($B$1&amp;Items!G$2&amp;$B72)="",IF(H72&lt;&gt;I72,"  "&amp;I72,I72),"    "&amp;INDIRECT($B$1&amp;Items!G$2&amp;$B72))</f>
        <v xml:space="preserve">    Производственные затраты-8</v>
      </c>
      <c r="S72" s="1">
        <f ca="1">SUM($U72:INDIRECT(ADDRESS(ROW(),SUMIFS($1:$1,$5:$5,MAX($5:$5)))))</f>
        <v>1401326.6876999999</v>
      </c>
      <c r="V72" s="1">
        <f ca="1">SUMIFS(INDIRECT($F$1&amp;$F72&amp;":"&amp;$F72),INDIRECT($F$1&amp;dbP!$D$2&amp;":"&amp;dbP!$D$2),"&gt;="&amp;V$6,INDIRECT($F$1&amp;dbP!$D$2&amp;":"&amp;dbP!$D$2),"&lt;="&amp;V$7,INDIRECT($F$1&amp;dbP!$O$2&amp;":"&amp;dbP!$O$2),$H72,INDIRECT($F$1&amp;dbP!$P$2&amp;":"&amp;dbP!$P$2),IF($I72=$J72,"*",$I72),INDIRECT($F$1&amp;dbP!$Q$2&amp;":"&amp;dbP!$Q$2),IF(OR($I72=$J72,"  "&amp;$I72=$J72),"*",RIGHT($J72,LEN($J72)-4)))</f>
        <v>1401326.6876999999</v>
      </c>
      <c r="W72" s="1">
        <f ca="1">SUMIFS(INDIRECT($F$1&amp;$F72&amp;":"&amp;$F72),INDIRECT($F$1&amp;dbP!$D$2&amp;":"&amp;dbP!$D$2),"&gt;="&amp;W$6,INDIRECT($F$1&amp;dbP!$D$2&amp;":"&amp;dbP!$D$2),"&lt;="&amp;W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X72" s="1">
        <f ca="1">SUMIFS(INDIRECT($F$1&amp;$F72&amp;":"&amp;$F72),INDIRECT($F$1&amp;dbP!$D$2&amp;":"&amp;dbP!$D$2),"&gt;="&amp;X$6,INDIRECT($F$1&amp;dbP!$D$2&amp;":"&amp;dbP!$D$2),"&lt;="&amp;X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Y72" s="1">
        <f ca="1">SUMIFS(INDIRECT($F$1&amp;$F72&amp;":"&amp;$F72),INDIRECT($F$1&amp;dbP!$D$2&amp;":"&amp;dbP!$D$2),"&gt;="&amp;Y$6,INDIRECT($F$1&amp;dbP!$D$2&amp;":"&amp;dbP!$D$2),"&lt;="&amp;Y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Z72" s="1">
        <f ca="1">SUMIFS(INDIRECT($F$1&amp;$F72&amp;":"&amp;$F72),INDIRECT($F$1&amp;dbP!$D$2&amp;":"&amp;dbP!$D$2),"&gt;="&amp;Z$6,INDIRECT($F$1&amp;dbP!$D$2&amp;":"&amp;dbP!$D$2),"&lt;="&amp;Z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A72" s="1">
        <f ca="1">SUMIFS(INDIRECT($F$1&amp;$F72&amp;":"&amp;$F72),INDIRECT($F$1&amp;dbP!$D$2&amp;":"&amp;dbP!$D$2),"&gt;="&amp;AA$6,INDIRECT($F$1&amp;dbP!$D$2&amp;":"&amp;dbP!$D$2),"&lt;="&amp;AA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B72" s="1">
        <f ca="1">SUMIFS(INDIRECT($F$1&amp;$F72&amp;":"&amp;$F72),INDIRECT($F$1&amp;dbP!$D$2&amp;":"&amp;dbP!$D$2),"&gt;="&amp;AB$6,INDIRECT($F$1&amp;dbP!$D$2&amp;":"&amp;dbP!$D$2),"&lt;="&amp;AB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C72" s="1">
        <f ca="1">SUMIFS(INDIRECT($F$1&amp;$F72&amp;":"&amp;$F72),INDIRECT($F$1&amp;dbP!$D$2&amp;":"&amp;dbP!$D$2),"&gt;="&amp;AC$6,INDIRECT($F$1&amp;dbP!$D$2&amp;":"&amp;dbP!$D$2),"&lt;="&amp;AC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D72" s="1">
        <f ca="1">SUMIFS(INDIRECT($F$1&amp;$F72&amp;":"&amp;$F72),INDIRECT($F$1&amp;dbP!$D$2&amp;":"&amp;dbP!$D$2),"&gt;="&amp;AD$6,INDIRECT($F$1&amp;dbP!$D$2&amp;":"&amp;dbP!$D$2),"&lt;="&amp;AD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E72" s="1">
        <f ca="1">SUMIFS(INDIRECT($F$1&amp;$F72&amp;":"&amp;$F72),INDIRECT($F$1&amp;dbP!$D$2&amp;":"&amp;dbP!$D$2),"&gt;="&amp;AE$6,INDIRECT($F$1&amp;dbP!$D$2&amp;":"&amp;dbP!$D$2),"&lt;="&amp;AE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F72" s="1">
        <f ca="1">SUMIFS(INDIRECT($F$1&amp;$F72&amp;":"&amp;$F72),INDIRECT($F$1&amp;dbP!$D$2&amp;":"&amp;dbP!$D$2),"&gt;="&amp;AF$6,INDIRECT($F$1&amp;dbP!$D$2&amp;":"&amp;dbP!$D$2),"&lt;="&amp;AF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G72" s="1">
        <f ca="1">SUMIFS(INDIRECT($F$1&amp;$F72&amp;":"&amp;$F72),INDIRECT($F$1&amp;dbP!$D$2&amp;":"&amp;dbP!$D$2),"&gt;="&amp;AG$6,INDIRECT($F$1&amp;dbP!$D$2&amp;":"&amp;dbP!$D$2),"&lt;="&amp;AG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H72" s="1">
        <f ca="1">SUMIFS(INDIRECT($F$1&amp;$F72&amp;":"&amp;$F72),INDIRECT($F$1&amp;dbP!$D$2&amp;":"&amp;dbP!$D$2),"&gt;="&amp;AH$6,INDIRECT($F$1&amp;dbP!$D$2&amp;":"&amp;dbP!$D$2),"&lt;="&amp;AH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I72" s="1">
        <f ca="1">SUMIFS(INDIRECT($F$1&amp;$F72&amp;":"&amp;$F72),INDIRECT($F$1&amp;dbP!$D$2&amp;":"&amp;dbP!$D$2),"&gt;="&amp;AI$6,INDIRECT($F$1&amp;dbP!$D$2&amp;":"&amp;dbP!$D$2),"&lt;="&amp;AI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J72" s="1">
        <f ca="1">SUMIFS(INDIRECT($F$1&amp;$F72&amp;":"&amp;$F72),INDIRECT($F$1&amp;dbP!$D$2&amp;":"&amp;dbP!$D$2),"&gt;="&amp;AJ$6,INDIRECT($F$1&amp;dbP!$D$2&amp;":"&amp;dbP!$D$2),"&lt;="&amp;AJ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K72" s="1">
        <f ca="1">SUMIFS(INDIRECT($F$1&amp;$F72&amp;":"&amp;$F72),INDIRECT($F$1&amp;dbP!$D$2&amp;":"&amp;dbP!$D$2),"&gt;="&amp;AK$6,INDIRECT($F$1&amp;dbP!$D$2&amp;":"&amp;dbP!$D$2),"&lt;="&amp;AK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L72" s="1">
        <f ca="1">SUMIFS(INDIRECT($F$1&amp;$F72&amp;":"&amp;$F72),INDIRECT($F$1&amp;dbP!$D$2&amp;":"&amp;dbP!$D$2),"&gt;="&amp;AL$6,INDIRECT($F$1&amp;dbP!$D$2&amp;":"&amp;dbP!$D$2),"&lt;="&amp;AL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M72" s="1">
        <f ca="1">SUMIFS(INDIRECT($F$1&amp;$F72&amp;":"&amp;$F72),INDIRECT($F$1&amp;dbP!$D$2&amp;":"&amp;dbP!$D$2),"&gt;="&amp;AM$6,INDIRECT($F$1&amp;dbP!$D$2&amp;":"&amp;dbP!$D$2),"&lt;="&amp;AM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N72" s="1">
        <f ca="1">SUMIFS(INDIRECT($F$1&amp;$F72&amp;":"&amp;$F72),INDIRECT($F$1&amp;dbP!$D$2&amp;":"&amp;dbP!$D$2),"&gt;="&amp;AN$6,INDIRECT($F$1&amp;dbP!$D$2&amp;":"&amp;dbP!$D$2),"&lt;="&amp;AN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O72" s="1">
        <f ca="1">SUMIFS(INDIRECT($F$1&amp;$F72&amp;":"&amp;$F72),INDIRECT($F$1&amp;dbP!$D$2&amp;":"&amp;dbP!$D$2),"&gt;="&amp;AO$6,INDIRECT($F$1&amp;dbP!$D$2&amp;":"&amp;dbP!$D$2),"&lt;="&amp;AO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P72" s="1">
        <f ca="1">SUMIFS(INDIRECT($F$1&amp;$F72&amp;":"&amp;$F72),INDIRECT($F$1&amp;dbP!$D$2&amp;":"&amp;dbP!$D$2),"&gt;="&amp;AP$6,INDIRECT($F$1&amp;dbP!$D$2&amp;":"&amp;dbP!$D$2),"&lt;="&amp;AP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Q72" s="1">
        <f ca="1">SUMIFS(INDIRECT($F$1&amp;$F72&amp;":"&amp;$F72),INDIRECT($F$1&amp;dbP!$D$2&amp;":"&amp;dbP!$D$2),"&gt;="&amp;AQ$6,INDIRECT($F$1&amp;dbP!$D$2&amp;":"&amp;dbP!$D$2),"&lt;="&amp;AQ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R72" s="1">
        <f ca="1">SUMIFS(INDIRECT($F$1&amp;$F72&amp;":"&amp;$F72),INDIRECT($F$1&amp;dbP!$D$2&amp;":"&amp;dbP!$D$2),"&gt;="&amp;AR$6,INDIRECT($F$1&amp;dbP!$D$2&amp;":"&amp;dbP!$D$2),"&lt;="&amp;AR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S72" s="1">
        <f ca="1">SUMIFS(INDIRECT($F$1&amp;$F72&amp;":"&amp;$F72),INDIRECT($F$1&amp;dbP!$D$2&amp;":"&amp;dbP!$D$2),"&gt;="&amp;AS$6,INDIRECT($F$1&amp;dbP!$D$2&amp;":"&amp;dbP!$D$2),"&lt;="&amp;AS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T72" s="1">
        <f ca="1">SUMIFS(INDIRECT($F$1&amp;$F72&amp;":"&amp;$F72),INDIRECT($F$1&amp;dbP!$D$2&amp;":"&amp;dbP!$D$2),"&gt;="&amp;AT$6,INDIRECT($F$1&amp;dbP!$D$2&amp;":"&amp;dbP!$D$2),"&lt;="&amp;AT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U72" s="1">
        <f ca="1">SUMIFS(INDIRECT($F$1&amp;$F72&amp;":"&amp;$F72),INDIRECT($F$1&amp;dbP!$D$2&amp;":"&amp;dbP!$D$2),"&gt;="&amp;AU$6,INDIRECT($F$1&amp;dbP!$D$2&amp;":"&amp;dbP!$D$2),"&lt;="&amp;AU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V72" s="1">
        <f ca="1">SUMIFS(INDIRECT($F$1&amp;$F72&amp;":"&amp;$F72),INDIRECT($F$1&amp;dbP!$D$2&amp;":"&amp;dbP!$D$2),"&gt;="&amp;AV$6,INDIRECT($F$1&amp;dbP!$D$2&amp;":"&amp;dbP!$D$2),"&lt;="&amp;AV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W72" s="1">
        <f ca="1">SUMIFS(INDIRECT($F$1&amp;$F72&amp;":"&amp;$F72),INDIRECT($F$1&amp;dbP!$D$2&amp;":"&amp;dbP!$D$2),"&gt;="&amp;AW$6,INDIRECT($F$1&amp;dbP!$D$2&amp;":"&amp;dbP!$D$2),"&lt;="&amp;AW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X72" s="1">
        <f ca="1">SUMIFS(INDIRECT($F$1&amp;$F72&amp;":"&amp;$F72),INDIRECT($F$1&amp;dbP!$D$2&amp;":"&amp;dbP!$D$2),"&gt;="&amp;AX$6,INDIRECT($F$1&amp;dbP!$D$2&amp;":"&amp;dbP!$D$2),"&lt;="&amp;AX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Y72" s="1">
        <f ca="1">SUMIFS(INDIRECT($F$1&amp;$F72&amp;":"&amp;$F72),INDIRECT($F$1&amp;dbP!$D$2&amp;":"&amp;dbP!$D$2),"&gt;="&amp;AY$6,INDIRECT($F$1&amp;dbP!$D$2&amp;":"&amp;dbP!$D$2),"&lt;="&amp;AY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Z72" s="1">
        <f ca="1">SUMIFS(INDIRECT($F$1&amp;$F72&amp;":"&amp;$F72),INDIRECT($F$1&amp;dbP!$D$2&amp;":"&amp;dbP!$D$2),"&gt;="&amp;AZ$6,INDIRECT($F$1&amp;dbP!$D$2&amp;":"&amp;dbP!$D$2),"&lt;="&amp;AZ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A72" s="1">
        <f ca="1">SUMIFS(INDIRECT($F$1&amp;$F72&amp;":"&amp;$F72),INDIRECT($F$1&amp;dbP!$D$2&amp;":"&amp;dbP!$D$2),"&gt;="&amp;BA$6,INDIRECT($F$1&amp;dbP!$D$2&amp;":"&amp;dbP!$D$2),"&lt;="&amp;BA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B72" s="1">
        <f ca="1">SUMIFS(INDIRECT($F$1&amp;$F72&amp;":"&amp;$F72),INDIRECT($F$1&amp;dbP!$D$2&amp;":"&amp;dbP!$D$2),"&gt;="&amp;BB$6,INDIRECT($F$1&amp;dbP!$D$2&amp;":"&amp;dbP!$D$2),"&lt;="&amp;BB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C72" s="1">
        <f ca="1">SUMIFS(INDIRECT($F$1&amp;$F72&amp;":"&amp;$F72),INDIRECT($F$1&amp;dbP!$D$2&amp;":"&amp;dbP!$D$2),"&gt;="&amp;BC$6,INDIRECT($F$1&amp;dbP!$D$2&amp;":"&amp;dbP!$D$2),"&lt;="&amp;BC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D72" s="1">
        <f ca="1">SUMIFS(INDIRECT($F$1&amp;$F72&amp;":"&amp;$F72),INDIRECT($F$1&amp;dbP!$D$2&amp;":"&amp;dbP!$D$2),"&gt;="&amp;BD$6,INDIRECT($F$1&amp;dbP!$D$2&amp;":"&amp;dbP!$D$2),"&lt;="&amp;BD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E72" s="1">
        <f ca="1">SUMIFS(INDIRECT($F$1&amp;$F72&amp;":"&amp;$F72),INDIRECT($F$1&amp;dbP!$D$2&amp;":"&amp;dbP!$D$2),"&gt;="&amp;BE$6,INDIRECT($F$1&amp;dbP!$D$2&amp;":"&amp;dbP!$D$2),"&lt;="&amp;BE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</row>
    <row r="73" spans="2:57" x14ac:dyDescent="0.3">
      <c r="B73" s="1">
        <f>MAX(B$49:B72)+1</f>
        <v>39</v>
      </c>
      <c r="F73" s="1" t="str">
        <f ca="1">INDIRECT($B$1&amp;Items!H$2&amp;$B73)</f>
        <v>Y</v>
      </c>
      <c r="H73" s="13" t="str">
        <f ca="1">INDIRECT($B$1&amp;Items!E$2&amp;$B73)</f>
        <v>Начисление себестоимостных затрат</v>
      </c>
      <c r="I73" s="13" t="str">
        <f ca="1">IF(INDIRECT($B$1&amp;Items!F$2&amp;$B73)="",H73,INDIRECT($B$1&amp;Items!F$2&amp;$B73))</f>
        <v>Начисление затрат этапа-2 бизнес-процесса</v>
      </c>
      <c r="J73" s="1" t="str">
        <f ca="1">IF(INDIRECT($B$1&amp;Items!G$2&amp;$B73)="",IF(H73&lt;&gt;I73,"  "&amp;I73,I73),"    "&amp;INDIRECT($B$1&amp;Items!G$2&amp;$B73))</f>
        <v xml:space="preserve">    Производственные затраты-9</v>
      </c>
      <c r="S73" s="1">
        <f ca="1">SUM($U73:INDIRECT(ADDRESS(ROW(),SUMIFS($1:$1,$5:$5,MAX($5:$5)))))</f>
        <v>1210796.01</v>
      </c>
      <c r="V73" s="1">
        <f ca="1">SUMIFS(INDIRECT($F$1&amp;$F73&amp;":"&amp;$F73),INDIRECT($F$1&amp;dbP!$D$2&amp;":"&amp;dbP!$D$2),"&gt;="&amp;V$6,INDIRECT($F$1&amp;dbP!$D$2&amp;":"&amp;dbP!$D$2),"&lt;="&amp;V$7,INDIRECT($F$1&amp;dbP!$O$2&amp;":"&amp;dbP!$O$2),$H73,INDIRECT($F$1&amp;dbP!$P$2&amp;":"&amp;dbP!$P$2),IF($I73=$J73,"*",$I73),INDIRECT($F$1&amp;dbP!$Q$2&amp;":"&amp;dbP!$Q$2),IF(OR($I73=$J73,"  "&amp;$I73=$J73),"*",RIGHT($J73,LEN($J73)-4)))</f>
        <v>1210796.01</v>
      </c>
      <c r="W73" s="1">
        <f ca="1">SUMIFS(INDIRECT($F$1&amp;$F73&amp;":"&amp;$F73),INDIRECT($F$1&amp;dbP!$D$2&amp;":"&amp;dbP!$D$2),"&gt;="&amp;W$6,INDIRECT($F$1&amp;dbP!$D$2&amp;":"&amp;dbP!$D$2),"&lt;="&amp;W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X73" s="1">
        <f ca="1">SUMIFS(INDIRECT($F$1&amp;$F73&amp;":"&amp;$F73),INDIRECT($F$1&amp;dbP!$D$2&amp;":"&amp;dbP!$D$2),"&gt;="&amp;X$6,INDIRECT($F$1&amp;dbP!$D$2&amp;":"&amp;dbP!$D$2),"&lt;="&amp;X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Y73" s="1">
        <f ca="1">SUMIFS(INDIRECT($F$1&amp;$F73&amp;":"&amp;$F73),INDIRECT($F$1&amp;dbP!$D$2&amp;":"&amp;dbP!$D$2),"&gt;="&amp;Y$6,INDIRECT($F$1&amp;dbP!$D$2&amp;":"&amp;dbP!$D$2),"&lt;="&amp;Y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Z73" s="1">
        <f ca="1">SUMIFS(INDIRECT($F$1&amp;$F73&amp;":"&amp;$F73),INDIRECT($F$1&amp;dbP!$D$2&amp;":"&amp;dbP!$D$2),"&gt;="&amp;Z$6,INDIRECT($F$1&amp;dbP!$D$2&amp;":"&amp;dbP!$D$2),"&lt;="&amp;Z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A73" s="1">
        <f ca="1">SUMIFS(INDIRECT($F$1&amp;$F73&amp;":"&amp;$F73),INDIRECT($F$1&amp;dbP!$D$2&amp;":"&amp;dbP!$D$2),"&gt;="&amp;AA$6,INDIRECT($F$1&amp;dbP!$D$2&amp;":"&amp;dbP!$D$2),"&lt;="&amp;AA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B73" s="1">
        <f ca="1">SUMIFS(INDIRECT($F$1&amp;$F73&amp;":"&amp;$F73),INDIRECT($F$1&amp;dbP!$D$2&amp;":"&amp;dbP!$D$2),"&gt;="&amp;AB$6,INDIRECT($F$1&amp;dbP!$D$2&amp;":"&amp;dbP!$D$2),"&lt;="&amp;AB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C73" s="1">
        <f ca="1">SUMIFS(INDIRECT($F$1&amp;$F73&amp;":"&amp;$F73),INDIRECT($F$1&amp;dbP!$D$2&amp;":"&amp;dbP!$D$2),"&gt;="&amp;AC$6,INDIRECT($F$1&amp;dbP!$D$2&amp;":"&amp;dbP!$D$2),"&lt;="&amp;AC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D73" s="1">
        <f ca="1">SUMIFS(INDIRECT($F$1&amp;$F73&amp;":"&amp;$F73),INDIRECT($F$1&amp;dbP!$D$2&amp;":"&amp;dbP!$D$2),"&gt;="&amp;AD$6,INDIRECT($F$1&amp;dbP!$D$2&amp;":"&amp;dbP!$D$2),"&lt;="&amp;AD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E73" s="1">
        <f ca="1">SUMIFS(INDIRECT($F$1&amp;$F73&amp;":"&amp;$F73),INDIRECT($F$1&amp;dbP!$D$2&amp;":"&amp;dbP!$D$2),"&gt;="&amp;AE$6,INDIRECT($F$1&amp;dbP!$D$2&amp;":"&amp;dbP!$D$2),"&lt;="&amp;AE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F73" s="1">
        <f ca="1">SUMIFS(INDIRECT($F$1&amp;$F73&amp;":"&amp;$F73),INDIRECT($F$1&amp;dbP!$D$2&amp;":"&amp;dbP!$D$2),"&gt;="&amp;AF$6,INDIRECT($F$1&amp;dbP!$D$2&amp;":"&amp;dbP!$D$2),"&lt;="&amp;AF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G73" s="1">
        <f ca="1">SUMIFS(INDIRECT($F$1&amp;$F73&amp;":"&amp;$F73),INDIRECT($F$1&amp;dbP!$D$2&amp;":"&amp;dbP!$D$2),"&gt;="&amp;AG$6,INDIRECT($F$1&amp;dbP!$D$2&amp;":"&amp;dbP!$D$2),"&lt;="&amp;AG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H73" s="1">
        <f ca="1">SUMIFS(INDIRECT($F$1&amp;$F73&amp;":"&amp;$F73),INDIRECT($F$1&amp;dbP!$D$2&amp;":"&amp;dbP!$D$2),"&gt;="&amp;AH$6,INDIRECT($F$1&amp;dbP!$D$2&amp;":"&amp;dbP!$D$2),"&lt;="&amp;AH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I73" s="1">
        <f ca="1">SUMIFS(INDIRECT($F$1&amp;$F73&amp;":"&amp;$F73),INDIRECT($F$1&amp;dbP!$D$2&amp;":"&amp;dbP!$D$2),"&gt;="&amp;AI$6,INDIRECT($F$1&amp;dbP!$D$2&amp;":"&amp;dbP!$D$2),"&lt;="&amp;AI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J73" s="1">
        <f ca="1">SUMIFS(INDIRECT($F$1&amp;$F73&amp;":"&amp;$F73),INDIRECT($F$1&amp;dbP!$D$2&amp;":"&amp;dbP!$D$2),"&gt;="&amp;AJ$6,INDIRECT($F$1&amp;dbP!$D$2&amp;":"&amp;dbP!$D$2),"&lt;="&amp;AJ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K73" s="1">
        <f ca="1">SUMIFS(INDIRECT($F$1&amp;$F73&amp;":"&amp;$F73),INDIRECT($F$1&amp;dbP!$D$2&amp;":"&amp;dbP!$D$2),"&gt;="&amp;AK$6,INDIRECT($F$1&amp;dbP!$D$2&amp;":"&amp;dbP!$D$2),"&lt;="&amp;AK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L73" s="1">
        <f ca="1">SUMIFS(INDIRECT($F$1&amp;$F73&amp;":"&amp;$F73),INDIRECT($F$1&amp;dbP!$D$2&amp;":"&amp;dbP!$D$2),"&gt;="&amp;AL$6,INDIRECT($F$1&amp;dbP!$D$2&amp;":"&amp;dbP!$D$2),"&lt;="&amp;AL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M73" s="1">
        <f ca="1">SUMIFS(INDIRECT($F$1&amp;$F73&amp;":"&amp;$F73),INDIRECT($F$1&amp;dbP!$D$2&amp;":"&amp;dbP!$D$2),"&gt;="&amp;AM$6,INDIRECT($F$1&amp;dbP!$D$2&amp;":"&amp;dbP!$D$2),"&lt;="&amp;AM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N73" s="1">
        <f ca="1">SUMIFS(INDIRECT($F$1&amp;$F73&amp;":"&amp;$F73),INDIRECT($F$1&amp;dbP!$D$2&amp;":"&amp;dbP!$D$2),"&gt;="&amp;AN$6,INDIRECT($F$1&amp;dbP!$D$2&amp;":"&amp;dbP!$D$2),"&lt;="&amp;AN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O73" s="1">
        <f ca="1">SUMIFS(INDIRECT($F$1&amp;$F73&amp;":"&amp;$F73),INDIRECT($F$1&amp;dbP!$D$2&amp;":"&amp;dbP!$D$2),"&gt;="&amp;AO$6,INDIRECT($F$1&amp;dbP!$D$2&amp;":"&amp;dbP!$D$2),"&lt;="&amp;AO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P73" s="1">
        <f ca="1">SUMIFS(INDIRECT($F$1&amp;$F73&amp;":"&amp;$F73),INDIRECT($F$1&amp;dbP!$D$2&amp;":"&amp;dbP!$D$2),"&gt;="&amp;AP$6,INDIRECT($F$1&amp;dbP!$D$2&amp;":"&amp;dbP!$D$2),"&lt;="&amp;AP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Q73" s="1">
        <f ca="1">SUMIFS(INDIRECT($F$1&amp;$F73&amp;":"&amp;$F73),INDIRECT($F$1&amp;dbP!$D$2&amp;":"&amp;dbP!$D$2),"&gt;="&amp;AQ$6,INDIRECT($F$1&amp;dbP!$D$2&amp;":"&amp;dbP!$D$2),"&lt;="&amp;AQ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R73" s="1">
        <f ca="1">SUMIFS(INDIRECT($F$1&amp;$F73&amp;":"&amp;$F73),INDIRECT($F$1&amp;dbP!$D$2&amp;":"&amp;dbP!$D$2),"&gt;="&amp;AR$6,INDIRECT($F$1&amp;dbP!$D$2&amp;":"&amp;dbP!$D$2),"&lt;="&amp;AR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S73" s="1">
        <f ca="1">SUMIFS(INDIRECT($F$1&amp;$F73&amp;":"&amp;$F73),INDIRECT($F$1&amp;dbP!$D$2&amp;":"&amp;dbP!$D$2),"&gt;="&amp;AS$6,INDIRECT($F$1&amp;dbP!$D$2&amp;":"&amp;dbP!$D$2),"&lt;="&amp;AS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T73" s="1">
        <f ca="1">SUMIFS(INDIRECT($F$1&amp;$F73&amp;":"&amp;$F73),INDIRECT($F$1&amp;dbP!$D$2&amp;":"&amp;dbP!$D$2),"&gt;="&amp;AT$6,INDIRECT($F$1&amp;dbP!$D$2&amp;":"&amp;dbP!$D$2),"&lt;="&amp;AT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U73" s="1">
        <f ca="1">SUMIFS(INDIRECT($F$1&amp;$F73&amp;":"&amp;$F73),INDIRECT($F$1&amp;dbP!$D$2&amp;":"&amp;dbP!$D$2),"&gt;="&amp;AU$6,INDIRECT($F$1&amp;dbP!$D$2&amp;":"&amp;dbP!$D$2),"&lt;="&amp;AU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V73" s="1">
        <f ca="1">SUMIFS(INDIRECT($F$1&amp;$F73&amp;":"&amp;$F73),INDIRECT($F$1&amp;dbP!$D$2&amp;":"&amp;dbP!$D$2),"&gt;="&amp;AV$6,INDIRECT($F$1&amp;dbP!$D$2&amp;":"&amp;dbP!$D$2),"&lt;="&amp;AV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W73" s="1">
        <f ca="1">SUMIFS(INDIRECT($F$1&amp;$F73&amp;":"&amp;$F73),INDIRECT($F$1&amp;dbP!$D$2&amp;":"&amp;dbP!$D$2),"&gt;="&amp;AW$6,INDIRECT($F$1&amp;dbP!$D$2&amp;":"&amp;dbP!$D$2),"&lt;="&amp;AW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X73" s="1">
        <f ca="1">SUMIFS(INDIRECT($F$1&amp;$F73&amp;":"&amp;$F73),INDIRECT($F$1&amp;dbP!$D$2&amp;":"&amp;dbP!$D$2),"&gt;="&amp;AX$6,INDIRECT($F$1&amp;dbP!$D$2&amp;":"&amp;dbP!$D$2),"&lt;="&amp;AX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Y73" s="1">
        <f ca="1">SUMIFS(INDIRECT($F$1&amp;$F73&amp;":"&amp;$F73),INDIRECT($F$1&amp;dbP!$D$2&amp;":"&amp;dbP!$D$2),"&gt;="&amp;AY$6,INDIRECT($F$1&amp;dbP!$D$2&amp;":"&amp;dbP!$D$2),"&lt;="&amp;AY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Z73" s="1">
        <f ca="1">SUMIFS(INDIRECT($F$1&amp;$F73&amp;":"&amp;$F73),INDIRECT($F$1&amp;dbP!$D$2&amp;":"&amp;dbP!$D$2),"&gt;="&amp;AZ$6,INDIRECT($F$1&amp;dbP!$D$2&amp;":"&amp;dbP!$D$2),"&lt;="&amp;AZ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A73" s="1">
        <f ca="1">SUMIFS(INDIRECT($F$1&amp;$F73&amp;":"&amp;$F73),INDIRECT($F$1&amp;dbP!$D$2&amp;":"&amp;dbP!$D$2),"&gt;="&amp;BA$6,INDIRECT($F$1&amp;dbP!$D$2&amp;":"&amp;dbP!$D$2),"&lt;="&amp;BA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B73" s="1">
        <f ca="1">SUMIFS(INDIRECT($F$1&amp;$F73&amp;":"&amp;$F73),INDIRECT($F$1&amp;dbP!$D$2&amp;":"&amp;dbP!$D$2),"&gt;="&amp;BB$6,INDIRECT($F$1&amp;dbP!$D$2&amp;":"&amp;dbP!$D$2),"&lt;="&amp;BB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C73" s="1">
        <f ca="1">SUMIFS(INDIRECT($F$1&amp;$F73&amp;":"&amp;$F73),INDIRECT($F$1&amp;dbP!$D$2&amp;":"&amp;dbP!$D$2),"&gt;="&amp;BC$6,INDIRECT($F$1&amp;dbP!$D$2&amp;":"&amp;dbP!$D$2),"&lt;="&amp;BC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D73" s="1">
        <f ca="1">SUMIFS(INDIRECT($F$1&amp;$F73&amp;":"&amp;$F73),INDIRECT($F$1&amp;dbP!$D$2&amp;":"&amp;dbP!$D$2),"&gt;="&amp;BD$6,INDIRECT($F$1&amp;dbP!$D$2&amp;":"&amp;dbP!$D$2),"&lt;="&amp;BD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E73" s="1">
        <f ca="1">SUMIFS(INDIRECT($F$1&amp;$F73&amp;":"&amp;$F73),INDIRECT($F$1&amp;dbP!$D$2&amp;":"&amp;dbP!$D$2),"&gt;="&amp;BE$6,INDIRECT($F$1&amp;dbP!$D$2&amp;":"&amp;dbP!$D$2),"&lt;="&amp;BE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</row>
    <row r="74" spans="2:57" x14ac:dyDescent="0.3">
      <c r="B74" s="1">
        <f>MAX(B$49:B73)+1</f>
        <v>40</v>
      </c>
      <c r="F74" s="1" t="str">
        <f ca="1">INDIRECT($B$1&amp;Items!H$2&amp;$B74)</f>
        <v>Y</v>
      </c>
      <c r="H74" s="13" t="str">
        <f ca="1">INDIRECT($B$1&amp;Items!E$2&amp;$B74)</f>
        <v>Начисление себестоимостных затрат</v>
      </c>
      <c r="I74" s="13" t="str">
        <f ca="1">IF(INDIRECT($B$1&amp;Items!F$2&amp;$B74)="",H74,INDIRECT($B$1&amp;Items!F$2&amp;$B74))</f>
        <v>Начисление затрат этапа-2 бизнес-процесса</v>
      </c>
      <c r="J74" s="1" t="str">
        <f ca="1">IF(INDIRECT($B$1&amp;Items!G$2&amp;$B74)="",IF(H74&lt;&gt;I74,"  "&amp;I74,I74),"    "&amp;INDIRECT($B$1&amp;Items!G$2&amp;$B74))</f>
        <v xml:space="preserve">    Производственные затраты-10</v>
      </c>
      <c r="S74" s="1">
        <f ca="1">SUM($U74:INDIRECT(ADDRESS(ROW(),SUMIFS($1:$1,$5:$5,MAX($5:$5)))))</f>
        <v>1169040.2893000001</v>
      </c>
      <c r="V74" s="1">
        <f ca="1">SUMIFS(INDIRECT($F$1&amp;$F74&amp;":"&amp;$F74),INDIRECT($F$1&amp;dbP!$D$2&amp;":"&amp;dbP!$D$2),"&gt;="&amp;V$6,INDIRECT($F$1&amp;dbP!$D$2&amp;":"&amp;dbP!$D$2),"&lt;="&amp;V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W74" s="1">
        <f ca="1">SUMIFS(INDIRECT($F$1&amp;$F74&amp;":"&amp;$F74),INDIRECT($F$1&amp;dbP!$D$2&amp;":"&amp;dbP!$D$2),"&gt;="&amp;W$6,INDIRECT($F$1&amp;dbP!$D$2&amp;":"&amp;dbP!$D$2),"&lt;="&amp;W$7,INDIRECT($F$1&amp;dbP!$O$2&amp;":"&amp;dbP!$O$2),$H74,INDIRECT($F$1&amp;dbP!$P$2&amp;":"&amp;dbP!$P$2),IF($I74=$J74,"*",$I74),INDIRECT($F$1&amp;dbP!$Q$2&amp;":"&amp;dbP!$Q$2),IF(OR($I74=$J74,"  "&amp;$I74=$J74),"*",RIGHT($J74,LEN($J74)-4)))</f>
        <v>1169040.2893000001</v>
      </c>
      <c r="X74" s="1">
        <f ca="1">SUMIFS(INDIRECT($F$1&amp;$F74&amp;":"&amp;$F74),INDIRECT($F$1&amp;dbP!$D$2&amp;":"&amp;dbP!$D$2),"&gt;="&amp;X$6,INDIRECT($F$1&amp;dbP!$D$2&amp;":"&amp;dbP!$D$2),"&lt;="&amp;X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Y74" s="1">
        <f ca="1">SUMIFS(INDIRECT($F$1&amp;$F74&amp;":"&amp;$F74),INDIRECT($F$1&amp;dbP!$D$2&amp;":"&amp;dbP!$D$2),"&gt;="&amp;Y$6,INDIRECT($F$1&amp;dbP!$D$2&amp;":"&amp;dbP!$D$2),"&lt;="&amp;Y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Z74" s="1">
        <f ca="1">SUMIFS(INDIRECT($F$1&amp;$F74&amp;":"&amp;$F74),INDIRECT($F$1&amp;dbP!$D$2&amp;":"&amp;dbP!$D$2),"&gt;="&amp;Z$6,INDIRECT($F$1&amp;dbP!$D$2&amp;":"&amp;dbP!$D$2),"&lt;="&amp;Z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A74" s="1">
        <f ca="1">SUMIFS(INDIRECT($F$1&amp;$F74&amp;":"&amp;$F74),INDIRECT($F$1&amp;dbP!$D$2&amp;":"&amp;dbP!$D$2),"&gt;="&amp;AA$6,INDIRECT($F$1&amp;dbP!$D$2&amp;":"&amp;dbP!$D$2),"&lt;="&amp;AA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B74" s="1">
        <f ca="1">SUMIFS(INDIRECT($F$1&amp;$F74&amp;":"&amp;$F74),INDIRECT($F$1&amp;dbP!$D$2&amp;":"&amp;dbP!$D$2),"&gt;="&amp;AB$6,INDIRECT($F$1&amp;dbP!$D$2&amp;":"&amp;dbP!$D$2),"&lt;="&amp;AB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C74" s="1">
        <f ca="1">SUMIFS(INDIRECT($F$1&amp;$F74&amp;":"&amp;$F74),INDIRECT($F$1&amp;dbP!$D$2&amp;":"&amp;dbP!$D$2),"&gt;="&amp;AC$6,INDIRECT($F$1&amp;dbP!$D$2&amp;":"&amp;dbP!$D$2),"&lt;="&amp;AC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D74" s="1">
        <f ca="1">SUMIFS(INDIRECT($F$1&amp;$F74&amp;":"&amp;$F74),INDIRECT($F$1&amp;dbP!$D$2&amp;":"&amp;dbP!$D$2),"&gt;="&amp;AD$6,INDIRECT($F$1&amp;dbP!$D$2&amp;":"&amp;dbP!$D$2),"&lt;="&amp;AD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E74" s="1">
        <f ca="1">SUMIFS(INDIRECT($F$1&amp;$F74&amp;":"&amp;$F74),INDIRECT($F$1&amp;dbP!$D$2&amp;":"&amp;dbP!$D$2),"&gt;="&amp;AE$6,INDIRECT($F$1&amp;dbP!$D$2&amp;":"&amp;dbP!$D$2),"&lt;="&amp;AE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F74" s="1">
        <f ca="1">SUMIFS(INDIRECT($F$1&amp;$F74&amp;":"&amp;$F74),INDIRECT($F$1&amp;dbP!$D$2&amp;":"&amp;dbP!$D$2),"&gt;="&amp;AF$6,INDIRECT($F$1&amp;dbP!$D$2&amp;":"&amp;dbP!$D$2),"&lt;="&amp;AF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G74" s="1">
        <f ca="1">SUMIFS(INDIRECT($F$1&amp;$F74&amp;":"&amp;$F74),INDIRECT($F$1&amp;dbP!$D$2&amp;":"&amp;dbP!$D$2),"&gt;="&amp;AG$6,INDIRECT($F$1&amp;dbP!$D$2&amp;":"&amp;dbP!$D$2),"&lt;="&amp;AG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H74" s="1">
        <f ca="1">SUMIFS(INDIRECT($F$1&amp;$F74&amp;":"&amp;$F74),INDIRECT($F$1&amp;dbP!$D$2&amp;":"&amp;dbP!$D$2),"&gt;="&amp;AH$6,INDIRECT($F$1&amp;dbP!$D$2&amp;":"&amp;dbP!$D$2),"&lt;="&amp;AH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I74" s="1">
        <f ca="1">SUMIFS(INDIRECT($F$1&amp;$F74&amp;":"&amp;$F74),INDIRECT($F$1&amp;dbP!$D$2&amp;":"&amp;dbP!$D$2),"&gt;="&amp;AI$6,INDIRECT($F$1&amp;dbP!$D$2&amp;":"&amp;dbP!$D$2),"&lt;="&amp;AI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J74" s="1">
        <f ca="1">SUMIFS(INDIRECT($F$1&amp;$F74&amp;":"&amp;$F74),INDIRECT($F$1&amp;dbP!$D$2&amp;":"&amp;dbP!$D$2),"&gt;="&amp;AJ$6,INDIRECT($F$1&amp;dbP!$D$2&amp;":"&amp;dbP!$D$2),"&lt;="&amp;AJ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K74" s="1">
        <f ca="1">SUMIFS(INDIRECT($F$1&amp;$F74&amp;":"&amp;$F74),INDIRECT($F$1&amp;dbP!$D$2&amp;":"&amp;dbP!$D$2),"&gt;="&amp;AK$6,INDIRECT($F$1&amp;dbP!$D$2&amp;":"&amp;dbP!$D$2),"&lt;="&amp;AK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L74" s="1">
        <f ca="1">SUMIFS(INDIRECT($F$1&amp;$F74&amp;":"&amp;$F74),INDIRECT($F$1&amp;dbP!$D$2&amp;":"&amp;dbP!$D$2),"&gt;="&amp;AL$6,INDIRECT($F$1&amp;dbP!$D$2&amp;":"&amp;dbP!$D$2),"&lt;="&amp;AL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M74" s="1">
        <f ca="1">SUMIFS(INDIRECT($F$1&amp;$F74&amp;":"&amp;$F74),INDIRECT($F$1&amp;dbP!$D$2&amp;":"&amp;dbP!$D$2),"&gt;="&amp;AM$6,INDIRECT($F$1&amp;dbP!$D$2&amp;":"&amp;dbP!$D$2),"&lt;="&amp;AM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N74" s="1">
        <f ca="1">SUMIFS(INDIRECT($F$1&amp;$F74&amp;":"&amp;$F74),INDIRECT($F$1&amp;dbP!$D$2&amp;":"&amp;dbP!$D$2),"&gt;="&amp;AN$6,INDIRECT($F$1&amp;dbP!$D$2&amp;":"&amp;dbP!$D$2),"&lt;="&amp;AN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O74" s="1">
        <f ca="1">SUMIFS(INDIRECT($F$1&amp;$F74&amp;":"&amp;$F74),INDIRECT($F$1&amp;dbP!$D$2&amp;":"&amp;dbP!$D$2),"&gt;="&amp;AO$6,INDIRECT($F$1&amp;dbP!$D$2&amp;":"&amp;dbP!$D$2),"&lt;="&amp;AO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P74" s="1">
        <f ca="1">SUMIFS(INDIRECT($F$1&amp;$F74&amp;":"&amp;$F74),INDIRECT($F$1&amp;dbP!$D$2&amp;":"&amp;dbP!$D$2),"&gt;="&amp;AP$6,INDIRECT($F$1&amp;dbP!$D$2&amp;":"&amp;dbP!$D$2),"&lt;="&amp;AP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Q74" s="1">
        <f ca="1">SUMIFS(INDIRECT($F$1&amp;$F74&amp;":"&amp;$F74),INDIRECT($F$1&amp;dbP!$D$2&amp;":"&amp;dbP!$D$2),"&gt;="&amp;AQ$6,INDIRECT($F$1&amp;dbP!$D$2&amp;":"&amp;dbP!$D$2),"&lt;="&amp;AQ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R74" s="1">
        <f ca="1">SUMIFS(INDIRECT($F$1&amp;$F74&amp;":"&amp;$F74),INDIRECT($F$1&amp;dbP!$D$2&amp;":"&amp;dbP!$D$2),"&gt;="&amp;AR$6,INDIRECT($F$1&amp;dbP!$D$2&amp;":"&amp;dbP!$D$2),"&lt;="&amp;AR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S74" s="1">
        <f ca="1">SUMIFS(INDIRECT($F$1&amp;$F74&amp;":"&amp;$F74),INDIRECT($F$1&amp;dbP!$D$2&amp;":"&amp;dbP!$D$2),"&gt;="&amp;AS$6,INDIRECT($F$1&amp;dbP!$D$2&amp;":"&amp;dbP!$D$2),"&lt;="&amp;AS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T74" s="1">
        <f ca="1">SUMIFS(INDIRECT($F$1&amp;$F74&amp;":"&amp;$F74),INDIRECT($F$1&amp;dbP!$D$2&amp;":"&amp;dbP!$D$2),"&gt;="&amp;AT$6,INDIRECT($F$1&amp;dbP!$D$2&amp;":"&amp;dbP!$D$2),"&lt;="&amp;AT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U74" s="1">
        <f ca="1">SUMIFS(INDIRECT($F$1&amp;$F74&amp;":"&amp;$F74),INDIRECT($F$1&amp;dbP!$D$2&amp;":"&amp;dbP!$D$2),"&gt;="&amp;AU$6,INDIRECT($F$1&amp;dbP!$D$2&amp;":"&amp;dbP!$D$2),"&lt;="&amp;AU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V74" s="1">
        <f ca="1">SUMIFS(INDIRECT($F$1&amp;$F74&amp;":"&amp;$F74),INDIRECT($F$1&amp;dbP!$D$2&amp;":"&amp;dbP!$D$2),"&gt;="&amp;AV$6,INDIRECT($F$1&amp;dbP!$D$2&amp;":"&amp;dbP!$D$2),"&lt;="&amp;AV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W74" s="1">
        <f ca="1">SUMIFS(INDIRECT($F$1&amp;$F74&amp;":"&amp;$F74),INDIRECT($F$1&amp;dbP!$D$2&amp;":"&amp;dbP!$D$2),"&gt;="&amp;AW$6,INDIRECT($F$1&amp;dbP!$D$2&amp;":"&amp;dbP!$D$2),"&lt;="&amp;AW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X74" s="1">
        <f ca="1">SUMIFS(INDIRECT($F$1&amp;$F74&amp;":"&amp;$F74),INDIRECT($F$1&amp;dbP!$D$2&amp;":"&amp;dbP!$D$2),"&gt;="&amp;AX$6,INDIRECT($F$1&amp;dbP!$D$2&amp;":"&amp;dbP!$D$2),"&lt;="&amp;AX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Y74" s="1">
        <f ca="1">SUMIFS(INDIRECT($F$1&amp;$F74&amp;":"&amp;$F74),INDIRECT($F$1&amp;dbP!$D$2&amp;":"&amp;dbP!$D$2),"&gt;="&amp;AY$6,INDIRECT($F$1&amp;dbP!$D$2&amp;":"&amp;dbP!$D$2),"&lt;="&amp;AY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Z74" s="1">
        <f ca="1">SUMIFS(INDIRECT($F$1&amp;$F74&amp;":"&amp;$F74),INDIRECT($F$1&amp;dbP!$D$2&amp;":"&amp;dbP!$D$2),"&gt;="&amp;AZ$6,INDIRECT($F$1&amp;dbP!$D$2&amp;":"&amp;dbP!$D$2),"&lt;="&amp;AZ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A74" s="1">
        <f ca="1">SUMIFS(INDIRECT($F$1&amp;$F74&amp;":"&amp;$F74),INDIRECT($F$1&amp;dbP!$D$2&amp;":"&amp;dbP!$D$2),"&gt;="&amp;BA$6,INDIRECT($F$1&amp;dbP!$D$2&amp;":"&amp;dbP!$D$2),"&lt;="&amp;BA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B74" s="1">
        <f ca="1">SUMIFS(INDIRECT($F$1&amp;$F74&amp;":"&amp;$F74),INDIRECT($F$1&amp;dbP!$D$2&amp;":"&amp;dbP!$D$2),"&gt;="&amp;BB$6,INDIRECT($F$1&amp;dbP!$D$2&amp;":"&amp;dbP!$D$2),"&lt;="&amp;BB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C74" s="1">
        <f ca="1">SUMIFS(INDIRECT($F$1&amp;$F74&amp;":"&amp;$F74),INDIRECT($F$1&amp;dbP!$D$2&amp;":"&amp;dbP!$D$2),"&gt;="&amp;BC$6,INDIRECT($F$1&amp;dbP!$D$2&amp;":"&amp;dbP!$D$2),"&lt;="&amp;BC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D74" s="1">
        <f ca="1">SUMIFS(INDIRECT($F$1&amp;$F74&amp;":"&amp;$F74),INDIRECT($F$1&amp;dbP!$D$2&amp;":"&amp;dbP!$D$2),"&gt;="&amp;BD$6,INDIRECT($F$1&amp;dbP!$D$2&amp;":"&amp;dbP!$D$2),"&lt;="&amp;BD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E74" s="1">
        <f ca="1">SUMIFS(INDIRECT($F$1&amp;$F74&amp;":"&amp;$F74),INDIRECT($F$1&amp;dbP!$D$2&amp;":"&amp;dbP!$D$2),"&gt;="&amp;BE$6,INDIRECT($F$1&amp;dbP!$D$2&amp;":"&amp;dbP!$D$2),"&lt;="&amp;BE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</row>
    <row r="75" spans="2:57" x14ac:dyDescent="0.3">
      <c r="B75" s="1">
        <f>MAX(B$49:B74)+1</f>
        <v>41</v>
      </c>
      <c r="F75" s="1" t="str">
        <f ca="1">INDIRECT($B$1&amp;Items!H$2&amp;$B75)</f>
        <v>Y</v>
      </c>
      <c r="H75" s="13" t="str">
        <f ca="1">INDIRECT($B$1&amp;Items!E$2&amp;$B75)</f>
        <v>Начисление себестоимостных затрат</v>
      </c>
      <c r="I75" s="13" t="str">
        <f ca="1">IF(INDIRECT($B$1&amp;Items!F$2&amp;$B75)="",H75,INDIRECT($B$1&amp;Items!F$2&amp;$B75))</f>
        <v>Начисление затрат этапа-3 бизнес-процесса</v>
      </c>
      <c r="J75" s="1" t="str">
        <f ca="1">IF(INDIRECT($B$1&amp;Items!G$2&amp;$B75)="",IF(H75&lt;&gt;I75,"  "&amp;I75,I75),"    "&amp;INDIRECT($B$1&amp;Items!G$2&amp;$B75))</f>
        <v xml:space="preserve">  Начисление затрат этапа-3 бизнес-процесса</v>
      </c>
      <c r="S75" s="1">
        <f ca="1">SUM($U75:INDIRECT(ADDRESS(ROW(),SUMIFS($1:$1,$5:$5,MAX($5:$5)))))</f>
        <v>16935787.377898</v>
      </c>
      <c r="V75" s="1">
        <f ca="1">SUMIFS(INDIRECT($F$1&amp;$F75&amp;":"&amp;$F75),INDIRECT($F$1&amp;dbP!$D$2&amp;":"&amp;dbP!$D$2),"&gt;="&amp;V$6,INDIRECT($F$1&amp;dbP!$D$2&amp;":"&amp;dbP!$D$2),"&lt;="&amp;V$7,INDIRECT($F$1&amp;dbP!$O$2&amp;":"&amp;dbP!$O$2),$H75,INDIRECT($F$1&amp;dbP!$P$2&amp;":"&amp;dbP!$P$2),IF($I75=$J75,"*",$I75),INDIRECT($F$1&amp;dbP!$Q$2&amp;":"&amp;dbP!$Q$2),IF(OR($I75=$J75,"  "&amp;$I75=$J75),"*",RIGHT($J75,LEN($J75)-4)))</f>
        <v>2548698.94</v>
      </c>
      <c r="W75" s="1">
        <f ca="1">SUMIFS(INDIRECT($F$1&amp;$F75&amp;":"&amp;$F75),INDIRECT($F$1&amp;dbP!$D$2&amp;":"&amp;dbP!$D$2),"&gt;="&amp;W$6,INDIRECT($F$1&amp;dbP!$D$2&amp;":"&amp;dbP!$D$2),"&lt;="&amp;W$7,INDIRECT($F$1&amp;dbP!$O$2&amp;":"&amp;dbP!$O$2),$H75,INDIRECT($F$1&amp;dbP!$P$2&amp;":"&amp;dbP!$P$2),IF($I75=$J75,"*",$I75),INDIRECT($F$1&amp;dbP!$Q$2&amp;":"&amp;dbP!$Q$2),IF(OR($I75=$J75,"  "&amp;$I75=$J75),"*",RIGHT($J75,LEN($J75)-4)))</f>
        <v>3203467.4099460002</v>
      </c>
      <c r="X75" s="1">
        <f ca="1">SUMIFS(INDIRECT($F$1&amp;$F75&amp;":"&amp;$F75),INDIRECT($F$1&amp;dbP!$D$2&amp;":"&amp;dbP!$D$2),"&gt;="&amp;X$6,INDIRECT($F$1&amp;dbP!$D$2&amp;":"&amp;dbP!$D$2),"&lt;="&amp;X$7,INDIRECT($F$1&amp;dbP!$O$2&amp;":"&amp;dbP!$O$2),$H75,INDIRECT($F$1&amp;dbP!$P$2&amp;":"&amp;dbP!$P$2),IF($I75=$J75,"*",$I75),INDIRECT($F$1&amp;dbP!$Q$2&amp;":"&amp;dbP!$Q$2),IF(OR($I75=$J75,"  "&amp;$I75=$J75),"*",RIGHT($J75,LEN($J75)-4)))</f>
        <v>2519298.94</v>
      </c>
      <c r="Y75" s="1">
        <f ca="1">SUMIFS(INDIRECT($F$1&amp;$F75&amp;":"&amp;$F75),INDIRECT($F$1&amp;dbP!$D$2&amp;":"&amp;dbP!$D$2),"&gt;="&amp;Y$6,INDIRECT($F$1&amp;dbP!$D$2&amp;":"&amp;dbP!$D$2),"&lt;="&amp;Y$7,INDIRECT($F$1&amp;dbP!$O$2&amp;":"&amp;dbP!$O$2),$H75,INDIRECT($F$1&amp;dbP!$P$2&amp;":"&amp;dbP!$P$2),IF($I75=$J75,"*",$I75),INDIRECT($F$1&amp;dbP!$Q$2&amp;":"&amp;dbP!$Q$2),IF(OR($I75=$J75,"  "&amp;$I75=$J75),"*",RIGHT($J75,LEN($J75)-4)))</f>
        <v>3105517.54</v>
      </c>
      <c r="Z75" s="1">
        <f ca="1">SUMIFS(INDIRECT($F$1&amp;$F75&amp;":"&amp;$F75),INDIRECT($F$1&amp;dbP!$D$2&amp;":"&amp;dbP!$D$2),"&gt;="&amp;Z$6,INDIRECT($F$1&amp;dbP!$D$2&amp;":"&amp;dbP!$D$2),"&lt;="&amp;Z$7,INDIRECT($F$1&amp;dbP!$O$2&amp;":"&amp;dbP!$O$2),$H75,INDIRECT($F$1&amp;dbP!$P$2&amp;":"&amp;dbP!$P$2),IF($I75=$J75,"*",$I75),INDIRECT($F$1&amp;dbP!$Q$2&amp;":"&amp;dbP!$Q$2),IF(OR($I75=$J75,"  "&amp;$I75=$J75),"*",RIGHT($J75,LEN($J75)-4)))</f>
        <v>3651354.1980060004</v>
      </c>
      <c r="AA75" s="1">
        <f ca="1">SUMIFS(INDIRECT($F$1&amp;$F75&amp;":"&amp;$F75),INDIRECT($F$1&amp;dbP!$D$2&amp;":"&amp;dbP!$D$2),"&gt;="&amp;AA$6,INDIRECT($F$1&amp;dbP!$D$2&amp;":"&amp;dbP!$D$2),"&lt;="&amp;AA$7,INDIRECT($F$1&amp;dbP!$O$2&amp;":"&amp;dbP!$O$2),$H75,INDIRECT($F$1&amp;dbP!$P$2&amp;":"&amp;dbP!$P$2),IF($I75=$J75,"*",$I75),INDIRECT($F$1&amp;dbP!$Q$2&amp;":"&amp;dbP!$Q$2),IF(OR($I75=$J75,"  "&amp;$I75=$J75),"*",RIGHT($J75,LEN($J75)-4)))</f>
        <v>1907450.3499460001</v>
      </c>
      <c r="AB75" s="1">
        <f ca="1">SUMIFS(INDIRECT($F$1&amp;$F75&amp;":"&amp;$F75),INDIRECT($F$1&amp;dbP!$D$2&amp;":"&amp;dbP!$D$2),"&gt;="&amp;AB$6,INDIRECT($F$1&amp;dbP!$D$2&amp;":"&amp;dbP!$D$2),"&lt;="&amp;AB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C75" s="1">
        <f ca="1">SUMIFS(INDIRECT($F$1&amp;$F75&amp;":"&amp;$F75),INDIRECT($F$1&amp;dbP!$D$2&amp;":"&amp;dbP!$D$2),"&gt;="&amp;AC$6,INDIRECT($F$1&amp;dbP!$D$2&amp;":"&amp;dbP!$D$2),"&lt;="&amp;AC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D75" s="1">
        <f ca="1">SUMIFS(INDIRECT($F$1&amp;$F75&amp;":"&amp;$F75),INDIRECT($F$1&amp;dbP!$D$2&amp;":"&amp;dbP!$D$2),"&gt;="&amp;AD$6,INDIRECT($F$1&amp;dbP!$D$2&amp;":"&amp;dbP!$D$2),"&lt;="&amp;AD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E75" s="1">
        <f ca="1">SUMIFS(INDIRECT($F$1&amp;$F75&amp;":"&amp;$F75),INDIRECT($F$1&amp;dbP!$D$2&amp;":"&amp;dbP!$D$2),"&gt;="&amp;AE$6,INDIRECT($F$1&amp;dbP!$D$2&amp;":"&amp;dbP!$D$2),"&lt;="&amp;AE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F75" s="1">
        <f ca="1">SUMIFS(INDIRECT($F$1&amp;$F75&amp;":"&amp;$F75),INDIRECT($F$1&amp;dbP!$D$2&amp;":"&amp;dbP!$D$2),"&gt;="&amp;AF$6,INDIRECT($F$1&amp;dbP!$D$2&amp;":"&amp;dbP!$D$2),"&lt;="&amp;AF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G75" s="1">
        <f ca="1">SUMIFS(INDIRECT($F$1&amp;$F75&amp;":"&amp;$F75),INDIRECT($F$1&amp;dbP!$D$2&amp;":"&amp;dbP!$D$2),"&gt;="&amp;AG$6,INDIRECT($F$1&amp;dbP!$D$2&amp;":"&amp;dbP!$D$2),"&lt;="&amp;AG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H75" s="1">
        <f ca="1">SUMIFS(INDIRECT($F$1&amp;$F75&amp;":"&amp;$F75),INDIRECT($F$1&amp;dbP!$D$2&amp;":"&amp;dbP!$D$2),"&gt;="&amp;AH$6,INDIRECT($F$1&amp;dbP!$D$2&amp;":"&amp;dbP!$D$2),"&lt;="&amp;AH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I75" s="1">
        <f ca="1">SUMIFS(INDIRECT($F$1&amp;$F75&amp;":"&amp;$F75),INDIRECT($F$1&amp;dbP!$D$2&amp;":"&amp;dbP!$D$2),"&gt;="&amp;AI$6,INDIRECT($F$1&amp;dbP!$D$2&amp;":"&amp;dbP!$D$2),"&lt;="&amp;AI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J75" s="1">
        <f ca="1">SUMIFS(INDIRECT($F$1&amp;$F75&amp;":"&amp;$F75),INDIRECT($F$1&amp;dbP!$D$2&amp;":"&amp;dbP!$D$2),"&gt;="&amp;AJ$6,INDIRECT($F$1&amp;dbP!$D$2&amp;":"&amp;dbP!$D$2),"&lt;="&amp;AJ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K75" s="1">
        <f ca="1">SUMIFS(INDIRECT($F$1&amp;$F75&amp;":"&amp;$F75),INDIRECT($F$1&amp;dbP!$D$2&amp;":"&amp;dbP!$D$2),"&gt;="&amp;AK$6,INDIRECT($F$1&amp;dbP!$D$2&amp;":"&amp;dbP!$D$2),"&lt;="&amp;AK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L75" s="1">
        <f ca="1">SUMIFS(INDIRECT($F$1&amp;$F75&amp;":"&amp;$F75),INDIRECT($F$1&amp;dbP!$D$2&amp;":"&amp;dbP!$D$2),"&gt;="&amp;AL$6,INDIRECT($F$1&amp;dbP!$D$2&amp;":"&amp;dbP!$D$2),"&lt;="&amp;AL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M75" s="1">
        <f ca="1">SUMIFS(INDIRECT($F$1&amp;$F75&amp;":"&amp;$F75),INDIRECT($F$1&amp;dbP!$D$2&amp;":"&amp;dbP!$D$2),"&gt;="&amp;AM$6,INDIRECT($F$1&amp;dbP!$D$2&amp;":"&amp;dbP!$D$2),"&lt;="&amp;AM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N75" s="1">
        <f ca="1">SUMIFS(INDIRECT($F$1&amp;$F75&amp;":"&amp;$F75),INDIRECT($F$1&amp;dbP!$D$2&amp;":"&amp;dbP!$D$2),"&gt;="&amp;AN$6,INDIRECT($F$1&amp;dbP!$D$2&amp;":"&amp;dbP!$D$2),"&lt;="&amp;AN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O75" s="1">
        <f ca="1">SUMIFS(INDIRECT($F$1&amp;$F75&amp;":"&amp;$F75),INDIRECT($F$1&amp;dbP!$D$2&amp;":"&amp;dbP!$D$2),"&gt;="&amp;AO$6,INDIRECT($F$1&amp;dbP!$D$2&amp;":"&amp;dbP!$D$2),"&lt;="&amp;AO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P75" s="1">
        <f ca="1">SUMIFS(INDIRECT($F$1&amp;$F75&amp;":"&amp;$F75),INDIRECT($F$1&amp;dbP!$D$2&amp;":"&amp;dbP!$D$2),"&gt;="&amp;AP$6,INDIRECT($F$1&amp;dbP!$D$2&amp;":"&amp;dbP!$D$2),"&lt;="&amp;AP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Q75" s="1">
        <f ca="1">SUMIFS(INDIRECT($F$1&amp;$F75&amp;":"&amp;$F75),INDIRECT($F$1&amp;dbP!$D$2&amp;":"&amp;dbP!$D$2),"&gt;="&amp;AQ$6,INDIRECT($F$1&amp;dbP!$D$2&amp;":"&amp;dbP!$D$2),"&lt;="&amp;AQ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R75" s="1">
        <f ca="1">SUMIFS(INDIRECT($F$1&amp;$F75&amp;":"&amp;$F75),INDIRECT($F$1&amp;dbP!$D$2&amp;":"&amp;dbP!$D$2),"&gt;="&amp;AR$6,INDIRECT($F$1&amp;dbP!$D$2&amp;":"&amp;dbP!$D$2),"&lt;="&amp;AR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S75" s="1">
        <f ca="1">SUMIFS(INDIRECT($F$1&amp;$F75&amp;":"&amp;$F75),INDIRECT($F$1&amp;dbP!$D$2&amp;":"&amp;dbP!$D$2),"&gt;="&amp;AS$6,INDIRECT($F$1&amp;dbP!$D$2&amp;":"&amp;dbP!$D$2),"&lt;="&amp;AS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T75" s="1">
        <f ca="1">SUMIFS(INDIRECT($F$1&amp;$F75&amp;":"&amp;$F75),INDIRECT($F$1&amp;dbP!$D$2&amp;":"&amp;dbP!$D$2),"&gt;="&amp;AT$6,INDIRECT($F$1&amp;dbP!$D$2&amp;":"&amp;dbP!$D$2),"&lt;="&amp;AT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U75" s="1">
        <f ca="1">SUMIFS(INDIRECT($F$1&amp;$F75&amp;":"&amp;$F75),INDIRECT($F$1&amp;dbP!$D$2&amp;":"&amp;dbP!$D$2),"&gt;="&amp;AU$6,INDIRECT($F$1&amp;dbP!$D$2&amp;":"&amp;dbP!$D$2),"&lt;="&amp;AU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V75" s="1">
        <f ca="1">SUMIFS(INDIRECT($F$1&amp;$F75&amp;":"&amp;$F75),INDIRECT($F$1&amp;dbP!$D$2&amp;":"&amp;dbP!$D$2),"&gt;="&amp;AV$6,INDIRECT($F$1&amp;dbP!$D$2&amp;":"&amp;dbP!$D$2),"&lt;="&amp;AV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W75" s="1">
        <f ca="1">SUMIFS(INDIRECT($F$1&amp;$F75&amp;":"&amp;$F75),INDIRECT($F$1&amp;dbP!$D$2&amp;":"&amp;dbP!$D$2),"&gt;="&amp;AW$6,INDIRECT($F$1&amp;dbP!$D$2&amp;":"&amp;dbP!$D$2),"&lt;="&amp;AW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X75" s="1">
        <f ca="1">SUMIFS(INDIRECT($F$1&amp;$F75&amp;":"&amp;$F75),INDIRECT($F$1&amp;dbP!$D$2&amp;":"&amp;dbP!$D$2),"&gt;="&amp;AX$6,INDIRECT($F$1&amp;dbP!$D$2&amp;":"&amp;dbP!$D$2),"&lt;="&amp;AX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Y75" s="1">
        <f ca="1">SUMIFS(INDIRECT($F$1&amp;$F75&amp;":"&amp;$F75),INDIRECT($F$1&amp;dbP!$D$2&amp;":"&amp;dbP!$D$2),"&gt;="&amp;AY$6,INDIRECT($F$1&amp;dbP!$D$2&amp;":"&amp;dbP!$D$2),"&lt;="&amp;AY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AZ75" s="1">
        <f ca="1">SUMIFS(INDIRECT($F$1&amp;$F75&amp;":"&amp;$F75),INDIRECT($F$1&amp;dbP!$D$2&amp;":"&amp;dbP!$D$2),"&gt;="&amp;AZ$6,INDIRECT($F$1&amp;dbP!$D$2&amp;":"&amp;dbP!$D$2),"&lt;="&amp;AZ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A75" s="1">
        <f ca="1">SUMIFS(INDIRECT($F$1&amp;$F75&amp;":"&amp;$F75),INDIRECT($F$1&amp;dbP!$D$2&amp;":"&amp;dbP!$D$2),"&gt;="&amp;BA$6,INDIRECT($F$1&amp;dbP!$D$2&amp;":"&amp;dbP!$D$2),"&lt;="&amp;BA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B75" s="1">
        <f ca="1">SUMIFS(INDIRECT($F$1&amp;$F75&amp;":"&amp;$F75),INDIRECT($F$1&amp;dbP!$D$2&amp;":"&amp;dbP!$D$2),"&gt;="&amp;BB$6,INDIRECT($F$1&amp;dbP!$D$2&amp;":"&amp;dbP!$D$2),"&lt;="&amp;BB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C75" s="1">
        <f ca="1">SUMIFS(INDIRECT($F$1&amp;$F75&amp;":"&amp;$F75),INDIRECT($F$1&amp;dbP!$D$2&amp;":"&amp;dbP!$D$2),"&gt;="&amp;BC$6,INDIRECT($F$1&amp;dbP!$D$2&amp;":"&amp;dbP!$D$2),"&lt;="&amp;BC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D75" s="1">
        <f ca="1">SUMIFS(INDIRECT($F$1&amp;$F75&amp;":"&amp;$F75),INDIRECT($F$1&amp;dbP!$D$2&amp;":"&amp;dbP!$D$2),"&gt;="&amp;BD$6,INDIRECT($F$1&amp;dbP!$D$2&amp;":"&amp;dbP!$D$2),"&lt;="&amp;BD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  <c r="BE75" s="1">
        <f ca="1">SUMIFS(INDIRECT($F$1&amp;$F75&amp;":"&amp;$F75),INDIRECT($F$1&amp;dbP!$D$2&amp;":"&amp;dbP!$D$2),"&gt;="&amp;BE$6,INDIRECT($F$1&amp;dbP!$D$2&amp;":"&amp;dbP!$D$2),"&lt;="&amp;BE$7,INDIRECT($F$1&amp;dbP!$O$2&amp;":"&amp;dbP!$O$2),$H75,INDIRECT($F$1&amp;dbP!$P$2&amp;":"&amp;dbP!$P$2),IF($I75=$J75,"*",$I75),INDIRECT($F$1&amp;dbP!$Q$2&amp;":"&amp;dbP!$Q$2),IF(OR($I75=$J75,"  "&amp;$I75=$J75),"*",RIGHT($J75,LEN($J75)-4)))</f>
        <v>0</v>
      </c>
    </row>
    <row r="76" spans="2:57" x14ac:dyDescent="0.3">
      <c r="B76" s="1">
        <f>MAX(B$49:B75)+1</f>
        <v>42</v>
      </c>
      <c r="F76" s="1" t="str">
        <f ca="1">INDIRECT($B$1&amp;Items!H$2&amp;$B76)</f>
        <v>Y</v>
      </c>
      <c r="H76" s="13" t="str">
        <f ca="1">INDIRECT($B$1&amp;Items!E$2&amp;$B76)</f>
        <v>Начисление себестоимостных затрат</v>
      </c>
      <c r="I76" s="13" t="str">
        <f ca="1">IF(INDIRECT($B$1&amp;Items!F$2&amp;$B76)="",H76,INDIRECT($B$1&amp;Items!F$2&amp;$B76))</f>
        <v>Начисление затрат этапа-3 бизнес-процесса</v>
      </c>
      <c r="J76" s="1" t="str">
        <f ca="1">IF(INDIRECT($B$1&amp;Items!G$2&amp;$B76)="",IF(H76&lt;&gt;I76,"  "&amp;I76,I76),"    "&amp;INDIRECT($B$1&amp;Items!G$2&amp;$B76))</f>
        <v xml:space="preserve">    Производственные затраты-11</v>
      </c>
      <c r="S76" s="1">
        <f ca="1">SUM($U76:INDIRECT(ADDRESS(ROW(),SUMIFS($1:$1,$5:$5,MAX($5:$5)))))</f>
        <v>1093990.3499460001</v>
      </c>
      <c r="V76" s="1">
        <f ca="1">SUMIFS(INDIRECT($F$1&amp;$F76&amp;":"&amp;$F76),INDIRECT($F$1&amp;dbP!$D$2&amp;":"&amp;dbP!$D$2),"&gt;="&amp;V$6,INDIRECT($F$1&amp;dbP!$D$2&amp;":"&amp;dbP!$D$2),"&lt;="&amp;V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W76" s="1">
        <f ca="1">SUMIFS(INDIRECT($F$1&amp;$F76&amp;":"&amp;$F76),INDIRECT($F$1&amp;dbP!$D$2&amp;":"&amp;dbP!$D$2),"&gt;="&amp;W$6,INDIRECT($F$1&amp;dbP!$D$2&amp;":"&amp;dbP!$D$2),"&lt;="&amp;W$7,INDIRECT($F$1&amp;dbP!$O$2&amp;":"&amp;dbP!$O$2),$H76,INDIRECT($F$1&amp;dbP!$P$2&amp;":"&amp;dbP!$P$2),IF($I76=$J76,"*",$I76),INDIRECT($F$1&amp;dbP!$Q$2&amp;":"&amp;dbP!$Q$2),IF(OR($I76=$J76,"  "&amp;$I76=$J76),"*",RIGHT($J76,LEN($J76)-4)))</f>
        <v>1093990.3499460001</v>
      </c>
      <c r="X76" s="1">
        <f ca="1">SUMIFS(INDIRECT($F$1&amp;$F76&amp;":"&amp;$F76),INDIRECT($F$1&amp;dbP!$D$2&amp;":"&amp;dbP!$D$2),"&gt;="&amp;X$6,INDIRECT($F$1&amp;dbP!$D$2&amp;":"&amp;dbP!$D$2),"&lt;="&amp;X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Y76" s="1">
        <f ca="1">SUMIFS(INDIRECT($F$1&amp;$F76&amp;":"&amp;$F76),INDIRECT($F$1&amp;dbP!$D$2&amp;":"&amp;dbP!$D$2),"&gt;="&amp;Y$6,INDIRECT($F$1&amp;dbP!$D$2&amp;":"&amp;dbP!$D$2),"&lt;="&amp;Y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Z76" s="1">
        <f ca="1">SUMIFS(INDIRECT($F$1&amp;$F76&amp;":"&amp;$F76),INDIRECT($F$1&amp;dbP!$D$2&amp;":"&amp;dbP!$D$2),"&gt;="&amp;Z$6,INDIRECT($F$1&amp;dbP!$D$2&amp;":"&amp;dbP!$D$2),"&lt;="&amp;Z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A76" s="1">
        <f ca="1">SUMIFS(INDIRECT($F$1&amp;$F76&amp;":"&amp;$F76),INDIRECT($F$1&amp;dbP!$D$2&amp;":"&amp;dbP!$D$2),"&gt;="&amp;AA$6,INDIRECT($F$1&amp;dbP!$D$2&amp;":"&amp;dbP!$D$2),"&lt;="&amp;AA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B76" s="1">
        <f ca="1">SUMIFS(INDIRECT($F$1&amp;$F76&amp;":"&amp;$F76),INDIRECT($F$1&amp;dbP!$D$2&amp;":"&amp;dbP!$D$2),"&gt;="&amp;AB$6,INDIRECT($F$1&amp;dbP!$D$2&amp;":"&amp;dbP!$D$2),"&lt;="&amp;AB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C76" s="1">
        <f ca="1">SUMIFS(INDIRECT($F$1&amp;$F76&amp;":"&amp;$F76),INDIRECT($F$1&amp;dbP!$D$2&amp;":"&amp;dbP!$D$2),"&gt;="&amp;AC$6,INDIRECT($F$1&amp;dbP!$D$2&amp;":"&amp;dbP!$D$2),"&lt;="&amp;AC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D76" s="1">
        <f ca="1">SUMIFS(INDIRECT($F$1&amp;$F76&amp;":"&amp;$F76),INDIRECT($F$1&amp;dbP!$D$2&amp;":"&amp;dbP!$D$2),"&gt;="&amp;AD$6,INDIRECT($F$1&amp;dbP!$D$2&amp;":"&amp;dbP!$D$2),"&lt;="&amp;AD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E76" s="1">
        <f ca="1">SUMIFS(INDIRECT($F$1&amp;$F76&amp;":"&amp;$F76),INDIRECT($F$1&amp;dbP!$D$2&amp;":"&amp;dbP!$D$2),"&gt;="&amp;AE$6,INDIRECT($F$1&amp;dbP!$D$2&amp;":"&amp;dbP!$D$2),"&lt;="&amp;AE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F76" s="1">
        <f ca="1">SUMIFS(INDIRECT($F$1&amp;$F76&amp;":"&amp;$F76),INDIRECT($F$1&amp;dbP!$D$2&amp;":"&amp;dbP!$D$2),"&gt;="&amp;AF$6,INDIRECT($F$1&amp;dbP!$D$2&amp;":"&amp;dbP!$D$2),"&lt;="&amp;AF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G76" s="1">
        <f ca="1">SUMIFS(INDIRECT($F$1&amp;$F76&amp;":"&amp;$F76),INDIRECT($F$1&amp;dbP!$D$2&amp;":"&amp;dbP!$D$2),"&gt;="&amp;AG$6,INDIRECT($F$1&amp;dbP!$D$2&amp;":"&amp;dbP!$D$2),"&lt;="&amp;AG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H76" s="1">
        <f ca="1">SUMIFS(INDIRECT($F$1&amp;$F76&amp;":"&amp;$F76),INDIRECT($F$1&amp;dbP!$D$2&amp;":"&amp;dbP!$D$2),"&gt;="&amp;AH$6,INDIRECT($F$1&amp;dbP!$D$2&amp;":"&amp;dbP!$D$2),"&lt;="&amp;AH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I76" s="1">
        <f ca="1">SUMIFS(INDIRECT($F$1&amp;$F76&amp;":"&amp;$F76),INDIRECT($F$1&amp;dbP!$D$2&amp;":"&amp;dbP!$D$2),"&gt;="&amp;AI$6,INDIRECT($F$1&amp;dbP!$D$2&amp;":"&amp;dbP!$D$2),"&lt;="&amp;AI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J76" s="1">
        <f ca="1">SUMIFS(INDIRECT($F$1&amp;$F76&amp;":"&amp;$F76),INDIRECT($F$1&amp;dbP!$D$2&amp;":"&amp;dbP!$D$2),"&gt;="&amp;AJ$6,INDIRECT($F$1&amp;dbP!$D$2&amp;":"&amp;dbP!$D$2),"&lt;="&amp;AJ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K76" s="1">
        <f ca="1">SUMIFS(INDIRECT($F$1&amp;$F76&amp;":"&amp;$F76),INDIRECT($F$1&amp;dbP!$D$2&amp;":"&amp;dbP!$D$2),"&gt;="&amp;AK$6,INDIRECT($F$1&amp;dbP!$D$2&amp;":"&amp;dbP!$D$2),"&lt;="&amp;AK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L76" s="1">
        <f ca="1">SUMIFS(INDIRECT($F$1&amp;$F76&amp;":"&amp;$F76),INDIRECT($F$1&amp;dbP!$D$2&amp;":"&amp;dbP!$D$2),"&gt;="&amp;AL$6,INDIRECT($F$1&amp;dbP!$D$2&amp;":"&amp;dbP!$D$2),"&lt;="&amp;AL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M76" s="1">
        <f ca="1">SUMIFS(INDIRECT($F$1&amp;$F76&amp;":"&amp;$F76),INDIRECT($F$1&amp;dbP!$D$2&amp;":"&amp;dbP!$D$2),"&gt;="&amp;AM$6,INDIRECT($F$1&amp;dbP!$D$2&amp;":"&amp;dbP!$D$2),"&lt;="&amp;AM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N76" s="1">
        <f ca="1">SUMIFS(INDIRECT($F$1&amp;$F76&amp;":"&amp;$F76),INDIRECT($F$1&amp;dbP!$D$2&amp;":"&amp;dbP!$D$2),"&gt;="&amp;AN$6,INDIRECT($F$1&amp;dbP!$D$2&amp;":"&amp;dbP!$D$2),"&lt;="&amp;AN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O76" s="1">
        <f ca="1">SUMIFS(INDIRECT($F$1&amp;$F76&amp;":"&amp;$F76),INDIRECT($F$1&amp;dbP!$D$2&amp;":"&amp;dbP!$D$2),"&gt;="&amp;AO$6,INDIRECT($F$1&amp;dbP!$D$2&amp;":"&amp;dbP!$D$2),"&lt;="&amp;AO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P76" s="1">
        <f ca="1">SUMIFS(INDIRECT($F$1&amp;$F76&amp;":"&amp;$F76),INDIRECT($F$1&amp;dbP!$D$2&amp;":"&amp;dbP!$D$2),"&gt;="&amp;AP$6,INDIRECT($F$1&amp;dbP!$D$2&amp;":"&amp;dbP!$D$2),"&lt;="&amp;AP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Q76" s="1">
        <f ca="1">SUMIFS(INDIRECT($F$1&amp;$F76&amp;":"&amp;$F76),INDIRECT($F$1&amp;dbP!$D$2&amp;":"&amp;dbP!$D$2),"&gt;="&amp;AQ$6,INDIRECT($F$1&amp;dbP!$D$2&amp;":"&amp;dbP!$D$2),"&lt;="&amp;AQ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R76" s="1">
        <f ca="1">SUMIFS(INDIRECT($F$1&amp;$F76&amp;":"&amp;$F76),INDIRECT($F$1&amp;dbP!$D$2&amp;":"&amp;dbP!$D$2),"&gt;="&amp;AR$6,INDIRECT($F$1&amp;dbP!$D$2&amp;":"&amp;dbP!$D$2),"&lt;="&amp;AR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S76" s="1">
        <f ca="1">SUMIFS(INDIRECT($F$1&amp;$F76&amp;":"&amp;$F76),INDIRECT($F$1&amp;dbP!$D$2&amp;":"&amp;dbP!$D$2),"&gt;="&amp;AS$6,INDIRECT($F$1&amp;dbP!$D$2&amp;":"&amp;dbP!$D$2),"&lt;="&amp;AS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T76" s="1">
        <f ca="1">SUMIFS(INDIRECT($F$1&amp;$F76&amp;":"&amp;$F76),INDIRECT($F$1&amp;dbP!$D$2&amp;":"&amp;dbP!$D$2),"&gt;="&amp;AT$6,INDIRECT($F$1&amp;dbP!$D$2&amp;":"&amp;dbP!$D$2),"&lt;="&amp;AT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U76" s="1">
        <f ca="1">SUMIFS(INDIRECT($F$1&amp;$F76&amp;":"&amp;$F76),INDIRECT($F$1&amp;dbP!$D$2&amp;":"&amp;dbP!$D$2),"&gt;="&amp;AU$6,INDIRECT($F$1&amp;dbP!$D$2&amp;":"&amp;dbP!$D$2),"&lt;="&amp;AU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V76" s="1">
        <f ca="1">SUMIFS(INDIRECT($F$1&amp;$F76&amp;":"&amp;$F76),INDIRECT($F$1&amp;dbP!$D$2&amp;":"&amp;dbP!$D$2),"&gt;="&amp;AV$6,INDIRECT($F$1&amp;dbP!$D$2&amp;":"&amp;dbP!$D$2),"&lt;="&amp;AV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W76" s="1">
        <f ca="1">SUMIFS(INDIRECT($F$1&amp;$F76&amp;":"&amp;$F76),INDIRECT($F$1&amp;dbP!$D$2&amp;":"&amp;dbP!$D$2),"&gt;="&amp;AW$6,INDIRECT($F$1&amp;dbP!$D$2&amp;":"&amp;dbP!$D$2),"&lt;="&amp;AW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X76" s="1">
        <f ca="1">SUMIFS(INDIRECT($F$1&amp;$F76&amp;":"&amp;$F76),INDIRECT($F$1&amp;dbP!$D$2&amp;":"&amp;dbP!$D$2),"&gt;="&amp;AX$6,INDIRECT($F$1&amp;dbP!$D$2&amp;":"&amp;dbP!$D$2),"&lt;="&amp;AX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Y76" s="1">
        <f ca="1">SUMIFS(INDIRECT($F$1&amp;$F76&amp;":"&amp;$F76),INDIRECT($F$1&amp;dbP!$D$2&amp;":"&amp;dbP!$D$2),"&gt;="&amp;AY$6,INDIRECT($F$1&amp;dbP!$D$2&amp;":"&amp;dbP!$D$2),"&lt;="&amp;AY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AZ76" s="1">
        <f ca="1">SUMIFS(INDIRECT($F$1&amp;$F76&amp;":"&amp;$F76),INDIRECT($F$1&amp;dbP!$D$2&amp;":"&amp;dbP!$D$2),"&gt;="&amp;AZ$6,INDIRECT($F$1&amp;dbP!$D$2&amp;":"&amp;dbP!$D$2),"&lt;="&amp;AZ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A76" s="1">
        <f ca="1">SUMIFS(INDIRECT($F$1&amp;$F76&amp;":"&amp;$F76),INDIRECT($F$1&amp;dbP!$D$2&amp;":"&amp;dbP!$D$2),"&gt;="&amp;BA$6,INDIRECT($F$1&amp;dbP!$D$2&amp;":"&amp;dbP!$D$2),"&lt;="&amp;BA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B76" s="1">
        <f ca="1">SUMIFS(INDIRECT($F$1&amp;$F76&amp;":"&amp;$F76),INDIRECT($F$1&amp;dbP!$D$2&amp;":"&amp;dbP!$D$2),"&gt;="&amp;BB$6,INDIRECT($F$1&amp;dbP!$D$2&amp;":"&amp;dbP!$D$2),"&lt;="&amp;BB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C76" s="1">
        <f ca="1">SUMIFS(INDIRECT($F$1&amp;$F76&amp;":"&amp;$F76),INDIRECT($F$1&amp;dbP!$D$2&amp;":"&amp;dbP!$D$2),"&gt;="&amp;BC$6,INDIRECT($F$1&amp;dbP!$D$2&amp;":"&amp;dbP!$D$2),"&lt;="&amp;BC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D76" s="1">
        <f ca="1">SUMIFS(INDIRECT($F$1&amp;$F76&amp;":"&amp;$F76),INDIRECT($F$1&amp;dbP!$D$2&amp;":"&amp;dbP!$D$2),"&gt;="&amp;BD$6,INDIRECT($F$1&amp;dbP!$D$2&amp;":"&amp;dbP!$D$2),"&lt;="&amp;BD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  <c r="BE76" s="1">
        <f ca="1">SUMIFS(INDIRECT($F$1&amp;$F76&amp;":"&amp;$F76),INDIRECT($F$1&amp;dbP!$D$2&amp;":"&amp;dbP!$D$2),"&gt;="&amp;BE$6,INDIRECT($F$1&amp;dbP!$D$2&amp;":"&amp;dbP!$D$2),"&lt;="&amp;BE$7,INDIRECT($F$1&amp;dbP!$O$2&amp;":"&amp;dbP!$O$2),$H76,INDIRECT($F$1&amp;dbP!$P$2&amp;":"&amp;dbP!$P$2),IF($I76=$J76,"*",$I76),INDIRECT($F$1&amp;dbP!$Q$2&amp;":"&amp;dbP!$Q$2),IF(OR($I76=$J76,"  "&amp;$I76=$J76),"*",RIGHT($J76,LEN($J76)-4)))</f>
        <v>0</v>
      </c>
    </row>
    <row r="77" spans="2:57" x14ac:dyDescent="0.3">
      <c r="B77" s="1">
        <f>MAX(B$49:B76)+1</f>
        <v>43</v>
      </c>
      <c r="F77" s="1" t="str">
        <f ca="1">INDIRECT($B$1&amp;Items!H$2&amp;$B77)</f>
        <v>Y</v>
      </c>
      <c r="H77" s="13" t="str">
        <f ca="1">INDIRECT($B$1&amp;Items!E$2&amp;$B77)</f>
        <v>Начисление себестоимостных затрат</v>
      </c>
      <c r="I77" s="13" t="str">
        <f ca="1">IF(INDIRECT($B$1&amp;Items!F$2&amp;$B77)="",H77,INDIRECT($B$1&amp;Items!F$2&amp;$B77))</f>
        <v>Начисление затрат этапа-3 бизнес-процесса</v>
      </c>
      <c r="J77" s="1" t="str">
        <f ca="1">IF(INDIRECT($B$1&amp;Items!G$2&amp;$B77)="",IF(H77&lt;&gt;I77,"  "&amp;I77,I77),"    "&amp;INDIRECT($B$1&amp;Items!G$2&amp;$B77))</f>
        <v xml:space="preserve">    Производственные затраты-12</v>
      </c>
      <c r="S77" s="1">
        <f ca="1">SUM($U77:INDIRECT(ADDRESS(ROW(),SUMIFS($1:$1,$5:$5,MAX($5:$5)))))</f>
        <v>1107000</v>
      </c>
      <c r="V77" s="1">
        <f ca="1">SUMIFS(INDIRECT($F$1&amp;$F77&amp;":"&amp;$F77),INDIRECT($F$1&amp;dbP!$D$2&amp;":"&amp;dbP!$D$2),"&gt;="&amp;V$6,INDIRECT($F$1&amp;dbP!$D$2&amp;":"&amp;dbP!$D$2),"&lt;="&amp;V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W77" s="1">
        <f ca="1">SUMIFS(INDIRECT($F$1&amp;$F77&amp;":"&amp;$F77),INDIRECT($F$1&amp;dbP!$D$2&amp;":"&amp;dbP!$D$2),"&gt;="&amp;W$6,INDIRECT($F$1&amp;dbP!$D$2&amp;":"&amp;dbP!$D$2),"&lt;="&amp;W$7,INDIRECT($F$1&amp;dbP!$O$2&amp;":"&amp;dbP!$O$2),$H77,INDIRECT($F$1&amp;dbP!$P$2&amp;":"&amp;dbP!$P$2),IF($I77=$J77,"*",$I77),INDIRECT($F$1&amp;dbP!$Q$2&amp;":"&amp;dbP!$Q$2),IF(OR($I77=$J77,"  "&amp;$I77=$J77),"*",RIGHT($J77,LEN($J77)-4)))</f>
        <v>1107000</v>
      </c>
      <c r="X77" s="1">
        <f ca="1">SUMIFS(INDIRECT($F$1&amp;$F77&amp;":"&amp;$F77),INDIRECT($F$1&amp;dbP!$D$2&amp;":"&amp;dbP!$D$2),"&gt;="&amp;X$6,INDIRECT($F$1&amp;dbP!$D$2&amp;":"&amp;dbP!$D$2),"&lt;="&amp;X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Y77" s="1">
        <f ca="1">SUMIFS(INDIRECT($F$1&amp;$F77&amp;":"&amp;$F77),INDIRECT($F$1&amp;dbP!$D$2&amp;":"&amp;dbP!$D$2),"&gt;="&amp;Y$6,INDIRECT($F$1&amp;dbP!$D$2&amp;":"&amp;dbP!$D$2),"&lt;="&amp;Y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Z77" s="1">
        <f ca="1">SUMIFS(INDIRECT($F$1&amp;$F77&amp;":"&amp;$F77),INDIRECT($F$1&amp;dbP!$D$2&amp;":"&amp;dbP!$D$2),"&gt;="&amp;Z$6,INDIRECT($F$1&amp;dbP!$D$2&amp;":"&amp;dbP!$D$2),"&lt;="&amp;Z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A77" s="1">
        <f ca="1">SUMIFS(INDIRECT($F$1&amp;$F77&amp;":"&amp;$F77),INDIRECT($F$1&amp;dbP!$D$2&amp;":"&amp;dbP!$D$2),"&gt;="&amp;AA$6,INDIRECT($F$1&amp;dbP!$D$2&amp;":"&amp;dbP!$D$2),"&lt;="&amp;AA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B77" s="1">
        <f ca="1">SUMIFS(INDIRECT($F$1&amp;$F77&amp;":"&amp;$F77),INDIRECT($F$1&amp;dbP!$D$2&amp;":"&amp;dbP!$D$2),"&gt;="&amp;AB$6,INDIRECT($F$1&amp;dbP!$D$2&amp;":"&amp;dbP!$D$2),"&lt;="&amp;AB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C77" s="1">
        <f ca="1">SUMIFS(INDIRECT($F$1&amp;$F77&amp;":"&amp;$F77),INDIRECT($F$1&amp;dbP!$D$2&amp;":"&amp;dbP!$D$2),"&gt;="&amp;AC$6,INDIRECT($F$1&amp;dbP!$D$2&amp;":"&amp;dbP!$D$2),"&lt;="&amp;AC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D77" s="1">
        <f ca="1">SUMIFS(INDIRECT($F$1&amp;$F77&amp;":"&amp;$F77),INDIRECT($F$1&amp;dbP!$D$2&amp;":"&amp;dbP!$D$2),"&gt;="&amp;AD$6,INDIRECT($F$1&amp;dbP!$D$2&amp;":"&amp;dbP!$D$2),"&lt;="&amp;AD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E77" s="1">
        <f ca="1">SUMIFS(INDIRECT($F$1&amp;$F77&amp;":"&amp;$F77),INDIRECT($F$1&amp;dbP!$D$2&amp;":"&amp;dbP!$D$2),"&gt;="&amp;AE$6,INDIRECT($F$1&amp;dbP!$D$2&amp;":"&amp;dbP!$D$2),"&lt;="&amp;AE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F77" s="1">
        <f ca="1">SUMIFS(INDIRECT($F$1&amp;$F77&amp;":"&amp;$F77),INDIRECT($F$1&amp;dbP!$D$2&amp;":"&amp;dbP!$D$2),"&gt;="&amp;AF$6,INDIRECT($F$1&amp;dbP!$D$2&amp;":"&amp;dbP!$D$2),"&lt;="&amp;AF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G77" s="1">
        <f ca="1">SUMIFS(INDIRECT($F$1&amp;$F77&amp;":"&amp;$F77),INDIRECT($F$1&amp;dbP!$D$2&amp;":"&amp;dbP!$D$2),"&gt;="&amp;AG$6,INDIRECT($F$1&amp;dbP!$D$2&amp;":"&amp;dbP!$D$2),"&lt;="&amp;AG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H77" s="1">
        <f ca="1">SUMIFS(INDIRECT($F$1&amp;$F77&amp;":"&amp;$F77),INDIRECT($F$1&amp;dbP!$D$2&amp;":"&amp;dbP!$D$2),"&gt;="&amp;AH$6,INDIRECT($F$1&amp;dbP!$D$2&amp;":"&amp;dbP!$D$2),"&lt;="&amp;AH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I77" s="1">
        <f ca="1">SUMIFS(INDIRECT($F$1&amp;$F77&amp;":"&amp;$F77),INDIRECT($F$1&amp;dbP!$D$2&amp;":"&amp;dbP!$D$2),"&gt;="&amp;AI$6,INDIRECT($F$1&amp;dbP!$D$2&amp;":"&amp;dbP!$D$2),"&lt;="&amp;AI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J77" s="1">
        <f ca="1">SUMIFS(INDIRECT($F$1&amp;$F77&amp;":"&amp;$F77),INDIRECT($F$1&amp;dbP!$D$2&amp;":"&amp;dbP!$D$2),"&gt;="&amp;AJ$6,INDIRECT($F$1&amp;dbP!$D$2&amp;":"&amp;dbP!$D$2),"&lt;="&amp;AJ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K77" s="1">
        <f ca="1">SUMIFS(INDIRECT($F$1&amp;$F77&amp;":"&amp;$F77),INDIRECT($F$1&amp;dbP!$D$2&amp;":"&amp;dbP!$D$2),"&gt;="&amp;AK$6,INDIRECT($F$1&amp;dbP!$D$2&amp;":"&amp;dbP!$D$2),"&lt;="&amp;AK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L77" s="1">
        <f ca="1">SUMIFS(INDIRECT($F$1&amp;$F77&amp;":"&amp;$F77),INDIRECT($F$1&amp;dbP!$D$2&amp;":"&amp;dbP!$D$2),"&gt;="&amp;AL$6,INDIRECT($F$1&amp;dbP!$D$2&amp;":"&amp;dbP!$D$2),"&lt;="&amp;AL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M77" s="1">
        <f ca="1">SUMIFS(INDIRECT($F$1&amp;$F77&amp;":"&amp;$F77),INDIRECT($F$1&amp;dbP!$D$2&amp;":"&amp;dbP!$D$2),"&gt;="&amp;AM$6,INDIRECT($F$1&amp;dbP!$D$2&amp;":"&amp;dbP!$D$2),"&lt;="&amp;AM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N77" s="1">
        <f ca="1">SUMIFS(INDIRECT($F$1&amp;$F77&amp;":"&amp;$F77),INDIRECT($F$1&amp;dbP!$D$2&amp;":"&amp;dbP!$D$2),"&gt;="&amp;AN$6,INDIRECT($F$1&amp;dbP!$D$2&amp;":"&amp;dbP!$D$2),"&lt;="&amp;AN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O77" s="1">
        <f ca="1">SUMIFS(INDIRECT($F$1&amp;$F77&amp;":"&amp;$F77),INDIRECT($F$1&amp;dbP!$D$2&amp;":"&amp;dbP!$D$2),"&gt;="&amp;AO$6,INDIRECT($F$1&amp;dbP!$D$2&amp;":"&amp;dbP!$D$2),"&lt;="&amp;AO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P77" s="1">
        <f ca="1">SUMIFS(INDIRECT($F$1&amp;$F77&amp;":"&amp;$F77),INDIRECT($F$1&amp;dbP!$D$2&amp;":"&amp;dbP!$D$2),"&gt;="&amp;AP$6,INDIRECT($F$1&amp;dbP!$D$2&amp;":"&amp;dbP!$D$2),"&lt;="&amp;AP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Q77" s="1">
        <f ca="1">SUMIFS(INDIRECT($F$1&amp;$F77&amp;":"&amp;$F77),INDIRECT($F$1&amp;dbP!$D$2&amp;":"&amp;dbP!$D$2),"&gt;="&amp;AQ$6,INDIRECT($F$1&amp;dbP!$D$2&amp;":"&amp;dbP!$D$2),"&lt;="&amp;AQ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R77" s="1">
        <f ca="1">SUMIFS(INDIRECT($F$1&amp;$F77&amp;":"&amp;$F77),INDIRECT($F$1&amp;dbP!$D$2&amp;":"&amp;dbP!$D$2),"&gt;="&amp;AR$6,INDIRECT($F$1&amp;dbP!$D$2&amp;":"&amp;dbP!$D$2),"&lt;="&amp;AR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S77" s="1">
        <f ca="1">SUMIFS(INDIRECT($F$1&amp;$F77&amp;":"&amp;$F77),INDIRECT($F$1&amp;dbP!$D$2&amp;":"&amp;dbP!$D$2),"&gt;="&amp;AS$6,INDIRECT($F$1&amp;dbP!$D$2&amp;":"&amp;dbP!$D$2),"&lt;="&amp;AS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T77" s="1">
        <f ca="1">SUMIFS(INDIRECT($F$1&amp;$F77&amp;":"&amp;$F77),INDIRECT($F$1&amp;dbP!$D$2&amp;":"&amp;dbP!$D$2),"&gt;="&amp;AT$6,INDIRECT($F$1&amp;dbP!$D$2&amp;":"&amp;dbP!$D$2),"&lt;="&amp;AT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U77" s="1">
        <f ca="1">SUMIFS(INDIRECT($F$1&amp;$F77&amp;":"&amp;$F77),INDIRECT($F$1&amp;dbP!$D$2&amp;":"&amp;dbP!$D$2),"&gt;="&amp;AU$6,INDIRECT($F$1&amp;dbP!$D$2&amp;":"&amp;dbP!$D$2),"&lt;="&amp;AU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V77" s="1">
        <f ca="1">SUMIFS(INDIRECT($F$1&amp;$F77&amp;":"&amp;$F77),INDIRECT($F$1&amp;dbP!$D$2&amp;":"&amp;dbP!$D$2),"&gt;="&amp;AV$6,INDIRECT($F$1&amp;dbP!$D$2&amp;":"&amp;dbP!$D$2),"&lt;="&amp;AV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W77" s="1">
        <f ca="1">SUMIFS(INDIRECT($F$1&amp;$F77&amp;":"&amp;$F77),INDIRECT($F$1&amp;dbP!$D$2&amp;":"&amp;dbP!$D$2),"&gt;="&amp;AW$6,INDIRECT($F$1&amp;dbP!$D$2&amp;":"&amp;dbP!$D$2),"&lt;="&amp;AW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X77" s="1">
        <f ca="1">SUMIFS(INDIRECT($F$1&amp;$F77&amp;":"&amp;$F77),INDIRECT($F$1&amp;dbP!$D$2&amp;":"&amp;dbP!$D$2),"&gt;="&amp;AX$6,INDIRECT($F$1&amp;dbP!$D$2&amp;":"&amp;dbP!$D$2),"&lt;="&amp;AX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Y77" s="1">
        <f ca="1">SUMIFS(INDIRECT($F$1&amp;$F77&amp;":"&amp;$F77),INDIRECT($F$1&amp;dbP!$D$2&amp;":"&amp;dbP!$D$2),"&gt;="&amp;AY$6,INDIRECT($F$1&amp;dbP!$D$2&amp;":"&amp;dbP!$D$2),"&lt;="&amp;AY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AZ77" s="1">
        <f ca="1">SUMIFS(INDIRECT($F$1&amp;$F77&amp;":"&amp;$F77),INDIRECT($F$1&amp;dbP!$D$2&amp;":"&amp;dbP!$D$2),"&gt;="&amp;AZ$6,INDIRECT($F$1&amp;dbP!$D$2&amp;":"&amp;dbP!$D$2),"&lt;="&amp;AZ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A77" s="1">
        <f ca="1">SUMIFS(INDIRECT($F$1&amp;$F77&amp;":"&amp;$F77),INDIRECT($F$1&amp;dbP!$D$2&amp;":"&amp;dbP!$D$2),"&gt;="&amp;BA$6,INDIRECT($F$1&amp;dbP!$D$2&amp;":"&amp;dbP!$D$2),"&lt;="&amp;BA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B77" s="1">
        <f ca="1">SUMIFS(INDIRECT($F$1&amp;$F77&amp;":"&amp;$F77),INDIRECT($F$1&amp;dbP!$D$2&amp;":"&amp;dbP!$D$2),"&gt;="&amp;BB$6,INDIRECT($F$1&amp;dbP!$D$2&amp;":"&amp;dbP!$D$2),"&lt;="&amp;BB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C77" s="1">
        <f ca="1">SUMIFS(INDIRECT($F$1&amp;$F77&amp;":"&amp;$F77),INDIRECT($F$1&amp;dbP!$D$2&amp;":"&amp;dbP!$D$2),"&gt;="&amp;BC$6,INDIRECT($F$1&amp;dbP!$D$2&amp;":"&amp;dbP!$D$2),"&lt;="&amp;BC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D77" s="1">
        <f ca="1">SUMIFS(INDIRECT($F$1&amp;$F77&amp;":"&amp;$F77),INDIRECT($F$1&amp;dbP!$D$2&amp;":"&amp;dbP!$D$2),"&gt;="&amp;BD$6,INDIRECT($F$1&amp;dbP!$D$2&amp;":"&amp;dbP!$D$2),"&lt;="&amp;BD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  <c r="BE77" s="1">
        <f ca="1">SUMIFS(INDIRECT($F$1&amp;$F77&amp;":"&amp;$F77),INDIRECT($F$1&amp;dbP!$D$2&amp;":"&amp;dbP!$D$2),"&gt;="&amp;BE$6,INDIRECT($F$1&amp;dbP!$D$2&amp;":"&amp;dbP!$D$2),"&lt;="&amp;BE$7,INDIRECT($F$1&amp;dbP!$O$2&amp;":"&amp;dbP!$O$2),$H77,INDIRECT($F$1&amp;dbP!$P$2&amp;":"&amp;dbP!$P$2),IF($I77=$J77,"*",$I77),INDIRECT($F$1&amp;dbP!$Q$2&amp;":"&amp;dbP!$Q$2),IF(OR($I77=$J77,"  "&amp;$I77=$J77),"*",RIGHT($J77,LEN($J77)-4)))</f>
        <v>0</v>
      </c>
    </row>
    <row r="78" spans="2:57" x14ac:dyDescent="0.3">
      <c r="B78" s="1">
        <f>MAX(B$49:B77)+1</f>
        <v>44</v>
      </c>
      <c r="F78" s="1" t="str">
        <f ca="1">INDIRECT($B$1&amp;Items!H$2&amp;$B78)</f>
        <v>Y</v>
      </c>
      <c r="H78" s="13" t="str">
        <f ca="1">INDIRECT($B$1&amp;Items!E$2&amp;$B78)</f>
        <v>Начисление себестоимостных затрат</v>
      </c>
      <c r="I78" s="13" t="str">
        <f ca="1">IF(INDIRECT($B$1&amp;Items!F$2&amp;$B78)="",H78,INDIRECT($B$1&amp;Items!F$2&amp;$B78))</f>
        <v>Начисление затрат этапа-3 бизнес-процесса</v>
      </c>
      <c r="J78" s="1" t="str">
        <f ca="1">IF(INDIRECT($B$1&amp;Items!G$2&amp;$B78)="",IF(H78&lt;&gt;I78,"  "&amp;I78,I78),"    "&amp;INDIRECT($B$1&amp;Items!G$2&amp;$B78))</f>
        <v xml:space="preserve">    Производственные затраты-13</v>
      </c>
      <c r="S78" s="1">
        <f ca="1">SUM($U78:INDIRECT(ADDRESS(ROW(),SUMIFS($1:$1,$5:$5,MAX($5:$5)))))</f>
        <v>780000</v>
      </c>
      <c r="V78" s="1">
        <f ca="1">SUMIFS(INDIRECT($F$1&amp;$F78&amp;":"&amp;$F78),INDIRECT($F$1&amp;dbP!$D$2&amp;":"&amp;dbP!$D$2),"&gt;="&amp;V$6,INDIRECT($F$1&amp;dbP!$D$2&amp;":"&amp;dbP!$D$2),"&lt;="&amp;V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W78" s="1">
        <f ca="1">SUMIFS(INDIRECT($F$1&amp;$F78&amp;":"&amp;$F78),INDIRECT($F$1&amp;dbP!$D$2&amp;":"&amp;dbP!$D$2),"&gt;="&amp;W$6,INDIRECT($F$1&amp;dbP!$D$2&amp;":"&amp;dbP!$D$2),"&lt;="&amp;W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X78" s="1">
        <f ca="1">SUMIFS(INDIRECT($F$1&amp;$F78&amp;":"&amp;$F78),INDIRECT($F$1&amp;dbP!$D$2&amp;":"&amp;dbP!$D$2),"&gt;="&amp;X$6,INDIRECT($F$1&amp;dbP!$D$2&amp;":"&amp;dbP!$D$2),"&lt;="&amp;X$7,INDIRECT($F$1&amp;dbP!$O$2&amp;":"&amp;dbP!$O$2),$H78,INDIRECT($F$1&amp;dbP!$P$2&amp;":"&amp;dbP!$P$2),IF($I78=$J78,"*",$I78),INDIRECT($F$1&amp;dbP!$Q$2&amp;":"&amp;dbP!$Q$2),IF(OR($I78=$J78,"  "&amp;$I78=$J78),"*",RIGHT($J78,LEN($J78)-4)))</f>
        <v>780000</v>
      </c>
      <c r="Y78" s="1">
        <f ca="1">SUMIFS(INDIRECT($F$1&amp;$F78&amp;":"&amp;$F78),INDIRECT($F$1&amp;dbP!$D$2&amp;":"&amp;dbP!$D$2),"&gt;="&amp;Y$6,INDIRECT($F$1&amp;dbP!$D$2&amp;":"&amp;dbP!$D$2),"&lt;="&amp;Y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Z78" s="1">
        <f ca="1">SUMIFS(INDIRECT($F$1&amp;$F78&amp;":"&amp;$F78),INDIRECT($F$1&amp;dbP!$D$2&amp;":"&amp;dbP!$D$2),"&gt;="&amp;Z$6,INDIRECT($F$1&amp;dbP!$D$2&amp;":"&amp;dbP!$D$2),"&lt;="&amp;Z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A78" s="1">
        <f ca="1">SUMIFS(INDIRECT($F$1&amp;$F78&amp;":"&amp;$F78),INDIRECT($F$1&amp;dbP!$D$2&amp;":"&amp;dbP!$D$2),"&gt;="&amp;AA$6,INDIRECT($F$1&amp;dbP!$D$2&amp;":"&amp;dbP!$D$2),"&lt;="&amp;AA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B78" s="1">
        <f ca="1">SUMIFS(INDIRECT($F$1&amp;$F78&amp;":"&amp;$F78),INDIRECT($F$1&amp;dbP!$D$2&amp;":"&amp;dbP!$D$2),"&gt;="&amp;AB$6,INDIRECT($F$1&amp;dbP!$D$2&amp;":"&amp;dbP!$D$2),"&lt;="&amp;AB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C78" s="1">
        <f ca="1">SUMIFS(INDIRECT($F$1&amp;$F78&amp;":"&amp;$F78),INDIRECT($F$1&amp;dbP!$D$2&amp;":"&amp;dbP!$D$2),"&gt;="&amp;AC$6,INDIRECT($F$1&amp;dbP!$D$2&amp;":"&amp;dbP!$D$2),"&lt;="&amp;AC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D78" s="1">
        <f ca="1">SUMIFS(INDIRECT($F$1&amp;$F78&amp;":"&amp;$F78),INDIRECT($F$1&amp;dbP!$D$2&amp;":"&amp;dbP!$D$2),"&gt;="&amp;AD$6,INDIRECT($F$1&amp;dbP!$D$2&amp;":"&amp;dbP!$D$2),"&lt;="&amp;AD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E78" s="1">
        <f ca="1">SUMIFS(INDIRECT($F$1&amp;$F78&amp;":"&amp;$F78),INDIRECT($F$1&amp;dbP!$D$2&amp;":"&amp;dbP!$D$2),"&gt;="&amp;AE$6,INDIRECT($F$1&amp;dbP!$D$2&amp;":"&amp;dbP!$D$2),"&lt;="&amp;AE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F78" s="1">
        <f ca="1">SUMIFS(INDIRECT($F$1&amp;$F78&amp;":"&amp;$F78),INDIRECT($F$1&amp;dbP!$D$2&amp;":"&amp;dbP!$D$2),"&gt;="&amp;AF$6,INDIRECT($F$1&amp;dbP!$D$2&amp;":"&amp;dbP!$D$2),"&lt;="&amp;AF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G78" s="1">
        <f ca="1">SUMIFS(INDIRECT($F$1&amp;$F78&amp;":"&amp;$F78),INDIRECT($F$1&amp;dbP!$D$2&amp;":"&amp;dbP!$D$2),"&gt;="&amp;AG$6,INDIRECT($F$1&amp;dbP!$D$2&amp;":"&amp;dbP!$D$2),"&lt;="&amp;AG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H78" s="1">
        <f ca="1">SUMIFS(INDIRECT($F$1&amp;$F78&amp;":"&amp;$F78),INDIRECT($F$1&amp;dbP!$D$2&amp;":"&amp;dbP!$D$2),"&gt;="&amp;AH$6,INDIRECT($F$1&amp;dbP!$D$2&amp;":"&amp;dbP!$D$2),"&lt;="&amp;AH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I78" s="1">
        <f ca="1">SUMIFS(INDIRECT($F$1&amp;$F78&amp;":"&amp;$F78),INDIRECT($F$1&amp;dbP!$D$2&amp;":"&amp;dbP!$D$2),"&gt;="&amp;AI$6,INDIRECT($F$1&amp;dbP!$D$2&amp;":"&amp;dbP!$D$2),"&lt;="&amp;AI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J78" s="1">
        <f ca="1">SUMIFS(INDIRECT($F$1&amp;$F78&amp;":"&amp;$F78),INDIRECT($F$1&amp;dbP!$D$2&amp;":"&amp;dbP!$D$2),"&gt;="&amp;AJ$6,INDIRECT($F$1&amp;dbP!$D$2&amp;":"&amp;dbP!$D$2),"&lt;="&amp;AJ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K78" s="1">
        <f ca="1">SUMIFS(INDIRECT($F$1&amp;$F78&amp;":"&amp;$F78),INDIRECT($F$1&amp;dbP!$D$2&amp;":"&amp;dbP!$D$2),"&gt;="&amp;AK$6,INDIRECT($F$1&amp;dbP!$D$2&amp;":"&amp;dbP!$D$2),"&lt;="&amp;AK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L78" s="1">
        <f ca="1">SUMIFS(INDIRECT($F$1&amp;$F78&amp;":"&amp;$F78),INDIRECT($F$1&amp;dbP!$D$2&amp;":"&amp;dbP!$D$2),"&gt;="&amp;AL$6,INDIRECT($F$1&amp;dbP!$D$2&amp;":"&amp;dbP!$D$2),"&lt;="&amp;AL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M78" s="1">
        <f ca="1">SUMIFS(INDIRECT($F$1&amp;$F78&amp;":"&amp;$F78),INDIRECT($F$1&amp;dbP!$D$2&amp;":"&amp;dbP!$D$2),"&gt;="&amp;AM$6,INDIRECT($F$1&amp;dbP!$D$2&amp;":"&amp;dbP!$D$2),"&lt;="&amp;AM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N78" s="1">
        <f ca="1">SUMIFS(INDIRECT($F$1&amp;$F78&amp;":"&amp;$F78),INDIRECT($F$1&amp;dbP!$D$2&amp;":"&amp;dbP!$D$2),"&gt;="&amp;AN$6,INDIRECT($F$1&amp;dbP!$D$2&amp;":"&amp;dbP!$D$2),"&lt;="&amp;AN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O78" s="1">
        <f ca="1">SUMIFS(INDIRECT($F$1&amp;$F78&amp;":"&amp;$F78),INDIRECT($F$1&amp;dbP!$D$2&amp;":"&amp;dbP!$D$2),"&gt;="&amp;AO$6,INDIRECT($F$1&amp;dbP!$D$2&amp;":"&amp;dbP!$D$2),"&lt;="&amp;AO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P78" s="1">
        <f ca="1">SUMIFS(INDIRECT($F$1&amp;$F78&amp;":"&amp;$F78),INDIRECT($F$1&amp;dbP!$D$2&amp;":"&amp;dbP!$D$2),"&gt;="&amp;AP$6,INDIRECT($F$1&amp;dbP!$D$2&amp;":"&amp;dbP!$D$2),"&lt;="&amp;AP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Q78" s="1">
        <f ca="1">SUMIFS(INDIRECT($F$1&amp;$F78&amp;":"&amp;$F78),INDIRECT($F$1&amp;dbP!$D$2&amp;":"&amp;dbP!$D$2),"&gt;="&amp;AQ$6,INDIRECT($F$1&amp;dbP!$D$2&amp;":"&amp;dbP!$D$2),"&lt;="&amp;AQ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R78" s="1">
        <f ca="1">SUMIFS(INDIRECT($F$1&amp;$F78&amp;":"&amp;$F78),INDIRECT($F$1&amp;dbP!$D$2&amp;":"&amp;dbP!$D$2),"&gt;="&amp;AR$6,INDIRECT($F$1&amp;dbP!$D$2&amp;":"&amp;dbP!$D$2),"&lt;="&amp;AR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S78" s="1">
        <f ca="1">SUMIFS(INDIRECT($F$1&amp;$F78&amp;":"&amp;$F78),INDIRECT($F$1&amp;dbP!$D$2&amp;":"&amp;dbP!$D$2),"&gt;="&amp;AS$6,INDIRECT($F$1&amp;dbP!$D$2&amp;":"&amp;dbP!$D$2),"&lt;="&amp;AS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T78" s="1">
        <f ca="1">SUMIFS(INDIRECT($F$1&amp;$F78&amp;":"&amp;$F78),INDIRECT($F$1&amp;dbP!$D$2&amp;":"&amp;dbP!$D$2),"&gt;="&amp;AT$6,INDIRECT($F$1&amp;dbP!$D$2&amp;":"&amp;dbP!$D$2),"&lt;="&amp;AT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U78" s="1">
        <f ca="1">SUMIFS(INDIRECT($F$1&amp;$F78&amp;":"&amp;$F78),INDIRECT($F$1&amp;dbP!$D$2&amp;":"&amp;dbP!$D$2),"&gt;="&amp;AU$6,INDIRECT($F$1&amp;dbP!$D$2&amp;":"&amp;dbP!$D$2),"&lt;="&amp;AU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V78" s="1">
        <f ca="1">SUMIFS(INDIRECT($F$1&amp;$F78&amp;":"&amp;$F78),INDIRECT($F$1&amp;dbP!$D$2&amp;":"&amp;dbP!$D$2),"&gt;="&amp;AV$6,INDIRECT($F$1&amp;dbP!$D$2&amp;":"&amp;dbP!$D$2),"&lt;="&amp;AV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W78" s="1">
        <f ca="1">SUMIFS(INDIRECT($F$1&amp;$F78&amp;":"&amp;$F78),INDIRECT($F$1&amp;dbP!$D$2&amp;":"&amp;dbP!$D$2),"&gt;="&amp;AW$6,INDIRECT($F$1&amp;dbP!$D$2&amp;":"&amp;dbP!$D$2),"&lt;="&amp;AW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X78" s="1">
        <f ca="1">SUMIFS(INDIRECT($F$1&amp;$F78&amp;":"&amp;$F78),INDIRECT($F$1&amp;dbP!$D$2&amp;":"&amp;dbP!$D$2),"&gt;="&amp;AX$6,INDIRECT($F$1&amp;dbP!$D$2&amp;":"&amp;dbP!$D$2),"&lt;="&amp;AX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Y78" s="1">
        <f ca="1">SUMIFS(INDIRECT($F$1&amp;$F78&amp;":"&amp;$F78),INDIRECT($F$1&amp;dbP!$D$2&amp;":"&amp;dbP!$D$2),"&gt;="&amp;AY$6,INDIRECT($F$1&amp;dbP!$D$2&amp;":"&amp;dbP!$D$2),"&lt;="&amp;AY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AZ78" s="1">
        <f ca="1">SUMIFS(INDIRECT($F$1&amp;$F78&amp;":"&amp;$F78),INDIRECT($F$1&amp;dbP!$D$2&amp;":"&amp;dbP!$D$2),"&gt;="&amp;AZ$6,INDIRECT($F$1&amp;dbP!$D$2&amp;":"&amp;dbP!$D$2),"&lt;="&amp;AZ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A78" s="1">
        <f ca="1">SUMIFS(INDIRECT($F$1&amp;$F78&amp;":"&amp;$F78),INDIRECT($F$1&amp;dbP!$D$2&amp;":"&amp;dbP!$D$2),"&gt;="&amp;BA$6,INDIRECT($F$1&amp;dbP!$D$2&amp;":"&amp;dbP!$D$2),"&lt;="&amp;BA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B78" s="1">
        <f ca="1">SUMIFS(INDIRECT($F$1&amp;$F78&amp;":"&amp;$F78),INDIRECT($F$1&amp;dbP!$D$2&amp;":"&amp;dbP!$D$2),"&gt;="&amp;BB$6,INDIRECT($F$1&amp;dbP!$D$2&amp;":"&amp;dbP!$D$2),"&lt;="&amp;BB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C78" s="1">
        <f ca="1">SUMIFS(INDIRECT($F$1&amp;$F78&amp;":"&amp;$F78),INDIRECT($F$1&amp;dbP!$D$2&amp;":"&amp;dbP!$D$2),"&gt;="&amp;BC$6,INDIRECT($F$1&amp;dbP!$D$2&amp;":"&amp;dbP!$D$2),"&lt;="&amp;BC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D78" s="1">
        <f ca="1">SUMIFS(INDIRECT($F$1&amp;$F78&amp;":"&amp;$F78),INDIRECT($F$1&amp;dbP!$D$2&amp;":"&amp;dbP!$D$2),"&gt;="&amp;BD$6,INDIRECT($F$1&amp;dbP!$D$2&amp;":"&amp;dbP!$D$2),"&lt;="&amp;BD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  <c r="BE78" s="1">
        <f ca="1">SUMIFS(INDIRECT($F$1&amp;$F78&amp;":"&amp;$F78),INDIRECT($F$1&amp;dbP!$D$2&amp;":"&amp;dbP!$D$2),"&gt;="&amp;BE$6,INDIRECT($F$1&amp;dbP!$D$2&amp;":"&amp;dbP!$D$2),"&lt;="&amp;BE$7,INDIRECT($F$1&amp;dbP!$O$2&amp;":"&amp;dbP!$O$2),$H78,INDIRECT($F$1&amp;dbP!$P$2&amp;":"&amp;dbP!$P$2),IF($I78=$J78,"*",$I78),INDIRECT($F$1&amp;dbP!$Q$2&amp;":"&amp;dbP!$Q$2),IF(OR($I78=$J78,"  "&amp;$I78=$J78),"*",RIGHT($J78,LEN($J78)-4)))</f>
        <v>0</v>
      </c>
    </row>
    <row r="79" spans="2:57" x14ac:dyDescent="0.3">
      <c r="B79" s="1">
        <f>MAX(B$49:B78)+1</f>
        <v>45</v>
      </c>
      <c r="F79" s="1" t="str">
        <f ca="1">INDIRECT($B$1&amp;Items!H$2&amp;$B79)</f>
        <v>Y</v>
      </c>
      <c r="H79" s="13" t="str">
        <f ca="1">INDIRECT($B$1&amp;Items!E$2&amp;$B79)</f>
        <v>Начисление себестоимостных затрат</v>
      </c>
      <c r="I79" s="13" t="str">
        <f ca="1">IF(INDIRECT($B$1&amp;Items!F$2&amp;$B79)="",H79,INDIRECT($B$1&amp;Items!F$2&amp;$B79))</f>
        <v>Начисление затрат этапа-3 бизнес-процесса</v>
      </c>
      <c r="J79" s="1" t="str">
        <f ca="1">IF(INDIRECT($B$1&amp;Items!G$2&amp;$B79)="",IF(H79&lt;&gt;I79,"  "&amp;I79,I79),"    "&amp;INDIRECT($B$1&amp;Items!G$2&amp;$B79))</f>
        <v xml:space="preserve">    Производственные затраты-14</v>
      </c>
      <c r="S79" s="1">
        <f ca="1">SUM($U79:INDIRECT(ADDRESS(ROW(),SUMIFS($1:$1,$5:$5,MAX($5:$5)))))</f>
        <v>784600</v>
      </c>
      <c r="V79" s="1">
        <f ca="1">SUMIFS(INDIRECT($F$1&amp;$F79&amp;":"&amp;$F79),INDIRECT($F$1&amp;dbP!$D$2&amp;":"&amp;dbP!$D$2),"&gt;="&amp;V$6,INDIRECT($F$1&amp;dbP!$D$2&amp;":"&amp;dbP!$D$2),"&lt;="&amp;V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W79" s="1">
        <f ca="1">SUMIFS(INDIRECT($F$1&amp;$F79&amp;":"&amp;$F79),INDIRECT($F$1&amp;dbP!$D$2&amp;":"&amp;dbP!$D$2),"&gt;="&amp;W$6,INDIRECT($F$1&amp;dbP!$D$2&amp;":"&amp;dbP!$D$2),"&lt;="&amp;W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X79" s="1">
        <f ca="1">SUMIFS(INDIRECT($F$1&amp;$F79&amp;":"&amp;$F79),INDIRECT($F$1&amp;dbP!$D$2&amp;":"&amp;dbP!$D$2),"&gt;="&amp;X$6,INDIRECT($F$1&amp;dbP!$D$2&amp;":"&amp;dbP!$D$2),"&lt;="&amp;X$7,INDIRECT($F$1&amp;dbP!$O$2&amp;":"&amp;dbP!$O$2),$H79,INDIRECT($F$1&amp;dbP!$P$2&amp;":"&amp;dbP!$P$2),IF($I79=$J79,"*",$I79),INDIRECT($F$1&amp;dbP!$Q$2&amp;":"&amp;dbP!$Q$2),IF(OR($I79=$J79,"  "&amp;$I79=$J79),"*",RIGHT($J79,LEN($J79)-4)))</f>
        <v>784600</v>
      </c>
      <c r="Y79" s="1">
        <f ca="1">SUMIFS(INDIRECT($F$1&amp;$F79&amp;":"&amp;$F79),INDIRECT($F$1&amp;dbP!$D$2&amp;":"&amp;dbP!$D$2),"&gt;="&amp;Y$6,INDIRECT($F$1&amp;dbP!$D$2&amp;":"&amp;dbP!$D$2),"&lt;="&amp;Y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Z79" s="1">
        <f ca="1">SUMIFS(INDIRECT($F$1&amp;$F79&amp;":"&amp;$F79),INDIRECT($F$1&amp;dbP!$D$2&amp;":"&amp;dbP!$D$2),"&gt;="&amp;Z$6,INDIRECT($F$1&amp;dbP!$D$2&amp;":"&amp;dbP!$D$2),"&lt;="&amp;Z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A79" s="1">
        <f ca="1">SUMIFS(INDIRECT($F$1&amp;$F79&amp;":"&amp;$F79),INDIRECT($F$1&amp;dbP!$D$2&amp;":"&amp;dbP!$D$2),"&gt;="&amp;AA$6,INDIRECT($F$1&amp;dbP!$D$2&amp;":"&amp;dbP!$D$2),"&lt;="&amp;AA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B79" s="1">
        <f ca="1">SUMIFS(INDIRECT($F$1&amp;$F79&amp;":"&amp;$F79),INDIRECT($F$1&amp;dbP!$D$2&amp;":"&amp;dbP!$D$2),"&gt;="&amp;AB$6,INDIRECT($F$1&amp;dbP!$D$2&amp;":"&amp;dbP!$D$2),"&lt;="&amp;AB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C79" s="1">
        <f ca="1">SUMIFS(INDIRECT($F$1&amp;$F79&amp;":"&amp;$F79),INDIRECT($F$1&amp;dbP!$D$2&amp;":"&amp;dbP!$D$2),"&gt;="&amp;AC$6,INDIRECT($F$1&amp;dbP!$D$2&amp;":"&amp;dbP!$D$2),"&lt;="&amp;AC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D79" s="1">
        <f ca="1">SUMIFS(INDIRECT($F$1&amp;$F79&amp;":"&amp;$F79),INDIRECT($F$1&amp;dbP!$D$2&amp;":"&amp;dbP!$D$2),"&gt;="&amp;AD$6,INDIRECT($F$1&amp;dbP!$D$2&amp;":"&amp;dbP!$D$2),"&lt;="&amp;AD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E79" s="1">
        <f ca="1">SUMIFS(INDIRECT($F$1&amp;$F79&amp;":"&amp;$F79),INDIRECT($F$1&amp;dbP!$D$2&amp;":"&amp;dbP!$D$2),"&gt;="&amp;AE$6,INDIRECT($F$1&amp;dbP!$D$2&amp;":"&amp;dbP!$D$2),"&lt;="&amp;AE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F79" s="1">
        <f ca="1">SUMIFS(INDIRECT($F$1&amp;$F79&amp;":"&amp;$F79),INDIRECT($F$1&amp;dbP!$D$2&amp;":"&amp;dbP!$D$2),"&gt;="&amp;AF$6,INDIRECT($F$1&amp;dbP!$D$2&amp;":"&amp;dbP!$D$2),"&lt;="&amp;AF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G79" s="1">
        <f ca="1">SUMIFS(INDIRECT($F$1&amp;$F79&amp;":"&amp;$F79),INDIRECT($F$1&amp;dbP!$D$2&amp;":"&amp;dbP!$D$2),"&gt;="&amp;AG$6,INDIRECT($F$1&amp;dbP!$D$2&amp;":"&amp;dbP!$D$2),"&lt;="&amp;AG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H79" s="1">
        <f ca="1">SUMIFS(INDIRECT($F$1&amp;$F79&amp;":"&amp;$F79),INDIRECT($F$1&amp;dbP!$D$2&amp;":"&amp;dbP!$D$2),"&gt;="&amp;AH$6,INDIRECT($F$1&amp;dbP!$D$2&amp;":"&amp;dbP!$D$2),"&lt;="&amp;AH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I79" s="1">
        <f ca="1">SUMIFS(INDIRECT($F$1&amp;$F79&amp;":"&amp;$F79),INDIRECT($F$1&amp;dbP!$D$2&amp;":"&amp;dbP!$D$2),"&gt;="&amp;AI$6,INDIRECT($F$1&amp;dbP!$D$2&amp;":"&amp;dbP!$D$2),"&lt;="&amp;AI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J79" s="1">
        <f ca="1">SUMIFS(INDIRECT($F$1&amp;$F79&amp;":"&amp;$F79),INDIRECT($F$1&amp;dbP!$D$2&amp;":"&amp;dbP!$D$2),"&gt;="&amp;AJ$6,INDIRECT($F$1&amp;dbP!$D$2&amp;":"&amp;dbP!$D$2),"&lt;="&amp;AJ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K79" s="1">
        <f ca="1">SUMIFS(INDIRECT($F$1&amp;$F79&amp;":"&amp;$F79),INDIRECT($F$1&amp;dbP!$D$2&amp;":"&amp;dbP!$D$2),"&gt;="&amp;AK$6,INDIRECT($F$1&amp;dbP!$D$2&amp;":"&amp;dbP!$D$2),"&lt;="&amp;AK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L79" s="1">
        <f ca="1">SUMIFS(INDIRECT($F$1&amp;$F79&amp;":"&amp;$F79),INDIRECT($F$1&amp;dbP!$D$2&amp;":"&amp;dbP!$D$2),"&gt;="&amp;AL$6,INDIRECT($F$1&amp;dbP!$D$2&amp;":"&amp;dbP!$D$2),"&lt;="&amp;AL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M79" s="1">
        <f ca="1">SUMIFS(INDIRECT($F$1&amp;$F79&amp;":"&amp;$F79),INDIRECT($F$1&amp;dbP!$D$2&amp;":"&amp;dbP!$D$2),"&gt;="&amp;AM$6,INDIRECT($F$1&amp;dbP!$D$2&amp;":"&amp;dbP!$D$2),"&lt;="&amp;AM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N79" s="1">
        <f ca="1">SUMIFS(INDIRECT($F$1&amp;$F79&amp;":"&amp;$F79),INDIRECT($F$1&amp;dbP!$D$2&amp;":"&amp;dbP!$D$2),"&gt;="&amp;AN$6,INDIRECT($F$1&amp;dbP!$D$2&amp;":"&amp;dbP!$D$2),"&lt;="&amp;AN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O79" s="1">
        <f ca="1">SUMIFS(INDIRECT($F$1&amp;$F79&amp;":"&amp;$F79),INDIRECT($F$1&amp;dbP!$D$2&amp;":"&amp;dbP!$D$2),"&gt;="&amp;AO$6,INDIRECT($F$1&amp;dbP!$D$2&amp;":"&amp;dbP!$D$2),"&lt;="&amp;AO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P79" s="1">
        <f ca="1">SUMIFS(INDIRECT($F$1&amp;$F79&amp;":"&amp;$F79),INDIRECT($F$1&amp;dbP!$D$2&amp;":"&amp;dbP!$D$2),"&gt;="&amp;AP$6,INDIRECT($F$1&amp;dbP!$D$2&amp;":"&amp;dbP!$D$2),"&lt;="&amp;AP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Q79" s="1">
        <f ca="1">SUMIFS(INDIRECT($F$1&amp;$F79&amp;":"&amp;$F79),INDIRECT($F$1&amp;dbP!$D$2&amp;":"&amp;dbP!$D$2),"&gt;="&amp;AQ$6,INDIRECT($F$1&amp;dbP!$D$2&amp;":"&amp;dbP!$D$2),"&lt;="&amp;AQ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R79" s="1">
        <f ca="1">SUMIFS(INDIRECT($F$1&amp;$F79&amp;":"&amp;$F79),INDIRECT($F$1&amp;dbP!$D$2&amp;":"&amp;dbP!$D$2),"&gt;="&amp;AR$6,INDIRECT($F$1&amp;dbP!$D$2&amp;":"&amp;dbP!$D$2),"&lt;="&amp;AR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S79" s="1">
        <f ca="1">SUMIFS(INDIRECT($F$1&amp;$F79&amp;":"&amp;$F79),INDIRECT($F$1&amp;dbP!$D$2&amp;":"&amp;dbP!$D$2),"&gt;="&amp;AS$6,INDIRECT($F$1&amp;dbP!$D$2&amp;":"&amp;dbP!$D$2),"&lt;="&amp;AS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T79" s="1">
        <f ca="1">SUMIFS(INDIRECT($F$1&amp;$F79&amp;":"&amp;$F79),INDIRECT($F$1&amp;dbP!$D$2&amp;":"&amp;dbP!$D$2),"&gt;="&amp;AT$6,INDIRECT($F$1&amp;dbP!$D$2&amp;":"&amp;dbP!$D$2),"&lt;="&amp;AT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U79" s="1">
        <f ca="1">SUMIFS(INDIRECT($F$1&amp;$F79&amp;":"&amp;$F79),INDIRECT($F$1&amp;dbP!$D$2&amp;":"&amp;dbP!$D$2),"&gt;="&amp;AU$6,INDIRECT($F$1&amp;dbP!$D$2&amp;":"&amp;dbP!$D$2),"&lt;="&amp;AU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V79" s="1">
        <f ca="1">SUMIFS(INDIRECT($F$1&amp;$F79&amp;":"&amp;$F79),INDIRECT($F$1&amp;dbP!$D$2&amp;":"&amp;dbP!$D$2),"&gt;="&amp;AV$6,INDIRECT($F$1&amp;dbP!$D$2&amp;":"&amp;dbP!$D$2),"&lt;="&amp;AV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W79" s="1">
        <f ca="1">SUMIFS(INDIRECT($F$1&amp;$F79&amp;":"&amp;$F79),INDIRECT($F$1&amp;dbP!$D$2&amp;":"&amp;dbP!$D$2),"&gt;="&amp;AW$6,INDIRECT($F$1&amp;dbP!$D$2&amp;":"&amp;dbP!$D$2),"&lt;="&amp;AW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X79" s="1">
        <f ca="1">SUMIFS(INDIRECT($F$1&amp;$F79&amp;":"&amp;$F79),INDIRECT($F$1&amp;dbP!$D$2&amp;":"&amp;dbP!$D$2),"&gt;="&amp;AX$6,INDIRECT($F$1&amp;dbP!$D$2&amp;":"&amp;dbP!$D$2),"&lt;="&amp;AX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Y79" s="1">
        <f ca="1">SUMIFS(INDIRECT($F$1&amp;$F79&amp;":"&amp;$F79),INDIRECT($F$1&amp;dbP!$D$2&amp;":"&amp;dbP!$D$2),"&gt;="&amp;AY$6,INDIRECT($F$1&amp;dbP!$D$2&amp;":"&amp;dbP!$D$2),"&lt;="&amp;AY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Z79" s="1">
        <f ca="1">SUMIFS(INDIRECT($F$1&amp;$F79&amp;":"&amp;$F79),INDIRECT($F$1&amp;dbP!$D$2&amp;":"&amp;dbP!$D$2),"&gt;="&amp;AZ$6,INDIRECT($F$1&amp;dbP!$D$2&amp;":"&amp;dbP!$D$2),"&lt;="&amp;AZ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A79" s="1">
        <f ca="1">SUMIFS(INDIRECT($F$1&amp;$F79&amp;":"&amp;$F79),INDIRECT($F$1&amp;dbP!$D$2&amp;":"&amp;dbP!$D$2),"&gt;="&amp;BA$6,INDIRECT($F$1&amp;dbP!$D$2&amp;":"&amp;dbP!$D$2),"&lt;="&amp;BA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B79" s="1">
        <f ca="1">SUMIFS(INDIRECT($F$1&amp;$F79&amp;":"&amp;$F79),INDIRECT($F$1&amp;dbP!$D$2&amp;":"&amp;dbP!$D$2),"&gt;="&amp;BB$6,INDIRECT($F$1&amp;dbP!$D$2&amp;":"&amp;dbP!$D$2),"&lt;="&amp;BB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C79" s="1">
        <f ca="1">SUMIFS(INDIRECT($F$1&amp;$F79&amp;":"&amp;$F79),INDIRECT($F$1&amp;dbP!$D$2&amp;":"&amp;dbP!$D$2),"&gt;="&amp;BC$6,INDIRECT($F$1&amp;dbP!$D$2&amp;":"&amp;dbP!$D$2),"&lt;="&amp;BC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D79" s="1">
        <f ca="1">SUMIFS(INDIRECT($F$1&amp;$F79&amp;":"&amp;$F79),INDIRECT($F$1&amp;dbP!$D$2&amp;":"&amp;dbP!$D$2),"&gt;="&amp;BD$6,INDIRECT($F$1&amp;dbP!$D$2&amp;":"&amp;dbP!$D$2),"&lt;="&amp;BD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E79" s="1">
        <f ca="1">SUMIFS(INDIRECT($F$1&amp;$F79&amp;":"&amp;$F79),INDIRECT($F$1&amp;dbP!$D$2&amp;":"&amp;dbP!$D$2),"&gt;="&amp;BE$6,INDIRECT($F$1&amp;dbP!$D$2&amp;":"&amp;dbP!$D$2),"&lt;="&amp;BE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</row>
    <row r="80" spans="2:57" x14ac:dyDescent="0.3">
      <c r="B80" s="1">
        <f>MAX(B$49:B79)+1</f>
        <v>46</v>
      </c>
      <c r="F80" s="1" t="str">
        <f ca="1">INDIRECT($B$1&amp;Items!H$2&amp;$B80)</f>
        <v>Y</v>
      </c>
      <c r="H80" s="13" t="str">
        <f ca="1">INDIRECT($B$1&amp;Items!E$2&amp;$B80)</f>
        <v>Начисление себестоимостных затрат</v>
      </c>
      <c r="I80" s="13" t="str">
        <f ca="1">IF(INDIRECT($B$1&amp;Items!F$2&amp;$B80)="",H80,INDIRECT($B$1&amp;Items!F$2&amp;$B80))</f>
        <v>Начисление затрат этапа-3 бизнес-процесса</v>
      </c>
      <c r="J80" s="1" t="str">
        <f ca="1">IF(INDIRECT($B$1&amp;Items!G$2&amp;$B80)="",IF(H80&lt;&gt;I80,"  "&amp;I80,I80),"    "&amp;INDIRECT($B$1&amp;Items!G$2&amp;$B80))</f>
        <v xml:space="preserve">    Производственные затраты-15</v>
      </c>
      <c r="S80" s="1">
        <f ca="1">SUM($U80:INDIRECT(ADDRESS(ROW(),SUMIFS($1:$1,$5:$5,MAX($5:$5)))))</f>
        <v>954698.94000000006</v>
      </c>
      <c r="V80" s="1">
        <f ca="1">SUMIFS(INDIRECT($F$1&amp;$F80&amp;":"&amp;$F80),INDIRECT($F$1&amp;dbP!$D$2&amp;":"&amp;dbP!$D$2),"&gt;="&amp;V$6,INDIRECT($F$1&amp;dbP!$D$2&amp;":"&amp;dbP!$D$2),"&lt;="&amp;V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W80" s="1">
        <f ca="1">SUMIFS(INDIRECT($F$1&amp;$F80&amp;":"&amp;$F80),INDIRECT($F$1&amp;dbP!$D$2&amp;":"&amp;dbP!$D$2),"&gt;="&amp;W$6,INDIRECT($F$1&amp;dbP!$D$2&amp;":"&amp;dbP!$D$2),"&lt;="&amp;W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X80" s="1">
        <f ca="1">SUMIFS(INDIRECT($F$1&amp;$F80&amp;":"&amp;$F80),INDIRECT($F$1&amp;dbP!$D$2&amp;":"&amp;dbP!$D$2),"&gt;="&amp;X$6,INDIRECT($F$1&amp;dbP!$D$2&amp;":"&amp;dbP!$D$2),"&lt;="&amp;X$7,INDIRECT($F$1&amp;dbP!$O$2&amp;":"&amp;dbP!$O$2),$H80,INDIRECT($F$1&amp;dbP!$P$2&amp;":"&amp;dbP!$P$2),IF($I80=$J80,"*",$I80),INDIRECT($F$1&amp;dbP!$Q$2&amp;":"&amp;dbP!$Q$2),IF(OR($I80=$J80,"  "&amp;$I80=$J80),"*",RIGHT($J80,LEN($J80)-4)))</f>
        <v>954698.94000000006</v>
      </c>
      <c r="Y80" s="1">
        <f ca="1">SUMIFS(INDIRECT($F$1&amp;$F80&amp;":"&amp;$F80),INDIRECT($F$1&amp;dbP!$D$2&amp;":"&amp;dbP!$D$2),"&gt;="&amp;Y$6,INDIRECT($F$1&amp;dbP!$D$2&amp;":"&amp;dbP!$D$2),"&lt;="&amp;Y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Z80" s="1">
        <f ca="1">SUMIFS(INDIRECT($F$1&amp;$F80&amp;":"&amp;$F80),INDIRECT($F$1&amp;dbP!$D$2&amp;":"&amp;dbP!$D$2),"&gt;="&amp;Z$6,INDIRECT($F$1&amp;dbP!$D$2&amp;":"&amp;dbP!$D$2),"&lt;="&amp;Z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A80" s="1">
        <f ca="1">SUMIFS(INDIRECT($F$1&amp;$F80&amp;":"&amp;$F80),INDIRECT($F$1&amp;dbP!$D$2&amp;":"&amp;dbP!$D$2),"&gt;="&amp;AA$6,INDIRECT($F$1&amp;dbP!$D$2&amp;":"&amp;dbP!$D$2),"&lt;="&amp;AA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B80" s="1">
        <f ca="1">SUMIFS(INDIRECT($F$1&amp;$F80&amp;":"&amp;$F80),INDIRECT($F$1&amp;dbP!$D$2&amp;":"&amp;dbP!$D$2),"&gt;="&amp;AB$6,INDIRECT($F$1&amp;dbP!$D$2&amp;":"&amp;dbP!$D$2),"&lt;="&amp;AB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C80" s="1">
        <f ca="1">SUMIFS(INDIRECT($F$1&amp;$F80&amp;":"&amp;$F80),INDIRECT($F$1&amp;dbP!$D$2&amp;":"&amp;dbP!$D$2),"&gt;="&amp;AC$6,INDIRECT($F$1&amp;dbP!$D$2&amp;":"&amp;dbP!$D$2),"&lt;="&amp;AC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D80" s="1">
        <f ca="1">SUMIFS(INDIRECT($F$1&amp;$F80&amp;":"&amp;$F80),INDIRECT($F$1&amp;dbP!$D$2&amp;":"&amp;dbP!$D$2),"&gt;="&amp;AD$6,INDIRECT($F$1&amp;dbP!$D$2&amp;":"&amp;dbP!$D$2),"&lt;="&amp;AD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E80" s="1">
        <f ca="1">SUMIFS(INDIRECT($F$1&amp;$F80&amp;":"&amp;$F80),INDIRECT($F$1&amp;dbP!$D$2&amp;":"&amp;dbP!$D$2),"&gt;="&amp;AE$6,INDIRECT($F$1&amp;dbP!$D$2&amp;":"&amp;dbP!$D$2),"&lt;="&amp;AE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F80" s="1">
        <f ca="1">SUMIFS(INDIRECT($F$1&amp;$F80&amp;":"&amp;$F80),INDIRECT($F$1&amp;dbP!$D$2&amp;":"&amp;dbP!$D$2),"&gt;="&amp;AF$6,INDIRECT($F$1&amp;dbP!$D$2&amp;":"&amp;dbP!$D$2),"&lt;="&amp;AF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G80" s="1">
        <f ca="1">SUMIFS(INDIRECT($F$1&amp;$F80&amp;":"&amp;$F80),INDIRECT($F$1&amp;dbP!$D$2&amp;":"&amp;dbP!$D$2),"&gt;="&amp;AG$6,INDIRECT($F$1&amp;dbP!$D$2&amp;":"&amp;dbP!$D$2),"&lt;="&amp;AG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H80" s="1">
        <f ca="1">SUMIFS(INDIRECT($F$1&amp;$F80&amp;":"&amp;$F80),INDIRECT($F$1&amp;dbP!$D$2&amp;":"&amp;dbP!$D$2),"&gt;="&amp;AH$6,INDIRECT($F$1&amp;dbP!$D$2&amp;":"&amp;dbP!$D$2),"&lt;="&amp;AH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I80" s="1">
        <f ca="1">SUMIFS(INDIRECT($F$1&amp;$F80&amp;":"&amp;$F80),INDIRECT($F$1&amp;dbP!$D$2&amp;":"&amp;dbP!$D$2),"&gt;="&amp;AI$6,INDIRECT($F$1&amp;dbP!$D$2&amp;":"&amp;dbP!$D$2),"&lt;="&amp;AI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J80" s="1">
        <f ca="1">SUMIFS(INDIRECT($F$1&amp;$F80&amp;":"&amp;$F80),INDIRECT($F$1&amp;dbP!$D$2&amp;":"&amp;dbP!$D$2),"&gt;="&amp;AJ$6,INDIRECT($F$1&amp;dbP!$D$2&amp;":"&amp;dbP!$D$2),"&lt;="&amp;AJ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K80" s="1">
        <f ca="1">SUMIFS(INDIRECT($F$1&amp;$F80&amp;":"&amp;$F80),INDIRECT($F$1&amp;dbP!$D$2&amp;":"&amp;dbP!$D$2),"&gt;="&amp;AK$6,INDIRECT($F$1&amp;dbP!$D$2&amp;":"&amp;dbP!$D$2),"&lt;="&amp;AK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L80" s="1">
        <f ca="1">SUMIFS(INDIRECT($F$1&amp;$F80&amp;":"&amp;$F80),INDIRECT($F$1&amp;dbP!$D$2&amp;":"&amp;dbP!$D$2),"&gt;="&amp;AL$6,INDIRECT($F$1&amp;dbP!$D$2&amp;":"&amp;dbP!$D$2),"&lt;="&amp;AL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M80" s="1">
        <f ca="1">SUMIFS(INDIRECT($F$1&amp;$F80&amp;":"&amp;$F80),INDIRECT($F$1&amp;dbP!$D$2&amp;":"&amp;dbP!$D$2),"&gt;="&amp;AM$6,INDIRECT($F$1&amp;dbP!$D$2&amp;":"&amp;dbP!$D$2),"&lt;="&amp;AM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N80" s="1">
        <f ca="1">SUMIFS(INDIRECT($F$1&amp;$F80&amp;":"&amp;$F80),INDIRECT($F$1&amp;dbP!$D$2&amp;":"&amp;dbP!$D$2),"&gt;="&amp;AN$6,INDIRECT($F$1&amp;dbP!$D$2&amp;":"&amp;dbP!$D$2),"&lt;="&amp;AN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O80" s="1">
        <f ca="1">SUMIFS(INDIRECT($F$1&amp;$F80&amp;":"&amp;$F80),INDIRECT($F$1&amp;dbP!$D$2&amp;":"&amp;dbP!$D$2),"&gt;="&amp;AO$6,INDIRECT($F$1&amp;dbP!$D$2&amp;":"&amp;dbP!$D$2),"&lt;="&amp;AO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P80" s="1">
        <f ca="1">SUMIFS(INDIRECT($F$1&amp;$F80&amp;":"&amp;$F80),INDIRECT($F$1&amp;dbP!$D$2&amp;":"&amp;dbP!$D$2),"&gt;="&amp;AP$6,INDIRECT($F$1&amp;dbP!$D$2&amp;":"&amp;dbP!$D$2),"&lt;="&amp;AP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Q80" s="1">
        <f ca="1">SUMIFS(INDIRECT($F$1&amp;$F80&amp;":"&amp;$F80),INDIRECT($F$1&amp;dbP!$D$2&amp;":"&amp;dbP!$D$2),"&gt;="&amp;AQ$6,INDIRECT($F$1&amp;dbP!$D$2&amp;":"&amp;dbP!$D$2),"&lt;="&amp;AQ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R80" s="1">
        <f ca="1">SUMIFS(INDIRECT($F$1&amp;$F80&amp;":"&amp;$F80),INDIRECT($F$1&amp;dbP!$D$2&amp;":"&amp;dbP!$D$2),"&gt;="&amp;AR$6,INDIRECT($F$1&amp;dbP!$D$2&amp;":"&amp;dbP!$D$2),"&lt;="&amp;AR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S80" s="1">
        <f ca="1">SUMIFS(INDIRECT($F$1&amp;$F80&amp;":"&amp;$F80),INDIRECT($F$1&amp;dbP!$D$2&amp;":"&amp;dbP!$D$2),"&gt;="&amp;AS$6,INDIRECT($F$1&amp;dbP!$D$2&amp;":"&amp;dbP!$D$2),"&lt;="&amp;AS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T80" s="1">
        <f ca="1">SUMIFS(INDIRECT($F$1&amp;$F80&amp;":"&amp;$F80),INDIRECT($F$1&amp;dbP!$D$2&amp;":"&amp;dbP!$D$2),"&gt;="&amp;AT$6,INDIRECT($F$1&amp;dbP!$D$2&amp;":"&amp;dbP!$D$2),"&lt;="&amp;AT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U80" s="1">
        <f ca="1">SUMIFS(INDIRECT($F$1&amp;$F80&amp;":"&amp;$F80),INDIRECT($F$1&amp;dbP!$D$2&amp;":"&amp;dbP!$D$2),"&gt;="&amp;AU$6,INDIRECT($F$1&amp;dbP!$D$2&amp;":"&amp;dbP!$D$2),"&lt;="&amp;AU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V80" s="1">
        <f ca="1">SUMIFS(INDIRECT($F$1&amp;$F80&amp;":"&amp;$F80),INDIRECT($F$1&amp;dbP!$D$2&amp;":"&amp;dbP!$D$2),"&gt;="&amp;AV$6,INDIRECT($F$1&amp;dbP!$D$2&amp;":"&amp;dbP!$D$2),"&lt;="&amp;AV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W80" s="1">
        <f ca="1">SUMIFS(INDIRECT($F$1&amp;$F80&amp;":"&amp;$F80),INDIRECT($F$1&amp;dbP!$D$2&amp;":"&amp;dbP!$D$2),"&gt;="&amp;AW$6,INDIRECT($F$1&amp;dbP!$D$2&amp;":"&amp;dbP!$D$2),"&lt;="&amp;AW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X80" s="1">
        <f ca="1">SUMIFS(INDIRECT($F$1&amp;$F80&amp;":"&amp;$F80),INDIRECT($F$1&amp;dbP!$D$2&amp;":"&amp;dbP!$D$2),"&gt;="&amp;AX$6,INDIRECT($F$1&amp;dbP!$D$2&amp;":"&amp;dbP!$D$2),"&lt;="&amp;AX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Y80" s="1">
        <f ca="1">SUMIFS(INDIRECT($F$1&amp;$F80&amp;":"&amp;$F80),INDIRECT($F$1&amp;dbP!$D$2&amp;":"&amp;dbP!$D$2),"&gt;="&amp;AY$6,INDIRECT($F$1&amp;dbP!$D$2&amp;":"&amp;dbP!$D$2),"&lt;="&amp;AY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Z80" s="1">
        <f ca="1">SUMIFS(INDIRECT($F$1&amp;$F80&amp;":"&amp;$F80),INDIRECT($F$1&amp;dbP!$D$2&amp;":"&amp;dbP!$D$2),"&gt;="&amp;AZ$6,INDIRECT($F$1&amp;dbP!$D$2&amp;":"&amp;dbP!$D$2),"&lt;="&amp;AZ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A80" s="1">
        <f ca="1">SUMIFS(INDIRECT($F$1&amp;$F80&amp;":"&amp;$F80),INDIRECT($F$1&amp;dbP!$D$2&amp;":"&amp;dbP!$D$2),"&gt;="&amp;BA$6,INDIRECT($F$1&amp;dbP!$D$2&amp;":"&amp;dbP!$D$2),"&lt;="&amp;BA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B80" s="1">
        <f ca="1">SUMIFS(INDIRECT($F$1&amp;$F80&amp;":"&amp;$F80),INDIRECT($F$1&amp;dbP!$D$2&amp;":"&amp;dbP!$D$2),"&gt;="&amp;BB$6,INDIRECT($F$1&amp;dbP!$D$2&amp;":"&amp;dbP!$D$2),"&lt;="&amp;BB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C80" s="1">
        <f ca="1">SUMIFS(INDIRECT($F$1&amp;$F80&amp;":"&amp;$F80),INDIRECT($F$1&amp;dbP!$D$2&amp;":"&amp;dbP!$D$2),"&gt;="&amp;BC$6,INDIRECT($F$1&amp;dbP!$D$2&amp;":"&amp;dbP!$D$2),"&lt;="&amp;BC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D80" s="1">
        <f ca="1">SUMIFS(INDIRECT($F$1&amp;$F80&amp;":"&amp;$F80),INDIRECT($F$1&amp;dbP!$D$2&amp;":"&amp;dbP!$D$2),"&gt;="&amp;BD$6,INDIRECT($F$1&amp;dbP!$D$2&amp;":"&amp;dbP!$D$2),"&lt;="&amp;BD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E80" s="1">
        <f ca="1">SUMIFS(INDIRECT($F$1&amp;$F80&amp;":"&amp;$F80),INDIRECT($F$1&amp;dbP!$D$2&amp;":"&amp;dbP!$D$2),"&gt;="&amp;BE$6,INDIRECT($F$1&amp;dbP!$D$2&amp;":"&amp;dbP!$D$2),"&lt;="&amp;BE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</row>
    <row r="81" spans="2:57" x14ac:dyDescent="0.3">
      <c r="B81" s="1">
        <f>MAX(B$49:B80)+1</f>
        <v>47</v>
      </c>
      <c r="F81" s="1" t="str">
        <f ca="1">INDIRECT($B$1&amp;Items!H$2&amp;$B81)</f>
        <v>Y</v>
      </c>
      <c r="H81" s="13" t="str">
        <f ca="1">INDIRECT($B$1&amp;Items!E$2&amp;$B81)</f>
        <v>Начисление себестоимостных затрат</v>
      </c>
      <c r="I81" s="13" t="str">
        <f ca="1">IF(INDIRECT($B$1&amp;Items!F$2&amp;$B81)="",H81,INDIRECT($B$1&amp;Items!F$2&amp;$B81))</f>
        <v>Начисление затрат этапа-3 бизнес-процесса</v>
      </c>
      <c r="J81" s="1" t="str">
        <f ca="1">IF(INDIRECT($B$1&amp;Items!G$2&amp;$B81)="",IF(H81&lt;&gt;I81,"  "&amp;I81,I81),"    "&amp;INDIRECT($B$1&amp;Items!G$2&amp;$B81))</f>
        <v xml:space="preserve">    Производственные затраты-16</v>
      </c>
      <c r="S81" s="1">
        <f ca="1">SUM($U81:INDIRECT(ADDRESS(ROW(),SUMIFS($1:$1,$5:$5,MAX($5:$5)))))</f>
        <v>1285227</v>
      </c>
      <c r="V81" s="1">
        <f ca="1">SUMIFS(INDIRECT($F$1&amp;$F81&amp;":"&amp;$F81),INDIRECT($F$1&amp;dbP!$D$2&amp;":"&amp;dbP!$D$2),"&gt;="&amp;V$6,INDIRECT($F$1&amp;dbP!$D$2&amp;":"&amp;dbP!$D$2),"&lt;="&amp;V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W81" s="1">
        <f ca="1">SUMIFS(INDIRECT($F$1&amp;$F81&amp;":"&amp;$F81),INDIRECT($F$1&amp;dbP!$D$2&amp;":"&amp;dbP!$D$2),"&gt;="&amp;W$6,INDIRECT($F$1&amp;dbP!$D$2&amp;":"&amp;dbP!$D$2),"&lt;="&amp;W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X81" s="1">
        <f ca="1">SUMIFS(INDIRECT($F$1&amp;$F81&amp;":"&amp;$F81),INDIRECT($F$1&amp;dbP!$D$2&amp;":"&amp;dbP!$D$2),"&gt;="&amp;X$6,INDIRECT($F$1&amp;dbP!$D$2&amp;":"&amp;dbP!$D$2),"&lt;="&amp;X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Y81" s="1">
        <f ca="1">SUMIFS(INDIRECT($F$1&amp;$F81&amp;":"&amp;$F81),INDIRECT($F$1&amp;dbP!$D$2&amp;":"&amp;dbP!$D$2),"&gt;="&amp;Y$6,INDIRECT($F$1&amp;dbP!$D$2&amp;":"&amp;dbP!$D$2),"&lt;="&amp;Y$7,INDIRECT($F$1&amp;dbP!$O$2&amp;":"&amp;dbP!$O$2),$H81,INDIRECT($F$1&amp;dbP!$P$2&amp;":"&amp;dbP!$P$2),IF($I81=$J81,"*",$I81),INDIRECT($F$1&amp;dbP!$Q$2&amp;":"&amp;dbP!$Q$2),IF(OR($I81=$J81,"  "&amp;$I81=$J81),"*",RIGHT($J81,LEN($J81)-4)))</f>
        <v>1285227</v>
      </c>
      <c r="Z81" s="1">
        <f ca="1">SUMIFS(INDIRECT($F$1&amp;$F81&amp;":"&amp;$F81),INDIRECT($F$1&amp;dbP!$D$2&amp;":"&amp;dbP!$D$2),"&gt;="&amp;Z$6,INDIRECT($F$1&amp;dbP!$D$2&amp;":"&amp;dbP!$D$2),"&lt;="&amp;Z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A81" s="1">
        <f ca="1">SUMIFS(INDIRECT($F$1&amp;$F81&amp;":"&amp;$F81),INDIRECT($F$1&amp;dbP!$D$2&amp;":"&amp;dbP!$D$2),"&gt;="&amp;AA$6,INDIRECT($F$1&amp;dbP!$D$2&amp;":"&amp;dbP!$D$2),"&lt;="&amp;AA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B81" s="1">
        <f ca="1">SUMIFS(INDIRECT($F$1&amp;$F81&amp;":"&amp;$F81),INDIRECT($F$1&amp;dbP!$D$2&amp;":"&amp;dbP!$D$2),"&gt;="&amp;AB$6,INDIRECT($F$1&amp;dbP!$D$2&amp;":"&amp;dbP!$D$2),"&lt;="&amp;AB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C81" s="1">
        <f ca="1">SUMIFS(INDIRECT($F$1&amp;$F81&amp;":"&amp;$F81),INDIRECT($F$1&amp;dbP!$D$2&amp;":"&amp;dbP!$D$2),"&gt;="&amp;AC$6,INDIRECT($F$1&amp;dbP!$D$2&amp;":"&amp;dbP!$D$2),"&lt;="&amp;AC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D81" s="1">
        <f ca="1">SUMIFS(INDIRECT($F$1&amp;$F81&amp;":"&amp;$F81),INDIRECT($F$1&amp;dbP!$D$2&amp;":"&amp;dbP!$D$2),"&gt;="&amp;AD$6,INDIRECT($F$1&amp;dbP!$D$2&amp;":"&amp;dbP!$D$2),"&lt;="&amp;AD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E81" s="1">
        <f ca="1">SUMIFS(INDIRECT($F$1&amp;$F81&amp;":"&amp;$F81),INDIRECT($F$1&amp;dbP!$D$2&amp;":"&amp;dbP!$D$2),"&gt;="&amp;AE$6,INDIRECT($F$1&amp;dbP!$D$2&amp;":"&amp;dbP!$D$2),"&lt;="&amp;AE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F81" s="1">
        <f ca="1">SUMIFS(INDIRECT($F$1&amp;$F81&amp;":"&amp;$F81),INDIRECT($F$1&amp;dbP!$D$2&amp;":"&amp;dbP!$D$2),"&gt;="&amp;AF$6,INDIRECT($F$1&amp;dbP!$D$2&amp;":"&amp;dbP!$D$2),"&lt;="&amp;AF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G81" s="1">
        <f ca="1">SUMIFS(INDIRECT($F$1&amp;$F81&amp;":"&amp;$F81),INDIRECT($F$1&amp;dbP!$D$2&amp;":"&amp;dbP!$D$2),"&gt;="&amp;AG$6,INDIRECT($F$1&amp;dbP!$D$2&amp;":"&amp;dbP!$D$2),"&lt;="&amp;AG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H81" s="1">
        <f ca="1">SUMIFS(INDIRECT($F$1&amp;$F81&amp;":"&amp;$F81),INDIRECT($F$1&amp;dbP!$D$2&amp;":"&amp;dbP!$D$2),"&gt;="&amp;AH$6,INDIRECT($F$1&amp;dbP!$D$2&amp;":"&amp;dbP!$D$2),"&lt;="&amp;AH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I81" s="1">
        <f ca="1">SUMIFS(INDIRECT($F$1&amp;$F81&amp;":"&amp;$F81),INDIRECT($F$1&amp;dbP!$D$2&amp;":"&amp;dbP!$D$2),"&gt;="&amp;AI$6,INDIRECT($F$1&amp;dbP!$D$2&amp;":"&amp;dbP!$D$2),"&lt;="&amp;AI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J81" s="1">
        <f ca="1">SUMIFS(INDIRECT($F$1&amp;$F81&amp;":"&amp;$F81),INDIRECT($F$1&amp;dbP!$D$2&amp;":"&amp;dbP!$D$2),"&gt;="&amp;AJ$6,INDIRECT($F$1&amp;dbP!$D$2&amp;":"&amp;dbP!$D$2),"&lt;="&amp;AJ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K81" s="1">
        <f ca="1">SUMIFS(INDIRECT($F$1&amp;$F81&amp;":"&amp;$F81),INDIRECT($F$1&amp;dbP!$D$2&amp;":"&amp;dbP!$D$2),"&gt;="&amp;AK$6,INDIRECT($F$1&amp;dbP!$D$2&amp;":"&amp;dbP!$D$2),"&lt;="&amp;AK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L81" s="1">
        <f ca="1">SUMIFS(INDIRECT($F$1&amp;$F81&amp;":"&amp;$F81),INDIRECT($F$1&amp;dbP!$D$2&amp;":"&amp;dbP!$D$2),"&gt;="&amp;AL$6,INDIRECT($F$1&amp;dbP!$D$2&amp;":"&amp;dbP!$D$2),"&lt;="&amp;AL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M81" s="1">
        <f ca="1">SUMIFS(INDIRECT($F$1&amp;$F81&amp;":"&amp;$F81),INDIRECT($F$1&amp;dbP!$D$2&amp;":"&amp;dbP!$D$2),"&gt;="&amp;AM$6,INDIRECT($F$1&amp;dbP!$D$2&amp;":"&amp;dbP!$D$2),"&lt;="&amp;AM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N81" s="1">
        <f ca="1">SUMIFS(INDIRECT($F$1&amp;$F81&amp;":"&amp;$F81),INDIRECT($F$1&amp;dbP!$D$2&amp;":"&amp;dbP!$D$2),"&gt;="&amp;AN$6,INDIRECT($F$1&amp;dbP!$D$2&amp;":"&amp;dbP!$D$2),"&lt;="&amp;AN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O81" s="1">
        <f ca="1">SUMIFS(INDIRECT($F$1&amp;$F81&amp;":"&amp;$F81),INDIRECT($F$1&amp;dbP!$D$2&amp;":"&amp;dbP!$D$2),"&gt;="&amp;AO$6,INDIRECT($F$1&amp;dbP!$D$2&amp;":"&amp;dbP!$D$2),"&lt;="&amp;AO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P81" s="1">
        <f ca="1">SUMIFS(INDIRECT($F$1&amp;$F81&amp;":"&amp;$F81),INDIRECT($F$1&amp;dbP!$D$2&amp;":"&amp;dbP!$D$2),"&gt;="&amp;AP$6,INDIRECT($F$1&amp;dbP!$D$2&amp;":"&amp;dbP!$D$2),"&lt;="&amp;AP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Q81" s="1">
        <f ca="1">SUMIFS(INDIRECT($F$1&amp;$F81&amp;":"&amp;$F81),INDIRECT($F$1&amp;dbP!$D$2&amp;":"&amp;dbP!$D$2),"&gt;="&amp;AQ$6,INDIRECT($F$1&amp;dbP!$D$2&amp;":"&amp;dbP!$D$2),"&lt;="&amp;AQ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R81" s="1">
        <f ca="1">SUMIFS(INDIRECT($F$1&amp;$F81&amp;":"&amp;$F81),INDIRECT($F$1&amp;dbP!$D$2&amp;":"&amp;dbP!$D$2),"&gt;="&amp;AR$6,INDIRECT($F$1&amp;dbP!$D$2&amp;":"&amp;dbP!$D$2),"&lt;="&amp;AR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S81" s="1">
        <f ca="1">SUMIFS(INDIRECT($F$1&amp;$F81&amp;":"&amp;$F81),INDIRECT($F$1&amp;dbP!$D$2&amp;":"&amp;dbP!$D$2),"&gt;="&amp;AS$6,INDIRECT($F$1&amp;dbP!$D$2&amp;":"&amp;dbP!$D$2),"&lt;="&amp;AS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T81" s="1">
        <f ca="1">SUMIFS(INDIRECT($F$1&amp;$F81&amp;":"&amp;$F81),INDIRECT($F$1&amp;dbP!$D$2&amp;":"&amp;dbP!$D$2),"&gt;="&amp;AT$6,INDIRECT($F$1&amp;dbP!$D$2&amp;":"&amp;dbP!$D$2),"&lt;="&amp;AT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U81" s="1">
        <f ca="1">SUMIFS(INDIRECT($F$1&amp;$F81&amp;":"&amp;$F81),INDIRECT($F$1&amp;dbP!$D$2&amp;":"&amp;dbP!$D$2),"&gt;="&amp;AU$6,INDIRECT($F$1&amp;dbP!$D$2&amp;":"&amp;dbP!$D$2),"&lt;="&amp;AU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V81" s="1">
        <f ca="1">SUMIFS(INDIRECT($F$1&amp;$F81&amp;":"&amp;$F81),INDIRECT($F$1&amp;dbP!$D$2&amp;":"&amp;dbP!$D$2),"&gt;="&amp;AV$6,INDIRECT($F$1&amp;dbP!$D$2&amp;":"&amp;dbP!$D$2),"&lt;="&amp;AV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W81" s="1">
        <f ca="1">SUMIFS(INDIRECT($F$1&amp;$F81&amp;":"&amp;$F81),INDIRECT($F$1&amp;dbP!$D$2&amp;":"&amp;dbP!$D$2),"&gt;="&amp;AW$6,INDIRECT($F$1&amp;dbP!$D$2&amp;":"&amp;dbP!$D$2),"&lt;="&amp;AW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X81" s="1">
        <f ca="1">SUMIFS(INDIRECT($F$1&amp;$F81&amp;":"&amp;$F81),INDIRECT($F$1&amp;dbP!$D$2&amp;":"&amp;dbP!$D$2),"&gt;="&amp;AX$6,INDIRECT($F$1&amp;dbP!$D$2&amp;":"&amp;dbP!$D$2),"&lt;="&amp;AX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Y81" s="1">
        <f ca="1">SUMIFS(INDIRECT($F$1&amp;$F81&amp;":"&amp;$F81),INDIRECT($F$1&amp;dbP!$D$2&amp;":"&amp;dbP!$D$2),"&gt;="&amp;AY$6,INDIRECT($F$1&amp;dbP!$D$2&amp;":"&amp;dbP!$D$2),"&lt;="&amp;AY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Z81" s="1">
        <f ca="1">SUMIFS(INDIRECT($F$1&amp;$F81&amp;":"&amp;$F81),INDIRECT($F$1&amp;dbP!$D$2&amp;":"&amp;dbP!$D$2),"&gt;="&amp;AZ$6,INDIRECT($F$1&amp;dbP!$D$2&amp;":"&amp;dbP!$D$2),"&lt;="&amp;AZ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A81" s="1">
        <f ca="1">SUMIFS(INDIRECT($F$1&amp;$F81&amp;":"&amp;$F81),INDIRECT($F$1&amp;dbP!$D$2&amp;":"&amp;dbP!$D$2),"&gt;="&amp;BA$6,INDIRECT($F$1&amp;dbP!$D$2&amp;":"&amp;dbP!$D$2),"&lt;="&amp;BA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B81" s="1">
        <f ca="1">SUMIFS(INDIRECT($F$1&amp;$F81&amp;":"&amp;$F81),INDIRECT($F$1&amp;dbP!$D$2&amp;":"&amp;dbP!$D$2),"&gt;="&amp;BB$6,INDIRECT($F$1&amp;dbP!$D$2&amp;":"&amp;dbP!$D$2),"&lt;="&amp;BB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C81" s="1">
        <f ca="1">SUMIFS(INDIRECT($F$1&amp;$F81&amp;":"&amp;$F81),INDIRECT($F$1&amp;dbP!$D$2&amp;":"&amp;dbP!$D$2),"&gt;="&amp;BC$6,INDIRECT($F$1&amp;dbP!$D$2&amp;":"&amp;dbP!$D$2),"&lt;="&amp;BC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D81" s="1">
        <f ca="1">SUMIFS(INDIRECT($F$1&amp;$F81&amp;":"&amp;$F81),INDIRECT($F$1&amp;dbP!$D$2&amp;":"&amp;dbP!$D$2),"&gt;="&amp;BD$6,INDIRECT($F$1&amp;dbP!$D$2&amp;":"&amp;dbP!$D$2),"&lt;="&amp;BD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E81" s="1">
        <f ca="1">SUMIFS(INDIRECT($F$1&amp;$F81&amp;":"&amp;$F81),INDIRECT($F$1&amp;dbP!$D$2&amp;":"&amp;dbP!$D$2),"&gt;="&amp;BE$6,INDIRECT($F$1&amp;dbP!$D$2&amp;":"&amp;dbP!$D$2),"&lt;="&amp;BE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</row>
    <row r="82" spans="2:57" x14ac:dyDescent="0.3">
      <c r="B82" s="1">
        <f>MAX(B$49:B81)+1</f>
        <v>48</v>
      </c>
      <c r="F82" s="1" t="str">
        <f ca="1">INDIRECT($B$1&amp;Items!H$2&amp;$B82)</f>
        <v>Y</v>
      </c>
      <c r="H82" s="13" t="str">
        <f ca="1">INDIRECT($B$1&amp;Items!E$2&amp;$B82)</f>
        <v>Начисление себестоимостных затрат</v>
      </c>
      <c r="I82" s="13" t="str">
        <f ca="1">IF(INDIRECT($B$1&amp;Items!F$2&amp;$B82)="",H82,INDIRECT($B$1&amp;Items!F$2&amp;$B82))</f>
        <v>Начисление затрат этапа-3 бизнес-процесса</v>
      </c>
      <c r="J82" s="1" t="str">
        <f ca="1">IF(INDIRECT($B$1&amp;Items!G$2&amp;$B82)="",IF(H82&lt;&gt;I82,"  "&amp;I82,I82),"    "&amp;INDIRECT($B$1&amp;Items!G$2&amp;$B82))</f>
        <v xml:space="preserve">    Производственные затраты-17</v>
      </c>
      <c r="S82" s="1">
        <f ca="1">SUM($U82:INDIRECT(ADDRESS(ROW(),SUMIFS($1:$1,$5:$5,MAX($5:$5)))))</f>
        <v>914757</v>
      </c>
      <c r="V82" s="1">
        <f ca="1">SUMIFS(INDIRECT($F$1&amp;$F82&amp;":"&amp;$F82),INDIRECT($F$1&amp;dbP!$D$2&amp;":"&amp;dbP!$D$2),"&gt;="&amp;V$6,INDIRECT($F$1&amp;dbP!$D$2&amp;":"&amp;dbP!$D$2),"&lt;="&amp;V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W82" s="1">
        <f ca="1">SUMIFS(INDIRECT($F$1&amp;$F82&amp;":"&amp;$F82),INDIRECT($F$1&amp;dbP!$D$2&amp;":"&amp;dbP!$D$2),"&gt;="&amp;W$6,INDIRECT($F$1&amp;dbP!$D$2&amp;":"&amp;dbP!$D$2),"&lt;="&amp;W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X82" s="1">
        <f ca="1">SUMIFS(INDIRECT($F$1&amp;$F82&amp;":"&amp;$F82),INDIRECT($F$1&amp;dbP!$D$2&amp;":"&amp;dbP!$D$2),"&gt;="&amp;X$6,INDIRECT($F$1&amp;dbP!$D$2&amp;":"&amp;dbP!$D$2),"&lt;="&amp;X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Y82" s="1">
        <f ca="1">SUMIFS(INDIRECT($F$1&amp;$F82&amp;":"&amp;$F82),INDIRECT($F$1&amp;dbP!$D$2&amp;":"&amp;dbP!$D$2),"&gt;="&amp;Y$6,INDIRECT($F$1&amp;dbP!$D$2&amp;":"&amp;dbP!$D$2),"&lt;="&amp;Y$7,INDIRECT($F$1&amp;dbP!$O$2&amp;":"&amp;dbP!$O$2),$H82,INDIRECT($F$1&amp;dbP!$P$2&amp;":"&amp;dbP!$P$2),IF($I82=$J82,"*",$I82),INDIRECT($F$1&amp;dbP!$Q$2&amp;":"&amp;dbP!$Q$2),IF(OR($I82=$J82,"  "&amp;$I82=$J82),"*",RIGHT($J82,LEN($J82)-4)))</f>
        <v>914757</v>
      </c>
      <c r="Z82" s="1">
        <f ca="1">SUMIFS(INDIRECT($F$1&amp;$F82&amp;":"&amp;$F82),INDIRECT($F$1&amp;dbP!$D$2&amp;":"&amp;dbP!$D$2),"&gt;="&amp;Z$6,INDIRECT($F$1&amp;dbP!$D$2&amp;":"&amp;dbP!$D$2),"&lt;="&amp;Z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A82" s="1">
        <f ca="1">SUMIFS(INDIRECT($F$1&amp;$F82&amp;":"&amp;$F82),INDIRECT($F$1&amp;dbP!$D$2&amp;":"&amp;dbP!$D$2),"&gt;="&amp;AA$6,INDIRECT($F$1&amp;dbP!$D$2&amp;":"&amp;dbP!$D$2),"&lt;="&amp;AA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B82" s="1">
        <f ca="1">SUMIFS(INDIRECT($F$1&amp;$F82&amp;":"&amp;$F82),INDIRECT($F$1&amp;dbP!$D$2&amp;":"&amp;dbP!$D$2),"&gt;="&amp;AB$6,INDIRECT($F$1&amp;dbP!$D$2&amp;":"&amp;dbP!$D$2),"&lt;="&amp;AB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C82" s="1">
        <f ca="1">SUMIFS(INDIRECT($F$1&amp;$F82&amp;":"&amp;$F82),INDIRECT($F$1&amp;dbP!$D$2&amp;":"&amp;dbP!$D$2),"&gt;="&amp;AC$6,INDIRECT($F$1&amp;dbP!$D$2&amp;":"&amp;dbP!$D$2),"&lt;="&amp;AC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D82" s="1">
        <f ca="1">SUMIFS(INDIRECT($F$1&amp;$F82&amp;":"&amp;$F82),INDIRECT($F$1&amp;dbP!$D$2&amp;":"&amp;dbP!$D$2),"&gt;="&amp;AD$6,INDIRECT($F$1&amp;dbP!$D$2&amp;":"&amp;dbP!$D$2),"&lt;="&amp;AD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E82" s="1">
        <f ca="1">SUMIFS(INDIRECT($F$1&amp;$F82&amp;":"&amp;$F82),INDIRECT($F$1&amp;dbP!$D$2&amp;":"&amp;dbP!$D$2),"&gt;="&amp;AE$6,INDIRECT($F$1&amp;dbP!$D$2&amp;":"&amp;dbP!$D$2),"&lt;="&amp;AE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F82" s="1">
        <f ca="1">SUMIFS(INDIRECT($F$1&amp;$F82&amp;":"&amp;$F82),INDIRECT($F$1&amp;dbP!$D$2&amp;":"&amp;dbP!$D$2),"&gt;="&amp;AF$6,INDIRECT($F$1&amp;dbP!$D$2&amp;":"&amp;dbP!$D$2),"&lt;="&amp;AF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G82" s="1">
        <f ca="1">SUMIFS(INDIRECT($F$1&amp;$F82&amp;":"&amp;$F82),INDIRECT($F$1&amp;dbP!$D$2&amp;":"&amp;dbP!$D$2),"&gt;="&amp;AG$6,INDIRECT($F$1&amp;dbP!$D$2&amp;":"&amp;dbP!$D$2),"&lt;="&amp;AG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H82" s="1">
        <f ca="1">SUMIFS(INDIRECT($F$1&amp;$F82&amp;":"&amp;$F82),INDIRECT($F$1&amp;dbP!$D$2&amp;":"&amp;dbP!$D$2),"&gt;="&amp;AH$6,INDIRECT($F$1&amp;dbP!$D$2&amp;":"&amp;dbP!$D$2),"&lt;="&amp;AH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I82" s="1">
        <f ca="1">SUMIFS(INDIRECT($F$1&amp;$F82&amp;":"&amp;$F82),INDIRECT($F$1&amp;dbP!$D$2&amp;":"&amp;dbP!$D$2),"&gt;="&amp;AI$6,INDIRECT($F$1&amp;dbP!$D$2&amp;":"&amp;dbP!$D$2),"&lt;="&amp;AI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J82" s="1">
        <f ca="1">SUMIFS(INDIRECT($F$1&amp;$F82&amp;":"&amp;$F82),INDIRECT($F$1&amp;dbP!$D$2&amp;":"&amp;dbP!$D$2),"&gt;="&amp;AJ$6,INDIRECT($F$1&amp;dbP!$D$2&amp;":"&amp;dbP!$D$2),"&lt;="&amp;AJ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K82" s="1">
        <f ca="1">SUMIFS(INDIRECT($F$1&amp;$F82&amp;":"&amp;$F82),INDIRECT($F$1&amp;dbP!$D$2&amp;":"&amp;dbP!$D$2),"&gt;="&amp;AK$6,INDIRECT($F$1&amp;dbP!$D$2&amp;":"&amp;dbP!$D$2),"&lt;="&amp;AK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L82" s="1">
        <f ca="1">SUMIFS(INDIRECT($F$1&amp;$F82&amp;":"&amp;$F82),INDIRECT($F$1&amp;dbP!$D$2&amp;":"&amp;dbP!$D$2),"&gt;="&amp;AL$6,INDIRECT($F$1&amp;dbP!$D$2&amp;":"&amp;dbP!$D$2),"&lt;="&amp;AL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M82" s="1">
        <f ca="1">SUMIFS(INDIRECT($F$1&amp;$F82&amp;":"&amp;$F82),INDIRECT($F$1&amp;dbP!$D$2&amp;":"&amp;dbP!$D$2),"&gt;="&amp;AM$6,INDIRECT($F$1&amp;dbP!$D$2&amp;":"&amp;dbP!$D$2),"&lt;="&amp;AM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N82" s="1">
        <f ca="1">SUMIFS(INDIRECT($F$1&amp;$F82&amp;":"&amp;$F82),INDIRECT($F$1&amp;dbP!$D$2&amp;":"&amp;dbP!$D$2),"&gt;="&amp;AN$6,INDIRECT($F$1&amp;dbP!$D$2&amp;":"&amp;dbP!$D$2),"&lt;="&amp;AN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O82" s="1">
        <f ca="1">SUMIFS(INDIRECT($F$1&amp;$F82&amp;":"&amp;$F82),INDIRECT($F$1&amp;dbP!$D$2&amp;":"&amp;dbP!$D$2),"&gt;="&amp;AO$6,INDIRECT($F$1&amp;dbP!$D$2&amp;":"&amp;dbP!$D$2),"&lt;="&amp;AO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P82" s="1">
        <f ca="1">SUMIFS(INDIRECT($F$1&amp;$F82&amp;":"&amp;$F82),INDIRECT($F$1&amp;dbP!$D$2&amp;":"&amp;dbP!$D$2),"&gt;="&amp;AP$6,INDIRECT($F$1&amp;dbP!$D$2&amp;":"&amp;dbP!$D$2),"&lt;="&amp;AP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Q82" s="1">
        <f ca="1">SUMIFS(INDIRECT($F$1&amp;$F82&amp;":"&amp;$F82),INDIRECT($F$1&amp;dbP!$D$2&amp;":"&amp;dbP!$D$2),"&gt;="&amp;AQ$6,INDIRECT($F$1&amp;dbP!$D$2&amp;":"&amp;dbP!$D$2),"&lt;="&amp;AQ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R82" s="1">
        <f ca="1">SUMIFS(INDIRECT($F$1&amp;$F82&amp;":"&amp;$F82),INDIRECT($F$1&amp;dbP!$D$2&amp;":"&amp;dbP!$D$2),"&gt;="&amp;AR$6,INDIRECT($F$1&amp;dbP!$D$2&amp;":"&amp;dbP!$D$2),"&lt;="&amp;AR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S82" s="1">
        <f ca="1">SUMIFS(INDIRECT($F$1&amp;$F82&amp;":"&amp;$F82),INDIRECT($F$1&amp;dbP!$D$2&amp;":"&amp;dbP!$D$2),"&gt;="&amp;AS$6,INDIRECT($F$1&amp;dbP!$D$2&amp;":"&amp;dbP!$D$2),"&lt;="&amp;AS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T82" s="1">
        <f ca="1">SUMIFS(INDIRECT($F$1&amp;$F82&amp;":"&amp;$F82),INDIRECT($F$1&amp;dbP!$D$2&amp;":"&amp;dbP!$D$2),"&gt;="&amp;AT$6,INDIRECT($F$1&amp;dbP!$D$2&amp;":"&amp;dbP!$D$2),"&lt;="&amp;AT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U82" s="1">
        <f ca="1">SUMIFS(INDIRECT($F$1&amp;$F82&amp;":"&amp;$F82),INDIRECT($F$1&amp;dbP!$D$2&amp;":"&amp;dbP!$D$2),"&gt;="&amp;AU$6,INDIRECT($F$1&amp;dbP!$D$2&amp;":"&amp;dbP!$D$2),"&lt;="&amp;AU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V82" s="1">
        <f ca="1">SUMIFS(INDIRECT($F$1&amp;$F82&amp;":"&amp;$F82),INDIRECT($F$1&amp;dbP!$D$2&amp;":"&amp;dbP!$D$2),"&gt;="&amp;AV$6,INDIRECT($F$1&amp;dbP!$D$2&amp;":"&amp;dbP!$D$2),"&lt;="&amp;AV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W82" s="1">
        <f ca="1">SUMIFS(INDIRECT($F$1&amp;$F82&amp;":"&amp;$F82),INDIRECT($F$1&amp;dbP!$D$2&amp;":"&amp;dbP!$D$2),"&gt;="&amp;AW$6,INDIRECT($F$1&amp;dbP!$D$2&amp;":"&amp;dbP!$D$2),"&lt;="&amp;AW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X82" s="1">
        <f ca="1">SUMIFS(INDIRECT($F$1&amp;$F82&amp;":"&amp;$F82),INDIRECT($F$1&amp;dbP!$D$2&amp;":"&amp;dbP!$D$2),"&gt;="&amp;AX$6,INDIRECT($F$1&amp;dbP!$D$2&amp;":"&amp;dbP!$D$2),"&lt;="&amp;AX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Y82" s="1">
        <f ca="1">SUMIFS(INDIRECT($F$1&amp;$F82&amp;":"&amp;$F82),INDIRECT($F$1&amp;dbP!$D$2&amp;":"&amp;dbP!$D$2),"&gt;="&amp;AY$6,INDIRECT($F$1&amp;dbP!$D$2&amp;":"&amp;dbP!$D$2),"&lt;="&amp;AY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Z82" s="1">
        <f ca="1">SUMIFS(INDIRECT($F$1&amp;$F82&amp;":"&amp;$F82),INDIRECT($F$1&amp;dbP!$D$2&amp;":"&amp;dbP!$D$2),"&gt;="&amp;AZ$6,INDIRECT($F$1&amp;dbP!$D$2&amp;":"&amp;dbP!$D$2),"&lt;="&amp;AZ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A82" s="1">
        <f ca="1">SUMIFS(INDIRECT($F$1&amp;$F82&amp;":"&amp;$F82),INDIRECT($F$1&amp;dbP!$D$2&amp;":"&amp;dbP!$D$2),"&gt;="&amp;BA$6,INDIRECT($F$1&amp;dbP!$D$2&amp;":"&amp;dbP!$D$2),"&lt;="&amp;BA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B82" s="1">
        <f ca="1">SUMIFS(INDIRECT($F$1&amp;$F82&amp;":"&amp;$F82),INDIRECT($F$1&amp;dbP!$D$2&amp;":"&amp;dbP!$D$2),"&gt;="&amp;BB$6,INDIRECT($F$1&amp;dbP!$D$2&amp;":"&amp;dbP!$D$2),"&lt;="&amp;BB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C82" s="1">
        <f ca="1">SUMIFS(INDIRECT($F$1&amp;$F82&amp;":"&amp;$F82),INDIRECT($F$1&amp;dbP!$D$2&amp;":"&amp;dbP!$D$2),"&gt;="&amp;BC$6,INDIRECT($F$1&amp;dbP!$D$2&amp;":"&amp;dbP!$D$2),"&lt;="&amp;BC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D82" s="1">
        <f ca="1">SUMIFS(INDIRECT($F$1&amp;$F82&amp;":"&amp;$F82),INDIRECT($F$1&amp;dbP!$D$2&amp;":"&amp;dbP!$D$2),"&gt;="&amp;BD$6,INDIRECT($F$1&amp;dbP!$D$2&amp;":"&amp;dbP!$D$2),"&lt;="&amp;BD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E82" s="1">
        <f ca="1">SUMIFS(INDIRECT($F$1&amp;$F82&amp;":"&amp;$F82),INDIRECT($F$1&amp;dbP!$D$2&amp;":"&amp;dbP!$D$2),"&gt;="&amp;BE$6,INDIRECT($F$1&amp;dbP!$D$2&amp;":"&amp;dbP!$D$2),"&lt;="&amp;BE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</row>
    <row r="83" spans="2:57" x14ac:dyDescent="0.3">
      <c r="B83" s="1">
        <f>MAX(B$49:B82)+1</f>
        <v>49</v>
      </c>
      <c r="F83" s="1" t="str">
        <f ca="1">INDIRECT($B$1&amp;Items!H$2&amp;$B83)</f>
        <v>Y</v>
      </c>
      <c r="H83" s="13" t="str">
        <f ca="1">INDIRECT($B$1&amp;Items!E$2&amp;$B83)</f>
        <v>Начисление себестоимостных затрат</v>
      </c>
      <c r="I83" s="13" t="str">
        <f ca="1">IF(INDIRECT($B$1&amp;Items!F$2&amp;$B83)="",H83,INDIRECT($B$1&amp;Items!F$2&amp;$B83))</f>
        <v>Начисление затрат этапа-3 бизнес-процесса</v>
      </c>
      <c r="J83" s="1" t="str">
        <f ca="1">IF(INDIRECT($B$1&amp;Items!G$2&amp;$B83)="",IF(H83&lt;&gt;I83,"  "&amp;I83,I83),"    "&amp;INDIRECT($B$1&amp;Items!G$2&amp;$B83))</f>
        <v xml:space="preserve">    Производственные затраты-18</v>
      </c>
      <c r="S83" s="1">
        <f ca="1">SUM($U83:INDIRECT(ADDRESS(ROW(),SUMIFS($1:$1,$5:$5,MAX($5:$5)))))</f>
        <v>905533.54</v>
      </c>
      <c r="V83" s="1">
        <f ca="1">SUMIFS(INDIRECT($F$1&amp;$F83&amp;":"&amp;$F83),INDIRECT($F$1&amp;dbP!$D$2&amp;":"&amp;dbP!$D$2),"&gt;="&amp;V$6,INDIRECT($F$1&amp;dbP!$D$2&amp;":"&amp;dbP!$D$2),"&lt;="&amp;V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W83" s="1">
        <f ca="1">SUMIFS(INDIRECT($F$1&amp;$F83&amp;":"&amp;$F83),INDIRECT($F$1&amp;dbP!$D$2&amp;":"&amp;dbP!$D$2),"&gt;="&amp;W$6,INDIRECT($F$1&amp;dbP!$D$2&amp;":"&amp;dbP!$D$2),"&lt;="&amp;W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X83" s="1">
        <f ca="1">SUMIFS(INDIRECT($F$1&amp;$F83&amp;":"&amp;$F83),INDIRECT($F$1&amp;dbP!$D$2&amp;":"&amp;dbP!$D$2),"&gt;="&amp;X$6,INDIRECT($F$1&amp;dbP!$D$2&amp;":"&amp;dbP!$D$2),"&lt;="&amp;X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Y83" s="1">
        <f ca="1">SUMIFS(INDIRECT($F$1&amp;$F83&amp;":"&amp;$F83),INDIRECT($F$1&amp;dbP!$D$2&amp;":"&amp;dbP!$D$2),"&gt;="&amp;Y$6,INDIRECT($F$1&amp;dbP!$D$2&amp;":"&amp;dbP!$D$2),"&lt;="&amp;Y$7,INDIRECT($F$1&amp;dbP!$O$2&amp;":"&amp;dbP!$O$2),$H83,INDIRECT($F$1&amp;dbP!$P$2&amp;":"&amp;dbP!$P$2),IF($I83=$J83,"*",$I83),INDIRECT($F$1&amp;dbP!$Q$2&amp;":"&amp;dbP!$Q$2),IF(OR($I83=$J83,"  "&amp;$I83=$J83),"*",RIGHT($J83,LEN($J83)-4)))</f>
        <v>905533.54</v>
      </c>
      <c r="Z83" s="1">
        <f ca="1">SUMIFS(INDIRECT($F$1&amp;$F83&amp;":"&amp;$F83),INDIRECT($F$1&amp;dbP!$D$2&amp;":"&amp;dbP!$D$2),"&gt;="&amp;Z$6,INDIRECT($F$1&amp;dbP!$D$2&amp;":"&amp;dbP!$D$2),"&lt;="&amp;Z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A83" s="1">
        <f ca="1">SUMIFS(INDIRECT($F$1&amp;$F83&amp;":"&amp;$F83),INDIRECT($F$1&amp;dbP!$D$2&amp;":"&amp;dbP!$D$2),"&gt;="&amp;AA$6,INDIRECT($F$1&amp;dbP!$D$2&amp;":"&amp;dbP!$D$2),"&lt;="&amp;AA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B83" s="1">
        <f ca="1">SUMIFS(INDIRECT($F$1&amp;$F83&amp;":"&amp;$F83),INDIRECT($F$1&amp;dbP!$D$2&amp;":"&amp;dbP!$D$2),"&gt;="&amp;AB$6,INDIRECT($F$1&amp;dbP!$D$2&amp;":"&amp;dbP!$D$2),"&lt;="&amp;AB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C83" s="1">
        <f ca="1">SUMIFS(INDIRECT($F$1&amp;$F83&amp;":"&amp;$F83),INDIRECT($F$1&amp;dbP!$D$2&amp;":"&amp;dbP!$D$2),"&gt;="&amp;AC$6,INDIRECT($F$1&amp;dbP!$D$2&amp;":"&amp;dbP!$D$2),"&lt;="&amp;AC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D83" s="1">
        <f ca="1">SUMIFS(INDIRECT($F$1&amp;$F83&amp;":"&amp;$F83),INDIRECT($F$1&amp;dbP!$D$2&amp;":"&amp;dbP!$D$2),"&gt;="&amp;AD$6,INDIRECT($F$1&amp;dbP!$D$2&amp;":"&amp;dbP!$D$2),"&lt;="&amp;AD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E83" s="1">
        <f ca="1">SUMIFS(INDIRECT($F$1&amp;$F83&amp;":"&amp;$F83),INDIRECT($F$1&amp;dbP!$D$2&amp;":"&amp;dbP!$D$2),"&gt;="&amp;AE$6,INDIRECT($F$1&amp;dbP!$D$2&amp;":"&amp;dbP!$D$2),"&lt;="&amp;AE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F83" s="1">
        <f ca="1">SUMIFS(INDIRECT($F$1&amp;$F83&amp;":"&amp;$F83),INDIRECT($F$1&amp;dbP!$D$2&amp;":"&amp;dbP!$D$2),"&gt;="&amp;AF$6,INDIRECT($F$1&amp;dbP!$D$2&amp;":"&amp;dbP!$D$2),"&lt;="&amp;AF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G83" s="1">
        <f ca="1">SUMIFS(INDIRECT($F$1&amp;$F83&amp;":"&amp;$F83),INDIRECT($F$1&amp;dbP!$D$2&amp;":"&amp;dbP!$D$2),"&gt;="&amp;AG$6,INDIRECT($F$1&amp;dbP!$D$2&amp;":"&amp;dbP!$D$2),"&lt;="&amp;AG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H83" s="1">
        <f ca="1">SUMIFS(INDIRECT($F$1&amp;$F83&amp;":"&amp;$F83),INDIRECT($F$1&amp;dbP!$D$2&amp;":"&amp;dbP!$D$2),"&gt;="&amp;AH$6,INDIRECT($F$1&amp;dbP!$D$2&amp;":"&amp;dbP!$D$2),"&lt;="&amp;AH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I83" s="1">
        <f ca="1">SUMIFS(INDIRECT($F$1&amp;$F83&amp;":"&amp;$F83),INDIRECT($F$1&amp;dbP!$D$2&amp;":"&amp;dbP!$D$2),"&gt;="&amp;AI$6,INDIRECT($F$1&amp;dbP!$D$2&amp;":"&amp;dbP!$D$2),"&lt;="&amp;AI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J83" s="1">
        <f ca="1">SUMIFS(INDIRECT($F$1&amp;$F83&amp;":"&amp;$F83),INDIRECT($F$1&amp;dbP!$D$2&amp;":"&amp;dbP!$D$2),"&gt;="&amp;AJ$6,INDIRECT($F$1&amp;dbP!$D$2&amp;":"&amp;dbP!$D$2),"&lt;="&amp;AJ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K83" s="1">
        <f ca="1">SUMIFS(INDIRECT($F$1&amp;$F83&amp;":"&amp;$F83),INDIRECT($F$1&amp;dbP!$D$2&amp;":"&amp;dbP!$D$2),"&gt;="&amp;AK$6,INDIRECT($F$1&amp;dbP!$D$2&amp;":"&amp;dbP!$D$2),"&lt;="&amp;AK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L83" s="1">
        <f ca="1">SUMIFS(INDIRECT($F$1&amp;$F83&amp;":"&amp;$F83),INDIRECT($F$1&amp;dbP!$D$2&amp;":"&amp;dbP!$D$2),"&gt;="&amp;AL$6,INDIRECT($F$1&amp;dbP!$D$2&amp;":"&amp;dbP!$D$2),"&lt;="&amp;AL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M83" s="1">
        <f ca="1">SUMIFS(INDIRECT($F$1&amp;$F83&amp;":"&amp;$F83),INDIRECT($F$1&amp;dbP!$D$2&amp;":"&amp;dbP!$D$2),"&gt;="&amp;AM$6,INDIRECT($F$1&amp;dbP!$D$2&amp;":"&amp;dbP!$D$2),"&lt;="&amp;AM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N83" s="1">
        <f ca="1">SUMIFS(INDIRECT($F$1&amp;$F83&amp;":"&amp;$F83),INDIRECT($F$1&amp;dbP!$D$2&amp;":"&amp;dbP!$D$2),"&gt;="&amp;AN$6,INDIRECT($F$1&amp;dbP!$D$2&amp;":"&amp;dbP!$D$2),"&lt;="&amp;AN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O83" s="1">
        <f ca="1">SUMIFS(INDIRECT($F$1&amp;$F83&amp;":"&amp;$F83),INDIRECT($F$1&amp;dbP!$D$2&amp;":"&amp;dbP!$D$2),"&gt;="&amp;AO$6,INDIRECT($F$1&amp;dbP!$D$2&amp;":"&amp;dbP!$D$2),"&lt;="&amp;AO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P83" s="1">
        <f ca="1">SUMIFS(INDIRECT($F$1&amp;$F83&amp;":"&amp;$F83),INDIRECT($F$1&amp;dbP!$D$2&amp;":"&amp;dbP!$D$2),"&gt;="&amp;AP$6,INDIRECT($F$1&amp;dbP!$D$2&amp;":"&amp;dbP!$D$2),"&lt;="&amp;AP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Q83" s="1">
        <f ca="1">SUMIFS(INDIRECT($F$1&amp;$F83&amp;":"&amp;$F83),INDIRECT($F$1&amp;dbP!$D$2&amp;":"&amp;dbP!$D$2),"&gt;="&amp;AQ$6,INDIRECT($F$1&amp;dbP!$D$2&amp;":"&amp;dbP!$D$2),"&lt;="&amp;AQ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R83" s="1">
        <f ca="1">SUMIFS(INDIRECT($F$1&amp;$F83&amp;":"&amp;$F83),INDIRECT($F$1&amp;dbP!$D$2&amp;":"&amp;dbP!$D$2),"&gt;="&amp;AR$6,INDIRECT($F$1&amp;dbP!$D$2&amp;":"&amp;dbP!$D$2),"&lt;="&amp;AR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S83" s="1">
        <f ca="1">SUMIFS(INDIRECT($F$1&amp;$F83&amp;":"&amp;$F83),INDIRECT($F$1&amp;dbP!$D$2&amp;":"&amp;dbP!$D$2),"&gt;="&amp;AS$6,INDIRECT($F$1&amp;dbP!$D$2&amp;":"&amp;dbP!$D$2),"&lt;="&amp;AS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T83" s="1">
        <f ca="1">SUMIFS(INDIRECT($F$1&amp;$F83&amp;":"&amp;$F83),INDIRECT($F$1&amp;dbP!$D$2&amp;":"&amp;dbP!$D$2),"&gt;="&amp;AT$6,INDIRECT($F$1&amp;dbP!$D$2&amp;":"&amp;dbP!$D$2),"&lt;="&amp;AT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U83" s="1">
        <f ca="1">SUMIFS(INDIRECT($F$1&amp;$F83&amp;":"&amp;$F83),INDIRECT($F$1&amp;dbP!$D$2&amp;":"&amp;dbP!$D$2),"&gt;="&amp;AU$6,INDIRECT($F$1&amp;dbP!$D$2&amp;":"&amp;dbP!$D$2),"&lt;="&amp;AU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V83" s="1">
        <f ca="1">SUMIFS(INDIRECT($F$1&amp;$F83&amp;":"&amp;$F83),INDIRECT($F$1&amp;dbP!$D$2&amp;":"&amp;dbP!$D$2),"&gt;="&amp;AV$6,INDIRECT($F$1&amp;dbP!$D$2&amp;":"&amp;dbP!$D$2),"&lt;="&amp;AV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W83" s="1">
        <f ca="1">SUMIFS(INDIRECT($F$1&amp;$F83&amp;":"&amp;$F83),INDIRECT($F$1&amp;dbP!$D$2&amp;":"&amp;dbP!$D$2),"&gt;="&amp;AW$6,INDIRECT($F$1&amp;dbP!$D$2&amp;":"&amp;dbP!$D$2),"&lt;="&amp;AW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X83" s="1">
        <f ca="1">SUMIFS(INDIRECT($F$1&amp;$F83&amp;":"&amp;$F83),INDIRECT($F$1&amp;dbP!$D$2&amp;":"&amp;dbP!$D$2),"&gt;="&amp;AX$6,INDIRECT($F$1&amp;dbP!$D$2&amp;":"&amp;dbP!$D$2),"&lt;="&amp;AX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Y83" s="1">
        <f ca="1">SUMIFS(INDIRECT($F$1&amp;$F83&amp;":"&amp;$F83),INDIRECT($F$1&amp;dbP!$D$2&amp;":"&amp;dbP!$D$2),"&gt;="&amp;AY$6,INDIRECT($F$1&amp;dbP!$D$2&amp;":"&amp;dbP!$D$2),"&lt;="&amp;AY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Z83" s="1">
        <f ca="1">SUMIFS(INDIRECT($F$1&amp;$F83&amp;":"&amp;$F83),INDIRECT($F$1&amp;dbP!$D$2&amp;":"&amp;dbP!$D$2),"&gt;="&amp;AZ$6,INDIRECT($F$1&amp;dbP!$D$2&amp;":"&amp;dbP!$D$2),"&lt;="&amp;AZ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A83" s="1">
        <f ca="1">SUMIFS(INDIRECT($F$1&amp;$F83&amp;":"&amp;$F83),INDIRECT($F$1&amp;dbP!$D$2&amp;":"&amp;dbP!$D$2),"&gt;="&amp;BA$6,INDIRECT($F$1&amp;dbP!$D$2&amp;":"&amp;dbP!$D$2),"&lt;="&amp;BA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B83" s="1">
        <f ca="1">SUMIFS(INDIRECT($F$1&amp;$F83&amp;":"&amp;$F83),INDIRECT($F$1&amp;dbP!$D$2&amp;":"&amp;dbP!$D$2),"&gt;="&amp;BB$6,INDIRECT($F$1&amp;dbP!$D$2&amp;":"&amp;dbP!$D$2),"&lt;="&amp;BB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C83" s="1">
        <f ca="1">SUMIFS(INDIRECT($F$1&amp;$F83&amp;":"&amp;$F83),INDIRECT($F$1&amp;dbP!$D$2&amp;":"&amp;dbP!$D$2),"&gt;="&amp;BC$6,INDIRECT($F$1&amp;dbP!$D$2&amp;":"&amp;dbP!$D$2),"&lt;="&amp;BC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D83" s="1">
        <f ca="1">SUMIFS(INDIRECT($F$1&amp;$F83&amp;":"&amp;$F83),INDIRECT($F$1&amp;dbP!$D$2&amp;":"&amp;dbP!$D$2),"&gt;="&amp;BD$6,INDIRECT($F$1&amp;dbP!$D$2&amp;":"&amp;dbP!$D$2),"&lt;="&amp;BD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E83" s="1">
        <f ca="1">SUMIFS(INDIRECT($F$1&amp;$F83&amp;":"&amp;$F83),INDIRECT($F$1&amp;dbP!$D$2&amp;":"&amp;dbP!$D$2),"&gt;="&amp;BE$6,INDIRECT($F$1&amp;dbP!$D$2&amp;":"&amp;dbP!$D$2),"&lt;="&amp;BE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</row>
    <row r="84" spans="2:57" x14ac:dyDescent="0.3">
      <c r="B84" s="1">
        <f>MAX(B$49:B83)+1</f>
        <v>50</v>
      </c>
      <c r="F84" s="1" t="str">
        <f ca="1">INDIRECT($B$1&amp;Items!H$2&amp;$B84)</f>
        <v>Y</v>
      </c>
      <c r="H84" s="13" t="str">
        <f ca="1">INDIRECT($B$1&amp;Items!E$2&amp;$B84)</f>
        <v>Начисление себестоимостных затрат</v>
      </c>
      <c r="I84" s="13" t="str">
        <f ca="1">IF(INDIRECT($B$1&amp;Items!F$2&amp;$B84)="",H84,INDIRECT($B$1&amp;Items!F$2&amp;$B84))</f>
        <v>Начисление затрат этапа-3 бизнес-процесса</v>
      </c>
      <c r="J84" s="1" t="str">
        <f ca="1">IF(INDIRECT($B$1&amp;Items!G$2&amp;$B84)="",IF(H84&lt;&gt;I84,"  "&amp;I84,I84),"    "&amp;INDIRECT($B$1&amp;Items!G$2&amp;$B84))</f>
        <v xml:space="preserve">    Производственные затраты-19</v>
      </c>
      <c r="S84" s="1">
        <f ca="1">SUM($U84:INDIRECT(ADDRESS(ROW(),SUMIFS($1:$1,$5:$5,MAX($5:$5)))))</f>
        <v>1093034.8164059999</v>
      </c>
      <c r="V84" s="1">
        <f ca="1">SUMIFS(INDIRECT($F$1&amp;$F84&amp;":"&amp;$F84),INDIRECT($F$1&amp;dbP!$D$2&amp;":"&amp;dbP!$D$2),"&gt;="&amp;V$6,INDIRECT($F$1&amp;dbP!$D$2&amp;":"&amp;dbP!$D$2),"&lt;="&amp;V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W84" s="1">
        <f ca="1">SUMIFS(INDIRECT($F$1&amp;$F84&amp;":"&amp;$F84),INDIRECT($F$1&amp;dbP!$D$2&amp;":"&amp;dbP!$D$2),"&gt;="&amp;W$6,INDIRECT($F$1&amp;dbP!$D$2&amp;":"&amp;dbP!$D$2),"&lt;="&amp;W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X84" s="1">
        <f ca="1">SUMIFS(INDIRECT($F$1&amp;$F84&amp;":"&amp;$F84),INDIRECT($F$1&amp;dbP!$D$2&amp;":"&amp;dbP!$D$2),"&gt;="&amp;X$6,INDIRECT($F$1&amp;dbP!$D$2&amp;":"&amp;dbP!$D$2),"&lt;="&amp;X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Y84" s="1">
        <f ca="1">SUMIFS(INDIRECT($F$1&amp;$F84&amp;":"&amp;$F84),INDIRECT($F$1&amp;dbP!$D$2&amp;":"&amp;dbP!$D$2),"&gt;="&amp;Y$6,INDIRECT($F$1&amp;dbP!$D$2&amp;":"&amp;dbP!$D$2),"&lt;="&amp;Y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Z84" s="1">
        <f ca="1">SUMIFS(INDIRECT($F$1&amp;$F84&amp;":"&amp;$F84),INDIRECT($F$1&amp;dbP!$D$2&amp;":"&amp;dbP!$D$2),"&gt;="&amp;Z$6,INDIRECT($F$1&amp;dbP!$D$2&amp;":"&amp;dbP!$D$2),"&lt;="&amp;Z$7,INDIRECT($F$1&amp;dbP!$O$2&amp;":"&amp;dbP!$O$2),$H84,INDIRECT($F$1&amp;dbP!$P$2&amp;":"&amp;dbP!$P$2),IF($I84=$J84,"*",$I84),INDIRECT($F$1&amp;dbP!$Q$2&amp;":"&amp;dbP!$Q$2),IF(OR($I84=$J84,"  "&amp;$I84=$J84),"*",RIGHT($J84,LEN($J84)-4)))</f>
        <v>1093034.8164059999</v>
      </c>
      <c r="AA84" s="1">
        <f ca="1">SUMIFS(INDIRECT($F$1&amp;$F84&amp;":"&amp;$F84),INDIRECT($F$1&amp;dbP!$D$2&amp;":"&amp;dbP!$D$2),"&gt;="&amp;AA$6,INDIRECT($F$1&amp;dbP!$D$2&amp;":"&amp;dbP!$D$2),"&lt;="&amp;AA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B84" s="1">
        <f ca="1">SUMIFS(INDIRECT($F$1&amp;$F84&amp;":"&amp;$F84),INDIRECT($F$1&amp;dbP!$D$2&amp;":"&amp;dbP!$D$2),"&gt;="&amp;AB$6,INDIRECT($F$1&amp;dbP!$D$2&amp;":"&amp;dbP!$D$2),"&lt;="&amp;AB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C84" s="1">
        <f ca="1">SUMIFS(INDIRECT($F$1&amp;$F84&amp;":"&amp;$F84),INDIRECT($F$1&amp;dbP!$D$2&amp;":"&amp;dbP!$D$2),"&gt;="&amp;AC$6,INDIRECT($F$1&amp;dbP!$D$2&amp;":"&amp;dbP!$D$2),"&lt;="&amp;AC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D84" s="1">
        <f ca="1">SUMIFS(INDIRECT($F$1&amp;$F84&amp;":"&amp;$F84),INDIRECT($F$1&amp;dbP!$D$2&amp;":"&amp;dbP!$D$2),"&gt;="&amp;AD$6,INDIRECT($F$1&amp;dbP!$D$2&amp;":"&amp;dbP!$D$2),"&lt;="&amp;AD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E84" s="1">
        <f ca="1">SUMIFS(INDIRECT($F$1&amp;$F84&amp;":"&amp;$F84),INDIRECT($F$1&amp;dbP!$D$2&amp;":"&amp;dbP!$D$2),"&gt;="&amp;AE$6,INDIRECT($F$1&amp;dbP!$D$2&amp;":"&amp;dbP!$D$2),"&lt;="&amp;AE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F84" s="1">
        <f ca="1">SUMIFS(INDIRECT($F$1&amp;$F84&amp;":"&amp;$F84),INDIRECT($F$1&amp;dbP!$D$2&amp;":"&amp;dbP!$D$2),"&gt;="&amp;AF$6,INDIRECT($F$1&amp;dbP!$D$2&amp;":"&amp;dbP!$D$2),"&lt;="&amp;AF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G84" s="1">
        <f ca="1">SUMIFS(INDIRECT($F$1&amp;$F84&amp;":"&amp;$F84),INDIRECT($F$1&amp;dbP!$D$2&amp;":"&amp;dbP!$D$2),"&gt;="&amp;AG$6,INDIRECT($F$1&amp;dbP!$D$2&amp;":"&amp;dbP!$D$2),"&lt;="&amp;AG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H84" s="1">
        <f ca="1">SUMIFS(INDIRECT($F$1&amp;$F84&amp;":"&amp;$F84),INDIRECT($F$1&amp;dbP!$D$2&amp;":"&amp;dbP!$D$2),"&gt;="&amp;AH$6,INDIRECT($F$1&amp;dbP!$D$2&amp;":"&amp;dbP!$D$2),"&lt;="&amp;AH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I84" s="1">
        <f ca="1">SUMIFS(INDIRECT($F$1&amp;$F84&amp;":"&amp;$F84),INDIRECT($F$1&amp;dbP!$D$2&amp;":"&amp;dbP!$D$2),"&gt;="&amp;AI$6,INDIRECT($F$1&amp;dbP!$D$2&amp;":"&amp;dbP!$D$2),"&lt;="&amp;AI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J84" s="1">
        <f ca="1">SUMIFS(INDIRECT($F$1&amp;$F84&amp;":"&amp;$F84),INDIRECT($F$1&amp;dbP!$D$2&amp;":"&amp;dbP!$D$2),"&gt;="&amp;AJ$6,INDIRECT($F$1&amp;dbP!$D$2&amp;":"&amp;dbP!$D$2),"&lt;="&amp;AJ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K84" s="1">
        <f ca="1">SUMIFS(INDIRECT($F$1&amp;$F84&amp;":"&amp;$F84),INDIRECT($F$1&amp;dbP!$D$2&amp;":"&amp;dbP!$D$2),"&gt;="&amp;AK$6,INDIRECT($F$1&amp;dbP!$D$2&amp;":"&amp;dbP!$D$2),"&lt;="&amp;AK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L84" s="1">
        <f ca="1">SUMIFS(INDIRECT($F$1&amp;$F84&amp;":"&amp;$F84),INDIRECT($F$1&amp;dbP!$D$2&amp;":"&amp;dbP!$D$2),"&gt;="&amp;AL$6,INDIRECT($F$1&amp;dbP!$D$2&amp;":"&amp;dbP!$D$2),"&lt;="&amp;AL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M84" s="1">
        <f ca="1">SUMIFS(INDIRECT($F$1&amp;$F84&amp;":"&amp;$F84),INDIRECT($F$1&amp;dbP!$D$2&amp;":"&amp;dbP!$D$2),"&gt;="&amp;AM$6,INDIRECT($F$1&amp;dbP!$D$2&amp;":"&amp;dbP!$D$2),"&lt;="&amp;AM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N84" s="1">
        <f ca="1">SUMIFS(INDIRECT($F$1&amp;$F84&amp;":"&amp;$F84),INDIRECT($F$1&amp;dbP!$D$2&amp;":"&amp;dbP!$D$2),"&gt;="&amp;AN$6,INDIRECT($F$1&amp;dbP!$D$2&amp;":"&amp;dbP!$D$2),"&lt;="&amp;AN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O84" s="1">
        <f ca="1">SUMIFS(INDIRECT($F$1&amp;$F84&amp;":"&amp;$F84),INDIRECT($F$1&amp;dbP!$D$2&amp;":"&amp;dbP!$D$2),"&gt;="&amp;AO$6,INDIRECT($F$1&amp;dbP!$D$2&amp;":"&amp;dbP!$D$2),"&lt;="&amp;AO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P84" s="1">
        <f ca="1">SUMIFS(INDIRECT($F$1&amp;$F84&amp;":"&amp;$F84),INDIRECT($F$1&amp;dbP!$D$2&amp;":"&amp;dbP!$D$2),"&gt;="&amp;AP$6,INDIRECT($F$1&amp;dbP!$D$2&amp;":"&amp;dbP!$D$2),"&lt;="&amp;AP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Q84" s="1">
        <f ca="1">SUMIFS(INDIRECT($F$1&amp;$F84&amp;":"&amp;$F84),INDIRECT($F$1&amp;dbP!$D$2&amp;":"&amp;dbP!$D$2),"&gt;="&amp;AQ$6,INDIRECT($F$1&amp;dbP!$D$2&amp;":"&amp;dbP!$D$2),"&lt;="&amp;AQ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R84" s="1">
        <f ca="1">SUMIFS(INDIRECT($F$1&amp;$F84&amp;":"&amp;$F84),INDIRECT($F$1&amp;dbP!$D$2&amp;":"&amp;dbP!$D$2),"&gt;="&amp;AR$6,INDIRECT($F$1&amp;dbP!$D$2&amp;":"&amp;dbP!$D$2),"&lt;="&amp;AR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S84" s="1">
        <f ca="1">SUMIFS(INDIRECT($F$1&amp;$F84&amp;":"&amp;$F84),INDIRECT($F$1&amp;dbP!$D$2&amp;":"&amp;dbP!$D$2),"&gt;="&amp;AS$6,INDIRECT($F$1&amp;dbP!$D$2&amp;":"&amp;dbP!$D$2),"&lt;="&amp;AS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T84" s="1">
        <f ca="1">SUMIFS(INDIRECT($F$1&amp;$F84&amp;":"&amp;$F84),INDIRECT($F$1&amp;dbP!$D$2&amp;":"&amp;dbP!$D$2),"&gt;="&amp;AT$6,INDIRECT($F$1&amp;dbP!$D$2&amp;":"&amp;dbP!$D$2),"&lt;="&amp;AT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U84" s="1">
        <f ca="1">SUMIFS(INDIRECT($F$1&amp;$F84&amp;":"&amp;$F84),INDIRECT($F$1&amp;dbP!$D$2&amp;":"&amp;dbP!$D$2),"&gt;="&amp;AU$6,INDIRECT($F$1&amp;dbP!$D$2&amp;":"&amp;dbP!$D$2),"&lt;="&amp;AU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V84" s="1">
        <f ca="1">SUMIFS(INDIRECT($F$1&amp;$F84&amp;":"&amp;$F84),INDIRECT($F$1&amp;dbP!$D$2&amp;":"&amp;dbP!$D$2),"&gt;="&amp;AV$6,INDIRECT($F$1&amp;dbP!$D$2&amp;":"&amp;dbP!$D$2),"&lt;="&amp;AV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W84" s="1">
        <f ca="1">SUMIFS(INDIRECT($F$1&amp;$F84&amp;":"&amp;$F84),INDIRECT($F$1&amp;dbP!$D$2&amp;":"&amp;dbP!$D$2),"&gt;="&amp;AW$6,INDIRECT($F$1&amp;dbP!$D$2&amp;":"&amp;dbP!$D$2),"&lt;="&amp;AW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X84" s="1">
        <f ca="1">SUMIFS(INDIRECT($F$1&amp;$F84&amp;":"&amp;$F84),INDIRECT($F$1&amp;dbP!$D$2&amp;":"&amp;dbP!$D$2),"&gt;="&amp;AX$6,INDIRECT($F$1&amp;dbP!$D$2&amp;":"&amp;dbP!$D$2),"&lt;="&amp;AX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Y84" s="1">
        <f ca="1">SUMIFS(INDIRECT($F$1&amp;$F84&amp;":"&amp;$F84),INDIRECT($F$1&amp;dbP!$D$2&amp;":"&amp;dbP!$D$2),"&gt;="&amp;AY$6,INDIRECT($F$1&amp;dbP!$D$2&amp;":"&amp;dbP!$D$2),"&lt;="&amp;AY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Z84" s="1">
        <f ca="1">SUMIFS(INDIRECT($F$1&amp;$F84&amp;":"&amp;$F84),INDIRECT($F$1&amp;dbP!$D$2&amp;":"&amp;dbP!$D$2),"&gt;="&amp;AZ$6,INDIRECT($F$1&amp;dbP!$D$2&amp;":"&amp;dbP!$D$2),"&lt;="&amp;AZ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A84" s="1">
        <f ca="1">SUMIFS(INDIRECT($F$1&amp;$F84&amp;":"&amp;$F84),INDIRECT($F$1&amp;dbP!$D$2&amp;":"&amp;dbP!$D$2),"&gt;="&amp;BA$6,INDIRECT($F$1&amp;dbP!$D$2&amp;":"&amp;dbP!$D$2),"&lt;="&amp;BA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B84" s="1">
        <f ca="1">SUMIFS(INDIRECT($F$1&amp;$F84&amp;":"&amp;$F84),INDIRECT($F$1&amp;dbP!$D$2&amp;":"&amp;dbP!$D$2),"&gt;="&amp;BB$6,INDIRECT($F$1&amp;dbP!$D$2&amp;":"&amp;dbP!$D$2),"&lt;="&amp;BB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C84" s="1">
        <f ca="1">SUMIFS(INDIRECT($F$1&amp;$F84&amp;":"&amp;$F84),INDIRECT($F$1&amp;dbP!$D$2&amp;":"&amp;dbP!$D$2),"&gt;="&amp;BC$6,INDIRECT($F$1&amp;dbP!$D$2&amp;":"&amp;dbP!$D$2),"&lt;="&amp;BC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D84" s="1">
        <f ca="1">SUMIFS(INDIRECT($F$1&amp;$F84&amp;":"&amp;$F84),INDIRECT($F$1&amp;dbP!$D$2&amp;":"&amp;dbP!$D$2),"&gt;="&amp;BD$6,INDIRECT($F$1&amp;dbP!$D$2&amp;":"&amp;dbP!$D$2),"&lt;="&amp;BD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E84" s="1">
        <f ca="1">SUMIFS(INDIRECT($F$1&amp;$F84&amp;":"&amp;$F84),INDIRECT($F$1&amp;dbP!$D$2&amp;":"&amp;dbP!$D$2),"&gt;="&amp;BE$6,INDIRECT($F$1&amp;dbP!$D$2&amp;":"&amp;dbP!$D$2),"&lt;="&amp;BE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</row>
    <row r="85" spans="2:57" x14ac:dyDescent="0.3">
      <c r="B85" s="1">
        <f>MAX(B$49:B84)+1</f>
        <v>51</v>
      </c>
      <c r="F85" s="1" t="str">
        <f ca="1">INDIRECT($B$1&amp;Items!H$2&amp;$B85)</f>
        <v>Y</v>
      </c>
      <c r="H85" s="13" t="str">
        <f ca="1">INDIRECT($B$1&amp;Items!E$2&amp;$B85)</f>
        <v>Начисление себестоимостных затрат</v>
      </c>
      <c r="I85" s="13" t="str">
        <f ca="1">IF(INDIRECT($B$1&amp;Items!F$2&amp;$B85)="",H85,INDIRECT($B$1&amp;Items!F$2&amp;$B85))</f>
        <v>Начисление затрат этапа-3 бизнес-процесса</v>
      </c>
      <c r="J85" s="1" t="str">
        <f ca="1">IF(INDIRECT($B$1&amp;Items!G$2&amp;$B85)="",IF(H85&lt;&gt;I85,"  "&amp;I85,I85),"    "&amp;INDIRECT($B$1&amp;Items!G$2&amp;$B85))</f>
        <v xml:space="preserve">    Производственные затраты-20</v>
      </c>
      <c r="S85" s="1">
        <f ca="1">SUM($U85:INDIRECT(ADDRESS(ROW(),SUMIFS($1:$1,$5:$5,MAX($5:$5)))))</f>
        <v>1489279.0922999999</v>
      </c>
      <c r="V85" s="1">
        <f ca="1">SUMIFS(INDIRECT($F$1&amp;$F85&amp;":"&amp;$F85),INDIRECT($F$1&amp;dbP!$D$2&amp;":"&amp;dbP!$D$2),"&gt;="&amp;V$6,INDIRECT($F$1&amp;dbP!$D$2&amp;":"&amp;dbP!$D$2),"&lt;="&amp;V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W85" s="1">
        <f ca="1">SUMIFS(INDIRECT($F$1&amp;$F85&amp;":"&amp;$F85),INDIRECT($F$1&amp;dbP!$D$2&amp;":"&amp;dbP!$D$2),"&gt;="&amp;W$6,INDIRECT($F$1&amp;dbP!$D$2&amp;":"&amp;dbP!$D$2),"&lt;="&amp;W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X85" s="1">
        <f ca="1">SUMIFS(INDIRECT($F$1&amp;$F85&amp;":"&amp;$F85),INDIRECT($F$1&amp;dbP!$D$2&amp;":"&amp;dbP!$D$2),"&gt;="&amp;X$6,INDIRECT($F$1&amp;dbP!$D$2&amp;":"&amp;dbP!$D$2),"&lt;="&amp;X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Y85" s="1">
        <f ca="1">SUMIFS(INDIRECT($F$1&amp;$F85&amp;":"&amp;$F85),INDIRECT($F$1&amp;dbP!$D$2&amp;":"&amp;dbP!$D$2),"&gt;="&amp;Y$6,INDIRECT($F$1&amp;dbP!$D$2&amp;":"&amp;dbP!$D$2),"&lt;="&amp;Y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Z85" s="1">
        <f ca="1">SUMIFS(INDIRECT($F$1&amp;$F85&amp;":"&amp;$F85),INDIRECT($F$1&amp;dbP!$D$2&amp;":"&amp;dbP!$D$2),"&gt;="&amp;Z$6,INDIRECT($F$1&amp;dbP!$D$2&amp;":"&amp;dbP!$D$2),"&lt;="&amp;Z$7,INDIRECT($F$1&amp;dbP!$O$2&amp;":"&amp;dbP!$O$2),$H85,INDIRECT($F$1&amp;dbP!$P$2&amp;":"&amp;dbP!$P$2),IF($I85=$J85,"*",$I85),INDIRECT($F$1&amp;dbP!$Q$2&amp;":"&amp;dbP!$Q$2),IF(OR($I85=$J85,"  "&amp;$I85=$J85),"*",RIGHT($J85,LEN($J85)-4)))</f>
        <v>1489279.0922999999</v>
      </c>
      <c r="AA85" s="1">
        <f ca="1">SUMIFS(INDIRECT($F$1&amp;$F85&amp;":"&amp;$F85),INDIRECT($F$1&amp;dbP!$D$2&amp;":"&amp;dbP!$D$2),"&gt;="&amp;AA$6,INDIRECT($F$1&amp;dbP!$D$2&amp;":"&amp;dbP!$D$2),"&lt;="&amp;AA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B85" s="1">
        <f ca="1">SUMIFS(INDIRECT($F$1&amp;$F85&amp;":"&amp;$F85),INDIRECT($F$1&amp;dbP!$D$2&amp;":"&amp;dbP!$D$2),"&gt;="&amp;AB$6,INDIRECT($F$1&amp;dbP!$D$2&amp;":"&amp;dbP!$D$2),"&lt;="&amp;AB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C85" s="1">
        <f ca="1">SUMIFS(INDIRECT($F$1&amp;$F85&amp;":"&amp;$F85),INDIRECT($F$1&amp;dbP!$D$2&amp;":"&amp;dbP!$D$2),"&gt;="&amp;AC$6,INDIRECT($F$1&amp;dbP!$D$2&amp;":"&amp;dbP!$D$2),"&lt;="&amp;AC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D85" s="1">
        <f ca="1">SUMIFS(INDIRECT($F$1&amp;$F85&amp;":"&amp;$F85),INDIRECT($F$1&amp;dbP!$D$2&amp;":"&amp;dbP!$D$2),"&gt;="&amp;AD$6,INDIRECT($F$1&amp;dbP!$D$2&amp;":"&amp;dbP!$D$2),"&lt;="&amp;AD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E85" s="1">
        <f ca="1">SUMIFS(INDIRECT($F$1&amp;$F85&amp;":"&amp;$F85),INDIRECT($F$1&amp;dbP!$D$2&amp;":"&amp;dbP!$D$2),"&gt;="&amp;AE$6,INDIRECT($F$1&amp;dbP!$D$2&amp;":"&amp;dbP!$D$2),"&lt;="&amp;AE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F85" s="1">
        <f ca="1">SUMIFS(INDIRECT($F$1&amp;$F85&amp;":"&amp;$F85),INDIRECT($F$1&amp;dbP!$D$2&amp;":"&amp;dbP!$D$2),"&gt;="&amp;AF$6,INDIRECT($F$1&amp;dbP!$D$2&amp;":"&amp;dbP!$D$2),"&lt;="&amp;AF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G85" s="1">
        <f ca="1">SUMIFS(INDIRECT($F$1&amp;$F85&amp;":"&amp;$F85),INDIRECT($F$1&amp;dbP!$D$2&amp;":"&amp;dbP!$D$2),"&gt;="&amp;AG$6,INDIRECT($F$1&amp;dbP!$D$2&amp;":"&amp;dbP!$D$2),"&lt;="&amp;AG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H85" s="1">
        <f ca="1">SUMIFS(INDIRECT($F$1&amp;$F85&amp;":"&amp;$F85),INDIRECT($F$1&amp;dbP!$D$2&amp;":"&amp;dbP!$D$2),"&gt;="&amp;AH$6,INDIRECT($F$1&amp;dbP!$D$2&amp;":"&amp;dbP!$D$2),"&lt;="&amp;AH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I85" s="1">
        <f ca="1">SUMIFS(INDIRECT($F$1&amp;$F85&amp;":"&amp;$F85),INDIRECT($F$1&amp;dbP!$D$2&amp;":"&amp;dbP!$D$2),"&gt;="&amp;AI$6,INDIRECT($F$1&amp;dbP!$D$2&amp;":"&amp;dbP!$D$2),"&lt;="&amp;AI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J85" s="1">
        <f ca="1">SUMIFS(INDIRECT($F$1&amp;$F85&amp;":"&amp;$F85),INDIRECT($F$1&amp;dbP!$D$2&amp;":"&amp;dbP!$D$2),"&gt;="&amp;AJ$6,INDIRECT($F$1&amp;dbP!$D$2&amp;":"&amp;dbP!$D$2),"&lt;="&amp;AJ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K85" s="1">
        <f ca="1">SUMIFS(INDIRECT($F$1&amp;$F85&amp;":"&amp;$F85),INDIRECT($F$1&amp;dbP!$D$2&amp;":"&amp;dbP!$D$2),"&gt;="&amp;AK$6,INDIRECT($F$1&amp;dbP!$D$2&amp;":"&amp;dbP!$D$2),"&lt;="&amp;AK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L85" s="1">
        <f ca="1">SUMIFS(INDIRECT($F$1&amp;$F85&amp;":"&amp;$F85),INDIRECT($F$1&amp;dbP!$D$2&amp;":"&amp;dbP!$D$2),"&gt;="&amp;AL$6,INDIRECT($F$1&amp;dbP!$D$2&amp;":"&amp;dbP!$D$2),"&lt;="&amp;AL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M85" s="1">
        <f ca="1">SUMIFS(INDIRECT($F$1&amp;$F85&amp;":"&amp;$F85),INDIRECT($F$1&amp;dbP!$D$2&amp;":"&amp;dbP!$D$2),"&gt;="&amp;AM$6,INDIRECT($F$1&amp;dbP!$D$2&amp;":"&amp;dbP!$D$2),"&lt;="&amp;AM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N85" s="1">
        <f ca="1">SUMIFS(INDIRECT($F$1&amp;$F85&amp;":"&amp;$F85),INDIRECT($F$1&amp;dbP!$D$2&amp;":"&amp;dbP!$D$2),"&gt;="&amp;AN$6,INDIRECT($F$1&amp;dbP!$D$2&amp;":"&amp;dbP!$D$2),"&lt;="&amp;AN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O85" s="1">
        <f ca="1">SUMIFS(INDIRECT($F$1&amp;$F85&amp;":"&amp;$F85),INDIRECT($F$1&amp;dbP!$D$2&amp;":"&amp;dbP!$D$2),"&gt;="&amp;AO$6,INDIRECT($F$1&amp;dbP!$D$2&amp;":"&amp;dbP!$D$2),"&lt;="&amp;AO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P85" s="1">
        <f ca="1">SUMIFS(INDIRECT($F$1&amp;$F85&amp;":"&amp;$F85),INDIRECT($F$1&amp;dbP!$D$2&amp;":"&amp;dbP!$D$2),"&gt;="&amp;AP$6,INDIRECT($F$1&amp;dbP!$D$2&amp;":"&amp;dbP!$D$2),"&lt;="&amp;AP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Q85" s="1">
        <f ca="1">SUMIFS(INDIRECT($F$1&amp;$F85&amp;":"&amp;$F85),INDIRECT($F$1&amp;dbP!$D$2&amp;":"&amp;dbP!$D$2),"&gt;="&amp;AQ$6,INDIRECT($F$1&amp;dbP!$D$2&amp;":"&amp;dbP!$D$2),"&lt;="&amp;AQ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R85" s="1">
        <f ca="1">SUMIFS(INDIRECT($F$1&amp;$F85&amp;":"&amp;$F85),INDIRECT($F$1&amp;dbP!$D$2&amp;":"&amp;dbP!$D$2),"&gt;="&amp;AR$6,INDIRECT($F$1&amp;dbP!$D$2&amp;":"&amp;dbP!$D$2),"&lt;="&amp;AR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S85" s="1">
        <f ca="1">SUMIFS(INDIRECT($F$1&amp;$F85&amp;":"&amp;$F85),INDIRECT($F$1&amp;dbP!$D$2&amp;":"&amp;dbP!$D$2),"&gt;="&amp;AS$6,INDIRECT($F$1&amp;dbP!$D$2&amp;":"&amp;dbP!$D$2),"&lt;="&amp;AS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T85" s="1">
        <f ca="1">SUMIFS(INDIRECT($F$1&amp;$F85&amp;":"&amp;$F85),INDIRECT($F$1&amp;dbP!$D$2&amp;":"&amp;dbP!$D$2),"&gt;="&amp;AT$6,INDIRECT($F$1&amp;dbP!$D$2&amp;":"&amp;dbP!$D$2),"&lt;="&amp;AT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U85" s="1">
        <f ca="1">SUMIFS(INDIRECT($F$1&amp;$F85&amp;":"&amp;$F85),INDIRECT($F$1&amp;dbP!$D$2&amp;":"&amp;dbP!$D$2),"&gt;="&amp;AU$6,INDIRECT($F$1&amp;dbP!$D$2&amp;":"&amp;dbP!$D$2),"&lt;="&amp;AU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V85" s="1">
        <f ca="1">SUMIFS(INDIRECT($F$1&amp;$F85&amp;":"&amp;$F85),INDIRECT($F$1&amp;dbP!$D$2&amp;":"&amp;dbP!$D$2),"&gt;="&amp;AV$6,INDIRECT($F$1&amp;dbP!$D$2&amp;":"&amp;dbP!$D$2),"&lt;="&amp;AV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W85" s="1">
        <f ca="1">SUMIFS(INDIRECT($F$1&amp;$F85&amp;":"&amp;$F85),INDIRECT($F$1&amp;dbP!$D$2&amp;":"&amp;dbP!$D$2),"&gt;="&amp;AW$6,INDIRECT($F$1&amp;dbP!$D$2&amp;":"&amp;dbP!$D$2),"&lt;="&amp;AW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X85" s="1">
        <f ca="1">SUMIFS(INDIRECT($F$1&amp;$F85&amp;":"&amp;$F85),INDIRECT($F$1&amp;dbP!$D$2&amp;":"&amp;dbP!$D$2),"&gt;="&amp;AX$6,INDIRECT($F$1&amp;dbP!$D$2&amp;":"&amp;dbP!$D$2),"&lt;="&amp;AX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Y85" s="1">
        <f ca="1">SUMIFS(INDIRECT($F$1&amp;$F85&amp;":"&amp;$F85),INDIRECT($F$1&amp;dbP!$D$2&amp;":"&amp;dbP!$D$2),"&gt;="&amp;AY$6,INDIRECT($F$1&amp;dbP!$D$2&amp;":"&amp;dbP!$D$2),"&lt;="&amp;AY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Z85" s="1">
        <f ca="1">SUMIFS(INDIRECT($F$1&amp;$F85&amp;":"&amp;$F85),INDIRECT($F$1&amp;dbP!$D$2&amp;":"&amp;dbP!$D$2),"&gt;="&amp;AZ$6,INDIRECT($F$1&amp;dbP!$D$2&amp;":"&amp;dbP!$D$2),"&lt;="&amp;AZ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A85" s="1">
        <f ca="1">SUMIFS(INDIRECT($F$1&amp;$F85&amp;":"&amp;$F85),INDIRECT($F$1&amp;dbP!$D$2&amp;":"&amp;dbP!$D$2),"&gt;="&amp;BA$6,INDIRECT($F$1&amp;dbP!$D$2&amp;":"&amp;dbP!$D$2),"&lt;="&amp;BA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B85" s="1">
        <f ca="1">SUMIFS(INDIRECT($F$1&amp;$F85&amp;":"&amp;$F85),INDIRECT($F$1&amp;dbP!$D$2&amp;":"&amp;dbP!$D$2),"&gt;="&amp;BB$6,INDIRECT($F$1&amp;dbP!$D$2&amp;":"&amp;dbP!$D$2),"&lt;="&amp;BB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C85" s="1">
        <f ca="1">SUMIFS(INDIRECT($F$1&amp;$F85&amp;":"&amp;$F85),INDIRECT($F$1&amp;dbP!$D$2&amp;":"&amp;dbP!$D$2),"&gt;="&amp;BC$6,INDIRECT($F$1&amp;dbP!$D$2&amp;":"&amp;dbP!$D$2),"&lt;="&amp;BC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D85" s="1">
        <f ca="1">SUMIFS(INDIRECT($F$1&amp;$F85&amp;":"&amp;$F85),INDIRECT($F$1&amp;dbP!$D$2&amp;":"&amp;dbP!$D$2),"&gt;="&amp;BD$6,INDIRECT($F$1&amp;dbP!$D$2&amp;":"&amp;dbP!$D$2),"&lt;="&amp;BD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E85" s="1">
        <f ca="1">SUMIFS(INDIRECT($F$1&amp;$F85&amp;":"&amp;$F85),INDIRECT($F$1&amp;dbP!$D$2&amp;":"&amp;dbP!$D$2),"&gt;="&amp;BE$6,INDIRECT($F$1&amp;dbP!$D$2&amp;":"&amp;dbP!$D$2),"&lt;="&amp;BE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</row>
    <row r="86" spans="2:57" x14ac:dyDescent="0.3">
      <c r="B86" s="1">
        <f>MAX(B$49:B85)+1</f>
        <v>52</v>
      </c>
      <c r="F86" s="1" t="str">
        <f ca="1">INDIRECT($B$1&amp;Items!H$2&amp;$B86)</f>
        <v>Y</v>
      </c>
      <c r="H86" s="13" t="str">
        <f ca="1">INDIRECT($B$1&amp;Items!E$2&amp;$B86)</f>
        <v>Начисление себестоимостных затрат</v>
      </c>
      <c r="I86" s="13" t="str">
        <f ca="1">IF(INDIRECT($B$1&amp;Items!F$2&amp;$B86)="",H86,INDIRECT($B$1&amp;Items!F$2&amp;$B86))</f>
        <v>Начисление затрат этапа-3 бизнес-процесса</v>
      </c>
      <c r="J86" s="1" t="str">
        <f ca="1">IF(INDIRECT($B$1&amp;Items!G$2&amp;$B86)="",IF(H86&lt;&gt;I86,"  "&amp;I86,I86),"    "&amp;INDIRECT($B$1&amp;Items!G$2&amp;$B86))</f>
        <v xml:space="preserve">    Производственные затраты-21</v>
      </c>
      <c r="S86" s="1">
        <f ca="1">SUM($U86:INDIRECT(ADDRESS(ROW(),SUMIFS($1:$1,$5:$5,MAX($5:$5)))))</f>
        <v>1069040.2893000001</v>
      </c>
      <c r="V86" s="1">
        <f ca="1">SUMIFS(INDIRECT($F$1&amp;$F86&amp;":"&amp;$F86),INDIRECT($F$1&amp;dbP!$D$2&amp;":"&amp;dbP!$D$2),"&gt;="&amp;V$6,INDIRECT($F$1&amp;dbP!$D$2&amp;":"&amp;dbP!$D$2),"&lt;="&amp;V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W86" s="1">
        <f ca="1">SUMIFS(INDIRECT($F$1&amp;$F86&amp;":"&amp;$F86),INDIRECT($F$1&amp;dbP!$D$2&amp;":"&amp;dbP!$D$2),"&gt;="&amp;W$6,INDIRECT($F$1&amp;dbP!$D$2&amp;":"&amp;dbP!$D$2),"&lt;="&amp;W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X86" s="1">
        <f ca="1">SUMIFS(INDIRECT($F$1&amp;$F86&amp;":"&amp;$F86),INDIRECT($F$1&amp;dbP!$D$2&amp;":"&amp;dbP!$D$2),"&gt;="&amp;X$6,INDIRECT($F$1&amp;dbP!$D$2&amp;":"&amp;dbP!$D$2),"&lt;="&amp;X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Y86" s="1">
        <f ca="1">SUMIFS(INDIRECT($F$1&amp;$F86&amp;":"&amp;$F86),INDIRECT($F$1&amp;dbP!$D$2&amp;":"&amp;dbP!$D$2),"&gt;="&amp;Y$6,INDIRECT($F$1&amp;dbP!$D$2&amp;":"&amp;dbP!$D$2),"&lt;="&amp;Y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Z86" s="1">
        <f ca="1">SUMIFS(INDIRECT($F$1&amp;$F86&amp;":"&amp;$F86),INDIRECT($F$1&amp;dbP!$D$2&amp;":"&amp;dbP!$D$2),"&gt;="&amp;Z$6,INDIRECT($F$1&amp;dbP!$D$2&amp;":"&amp;dbP!$D$2),"&lt;="&amp;Z$7,INDIRECT($F$1&amp;dbP!$O$2&amp;":"&amp;dbP!$O$2),$H86,INDIRECT($F$1&amp;dbP!$P$2&amp;":"&amp;dbP!$P$2),IF($I86=$J86,"*",$I86),INDIRECT($F$1&amp;dbP!$Q$2&amp;":"&amp;dbP!$Q$2),IF(OR($I86=$J86,"  "&amp;$I86=$J86),"*",RIGHT($J86,LEN($J86)-4)))</f>
        <v>1069040.2893000001</v>
      </c>
      <c r="AA86" s="1">
        <f ca="1">SUMIFS(INDIRECT($F$1&amp;$F86&amp;":"&amp;$F86),INDIRECT($F$1&amp;dbP!$D$2&amp;":"&amp;dbP!$D$2),"&gt;="&amp;AA$6,INDIRECT($F$1&amp;dbP!$D$2&amp;":"&amp;dbP!$D$2),"&lt;="&amp;AA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B86" s="1">
        <f ca="1">SUMIFS(INDIRECT($F$1&amp;$F86&amp;":"&amp;$F86),INDIRECT($F$1&amp;dbP!$D$2&amp;":"&amp;dbP!$D$2),"&gt;="&amp;AB$6,INDIRECT($F$1&amp;dbP!$D$2&amp;":"&amp;dbP!$D$2),"&lt;="&amp;AB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C86" s="1">
        <f ca="1">SUMIFS(INDIRECT($F$1&amp;$F86&amp;":"&amp;$F86),INDIRECT($F$1&amp;dbP!$D$2&amp;":"&amp;dbP!$D$2),"&gt;="&amp;AC$6,INDIRECT($F$1&amp;dbP!$D$2&amp;":"&amp;dbP!$D$2),"&lt;="&amp;AC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D86" s="1">
        <f ca="1">SUMIFS(INDIRECT($F$1&amp;$F86&amp;":"&amp;$F86),INDIRECT($F$1&amp;dbP!$D$2&amp;":"&amp;dbP!$D$2),"&gt;="&amp;AD$6,INDIRECT($F$1&amp;dbP!$D$2&amp;":"&amp;dbP!$D$2),"&lt;="&amp;AD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E86" s="1">
        <f ca="1">SUMIFS(INDIRECT($F$1&amp;$F86&amp;":"&amp;$F86),INDIRECT($F$1&amp;dbP!$D$2&amp;":"&amp;dbP!$D$2),"&gt;="&amp;AE$6,INDIRECT($F$1&amp;dbP!$D$2&amp;":"&amp;dbP!$D$2),"&lt;="&amp;AE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F86" s="1">
        <f ca="1">SUMIFS(INDIRECT($F$1&amp;$F86&amp;":"&amp;$F86),INDIRECT($F$1&amp;dbP!$D$2&amp;":"&amp;dbP!$D$2),"&gt;="&amp;AF$6,INDIRECT($F$1&amp;dbP!$D$2&amp;":"&amp;dbP!$D$2),"&lt;="&amp;AF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G86" s="1">
        <f ca="1">SUMIFS(INDIRECT($F$1&amp;$F86&amp;":"&amp;$F86),INDIRECT($F$1&amp;dbP!$D$2&amp;":"&amp;dbP!$D$2),"&gt;="&amp;AG$6,INDIRECT($F$1&amp;dbP!$D$2&amp;":"&amp;dbP!$D$2),"&lt;="&amp;AG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H86" s="1">
        <f ca="1">SUMIFS(INDIRECT($F$1&amp;$F86&amp;":"&amp;$F86),INDIRECT($F$1&amp;dbP!$D$2&amp;":"&amp;dbP!$D$2),"&gt;="&amp;AH$6,INDIRECT($F$1&amp;dbP!$D$2&amp;":"&amp;dbP!$D$2),"&lt;="&amp;AH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I86" s="1">
        <f ca="1">SUMIFS(INDIRECT($F$1&amp;$F86&amp;":"&amp;$F86),INDIRECT($F$1&amp;dbP!$D$2&amp;":"&amp;dbP!$D$2),"&gt;="&amp;AI$6,INDIRECT($F$1&amp;dbP!$D$2&amp;":"&amp;dbP!$D$2),"&lt;="&amp;AI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J86" s="1">
        <f ca="1">SUMIFS(INDIRECT($F$1&amp;$F86&amp;":"&amp;$F86),INDIRECT($F$1&amp;dbP!$D$2&amp;":"&amp;dbP!$D$2),"&gt;="&amp;AJ$6,INDIRECT($F$1&amp;dbP!$D$2&amp;":"&amp;dbP!$D$2),"&lt;="&amp;AJ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K86" s="1">
        <f ca="1">SUMIFS(INDIRECT($F$1&amp;$F86&amp;":"&amp;$F86),INDIRECT($F$1&amp;dbP!$D$2&amp;":"&amp;dbP!$D$2),"&gt;="&amp;AK$6,INDIRECT($F$1&amp;dbP!$D$2&amp;":"&amp;dbP!$D$2),"&lt;="&amp;AK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L86" s="1">
        <f ca="1">SUMIFS(INDIRECT($F$1&amp;$F86&amp;":"&amp;$F86),INDIRECT($F$1&amp;dbP!$D$2&amp;":"&amp;dbP!$D$2),"&gt;="&amp;AL$6,INDIRECT($F$1&amp;dbP!$D$2&amp;":"&amp;dbP!$D$2),"&lt;="&amp;AL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M86" s="1">
        <f ca="1">SUMIFS(INDIRECT($F$1&amp;$F86&amp;":"&amp;$F86),INDIRECT($F$1&amp;dbP!$D$2&amp;":"&amp;dbP!$D$2),"&gt;="&amp;AM$6,INDIRECT($F$1&amp;dbP!$D$2&amp;":"&amp;dbP!$D$2),"&lt;="&amp;AM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N86" s="1">
        <f ca="1">SUMIFS(INDIRECT($F$1&amp;$F86&amp;":"&amp;$F86),INDIRECT($F$1&amp;dbP!$D$2&amp;":"&amp;dbP!$D$2),"&gt;="&amp;AN$6,INDIRECT($F$1&amp;dbP!$D$2&amp;":"&amp;dbP!$D$2),"&lt;="&amp;AN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O86" s="1">
        <f ca="1">SUMIFS(INDIRECT($F$1&amp;$F86&amp;":"&amp;$F86),INDIRECT($F$1&amp;dbP!$D$2&amp;":"&amp;dbP!$D$2),"&gt;="&amp;AO$6,INDIRECT($F$1&amp;dbP!$D$2&amp;":"&amp;dbP!$D$2),"&lt;="&amp;AO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P86" s="1">
        <f ca="1">SUMIFS(INDIRECT($F$1&amp;$F86&amp;":"&amp;$F86),INDIRECT($F$1&amp;dbP!$D$2&amp;":"&amp;dbP!$D$2),"&gt;="&amp;AP$6,INDIRECT($F$1&amp;dbP!$D$2&amp;":"&amp;dbP!$D$2),"&lt;="&amp;AP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Q86" s="1">
        <f ca="1">SUMIFS(INDIRECT($F$1&amp;$F86&amp;":"&amp;$F86),INDIRECT($F$1&amp;dbP!$D$2&amp;":"&amp;dbP!$D$2),"&gt;="&amp;AQ$6,INDIRECT($F$1&amp;dbP!$D$2&amp;":"&amp;dbP!$D$2),"&lt;="&amp;AQ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R86" s="1">
        <f ca="1">SUMIFS(INDIRECT($F$1&amp;$F86&amp;":"&amp;$F86),INDIRECT($F$1&amp;dbP!$D$2&amp;":"&amp;dbP!$D$2),"&gt;="&amp;AR$6,INDIRECT($F$1&amp;dbP!$D$2&amp;":"&amp;dbP!$D$2),"&lt;="&amp;AR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S86" s="1">
        <f ca="1">SUMIFS(INDIRECT($F$1&amp;$F86&amp;":"&amp;$F86),INDIRECT($F$1&amp;dbP!$D$2&amp;":"&amp;dbP!$D$2),"&gt;="&amp;AS$6,INDIRECT($F$1&amp;dbP!$D$2&amp;":"&amp;dbP!$D$2),"&lt;="&amp;AS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T86" s="1">
        <f ca="1">SUMIFS(INDIRECT($F$1&amp;$F86&amp;":"&amp;$F86),INDIRECT($F$1&amp;dbP!$D$2&amp;":"&amp;dbP!$D$2),"&gt;="&amp;AT$6,INDIRECT($F$1&amp;dbP!$D$2&amp;":"&amp;dbP!$D$2),"&lt;="&amp;AT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U86" s="1">
        <f ca="1">SUMIFS(INDIRECT($F$1&amp;$F86&amp;":"&amp;$F86),INDIRECT($F$1&amp;dbP!$D$2&amp;":"&amp;dbP!$D$2),"&gt;="&amp;AU$6,INDIRECT($F$1&amp;dbP!$D$2&amp;":"&amp;dbP!$D$2),"&lt;="&amp;AU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V86" s="1">
        <f ca="1">SUMIFS(INDIRECT($F$1&amp;$F86&amp;":"&amp;$F86),INDIRECT($F$1&amp;dbP!$D$2&amp;":"&amp;dbP!$D$2),"&gt;="&amp;AV$6,INDIRECT($F$1&amp;dbP!$D$2&amp;":"&amp;dbP!$D$2),"&lt;="&amp;AV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W86" s="1">
        <f ca="1">SUMIFS(INDIRECT($F$1&amp;$F86&amp;":"&amp;$F86),INDIRECT($F$1&amp;dbP!$D$2&amp;":"&amp;dbP!$D$2),"&gt;="&amp;AW$6,INDIRECT($F$1&amp;dbP!$D$2&amp;":"&amp;dbP!$D$2),"&lt;="&amp;AW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X86" s="1">
        <f ca="1">SUMIFS(INDIRECT($F$1&amp;$F86&amp;":"&amp;$F86),INDIRECT($F$1&amp;dbP!$D$2&amp;":"&amp;dbP!$D$2),"&gt;="&amp;AX$6,INDIRECT($F$1&amp;dbP!$D$2&amp;":"&amp;dbP!$D$2),"&lt;="&amp;AX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Y86" s="1">
        <f ca="1">SUMIFS(INDIRECT($F$1&amp;$F86&amp;":"&amp;$F86),INDIRECT($F$1&amp;dbP!$D$2&amp;":"&amp;dbP!$D$2),"&gt;="&amp;AY$6,INDIRECT($F$1&amp;dbP!$D$2&amp;":"&amp;dbP!$D$2),"&lt;="&amp;AY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Z86" s="1">
        <f ca="1">SUMIFS(INDIRECT($F$1&amp;$F86&amp;":"&amp;$F86),INDIRECT($F$1&amp;dbP!$D$2&amp;":"&amp;dbP!$D$2),"&gt;="&amp;AZ$6,INDIRECT($F$1&amp;dbP!$D$2&amp;":"&amp;dbP!$D$2),"&lt;="&amp;AZ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A86" s="1">
        <f ca="1">SUMIFS(INDIRECT($F$1&amp;$F86&amp;":"&amp;$F86),INDIRECT($F$1&amp;dbP!$D$2&amp;":"&amp;dbP!$D$2),"&gt;="&amp;BA$6,INDIRECT($F$1&amp;dbP!$D$2&amp;":"&amp;dbP!$D$2),"&lt;="&amp;BA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B86" s="1">
        <f ca="1">SUMIFS(INDIRECT($F$1&amp;$F86&amp;":"&amp;$F86),INDIRECT($F$1&amp;dbP!$D$2&amp;":"&amp;dbP!$D$2),"&gt;="&amp;BB$6,INDIRECT($F$1&amp;dbP!$D$2&amp;":"&amp;dbP!$D$2),"&lt;="&amp;BB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C86" s="1">
        <f ca="1">SUMIFS(INDIRECT($F$1&amp;$F86&amp;":"&amp;$F86),INDIRECT($F$1&amp;dbP!$D$2&amp;":"&amp;dbP!$D$2),"&gt;="&amp;BC$6,INDIRECT($F$1&amp;dbP!$D$2&amp;":"&amp;dbP!$D$2),"&lt;="&amp;BC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D86" s="1">
        <f ca="1">SUMIFS(INDIRECT($F$1&amp;$F86&amp;":"&amp;$F86),INDIRECT($F$1&amp;dbP!$D$2&amp;":"&amp;dbP!$D$2),"&gt;="&amp;BD$6,INDIRECT($F$1&amp;dbP!$D$2&amp;":"&amp;dbP!$D$2),"&lt;="&amp;BD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E86" s="1">
        <f ca="1">SUMIFS(INDIRECT($F$1&amp;$F86&amp;":"&amp;$F86),INDIRECT($F$1&amp;dbP!$D$2&amp;":"&amp;dbP!$D$2),"&gt;="&amp;BE$6,INDIRECT($F$1&amp;dbP!$D$2&amp;":"&amp;dbP!$D$2),"&lt;="&amp;BE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</row>
    <row r="87" spans="2:57" x14ac:dyDescent="0.3">
      <c r="B87" s="1">
        <f>MAX(B$49:B86)+1</f>
        <v>53</v>
      </c>
      <c r="F87" s="1" t="str">
        <f ca="1">INDIRECT($B$1&amp;Items!H$2&amp;$B87)</f>
        <v>Y</v>
      </c>
      <c r="H87" s="13" t="str">
        <f ca="1">INDIRECT($B$1&amp;Items!E$2&amp;$B87)</f>
        <v>Начисление себестоимостных затрат</v>
      </c>
      <c r="I87" s="13" t="str">
        <f ca="1">IF(INDIRECT($B$1&amp;Items!F$2&amp;$B87)="",H87,INDIRECT($B$1&amp;Items!F$2&amp;$B87))</f>
        <v>Начисление затрат этапа-3 бизнес-процесса</v>
      </c>
      <c r="J87" s="1" t="str">
        <f ca="1">IF(INDIRECT($B$1&amp;Items!G$2&amp;$B87)="",IF(H87&lt;&gt;I87,"  "&amp;I87,I87),"    "&amp;INDIRECT($B$1&amp;Items!G$2&amp;$B87))</f>
        <v xml:space="preserve">    Производственные затраты-22</v>
      </c>
      <c r="S87" s="1">
        <f ca="1">SUM($U87:INDIRECT(ADDRESS(ROW(),SUMIFS($1:$1,$5:$5,MAX($5:$5)))))</f>
        <v>1043990.3499460001</v>
      </c>
      <c r="V87" s="1">
        <f ca="1">SUMIFS(INDIRECT($F$1&amp;$F87&amp;":"&amp;$F87),INDIRECT($F$1&amp;dbP!$D$2&amp;":"&amp;dbP!$D$2),"&gt;="&amp;V$6,INDIRECT($F$1&amp;dbP!$D$2&amp;":"&amp;dbP!$D$2),"&lt;="&amp;V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W87" s="1">
        <f ca="1">SUMIFS(INDIRECT($F$1&amp;$F87&amp;":"&amp;$F87),INDIRECT($F$1&amp;dbP!$D$2&amp;":"&amp;dbP!$D$2),"&gt;="&amp;W$6,INDIRECT($F$1&amp;dbP!$D$2&amp;":"&amp;dbP!$D$2),"&lt;="&amp;W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X87" s="1">
        <f ca="1">SUMIFS(INDIRECT($F$1&amp;$F87&amp;":"&amp;$F87),INDIRECT($F$1&amp;dbP!$D$2&amp;":"&amp;dbP!$D$2),"&gt;="&amp;X$6,INDIRECT($F$1&amp;dbP!$D$2&amp;":"&amp;dbP!$D$2),"&lt;="&amp;X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Y87" s="1">
        <f ca="1">SUMIFS(INDIRECT($F$1&amp;$F87&amp;":"&amp;$F87),INDIRECT($F$1&amp;dbP!$D$2&amp;":"&amp;dbP!$D$2),"&gt;="&amp;Y$6,INDIRECT($F$1&amp;dbP!$D$2&amp;":"&amp;dbP!$D$2),"&lt;="&amp;Y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Z87" s="1">
        <f ca="1">SUMIFS(INDIRECT($F$1&amp;$F87&amp;":"&amp;$F87),INDIRECT($F$1&amp;dbP!$D$2&amp;":"&amp;dbP!$D$2),"&gt;="&amp;Z$6,INDIRECT($F$1&amp;dbP!$D$2&amp;":"&amp;dbP!$D$2),"&lt;="&amp;Z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A87" s="1">
        <f ca="1">SUMIFS(INDIRECT($F$1&amp;$F87&amp;":"&amp;$F87),INDIRECT($F$1&amp;dbP!$D$2&amp;":"&amp;dbP!$D$2),"&gt;="&amp;AA$6,INDIRECT($F$1&amp;dbP!$D$2&amp;":"&amp;dbP!$D$2),"&lt;="&amp;AA$7,INDIRECT($F$1&amp;dbP!$O$2&amp;":"&amp;dbP!$O$2),$H87,INDIRECT($F$1&amp;dbP!$P$2&amp;":"&amp;dbP!$P$2),IF($I87=$J87,"*",$I87),INDIRECT($F$1&amp;dbP!$Q$2&amp;":"&amp;dbP!$Q$2),IF(OR($I87=$J87,"  "&amp;$I87=$J87),"*",RIGHT($J87,LEN($J87)-4)))</f>
        <v>1043990.3499460001</v>
      </c>
      <c r="AB87" s="1">
        <f ca="1">SUMIFS(INDIRECT($F$1&amp;$F87&amp;":"&amp;$F87),INDIRECT($F$1&amp;dbP!$D$2&amp;":"&amp;dbP!$D$2),"&gt;="&amp;AB$6,INDIRECT($F$1&amp;dbP!$D$2&amp;":"&amp;dbP!$D$2),"&lt;="&amp;AB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C87" s="1">
        <f ca="1">SUMIFS(INDIRECT($F$1&amp;$F87&amp;":"&amp;$F87),INDIRECT($F$1&amp;dbP!$D$2&amp;":"&amp;dbP!$D$2),"&gt;="&amp;AC$6,INDIRECT($F$1&amp;dbP!$D$2&amp;":"&amp;dbP!$D$2),"&lt;="&amp;AC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D87" s="1">
        <f ca="1">SUMIFS(INDIRECT($F$1&amp;$F87&amp;":"&amp;$F87),INDIRECT($F$1&amp;dbP!$D$2&amp;":"&amp;dbP!$D$2),"&gt;="&amp;AD$6,INDIRECT($F$1&amp;dbP!$D$2&amp;":"&amp;dbP!$D$2),"&lt;="&amp;AD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E87" s="1">
        <f ca="1">SUMIFS(INDIRECT($F$1&amp;$F87&amp;":"&amp;$F87),INDIRECT($F$1&amp;dbP!$D$2&amp;":"&amp;dbP!$D$2),"&gt;="&amp;AE$6,INDIRECT($F$1&amp;dbP!$D$2&amp;":"&amp;dbP!$D$2),"&lt;="&amp;AE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F87" s="1">
        <f ca="1">SUMIFS(INDIRECT($F$1&amp;$F87&amp;":"&amp;$F87),INDIRECT($F$1&amp;dbP!$D$2&amp;":"&amp;dbP!$D$2),"&gt;="&amp;AF$6,INDIRECT($F$1&amp;dbP!$D$2&amp;":"&amp;dbP!$D$2),"&lt;="&amp;AF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G87" s="1">
        <f ca="1">SUMIFS(INDIRECT($F$1&amp;$F87&amp;":"&amp;$F87),INDIRECT($F$1&amp;dbP!$D$2&amp;":"&amp;dbP!$D$2),"&gt;="&amp;AG$6,INDIRECT($F$1&amp;dbP!$D$2&amp;":"&amp;dbP!$D$2),"&lt;="&amp;AG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H87" s="1">
        <f ca="1">SUMIFS(INDIRECT($F$1&amp;$F87&amp;":"&amp;$F87),INDIRECT($F$1&amp;dbP!$D$2&amp;":"&amp;dbP!$D$2),"&gt;="&amp;AH$6,INDIRECT($F$1&amp;dbP!$D$2&amp;":"&amp;dbP!$D$2),"&lt;="&amp;AH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I87" s="1">
        <f ca="1">SUMIFS(INDIRECT($F$1&amp;$F87&amp;":"&amp;$F87),INDIRECT($F$1&amp;dbP!$D$2&amp;":"&amp;dbP!$D$2),"&gt;="&amp;AI$6,INDIRECT($F$1&amp;dbP!$D$2&amp;":"&amp;dbP!$D$2),"&lt;="&amp;AI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J87" s="1">
        <f ca="1">SUMIFS(INDIRECT($F$1&amp;$F87&amp;":"&amp;$F87),INDIRECT($F$1&amp;dbP!$D$2&amp;":"&amp;dbP!$D$2),"&gt;="&amp;AJ$6,INDIRECT($F$1&amp;dbP!$D$2&amp;":"&amp;dbP!$D$2),"&lt;="&amp;AJ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K87" s="1">
        <f ca="1">SUMIFS(INDIRECT($F$1&amp;$F87&amp;":"&amp;$F87),INDIRECT($F$1&amp;dbP!$D$2&amp;":"&amp;dbP!$D$2),"&gt;="&amp;AK$6,INDIRECT($F$1&amp;dbP!$D$2&amp;":"&amp;dbP!$D$2),"&lt;="&amp;AK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L87" s="1">
        <f ca="1">SUMIFS(INDIRECT($F$1&amp;$F87&amp;":"&amp;$F87),INDIRECT($F$1&amp;dbP!$D$2&amp;":"&amp;dbP!$D$2),"&gt;="&amp;AL$6,INDIRECT($F$1&amp;dbP!$D$2&amp;":"&amp;dbP!$D$2),"&lt;="&amp;AL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M87" s="1">
        <f ca="1">SUMIFS(INDIRECT($F$1&amp;$F87&amp;":"&amp;$F87),INDIRECT($F$1&amp;dbP!$D$2&amp;":"&amp;dbP!$D$2),"&gt;="&amp;AM$6,INDIRECT($F$1&amp;dbP!$D$2&amp;":"&amp;dbP!$D$2),"&lt;="&amp;AM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N87" s="1">
        <f ca="1">SUMIFS(INDIRECT($F$1&amp;$F87&amp;":"&amp;$F87),INDIRECT($F$1&amp;dbP!$D$2&amp;":"&amp;dbP!$D$2),"&gt;="&amp;AN$6,INDIRECT($F$1&amp;dbP!$D$2&amp;":"&amp;dbP!$D$2),"&lt;="&amp;AN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O87" s="1">
        <f ca="1">SUMIFS(INDIRECT($F$1&amp;$F87&amp;":"&amp;$F87),INDIRECT($F$1&amp;dbP!$D$2&amp;":"&amp;dbP!$D$2),"&gt;="&amp;AO$6,INDIRECT($F$1&amp;dbP!$D$2&amp;":"&amp;dbP!$D$2),"&lt;="&amp;AO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P87" s="1">
        <f ca="1">SUMIFS(INDIRECT($F$1&amp;$F87&amp;":"&amp;$F87),INDIRECT($F$1&amp;dbP!$D$2&amp;":"&amp;dbP!$D$2),"&gt;="&amp;AP$6,INDIRECT($F$1&amp;dbP!$D$2&amp;":"&amp;dbP!$D$2),"&lt;="&amp;AP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Q87" s="1">
        <f ca="1">SUMIFS(INDIRECT($F$1&amp;$F87&amp;":"&amp;$F87),INDIRECT($F$1&amp;dbP!$D$2&amp;":"&amp;dbP!$D$2),"&gt;="&amp;AQ$6,INDIRECT($F$1&amp;dbP!$D$2&amp;":"&amp;dbP!$D$2),"&lt;="&amp;AQ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R87" s="1">
        <f ca="1">SUMIFS(INDIRECT($F$1&amp;$F87&amp;":"&amp;$F87),INDIRECT($F$1&amp;dbP!$D$2&amp;":"&amp;dbP!$D$2),"&gt;="&amp;AR$6,INDIRECT($F$1&amp;dbP!$D$2&amp;":"&amp;dbP!$D$2),"&lt;="&amp;AR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S87" s="1">
        <f ca="1">SUMIFS(INDIRECT($F$1&amp;$F87&amp;":"&amp;$F87),INDIRECT($F$1&amp;dbP!$D$2&amp;":"&amp;dbP!$D$2),"&gt;="&amp;AS$6,INDIRECT($F$1&amp;dbP!$D$2&amp;":"&amp;dbP!$D$2),"&lt;="&amp;AS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T87" s="1">
        <f ca="1">SUMIFS(INDIRECT($F$1&amp;$F87&amp;":"&amp;$F87),INDIRECT($F$1&amp;dbP!$D$2&amp;":"&amp;dbP!$D$2),"&gt;="&amp;AT$6,INDIRECT($F$1&amp;dbP!$D$2&amp;":"&amp;dbP!$D$2),"&lt;="&amp;AT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U87" s="1">
        <f ca="1">SUMIFS(INDIRECT($F$1&amp;$F87&amp;":"&amp;$F87),INDIRECT($F$1&amp;dbP!$D$2&amp;":"&amp;dbP!$D$2),"&gt;="&amp;AU$6,INDIRECT($F$1&amp;dbP!$D$2&amp;":"&amp;dbP!$D$2),"&lt;="&amp;AU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V87" s="1">
        <f ca="1">SUMIFS(INDIRECT($F$1&amp;$F87&amp;":"&amp;$F87),INDIRECT($F$1&amp;dbP!$D$2&amp;":"&amp;dbP!$D$2),"&gt;="&amp;AV$6,INDIRECT($F$1&amp;dbP!$D$2&amp;":"&amp;dbP!$D$2),"&lt;="&amp;AV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W87" s="1">
        <f ca="1">SUMIFS(INDIRECT($F$1&amp;$F87&amp;":"&amp;$F87),INDIRECT($F$1&amp;dbP!$D$2&amp;":"&amp;dbP!$D$2),"&gt;="&amp;AW$6,INDIRECT($F$1&amp;dbP!$D$2&amp;":"&amp;dbP!$D$2),"&lt;="&amp;AW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X87" s="1">
        <f ca="1">SUMIFS(INDIRECT($F$1&amp;$F87&amp;":"&amp;$F87),INDIRECT($F$1&amp;dbP!$D$2&amp;":"&amp;dbP!$D$2),"&gt;="&amp;AX$6,INDIRECT($F$1&amp;dbP!$D$2&amp;":"&amp;dbP!$D$2),"&lt;="&amp;AX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Y87" s="1">
        <f ca="1">SUMIFS(INDIRECT($F$1&amp;$F87&amp;":"&amp;$F87),INDIRECT($F$1&amp;dbP!$D$2&amp;":"&amp;dbP!$D$2),"&gt;="&amp;AY$6,INDIRECT($F$1&amp;dbP!$D$2&amp;":"&amp;dbP!$D$2),"&lt;="&amp;AY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Z87" s="1">
        <f ca="1">SUMIFS(INDIRECT($F$1&amp;$F87&amp;":"&amp;$F87),INDIRECT($F$1&amp;dbP!$D$2&amp;":"&amp;dbP!$D$2),"&gt;="&amp;AZ$6,INDIRECT($F$1&amp;dbP!$D$2&amp;":"&amp;dbP!$D$2),"&lt;="&amp;AZ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A87" s="1">
        <f ca="1">SUMIFS(INDIRECT($F$1&amp;$F87&amp;":"&amp;$F87),INDIRECT($F$1&amp;dbP!$D$2&amp;":"&amp;dbP!$D$2),"&gt;="&amp;BA$6,INDIRECT($F$1&amp;dbP!$D$2&amp;":"&amp;dbP!$D$2),"&lt;="&amp;BA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B87" s="1">
        <f ca="1">SUMIFS(INDIRECT($F$1&amp;$F87&amp;":"&amp;$F87),INDIRECT($F$1&amp;dbP!$D$2&amp;":"&amp;dbP!$D$2),"&gt;="&amp;BB$6,INDIRECT($F$1&amp;dbP!$D$2&amp;":"&amp;dbP!$D$2),"&lt;="&amp;BB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C87" s="1">
        <f ca="1">SUMIFS(INDIRECT($F$1&amp;$F87&amp;":"&amp;$F87),INDIRECT($F$1&amp;dbP!$D$2&amp;":"&amp;dbP!$D$2),"&gt;="&amp;BC$6,INDIRECT($F$1&amp;dbP!$D$2&amp;":"&amp;dbP!$D$2),"&lt;="&amp;BC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D87" s="1">
        <f ca="1">SUMIFS(INDIRECT($F$1&amp;$F87&amp;":"&amp;$F87),INDIRECT($F$1&amp;dbP!$D$2&amp;":"&amp;dbP!$D$2),"&gt;="&amp;BD$6,INDIRECT($F$1&amp;dbP!$D$2&amp;":"&amp;dbP!$D$2),"&lt;="&amp;BD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E87" s="1">
        <f ca="1">SUMIFS(INDIRECT($F$1&amp;$F87&amp;":"&amp;$F87),INDIRECT($F$1&amp;dbP!$D$2&amp;":"&amp;dbP!$D$2),"&gt;="&amp;BE$6,INDIRECT($F$1&amp;dbP!$D$2&amp;":"&amp;dbP!$D$2),"&lt;="&amp;BE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</row>
    <row r="88" spans="2:57" x14ac:dyDescent="0.3">
      <c r="B88" s="1">
        <f>MAX(B$49:B87)+1</f>
        <v>54</v>
      </c>
      <c r="F88" s="1" t="str">
        <f ca="1">INDIRECT($B$1&amp;Items!H$2&amp;$B88)</f>
        <v>Y</v>
      </c>
      <c r="H88" s="13" t="str">
        <f ca="1">INDIRECT($B$1&amp;Items!E$2&amp;$B88)</f>
        <v>Начисление себестоимостных затрат</v>
      </c>
      <c r="I88" s="13" t="str">
        <f ca="1">IF(INDIRECT($B$1&amp;Items!F$2&amp;$B88)="",H88,INDIRECT($B$1&amp;Items!F$2&amp;$B88))</f>
        <v>Начисление затрат этапа-3 бизнес-процесса</v>
      </c>
      <c r="J88" s="1" t="str">
        <f ca="1">IF(INDIRECT($B$1&amp;Items!G$2&amp;$B88)="",IF(H88&lt;&gt;I88,"  "&amp;I88,I88),"    "&amp;INDIRECT($B$1&amp;Items!G$2&amp;$B88))</f>
        <v xml:space="preserve">    Производственные затраты-23</v>
      </c>
      <c r="S88" s="1">
        <f ca="1">SUM($U88:INDIRECT(ADDRESS(ROW(),SUMIFS($1:$1,$5:$5,MAX($5:$5)))))</f>
        <v>863460</v>
      </c>
      <c r="V88" s="1">
        <f ca="1">SUMIFS(INDIRECT($F$1&amp;$F88&amp;":"&amp;$F88),INDIRECT($F$1&amp;dbP!$D$2&amp;":"&amp;dbP!$D$2),"&gt;="&amp;V$6,INDIRECT($F$1&amp;dbP!$D$2&amp;":"&amp;dbP!$D$2),"&lt;="&amp;V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W88" s="1">
        <f ca="1">SUMIFS(INDIRECT($F$1&amp;$F88&amp;":"&amp;$F88),INDIRECT($F$1&amp;dbP!$D$2&amp;":"&amp;dbP!$D$2),"&gt;="&amp;W$6,INDIRECT($F$1&amp;dbP!$D$2&amp;":"&amp;dbP!$D$2),"&lt;="&amp;W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X88" s="1">
        <f ca="1">SUMIFS(INDIRECT($F$1&amp;$F88&amp;":"&amp;$F88),INDIRECT($F$1&amp;dbP!$D$2&amp;":"&amp;dbP!$D$2),"&gt;="&amp;X$6,INDIRECT($F$1&amp;dbP!$D$2&amp;":"&amp;dbP!$D$2),"&lt;="&amp;X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Y88" s="1">
        <f ca="1">SUMIFS(INDIRECT($F$1&amp;$F88&amp;":"&amp;$F88),INDIRECT($F$1&amp;dbP!$D$2&amp;":"&amp;dbP!$D$2),"&gt;="&amp;Y$6,INDIRECT($F$1&amp;dbP!$D$2&amp;":"&amp;dbP!$D$2),"&lt;="&amp;Y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Z88" s="1">
        <f ca="1">SUMIFS(INDIRECT($F$1&amp;$F88&amp;":"&amp;$F88),INDIRECT($F$1&amp;dbP!$D$2&amp;":"&amp;dbP!$D$2),"&gt;="&amp;Z$6,INDIRECT($F$1&amp;dbP!$D$2&amp;":"&amp;dbP!$D$2),"&lt;="&amp;Z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A88" s="1">
        <f ca="1">SUMIFS(INDIRECT($F$1&amp;$F88&amp;":"&amp;$F88),INDIRECT($F$1&amp;dbP!$D$2&amp;":"&amp;dbP!$D$2),"&gt;="&amp;AA$6,INDIRECT($F$1&amp;dbP!$D$2&amp;":"&amp;dbP!$D$2),"&lt;="&amp;AA$7,INDIRECT($F$1&amp;dbP!$O$2&amp;":"&amp;dbP!$O$2),$H88,INDIRECT($F$1&amp;dbP!$P$2&amp;":"&amp;dbP!$P$2),IF($I88=$J88,"*",$I88),INDIRECT($F$1&amp;dbP!$Q$2&amp;":"&amp;dbP!$Q$2),IF(OR($I88=$J88,"  "&amp;$I88=$J88),"*",RIGHT($J88,LEN($J88)-4)))</f>
        <v>863460</v>
      </c>
      <c r="AB88" s="1">
        <f ca="1">SUMIFS(INDIRECT($F$1&amp;$F88&amp;":"&amp;$F88),INDIRECT($F$1&amp;dbP!$D$2&amp;":"&amp;dbP!$D$2),"&gt;="&amp;AB$6,INDIRECT($F$1&amp;dbP!$D$2&amp;":"&amp;dbP!$D$2),"&lt;="&amp;AB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C88" s="1">
        <f ca="1">SUMIFS(INDIRECT($F$1&amp;$F88&amp;":"&amp;$F88),INDIRECT($F$1&amp;dbP!$D$2&amp;":"&amp;dbP!$D$2),"&gt;="&amp;AC$6,INDIRECT($F$1&amp;dbP!$D$2&amp;":"&amp;dbP!$D$2),"&lt;="&amp;AC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D88" s="1">
        <f ca="1">SUMIFS(INDIRECT($F$1&amp;$F88&amp;":"&amp;$F88),INDIRECT($F$1&amp;dbP!$D$2&amp;":"&amp;dbP!$D$2),"&gt;="&amp;AD$6,INDIRECT($F$1&amp;dbP!$D$2&amp;":"&amp;dbP!$D$2),"&lt;="&amp;AD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E88" s="1">
        <f ca="1">SUMIFS(INDIRECT($F$1&amp;$F88&amp;":"&amp;$F88),INDIRECT($F$1&amp;dbP!$D$2&amp;":"&amp;dbP!$D$2),"&gt;="&amp;AE$6,INDIRECT($F$1&amp;dbP!$D$2&amp;":"&amp;dbP!$D$2),"&lt;="&amp;AE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F88" s="1">
        <f ca="1">SUMIFS(INDIRECT($F$1&amp;$F88&amp;":"&amp;$F88),INDIRECT($F$1&amp;dbP!$D$2&amp;":"&amp;dbP!$D$2),"&gt;="&amp;AF$6,INDIRECT($F$1&amp;dbP!$D$2&amp;":"&amp;dbP!$D$2),"&lt;="&amp;AF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G88" s="1">
        <f ca="1">SUMIFS(INDIRECT($F$1&amp;$F88&amp;":"&amp;$F88),INDIRECT($F$1&amp;dbP!$D$2&amp;":"&amp;dbP!$D$2),"&gt;="&amp;AG$6,INDIRECT($F$1&amp;dbP!$D$2&amp;":"&amp;dbP!$D$2),"&lt;="&amp;AG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H88" s="1">
        <f ca="1">SUMIFS(INDIRECT($F$1&amp;$F88&amp;":"&amp;$F88),INDIRECT($F$1&amp;dbP!$D$2&amp;":"&amp;dbP!$D$2),"&gt;="&amp;AH$6,INDIRECT($F$1&amp;dbP!$D$2&amp;":"&amp;dbP!$D$2),"&lt;="&amp;AH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I88" s="1">
        <f ca="1">SUMIFS(INDIRECT($F$1&amp;$F88&amp;":"&amp;$F88),INDIRECT($F$1&amp;dbP!$D$2&amp;":"&amp;dbP!$D$2),"&gt;="&amp;AI$6,INDIRECT($F$1&amp;dbP!$D$2&amp;":"&amp;dbP!$D$2),"&lt;="&amp;AI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J88" s="1">
        <f ca="1">SUMIFS(INDIRECT($F$1&amp;$F88&amp;":"&amp;$F88),INDIRECT($F$1&amp;dbP!$D$2&amp;":"&amp;dbP!$D$2),"&gt;="&amp;AJ$6,INDIRECT($F$1&amp;dbP!$D$2&amp;":"&amp;dbP!$D$2),"&lt;="&amp;AJ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K88" s="1">
        <f ca="1">SUMIFS(INDIRECT($F$1&amp;$F88&amp;":"&amp;$F88),INDIRECT($F$1&amp;dbP!$D$2&amp;":"&amp;dbP!$D$2),"&gt;="&amp;AK$6,INDIRECT($F$1&amp;dbP!$D$2&amp;":"&amp;dbP!$D$2),"&lt;="&amp;AK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L88" s="1">
        <f ca="1">SUMIFS(INDIRECT($F$1&amp;$F88&amp;":"&amp;$F88),INDIRECT($F$1&amp;dbP!$D$2&amp;":"&amp;dbP!$D$2),"&gt;="&amp;AL$6,INDIRECT($F$1&amp;dbP!$D$2&amp;":"&amp;dbP!$D$2),"&lt;="&amp;AL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M88" s="1">
        <f ca="1">SUMIFS(INDIRECT($F$1&amp;$F88&amp;":"&amp;$F88),INDIRECT($F$1&amp;dbP!$D$2&amp;":"&amp;dbP!$D$2),"&gt;="&amp;AM$6,INDIRECT($F$1&amp;dbP!$D$2&amp;":"&amp;dbP!$D$2),"&lt;="&amp;AM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N88" s="1">
        <f ca="1">SUMIFS(INDIRECT($F$1&amp;$F88&amp;":"&amp;$F88),INDIRECT($F$1&amp;dbP!$D$2&amp;":"&amp;dbP!$D$2),"&gt;="&amp;AN$6,INDIRECT($F$1&amp;dbP!$D$2&amp;":"&amp;dbP!$D$2),"&lt;="&amp;AN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O88" s="1">
        <f ca="1">SUMIFS(INDIRECT($F$1&amp;$F88&amp;":"&amp;$F88),INDIRECT($F$1&amp;dbP!$D$2&amp;":"&amp;dbP!$D$2),"&gt;="&amp;AO$6,INDIRECT($F$1&amp;dbP!$D$2&amp;":"&amp;dbP!$D$2),"&lt;="&amp;AO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P88" s="1">
        <f ca="1">SUMIFS(INDIRECT($F$1&amp;$F88&amp;":"&amp;$F88),INDIRECT($F$1&amp;dbP!$D$2&amp;":"&amp;dbP!$D$2),"&gt;="&amp;AP$6,INDIRECT($F$1&amp;dbP!$D$2&amp;":"&amp;dbP!$D$2),"&lt;="&amp;AP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Q88" s="1">
        <f ca="1">SUMIFS(INDIRECT($F$1&amp;$F88&amp;":"&amp;$F88),INDIRECT($F$1&amp;dbP!$D$2&amp;":"&amp;dbP!$D$2),"&gt;="&amp;AQ$6,INDIRECT($F$1&amp;dbP!$D$2&amp;":"&amp;dbP!$D$2),"&lt;="&amp;AQ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R88" s="1">
        <f ca="1">SUMIFS(INDIRECT($F$1&amp;$F88&amp;":"&amp;$F88),INDIRECT($F$1&amp;dbP!$D$2&amp;":"&amp;dbP!$D$2),"&gt;="&amp;AR$6,INDIRECT($F$1&amp;dbP!$D$2&amp;":"&amp;dbP!$D$2),"&lt;="&amp;AR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S88" s="1">
        <f ca="1">SUMIFS(INDIRECT($F$1&amp;$F88&amp;":"&amp;$F88),INDIRECT($F$1&amp;dbP!$D$2&amp;":"&amp;dbP!$D$2),"&gt;="&amp;AS$6,INDIRECT($F$1&amp;dbP!$D$2&amp;":"&amp;dbP!$D$2),"&lt;="&amp;AS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T88" s="1">
        <f ca="1">SUMIFS(INDIRECT($F$1&amp;$F88&amp;":"&amp;$F88),INDIRECT($F$1&amp;dbP!$D$2&amp;":"&amp;dbP!$D$2),"&gt;="&amp;AT$6,INDIRECT($F$1&amp;dbP!$D$2&amp;":"&amp;dbP!$D$2),"&lt;="&amp;AT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U88" s="1">
        <f ca="1">SUMIFS(INDIRECT($F$1&amp;$F88&amp;":"&amp;$F88),INDIRECT($F$1&amp;dbP!$D$2&amp;":"&amp;dbP!$D$2),"&gt;="&amp;AU$6,INDIRECT($F$1&amp;dbP!$D$2&amp;":"&amp;dbP!$D$2),"&lt;="&amp;AU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V88" s="1">
        <f ca="1">SUMIFS(INDIRECT($F$1&amp;$F88&amp;":"&amp;$F88),INDIRECT($F$1&amp;dbP!$D$2&amp;":"&amp;dbP!$D$2),"&gt;="&amp;AV$6,INDIRECT($F$1&amp;dbP!$D$2&amp;":"&amp;dbP!$D$2),"&lt;="&amp;AV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W88" s="1">
        <f ca="1">SUMIFS(INDIRECT($F$1&amp;$F88&amp;":"&amp;$F88),INDIRECT($F$1&amp;dbP!$D$2&amp;":"&amp;dbP!$D$2),"&gt;="&amp;AW$6,INDIRECT($F$1&amp;dbP!$D$2&amp;":"&amp;dbP!$D$2),"&lt;="&amp;AW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X88" s="1">
        <f ca="1">SUMIFS(INDIRECT($F$1&amp;$F88&amp;":"&amp;$F88),INDIRECT($F$1&amp;dbP!$D$2&amp;":"&amp;dbP!$D$2),"&gt;="&amp;AX$6,INDIRECT($F$1&amp;dbP!$D$2&amp;":"&amp;dbP!$D$2),"&lt;="&amp;AX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Y88" s="1">
        <f ca="1">SUMIFS(INDIRECT($F$1&amp;$F88&amp;":"&amp;$F88),INDIRECT($F$1&amp;dbP!$D$2&amp;":"&amp;dbP!$D$2),"&gt;="&amp;AY$6,INDIRECT($F$1&amp;dbP!$D$2&amp;":"&amp;dbP!$D$2),"&lt;="&amp;AY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Z88" s="1">
        <f ca="1">SUMIFS(INDIRECT($F$1&amp;$F88&amp;":"&amp;$F88),INDIRECT($F$1&amp;dbP!$D$2&amp;":"&amp;dbP!$D$2),"&gt;="&amp;AZ$6,INDIRECT($F$1&amp;dbP!$D$2&amp;":"&amp;dbP!$D$2),"&lt;="&amp;AZ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A88" s="1">
        <f ca="1">SUMIFS(INDIRECT($F$1&amp;$F88&amp;":"&amp;$F88),INDIRECT($F$1&amp;dbP!$D$2&amp;":"&amp;dbP!$D$2),"&gt;="&amp;BA$6,INDIRECT($F$1&amp;dbP!$D$2&amp;":"&amp;dbP!$D$2),"&lt;="&amp;BA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B88" s="1">
        <f ca="1">SUMIFS(INDIRECT($F$1&amp;$F88&amp;":"&amp;$F88),INDIRECT($F$1&amp;dbP!$D$2&amp;":"&amp;dbP!$D$2),"&gt;="&amp;BB$6,INDIRECT($F$1&amp;dbP!$D$2&amp;":"&amp;dbP!$D$2),"&lt;="&amp;BB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C88" s="1">
        <f ca="1">SUMIFS(INDIRECT($F$1&amp;$F88&amp;":"&amp;$F88),INDIRECT($F$1&amp;dbP!$D$2&amp;":"&amp;dbP!$D$2),"&gt;="&amp;BC$6,INDIRECT($F$1&amp;dbP!$D$2&amp;":"&amp;dbP!$D$2),"&lt;="&amp;BC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D88" s="1">
        <f ca="1">SUMIFS(INDIRECT($F$1&amp;$F88&amp;":"&amp;$F88),INDIRECT($F$1&amp;dbP!$D$2&amp;":"&amp;dbP!$D$2),"&gt;="&amp;BD$6,INDIRECT($F$1&amp;dbP!$D$2&amp;":"&amp;dbP!$D$2),"&lt;="&amp;BD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E88" s="1">
        <f ca="1">SUMIFS(INDIRECT($F$1&amp;$F88&amp;":"&amp;$F88),INDIRECT($F$1&amp;dbP!$D$2&amp;":"&amp;dbP!$D$2),"&gt;="&amp;BE$6,INDIRECT($F$1&amp;dbP!$D$2&amp;":"&amp;dbP!$D$2),"&lt;="&amp;BE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</row>
    <row r="89" spans="2:57" x14ac:dyDescent="0.3">
      <c r="B89" s="1">
        <f>MAX(B$49:B88)+1</f>
        <v>55</v>
      </c>
      <c r="F89" s="1" t="str">
        <f ca="1">INDIRECT($B$1&amp;Items!H$2&amp;$B89)</f>
        <v>Y</v>
      </c>
      <c r="H89" s="13" t="str">
        <f ca="1">INDIRECT($B$1&amp;Items!E$2&amp;$B89)</f>
        <v>Начисление себестоимостных затрат</v>
      </c>
      <c r="I89" s="13" t="str">
        <f ca="1">IF(INDIRECT($B$1&amp;Items!F$2&amp;$B89)="",H89,INDIRECT($B$1&amp;Items!F$2&amp;$B89))</f>
        <v>Начисление затрат этапа-3 бизнес-процесса</v>
      </c>
      <c r="J89" s="1" t="str">
        <f ca="1">IF(INDIRECT($B$1&amp;Items!G$2&amp;$B89)="",IF(H89&lt;&gt;I89,"  "&amp;I89,I89),"    "&amp;INDIRECT($B$1&amp;Items!G$2&amp;$B89))</f>
        <v xml:space="preserve">    Производственные затраты-24</v>
      </c>
      <c r="S89" s="1">
        <f ca="1">SUM($U89:INDIRECT(ADDRESS(ROW(),SUMIFS($1:$1,$5:$5,MAX($5:$5)))))</f>
        <v>959400</v>
      </c>
      <c r="V89" s="1">
        <f ca="1">SUMIFS(INDIRECT($F$1&amp;$F89&amp;":"&amp;$F89),INDIRECT($F$1&amp;dbP!$D$2&amp;":"&amp;dbP!$D$2),"&gt;="&amp;V$6,INDIRECT($F$1&amp;dbP!$D$2&amp;":"&amp;dbP!$D$2),"&lt;="&amp;V$7,INDIRECT($F$1&amp;dbP!$O$2&amp;":"&amp;dbP!$O$2),$H89,INDIRECT($F$1&amp;dbP!$P$2&amp;":"&amp;dbP!$P$2),IF($I89=$J89,"*",$I89),INDIRECT($F$1&amp;dbP!$Q$2&amp;":"&amp;dbP!$Q$2),IF(OR($I89=$J89,"  "&amp;$I89=$J89),"*",RIGHT($J89,LEN($J89)-4)))</f>
        <v>959400</v>
      </c>
      <c r="W89" s="1">
        <f ca="1">SUMIFS(INDIRECT($F$1&amp;$F89&amp;":"&amp;$F89),INDIRECT($F$1&amp;dbP!$D$2&amp;":"&amp;dbP!$D$2),"&gt;="&amp;W$6,INDIRECT($F$1&amp;dbP!$D$2&amp;":"&amp;dbP!$D$2),"&lt;="&amp;W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X89" s="1">
        <f ca="1">SUMIFS(INDIRECT($F$1&amp;$F89&amp;":"&amp;$F89),INDIRECT($F$1&amp;dbP!$D$2&amp;":"&amp;dbP!$D$2),"&gt;="&amp;X$6,INDIRECT($F$1&amp;dbP!$D$2&amp;":"&amp;dbP!$D$2),"&lt;="&amp;X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Y89" s="1">
        <f ca="1">SUMIFS(INDIRECT($F$1&amp;$F89&amp;":"&amp;$F89),INDIRECT($F$1&amp;dbP!$D$2&amp;":"&amp;dbP!$D$2),"&gt;="&amp;Y$6,INDIRECT($F$1&amp;dbP!$D$2&amp;":"&amp;dbP!$D$2),"&lt;="&amp;Y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Z89" s="1">
        <f ca="1">SUMIFS(INDIRECT($F$1&amp;$F89&amp;":"&amp;$F89),INDIRECT($F$1&amp;dbP!$D$2&amp;":"&amp;dbP!$D$2),"&gt;="&amp;Z$6,INDIRECT($F$1&amp;dbP!$D$2&amp;":"&amp;dbP!$D$2),"&lt;="&amp;Z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A89" s="1">
        <f ca="1">SUMIFS(INDIRECT($F$1&amp;$F89&amp;":"&amp;$F89),INDIRECT($F$1&amp;dbP!$D$2&amp;":"&amp;dbP!$D$2),"&gt;="&amp;AA$6,INDIRECT($F$1&amp;dbP!$D$2&amp;":"&amp;dbP!$D$2),"&lt;="&amp;AA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B89" s="1">
        <f ca="1">SUMIFS(INDIRECT($F$1&amp;$F89&amp;":"&amp;$F89),INDIRECT($F$1&amp;dbP!$D$2&amp;":"&amp;dbP!$D$2),"&gt;="&amp;AB$6,INDIRECT($F$1&amp;dbP!$D$2&amp;":"&amp;dbP!$D$2),"&lt;="&amp;AB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C89" s="1">
        <f ca="1">SUMIFS(INDIRECT($F$1&amp;$F89&amp;":"&amp;$F89),INDIRECT($F$1&amp;dbP!$D$2&amp;":"&amp;dbP!$D$2),"&gt;="&amp;AC$6,INDIRECT($F$1&amp;dbP!$D$2&amp;":"&amp;dbP!$D$2),"&lt;="&amp;AC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D89" s="1">
        <f ca="1">SUMIFS(INDIRECT($F$1&amp;$F89&amp;":"&amp;$F89),INDIRECT($F$1&amp;dbP!$D$2&amp;":"&amp;dbP!$D$2),"&gt;="&amp;AD$6,INDIRECT($F$1&amp;dbP!$D$2&amp;":"&amp;dbP!$D$2),"&lt;="&amp;AD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E89" s="1">
        <f ca="1">SUMIFS(INDIRECT($F$1&amp;$F89&amp;":"&amp;$F89),INDIRECT($F$1&amp;dbP!$D$2&amp;":"&amp;dbP!$D$2),"&gt;="&amp;AE$6,INDIRECT($F$1&amp;dbP!$D$2&amp;":"&amp;dbP!$D$2),"&lt;="&amp;AE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F89" s="1">
        <f ca="1">SUMIFS(INDIRECT($F$1&amp;$F89&amp;":"&amp;$F89),INDIRECT($F$1&amp;dbP!$D$2&amp;":"&amp;dbP!$D$2),"&gt;="&amp;AF$6,INDIRECT($F$1&amp;dbP!$D$2&amp;":"&amp;dbP!$D$2),"&lt;="&amp;AF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G89" s="1">
        <f ca="1">SUMIFS(INDIRECT($F$1&amp;$F89&amp;":"&amp;$F89),INDIRECT($F$1&amp;dbP!$D$2&amp;":"&amp;dbP!$D$2),"&gt;="&amp;AG$6,INDIRECT($F$1&amp;dbP!$D$2&amp;":"&amp;dbP!$D$2),"&lt;="&amp;AG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H89" s="1">
        <f ca="1">SUMIFS(INDIRECT($F$1&amp;$F89&amp;":"&amp;$F89),INDIRECT($F$1&amp;dbP!$D$2&amp;":"&amp;dbP!$D$2),"&gt;="&amp;AH$6,INDIRECT($F$1&amp;dbP!$D$2&amp;":"&amp;dbP!$D$2),"&lt;="&amp;AH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I89" s="1">
        <f ca="1">SUMIFS(INDIRECT($F$1&amp;$F89&amp;":"&amp;$F89),INDIRECT($F$1&amp;dbP!$D$2&amp;":"&amp;dbP!$D$2),"&gt;="&amp;AI$6,INDIRECT($F$1&amp;dbP!$D$2&amp;":"&amp;dbP!$D$2),"&lt;="&amp;AI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J89" s="1">
        <f ca="1">SUMIFS(INDIRECT($F$1&amp;$F89&amp;":"&amp;$F89),INDIRECT($F$1&amp;dbP!$D$2&amp;":"&amp;dbP!$D$2),"&gt;="&amp;AJ$6,INDIRECT($F$1&amp;dbP!$D$2&amp;":"&amp;dbP!$D$2),"&lt;="&amp;AJ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K89" s="1">
        <f ca="1">SUMIFS(INDIRECT($F$1&amp;$F89&amp;":"&amp;$F89),INDIRECT($F$1&amp;dbP!$D$2&amp;":"&amp;dbP!$D$2),"&gt;="&amp;AK$6,INDIRECT($F$1&amp;dbP!$D$2&amp;":"&amp;dbP!$D$2),"&lt;="&amp;AK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L89" s="1">
        <f ca="1">SUMIFS(INDIRECT($F$1&amp;$F89&amp;":"&amp;$F89),INDIRECT($F$1&amp;dbP!$D$2&amp;":"&amp;dbP!$D$2),"&gt;="&amp;AL$6,INDIRECT($F$1&amp;dbP!$D$2&amp;":"&amp;dbP!$D$2),"&lt;="&amp;AL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M89" s="1">
        <f ca="1">SUMIFS(INDIRECT($F$1&amp;$F89&amp;":"&amp;$F89),INDIRECT($F$1&amp;dbP!$D$2&amp;":"&amp;dbP!$D$2),"&gt;="&amp;AM$6,INDIRECT($F$1&amp;dbP!$D$2&amp;":"&amp;dbP!$D$2),"&lt;="&amp;AM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N89" s="1">
        <f ca="1">SUMIFS(INDIRECT($F$1&amp;$F89&amp;":"&amp;$F89),INDIRECT($F$1&amp;dbP!$D$2&amp;":"&amp;dbP!$D$2),"&gt;="&amp;AN$6,INDIRECT($F$1&amp;dbP!$D$2&amp;":"&amp;dbP!$D$2),"&lt;="&amp;AN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O89" s="1">
        <f ca="1">SUMIFS(INDIRECT($F$1&amp;$F89&amp;":"&amp;$F89),INDIRECT($F$1&amp;dbP!$D$2&amp;":"&amp;dbP!$D$2),"&gt;="&amp;AO$6,INDIRECT($F$1&amp;dbP!$D$2&amp;":"&amp;dbP!$D$2),"&lt;="&amp;AO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P89" s="1">
        <f ca="1">SUMIFS(INDIRECT($F$1&amp;$F89&amp;":"&amp;$F89),INDIRECT($F$1&amp;dbP!$D$2&amp;":"&amp;dbP!$D$2),"&gt;="&amp;AP$6,INDIRECT($F$1&amp;dbP!$D$2&amp;":"&amp;dbP!$D$2),"&lt;="&amp;AP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Q89" s="1">
        <f ca="1">SUMIFS(INDIRECT($F$1&amp;$F89&amp;":"&amp;$F89),INDIRECT($F$1&amp;dbP!$D$2&amp;":"&amp;dbP!$D$2),"&gt;="&amp;AQ$6,INDIRECT($F$1&amp;dbP!$D$2&amp;":"&amp;dbP!$D$2),"&lt;="&amp;AQ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R89" s="1">
        <f ca="1">SUMIFS(INDIRECT($F$1&amp;$F89&amp;":"&amp;$F89),INDIRECT($F$1&amp;dbP!$D$2&amp;":"&amp;dbP!$D$2),"&gt;="&amp;AR$6,INDIRECT($F$1&amp;dbP!$D$2&amp;":"&amp;dbP!$D$2),"&lt;="&amp;AR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S89" s="1">
        <f ca="1">SUMIFS(INDIRECT($F$1&amp;$F89&amp;":"&amp;$F89),INDIRECT($F$1&amp;dbP!$D$2&amp;":"&amp;dbP!$D$2),"&gt;="&amp;AS$6,INDIRECT($F$1&amp;dbP!$D$2&amp;":"&amp;dbP!$D$2),"&lt;="&amp;AS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T89" s="1">
        <f ca="1">SUMIFS(INDIRECT($F$1&amp;$F89&amp;":"&amp;$F89),INDIRECT($F$1&amp;dbP!$D$2&amp;":"&amp;dbP!$D$2),"&gt;="&amp;AT$6,INDIRECT($F$1&amp;dbP!$D$2&amp;":"&amp;dbP!$D$2),"&lt;="&amp;AT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U89" s="1">
        <f ca="1">SUMIFS(INDIRECT($F$1&amp;$F89&amp;":"&amp;$F89),INDIRECT($F$1&amp;dbP!$D$2&amp;":"&amp;dbP!$D$2),"&gt;="&amp;AU$6,INDIRECT($F$1&amp;dbP!$D$2&amp;":"&amp;dbP!$D$2),"&lt;="&amp;AU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V89" s="1">
        <f ca="1">SUMIFS(INDIRECT($F$1&amp;$F89&amp;":"&amp;$F89),INDIRECT($F$1&amp;dbP!$D$2&amp;":"&amp;dbP!$D$2),"&gt;="&amp;AV$6,INDIRECT($F$1&amp;dbP!$D$2&amp;":"&amp;dbP!$D$2),"&lt;="&amp;AV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W89" s="1">
        <f ca="1">SUMIFS(INDIRECT($F$1&amp;$F89&amp;":"&amp;$F89),INDIRECT($F$1&amp;dbP!$D$2&amp;":"&amp;dbP!$D$2),"&gt;="&amp;AW$6,INDIRECT($F$1&amp;dbP!$D$2&amp;":"&amp;dbP!$D$2),"&lt;="&amp;AW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X89" s="1">
        <f ca="1">SUMIFS(INDIRECT($F$1&amp;$F89&amp;":"&amp;$F89),INDIRECT($F$1&amp;dbP!$D$2&amp;":"&amp;dbP!$D$2),"&gt;="&amp;AX$6,INDIRECT($F$1&amp;dbP!$D$2&amp;":"&amp;dbP!$D$2),"&lt;="&amp;AX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Y89" s="1">
        <f ca="1">SUMIFS(INDIRECT($F$1&amp;$F89&amp;":"&amp;$F89),INDIRECT($F$1&amp;dbP!$D$2&amp;":"&amp;dbP!$D$2),"&gt;="&amp;AY$6,INDIRECT($F$1&amp;dbP!$D$2&amp;":"&amp;dbP!$D$2),"&lt;="&amp;AY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Z89" s="1">
        <f ca="1">SUMIFS(INDIRECT($F$1&amp;$F89&amp;":"&amp;$F89),INDIRECT($F$1&amp;dbP!$D$2&amp;":"&amp;dbP!$D$2),"&gt;="&amp;AZ$6,INDIRECT($F$1&amp;dbP!$D$2&amp;":"&amp;dbP!$D$2),"&lt;="&amp;AZ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A89" s="1">
        <f ca="1">SUMIFS(INDIRECT($F$1&amp;$F89&amp;":"&amp;$F89),INDIRECT($F$1&amp;dbP!$D$2&amp;":"&amp;dbP!$D$2),"&gt;="&amp;BA$6,INDIRECT($F$1&amp;dbP!$D$2&amp;":"&amp;dbP!$D$2),"&lt;="&amp;BA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B89" s="1">
        <f ca="1">SUMIFS(INDIRECT($F$1&amp;$F89&amp;":"&amp;$F89),INDIRECT($F$1&amp;dbP!$D$2&amp;":"&amp;dbP!$D$2),"&gt;="&amp;BB$6,INDIRECT($F$1&amp;dbP!$D$2&amp;":"&amp;dbP!$D$2),"&lt;="&amp;BB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C89" s="1">
        <f ca="1">SUMIFS(INDIRECT($F$1&amp;$F89&amp;":"&amp;$F89),INDIRECT($F$1&amp;dbP!$D$2&amp;":"&amp;dbP!$D$2),"&gt;="&amp;BC$6,INDIRECT($F$1&amp;dbP!$D$2&amp;":"&amp;dbP!$D$2),"&lt;="&amp;BC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D89" s="1">
        <f ca="1">SUMIFS(INDIRECT($F$1&amp;$F89&amp;":"&amp;$F89),INDIRECT($F$1&amp;dbP!$D$2&amp;":"&amp;dbP!$D$2),"&gt;="&amp;BD$6,INDIRECT($F$1&amp;dbP!$D$2&amp;":"&amp;dbP!$D$2),"&lt;="&amp;BD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E89" s="1">
        <f ca="1">SUMIFS(INDIRECT($F$1&amp;$F89&amp;":"&amp;$F89),INDIRECT($F$1&amp;dbP!$D$2&amp;":"&amp;dbP!$D$2),"&gt;="&amp;BE$6,INDIRECT($F$1&amp;dbP!$D$2&amp;":"&amp;dbP!$D$2),"&lt;="&amp;BE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</row>
    <row r="90" spans="2:57" x14ac:dyDescent="0.3">
      <c r="B90" s="1">
        <f>MAX(B$49:B89)+1</f>
        <v>56</v>
      </c>
      <c r="F90" s="1" t="str">
        <f ca="1">INDIRECT($B$1&amp;Items!H$2&amp;$B90)</f>
        <v>Y</v>
      </c>
      <c r="H90" s="13" t="str">
        <f ca="1">INDIRECT($B$1&amp;Items!E$2&amp;$B90)</f>
        <v>Начисление себестоимостных затрат</v>
      </c>
      <c r="I90" s="13" t="str">
        <f ca="1">IF(INDIRECT($B$1&amp;Items!F$2&amp;$B90)="",H90,INDIRECT($B$1&amp;Items!F$2&amp;$B90))</f>
        <v>Начисление затрат этапа-3 бизнес-процесса</v>
      </c>
      <c r="J90" s="1" t="str">
        <f ca="1">IF(INDIRECT($B$1&amp;Items!G$2&amp;$B90)="",IF(H90&lt;&gt;I90,"  "&amp;I90,I90),"    "&amp;INDIRECT($B$1&amp;Items!G$2&amp;$B90))</f>
        <v xml:space="preserve">    Производственные затраты-25</v>
      </c>
      <c r="S90" s="1">
        <f ca="1">SUM($U90:INDIRECT(ADDRESS(ROW(),SUMIFS($1:$1,$5:$5,MAX($5:$5)))))</f>
        <v>684600</v>
      </c>
      <c r="V90" s="1">
        <f ca="1">SUMIFS(INDIRECT($F$1&amp;$F90&amp;":"&amp;$F90),INDIRECT($F$1&amp;dbP!$D$2&amp;":"&amp;dbP!$D$2),"&gt;="&amp;V$6,INDIRECT($F$1&amp;dbP!$D$2&amp;":"&amp;dbP!$D$2),"&lt;="&amp;V$7,INDIRECT($F$1&amp;dbP!$O$2&amp;":"&amp;dbP!$O$2),$H90,INDIRECT($F$1&amp;dbP!$P$2&amp;":"&amp;dbP!$P$2),IF($I90=$J90,"*",$I90),INDIRECT($F$1&amp;dbP!$Q$2&amp;":"&amp;dbP!$Q$2),IF(OR($I90=$J90,"  "&amp;$I90=$J90),"*",RIGHT($J90,LEN($J90)-4)))</f>
        <v>684600</v>
      </c>
      <c r="W90" s="1">
        <f ca="1">SUMIFS(INDIRECT($F$1&amp;$F90&amp;":"&amp;$F90),INDIRECT($F$1&amp;dbP!$D$2&amp;":"&amp;dbP!$D$2),"&gt;="&amp;W$6,INDIRECT($F$1&amp;dbP!$D$2&amp;":"&amp;dbP!$D$2),"&lt;="&amp;W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X90" s="1">
        <f ca="1">SUMIFS(INDIRECT($F$1&amp;$F90&amp;":"&amp;$F90),INDIRECT($F$1&amp;dbP!$D$2&amp;":"&amp;dbP!$D$2),"&gt;="&amp;X$6,INDIRECT($F$1&amp;dbP!$D$2&amp;":"&amp;dbP!$D$2),"&lt;="&amp;X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Y90" s="1">
        <f ca="1">SUMIFS(INDIRECT($F$1&amp;$F90&amp;":"&amp;$F90),INDIRECT($F$1&amp;dbP!$D$2&amp;":"&amp;dbP!$D$2),"&gt;="&amp;Y$6,INDIRECT($F$1&amp;dbP!$D$2&amp;":"&amp;dbP!$D$2),"&lt;="&amp;Y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Z90" s="1">
        <f ca="1">SUMIFS(INDIRECT($F$1&amp;$F90&amp;":"&amp;$F90),INDIRECT($F$1&amp;dbP!$D$2&amp;":"&amp;dbP!$D$2),"&gt;="&amp;Z$6,INDIRECT($F$1&amp;dbP!$D$2&amp;":"&amp;dbP!$D$2),"&lt;="&amp;Z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A90" s="1">
        <f ca="1">SUMIFS(INDIRECT($F$1&amp;$F90&amp;":"&amp;$F90),INDIRECT($F$1&amp;dbP!$D$2&amp;":"&amp;dbP!$D$2),"&gt;="&amp;AA$6,INDIRECT($F$1&amp;dbP!$D$2&amp;":"&amp;dbP!$D$2),"&lt;="&amp;AA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B90" s="1">
        <f ca="1">SUMIFS(INDIRECT($F$1&amp;$F90&amp;":"&amp;$F90),INDIRECT($F$1&amp;dbP!$D$2&amp;":"&amp;dbP!$D$2),"&gt;="&amp;AB$6,INDIRECT($F$1&amp;dbP!$D$2&amp;":"&amp;dbP!$D$2),"&lt;="&amp;AB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C90" s="1">
        <f ca="1">SUMIFS(INDIRECT($F$1&amp;$F90&amp;":"&amp;$F90),INDIRECT($F$1&amp;dbP!$D$2&amp;":"&amp;dbP!$D$2),"&gt;="&amp;AC$6,INDIRECT($F$1&amp;dbP!$D$2&amp;":"&amp;dbP!$D$2),"&lt;="&amp;AC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D90" s="1">
        <f ca="1">SUMIFS(INDIRECT($F$1&amp;$F90&amp;":"&amp;$F90),INDIRECT($F$1&amp;dbP!$D$2&amp;":"&amp;dbP!$D$2),"&gt;="&amp;AD$6,INDIRECT($F$1&amp;dbP!$D$2&amp;":"&amp;dbP!$D$2),"&lt;="&amp;AD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E90" s="1">
        <f ca="1">SUMIFS(INDIRECT($F$1&amp;$F90&amp;":"&amp;$F90),INDIRECT($F$1&amp;dbP!$D$2&amp;":"&amp;dbP!$D$2),"&gt;="&amp;AE$6,INDIRECT($F$1&amp;dbP!$D$2&amp;":"&amp;dbP!$D$2),"&lt;="&amp;AE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F90" s="1">
        <f ca="1">SUMIFS(INDIRECT($F$1&amp;$F90&amp;":"&amp;$F90),INDIRECT($F$1&amp;dbP!$D$2&amp;":"&amp;dbP!$D$2),"&gt;="&amp;AF$6,INDIRECT($F$1&amp;dbP!$D$2&amp;":"&amp;dbP!$D$2),"&lt;="&amp;AF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G90" s="1">
        <f ca="1">SUMIFS(INDIRECT($F$1&amp;$F90&amp;":"&amp;$F90),INDIRECT($F$1&amp;dbP!$D$2&amp;":"&amp;dbP!$D$2),"&gt;="&amp;AG$6,INDIRECT($F$1&amp;dbP!$D$2&amp;":"&amp;dbP!$D$2),"&lt;="&amp;AG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H90" s="1">
        <f ca="1">SUMIFS(INDIRECT($F$1&amp;$F90&amp;":"&amp;$F90),INDIRECT($F$1&amp;dbP!$D$2&amp;":"&amp;dbP!$D$2),"&gt;="&amp;AH$6,INDIRECT($F$1&amp;dbP!$D$2&amp;":"&amp;dbP!$D$2),"&lt;="&amp;AH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I90" s="1">
        <f ca="1">SUMIFS(INDIRECT($F$1&amp;$F90&amp;":"&amp;$F90),INDIRECT($F$1&amp;dbP!$D$2&amp;":"&amp;dbP!$D$2),"&gt;="&amp;AI$6,INDIRECT($F$1&amp;dbP!$D$2&amp;":"&amp;dbP!$D$2),"&lt;="&amp;AI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J90" s="1">
        <f ca="1">SUMIFS(INDIRECT($F$1&amp;$F90&amp;":"&amp;$F90),INDIRECT($F$1&amp;dbP!$D$2&amp;":"&amp;dbP!$D$2),"&gt;="&amp;AJ$6,INDIRECT($F$1&amp;dbP!$D$2&amp;":"&amp;dbP!$D$2),"&lt;="&amp;AJ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K90" s="1">
        <f ca="1">SUMIFS(INDIRECT($F$1&amp;$F90&amp;":"&amp;$F90),INDIRECT($F$1&amp;dbP!$D$2&amp;":"&amp;dbP!$D$2),"&gt;="&amp;AK$6,INDIRECT($F$1&amp;dbP!$D$2&amp;":"&amp;dbP!$D$2),"&lt;="&amp;AK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L90" s="1">
        <f ca="1">SUMIFS(INDIRECT($F$1&amp;$F90&amp;":"&amp;$F90),INDIRECT($F$1&amp;dbP!$D$2&amp;":"&amp;dbP!$D$2),"&gt;="&amp;AL$6,INDIRECT($F$1&amp;dbP!$D$2&amp;":"&amp;dbP!$D$2),"&lt;="&amp;AL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M90" s="1">
        <f ca="1">SUMIFS(INDIRECT($F$1&amp;$F90&amp;":"&amp;$F90),INDIRECT($F$1&amp;dbP!$D$2&amp;":"&amp;dbP!$D$2),"&gt;="&amp;AM$6,INDIRECT($F$1&amp;dbP!$D$2&amp;":"&amp;dbP!$D$2),"&lt;="&amp;AM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N90" s="1">
        <f ca="1">SUMIFS(INDIRECT($F$1&amp;$F90&amp;":"&amp;$F90),INDIRECT($F$1&amp;dbP!$D$2&amp;":"&amp;dbP!$D$2),"&gt;="&amp;AN$6,INDIRECT($F$1&amp;dbP!$D$2&amp;":"&amp;dbP!$D$2),"&lt;="&amp;AN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O90" s="1">
        <f ca="1">SUMIFS(INDIRECT($F$1&amp;$F90&amp;":"&amp;$F90),INDIRECT($F$1&amp;dbP!$D$2&amp;":"&amp;dbP!$D$2),"&gt;="&amp;AO$6,INDIRECT($F$1&amp;dbP!$D$2&amp;":"&amp;dbP!$D$2),"&lt;="&amp;AO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P90" s="1">
        <f ca="1">SUMIFS(INDIRECT($F$1&amp;$F90&amp;":"&amp;$F90),INDIRECT($F$1&amp;dbP!$D$2&amp;":"&amp;dbP!$D$2),"&gt;="&amp;AP$6,INDIRECT($F$1&amp;dbP!$D$2&amp;":"&amp;dbP!$D$2),"&lt;="&amp;AP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Q90" s="1">
        <f ca="1">SUMIFS(INDIRECT($F$1&amp;$F90&amp;":"&amp;$F90),INDIRECT($F$1&amp;dbP!$D$2&amp;":"&amp;dbP!$D$2),"&gt;="&amp;AQ$6,INDIRECT($F$1&amp;dbP!$D$2&amp;":"&amp;dbP!$D$2),"&lt;="&amp;AQ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R90" s="1">
        <f ca="1">SUMIFS(INDIRECT($F$1&amp;$F90&amp;":"&amp;$F90),INDIRECT($F$1&amp;dbP!$D$2&amp;":"&amp;dbP!$D$2),"&gt;="&amp;AR$6,INDIRECT($F$1&amp;dbP!$D$2&amp;":"&amp;dbP!$D$2),"&lt;="&amp;AR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S90" s="1">
        <f ca="1">SUMIFS(INDIRECT($F$1&amp;$F90&amp;":"&amp;$F90),INDIRECT($F$1&amp;dbP!$D$2&amp;":"&amp;dbP!$D$2),"&gt;="&amp;AS$6,INDIRECT($F$1&amp;dbP!$D$2&amp;":"&amp;dbP!$D$2),"&lt;="&amp;AS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T90" s="1">
        <f ca="1">SUMIFS(INDIRECT($F$1&amp;$F90&amp;":"&amp;$F90),INDIRECT($F$1&amp;dbP!$D$2&amp;":"&amp;dbP!$D$2),"&gt;="&amp;AT$6,INDIRECT($F$1&amp;dbP!$D$2&amp;":"&amp;dbP!$D$2),"&lt;="&amp;AT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U90" s="1">
        <f ca="1">SUMIFS(INDIRECT($F$1&amp;$F90&amp;":"&amp;$F90),INDIRECT($F$1&amp;dbP!$D$2&amp;":"&amp;dbP!$D$2),"&gt;="&amp;AU$6,INDIRECT($F$1&amp;dbP!$D$2&amp;":"&amp;dbP!$D$2),"&lt;="&amp;AU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V90" s="1">
        <f ca="1">SUMIFS(INDIRECT($F$1&amp;$F90&amp;":"&amp;$F90),INDIRECT($F$1&amp;dbP!$D$2&amp;":"&amp;dbP!$D$2),"&gt;="&amp;AV$6,INDIRECT($F$1&amp;dbP!$D$2&amp;":"&amp;dbP!$D$2),"&lt;="&amp;AV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W90" s="1">
        <f ca="1">SUMIFS(INDIRECT($F$1&amp;$F90&amp;":"&amp;$F90),INDIRECT($F$1&amp;dbP!$D$2&amp;":"&amp;dbP!$D$2),"&gt;="&amp;AW$6,INDIRECT($F$1&amp;dbP!$D$2&amp;":"&amp;dbP!$D$2),"&lt;="&amp;AW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X90" s="1">
        <f ca="1">SUMIFS(INDIRECT($F$1&amp;$F90&amp;":"&amp;$F90),INDIRECT($F$1&amp;dbP!$D$2&amp;":"&amp;dbP!$D$2),"&gt;="&amp;AX$6,INDIRECT($F$1&amp;dbP!$D$2&amp;":"&amp;dbP!$D$2),"&lt;="&amp;AX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Y90" s="1">
        <f ca="1">SUMIFS(INDIRECT($F$1&amp;$F90&amp;":"&amp;$F90),INDIRECT($F$1&amp;dbP!$D$2&amp;":"&amp;dbP!$D$2),"&gt;="&amp;AY$6,INDIRECT($F$1&amp;dbP!$D$2&amp;":"&amp;dbP!$D$2),"&lt;="&amp;AY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Z90" s="1">
        <f ca="1">SUMIFS(INDIRECT($F$1&amp;$F90&amp;":"&amp;$F90),INDIRECT($F$1&amp;dbP!$D$2&amp;":"&amp;dbP!$D$2),"&gt;="&amp;AZ$6,INDIRECT($F$1&amp;dbP!$D$2&amp;":"&amp;dbP!$D$2),"&lt;="&amp;AZ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A90" s="1">
        <f ca="1">SUMIFS(INDIRECT($F$1&amp;$F90&amp;":"&amp;$F90),INDIRECT($F$1&amp;dbP!$D$2&amp;":"&amp;dbP!$D$2),"&gt;="&amp;BA$6,INDIRECT($F$1&amp;dbP!$D$2&amp;":"&amp;dbP!$D$2),"&lt;="&amp;BA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B90" s="1">
        <f ca="1">SUMIFS(INDIRECT($F$1&amp;$F90&amp;":"&amp;$F90),INDIRECT($F$1&amp;dbP!$D$2&amp;":"&amp;dbP!$D$2),"&gt;="&amp;BB$6,INDIRECT($F$1&amp;dbP!$D$2&amp;":"&amp;dbP!$D$2),"&lt;="&amp;BB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C90" s="1">
        <f ca="1">SUMIFS(INDIRECT($F$1&amp;$F90&amp;":"&amp;$F90),INDIRECT($F$1&amp;dbP!$D$2&amp;":"&amp;dbP!$D$2),"&gt;="&amp;BC$6,INDIRECT($F$1&amp;dbP!$D$2&amp;":"&amp;dbP!$D$2),"&lt;="&amp;BC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D90" s="1">
        <f ca="1">SUMIFS(INDIRECT($F$1&amp;$F90&amp;":"&amp;$F90),INDIRECT($F$1&amp;dbP!$D$2&amp;":"&amp;dbP!$D$2),"&gt;="&amp;BD$6,INDIRECT($F$1&amp;dbP!$D$2&amp;":"&amp;dbP!$D$2),"&lt;="&amp;BD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E90" s="1">
        <f ca="1">SUMIFS(INDIRECT($F$1&amp;$F90&amp;":"&amp;$F90),INDIRECT($F$1&amp;dbP!$D$2&amp;":"&amp;dbP!$D$2),"&gt;="&amp;BE$6,INDIRECT($F$1&amp;dbP!$D$2&amp;":"&amp;dbP!$D$2),"&lt;="&amp;BE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</row>
    <row r="91" spans="2:57" x14ac:dyDescent="0.3">
      <c r="B91" s="1">
        <f>MAX(B$49:B90)+1</f>
        <v>57</v>
      </c>
      <c r="F91" s="1" t="str">
        <f ca="1">INDIRECT($B$1&amp;Items!H$2&amp;$B91)</f>
        <v>Y</v>
      </c>
      <c r="H91" s="13" t="str">
        <f ca="1">INDIRECT($B$1&amp;Items!E$2&amp;$B91)</f>
        <v>Начисление себестоимостных затрат</v>
      </c>
      <c r="I91" s="13" t="str">
        <f ca="1">IF(INDIRECT($B$1&amp;Items!F$2&amp;$B91)="",H91,INDIRECT($B$1&amp;Items!F$2&amp;$B91))</f>
        <v>Начисление затрат этапа-3 бизнес-процесса</v>
      </c>
      <c r="J91" s="1" t="str">
        <f ca="1">IF(INDIRECT($B$1&amp;Items!G$2&amp;$B91)="",IF(H91&lt;&gt;I91,"  "&amp;I91,I91),"    "&amp;INDIRECT($B$1&amp;Items!G$2&amp;$B91))</f>
        <v xml:space="preserve">    Производственные затраты-26</v>
      </c>
      <c r="S91" s="1">
        <f ca="1">SUM($U91:INDIRECT(ADDRESS(ROW(),SUMIFS($1:$1,$5:$5,MAX($5:$5)))))</f>
        <v>904698.94000000006</v>
      </c>
      <c r="V91" s="1">
        <f ca="1">SUMIFS(INDIRECT($F$1&amp;$F91&amp;":"&amp;$F91),INDIRECT($F$1&amp;dbP!$D$2&amp;":"&amp;dbP!$D$2),"&gt;="&amp;V$6,INDIRECT($F$1&amp;dbP!$D$2&amp;":"&amp;dbP!$D$2),"&lt;="&amp;V$7,INDIRECT($F$1&amp;dbP!$O$2&amp;":"&amp;dbP!$O$2),$H91,INDIRECT($F$1&amp;dbP!$P$2&amp;":"&amp;dbP!$P$2),IF($I91=$J91,"*",$I91),INDIRECT($F$1&amp;dbP!$Q$2&amp;":"&amp;dbP!$Q$2),IF(OR($I91=$J91,"  "&amp;$I91=$J91),"*",RIGHT($J91,LEN($J91)-4)))</f>
        <v>904698.94000000006</v>
      </c>
      <c r="W91" s="1">
        <f ca="1">SUMIFS(INDIRECT($F$1&amp;$F91&amp;":"&amp;$F91),INDIRECT($F$1&amp;dbP!$D$2&amp;":"&amp;dbP!$D$2),"&gt;="&amp;W$6,INDIRECT($F$1&amp;dbP!$D$2&amp;":"&amp;dbP!$D$2),"&lt;="&amp;W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X91" s="1">
        <f ca="1">SUMIFS(INDIRECT($F$1&amp;$F91&amp;":"&amp;$F91),INDIRECT($F$1&amp;dbP!$D$2&amp;":"&amp;dbP!$D$2),"&gt;="&amp;X$6,INDIRECT($F$1&amp;dbP!$D$2&amp;":"&amp;dbP!$D$2),"&lt;="&amp;X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Y91" s="1">
        <f ca="1">SUMIFS(INDIRECT($F$1&amp;$F91&amp;":"&amp;$F91),INDIRECT($F$1&amp;dbP!$D$2&amp;":"&amp;dbP!$D$2),"&gt;="&amp;Y$6,INDIRECT($F$1&amp;dbP!$D$2&amp;":"&amp;dbP!$D$2),"&lt;="&amp;Y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Z91" s="1">
        <f ca="1">SUMIFS(INDIRECT($F$1&amp;$F91&amp;":"&amp;$F91),INDIRECT($F$1&amp;dbP!$D$2&amp;":"&amp;dbP!$D$2),"&gt;="&amp;Z$6,INDIRECT($F$1&amp;dbP!$D$2&amp;":"&amp;dbP!$D$2),"&lt;="&amp;Z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A91" s="1">
        <f ca="1">SUMIFS(INDIRECT($F$1&amp;$F91&amp;":"&amp;$F91),INDIRECT($F$1&amp;dbP!$D$2&amp;":"&amp;dbP!$D$2),"&gt;="&amp;AA$6,INDIRECT($F$1&amp;dbP!$D$2&amp;":"&amp;dbP!$D$2),"&lt;="&amp;AA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B91" s="1">
        <f ca="1">SUMIFS(INDIRECT($F$1&amp;$F91&amp;":"&amp;$F91),INDIRECT($F$1&amp;dbP!$D$2&amp;":"&amp;dbP!$D$2),"&gt;="&amp;AB$6,INDIRECT($F$1&amp;dbP!$D$2&amp;":"&amp;dbP!$D$2),"&lt;="&amp;AB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C91" s="1">
        <f ca="1">SUMIFS(INDIRECT($F$1&amp;$F91&amp;":"&amp;$F91),INDIRECT($F$1&amp;dbP!$D$2&amp;":"&amp;dbP!$D$2),"&gt;="&amp;AC$6,INDIRECT($F$1&amp;dbP!$D$2&amp;":"&amp;dbP!$D$2),"&lt;="&amp;AC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D91" s="1">
        <f ca="1">SUMIFS(INDIRECT($F$1&amp;$F91&amp;":"&amp;$F91),INDIRECT($F$1&amp;dbP!$D$2&amp;":"&amp;dbP!$D$2),"&gt;="&amp;AD$6,INDIRECT($F$1&amp;dbP!$D$2&amp;":"&amp;dbP!$D$2),"&lt;="&amp;AD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E91" s="1">
        <f ca="1">SUMIFS(INDIRECT($F$1&amp;$F91&amp;":"&amp;$F91),INDIRECT($F$1&amp;dbP!$D$2&amp;":"&amp;dbP!$D$2),"&gt;="&amp;AE$6,INDIRECT($F$1&amp;dbP!$D$2&amp;":"&amp;dbP!$D$2),"&lt;="&amp;AE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F91" s="1">
        <f ca="1">SUMIFS(INDIRECT($F$1&amp;$F91&amp;":"&amp;$F91),INDIRECT($F$1&amp;dbP!$D$2&amp;":"&amp;dbP!$D$2),"&gt;="&amp;AF$6,INDIRECT($F$1&amp;dbP!$D$2&amp;":"&amp;dbP!$D$2),"&lt;="&amp;AF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G91" s="1">
        <f ca="1">SUMIFS(INDIRECT($F$1&amp;$F91&amp;":"&amp;$F91),INDIRECT($F$1&amp;dbP!$D$2&amp;":"&amp;dbP!$D$2),"&gt;="&amp;AG$6,INDIRECT($F$1&amp;dbP!$D$2&amp;":"&amp;dbP!$D$2),"&lt;="&amp;AG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H91" s="1">
        <f ca="1">SUMIFS(INDIRECT($F$1&amp;$F91&amp;":"&amp;$F91),INDIRECT($F$1&amp;dbP!$D$2&amp;":"&amp;dbP!$D$2),"&gt;="&amp;AH$6,INDIRECT($F$1&amp;dbP!$D$2&amp;":"&amp;dbP!$D$2),"&lt;="&amp;AH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I91" s="1">
        <f ca="1">SUMIFS(INDIRECT($F$1&amp;$F91&amp;":"&amp;$F91),INDIRECT($F$1&amp;dbP!$D$2&amp;":"&amp;dbP!$D$2),"&gt;="&amp;AI$6,INDIRECT($F$1&amp;dbP!$D$2&amp;":"&amp;dbP!$D$2),"&lt;="&amp;AI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J91" s="1">
        <f ca="1">SUMIFS(INDIRECT($F$1&amp;$F91&amp;":"&amp;$F91),INDIRECT($F$1&amp;dbP!$D$2&amp;":"&amp;dbP!$D$2),"&gt;="&amp;AJ$6,INDIRECT($F$1&amp;dbP!$D$2&amp;":"&amp;dbP!$D$2),"&lt;="&amp;AJ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K91" s="1">
        <f ca="1">SUMIFS(INDIRECT($F$1&amp;$F91&amp;":"&amp;$F91),INDIRECT($F$1&amp;dbP!$D$2&amp;":"&amp;dbP!$D$2),"&gt;="&amp;AK$6,INDIRECT($F$1&amp;dbP!$D$2&amp;":"&amp;dbP!$D$2),"&lt;="&amp;AK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L91" s="1">
        <f ca="1">SUMIFS(INDIRECT($F$1&amp;$F91&amp;":"&amp;$F91),INDIRECT($F$1&amp;dbP!$D$2&amp;":"&amp;dbP!$D$2),"&gt;="&amp;AL$6,INDIRECT($F$1&amp;dbP!$D$2&amp;":"&amp;dbP!$D$2),"&lt;="&amp;AL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M91" s="1">
        <f ca="1">SUMIFS(INDIRECT($F$1&amp;$F91&amp;":"&amp;$F91),INDIRECT($F$1&amp;dbP!$D$2&amp;":"&amp;dbP!$D$2),"&gt;="&amp;AM$6,INDIRECT($F$1&amp;dbP!$D$2&amp;":"&amp;dbP!$D$2),"&lt;="&amp;AM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N91" s="1">
        <f ca="1">SUMIFS(INDIRECT($F$1&amp;$F91&amp;":"&amp;$F91),INDIRECT($F$1&amp;dbP!$D$2&amp;":"&amp;dbP!$D$2),"&gt;="&amp;AN$6,INDIRECT($F$1&amp;dbP!$D$2&amp;":"&amp;dbP!$D$2),"&lt;="&amp;AN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O91" s="1">
        <f ca="1">SUMIFS(INDIRECT($F$1&amp;$F91&amp;":"&amp;$F91),INDIRECT($F$1&amp;dbP!$D$2&amp;":"&amp;dbP!$D$2),"&gt;="&amp;AO$6,INDIRECT($F$1&amp;dbP!$D$2&amp;":"&amp;dbP!$D$2),"&lt;="&amp;AO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P91" s="1">
        <f ca="1">SUMIFS(INDIRECT($F$1&amp;$F91&amp;":"&amp;$F91),INDIRECT($F$1&amp;dbP!$D$2&amp;":"&amp;dbP!$D$2),"&gt;="&amp;AP$6,INDIRECT($F$1&amp;dbP!$D$2&amp;":"&amp;dbP!$D$2),"&lt;="&amp;AP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Q91" s="1">
        <f ca="1">SUMIFS(INDIRECT($F$1&amp;$F91&amp;":"&amp;$F91),INDIRECT($F$1&amp;dbP!$D$2&amp;":"&amp;dbP!$D$2),"&gt;="&amp;AQ$6,INDIRECT($F$1&amp;dbP!$D$2&amp;":"&amp;dbP!$D$2),"&lt;="&amp;AQ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R91" s="1">
        <f ca="1">SUMIFS(INDIRECT($F$1&amp;$F91&amp;":"&amp;$F91),INDIRECT($F$1&amp;dbP!$D$2&amp;":"&amp;dbP!$D$2),"&gt;="&amp;AR$6,INDIRECT($F$1&amp;dbP!$D$2&amp;":"&amp;dbP!$D$2),"&lt;="&amp;AR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S91" s="1">
        <f ca="1">SUMIFS(INDIRECT($F$1&amp;$F91&amp;":"&amp;$F91),INDIRECT($F$1&amp;dbP!$D$2&amp;":"&amp;dbP!$D$2),"&gt;="&amp;AS$6,INDIRECT($F$1&amp;dbP!$D$2&amp;":"&amp;dbP!$D$2),"&lt;="&amp;AS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T91" s="1">
        <f ca="1">SUMIFS(INDIRECT($F$1&amp;$F91&amp;":"&amp;$F91),INDIRECT($F$1&amp;dbP!$D$2&amp;":"&amp;dbP!$D$2),"&gt;="&amp;AT$6,INDIRECT($F$1&amp;dbP!$D$2&amp;":"&amp;dbP!$D$2),"&lt;="&amp;AT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U91" s="1">
        <f ca="1">SUMIFS(INDIRECT($F$1&amp;$F91&amp;":"&amp;$F91),INDIRECT($F$1&amp;dbP!$D$2&amp;":"&amp;dbP!$D$2),"&gt;="&amp;AU$6,INDIRECT($F$1&amp;dbP!$D$2&amp;":"&amp;dbP!$D$2),"&lt;="&amp;AU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V91" s="1">
        <f ca="1">SUMIFS(INDIRECT($F$1&amp;$F91&amp;":"&amp;$F91),INDIRECT($F$1&amp;dbP!$D$2&amp;":"&amp;dbP!$D$2),"&gt;="&amp;AV$6,INDIRECT($F$1&amp;dbP!$D$2&amp;":"&amp;dbP!$D$2),"&lt;="&amp;AV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W91" s="1">
        <f ca="1">SUMIFS(INDIRECT($F$1&amp;$F91&amp;":"&amp;$F91),INDIRECT($F$1&amp;dbP!$D$2&amp;":"&amp;dbP!$D$2),"&gt;="&amp;AW$6,INDIRECT($F$1&amp;dbP!$D$2&amp;":"&amp;dbP!$D$2),"&lt;="&amp;AW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X91" s="1">
        <f ca="1">SUMIFS(INDIRECT($F$1&amp;$F91&amp;":"&amp;$F91),INDIRECT($F$1&amp;dbP!$D$2&amp;":"&amp;dbP!$D$2),"&gt;="&amp;AX$6,INDIRECT($F$1&amp;dbP!$D$2&amp;":"&amp;dbP!$D$2),"&lt;="&amp;AX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Y91" s="1">
        <f ca="1">SUMIFS(INDIRECT($F$1&amp;$F91&amp;":"&amp;$F91),INDIRECT($F$1&amp;dbP!$D$2&amp;":"&amp;dbP!$D$2),"&gt;="&amp;AY$6,INDIRECT($F$1&amp;dbP!$D$2&amp;":"&amp;dbP!$D$2),"&lt;="&amp;AY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Z91" s="1">
        <f ca="1">SUMIFS(INDIRECT($F$1&amp;$F91&amp;":"&amp;$F91),INDIRECT($F$1&amp;dbP!$D$2&amp;":"&amp;dbP!$D$2),"&gt;="&amp;AZ$6,INDIRECT($F$1&amp;dbP!$D$2&amp;":"&amp;dbP!$D$2),"&lt;="&amp;AZ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A91" s="1">
        <f ca="1">SUMIFS(INDIRECT($F$1&amp;$F91&amp;":"&amp;$F91),INDIRECT($F$1&amp;dbP!$D$2&amp;":"&amp;dbP!$D$2),"&gt;="&amp;BA$6,INDIRECT($F$1&amp;dbP!$D$2&amp;":"&amp;dbP!$D$2),"&lt;="&amp;BA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B91" s="1">
        <f ca="1">SUMIFS(INDIRECT($F$1&amp;$F91&amp;":"&amp;$F91),INDIRECT($F$1&amp;dbP!$D$2&amp;":"&amp;dbP!$D$2),"&gt;="&amp;BB$6,INDIRECT($F$1&amp;dbP!$D$2&amp;":"&amp;dbP!$D$2),"&lt;="&amp;BB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C91" s="1">
        <f ca="1">SUMIFS(INDIRECT($F$1&amp;$F91&amp;":"&amp;$F91),INDIRECT($F$1&amp;dbP!$D$2&amp;":"&amp;dbP!$D$2),"&gt;="&amp;BC$6,INDIRECT($F$1&amp;dbP!$D$2&amp;":"&amp;dbP!$D$2),"&lt;="&amp;BC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D91" s="1">
        <f ca="1">SUMIFS(INDIRECT($F$1&amp;$F91&amp;":"&amp;$F91),INDIRECT($F$1&amp;dbP!$D$2&amp;":"&amp;dbP!$D$2),"&gt;="&amp;BD$6,INDIRECT($F$1&amp;dbP!$D$2&amp;":"&amp;dbP!$D$2),"&lt;="&amp;BD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E91" s="1">
        <f ca="1">SUMIFS(INDIRECT($F$1&amp;$F91&amp;":"&amp;$F91),INDIRECT($F$1&amp;dbP!$D$2&amp;":"&amp;dbP!$D$2),"&gt;="&amp;BE$6,INDIRECT($F$1&amp;dbP!$D$2&amp;":"&amp;dbP!$D$2),"&lt;="&amp;BE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</row>
    <row r="92" spans="2:57" x14ac:dyDescent="0.3">
      <c r="B92" s="1">
        <f>MAX(B$49:B91)+1</f>
        <v>58</v>
      </c>
      <c r="F92" s="1" t="str">
        <f ca="1">INDIRECT($B$1&amp;Items!H$2&amp;$B92)</f>
        <v>Y</v>
      </c>
      <c r="H92" s="13" t="str">
        <f ca="1">INDIRECT($B$1&amp;Items!E$2&amp;$B92)</f>
        <v>Начисление себестоимостных затрат</v>
      </c>
      <c r="I92" s="13" t="str">
        <f ca="1">IF(INDIRECT($B$1&amp;Items!F$2&amp;$B92)="",H92,INDIRECT($B$1&amp;Items!F$2&amp;$B92))</f>
        <v>Начисление затрат этапа-3 бизнес-процесса</v>
      </c>
      <c r="J92" s="1" t="str">
        <f ca="1">IF(INDIRECT($B$1&amp;Items!G$2&amp;$B92)="",IF(H92&lt;&gt;I92,"  "&amp;I92,I92),"    "&amp;INDIRECT($B$1&amp;Items!G$2&amp;$B92))</f>
        <v xml:space="preserve">    Производственные затраты-27</v>
      </c>
      <c r="S92" s="1">
        <f ca="1">SUM($U92:INDIRECT(ADDRESS(ROW(),SUMIFS($1:$1,$5:$5,MAX($5:$5)))))</f>
        <v>1002477.06</v>
      </c>
      <c r="V92" s="1">
        <f ca="1">SUMIFS(INDIRECT($F$1&amp;$F92&amp;":"&amp;$F92),INDIRECT($F$1&amp;dbP!$D$2&amp;":"&amp;dbP!$D$2),"&gt;="&amp;V$6,INDIRECT($F$1&amp;dbP!$D$2&amp;":"&amp;dbP!$D$2),"&lt;="&amp;V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W92" s="1">
        <f ca="1">SUMIFS(INDIRECT($F$1&amp;$F92&amp;":"&amp;$F92),INDIRECT($F$1&amp;dbP!$D$2&amp;":"&amp;dbP!$D$2),"&gt;="&amp;W$6,INDIRECT($F$1&amp;dbP!$D$2&amp;":"&amp;dbP!$D$2),"&lt;="&amp;W$7,INDIRECT($F$1&amp;dbP!$O$2&amp;":"&amp;dbP!$O$2),$H92,INDIRECT($F$1&amp;dbP!$P$2&amp;":"&amp;dbP!$P$2),IF($I92=$J92,"*",$I92),INDIRECT($F$1&amp;dbP!$Q$2&amp;":"&amp;dbP!$Q$2),IF(OR($I92=$J92,"  "&amp;$I92=$J92),"*",RIGHT($J92,LEN($J92)-4)))</f>
        <v>1002477.06</v>
      </c>
      <c r="X92" s="1">
        <f ca="1">SUMIFS(INDIRECT($F$1&amp;$F92&amp;":"&amp;$F92),INDIRECT($F$1&amp;dbP!$D$2&amp;":"&amp;dbP!$D$2),"&gt;="&amp;X$6,INDIRECT($F$1&amp;dbP!$D$2&amp;":"&amp;dbP!$D$2),"&lt;="&amp;X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Y92" s="1">
        <f ca="1">SUMIFS(INDIRECT($F$1&amp;$F92&amp;":"&amp;$F92),INDIRECT($F$1&amp;dbP!$D$2&amp;":"&amp;dbP!$D$2),"&gt;="&amp;Y$6,INDIRECT($F$1&amp;dbP!$D$2&amp;":"&amp;dbP!$D$2),"&lt;="&amp;Y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Z92" s="1">
        <f ca="1">SUMIFS(INDIRECT($F$1&amp;$F92&amp;":"&amp;$F92),INDIRECT($F$1&amp;dbP!$D$2&amp;":"&amp;dbP!$D$2),"&gt;="&amp;Z$6,INDIRECT($F$1&amp;dbP!$D$2&amp;":"&amp;dbP!$D$2),"&lt;="&amp;Z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A92" s="1">
        <f ca="1">SUMIFS(INDIRECT($F$1&amp;$F92&amp;":"&amp;$F92),INDIRECT($F$1&amp;dbP!$D$2&amp;":"&amp;dbP!$D$2),"&gt;="&amp;AA$6,INDIRECT($F$1&amp;dbP!$D$2&amp;":"&amp;dbP!$D$2),"&lt;="&amp;AA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B92" s="1">
        <f ca="1">SUMIFS(INDIRECT($F$1&amp;$F92&amp;":"&amp;$F92),INDIRECT($F$1&amp;dbP!$D$2&amp;":"&amp;dbP!$D$2),"&gt;="&amp;AB$6,INDIRECT($F$1&amp;dbP!$D$2&amp;":"&amp;dbP!$D$2),"&lt;="&amp;AB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C92" s="1">
        <f ca="1">SUMIFS(INDIRECT($F$1&amp;$F92&amp;":"&amp;$F92),INDIRECT($F$1&amp;dbP!$D$2&amp;":"&amp;dbP!$D$2),"&gt;="&amp;AC$6,INDIRECT($F$1&amp;dbP!$D$2&amp;":"&amp;dbP!$D$2),"&lt;="&amp;AC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D92" s="1">
        <f ca="1">SUMIFS(INDIRECT($F$1&amp;$F92&amp;":"&amp;$F92),INDIRECT($F$1&amp;dbP!$D$2&amp;":"&amp;dbP!$D$2),"&gt;="&amp;AD$6,INDIRECT($F$1&amp;dbP!$D$2&amp;":"&amp;dbP!$D$2),"&lt;="&amp;AD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E92" s="1">
        <f ca="1">SUMIFS(INDIRECT($F$1&amp;$F92&amp;":"&amp;$F92),INDIRECT($F$1&amp;dbP!$D$2&amp;":"&amp;dbP!$D$2),"&gt;="&amp;AE$6,INDIRECT($F$1&amp;dbP!$D$2&amp;":"&amp;dbP!$D$2),"&lt;="&amp;AE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F92" s="1">
        <f ca="1">SUMIFS(INDIRECT($F$1&amp;$F92&amp;":"&amp;$F92),INDIRECT($F$1&amp;dbP!$D$2&amp;":"&amp;dbP!$D$2),"&gt;="&amp;AF$6,INDIRECT($F$1&amp;dbP!$D$2&amp;":"&amp;dbP!$D$2),"&lt;="&amp;AF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G92" s="1">
        <f ca="1">SUMIFS(INDIRECT($F$1&amp;$F92&amp;":"&amp;$F92),INDIRECT($F$1&amp;dbP!$D$2&amp;":"&amp;dbP!$D$2),"&gt;="&amp;AG$6,INDIRECT($F$1&amp;dbP!$D$2&amp;":"&amp;dbP!$D$2),"&lt;="&amp;AG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H92" s="1">
        <f ca="1">SUMIFS(INDIRECT($F$1&amp;$F92&amp;":"&amp;$F92),INDIRECT($F$1&amp;dbP!$D$2&amp;":"&amp;dbP!$D$2),"&gt;="&amp;AH$6,INDIRECT($F$1&amp;dbP!$D$2&amp;":"&amp;dbP!$D$2),"&lt;="&amp;AH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I92" s="1">
        <f ca="1">SUMIFS(INDIRECT($F$1&amp;$F92&amp;":"&amp;$F92),INDIRECT($F$1&amp;dbP!$D$2&amp;":"&amp;dbP!$D$2),"&gt;="&amp;AI$6,INDIRECT($F$1&amp;dbP!$D$2&amp;":"&amp;dbP!$D$2),"&lt;="&amp;AI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J92" s="1">
        <f ca="1">SUMIFS(INDIRECT($F$1&amp;$F92&amp;":"&amp;$F92),INDIRECT($F$1&amp;dbP!$D$2&amp;":"&amp;dbP!$D$2),"&gt;="&amp;AJ$6,INDIRECT($F$1&amp;dbP!$D$2&amp;":"&amp;dbP!$D$2),"&lt;="&amp;AJ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K92" s="1">
        <f ca="1">SUMIFS(INDIRECT($F$1&amp;$F92&amp;":"&amp;$F92),INDIRECT($F$1&amp;dbP!$D$2&amp;":"&amp;dbP!$D$2),"&gt;="&amp;AK$6,INDIRECT($F$1&amp;dbP!$D$2&amp;":"&amp;dbP!$D$2),"&lt;="&amp;AK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L92" s="1">
        <f ca="1">SUMIFS(INDIRECT($F$1&amp;$F92&amp;":"&amp;$F92),INDIRECT($F$1&amp;dbP!$D$2&amp;":"&amp;dbP!$D$2),"&gt;="&amp;AL$6,INDIRECT($F$1&amp;dbP!$D$2&amp;":"&amp;dbP!$D$2),"&lt;="&amp;AL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M92" s="1">
        <f ca="1">SUMIFS(INDIRECT($F$1&amp;$F92&amp;":"&amp;$F92),INDIRECT($F$1&amp;dbP!$D$2&amp;":"&amp;dbP!$D$2),"&gt;="&amp;AM$6,INDIRECT($F$1&amp;dbP!$D$2&amp;":"&amp;dbP!$D$2),"&lt;="&amp;AM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N92" s="1">
        <f ca="1">SUMIFS(INDIRECT($F$1&amp;$F92&amp;":"&amp;$F92),INDIRECT($F$1&amp;dbP!$D$2&amp;":"&amp;dbP!$D$2),"&gt;="&amp;AN$6,INDIRECT($F$1&amp;dbP!$D$2&amp;":"&amp;dbP!$D$2),"&lt;="&amp;AN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O92" s="1">
        <f ca="1">SUMIFS(INDIRECT($F$1&amp;$F92&amp;":"&amp;$F92),INDIRECT($F$1&amp;dbP!$D$2&amp;":"&amp;dbP!$D$2),"&gt;="&amp;AO$6,INDIRECT($F$1&amp;dbP!$D$2&amp;":"&amp;dbP!$D$2),"&lt;="&amp;AO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P92" s="1">
        <f ca="1">SUMIFS(INDIRECT($F$1&amp;$F92&amp;":"&amp;$F92),INDIRECT($F$1&amp;dbP!$D$2&amp;":"&amp;dbP!$D$2),"&gt;="&amp;AP$6,INDIRECT($F$1&amp;dbP!$D$2&amp;":"&amp;dbP!$D$2),"&lt;="&amp;AP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Q92" s="1">
        <f ca="1">SUMIFS(INDIRECT($F$1&amp;$F92&amp;":"&amp;$F92),INDIRECT($F$1&amp;dbP!$D$2&amp;":"&amp;dbP!$D$2),"&gt;="&amp;AQ$6,INDIRECT($F$1&amp;dbP!$D$2&amp;":"&amp;dbP!$D$2),"&lt;="&amp;AQ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R92" s="1">
        <f ca="1">SUMIFS(INDIRECT($F$1&amp;$F92&amp;":"&amp;$F92),INDIRECT($F$1&amp;dbP!$D$2&amp;":"&amp;dbP!$D$2),"&gt;="&amp;AR$6,INDIRECT($F$1&amp;dbP!$D$2&amp;":"&amp;dbP!$D$2),"&lt;="&amp;AR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S92" s="1">
        <f ca="1">SUMIFS(INDIRECT($F$1&amp;$F92&amp;":"&amp;$F92),INDIRECT($F$1&amp;dbP!$D$2&amp;":"&amp;dbP!$D$2),"&gt;="&amp;AS$6,INDIRECT($F$1&amp;dbP!$D$2&amp;":"&amp;dbP!$D$2),"&lt;="&amp;AS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T92" s="1">
        <f ca="1">SUMIFS(INDIRECT($F$1&amp;$F92&amp;":"&amp;$F92),INDIRECT($F$1&amp;dbP!$D$2&amp;":"&amp;dbP!$D$2),"&gt;="&amp;AT$6,INDIRECT($F$1&amp;dbP!$D$2&amp;":"&amp;dbP!$D$2),"&lt;="&amp;AT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U92" s="1">
        <f ca="1">SUMIFS(INDIRECT($F$1&amp;$F92&amp;":"&amp;$F92),INDIRECT($F$1&amp;dbP!$D$2&amp;":"&amp;dbP!$D$2),"&gt;="&amp;AU$6,INDIRECT($F$1&amp;dbP!$D$2&amp;":"&amp;dbP!$D$2),"&lt;="&amp;AU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V92" s="1">
        <f ca="1">SUMIFS(INDIRECT($F$1&amp;$F92&amp;":"&amp;$F92),INDIRECT($F$1&amp;dbP!$D$2&amp;":"&amp;dbP!$D$2),"&gt;="&amp;AV$6,INDIRECT($F$1&amp;dbP!$D$2&amp;":"&amp;dbP!$D$2),"&lt;="&amp;AV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W92" s="1">
        <f ca="1">SUMIFS(INDIRECT($F$1&amp;$F92&amp;":"&amp;$F92),INDIRECT($F$1&amp;dbP!$D$2&amp;":"&amp;dbP!$D$2),"&gt;="&amp;AW$6,INDIRECT($F$1&amp;dbP!$D$2&amp;":"&amp;dbP!$D$2),"&lt;="&amp;AW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X92" s="1">
        <f ca="1">SUMIFS(INDIRECT($F$1&amp;$F92&amp;":"&amp;$F92),INDIRECT($F$1&amp;dbP!$D$2&amp;":"&amp;dbP!$D$2),"&gt;="&amp;AX$6,INDIRECT($F$1&amp;dbP!$D$2&amp;":"&amp;dbP!$D$2),"&lt;="&amp;AX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Y92" s="1">
        <f ca="1">SUMIFS(INDIRECT($F$1&amp;$F92&amp;":"&amp;$F92),INDIRECT($F$1&amp;dbP!$D$2&amp;":"&amp;dbP!$D$2),"&gt;="&amp;AY$6,INDIRECT($F$1&amp;dbP!$D$2&amp;":"&amp;dbP!$D$2),"&lt;="&amp;AY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Z92" s="1">
        <f ca="1">SUMIFS(INDIRECT($F$1&amp;$F92&amp;":"&amp;$F92),INDIRECT($F$1&amp;dbP!$D$2&amp;":"&amp;dbP!$D$2),"&gt;="&amp;AZ$6,INDIRECT($F$1&amp;dbP!$D$2&amp;":"&amp;dbP!$D$2),"&lt;="&amp;AZ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A92" s="1">
        <f ca="1">SUMIFS(INDIRECT($F$1&amp;$F92&amp;":"&amp;$F92),INDIRECT($F$1&amp;dbP!$D$2&amp;":"&amp;dbP!$D$2),"&gt;="&amp;BA$6,INDIRECT($F$1&amp;dbP!$D$2&amp;":"&amp;dbP!$D$2),"&lt;="&amp;BA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B92" s="1">
        <f ca="1">SUMIFS(INDIRECT($F$1&amp;$F92&amp;":"&amp;$F92),INDIRECT($F$1&amp;dbP!$D$2&amp;":"&amp;dbP!$D$2),"&gt;="&amp;BB$6,INDIRECT($F$1&amp;dbP!$D$2&amp;":"&amp;dbP!$D$2),"&lt;="&amp;BB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C92" s="1">
        <f ca="1">SUMIFS(INDIRECT($F$1&amp;$F92&amp;":"&amp;$F92),INDIRECT($F$1&amp;dbP!$D$2&amp;":"&amp;dbP!$D$2),"&gt;="&amp;BC$6,INDIRECT($F$1&amp;dbP!$D$2&amp;":"&amp;dbP!$D$2),"&lt;="&amp;BC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D92" s="1">
        <f ca="1">SUMIFS(INDIRECT($F$1&amp;$F92&amp;":"&amp;$F92),INDIRECT($F$1&amp;dbP!$D$2&amp;":"&amp;dbP!$D$2),"&gt;="&amp;BD$6,INDIRECT($F$1&amp;dbP!$D$2&amp;":"&amp;dbP!$D$2),"&lt;="&amp;BD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E92" s="1">
        <f ca="1">SUMIFS(INDIRECT($F$1&amp;$F92&amp;":"&amp;$F92),INDIRECT($F$1&amp;dbP!$D$2&amp;":"&amp;dbP!$D$2),"&gt;="&amp;BE$6,INDIRECT($F$1&amp;dbP!$D$2&amp;":"&amp;dbP!$D$2),"&lt;="&amp;BE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</row>
    <row r="93" spans="2:57" x14ac:dyDescent="0.3">
      <c r="B93" s="1">
        <f>MAX(B$49:B92)+1</f>
        <v>59</v>
      </c>
      <c r="F93" s="1" t="str">
        <f ca="1">INDIRECT($B$1&amp;Items!H$2&amp;$B93)</f>
        <v>Y</v>
      </c>
      <c r="H93" s="13" t="str">
        <f ca="1">INDIRECT($B$1&amp;Items!E$2&amp;$B93)</f>
        <v>Начисление себестоимостных затрат</v>
      </c>
      <c r="I93" s="13" t="str">
        <f ca="1">IF(INDIRECT($B$1&amp;Items!F$2&amp;$B93)="",H93,INDIRECT($B$1&amp;Items!F$2&amp;$B93))</f>
        <v>Начисление затрат этапа-4 бизнес-процесса</v>
      </c>
      <c r="J93" s="1" t="str">
        <f ca="1">IF(INDIRECT($B$1&amp;Items!G$2&amp;$B93)="",IF(H93&lt;&gt;I93,"  "&amp;I93,I93),"    "&amp;INDIRECT($B$1&amp;Items!G$2&amp;$B93))</f>
        <v xml:space="preserve">  Начисление затрат этапа-4 бизнес-процесса</v>
      </c>
      <c r="S93" s="1">
        <f ca="1">SUM($U93:INDIRECT(ADDRESS(ROW(),SUMIFS($1:$1,$5:$5,MAX($5:$5)))))</f>
        <v>9602816.0041849986</v>
      </c>
      <c r="V93" s="1">
        <f ca="1">SUMIFS(INDIRECT($F$1&amp;$F93&amp;":"&amp;$F93),INDIRECT($F$1&amp;dbP!$D$2&amp;":"&amp;dbP!$D$2),"&gt;="&amp;V$6,INDIRECT($F$1&amp;dbP!$D$2&amp;":"&amp;dbP!$D$2),"&lt;="&amp;V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W93" s="1">
        <f ca="1">SUMIFS(INDIRECT($F$1&amp;$F93&amp;":"&amp;$F93),INDIRECT($F$1&amp;dbP!$D$2&amp;":"&amp;dbP!$D$2),"&gt;="&amp;W$6,INDIRECT($F$1&amp;dbP!$D$2&amp;":"&amp;dbP!$D$2),"&lt;="&amp;W$7,INDIRECT($F$1&amp;dbP!$O$2&amp;":"&amp;dbP!$O$2),$H93,INDIRECT($F$1&amp;dbP!$P$2&amp;":"&amp;dbP!$P$2),IF($I93=$J93,"*",$I93),INDIRECT($F$1&amp;dbP!$Q$2&amp;":"&amp;dbP!$Q$2),IF(OR($I93=$J93,"  "&amp;$I93=$J93),"*",RIGHT($J93,LEN($J93)-4)))</f>
        <v>1125151.1099999999</v>
      </c>
      <c r="X93" s="1">
        <f ca="1">SUMIFS(INDIRECT($F$1&amp;$F93&amp;":"&amp;$F93),INDIRECT($F$1&amp;dbP!$D$2&amp;":"&amp;dbP!$D$2),"&gt;="&amp;X$6,INDIRECT($F$1&amp;dbP!$D$2&amp;":"&amp;dbP!$D$2),"&lt;="&amp;X$7,INDIRECT($F$1&amp;dbP!$O$2&amp;":"&amp;dbP!$O$2),$H93,INDIRECT($F$1&amp;dbP!$P$2&amp;":"&amp;dbP!$P$2),IF($I93=$J93,"*",$I93),INDIRECT($F$1&amp;dbP!$Q$2&amp;":"&amp;dbP!$Q$2),IF(OR($I93=$J93,"  "&amp;$I93=$J93),"*",RIGHT($J93,LEN($J93)-4)))</f>
        <v>4325125.604239</v>
      </c>
      <c r="Y93" s="1">
        <f ca="1">SUMIFS(INDIRECT($F$1&amp;$F93&amp;":"&amp;$F93),INDIRECT($F$1&amp;dbP!$D$2&amp;":"&amp;dbP!$D$2),"&gt;="&amp;Y$6,INDIRECT($F$1&amp;dbP!$D$2&amp;":"&amp;dbP!$D$2),"&lt;="&amp;Y$7,INDIRECT($F$1&amp;dbP!$O$2&amp;":"&amp;dbP!$O$2),$H93,INDIRECT($F$1&amp;dbP!$P$2&amp;":"&amp;dbP!$P$2),IF($I93=$J93,"*",$I93),INDIRECT($F$1&amp;dbP!$Q$2&amp;":"&amp;dbP!$Q$2),IF(OR($I93=$J93,"  "&amp;$I93=$J93),"*",RIGHT($J93,LEN($J93)-4)))</f>
        <v>2505782.3499460001</v>
      </c>
      <c r="Z93" s="1">
        <f ca="1">SUMIFS(INDIRECT($F$1&amp;$F93&amp;":"&amp;$F93),INDIRECT($F$1&amp;dbP!$D$2&amp;":"&amp;dbP!$D$2),"&gt;="&amp;Z$6,INDIRECT($F$1&amp;dbP!$D$2&amp;":"&amp;dbP!$D$2),"&lt;="&amp;Z$7,INDIRECT($F$1&amp;dbP!$O$2&amp;":"&amp;dbP!$O$2),$H93,INDIRECT($F$1&amp;dbP!$P$2&amp;":"&amp;dbP!$P$2),IF($I93=$J93,"*",$I93),INDIRECT($F$1&amp;dbP!$Q$2&amp;":"&amp;dbP!$Q$2),IF(OR($I93=$J93,"  "&amp;$I93=$J93),"*",RIGHT($J93,LEN($J93)-4)))</f>
        <v>1646756.94</v>
      </c>
      <c r="AA93" s="1">
        <f ca="1">SUMIFS(INDIRECT($F$1&amp;$F93&amp;":"&amp;$F93),INDIRECT($F$1&amp;dbP!$D$2&amp;":"&amp;dbP!$D$2),"&gt;="&amp;AA$6,INDIRECT($F$1&amp;dbP!$D$2&amp;":"&amp;dbP!$D$2),"&lt;="&amp;AA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B93" s="1">
        <f ca="1">SUMIFS(INDIRECT($F$1&amp;$F93&amp;":"&amp;$F93),INDIRECT($F$1&amp;dbP!$D$2&amp;":"&amp;dbP!$D$2),"&gt;="&amp;AB$6,INDIRECT($F$1&amp;dbP!$D$2&amp;":"&amp;dbP!$D$2),"&lt;="&amp;AB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C93" s="1">
        <f ca="1">SUMIFS(INDIRECT($F$1&amp;$F93&amp;":"&amp;$F93),INDIRECT($F$1&amp;dbP!$D$2&amp;":"&amp;dbP!$D$2),"&gt;="&amp;AC$6,INDIRECT($F$1&amp;dbP!$D$2&amp;":"&amp;dbP!$D$2),"&lt;="&amp;AC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D93" s="1">
        <f ca="1">SUMIFS(INDIRECT($F$1&amp;$F93&amp;":"&amp;$F93),INDIRECT($F$1&amp;dbP!$D$2&amp;":"&amp;dbP!$D$2),"&gt;="&amp;AD$6,INDIRECT($F$1&amp;dbP!$D$2&amp;":"&amp;dbP!$D$2),"&lt;="&amp;AD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E93" s="1">
        <f ca="1">SUMIFS(INDIRECT($F$1&amp;$F93&amp;":"&amp;$F93),INDIRECT($F$1&amp;dbP!$D$2&amp;":"&amp;dbP!$D$2),"&gt;="&amp;AE$6,INDIRECT($F$1&amp;dbP!$D$2&amp;":"&amp;dbP!$D$2),"&lt;="&amp;AE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F93" s="1">
        <f ca="1">SUMIFS(INDIRECT($F$1&amp;$F93&amp;":"&amp;$F93),INDIRECT($F$1&amp;dbP!$D$2&amp;":"&amp;dbP!$D$2),"&gt;="&amp;AF$6,INDIRECT($F$1&amp;dbP!$D$2&amp;":"&amp;dbP!$D$2),"&lt;="&amp;AF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G93" s="1">
        <f ca="1">SUMIFS(INDIRECT($F$1&amp;$F93&amp;":"&amp;$F93),INDIRECT($F$1&amp;dbP!$D$2&amp;":"&amp;dbP!$D$2),"&gt;="&amp;AG$6,INDIRECT($F$1&amp;dbP!$D$2&amp;":"&amp;dbP!$D$2),"&lt;="&amp;AG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H93" s="1">
        <f ca="1">SUMIFS(INDIRECT($F$1&amp;$F93&amp;":"&amp;$F93),INDIRECT($F$1&amp;dbP!$D$2&amp;":"&amp;dbP!$D$2),"&gt;="&amp;AH$6,INDIRECT($F$1&amp;dbP!$D$2&amp;":"&amp;dbP!$D$2),"&lt;="&amp;AH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I93" s="1">
        <f ca="1">SUMIFS(INDIRECT($F$1&amp;$F93&amp;":"&amp;$F93),INDIRECT($F$1&amp;dbP!$D$2&amp;":"&amp;dbP!$D$2),"&gt;="&amp;AI$6,INDIRECT($F$1&amp;dbP!$D$2&amp;":"&amp;dbP!$D$2),"&lt;="&amp;AI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J93" s="1">
        <f ca="1">SUMIFS(INDIRECT($F$1&amp;$F93&amp;":"&amp;$F93),INDIRECT($F$1&amp;dbP!$D$2&amp;":"&amp;dbP!$D$2),"&gt;="&amp;AJ$6,INDIRECT($F$1&amp;dbP!$D$2&amp;":"&amp;dbP!$D$2),"&lt;="&amp;AJ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K93" s="1">
        <f ca="1">SUMIFS(INDIRECT($F$1&amp;$F93&amp;":"&amp;$F93),INDIRECT($F$1&amp;dbP!$D$2&amp;":"&amp;dbP!$D$2),"&gt;="&amp;AK$6,INDIRECT($F$1&amp;dbP!$D$2&amp;":"&amp;dbP!$D$2),"&lt;="&amp;AK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L93" s="1">
        <f ca="1">SUMIFS(INDIRECT($F$1&amp;$F93&amp;":"&amp;$F93),INDIRECT($F$1&amp;dbP!$D$2&amp;":"&amp;dbP!$D$2),"&gt;="&amp;AL$6,INDIRECT($F$1&amp;dbP!$D$2&amp;":"&amp;dbP!$D$2),"&lt;="&amp;AL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M93" s="1">
        <f ca="1">SUMIFS(INDIRECT($F$1&amp;$F93&amp;":"&amp;$F93),INDIRECT($F$1&amp;dbP!$D$2&amp;":"&amp;dbP!$D$2),"&gt;="&amp;AM$6,INDIRECT($F$1&amp;dbP!$D$2&amp;":"&amp;dbP!$D$2),"&lt;="&amp;AM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N93" s="1">
        <f ca="1">SUMIFS(INDIRECT($F$1&amp;$F93&amp;":"&amp;$F93),INDIRECT($F$1&amp;dbP!$D$2&amp;":"&amp;dbP!$D$2),"&gt;="&amp;AN$6,INDIRECT($F$1&amp;dbP!$D$2&amp;":"&amp;dbP!$D$2),"&lt;="&amp;AN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O93" s="1">
        <f ca="1">SUMIFS(INDIRECT($F$1&amp;$F93&amp;":"&amp;$F93),INDIRECT($F$1&amp;dbP!$D$2&amp;":"&amp;dbP!$D$2),"&gt;="&amp;AO$6,INDIRECT($F$1&amp;dbP!$D$2&amp;":"&amp;dbP!$D$2),"&lt;="&amp;AO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P93" s="1">
        <f ca="1">SUMIFS(INDIRECT($F$1&amp;$F93&amp;":"&amp;$F93),INDIRECT($F$1&amp;dbP!$D$2&amp;":"&amp;dbP!$D$2),"&gt;="&amp;AP$6,INDIRECT($F$1&amp;dbP!$D$2&amp;":"&amp;dbP!$D$2),"&lt;="&amp;AP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Q93" s="1">
        <f ca="1">SUMIFS(INDIRECT($F$1&amp;$F93&amp;":"&amp;$F93),INDIRECT($F$1&amp;dbP!$D$2&amp;":"&amp;dbP!$D$2),"&gt;="&amp;AQ$6,INDIRECT($F$1&amp;dbP!$D$2&amp;":"&amp;dbP!$D$2),"&lt;="&amp;AQ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R93" s="1">
        <f ca="1">SUMIFS(INDIRECT($F$1&amp;$F93&amp;":"&amp;$F93),INDIRECT($F$1&amp;dbP!$D$2&amp;":"&amp;dbP!$D$2),"&gt;="&amp;AR$6,INDIRECT($F$1&amp;dbP!$D$2&amp;":"&amp;dbP!$D$2),"&lt;="&amp;AR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S93" s="1">
        <f ca="1">SUMIFS(INDIRECT($F$1&amp;$F93&amp;":"&amp;$F93),INDIRECT($F$1&amp;dbP!$D$2&amp;":"&amp;dbP!$D$2),"&gt;="&amp;AS$6,INDIRECT($F$1&amp;dbP!$D$2&amp;":"&amp;dbP!$D$2),"&lt;="&amp;AS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T93" s="1">
        <f ca="1">SUMIFS(INDIRECT($F$1&amp;$F93&amp;":"&amp;$F93),INDIRECT($F$1&amp;dbP!$D$2&amp;":"&amp;dbP!$D$2),"&gt;="&amp;AT$6,INDIRECT($F$1&amp;dbP!$D$2&amp;":"&amp;dbP!$D$2),"&lt;="&amp;AT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U93" s="1">
        <f ca="1">SUMIFS(INDIRECT($F$1&amp;$F93&amp;":"&amp;$F93),INDIRECT($F$1&amp;dbP!$D$2&amp;":"&amp;dbP!$D$2),"&gt;="&amp;AU$6,INDIRECT($F$1&amp;dbP!$D$2&amp;":"&amp;dbP!$D$2),"&lt;="&amp;AU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V93" s="1">
        <f ca="1">SUMIFS(INDIRECT($F$1&amp;$F93&amp;":"&amp;$F93),INDIRECT($F$1&amp;dbP!$D$2&amp;":"&amp;dbP!$D$2),"&gt;="&amp;AV$6,INDIRECT($F$1&amp;dbP!$D$2&amp;":"&amp;dbP!$D$2),"&lt;="&amp;AV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W93" s="1">
        <f ca="1">SUMIFS(INDIRECT($F$1&amp;$F93&amp;":"&amp;$F93),INDIRECT($F$1&amp;dbP!$D$2&amp;":"&amp;dbP!$D$2),"&gt;="&amp;AW$6,INDIRECT($F$1&amp;dbP!$D$2&amp;":"&amp;dbP!$D$2),"&lt;="&amp;AW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X93" s="1">
        <f ca="1">SUMIFS(INDIRECT($F$1&amp;$F93&amp;":"&amp;$F93),INDIRECT($F$1&amp;dbP!$D$2&amp;":"&amp;dbP!$D$2),"&gt;="&amp;AX$6,INDIRECT($F$1&amp;dbP!$D$2&amp;":"&amp;dbP!$D$2),"&lt;="&amp;AX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Y93" s="1">
        <f ca="1">SUMIFS(INDIRECT($F$1&amp;$F93&amp;":"&amp;$F93),INDIRECT($F$1&amp;dbP!$D$2&amp;":"&amp;dbP!$D$2),"&gt;="&amp;AY$6,INDIRECT($F$1&amp;dbP!$D$2&amp;":"&amp;dbP!$D$2),"&lt;="&amp;AY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Z93" s="1">
        <f ca="1">SUMIFS(INDIRECT($F$1&amp;$F93&amp;":"&amp;$F93),INDIRECT($F$1&amp;dbP!$D$2&amp;":"&amp;dbP!$D$2),"&gt;="&amp;AZ$6,INDIRECT($F$1&amp;dbP!$D$2&amp;":"&amp;dbP!$D$2),"&lt;="&amp;AZ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A93" s="1">
        <f ca="1">SUMIFS(INDIRECT($F$1&amp;$F93&amp;":"&amp;$F93),INDIRECT($F$1&amp;dbP!$D$2&amp;":"&amp;dbP!$D$2),"&gt;="&amp;BA$6,INDIRECT($F$1&amp;dbP!$D$2&amp;":"&amp;dbP!$D$2),"&lt;="&amp;BA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B93" s="1">
        <f ca="1">SUMIFS(INDIRECT($F$1&amp;$F93&amp;":"&amp;$F93),INDIRECT($F$1&amp;dbP!$D$2&amp;":"&amp;dbP!$D$2),"&gt;="&amp;BB$6,INDIRECT($F$1&amp;dbP!$D$2&amp;":"&amp;dbP!$D$2),"&lt;="&amp;BB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C93" s="1">
        <f ca="1">SUMIFS(INDIRECT($F$1&amp;$F93&amp;":"&amp;$F93),INDIRECT($F$1&amp;dbP!$D$2&amp;":"&amp;dbP!$D$2),"&gt;="&amp;BC$6,INDIRECT($F$1&amp;dbP!$D$2&amp;":"&amp;dbP!$D$2),"&lt;="&amp;BC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D93" s="1">
        <f ca="1">SUMIFS(INDIRECT($F$1&amp;$F93&amp;":"&amp;$F93),INDIRECT($F$1&amp;dbP!$D$2&amp;":"&amp;dbP!$D$2),"&gt;="&amp;BD$6,INDIRECT($F$1&amp;dbP!$D$2&amp;":"&amp;dbP!$D$2),"&lt;="&amp;BD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E93" s="1">
        <f ca="1">SUMIFS(INDIRECT($F$1&amp;$F93&amp;":"&amp;$F93),INDIRECT($F$1&amp;dbP!$D$2&amp;":"&amp;dbP!$D$2),"&gt;="&amp;BE$6,INDIRECT($F$1&amp;dbP!$D$2&amp;":"&amp;dbP!$D$2),"&lt;="&amp;BE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</row>
    <row r="94" spans="2:57" x14ac:dyDescent="0.3">
      <c r="B94" s="1">
        <f>MAX(B$49:B93)+1</f>
        <v>60</v>
      </c>
      <c r="F94" s="1" t="str">
        <f ca="1">INDIRECT($B$1&amp;Items!H$2&amp;$B94)</f>
        <v>Y</v>
      </c>
      <c r="H94" s="13" t="str">
        <f ca="1">INDIRECT($B$1&amp;Items!E$2&amp;$B94)</f>
        <v>Начисление себестоимостных затрат</v>
      </c>
      <c r="I94" s="13" t="str">
        <f ca="1">IF(INDIRECT($B$1&amp;Items!F$2&amp;$B94)="",H94,INDIRECT($B$1&amp;Items!F$2&amp;$B94))</f>
        <v>Начисление затрат этапа-4 бизнес-процесса</v>
      </c>
      <c r="J94" s="1" t="str">
        <f ca="1">IF(INDIRECT($B$1&amp;Items!G$2&amp;$B94)="",IF(H94&lt;&gt;I94,"  "&amp;I94,I94),"    "&amp;INDIRECT($B$1&amp;Items!G$2&amp;$B94))</f>
        <v xml:space="preserve">    Производственные затраты-28</v>
      </c>
      <c r="S94" s="1">
        <f ca="1">SUM($U94:INDIRECT(ADDRESS(ROW(),SUMIFS($1:$1,$5:$5,MAX($5:$5)))))</f>
        <v>1125151.1099999999</v>
      </c>
      <c r="V94" s="1">
        <f ca="1">SUMIFS(INDIRECT($F$1&amp;$F94&amp;":"&amp;$F94),INDIRECT($F$1&amp;dbP!$D$2&amp;":"&amp;dbP!$D$2),"&gt;="&amp;V$6,INDIRECT($F$1&amp;dbP!$D$2&amp;":"&amp;dbP!$D$2),"&lt;="&amp;V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W94" s="1">
        <f ca="1">SUMIFS(INDIRECT($F$1&amp;$F94&amp;":"&amp;$F94),INDIRECT($F$1&amp;dbP!$D$2&amp;":"&amp;dbP!$D$2),"&gt;="&amp;W$6,INDIRECT($F$1&amp;dbP!$D$2&amp;":"&amp;dbP!$D$2),"&lt;="&amp;W$7,INDIRECT($F$1&amp;dbP!$O$2&amp;":"&amp;dbP!$O$2),$H94,INDIRECT($F$1&amp;dbP!$P$2&amp;":"&amp;dbP!$P$2),IF($I94=$J94,"*",$I94),INDIRECT($F$1&amp;dbP!$Q$2&amp;":"&amp;dbP!$Q$2),IF(OR($I94=$J94,"  "&amp;$I94=$J94),"*",RIGHT($J94,LEN($J94)-4)))</f>
        <v>1125151.1099999999</v>
      </c>
      <c r="X94" s="1">
        <f ca="1">SUMIFS(INDIRECT($F$1&amp;$F94&amp;":"&amp;$F94),INDIRECT($F$1&amp;dbP!$D$2&amp;":"&amp;dbP!$D$2),"&gt;="&amp;X$6,INDIRECT($F$1&amp;dbP!$D$2&amp;":"&amp;dbP!$D$2),"&lt;="&amp;X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Y94" s="1">
        <f ca="1">SUMIFS(INDIRECT($F$1&amp;$F94&amp;":"&amp;$F94),INDIRECT($F$1&amp;dbP!$D$2&amp;":"&amp;dbP!$D$2),"&gt;="&amp;Y$6,INDIRECT($F$1&amp;dbP!$D$2&amp;":"&amp;dbP!$D$2),"&lt;="&amp;Y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Z94" s="1">
        <f ca="1">SUMIFS(INDIRECT($F$1&amp;$F94&amp;":"&amp;$F94),INDIRECT($F$1&amp;dbP!$D$2&amp;":"&amp;dbP!$D$2),"&gt;="&amp;Z$6,INDIRECT($F$1&amp;dbP!$D$2&amp;":"&amp;dbP!$D$2),"&lt;="&amp;Z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A94" s="1">
        <f ca="1">SUMIFS(INDIRECT($F$1&amp;$F94&amp;":"&amp;$F94),INDIRECT($F$1&amp;dbP!$D$2&amp;":"&amp;dbP!$D$2),"&gt;="&amp;AA$6,INDIRECT($F$1&amp;dbP!$D$2&amp;":"&amp;dbP!$D$2),"&lt;="&amp;AA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B94" s="1">
        <f ca="1">SUMIFS(INDIRECT($F$1&amp;$F94&amp;":"&amp;$F94),INDIRECT($F$1&amp;dbP!$D$2&amp;":"&amp;dbP!$D$2),"&gt;="&amp;AB$6,INDIRECT($F$1&amp;dbP!$D$2&amp;":"&amp;dbP!$D$2),"&lt;="&amp;AB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C94" s="1">
        <f ca="1">SUMIFS(INDIRECT($F$1&amp;$F94&amp;":"&amp;$F94),INDIRECT($F$1&amp;dbP!$D$2&amp;":"&amp;dbP!$D$2),"&gt;="&amp;AC$6,INDIRECT($F$1&amp;dbP!$D$2&amp;":"&amp;dbP!$D$2),"&lt;="&amp;AC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D94" s="1">
        <f ca="1">SUMIFS(INDIRECT($F$1&amp;$F94&amp;":"&amp;$F94),INDIRECT($F$1&amp;dbP!$D$2&amp;":"&amp;dbP!$D$2),"&gt;="&amp;AD$6,INDIRECT($F$1&amp;dbP!$D$2&amp;":"&amp;dbP!$D$2),"&lt;="&amp;AD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E94" s="1">
        <f ca="1">SUMIFS(INDIRECT($F$1&amp;$F94&amp;":"&amp;$F94),INDIRECT($F$1&amp;dbP!$D$2&amp;":"&amp;dbP!$D$2),"&gt;="&amp;AE$6,INDIRECT($F$1&amp;dbP!$D$2&amp;":"&amp;dbP!$D$2),"&lt;="&amp;AE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F94" s="1">
        <f ca="1">SUMIFS(INDIRECT($F$1&amp;$F94&amp;":"&amp;$F94),INDIRECT($F$1&amp;dbP!$D$2&amp;":"&amp;dbP!$D$2),"&gt;="&amp;AF$6,INDIRECT($F$1&amp;dbP!$D$2&amp;":"&amp;dbP!$D$2),"&lt;="&amp;AF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G94" s="1">
        <f ca="1">SUMIFS(INDIRECT($F$1&amp;$F94&amp;":"&amp;$F94),INDIRECT($F$1&amp;dbP!$D$2&amp;":"&amp;dbP!$D$2),"&gt;="&amp;AG$6,INDIRECT($F$1&amp;dbP!$D$2&amp;":"&amp;dbP!$D$2),"&lt;="&amp;AG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H94" s="1">
        <f ca="1">SUMIFS(INDIRECT($F$1&amp;$F94&amp;":"&amp;$F94),INDIRECT($F$1&amp;dbP!$D$2&amp;":"&amp;dbP!$D$2),"&gt;="&amp;AH$6,INDIRECT($F$1&amp;dbP!$D$2&amp;":"&amp;dbP!$D$2),"&lt;="&amp;AH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I94" s="1">
        <f ca="1">SUMIFS(INDIRECT($F$1&amp;$F94&amp;":"&amp;$F94),INDIRECT($F$1&amp;dbP!$D$2&amp;":"&amp;dbP!$D$2),"&gt;="&amp;AI$6,INDIRECT($F$1&amp;dbP!$D$2&amp;":"&amp;dbP!$D$2),"&lt;="&amp;AI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J94" s="1">
        <f ca="1">SUMIFS(INDIRECT($F$1&amp;$F94&amp;":"&amp;$F94),INDIRECT($F$1&amp;dbP!$D$2&amp;":"&amp;dbP!$D$2),"&gt;="&amp;AJ$6,INDIRECT($F$1&amp;dbP!$D$2&amp;":"&amp;dbP!$D$2),"&lt;="&amp;AJ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K94" s="1">
        <f ca="1">SUMIFS(INDIRECT($F$1&amp;$F94&amp;":"&amp;$F94),INDIRECT($F$1&amp;dbP!$D$2&amp;":"&amp;dbP!$D$2),"&gt;="&amp;AK$6,INDIRECT($F$1&amp;dbP!$D$2&amp;":"&amp;dbP!$D$2),"&lt;="&amp;AK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L94" s="1">
        <f ca="1">SUMIFS(INDIRECT($F$1&amp;$F94&amp;":"&amp;$F94),INDIRECT($F$1&amp;dbP!$D$2&amp;":"&amp;dbP!$D$2),"&gt;="&amp;AL$6,INDIRECT($F$1&amp;dbP!$D$2&amp;":"&amp;dbP!$D$2),"&lt;="&amp;AL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M94" s="1">
        <f ca="1">SUMIFS(INDIRECT($F$1&amp;$F94&amp;":"&amp;$F94),INDIRECT($F$1&amp;dbP!$D$2&amp;":"&amp;dbP!$D$2),"&gt;="&amp;AM$6,INDIRECT($F$1&amp;dbP!$D$2&amp;":"&amp;dbP!$D$2),"&lt;="&amp;AM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N94" s="1">
        <f ca="1">SUMIFS(INDIRECT($F$1&amp;$F94&amp;":"&amp;$F94),INDIRECT($F$1&amp;dbP!$D$2&amp;":"&amp;dbP!$D$2),"&gt;="&amp;AN$6,INDIRECT($F$1&amp;dbP!$D$2&amp;":"&amp;dbP!$D$2),"&lt;="&amp;AN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O94" s="1">
        <f ca="1">SUMIFS(INDIRECT($F$1&amp;$F94&amp;":"&amp;$F94),INDIRECT($F$1&amp;dbP!$D$2&amp;":"&amp;dbP!$D$2),"&gt;="&amp;AO$6,INDIRECT($F$1&amp;dbP!$D$2&amp;":"&amp;dbP!$D$2),"&lt;="&amp;AO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P94" s="1">
        <f ca="1">SUMIFS(INDIRECT($F$1&amp;$F94&amp;":"&amp;$F94),INDIRECT($F$1&amp;dbP!$D$2&amp;":"&amp;dbP!$D$2),"&gt;="&amp;AP$6,INDIRECT($F$1&amp;dbP!$D$2&amp;":"&amp;dbP!$D$2),"&lt;="&amp;AP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Q94" s="1">
        <f ca="1">SUMIFS(INDIRECT($F$1&amp;$F94&amp;":"&amp;$F94),INDIRECT($F$1&amp;dbP!$D$2&amp;":"&amp;dbP!$D$2),"&gt;="&amp;AQ$6,INDIRECT($F$1&amp;dbP!$D$2&amp;":"&amp;dbP!$D$2),"&lt;="&amp;AQ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R94" s="1">
        <f ca="1">SUMIFS(INDIRECT($F$1&amp;$F94&amp;":"&amp;$F94),INDIRECT($F$1&amp;dbP!$D$2&amp;":"&amp;dbP!$D$2),"&gt;="&amp;AR$6,INDIRECT($F$1&amp;dbP!$D$2&amp;":"&amp;dbP!$D$2),"&lt;="&amp;AR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S94" s="1">
        <f ca="1">SUMIFS(INDIRECT($F$1&amp;$F94&amp;":"&amp;$F94),INDIRECT($F$1&amp;dbP!$D$2&amp;":"&amp;dbP!$D$2),"&gt;="&amp;AS$6,INDIRECT($F$1&amp;dbP!$D$2&amp;":"&amp;dbP!$D$2),"&lt;="&amp;AS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T94" s="1">
        <f ca="1">SUMIFS(INDIRECT($F$1&amp;$F94&amp;":"&amp;$F94),INDIRECT($F$1&amp;dbP!$D$2&amp;":"&amp;dbP!$D$2),"&gt;="&amp;AT$6,INDIRECT($F$1&amp;dbP!$D$2&amp;":"&amp;dbP!$D$2),"&lt;="&amp;AT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U94" s="1">
        <f ca="1">SUMIFS(INDIRECT($F$1&amp;$F94&amp;":"&amp;$F94),INDIRECT($F$1&amp;dbP!$D$2&amp;":"&amp;dbP!$D$2),"&gt;="&amp;AU$6,INDIRECT($F$1&amp;dbP!$D$2&amp;":"&amp;dbP!$D$2),"&lt;="&amp;AU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V94" s="1">
        <f ca="1">SUMIFS(INDIRECT($F$1&amp;$F94&amp;":"&amp;$F94),INDIRECT($F$1&amp;dbP!$D$2&amp;":"&amp;dbP!$D$2),"&gt;="&amp;AV$6,INDIRECT($F$1&amp;dbP!$D$2&amp;":"&amp;dbP!$D$2),"&lt;="&amp;AV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W94" s="1">
        <f ca="1">SUMIFS(INDIRECT($F$1&amp;$F94&amp;":"&amp;$F94),INDIRECT($F$1&amp;dbP!$D$2&amp;":"&amp;dbP!$D$2),"&gt;="&amp;AW$6,INDIRECT($F$1&amp;dbP!$D$2&amp;":"&amp;dbP!$D$2),"&lt;="&amp;AW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X94" s="1">
        <f ca="1">SUMIFS(INDIRECT($F$1&amp;$F94&amp;":"&amp;$F94),INDIRECT($F$1&amp;dbP!$D$2&amp;":"&amp;dbP!$D$2),"&gt;="&amp;AX$6,INDIRECT($F$1&amp;dbP!$D$2&amp;":"&amp;dbP!$D$2),"&lt;="&amp;AX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Y94" s="1">
        <f ca="1">SUMIFS(INDIRECT($F$1&amp;$F94&amp;":"&amp;$F94),INDIRECT($F$1&amp;dbP!$D$2&amp;":"&amp;dbP!$D$2),"&gt;="&amp;AY$6,INDIRECT($F$1&amp;dbP!$D$2&amp;":"&amp;dbP!$D$2),"&lt;="&amp;AY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Z94" s="1">
        <f ca="1">SUMIFS(INDIRECT($F$1&amp;$F94&amp;":"&amp;$F94),INDIRECT($F$1&amp;dbP!$D$2&amp;":"&amp;dbP!$D$2),"&gt;="&amp;AZ$6,INDIRECT($F$1&amp;dbP!$D$2&amp;":"&amp;dbP!$D$2),"&lt;="&amp;AZ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A94" s="1">
        <f ca="1">SUMIFS(INDIRECT($F$1&amp;$F94&amp;":"&amp;$F94),INDIRECT($F$1&amp;dbP!$D$2&amp;":"&amp;dbP!$D$2),"&gt;="&amp;BA$6,INDIRECT($F$1&amp;dbP!$D$2&amp;":"&amp;dbP!$D$2),"&lt;="&amp;BA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B94" s="1">
        <f ca="1">SUMIFS(INDIRECT($F$1&amp;$F94&amp;":"&amp;$F94),INDIRECT($F$1&amp;dbP!$D$2&amp;":"&amp;dbP!$D$2),"&gt;="&amp;BB$6,INDIRECT($F$1&amp;dbP!$D$2&amp;":"&amp;dbP!$D$2),"&lt;="&amp;BB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C94" s="1">
        <f ca="1">SUMIFS(INDIRECT($F$1&amp;$F94&amp;":"&amp;$F94),INDIRECT($F$1&amp;dbP!$D$2&amp;":"&amp;dbP!$D$2),"&gt;="&amp;BC$6,INDIRECT($F$1&amp;dbP!$D$2&amp;":"&amp;dbP!$D$2),"&lt;="&amp;BC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D94" s="1">
        <f ca="1">SUMIFS(INDIRECT($F$1&amp;$F94&amp;":"&amp;$F94),INDIRECT($F$1&amp;dbP!$D$2&amp;":"&amp;dbP!$D$2),"&gt;="&amp;BD$6,INDIRECT($F$1&amp;dbP!$D$2&amp;":"&amp;dbP!$D$2),"&lt;="&amp;BD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E94" s="1">
        <f ca="1">SUMIFS(INDIRECT($F$1&amp;$F94&amp;":"&amp;$F94),INDIRECT($F$1&amp;dbP!$D$2&amp;":"&amp;dbP!$D$2),"&gt;="&amp;BE$6,INDIRECT($F$1&amp;dbP!$D$2&amp;":"&amp;dbP!$D$2),"&lt;="&amp;BE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</row>
    <row r="95" spans="2:57" x14ac:dyDescent="0.3">
      <c r="B95" s="1">
        <f>MAX(B$49:B94)+1</f>
        <v>61</v>
      </c>
      <c r="F95" s="1" t="str">
        <f ca="1">INDIRECT($B$1&amp;Items!H$2&amp;$B95)</f>
        <v>Y</v>
      </c>
      <c r="H95" s="13" t="str">
        <f ca="1">INDIRECT($B$1&amp;Items!E$2&amp;$B95)</f>
        <v>Начисление себестоимостных затрат</v>
      </c>
      <c r="I95" s="13" t="str">
        <f ca="1">IF(INDIRECT($B$1&amp;Items!F$2&amp;$B95)="",H95,INDIRECT($B$1&amp;Items!F$2&amp;$B95))</f>
        <v>Начисление затрат этапа-4 бизнес-процесса</v>
      </c>
      <c r="J95" s="1" t="str">
        <f ca="1">IF(INDIRECT($B$1&amp;Items!G$2&amp;$B95)="",IF(H95&lt;&gt;I95,"  "&amp;I95,I95),"    "&amp;INDIRECT($B$1&amp;Items!G$2&amp;$B95))</f>
        <v xml:space="preserve">    Производственные затраты-29</v>
      </c>
      <c r="S95" s="1">
        <f ca="1">SUM($U95:INDIRECT(ADDRESS(ROW(),SUMIFS($1:$1,$5:$5,MAX($5:$5)))))</f>
        <v>805533.54</v>
      </c>
      <c r="V95" s="1">
        <f ca="1">SUMIFS(INDIRECT($F$1&amp;$F95&amp;":"&amp;$F95),INDIRECT($F$1&amp;dbP!$D$2&amp;":"&amp;dbP!$D$2),"&gt;="&amp;V$6,INDIRECT($F$1&amp;dbP!$D$2&amp;":"&amp;dbP!$D$2),"&lt;="&amp;V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W95" s="1">
        <f ca="1">SUMIFS(INDIRECT($F$1&amp;$F95&amp;":"&amp;$F95),INDIRECT($F$1&amp;dbP!$D$2&amp;":"&amp;dbP!$D$2),"&gt;="&amp;W$6,INDIRECT($F$1&amp;dbP!$D$2&amp;":"&amp;dbP!$D$2),"&lt;="&amp;W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X95" s="1">
        <f ca="1">SUMIFS(INDIRECT($F$1&amp;$F95&amp;":"&amp;$F95),INDIRECT($F$1&amp;dbP!$D$2&amp;":"&amp;dbP!$D$2),"&gt;="&amp;X$6,INDIRECT($F$1&amp;dbP!$D$2&amp;":"&amp;dbP!$D$2),"&lt;="&amp;X$7,INDIRECT($F$1&amp;dbP!$O$2&amp;":"&amp;dbP!$O$2),$H95,INDIRECT($F$1&amp;dbP!$P$2&amp;":"&amp;dbP!$P$2),IF($I95=$J95,"*",$I95),INDIRECT($F$1&amp;dbP!$Q$2&amp;":"&amp;dbP!$Q$2),IF(OR($I95=$J95,"  "&amp;$I95=$J95),"*",RIGHT($J95,LEN($J95)-4)))</f>
        <v>805533.54</v>
      </c>
      <c r="Y95" s="1">
        <f ca="1">SUMIFS(INDIRECT($F$1&amp;$F95&amp;":"&amp;$F95),INDIRECT($F$1&amp;dbP!$D$2&amp;":"&amp;dbP!$D$2),"&gt;="&amp;Y$6,INDIRECT($F$1&amp;dbP!$D$2&amp;":"&amp;dbP!$D$2),"&lt;="&amp;Y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Z95" s="1">
        <f ca="1">SUMIFS(INDIRECT($F$1&amp;$F95&amp;":"&amp;$F95),INDIRECT($F$1&amp;dbP!$D$2&amp;":"&amp;dbP!$D$2),"&gt;="&amp;Z$6,INDIRECT($F$1&amp;dbP!$D$2&amp;":"&amp;dbP!$D$2),"&lt;="&amp;Z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A95" s="1">
        <f ca="1">SUMIFS(INDIRECT($F$1&amp;$F95&amp;":"&amp;$F95),INDIRECT($F$1&amp;dbP!$D$2&amp;":"&amp;dbP!$D$2),"&gt;="&amp;AA$6,INDIRECT($F$1&amp;dbP!$D$2&amp;":"&amp;dbP!$D$2),"&lt;="&amp;AA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B95" s="1">
        <f ca="1">SUMIFS(INDIRECT($F$1&amp;$F95&amp;":"&amp;$F95),INDIRECT($F$1&amp;dbP!$D$2&amp;":"&amp;dbP!$D$2),"&gt;="&amp;AB$6,INDIRECT($F$1&amp;dbP!$D$2&amp;":"&amp;dbP!$D$2),"&lt;="&amp;AB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C95" s="1">
        <f ca="1">SUMIFS(INDIRECT($F$1&amp;$F95&amp;":"&amp;$F95),INDIRECT($F$1&amp;dbP!$D$2&amp;":"&amp;dbP!$D$2),"&gt;="&amp;AC$6,INDIRECT($F$1&amp;dbP!$D$2&amp;":"&amp;dbP!$D$2),"&lt;="&amp;AC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D95" s="1">
        <f ca="1">SUMIFS(INDIRECT($F$1&amp;$F95&amp;":"&amp;$F95),INDIRECT($F$1&amp;dbP!$D$2&amp;":"&amp;dbP!$D$2),"&gt;="&amp;AD$6,INDIRECT($F$1&amp;dbP!$D$2&amp;":"&amp;dbP!$D$2),"&lt;="&amp;AD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E95" s="1">
        <f ca="1">SUMIFS(INDIRECT($F$1&amp;$F95&amp;":"&amp;$F95),INDIRECT($F$1&amp;dbP!$D$2&amp;":"&amp;dbP!$D$2),"&gt;="&amp;AE$6,INDIRECT($F$1&amp;dbP!$D$2&amp;":"&amp;dbP!$D$2),"&lt;="&amp;AE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F95" s="1">
        <f ca="1">SUMIFS(INDIRECT($F$1&amp;$F95&amp;":"&amp;$F95),INDIRECT($F$1&amp;dbP!$D$2&amp;":"&amp;dbP!$D$2),"&gt;="&amp;AF$6,INDIRECT($F$1&amp;dbP!$D$2&amp;":"&amp;dbP!$D$2),"&lt;="&amp;AF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G95" s="1">
        <f ca="1">SUMIFS(INDIRECT($F$1&amp;$F95&amp;":"&amp;$F95),INDIRECT($F$1&amp;dbP!$D$2&amp;":"&amp;dbP!$D$2),"&gt;="&amp;AG$6,INDIRECT($F$1&amp;dbP!$D$2&amp;":"&amp;dbP!$D$2),"&lt;="&amp;AG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H95" s="1">
        <f ca="1">SUMIFS(INDIRECT($F$1&amp;$F95&amp;":"&amp;$F95),INDIRECT($F$1&amp;dbP!$D$2&amp;":"&amp;dbP!$D$2),"&gt;="&amp;AH$6,INDIRECT($F$1&amp;dbP!$D$2&amp;":"&amp;dbP!$D$2),"&lt;="&amp;AH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I95" s="1">
        <f ca="1">SUMIFS(INDIRECT($F$1&amp;$F95&amp;":"&amp;$F95),INDIRECT($F$1&amp;dbP!$D$2&amp;":"&amp;dbP!$D$2),"&gt;="&amp;AI$6,INDIRECT($F$1&amp;dbP!$D$2&amp;":"&amp;dbP!$D$2),"&lt;="&amp;AI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J95" s="1">
        <f ca="1">SUMIFS(INDIRECT($F$1&amp;$F95&amp;":"&amp;$F95),INDIRECT($F$1&amp;dbP!$D$2&amp;":"&amp;dbP!$D$2),"&gt;="&amp;AJ$6,INDIRECT($F$1&amp;dbP!$D$2&amp;":"&amp;dbP!$D$2),"&lt;="&amp;AJ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K95" s="1">
        <f ca="1">SUMIFS(INDIRECT($F$1&amp;$F95&amp;":"&amp;$F95),INDIRECT($F$1&amp;dbP!$D$2&amp;":"&amp;dbP!$D$2),"&gt;="&amp;AK$6,INDIRECT($F$1&amp;dbP!$D$2&amp;":"&amp;dbP!$D$2),"&lt;="&amp;AK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L95" s="1">
        <f ca="1">SUMIFS(INDIRECT($F$1&amp;$F95&amp;":"&amp;$F95),INDIRECT($F$1&amp;dbP!$D$2&amp;":"&amp;dbP!$D$2),"&gt;="&amp;AL$6,INDIRECT($F$1&amp;dbP!$D$2&amp;":"&amp;dbP!$D$2),"&lt;="&amp;AL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M95" s="1">
        <f ca="1">SUMIFS(INDIRECT($F$1&amp;$F95&amp;":"&amp;$F95),INDIRECT($F$1&amp;dbP!$D$2&amp;":"&amp;dbP!$D$2),"&gt;="&amp;AM$6,INDIRECT($F$1&amp;dbP!$D$2&amp;":"&amp;dbP!$D$2),"&lt;="&amp;AM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N95" s="1">
        <f ca="1">SUMIFS(INDIRECT($F$1&amp;$F95&amp;":"&amp;$F95),INDIRECT($F$1&amp;dbP!$D$2&amp;":"&amp;dbP!$D$2),"&gt;="&amp;AN$6,INDIRECT($F$1&amp;dbP!$D$2&amp;":"&amp;dbP!$D$2),"&lt;="&amp;AN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O95" s="1">
        <f ca="1">SUMIFS(INDIRECT($F$1&amp;$F95&amp;":"&amp;$F95),INDIRECT($F$1&amp;dbP!$D$2&amp;":"&amp;dbP!$D$2),"&gt;="&amp;AO$6,INDIRECT($F$1&amp;dbP!$D$2&amp;":"&amp;dbP!$D$2),"&lt;="&amp;AO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P95" s="1">
        <f ca="1">SUMIFS(INDIRECT($F$1&amp;$F95&amp;":"&amp;$F95),INDIRECT($F$1&amp;dbP!$D$2&amp;":"&amp;dbP!$D$2),"&gt;="&amp;AP$6,INDIRECT($F$1&amp;dbP!$D$2&amp;":"&amp;dbP!$D$2),"&lt;="&amp;AP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Q95" s="1">
        <f ca="1">SUMIFS(INDIRECT($F$1&amp;$F95&amp;":"&amp;$F95),INDIRECT($F$1&amp;dbP!$D$2&amp;":"&amp;dbP!$D$2),"&gt;="&amp;AQ$6,INDIRECT($F$1&amp;dbP!$D$2&amp;":"&amp;dbP!$D$2),"&lt;="&amp;AQ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R95" s="1">
        <f ca="1">SUMIFS(INDIRECT($F$1&amp;$F95&amp;":"&amp;$F95),INDIRECT($F$1&amp;dbP!$D$2&amp;":"&amp;dbP!$D$2),"&gt;="&amp;AR$6,INDIRECT($F$1&amp;dbP!$D$2&amp;":"&amp;dbP!$D$2),"&lt;="&amp;AR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S95" s="1">
        <f ca="1">SUMIFS(INDIRECT($F$1&amp;$F95&amp;":"&amp;$F95),INDIRECT($F$1&amp;dbP!$D$2&amp;":"&amp;dbP!$D$2),"&gt;="&amp;AS$6,INDIRECT($F$1&amp;dbP!$D$2&amp;":"&amp;dbP!$D$2),"&lt;="&amp;AS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T95" s="1">
        <f ca="1">SUMIFS(INDIRECT($F$1&amp;$F95&amp;":"&amp;$F95),INDIRECT($F$1&amp;dbP!$D$2&amp;":"&amp;dbP!$D$2),"&gt;="&amp;AT$6,INDIRECT($F$1&amp;dbP!$D$2&amp;":"&amp;dbP!$D$2),"&lt;="&amp;AT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U95" s="1">
        <f ca="1">SUMIFS(INDIRECT($F$1&amp;$F95&amp;":"&amp;$F95),INDIRECT($F$1&amp;dbP!$D$2&amp;":"&amp;dbP!$D$2),"&gt;="&amp;AU$6,INDIRECT($F$1&amp;dbP!$D$2&amp;":"&amp;dbP!$D$2),"&lt;="&amp;AU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V95" s="1">
        <f ca="1">SUMIFS(INDIRECT($F$1&amp;$F95&amp;":"&amp;$F95),INDIRECT($F$1&amp;dbP!$D$2&amp;":"&amp;dbP!$D$2),"&gt;="&amp;AV$6,INDIRECT($F$1&amp;dbP!$D$2&amp;":"&amp;dbP!$D$2),"&lt;="&amp;AV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W95" s="1">
        <f ca="1">SUMIFS(INDIRECT($F$1&amp;$F95&amp;":"&amp;$F95),INDIRECT($F$1&amp;dbP!$D$2&amp;":"&amp;dbP!$D$2),"&gt;="&amp;AW$6,INDIRECT($F$1&amp;dbP!$D$2&amp;":"&amp;dbP!$D$2),"&lt;="&amp;AW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X95" s="1">
        <f ca="1">SUMIFS(INDIRECT($F$1&amp;$F95&amp;":"&amp;$F95),INDIRECT($F$1&amp;dbP!$D$2&amp;":"&amp;dbP!$D$2),"&gt;="&amp;AX$6,INDIRECT($F$1&amp;dbP!$D$2&amp;":"&amp;dbP!$D$2),"&lt;="&amp;AX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Y95" s="1">
        <f ca="1">SUMIFS(INDIRECT($F$1&amp;$F95&amp;":"&amp;$F95),INDIRECT($F$1&amp;dbP!$D$2&amp;":"&amp;dbP!$D$2),"&gt;="&amp;AY$6,INDIRECT($F$1&amp;dbP!$D$2&amp;":"&amp;dbP!$D$2),"&lt;="&amp;AY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Z95" s="1">
        <f ca="1">SUMIFS(INDIRECT($F$1&amp;$F95&amp;":"&amp;$F95),INDIRECT($F$1&amp;dbP!$D$2&amp;":"&amp;dbP!$D$2),"&gt;="&amp;AZ$6,INDIRECT($F$1&amp;dbP!$D$2&amp;":"&amp;dbP!$D$2),"&lt;="&amp;AZ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A95" s="1">
        <f ca="1">SUMIFS(INDIRECT($F$1&amp;$F95&amp;":"&amp;$F95),INDIRECT($F$1&amp;dbP!$D$2&amp;":"&amp;dbP!$D$2),"&gt;="&amp;BA$6,INDIRECT($F$1&amp;dbP!$D$2&amp;":"&amp;dbP!$D$2),"&lt;="&amp;BA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B95" s="1">
        <f ca="1">SUMIFS(INDIRECT($F$1&amp;$F95&amp;":"&amp;$F95),INDIRECT($F$1&amp;dbP!$D$2&amp;":"&amp;dbP!$D$2),"&gt;="&amp;BB$6,INDIRECT($F$1&amp;dbP!$D$2&amp;":"&amp;dbP!$D$2),"&lt;="&amp;BB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C95" s="1">
        <f ca="1">SUMIFS(INDIRECT($F$1&amp;$F95&amp;":"&amp;$F95),INDIRECT($F$1&amp;dbP!$D$2&amp;":"&amp;dbP!$D$2),"&gt;="&amp;BC$6,INDIRECT($F$1&amp;dbP!$D$2&amp;":"&amp;dbP!$D$2),"&lt;="&amp;BC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D95" s="1">
        <f ca="1">SUMIFS(INDIRECT($F$1&amp;$F95&amp;":"&amp;$F95),INDIRECT($F$1&amp;dbP!$D$2&amp;":"&amp;dbP!$D$2),"&gt;="&amp;BD$6,INDIRECT($F$1&amp;dbP!$D$2&amp;":"&amp;dbP!$D$2),"&lt;="&amp;BD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E95" s="1">
        <f ca="1">SUMIFS(INDIRECT($F$1&amp;$F95&amp;":"&amp;$F95),INDIRECT($F$1&amp;dbP!$D$2&amp;":"&amp;dbP!$D$2),"&gt;="&amp;BE$6,INDIRECT($F$1&amp;dbP!$D$2&amp;":"&amp;dbP!$D$2),"&lt;="&amp;BE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</row>
    <row r="96" spans="2:57" x14ac:dyDescent="0.3">
      <c r="B96" s="1">
        <f>MAX(B$49:B95)+1</f>
        <v>62</v>
      </c>
      <c r="F96" s="1" t="str">
        <f ca="1">INDIRECT($B$1&amp;Items!H$2&amp;$B96)</f>
        <v>Y</v>
      </c>
      <c r="H96" s="13" t="str">
        <f ca="1">INDIRECT($B$1&amp;Items!E$2&amp;$B96)</f>
        <v>Начисление себестоимостных затрат</v>
      </c>
      <c r="I96" s="13" t="str">
        <f ca="1">IF(INDIRECT($B$1&amp;Items!F$2&amp;$B96)="",H96,INDIRECT($B$1&amp;Items!F$2&amp;$B96))</f>
        <v>Начисление затрат этапа-4 бизнес-процесса</v>
      </c>
      <c r="J96" s="1" t="str">
        <f ca="1">IF(INDIRECT($B$1&amp;Items!G$2&amp;$B96)="",IF(H96&lt;&gt;I96,"  "&amp;I96,I96),"    "&amp;INDIRECT($B$1&amp;Items!G$2&amp;$B96))</f>
        <v xml:space="preserve">    Производственные затраты-30</v>
      </c>
      <c r="S96" s="1">
        <f ca="1">SUM($U96:INDIRECT(ADDRESS(ROW(),SUMIFS($1:$1,$5:$5,MAX($5:$5)))))</f>
        <v>1043034.8164059999</v>
      </c>
      <c r="V96" s="1">
        <f ca="1">SUMIFS(INDIRECT($F$1&amp;$F96&amp;":"&amp;$F96),INDIRECT($F$1&amp;dbP!$D$2&amp;":"&amp;dbP!$D$2),"&gt;="&amp;V$6,INDIRECT($F$1&amp;dbP!$D$2&amp;":"&amp;dbP!$D$2),"&lt;="&amp;V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W96" s="1">
        <f ca="1">SUMIFS(INDIRECT($F$1&amp;$F96&amp;":"&amp;$F96),INDIRECT($F$1&amp;dbP!$D$2&amp;":"&amp;dbP!$D$2),"&gt;="&amp;W$6,INDIRECT($F$1&amp;dbP!$D$2&amp;":"&amp;dbP!$D$2),"&lt;="&amp;W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X96" s="1">
        <f ca="1">SUMIFS(INDIRECT($F$1&amp;$F96&amp;":"&amp;$F96),INDIRECT($F$1&amp;dbP!$D$2&amp;":"&amp;dbP!$D$2),"&gt;="&amp;X$6,INDIRECT($F$1&amp;dbP!$D$2&amp;":"&amp;dbP!$D$2),"&lt;="&amp;X$7,INDIRECT($F$1&amp;dbP!$O$2&amp;":"&amp;dbP!$O$2),$H96,INDIRECT($F$1&amp;dbP!$P$2&amp;":"&amp;dbP!$P$2),IF($I96=$J96,"*",$I96),INDIRECT($F$1&amp;dbP!$Q$2&amp;":"&amp;dbP!$Q$2),IF(OR($I96=$J96,"  "&amp;$I96=$J96),"*",RIGHT($J96,LEN($J96)-4)))</f>
        <v>1043034.8164059999</v>
      </c>
      <c r="Y96" s="1">
        <f ca="1">SUMIFS(INDIRECT($F$1&amp;$F96&amp;":"&amp;$F96),INDIRECT($F$1&amp;dbP!$D$2&amp;":"&amp;dbP!$D$2),"&gt;="&amp;Y$6,INDIRECT($F$1&amp;dbP!$D$2&amp;":"&amp;dbP!$D$2),"&lt;="&amp;Y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Z96" s="1">
        <f ca="1">SUMIFS(INDIRECT($F$1&amp;$F96&amp;":"&amp;$F96),INDIRECT($F$1&amp;dbP!$D$2&amp;":"&amp;dbP!$D$2),"&gt;="&amp;Z$6,INDIRECT($F$1&amp;dbP!$D$2&amp;":"&amp;dbP!$D$2),"&lt;="&amp;Z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A96" s="1">
        <f ca="1">SUMIFS(INDIRECT($F$1&amp;$F96&amp;":"&amp;$F96),INDIRECT($F$1&amp;dbP!$D$2&amp;":"&amp;dbP!$D$2),"&gt;="&amp;AA$6,INDIRECT($F$1&amp;dbP!$D$2&amp;":"&amp;dbP!$D$2),"&lt;="&amp;AA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B96" s="1">
        <f ca="1">SUMIFS(INDIRECT($F$1&amp;$F96&amp;":"&amp;$F96),INDIRECT($F$1&amp;dbP!$D$2&amp;":"&amp;dbP!$D$2),"&gt;="&amp;AB$6,INDIRECT($F$1&amp;dbP!$D$2&amp;":"&amp;dbP!$D$2),"&lt;="&amp;AB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C96" s="1">
        <f ca="1">SUMIFS(INDIRECT($F$1&amp;$F96&amp;":"&amp;$F96),INDIRECT($F$1&amp;dbP!$D$2&amp;":"&amp;dbP!$D$2),"&gt;="&amp;AC$6,INDIRECT($F$1&amp;dbP!$D$2&amp;":"&amp;dbP!$D$2),"&lt;="&amp;AC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D96" s="1">
        <f ca="1">SUMIFS(INDIRECT($F$1&amp;$F96&amp;":"&amp;$F96),INDIRECT($F$1&amp;dbP!$D$2&amp;":"&amp;dbP!$D$2),"&gt;="&amp;AD$6,INDIRECT($F$1&amp;dbP!$D$2&amp;":"&amp;dbP!$D$2),"&lt;="&amp;AD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E96" s="1">
        <f ca="1">SUMIFS(INDIRECT($F$1&amp;$F96&amp;":"&amp;$F96),INDIRECT($F$1&amp;dbP!$D$2&amp;":"&amp;dbP!$D$2),"&gt;="&amp;AE$6,INDIRECT($F$1&amp;dbP!$D$2&amp;":"&amp;dbP!$D$2),"&lt;="&amp;AE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F96" s="1">
        <f ca="1">SUMIFS(INDIRECT($F$1&amp;$F96&amp;":"&amp;$F96),INDIRECT($F$1&amp;dbP!$D$2&amp;":"&amp;dbP!$D$2),"&gt;="&amp;AF$6,INDIRECT($F$1&amp;dbP!$D$2&amp;":"&amp;dbP!$D$2),"&lt;="&amp;AF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G96" s="1">
        <f ca="1">SUMIFS(INDIRECT($F$1&amp;$F96&amp;":"&amp;$F96),INDIRECT($F$1&amp;dbP!$D$2&amp;":"&amp;dbP!$D$2),"&gt;="&amp;AG$6,INDIRECT($F$1&amp;dbP!$D$2&amp;":"&amp;dbP!$D$2),"&lt;="&amp;AG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H96" s="1">
        <f ca="1">SUMIFS(INDIRECT($F$1&amp;$F96&amp;":"&amp;$F96),INDIRECT($F$1&amp;dbP!$D$2&amp;":"&amp;dbP!$D$2),"&gt;="&amp;AH$6,INDIRECT($F$1&amp;dbP!$D$2&amp;":"&amp;dbP!$D$2),"&lt;="&amp;AH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I96" s="1">
        <f ca="1">SUMIFS(INDIRECT($F$1&amp;$F96&amp;":"&amp;$F96),INDIRECT($F$1&amp;dbP!$D$2&amp;":"&amp;dbP!$D$2),"&gt;="&amp;AI$6,INDIRECT($F$1&amp;dbP!$D$2&amp;":"&amp;dbP!$D$2),"&lt;="&amp;AI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J96" s="1">
        <f ca="1">SUMIFS(INDIRECT($F$1&amp;$F96&amp;":"&amp;$F96),INDIRECT($F$1&amp;dbP!$D$2&amp;":"&amp;dbP!$D$2),"&gt;="&amp;AJ$6,INDIRECT($F$1&amp;dbP!$D$2&amp;":"&amp;dbP!$D$2),"&lt;="&amp;AJ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K96" s="1">
        <f ca="1">SUMIFS(INDIRECT($F$1&amp;$F96&amp;":"&amp;$F96),INDIRECT($F$1&amp;dbP!$D$2&amp;":"&amp;dbP!$D$2),"&gt;="&amp;AK$6,INDIRECT($F$1&amp;dbP!$D$2&amp;":"&amp;dbP!$D$2),"&lt;="&amp;AK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L96" s="1">
        <f ca="1">SUMIFS(INDIRECT($F$1&amp;$F96&amp;":"&amp;$F96),INDIRECT($F$1&amp;dbP!$D$2&amp;":"&amp;dbP!$D$2),"&gt;="&amp;AL$6,INDIRECT($F$1&amp;dbP!$D$2&amp;":"&amp;dbP!$D$2),"&lt;="&amp;AL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M96" s="1">
        <f ca="1">SUMIFS(INDIRECT($F$1&amp;$F96&amp;":"&amp;$F96),INDIRECT($F$1&amp;dbP!$D$2&amp;":"&amp;dbP!$D$2),"&gt;="&amp;AM$6,INDIRECT($F$1&amp;dbP!$D$2&amp;":"&amp;dbP!$D$2),"&lt;="&amp;AM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N96" s="1">
        <f ca="1">SUMIFS(INDIRECT($F$1&amp;$F96&amp;":"&amp;$F96),INDIRECT($F$1&amp;dbP!$D$2&amp;":"&amp;dbP!$D$2),"&gt;="&amp;AN$6,INDIRECT($F$1&amp;dbP!$D$2&amp;":"&amp;dbP!$D$2),"&lt;="&amp;AN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O96" s="1">
        <f ca="1">SUMIFS(INDIRECT($F$1&amp;$F96&amp;":"&amp;$F96),INDIRECT($F$1&amp;dbP!$D$2&amp;":"&amp;dbP!$D$2),"&gt;="&amp;AO$6,INDIRECT($F$1&amp;dbP!$D$2&amp;":"&amp;dbP!$D$2),"&lt;="&amp;AO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P96" s="1">
        <f ca="1">SUMIFS(INDIRECT($F$1&amp;$F96&amp;":"&amp;$F96),INDIRECT($F$1&amp;dbP!$D$2&amp;":"&amp;dbP!$D$2),"&gt;="&amp;AP$6,INDIRECT($F$1&amp;dbP!$D$2&amp;":"&amp;dbP!$D$2),"&lt;="&amp;AP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Q96" s="1">
        <f ca="1">SUMIFS(INDIRECT($F$1&amp;$F96&amp;":"&amp;$F96),INDIRECT($F$1&amp;dbP!$D$2&amp;":"&amp;dbP!$D$2),"&gt;="&amp;AQ$6,INDIRECT($F$1&amp;dbP!$D$2&amp;":"&amp;dbP!$D$2),"&lt;="&amp;AQ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R96" s="1">
        <f ca="1">SUMIFS(INDIRECT($F$1&amp;$F96&amp;":"&amp;$F96),INDIRECT($F$1&amp;dbP!$D$2&amp;":"&amp;dbP!$D$2),"&gt;="&amp;AR$6,INDIRECT($F$1&amp;dbP!$D$2&amp;":"&amp;dbP!$D$2),"&lt;="&amp;AR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S96" s="1">
        <f ca="1">SUMIFS(INDIRECT($F$1&amp;$F96&amp;":"&amp;$F96),INDIRECT($F$1&amp;dbP!$D$2&amp;":"&amp;dbP!$D$2),"&gt;="&amp;AS$6,INDIRECT($F$1&amp;dbP!$D$2&amp;":"&amp;dbP!$D$2),"&lt;="&amp;AS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T96" s="1">
        <f ca="1">SUMIFS(INDIRECT($F$1&amp;$F96&amp;":"&amp;$F96),INDIRECT($F$1&amp;dbP!$D$2&amp;":"&amp;dbP!$D$2),"&gt;="&amp;AT$6,INDIRECT($F$1&amp;dbP!$D$2&amp;":"&amp;dbP!$D$2),"&lt;="&amp;AT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U96" s="1">
        <f ca="1">SUMIFS(INDIRECT($F$1&amp;$F96&amp;":"&amp;$F96),INDIRECT($F$1&amp;dbP!$D$2&amp;":"&amp;dbP!$D$2),"&gt;="&amp;AU$6,INDIRECT($F$1&amp;dbP!$D$2&amp;":"&amp;dbP!$D$2),"&lt;="&amp;AU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V96" s="1">
        <f ca="1">SUMIFS(INDIRECT($F$1&amp;$F96&amp;":"&amp;$F96),INDIRECT($F$1&amp;dbP!$D$2&amp;":"&amp;dbP!$D$2),"&gt;="&amp;AV$6,INDIRECT($F$1&amp;dbP!$D$2&amp;":"&amp;dbP!$D$2),"&lt;="&amp;AV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W96" s="1">
        <f ca="1">SUMIFS(INDIRECT($F$1&amp;$F96&amp;":"&amp;$F96),INDIRECT($F$1&amp;dbP!$D$2&amp;":"&amp;dbP!$D$2),"&gt;="&amp;AW$6,INDIRECT($F$1&amp;dbP!$D$2&amp;":"&amp;dbP!$D$2),"&lt;="&amp;AW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X96" s="1">
        <f ca="1">SUMIFS(INDIRECT($F$1&amp;$F96&amp;":"&amp;$F96),INDIRECT($F$1&amp;dbP!$D$2&amp;":"&amp;dbP!$D$2),"&gt;="&amp;AX$6,INDIRECT($F$1&amp;dbP!$D$2&amp;":"&amp;dbP!$D$2),"&lt;="&amp;AX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Y96" s="1">
        <f ca="1">SUMIFS(INDIRECT($F$1&amp;$F96&amp;":"&amp;$F96),INDIRECT($F$1&amp;dbP!$D$2&amp;":"&amp;dbP!$D$2),"&gt;="&amp;AY$6,INDIRECT($F$1&amp;dbP!$D$2&amp;":"&amp;dbP!$D$2),"&lt;="&amp;AY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Z96" s="1">
        <f ca="1">SUMIFS(INDIRECT($F$1&amp;$F96&amp;":"&amp;$F96),INDIRECT($F$1&amp;dbP!$D$2&amp;":"&amp;dbP!$D$2),"&gt;="&amp;AZ$6,INDIRECT($F$1&amp;dbP!$D$2&amp;":"&amp;dbP!$D$2),"&lt;="&amp;AZ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A96" s="1">
        <f ca="1">SUMIFS(INDIRECT($F$1&amp;$F96&amp;":"&amp;$F96),INDIRECT($F$1&amp;dbP!$D$2&amp;":"&amp;dbP!$D$2),"&gt;="&amp;BA$6,INDIRECT($F$1&amp;dbP!$D$2&amp;":"&amp;dbP!$D$2),"&lt;="&amp;BA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B96" s="1">
        <f ca="1">SUMIFS(INDIRECT($F$1&amp;$F96&amp;":"&amp;$F96),INDIRECT($F$1&amp;dbP!$D$2&amp;":"&amp;dbP!$D$2),"&gt;="&amp;BB$6,INDIRECT($F$1&amp;dbP!$D$2&amp;":"&amp;dbP!$D$2),"&lt;="&amp;BB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C96" s="1">
        <f ca="1">SUMIFS(INDIRECT($F$1&amp;$F96&amp;":"&amp;$F96),INDIRECT($F$1&amp;dbP!$D$2&amp;":"&amp;dbP!$D$2),"&gt;="&amp;BC$6,INDIRECT($F$1&amp;dbP!$D$2&amp;":"&amp;dbP!$D$2),"&lt;="&amp;BC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D96" s="1">
        <f ca="1">SUMIFS(INDIRECT($F$1&amp;$F96&amp;":"&amp;$F96),INDIRECT($F$1&amp;dbP!$D$2&amp;":"&amp;dbP!$D$2),"&gt;="&amp;BD$6,INDIRECT($F$1&amp;dbP!$D$2&amp;":"&amp;dbP!$D$2),"&lt;="&amp;BD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E96" s="1">
        <f ca="1">SUMIFS(INDIRECT($F$1&amp;$F96&amp;":"&amp;$F96),INDIRECT($F$1&amp;dbP!$D$2&amp;":"&amp;dbP!$D$2),"&gt;="&amp;BE$6,INDIRECT($F$1&amp;dbP!$D$2&amp;":"&amp;dbP!$D$2),"&lt;="&amp;BE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</row>
    <row r="97" spans="2:57" x14ac:dyDescent="0.3">
      <c r="B97" s="1">
        <f>MAX(B$49:B96)+1</f>
        <v>63</v>
      </c>
      <c r="F97" s="1" t="str">
        <f ca="1">INDIRECT($B$1&amp;Items!H$2&amp;$B97)</f>
        <v>Y</v>
      </c>
      <c r="H97" s="13" t="str">
        <f ca="1">INDIRECT($B$1&amp;Items!E$2&amp;$B97)</f>
        <v>Начисление себестоимостных затрат</v>
      </c>
      <c r="I97" s="13" t="str">
        <f ca="1">IF(INDIRECT($B$1&amp;Items!F$2&amp;$B97)="",H97,INDIRECT($B$1&amp;Items!F$2&amp;$B97))</f>
        <v>Начисление затрат этапа-4 бизнес-процесса</v>
      </c>
      <c r="J97" s="1" t="str">
        <f ca="1">IF(INDIRECT($B$1&amp;Items!G$2&amp;$B97)="",IF(H97&lt;&gt;I97,"  "&amp;I97,I97),"    "&amp;INDIRECT($B$1&amp;Items!G$2&amp;$B97))</f>
        <v xml:space="preserve">    Производственные затраты-31</v>
      </c>
      <c r="S97" s="1">
        <f ca="1">SUM($U97:INDIRECT(ADDRESS(ROW(),SUMIFS($1:$1,$5:$5,MAX($5:$5)))))</f>
        <v>1161637.691994</v>
      </c>
      <c r="V97" s="1">
        <f ca="1">SUMIFS(INDIRECT($F$1&amp;$F97&amp;":"&amp;$F97),INDIRECT($F$1&amp;dbP!$D$2&amp;":"&amp;dbP!$D$2),"&gt;="&amp;V$6,INDIRECT($F$1&amp;dbP!$D$2&amp;":"&amp;dbP!$D$2),"&lt;="&amp;V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W97" s="1">
        <f ca="1">SUMIFS(INDIRECT($F$1&amp;$F97&amp;":"&amp;$F97),INDIRECT($F$1&amp;dbP!$D$2&amp;":"&amp;dbP!$D$2),"&gt;="&amp;W$6,INDIRECT($F$1&amp;dbP!$D$2&amp;":"&amp;dbP!$D$2),"&lt;="&amp;W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X97" s="1">
        <f ca="1">SUMIFS(INDIRECT($F$1&amp;$F97&amp;":"&amp;$F97),INDIRECT($F$1&amp;dbP!$D$2&amp;":"&amp;dbP!$D$2),"&gt;="&amp;X$6,INDIRECT($F$1&amp;dbP!$D$2&amp;":"&amp;dbP!$D$2),"&lt;="&amp;X$7,INDIRECT($F$1&amp;dbP!$O$2&amp;":"&amp;dbP!$O$2),$H97,INDIRECT($F$1&amp;dbP!$P$2&amp;":"&amp;dbP!$P$2),IF($I97=$J97,"*",$I97),INDIRECT($F$1&amp;dbP!$Q$2&amp;":"&amp;dbP!$Q$2),IF(OR($I97=$J97,"  "&amp;$I97=$J97),"*",RIGHT($J97,LEN($J97)-4)))</f>
        <v>1161637.691994</v>
      </c>
      <c r="Y97" s="1">
        <f ca="1">SUMIFS(INDIRECT($F$1&amp;$F97&amp;":"&amp;$F97),INDIRECT($F$1&amp;dbP!$D$2&amp;":"&amp;dbP!$D$2),"&gt;="&amp;Y$6,INDIRECT($F$1&amp;dbP!$D$2&amp;":"&amp;dbP!$D$2),"&lt;="&amp;Y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Z97" s="1">
        <f ca="1">SUMIFS(INDIRECT($F$1&amp;$F97&amp;":"&amp;$F97),INDIRECT($F$1&amp;dbP!$D$2&amp;":"&amp;dbP!$D$2),"&gt;="&amp;Z$6,INDIRECT($F$1&amp;dbP!$D$2&amp;":"&amp;dbP!$D$2),"&lt;="&amp;Z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A97" s="1">
        <f ca="1">SUMIFS(INDIRECT($F$1&amp;$F97&amp;":"&amp;$F97),INDIRECT($F$1&amp;dbP!$D$2&amp;":"&amp;dbP!$D$2),"&gt;="&amp;AA$6,INDIRECT($F$1&amp;dbP!$D$2&amp;":"&amp;dbP!$D$2),"&lt;="&amp;AA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B97" s="1">
        <f ca="1">SUMIFS(INDIRECT($F$1&amp;$F97&amp;":"&amp;$F97),INDIRECT($F$1&amp;dbP!$D$2&amp;":"&amp;dbP!$D$2),"&gt;="&amp;AB$6,INDIRECT($F$1&amp;dbP!$D$2&amp;":"&amp;dbP!$D$2),"&lt;="&amp;AB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C97" s="1">
        <f ca="1">SUMIFS(INDIRECT($F$1&amp;$F97&amp;":"&amp;$F97),INDIRECT($F$1&amp;dbP!$D$2&amp;":"&amp;dbP!$D$2),"&gt;="&amp;AC$6,INDIRECT($F$1&amp;dbP!$D$2&amp;":"&amp;dbP!$D$2),"&lt;="&amp;AC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D97" s="1">
        <f ca="1">SUMIFS(INDIRECT($F$1&amp;$F97&amp;":"&amp;$F97),INDIRECT($F$1&amp;dbP!$D$2&amp;":"&amp;dbP!$D$2),"&gt;="&amp;AD$6,INDIRECT($F$1&amp;dbP!$D$2&amp;":"&amp;dbP!$D$2),"&lt;="&amp;AD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E97" s="1">
        <f ca="1">SUMIFS(INDIRECT($F$1&amp;$F97&amp;":"&amp;$F97),INDIRECT($F$1&amp;dbP!$D$2&amp;":"&amp;dbP!$D$2),"&gt;="&amp;AE$6,INDIRECT($F$1&amp;dbP!$D$2&amp;":"&amp;dbP!$D$2),"&lt;="&amp;AE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F97" s="1">
        <f ca="1">SUMIFS(INDIRECT($F$1&amp;$F97&amp;":"&amp;$F97),INDIRECT($F$1&amp;dbP!$D$2&amp;":"&amp;dbP!$D$2),"&gt;="&amp;AF$6,INDIRECT($F$1&amp;dbP!$D$2&amp;":"&amp;dbP!$D$2),"&lt;="&amp;AF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G97" s="1">
        <f ca="1">SUMIFS(INDIRECT($F$1&amp;$F97&amp;":"&amp;$F97),INDIRECT($F$1&amp;dbP!$D$2&amp;":"&amp;dbP!$D$2),"&gt;="&amp;AG$6,INDIRECT($F$1&amp;dbP!$D$2&amp;":"&amp;dbP!$D$2),"&lt;="&amp;AG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H97" s="1">
        <f ca="1">SUMIFS(INDIRECT($F$1&amp;$F97&amp;":"&amp;$F97),INDIRECT($F$1&amp;dbP!$D$2&amp;":"&amp;dbP!$D$2),"&gt;="&amp;AH$6,INDIRECT($F$1&amp;dbP!$D$2&amp;":"&amp;dbP!$D$2),"&lt;="&amp;AH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I97" s="1">
        <f ca="1">SUMIFS(INDIRECT($F$1&amp;$F97&amp;":"&amp;$F97),INDIRECT($F$1&amp;dbP!$D$2&amp;":"&amp;dbP!$D$2),"&gt;="&amp;AI$6,INDIRECT($F$1&amp;dbP!$D$2&amp;":"&amp;dbP!$D$2),"&lt;="&amp;AI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J97" s="1">
        <f ca="1">SUMIFS(INDIRECT($F$1&amp;$F97&amp;":"&amp;$F97),INDIRECT($F$1&amp;dbP!$D$2&amp;":"&amp;dbP!$D$2),"&gt;="&amp;AJ$6,INDIRECT($F$1&amp;dbP!$D$2&amp;":"&amp;dbP!$D$2),"&lt;="&amp;AJ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K97" s="1">
        <f ca="1">SUMIFS(INDIRECT($F$1&amp;$F97&amp;":"&amp;$F97),INDIRECT($F$1&amp;dbP!$D$2&amp;":"&amp;dbP!$D$2),"&gt;="&amp;AK$6,INDIRECT($F$1&amp;dbP!$D$2&amp;":"&amp;dbP!$D$2),"&lt;="&amp;AK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L97" s="1">
        <f ca="1">SUMIFS(INDIRECT($F$1&amp;$F97&amp;":"&amp;$F97),INDIRECT($F$1&amp;dbP!$D$2&amp;":"&amp;dbP!$D$2),"&gt;="&amp;AL$6,INDIRECT($F$1&amp;dbP!$D$2&amp;":"&amp;dbP!$D$2),"&lt;="&amp;AL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M97" s="1">
        <f ca="1">SUMIFS(INDIRECT($F$1&amp;$F97&amp;":"&amp;$F97),INDIRECT($F$1&amp;dbP!$D$2&amp;":"&amp;dbP!$D$2),"&gt;="&amp;AM$6,INDIRECT($F$1&amp;dbP!$D$2&amp;":"&amp;dbP!$D$2),"&lt;="&amp;AM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N97" s="1">
        <f ca="1">SUMIFS(INDIRECT($F$1&amp;$F97&amp;":"&amp;$F97),INDIRECT($F$1&amp;dbP!$D$2&amp;":"&amp;dbP!$D$2),"&gt;="&amp;AN$6,INDIRECT($F$1&amp;dbP!$D$2&amp;":"&amp;dbP!$D$2),"&lt;="&amp;AN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O97" s="1">
        <f ca="1">SUMIFS(INDIRECT($F$1&amp;$F97&amp;":"&amp;$F97),INDIRECT($F$1&amp;dbP!$D$2&amp;":"&amp;dbP!$D$2),"&gt;="&amp;AO$6,INDIRECT($F$1&amp;dbP!$D$2&amp;":"&amp;dbP!$D$2),"&lt;="&amp;AO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P97" s="1">
        <f ca="1">SUMIFS(INDIRECT($F$1&amp;$F97&amp;":"&amp;$F97),INDIRECT($F$1&amp;dbP!$D$2&amp;":"&amp;dbP!$D$2),"&gt;="&amp;AP$6,INDIRECT($F$1&amp;dbP!$D$2&amp;":"&amp;dbP!$D$2),"&lt;="&amp;AP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Q97" s="1">
        <f ca="1">SUMIFS(INDIRECT($F$1&amp;$F97&amp;":"&amp;$F97),INDIRECT($F$1&amp;dbP!$D$2&amp;":"&amp;dbP!$D$2),"&gt;="&amp;AQ$6,INDIRECT($F$1&amp;dbP!$D$2&amp;":"&amp;dbP!$D$2),"&lt;="&amp;AQ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R97" s="1">
        <f ca="1">SUMIFS(INDIRECT($F$1&amp;$F97&amp;":"&amp;$F97),INDIRECT($F$1&amp;dbP!$D$2&amp;":"&amp;dbP!$D$2),"&gt;="&amp;AR$6,INDIRECT($F$1&amp;dbP!$D$2&amp;":"&amp;dbP!$D$2),"&lt;="&amp;AR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S97" s="1">
        <f ca="1">SUMIFS(INDIRECT($F$1&amp;$F97&amp;":"&amp;$F97),INDIRECT($F$1&amp;dbP!$D$2&amp;":"&amp;dbP!$D$2),"&gt;="&amp;AS$6,INDIRECT($F$1&amp;dbP!$D$2&amp;":"&amp;dbP!$D$2),"&lt;="&amp;AS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T97" s="1">
        <f ca="1">SUMIFS(INDIRECT($F$1&amp;$F97&amp;":"&amp;$F97),INDIRECT($F$1&amp;dbP!$D$2&amp;":"&amp;dbP!$D$2),"&gt;="&amp;AT$6,INDIRECT($F$1&amp;dbP!$D$2&amp;":"&amp;dbP!$D$2),"&lt;="&amp;AT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U97" s="1">
        <f ca="1">SUMIFS(INDIRECT($F$1&amp;$F97&amp;":"&amp;$F97),INDIRECT($F$1&amp;dbP!$D$2&amp;":"&amp;dbP!$D$2),"&gt;="&amp;AU$6,INDIRECT($F$1&amp;dbP!$D$2&amp;":"&amp;dbP!$D$2),"&lt;="&amp;AU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V97" s="1">
        <f ca="1">SUMIFS(INDIRECT($F$1&amp;$F97&amp;":"&amp;$F97),INDIRECT($F$1&amp;dbP!$D$2&amp;":"&amp;dbP!$D$2),"&gt;="&amp;AV$6,INDIRECT($F$1&amp;dbP!$D$2&amp;":"&amp;dbP!$D$2),"&lt;="&amp;AV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W97" s="1">
        <f ca="1">SUMIFS(INDIRECT($F$1&amp;$F97&amp;":"&amp;$F97),INDIRECT($F$1&amp;dbP!$D$2&amp;":"&amp;dbP!$D$2),"&gt;="&amp;AW$6,INDIRECT($F$1&amp;dbP!$D$2&amp;":"&amp;dbP!$D$2),"&lt;="&amp;AW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X97" s="1">
        <f ca="1">SUMIFS(INDIRECT($F$1&amp;$F97&amp;":"&amp;$F97),INDIRECT($F$1&amp;dbP!$D$2&amp;":"&amp;dbP!$D$2),"&gt;="&amp;AX$6,INDIRECT($F$1&amp;dbP!$D$2&amp;":"&amp;dbP!$D$2),"&lt;="&amp;AX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Y97" s="1">
        <f ca="1">SUMIFS(INDIRECT($F$1&amp;$F97&amp;":"&amp;$F97),INDIRECT($F$1&amp;dbP!$D$2&amp;":"&amp;dbP!$D$2),"&gt;="&amp;AY$6,INDIRECT($F$1&amp;dbP!$D$2&amp;":"&amp;dbP!$D$2),"&lt;="&amp;AY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Z97" s="1">
        <f ca="1">SUMIFS(INDIRECT($F$1&amp;$F97&amp;":"&amp;$F97),INDIRECT($F$1&amp;dbP!$D$2&amp;":"&amp;dbP!$D$2),"&gt;="&amp;AZ$6,INDIRECT($F$1&amp;dbP!$D$2&amp;":"&amp;dbP!$D$2),"&lt;="&amp;AZ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A97" s="1">
        <f ca="1">SUMIFS(INDIRECT($F$1&amp;$F97&amp;":"&amp;$F97),INDIRECT($F$1&amp;dbP!$D$2&amp;":"&amp;dbP!$D$2),"&gt;="&amp;BA$6,INDIRECT($F$1&amp;dbP!$D$2&amp;":"&amp;dbP!$D$2),"&lt;="&amp;BA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B97" s="1">
        <f ca="1">SUMIFS(INDIRECT($F$1&amp;$F97&amp;":"&amp;$F97),INDIRECT($F$1&amp;dbP!$D$2&amp;":"&amp;dbP!$D$2),"&gt;="&amp;BB$6,INDIRECT($F$1&amp;dbP!$D$2&amp;":"&amp;dbP!$D$2),"&lt;="&amp;BB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C97" s="1">
        <f ca="1">SUMIFS(INDIRECT($F$1&amp;$F97&amp;":"&amp;$F97),INDIRECT($F$1&amp;dbP!$D$2&amp;":"&amp;dbP!$D$2),"&gt;="&amp;BC$6,INDIRECT($F$1&amp;dbP!$D$2&amp;":"&amp;dbP!$D$2),"&lt;="&amp;BC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D97" s="1">
        <f ca="1">SUMIFS(INDIRECT($F$1&amp;$F97&amp;":"&amp;$F97),INDIRECT($F$1&amp;dbP!$D$2&amp;":"&amp;dbP!$D$2),"&gt;="&amp;BD$6,INDIRECT($F$1&amp;dbP!$D$2&amp;":"&amp;dbP!$D$2),"&lt;="&amp;BD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E97" s="1">
        <f ca="1">SUMIFS(INDIRECT($F$1&amp;$F97&amp;":"&amp;$F97),INDIRECT($F$1&amp;dbP!$D$2&amp;":"&amp;dbP!$D$2),"&gt;="&amp;BE$6,INDIRECT($F$1&amp;dbP!$D$2&amp;":"&amp;dbP!$D$2),"&lt;="&amp;BE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</row>
    <row r="98" spans="2:57" x14ac:dyDescent="0.3">
      <c r="B98" s="1">
        <f>MAX(B$49:B97)+1</f>
        <v>64</v>
      </c>
      <c r="F98" s="1" t="str">
        <f ca="1">INDIRECT($B$1&amp;Items!H$2&amp;$B98)</f>
        <v>Y</v>
      </c>
      <c r="H98" s="13" t="str">
        <f ca="1">INDIRECT($B$1&amp;Items!E$2&amp;$B98)</f>
        <v>Начисление себестоимостных затрат</v>
      </c>
      <c r="I98" s="13" t="str">
        <f ca="1">IF(INDIRECT($B$1&amp;Items!F$2&amp;$B98)="",H98,INDIRECT($B$1&amp;Items!F$2&amp;$B98))</f>
        <v>Начисление затрат этапа-4 бизнес-процесса</v>
      </c>
      <c r="J98" s="1" t="str">
        <f ca="1">IF(INDIRECT($B$1&amp;Items!G$2&amp;$B98)="",IF(H98&lt;&gt;I98,"  "&amp;I98,I98),"    "&amp;INDIRECT($B$1&amp;Items!G$2&amp;$B98))</f>
        <v xml:space="preserve">    Производственные затраты-32</v>
      </c>
      <c r="S98" s="1">
        <f ca="1">SUM($U98:INDIRECT(ADDRESS(ROW(),SUMIFS($1:$1,$5:$5,MAX($5:$5)))))</f>
        <v>1314919.555839</v>
      </c>
      <c r="V98" s="1">
        <f ca="1">SUMIFS(INDIRECT($F$1&amp;$F98&amp;":"&amp;$F98),INDIRECT($F$1&amp;dbP!$D$2&amp;":"&amp;dbP!$D$2),"&gt;="&amp;V$6,INDIRECT($F$1&amp;dbP!$D$2&amp;":"&amp;dbP!$D$2),"&lt;="&amp;V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W98" s="1">
        <f ca="1">SUMIFS(INDIRECT($F$1&amp;$F98&amp;":"&amp;$F98),INDIRECT($F$1&amp;dbP!$D$2&amp;":"&amp;dbP!$D$2),"&gt;="&amp;W$6,INDIRECT($F$1&amp;dbP!$D$2&amp;":"&amp;dbP!$D$2),"&lt;="&amp;W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X98" s="1">
        <f ca="1">SUMIFS(INDIRECT($F$1&amp;$F98&amp;":"&amp;$F98),INDIRECT($F$1&amp;dbP!$D$2&amp;":"&amp;dbP!$D$2),"&gt;="&amp;X$6,INDIRECT($F$1&amp;dbP!$D$2&amp;":"&amp;dbP!$D$2),"&lt;="&amp;X$7,INDIRECT($F$1&amp;dbP!$O$2&amp;":"&amp;dbP!$O$2),$H98,INDIRECT($F$1&amp;dbP!$P$2&amp;":"&amp;dbP!$P$2),IF($I98=$J98,"*",$I98),INDIRECT($F$1&amp;dbP!$Q$2&amp;":"&amp;dbP!$Q$2),IF(OR($I98=$J98,"  "&amp;$I98=$J98),"*",RIGHT($J98,LEN($J98)-4)))</f>
        <v>1314919.555839</v>
      </c>
      <c r="Y98" s="1">
        <f ca="1">SUMIFS(INDIRECT($F$1&amp;$F98&amp;":"&amp;$F98),INDIRECT($F$1&amp;dbP!$D$2&amp;":"&amp;dbP!$D$2),"&gt;="&amp;Y$6,INDIRECT($F$1&amp;dbP!$D$2&amp;":"&amp;dbP!$D$2),"&lt;="&amp;Y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Z98" s="1">
        <f ca="1">SUMIFS(INDIRECT($F$1&amp;$F98&amp;":"&amp;$F98),INDIRECT($F$1&amp;dbP!$D$2&amp;":"&amp;dbP!$D$2),"&gt;="&amp;Z$6,INDIRECT($F$1&amp;dbP!$D$2&amp;":"&amp;dbP!$D$2),"&lt;="&amp;Z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A98" s="1">
        <f ca="1">SUMIFS(INDIRECT($F$1&amp;$F98&amp;":"&amp;$F98),INDIRECT($F$1&amp;dbP!$D$2&amp;":"&amp;dbP!$D$2),"&gt;="&amp;AA$6,INDIRECT($F$1&amp;dbP!$D$2&amp;":"&amp;dbP!$D$2),"&lt;="&amp;AA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B98" s="1">
        <f ca="1">SUMIFS(INDIRECT($F$1&amp;$F98&amp;":"&amp;$F98),INDIRECT($F$1&amp;dbP!$D$2&amp;":"&amp;dbP!$D$2),"&gt;="&amp;AB$6,INDIRECT($F$1&amp;dbP!$D$2&amp;":"&amp;dbP!$D$2),"&lt;="&amp;AB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C98" s="1">
        <f ca="1">SUMIFS(INDIRECT($F$1&amp;$F98&amp;":"&amp;$F98),INDIRECT($F$1&amp;dbP!$D$2&amp;":"&amp;dbP!$D$2),"&gt;="&amp;AC$6,INDIRECT($F$1&amp;dbP!$D$2&amp;":"&amp;dbP!$D$2),"&lt;="&amp;AC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D98" s="1">
        <f ca="1">SUMIFS(INDIRECT($F$1&amp;$F98&amp;":"&amp;$F98),INDIRECT($F$1&amp;dbP!$D$2&amp;":"&amp;dbP!$D$2),"&gt;="&amp;AD$6,INDIRECT($F$1&amp;dbP!$D$2&amp;":"&amp;dbP!$D$2),"&lt;="&amp;AD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E98" s="1">
        <f ca="1">SUMIFS(INDIRECT($F$1&amp;$F98&amp;":"&amp;$F98),INDIRECT($F$1&amp;dbP!$D$2&amp;":"&amp;dbP!$D$2),"&gt;="&amp;AE$6,INDIRECT($F$1&amp;dbP!$D$2&amp;":"&amp;dbP!$D$2),"&lt;="&amp;AE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F98" s="1">
        <f ca="1">SUMIFS(INDIRECT($F$1&amp;$F98&amp;":"&amp;$F98),INDIRECT($F$1&amp;dbP!$D$2&amp;":"&amp;dbP!$D$2),"&gt;="&amp;AF$6,INDIRECT($F$1&amp;dbP!$D$2&amp;":"&amp;dbP!$D$2),"&lt;="&amp;AF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G98" s="1">
        <f ca="1">SUMIFS(INDIRECT($F$1&amp;$F98&amp;":"&amp;$F98),INDIRECT($F$1&amp;dbP!$D$2&amp;":"&amp;dbP!$D$2),"&gt;="&amp;AG$6,INDIRECT($F$1&amp;dbP!$D$2&amp;":"&amp;dbP!$D$2),"&lt;="&amp;AG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H98" s="1">
        <f ca="1">SUMIFS(INDIRECT($F$1&amp;$F98&amp;":"&amp;$F98),INDIRECT($F$1&amp;dbP!$D$2&amp;":"&amp;dbP!$D$2),"&gt;="&amp;AH$6,INDIRECT($F$1&amp;dbP!$D$2&amp;":"&amp;dbP!$D$2),"&lt;="&amp;AH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I98" s="1">
        <f ca="1">SUMIFS(INDIRECT($F$1&amp;$F98&amp;":"&amp;$F98),INDIRECT($F$1&amp;dbP!$D$2&amp;":"&amp;dbP!$D$2),"&gt;="&amp;AI$6,INDIRECT($F$1&amp;dbP!$D$2&amp;":"&amp;dbP!$D$2),"&lt;="&amp;AI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J98" s="1">
        <f ca="1">SUMIFS(INDIRECT($F$1&amp;$F98&amp;":"&amp;$F98),INDIRECT($F$1&amp;dbP!$D$2&amp;":"&amp;dbP!$D$2),"&gt;="&amp;AJ$6,INDIRECT($F$1&amp;dbP!$D$2&amp;":"&amp;dbP!$D$2),"&lt;="&amp;AJ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K98" s="1">
        <f ca="1">SUMIFS(INDIRECT($F$1&amp;$F98&amp;":"&amp;$F98),INDIRECT($F$1&amp;dbP!$D$2&amp;":"&amp;dbP!$D$2),"&gt;="&amp;AK$6,INDIRECT($F$1&amp;dbP!$D$2&amp;":"&amp;dbP!$D$2),"&lt;="&amp;AK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L98" s="1">
        <f ca="1">SUMIFS(INDIRECT($F$1&amp;$F98&amp;":"&amp;$F98),INDIRECT($F$1&amp;dbP!$D$2&amp;":"&amp;dbP!$D$2),"&gt;="&amp;AL$6,INDIRECT($F$1&amp;dbP!$D$2&amp;":"&amp;dbP!$D$2),"&lt;="&amp;AL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M98" s="1">
        <f ca="1">SUMIFS(INDIRECT($F$1&amp;$F98&amp;":"&amp;$F98),INDIRECT($F$1&amp;dbP!$D$2&amp;":"&amp;dbP!$D$2),"&gt;="&amp;AM$6,INDIRECT($F$1&amp;dbP!$D$2&amp;":"&amp;dbP!$D$2),"&lt;="&amp;AM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N98" s="1">
        <f ca="1">SUMIFS(INDIRECT($F$1&amp;$F98&amp;":"&amp;$F98),INDIRECT($F$1&amp;dbP!$D$2&amp;":"&amp;dbP!$D$2),"&gt;="&amp;AN$6,INDIRECT($F$1&amp;dbP!$D$2&amp;":"&amp;dbP!$D$2),"&lt;="&amp;AN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O98" s="1">
        <f ca="1">SUMIFS(INDIRECT($F$1&amp;$F98&amp;":"&amp;$F98),INDIRECT($F$1&amp;dbP!$D$2&amp;":"&amp;dbP!$D$2),"&gt;="&amp;AO$6,INDIRECT($F$1&amp;dbP!$D$2&amp;":"&amp;dbP!$D$2),"&lt;="&amp;AO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P98" s="1">
        <f ca="1">SUMIFS(INDIRECT($F$1&amp;$F98&amp;":"&amp;$F98),INDIRECT($F$1&amp;dbP!$D$2&amp;":"&amp;dbP!$D$2),"&gt;="&amp;AP$6,INDIRECT($F$1&amp;dbP!$D$2&amp;":"&amp;dbP!$D$2),"&lt;="&amp;AP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Q98" s="1">
        <f ca="1">SUMIFS(INDIRECT($F$1&amp;$F98&amp;":"&amp;$F98),INDIRECT($F$1&amp;dbP!$D$2&amp;":"&amp;dbP!$D$2),"&gt;="&amp;AQ$6,INDIRECT($F$1&amp;dbP!$D$2&amp;":"&amp;dbP!$D$2),"&lt;="&amp;AQ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R98" s="1">
        <f ca="1">SUMIFS(INDIRECT($F$1&amp;$F98&amp;":"&amp;$F98),INDIRECT($F$1&amp;dbP!$D$2&amp;":"&amp;dbP!$D$2),"&gt;="&amp;AR$6,INDIRECT($F$1&amp;dbP!$D$2&amp;":"&amp;dbP!$D$2),"&lt;="&amp;AR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S98" s="1">
        <f ca="1">SUMIFS(INDIRECT($F$1&amp;$F98&amp;":"&amp;$F98),INDIRECT($F$1&amp;dbP!$D$2&amp;":"&amp;dbP!$D$2),"&gt;="&amp;AS$6,INDIRECT($F$1&amp;dbP!$D$2&amp;":"&amp;dbP!$D$2),"&lt;="&amp;AS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T98" s="1">
        <f ca="1">SUMIFS(INDIRECT($F$1&amp;$F98&amp;":"&amp;$F98),INDIRECT($F$1&amp;dbP!$D$2&amp;":"&amp;dbP!$D$2),"&gt;="&amp;AT$6,INDIRECT($F$1&amp;dbP!$D$2&amp;":"&amp;dbP!$D$2),"&lt;="&amp;AT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U98" s="1">
        <f ca="1">SUMIFS(INDIRECT($F$1&amp;$F98&amp;":"&amp;$F98),INDIRECT($F$1&amp;dbP!$D$2&amp;":"&amp;dbP!$D$2),"&gt;="&amp;AU$6,INDIRECT($F$1&amp;dbP!$D$2&amp;":"&amp;dbP!$D$2),"&lt;="&amp;AU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V98" s="1">
        <f ca="1">SUMIFS(INDIRECT($F$1&amp;$F98&amp;":"&amp;$F98),INDIRECT($F$1&amp;dbP!$D$2&amp;":"&amp;dbP!$D$2),"&gt;="&amp;AV$6,INDIRECT($F$1&amp;dbP!$D$2&amp;":"&amp;dbP!$D$2),"&lt;="&amp;AV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W98" s="1">
        <f ca="1">SUMIFS(INDIRECT($F$1&amp;$F98&amp;":"&amp;$F98),INDIRECT($F$1&amp;dbP!$D$2&amp;":"&amp;dbP!$D$2),"&gt;="&amp;AW$6,INDIRECT($F$1&amp;dbP!$D$2&amp;":"&amp;dbP!$D$2),"&lt;="&amp;AW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X98" s="1">
        <f ca="1">SUMIFS(INDIRECT($F$1&amp;$F98&amp;":"&amp;$F98),INDIRECT($F$1&amp;dbP!$D$2&amp;":"&amp;dbP!$D$2),"&gt;="&amp;AX$6,INDIRECT($F$1&amp;dbP!$D$2&amp;":"&amp;dbP!$D$2),"&lt;="&amp;AX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Y98" s="1">
        <f ca="1">SUMIFS(INDIRECT($F$1&amp;$F98&amp;":"&amp;$F98),INDIRECT($F$1&amp;dbP!$D$2&amp;":"&amp;dbP!$D$2),"&gt;="&amp;AY$6,INDIRECT($F$1&amp;dbP!$D$2&amp;":"&amp;dbP!$D$2),"&lt;="&amp;AY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Z98" s="1">
        <f ca="1">SUMIFS(INDIRECT($F$1&amp;$F98&amp;":"&amp;$F98),INDIRECT($F$1&amp;dbP!$D$2&amp;":"&amp;dbP!$D$2),"&gt;="&amp;AZ$6,INDIRECT($F$1&amp;dbP!$D$2&amp;":"&amp;dbP!$D$2),"&lt;="&amp;AZ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A98" s="1">
        <f ca="1">SUMIFS(INDIRECT($F$1&amp;$F98&amp;":"&amp;$F98),INDIRECT($F$1&amp;dbP!$D$2&amp;":"&amp;dbP!$D$2),"&gt;="&amp;BA$6,INDIRECT($F$1&amp;dbP!$D$2&amp;":"&amp;dbP!$D$2),"&lt;="&amp;BA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B98" s="1">
        <f ca="1">SUMIFS(INDIRECT($F$1&amp;$F98&amp;":"&amp;$F98),INDIRECT($F$1&amp;dbP!$D$2&amp;":"&amp;dbP!$D$2),"&gt;="&amp;BB$6,INDIRECT($F$1&amp;dbP!$D$2&amp;":"&amp;dbP!$D$2),"&lt;="&amp;BB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C98" s="1">
        <f ca="1">SUMIFS(INDIRECT($F$1&amp;$F98&amp;":"&amp;$F98),INDIRECT($F$1&amp;dbP!$D$2&amp;":"&amp;dbP!$D$2),"&gt;="&amp;BC$6,INDIRECT($F$1&amp;dbP!$D$2&amp;":"&amp;dbP!$D$2),"&lt;="&amp;BC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D98" s="1">
        <f ca="1">SUMIFS(INDIRECT($F$1&amp;$F98&amp;":"&amp;$F98),INDIRECT($F$1&amp;dbP!$D$2&amp;":"&amp;dbP!$D$2),"&gt;="&amp;BD$6,INDIRECT($F$1&amp;dbP!$D$2&amp;":"&amp;dbP!$D$2),"&lt;="&amp;BD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E98" s="1">
        <f ca="1">SUMIFS(INDIRECT($F$1&amp;$F98&amp;":"&amp;$F98),INDIRECT($F$1&amp;dbP!$D$2&amp;":"&amp;dbP!$D$2),"&gt;="&amp;BE$6,INDIRECT($F$1&amp;dbP!$D$2&amp;":"&amp;dbP!$D$2),"&lt;="&amp;BE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</row>
    <row r="99" spans="2:57" x14ac:dyDescent="0.3">
      <c r="B99" s="1">
        <f>MAX(B$49:B98)+1</f>
        <v>65</v>
      </c>
      <c r="F99" s="1" t="str">
        <f ca="1">INDIRECT($B$1&amp;Items!H$2&amp;$B99)</f>
        <v>Y</v>
      </c>
      <c r="H99" s="13" t="str">
        <f ca="1">INDIRECT($B$1&amp;Items!E$2&amp;$B99)</f>
        <v>Начисление себестоимостных затрат</v>
      </c>
      <c r="I99" s="13" t="str">
        <f ca="1">IF(INDIRECT($B$1&amp;Items!F$2&amp;$B99)="",H99,INDIRECT($B$1&amp;Items!F$2&amp;$B99))</f>
        <v>Начисление затрат этапа-4 бизнес-процесса</v>
      </c>
      <c r="J99" s="1" t="str">
        <f ca="1">IF(INDIRECT($B$1&amp;Items!G$2&amp;$B99)="",IF(H99&lt;&gt;I99,"  "&amp;I99,I99),"    "&amp;INDIRECT($B$1&amp;Items!G$2&amp;$B99))</f>
        <v xml:space="preserve">    Производственные затраты-33</v>
      </c>
      <c r="S99" s="1">
        <f ca="1">SUM($U99:INDIRECT(ADDRESS(ROW(),SUMIFS($1:$1,$5:$5,MAX($5:$5)))))</f>
        <v>943990.34994600015</v>
      </c>
      <c r="V99" s="1">
        <f ca="1">SUMIFS(INDIRECT($F$1&amp;$F99&amp;":"&amp;$F99),INDIRECT($F$1&amp;dbP!$D$2&amp;":"&amp;dbP!$D$2),"&gt;="&amp;V$6,INDIRECT($F$1&amp;dbP!$D$2&amp;":"&amp;dbP!$D$2),"&lt;="&amp;V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W99" s="1">
        <f ca="1">SUMIFS(INDIRECT($F$1&amp;$F99&amp;":"&amp;$F99),INDIRECT($F$1&amp;dbP!$D$2&amp;":"&amp;dbP!$D$2),"&gt;="&amp;W$6,INDIRECT($F$1&amp;dbP!$D$2&amp;":"&amp;dbP!$D$2),"&lt;="&amp;W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X99" s="1">
        <f ca="1">SUMIFS(INDIRECT($F$1&amp;$F99&amp;":"&amp;$F99),INDIRECT($F$1&amp;dbP!$D$2&amp;":"&amp;dbP!$D$2),"&gt;="&amp;X$6,INDIRECT($F$1&amp;dbP!$D$2&amp;":"&amp;dbP!$D$2),"&lt;="&amp;X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Y99" s="1">
        <f ca="1">SUMIFS(INDIRECT($F$1&amp;$F99&amp;":"&amp;$F99),INDIRECT($F$1&amp;dbP!$D$2&amp;":"&amp;dbP!$D$2),"&gt;="&amp;Y$6,INDIRECT($F$1&amp;dbP!$D$2&amp;":"&amp;dbP!$D$2),"&lt;="&amp;Y$7,INDIRECT($F$1&amp;dbP!$O$2&amp;":"&amp;dbP!$O$2),$H99,INDIRECT($F$1&amp;dbP!$P$2&amp;":"&amp;dbP!$P$2),IF($I99=$J99,"*",$I99),INDIRECT($F$1&amp;dbP!$Q$2&amp;":"&amp;dbP!$Q$2),IF(OR($I99=$J99,"  "&amp;$I99=$J99),"*",RIGHT($J99,LEN($J99)-4)))</f>
        <v>943990.34994600015</v>
      </c>
      <c r="Z99" s="1">
        <f ca="1">SUMIFS(INDIRECT($F$1&amp;$F99&amp;":"&amp;$F99),INDIRECT($F$1&amp;dbP!$D$2&amp;":"&amp;dbP!$D$2),"&gt;="&amp;Z$6,INDIRECT($F$1&amp;dbP!$D$2&amp;":"&amp;dbP!$D$2),"&lt;="&amp;Z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A99" s="1">
        <f ca="1">SUMIFS(INDIRECT($F$1&amp;$F99&amp;":"&amp;$F99),INDIRECT($F$1&amp;dbP!$D$2&amp;":"&amp;dbP!$D$2),"&gt;="&amp;AA$6,INDIRECT($F$1&amp;dbP!$D$2&amp;":"&amp;dbP!$D$2),"&lt;="&amp;AA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B99" s="1">
        <f ca="1">SUMIFS(INDIRECT($F$1&amp;$F99&amp;":"&amp;$F99),INDIRECT($F$1&amp;dbP!$D$2&amp;":"&amp;dbP!$D$2),"&gt;="&amp;AB$6,INDIRECT($F$1&amp;dbP!$D$2&amp;":"&amp;dbP!$D$2),"&lt;="&amp;AB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C99" s="1">
        <f ca="1">SUMIFS(INDIRECT($F$1&amp;$F99&amp;":"&amp;$F99),INDIRECT($F$1&amp;dbP!$D$2&amp;":"&amp;dbP!$D$2),"&gt;="&amp;AC$6,INDIRECT($F$1&amp;dbP!$D$2&amp;":"&amp;dbP!$D$2),"&lt;="&amp;AC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D99" s="1">
        <f ca="1">SUMIFS(INDIRECT($F$1&amp;$F99&amp;":"&amp;$F99),INDIRECT($F$1&amp;dbP!$D$2&amp;":"&amp;dbP!$D$2),"&gt;="&amp;AD$6,INDIRECT($F$1&amp;dbP!$D$2&amp;":"&amp;dbP!$D$2),"&lt;="&amp;AD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E99" s="1">
        <f ca="1">SUMIFS(INDIRECT($F$1&amp;$F99&amp;":"&amp;$F99),INDIRECT($F$1&amp;dbP!$D$2&amp;":"&amp;dbP!$D$2),"&gt;="&amp;AE$6,INDIRECT($F$1&amp;dbP!$D$2&amp;":"&amp;dbP!$D$2),"&lt;="&amp;AE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F99" s="1">
        <f ca="1">SUMIFS(INDIRECT($F$1&amp;$F99&amp;":"&amp;$F99),INDIRECT($F$1&amp;dbP!$D$2&amp;":"&amp;dbP!$D$2),"&gt;="&amp;AF$6,INDIRECT($F$1&amp;dbP!$D$2&amp;":"&amp;dbP!$D$2),"&lt;="&amp;AF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G99" s="1">
        <f ca="1">SUMIFS(INDIRECT($F$1&amp;$F99&amp;":"&amp;$F99),INDIRECT($F$1&amp;dbP!$D$2&amp;":"&amp;dbP!$D$2),"&gt;="&amp;AG$6,INDIRECT($F$1&amp;dbP!$D$2&amp;":"&amp;dbP!$D$2),"&lt;="&amp;AG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H99" s="1">
        <f ca="1">SUMIFS(INDIRECT($F$1&amp;$F99&amp;":"&amp;$F99),INDIRECT($F$1&amp;dbP!$D$2&amp;":"&amp;dbP!$D$2),"&gt;="&amp;AH$6,INDIRECT($F$1&amp;dbP!$D$2&amp;":"&amp;dbP!$D$2),"&lt;="&amp;AH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I99" s="1">
        <f ca="1">SUMIFS(INDIRECT($F$1&amp;$F99&amp;":"&amp;$F99),INDIRECT($F$1&amp;dbP!$D$2&amp;":"&amp;dbP!$D$2),"&gt;="&amp;AI$6,INDIRECT($F$1&amp;dbP!$D$2&amp;":"&amp;dbP!$D$2),"&lt;="&amp;AI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J99" s="1">
        <f ca="1">SUMIFS(INDIRECT($F$1&amp;$F99&amp;":"&amp;$F99),INDIRECT($F$1&amp;dbP!$D$2&amp;":"&amp;dbP!$D$2),"&gt;="&amp;AJ$6,INDIRECT($F$1&amp;dbP!$D$2&amp;":"&amp;dbP!$D$2),"&lt;="&amp;AJ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K99" s="1">
        <f ca="1">SUMIFS(INDIRECT($F$1&amp;$F99&amp;":"&amp;$F99),INDIRECT($F$1&amp;dbP!$D$2&amp;":"&amp;dbP!$D$2),"&gt;="&amp;AK$6,INDIRECT($F$1&amp;dbP!$D$2&amp;":"&amp;dbP!$D$2),"&lt;="&amp;AK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L99" s="1">
        <f ca="1">SUMIFS(INDIRECT($F$1&amp;$F99&amp;":"&amp;$F99),INDIRECT($F$1&amp;dbP!$D$2&amp;":"&amp;dbP!$D$2),"&gt;="&amp;AL$6,INDIRECT($F$1&amp;dbP!$D$2&amp;":"&amp;dbP!$D$2),"&lt;="&amp;AL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M99" s="1">
        <f ca="1">SUMIFS(INDIRECT($F$1&amp;$F99&amp;":"&amp;$F99),INDIRECT($F$1&amp;dbP!$D$2&amp;":"&amp;dbP!$D$2),"&gt;="&amp;AM$6,INDIRECT($F$1&amp;dbP!$D$2&amp;":"&amp;dbP!$D$2),"&lt;="&amp;AM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N99" s="1">
        <f ca="1">SUMIFS(INDIRECT($F$1&amp;$F99&amp;":"&amp;$F99),INDIRECT($F$1&amp;dbP!$D$2&amp;":"&amp;dbP!$D$2),"&gt;="&amp;AN$6,INDIRECT($F$1&amp;dbP!$D$2&amp;":"&amp;dbP!$D$2),"&lt;="&amp;AN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O99" s="1">
        <f ca="1">SUMIFS(INDIRECT($F$1&amp;$F99&amp;":"&amp;$F99),INDIRECT($F$1&amp;dbP!$D$2&amp;":"&amp;dbP!$D$2),"&gt;="&amp;AO$6,INDIRECT($F$1&amp;dbP!$D$2&amp;":"&amp;dbP!$D$2),"&lt;="&amp;AO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P99" s="1">
        <f ca="1">SUMIFS(INDIRECT($F$1&amp;$F99&amp;":"&amp;$F99),INDIRECT($F$1&amp;dbP!$D$2&amp;":"&amp;dbP!$D$2),"&gt;="&amp;AP$6,INDIRECT($F$1&amp;dbP!$D$2&amp;":"&amp;dbP!$D$2),"&lt;="&amp;AP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Q99" s="1">
        <f ca="1">SUMIFS(INDIRECT($F$1&amp;$F99&amp;":"&amp;$F99),INDIRECT($F$1&amp;dbP!$D$2&amp;":"&amp;dbP!$D$2),"&gt;="&amp;AQ$6,INDIRECT($F$1&amp;dbP!$D$2&amp;":"&amp;dbP!$D$2),"&lt;="&amp;AQ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R99" s="1">
        <f ca="1">SUMIFS(INDIRECT($F$1&amp;$F99&amp;":"&amp;$F99),INDIRECT($F$1&amp;dbP!$D$2&amp;":"&amp;dbP!$D$2),"&gt;="&amp;AR$6,INDIRECT($F$1&amp;dbP!$D$2&amp;":"&amp;dbP!$D$2),"&lt;="&amp;AR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S99" s="1">
        <f ca="1">SUMIFS(INDIRECT($F$1&amp;$F99&amp;":"&amp;$F99),INDIRECT($F$1&amp;dbP!$D$2&amp;":"&amp;dbP!$D$2),"&gt;="&amp;AS$6,INDIRECT($F$1&amp;dbP!$D$2&amp;":"&amp;dbP!$D$2),"&lt;="&amp;AS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T99" s="1">
        <f ca="1">SUMIFS(INDIRECT($F$1&amp;$F99&amp;":"&amp;$F99),INDIRECT($F$1&amp;dbP!$D$2&amp;":"&amp;dbP!$D$2),"&gt;="&amp;AT$6,INDIRECT($F$1&amp;dbP!$D$2&amp;":"&amp;dbP!$D$2),"&lt;="&amp;AT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U99" s="1">
        <f ca="1">SUMIFS(INDIRECT($F$1&amp;$F99&amp;":"&amp;$F99),INDIRECT($F$1&amp;dbP!$D$2&amp;":"&amp;dbP!$D$2),"&gt;="&amp;AU$6,INDIRECT($F$1&amp;dbP!$D$2&amp;":"&amp;dbP!$D$2),"&lt;="&amp;AU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V99" s="1">
        <f ca="1">SUMIFS(INDIRECT($F$1&amp;$F99&amp;":"&amp;$F99),INDIRECT($F$1&amp;dbP!$D$2&amp;":"&amp;dbP!$D$2),"&gt;="&amp;AV$6,INDIRECT($F$1&amp;dbP!$D$2&amp;":"&amp;dbP!$D$2),"&lt;="&amp;AV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W99" s="1">
        <f ca="1">SUMIFS(INDIRECT($F$1&amp;$F99&amp;":"&amp;$F99),INDIRECT($F$1&amp;dbP!$D$2&amp;":"&amp;dbP!$D$2),"&gt;="&amp;AW$6,INDIRECT($F$1&amp;dbP!$D$2&amp;":"&amp;dbP!$D$2),"&lt;="&amp;AW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X99" s="1">
        <f ca="1">SUMIFS(INDIRECT($F$1&amp;$F99&amp;":"&amp;$F99),INDIRECT($F$1&amp;dbP!$D$2&amp;":"&amp;dbP!$D$2),"&gt;="&amp;AX$6,INDIRECT($F$1&amp;dbP!$D$2&amp;":"&amp;dbP!$D$2),"&lt;="&amp;AX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Y99" s="1">
        <f ca="1">SUMIFS(INDIRECT($F$1&amp;$F99&amp;":"&amp;$F99),INDIRECT($F$1&amp;dbP!$D$2&amp;":"&amp;dbP!$D$2),"&gt;="&amp;AY$6,INDIRECT($F$1&amp;dbP!$D$2&amp;":"&amp;dbP!$D$2),"&lt;="&amp;AY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Z99" s="1">
        <f ca="1">SUMIFS(INDIRECT($F$1&amp;$F99&amp;":"&amp;$F99),INDIRECT($F$1&amp;dbP!$D$2&amp;":"&amp;dbP!$D$2),"&gt;="&amp;AZ$6,INDIRECT($F$1&amp;dbP!$D$2&amp;":"&amp;dbP!$D$2),"&lt;="&amp;AZ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A99" s="1">
        <f ca="1">SUMIFS(INDIRECT($F$1&amp;$F99&amp;":"&amp;$F99),INDIRECT($F$1&amp;dbP!$D$2&amp;":"&amp;dbP!$D$2),"&gt;="&amp;BA$6,INDIRECT($F$1&amp;dbP!$D$2&amp;":"&amp;dbP!$D$2),"&lt;="&amp;BA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B99" s="1">
        <f ca="1">SUMIFS(INDIRECT($F$1&amp;$F99&amp;":"&amp;$F99),INDIRECT($F$1&amp;dbP!$D$2&amp;":"&amp;dbP!$D$2),"&gt;="&amp;BB$6,INDIRECT($F$1&amp;dbP!$D$2&amp;":"&amp;dbP!$D$2),"&lt;="&amp;BB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C99" s="1">
        <f ca="1">SUMIFS(INDIRECT($F$1&amp;$F99&amp;":"&amp;$F99),INDIRECT($F$1&amp;dbP!$D$2&amp;":"&amp;dbP!$D$2),"&gt;="&amp;BC$6,INDIRECT($F$1&amp;dbP!$D$2&amp;":"&amp;dbP!$D$2),"&lt;="&amp;BC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D99" s="1">
        <f ca="1">SUMIFS(INDIRECT($F$1&amp;$F99&amp;":"&amp;$F99),INDIRECT($F$1&amp;dbP!$D$2&amp;":"&amp;dbP!$D$2),"&gt;="&amp;BD$6,INDIRECT($F$1&amp;dbP!$D$2&amp;":"&amp;dbP!$D$2),"&lt;="&amp;BD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E99" s="1">
        <f ca="1">SUMIFS(INDIRECT($F$1&amp;$F99&amp;":"&amp;$F99),INDIRECT($F$1&amp;dbP!$D$2&amp;":"&amp;dbP!$D$2),"&gt;="&amp;BE$6,INDIRECT($F$1&amp;dbP!$D$2&amp;":"&amp;dbP!$D$2),"&lt;="&amp;BE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</row>
    <row r="100" spans="2:57" x14ac:dyDescent="0.3">
      <c r="B100" s="1">
        <f>MAX(B$49:B99)+1</f>
        <v>66</v>
      </c>
      <c r="F100" s="1" t="str">
        <f ca="1">INDIRECT($B$1&amp;Items!H$2&amp;$B100)</f>
        <v>Y</v>
      </c>
      <c r="H100" s="13" t="str">
        <f ca="1">INDIRECT($B$1&amp;Items!E$2&amp;$B100)</f>
        <v>Начисление себестоимостных затрат</v>
      </c>
      <c r="I100" s="13" t="str">
        <f ca="1">IF(INDIRECT($B$1&amp;Items!F$2&amp;$B100)="",H100,INDIRECT($B$1&amp;Items!F$2&amp;$B100))</f>
        <v>Начисление затрат этапа-4 бизнес-процесса</v>
      </c>
      <c r="J100" s="1" t="str">
        <f ca="1">IF(INDIRECT($B$1&amp;Items!G$2&amp;$B100)="",IF(H100&lt;&gt;I100,"  "&amp;I100,I100),"    "&amp;INDIRECT($B$1&amp;Items!G$2&amp;$B100))</f>
        <v xml:space="preserve">    Производственные затраты-34</v>
      </c>
      <c r="S100" s="1">
        <f ca="1">SUM($U100:INDIRECT(ADDRESS(ROW(),SUMIFS($1:$1,$5:$5,MAX($5:$5)))))</f>
        <v>813460</v>
      </c>
      <c r="V100" s="1">
        <f ca="1">SUMIFS(INDIRECT($F$1&amp;$F100&amp;":"&amp;$F100),INDIRECT($F$1&amp;dbP!$D$2&amp;":"&amp;dbP!$D$2),"&gt;="&amp;V$6,INDIRECT($F$1&amp;dbP!$D$2&amp;":"&amp;dbP!$D$2),"&lt;="&amp;V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W100" s="1">
        <f ca="1">SUMIFS(INDIRECT($F$1&amp;$F100&amp;":"&amp;$F100),INDIRECT($F$1&amp;dbP!$D$2&amp;":"&amp;dbP!$D$2),"&gt;="&amp;W$6,INDIRECT($F$1&amp;dbP!$D$2&amp;":"&amp;dbP!$D$2),"&lt;="&amp;W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X100" s="1">
        <f ca="1">SUMIFS(INDIRECT($F$1&amp;$F100&amp;":"&amp;$F100),INDIRECT($F$1&amp;dbP!$D$2&amp;":"&amp;dbP!$D$2),"&gt;="&amp;X$6,INDIRECT($F$1&amp;dbP!$D$2&amp;":"&amp;dbP!$D$2),"&lt;="&amp;X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Y100" s="1">
        <f ca="1">SUMIFS(INDIRECT($F$1&amp;$F100&amp;":"&amp;$F100),INDIRECT($F$1&amp;dbP!$D$2&amp;":"&amp;dbP!$D$2),"&gt;="&amp;Y$6,INDIRECT($F$1&amp;dbP!$D$2&amp;":"&amp;dbP!$D$2),"&lt;="&amp;Y$7,INDIRECT($F$1&amp;dbP!$O$2&amp;":"&amp;dbP!$O$2),$H100,INDIRECT($F$1&amp;dbP!$P$2&amp;":"&amp;dbP!$P$2),IF($I100=$J100,"*",$I100),INDIRECT($F$1&amp;dbP!$Q$2&amp;":"&amp;dbP!$Q$2),IF(OR($I100=$J100,"  "&amp;$I100=$J100),"*",RIGHT($J100,LEN($J100)-4)))</f>
        <v>813460</v>
      </c>
      <c r="Z100" s="1">
        <f ca="1">SUMIFS(INDIRECT($F$1&amp;$F100&amp;":"&amp;$F100),INDIRECT($F$1&amp;dbP!$D$2&amp;":"&amp;dbP!$D$2),"&gt;="&amp;Z$6,INDIRECT($F$1&amp;dbP!$D$2&amp;":"&amp;dbP!$D$2),"&lt;="&amp;Z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A100" s="1">
        <f ca="1">SUMIFS(INDIRECT($F$1&amp;$F100&amp;":"&amp;$F100),INDIRECT($F$1&amp;dbP!$D$2&amp;":"&amp;dbP!$D$2),"&gt;="&amp;AA$6,INDIRECT($F$1&amp;dbP!$D$2&amp;":"&amp;dbP!$D$2),"&lt;="&amp;AA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B100" s="1">
        <f ca="1">SUMIFS(INDIRECT($F$1&amp;$F100&amp;":"&amp;$F100),INDIRECT($F$1&amp;dbP!$D$2&amp;":"&amp;dbP!$D$2),"&gt;="&amp;AB$6,INDIRECT($F$1&amp;dbP!$D$2&amp;":"&amp;dbP!$D$2),"&lt;="&amp;AB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C100" s="1">
        <f ca="1">SUMIFS(INDIRECT($F$1&amp;$F100&amp;":"&amp;$F100),INDIRECT($F$1&amp;dbP!$D$2&amp;":"&amp;dbP!$D$2),"&gt;="&amp;AC$6,INDIRECT($F$1&amp;dbP!$D$2&amp;":"&amp;dbP!$D$2),"&lt;="&amp;AC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D100" s="1">
        <f ca="1">SUMIFS(INDIRECT($F$1&amp;$F100&amp;":"&amp;$F100),INDIRECT($F$1&amp;dbP!$D$2&amp;":"&amp;dbP!$D$2),"&gt;="&amp;AD$6,INDIRECT($F$1&amp;dbP!$D$2&amp;":"&amp;dbP!$D$2),"&lt;="&amp;AD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E100" s="1">
        <f ca="1">SUMIFS(INDIRECT($F$1&amp;$F100&amp;":"&amp;$F100),INDIRECT($F$1&amp;dbP!$D$2&amp;":"&amp;dbP!$D$2),"&gt;="&amp;AE$6,INDIRECT($F$1&amp;dbP!$D$2&amp;":"&amp;dbP!$D$2),"&lt;="&amp;AE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F100" s="1">
        <f ca="1">SUMIFS(INDIRECT($F$1&amp;$F100&amp;":"&amp;$F100),INDIRECT($F$1&amp;dbP!$D$2&amp;":"&amp;dbP!$D$2),"&gt;="&amp;AF$6,INDIRECT($F$1&amp;dbP!$D$2&amp;":"&amp;dbP!$D$2),"&lt;="&amp;AF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G100" s="1">
        <f ca="1">SUMIFS(INDIRECT($F$1&amp;$F100&amp;":"&amp;$F100),INDIRECT($F$1&amp;dbP!$D$2&amp;":"&amp;dbP!$D$2),"&gt;="&amp;AG$6,INDIRECT($F$1&amp;dbP!$D$2&amp;":"&amp;dbP!$D$2),"&lt;="&amp;AG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H100" s="1">
        <f ca="1">SUMIFS(INDIRECT($F$1&amp;$F100&amp;":"&amp;$F100),INDIRECT($F$1&amp;dbP!$D$2&amp;":"&amp;dbP!$D$2),"&gt;="&amp;AH$6,INDIRECT($F$1&amp;dbP!$D$2&amp;":"&amp;dbP!$D$2),"&lt;="&amp;AH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I100" s="1">
        <f ca="1">SUMIFS(INDIRECT($F$1&amp;$F100&amp;":"&amp;$F100),INDIRECT($F$1&amp;dbP!$D$2&amp;":"&amp;dbP!$D$2),"&gt;="&amp;AI$6,INDIRECT($F$1&amp;dbP!$D$2&amp;":"&amp;dbP!$D$2),"&lt;="&amp;AI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J100" s="1">
        <f ca="1">SUMIFS(INDIRECT($F$1&amp;$F100&amp;":"&amp;$F100),INDIRECT($F$1&amp;dbP!$D$2&amp;":"&amp;dbP!$D$2),"&gt;="&amp;AJ$6,INDIRECT($F$1&amp;dbP!$D$2&amp;":"&amp;dbP!$D$2),"&lt;="&amp;AJ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K100" s="1">
        <f ca="1">SUMIFS(INDIRECT($F$1&amp;$F100&amp;":"&amp;$F100),INDIRECT($F$1&amp;dbP!$D$2&amp;":"&amp;dbP!$D$2),"&gt;="&amp;AK$6,INDIRECT($F$1&amp;dbP!$D$2&amp;":"&amp;dbP!$D$2),"&lt;="&amp;AK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L100" s="1">
        <f ca="1">SUMIFS(INDIRECT($F$1&amp;$F100&amp;":"&amp;$F100),INDIRECT($F$1&amp;dbP!$D$2&amp;":"&amp;dbP!$D$2),"&gt;="&amp;AL$6,INDIRECT($F$1&amp;dbP!$D$2&amp;":"&amp;dbP!$D$2),"&lt;="&amp;AL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M100" s="1">
        <f ca="1">SUMIFS(INDIRECT($F$1&amp;$F100&amp;":"&amp;$F100),INDIRECT($F$1&amp;dbP!$D$2&amp;":"&amp;dbP!$D$2),"&gt;="&amp;AM$6,INDIRECT($F$1&amp;dbP!$D$2&amp;":"&amp;dbP!$D$2),"&lt;="&amp;AM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N100" s="1">
        <f ca="1">SUMIFS(INDIRECT($F$1&amp;$F100&amp;":"&amp;$F100),INDIRECT($F$1&amp;dbP!$D$2&amp;":"&amp;dbP!$D$2),"&gt;="&amp;AN$6,INDIRECT($F$1&amp;dbP!$D$2&amp;":"&amp;dbP!$D$2),"&lt;="&amp;AN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O100" s="1">
        <f ca="1">SUMIFS(INDIRECT($F$1&amp;$F100&amp;":"&amp;$F100),INDIRECT($F$1&amp;dbP!$D$2&amp;":"&amp;dbP!$D$2),"&gt;="&amp;AO$6,INDIRECT($F$1&amp;dbP!$D$2&amp;":"&amp;dbP!$D$2),"&lt;="&amp;AO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P100" s="1">
        <f ca="1">SUMIFS(INDIRECT($F$1&amp;$F100&amp;":"&amp;$F100),INDIRECT($F$1&amp;dbP!$D$2&amp;":"&amp;dbP!$D$2),"&gt;="&amp;AP$6,INDIRECT($F$1&amp;dbP!$D$2&amp;":"&amp;dbP!$D$2),"&lt;="&amp;AP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Q100" s="1">
        <f ca="1">SUMIFS(INDIRECT($F$1&amp;$F100&amp;":"&amp;$F100),INDIRECT($F$1&amp;dbP!$D$2&amp;":"&amp;dbP!$D$2),"&gt;="&amp;AQ$6,INDIRECT($F$1&amp;dbP!$D$2&amp;":"&amp;dbP!$D$2),"&lt;="&amp;AQ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R100" s="1">
        <f ca="1">SUMIFS(INDIRECT($F$1&amp;$F100&amp;":"&amp;$F100),INDIRECT($F$1&amp;dbP!$D$2&amp;":"&amp;dbP!$D$2),"&gt;="&amp;AR$6,INDIRECT($F$1&amp;dbP!$D$2&amp;":"&amp;dbP!$D$2),"&lt;="&amp;AR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S100" s="1">
        <f ca="1">SUMIFS(INDIRECT($F$1&amp;$F100&amp;":"&amp;$F100),INDIRECT($F$1&amp;dbP!$D$2&amp;":"&amp;dbP!$D$2),"&gt;="&amp;AS$6,INDIRECT($F$1&amp;dbP!$D$2&amp;":"&amp;dbP!$D$2),"&lt;="&amp;AS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T100" s="1">
        <f ca="1">SUMIFS(INDIRECT($F$1&amp;$F100&amp;":"&amp;$F100),INDIRECT($F$1&amp;dbP!$D$2&amp;":"&amp;dbP!$D$2),"&gt;="&amp;AT$6,INDIRECT($F$1&amp;dbP!$D$2&amp;":"&amp;dbP!$D$2),"&lt;="&amp;AT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U100" s="1">
        <f ca="1">SUMIFS(INDIRECT($F$1&amp;$F100&amp;":"&amp;$F100),INDIRECT($F$1&amp;dbP!$D$2&amp;":"&amp;dbP!$D$2),"&gt;="&amp;AU$6,INDIRECT($F$1&amp;dbP!$D$2&amp;":"&amp;dbP!$D$2),"&lt;="&amp;AU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V100" s="1">
        <f ca="1">SUMIFS(INDIRECT($F$1&amp;$F100&amp;":"&amp;$F100),INDIRECT($F$1&amp;dbP!$D$2&amp;":"&amp;dbP!$D$2),"&gt;="&amp;AV$6,INDIRECT($F$1&amp;dbP!$D$2&amp;":"&amp;dbP!$D$2),"&lt;="&amp;AV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W100" s="1">
        <f ca="1">SUMIFS(INDIRECT($F$1&amp;$F100&amp;":"&amp;$F100),INDIRECT($F$1&amp;dbP!$D$2&amp;":"&amp;dbP!$D$2),"&gt;="&amp;AW$6,INDIRECT($F$1&amp;dbP!$D$2&amp;":"&amp;dbP!$D$2),"&lt;="&amp;AW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X100" s="1">
        <f ca="1">SUMIFS(INDIRECT($F$1&amp;$F100&amp;":"&amp;$F100),INDIRECT($F$1&amp;dbP!$D$2&amp;":"&amp;dbP!$D$2),"&gt;="&amp;AX$6,INDIRECT($F$1&amp;dbP!$D$2&amp;":"&amp;dbP!$D$2),"&lt;="&amp;AX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Y100" s="1">
        <f ca="1">SUMIFS(INDIRECT($F$1&amp;$F100&amp;":"&amp;$F100),INDIRECT($F$1&amp;dbP!$D$2&amp;":"&amp;dbP!$D$2),"&gt;="&amp;AY$6,INDIRECT($F$1&amp;dbP!$D$2&amp;":"&amp;dbP!$D$2),"&lt;="&amp;AY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Z100" s="1">
        <f ca="1">SUMIFS(INDIRECT($F$1&amp;$F100&amp;":"&amp;$F100),INDIRECT($F$1&amp;dbP!$D$2&amp;":"&amp;dbP!$D$2),"&gt;="&amp;AZ$6,INDIRECT($F$1&amp;dbP!$D$2&amp;":"&amp;dbP!$D$2),"&lt;="&amp;AZ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A100" s="1">
        <f ca="1">SUMIFS(INDIRECT($F$1&amp;$F100&amp;":"&amp;$F100),INDIRECT($F$1&amp;dbP!$D$2&amp;":"&amp;dbP!$D$2),"&gt;="&amp;BA$6,INDIRECT($F$1&amp;dbP!$D$2&amp;":"&amp;dbP!$D$2),"&lt;="&amp;BA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B100" s="1">
        <f ca="1">SUMIFS(INDIRECT($F$1&amp;$F100&amp;":"&amp;$F100),INDIRECT($F$1&amp;dbP!$D$2&amp;":"&amp;dbP!$D$2),"&gt;="&amp;BB$6,INDIRECT($F$1&amp;dbP!$D$2&amp;":"&amp;dbP!$D$2),"&lt;="&amp;BB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C100" s="1">
        <f ca="1">SUMIFS(INDIRECT($F$1&amp;$F100&amp;":"&amp;$F100),INDIRECT($F$1&amp;dbP!$D$2&amp;":"&amp;dbP!$D$2),"&gt;="&amp;BC$6,INDIRECT($F$1&amp;dbP!$D$2&amp;":"&amp;dbP!$D$2),"&lt;="&amp;BC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D100" s="1">
        <f ca="1">SUMIFS(INDIRECT($F$1&amp;$F100&amp;":"&amp;$F100),INDIRECT($F$1&amp;dbP!$D$2&amp;":"&amp;dbP!$D$2),"&gt;="&amp;BD$6,INDIRECT($F$1&amp;dbP!$D$2&amp;":"&amp;dbP!$D$2),"&lt;="&amp;BD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E100" s="1">
        <f ca="1">SUMIFS(INDIRECT($F$1&amp;$F100&amp;":"&amp;$F100),INDIRECT($F$1&amp;dbP!$D$2&amp;":"&amp;dbP!$D$2),"&gt;="&amp;BE$6,INDIRECT($F$1&amp;dbP!$D$2&amp;":"&amp;dbP!$D$2),"&lt;="&amp;BE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</row>
    <row r="101" spans="2:57" x14ac:dyDescent="0.3">
      <c r="B101" s="1">
        <f>MAX(B$49:B100)+1</f>
        <v>67</v>
      </c>
      <c r="F101" s="1" t="str">
        <f ca="1">INDIRECT($B$1&amp;Items!H$2&amp;$B101)</f>
        <v>Y</v>
      </c>
      <c r="H101" s="13" t="str">
        <f ca="1">INDIRECT($B$1&amp;Items!E$2&amp;$B101)</f>
        <v>Начисление себестоимостных затрат</v>
      </c>
      <c r="I101" s="13" t="str">
        <f ca="1">IF(INDIRECT($B$1&amp;Items!F$2&amp;$B101)="",H101,INDIRECT($B$1&amp;Items!F$2&amp;$B101))</f>
        <v>Начисление затрат этапа-4 бизнес-процесса</v>
      </c>
      <c r="J101" s="1" t="str">
        <f ca="1">IF(INDIRECT($B$1&amp;Items!G$2&amp;$B101)="",IF(H101&lt;&gt;I101,"  "&amp;I101,I101),"    "&amp;INDIRECT($B$1&amp;Items!G$2&amp;$B101))</f>
        <v xml:space="preserve">    Производственные затраты-35</v>
      </c>
      <c r="S101" s="1">
        <f ca="1">SUM($U101:INDIRECT(ADDRESS(ROW(),SUMIFS($1:$1,$5:$5,MAX($5:$5)))))</f>
        <v>748332</v>
      </c>
      <c r="V101" s="1">
        <f ca="1">SUMIFS(INDIRECT($F$1&amp;$F101&amp;":"&amp;$F101),INDIRECT($F$1&amp;dbP!$D$2&amp;":"&amp;dbP!$D$2),"&gt;="&amp;V$6,INDIRECT($F$1&amp;dbP!$D$2&amp;":"&amp;dbP!$D$2),"&lt;="&amp;V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W101" s="1">
        <f ca="1">SUMIFS(INDIRECT($F$1&amp;$F101&amp;":"&amp;$F101),INDIRECT($F$1&amp;dbP!$D$2&amp;":"&amp;dbP!$D$2),"&gt;="&amp;W$6,INDIRECT($F$1&amp;dbP!$D$2&amp;":"&amp;dbP!$D$2),"&lt;="&amp;W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X101" s="1">
        <f ca="1">SUMIFS(INDIRECT($F$1&amp;$F101&amp;":"&amp;$F101),INDIRECT($F$1&amp;dbP!$D$2&amp;":"&amp;dbP!$D$2),"&gt;="&amp;X$6,INDIRECT($F$1&amp;dbP!$D$2&amp;":"&amp;dbP!$D$2),"&lt;="&amp;X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Y101" s="1">
        <f ca="1">SUMIFS(INDIRECT($F$1&amp;$F101&amp;":"&amp;$F101),INDIRECT($F$1&amp;dbP!$D$2&amp;":"&amp;dbP!$D$2),"&gt;="&amp;Y$6,INDIRECT($F$1&amp;dbP!$D$2&amp;":"&amp;dbP!$D$2),"&lt;="&amp;Y$7,INDIRECT($F$1&amp;dbP!$O$2&amp;":"&amp;dbP!$O$2),$H101,INDIRECT($F$1&amp;dbP!$P$2&amp;":"&amp;dbP!$P$2),IF($I101=$J101,"*",$I101),INDIRECT($F$1&amp;dbP!$Q$2&amp;":"&amp;dbP!$Q$2),IF(OR($I101=$J101,"  "&amp;$I101=$J101),"*",RIGHT($J101,LEN($J101)-4)))</f>
        <v>748332</v>
      </c>
      <c r="Z101" s="1">
        <f ca="1">SUMIFS(INDIRECT($F$1&amp;$F101&amp;":"&amp;$F101),INDIRECT($F$1&amp;dbP!$D$2&amp;":"&amp;dbP!$D$2),"&gt;="&amp;Z$6,INDIRECT($F$1&amp;dbP!$D$2&amp;":"&amp;dbP!$D$2),"&lt;="&amp;Z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A101" s="1">
        <f ca="1">SUMIFS(INDIRECT($F$1&amp;$F101&amp;":"&amp;$F101),INDIRECT($F$1&amp;dbP!$D$2&amp;":"&amp;dbP!$D$2),"&gt;="&amp;AA$6,INDIRECT($F$1&amp;dbP!$D$2&amp;":"&amp;dbP!$D$2),"&lt;="&amp;AA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B101" s="1">
        <f ca="1">SUMIFS(INDIRECT($F$1&amp;$F101&amp;":"&amp;$F101),INDIRECT($F$1&amp;dbP!$D$2&amp;":"&amp;dbP!$D$2),"&gt;="&amp;AB$6,INDIRECT($F$1&amp;dbP!$D$2&amp;":"&amp;dbP!$D$2),"&lt;="&amp;AB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C101" s="1">
        <f ca="1">SUMIFS(INDIRECT($F$1&amp;$F101&amp;":"&amp;$F101),INDIRECT($F$1&amp;dbP!$D$2&amp;":"&amp;dbP!$D$2),"&gt;="&amp;AC$6,INDIRECT($F$1&amp;dbP!$D$2&amp;":"&amp;dbP!$D$2),"&lt;="&amp;AC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D101" s="1">
        <f ca="1">SUMIFS(INDIRECT($F$1&amp;$F101&amp;":"&amp;$F101),INDIRECT($F$1&amp;dbP!$D$2&amp;":"&amp;dbP!$D$2),"&gt;="&amp;AD$6,INDIRECT($F$1&amp;dbP!$D$2&amp;":"&amp;dbP!$D$2),"&lt;="&amp;AD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E101" s="1">
        <f ca="1">SUMIFS(INDIRECT($F$1&amp;$F101&amp;":"&amp;$F101),INDIRECT($F$1&amp;dbP!$D$2&amp;":"&amp;dbP!$D$2),"&gt;="&amp;AE$6,INDIRECT($F$1&amp;dbP!$D$2&amp;":"&amp;dbP!$D$2),"&lt;="&amp;AE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F101" s="1">
        <f ca="1">SUMIFS(INDIRECT($F$1&amp;$F101&amp;":"&amp;$F101),INDIRECT($F$1&amp;dbP!$D$2&amp;":"&amp;dbP!$D$2),"&gt;="&amp;AF$6,INDIRECT($F$1&amp;dbP!$D$2&amp;":"&amp;dbP!$D$2),"&lt;="&amp;AF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G101" s="1">
        <f ca="1">SUMIFS(INDIRECT($F$1&amp;$F101&amp;":"&amp;$F101),INDIRECT($F$1&amp;dbP!$D$2&amp;":"&amp;dbP!$D$2),"&gt;="&amp;AG$6,INDIRECT($F$1&amp;dbP!$D$2&amp;":"&amp;dbP!$D$2),"&lt;="&amp;AG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H101" s="1">
        <f ca="1">SUMIFS(INDIRECT($F$1&amp;$F101&amp;":"&amp;$F101),INDIRECT($F$1&amp;dbP!$D$2&amp;":"&amp;dbP!$D$2),"&gt;="&amp;AH$6,INDIRECT($F$1&amp;dbP!$D$2&amp;":"&amp;dbP!$D$2),"&lt;="&amp;AH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I101" s="1">
        <f ca="1">SUMIFS(INDIRECT($F$1&amp;$F101&amp;":"&amp;$F101),INDIRECT($F$1&amp;dbP!$D$2&amp;":"&amp;dbP!$D$2),"&gt;="&amp;AI$6,INDIRECT($F$1&amp;dbP!$D$2&amp;":"&amp;dbP!$D$2),"&lt;="&amp;AI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J101" s="1">
        <f ca="1">SUMIFS(INDIRECT($F$1&amp;$F101&amp;":"&amp;$F101),INDIRECT($F$1&amp;dbP!$D$2&amp;":"&amp;dbP!$D$2),"&gt;="&amp;AJ$6,INDIRECT($F$1&amp;dbP!$D$2&amp;":"&amp;dbP!$D$2),"&lt;="&amp;AJ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K101" s="1">
        <f ca="1">SUMIFS(INDIRECT($F$1&amp;$F101&amp;":"&amp;$F101),INDIRECT($F$1&amp;dbP!$D$2&amp;":"&amp;dbP!$D$2),"&gt;="&amp;AK$6,INDIRECT($F$1&amp;dbP!$D$2&amp;":"&amp;dbP!$D$2),"&lt;="&amp;AK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L101" s="1">
        <f ca="1">SUMIFS(INDIRECT($F$1&amp;$F101&amp;":"&amp;$F101),INDIRECT($F$1&amp;dbP!$D$2&amp;":"&amp;dbP!$D$2),"&gt;="&amp;AL$6,INDIRECT($F$1&amp;dbP!$D$2&amp;":"&amp;dbP!$D$2),"&lt;="&amp;AL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M101" s="1">
        <f ca="1">SUMIFS(INDIRECT($F$1&amp;$F101&amp;":"&amp;$F101),INDIRECT($F$1&amp;dbP!$D$2&amp;":"&amp;dbP!$D$2),"&gt;="&amp;AM$6,INDIRECT($F$1&amp;dbP!$D$2&amp;":"&amp;dbP!$D$2),"&lt;="&amp;AM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N101" s="1">
        <f ca="1">SUMIFS(INDIRECT($F$1&amp;$F101&amp;":"&amp;$F101),INDIRECT($F$1&amp;dbP!$D$2&amp;":"&amp;dbP!$D$2),"&gt;="&amp;AN$6,INDIRECT($F$1&amp;dbP!$D$2&amp;":"&amp;dbP!$D$2),"&lt;="&amp;AN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O101" s="1">
        <f ca="1">SUMIFS(INDIRECT($F$1&amp;$F101&amp;":"&amp;$F101),INDIRECT($F$1&amp;dbP!$D$2&amp;":"&amp;dbP!$D$2),"&gt;="&amp;AO$6,INDIRECT($F$1&amp;dbP!$D$2&amp;":"&amp;dbP!$D$2),"&lt;="&amp;AO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P101" s="1">
        <f ca="1">SUMIFS(INDIRECT($F$1&amp;$F101&amp;":"&amp;$F101),INDIRECT($F$1&amp;dbP!$D$2&amp;":"&amp;dbP!$D$2),"&gt;="&amp;AP$6,INDIRECT($F$1&amp;dbP!$D$2&amp;":"&amp;dbP!$D$2),"&lt;="&amp;AP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Q101" s="1">
        <f ca="1">SUMIFS(INDIRECT($F$1&amp;$F101&amp;":"&amp;$F101),INDIRECT($F$1&amp;dbP!$D$2&amp;":"&amp;dbP!$D$2),"&gt;="&amp;AQ$6,INDIRECT($F$1&amp;dbP!$D$2&amp;":"&amp;dbP!$D$2),"&lt;="&amp;AQ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R101" s="1">
        <f ca="1">SUMIFS(INDIRECT($F$1&amp;$F101&amp;":"&amp;$F101),INDIRECT($F$1&amp;dbP!$D$2&amp;":"&amp;dbP!$D$2),"&gt;="&amp;AR$6,INDIRECT($F$1&amp;dbP!$D$2&amp;":"&amp;dbP!$D$2),"&lt;="&amp;AR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S101" s="1">
        <f ca="1">SUMIFS(INDIRECT($F$1&amp;$F101&amp;":"&amp;$F101),INDIRECT($F$1&amp;dbP!$D$2&amp;":"&amp;dbP!$D$2),"&gt;="&amp;AS$6,INDIRECT($F$1&amp;dbP!$D$2&amp;":"&amp;dbP!$D$2),"&lt;="&amp;AS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T101" s="1">
        <f ca="1">SUMIFS(INDIRECT($F$1&amp;$F101&amp;":"&amp;$F101),INDIRECT($F$1&amp;dbP!$D$2&amp;":"&amp;dbP!$D$2),"&gt;="&amp;AT$6,INDIRECT($F$1&amp;dbP!$D$2&amp;":"&amp;dbP!$D$2),"&lt;="&amp;AT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U101" s="1">
        <f ca="1">SUMIFS(INDIRECT($F$1&amp;$F101&amp;":"&amp;$F101),INDIRECT($F$1&amp;dbP!$D$2&amp;":"&amp;dbP!$D$2),"&gt;="&amp;AU$6,INDIRECT($F$1&amp;dbP!$D$2&amp;":"&amp;dbP!$D$2),"&lt;="&amp;AU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V101" s="1">
        <f ca="1">SUMIFS(INDIRECT($F$1&amp;$F101&amp;":"&amp;$F101),INDIRECT($F$1&amp;dbP!$D$2&amp;":"&amp;dbP!$D$2),"&gt;="&amp;AV$6,INDIRECT($F$1&amp;dbP!$D$2&amp;":"&amp;dbP!$D$2),"&lt;="&amp;AV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W101" s="1">
        <f ca="1">SUMIFS(INDIRECT($F$1&amp;$F101&amp;":"&amp;$F101),INDIRECT($F$1&amp;dbP!$D$2&amp;":"&amp;dbP!$D$2),"&gt;="&amp;AW$6,INDIRECT($F$1&amp;dbP!$D$2&amp;":"&amp;dbP!$D$2),"&lt;="&amp;AW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X101" s="1">
        <f ca="1">SUMIFS(INDIRECT($F$1&amp;$F101&amp;":"&amp;$F101),INDIRECT($F$1&amp;dbP!$D$2&amp;":"&amp;dbP!$D$2),"&gt;="&amp;AX$6,INDIRECT($F$1&amp;dbP!$D$2&amp;":"&amp;dbP!$D$2),"&lt;="&amp;AX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Y101" s="1">
        <f ca="1">SUMIFS(INDIRECT($F$1&amp;$F101&amp;":"&amp;$F101),INDIRECT($F$1&amp;dbP!$D$2&amp;":"&amp;dbP!$D$2),"&gt;="&amp;AY$6,INDIRECT($F$1&amp;dbP!$D$2&amp;":"&amp;dbP!$D$2),"&lt;="&amp;AY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Z101" s="1">
        <f ca="1">SUMIFS(INDIRECT($F$1&amp;$F101&amp;":"&amp;$F101),INDIRECT($F$1&amp;dbP!$D$2&amp;":"&amp;dbP!$D$2),"&gt;="&amp;AZ$6,INDIRECT($F$1&amp;dbP!$D$2&amp;":"&amp;dbP!$D$2),"&lt;="&amp;AZ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A101" s="1">
        <f ca="1">SUMIFS(INDIRECT($F$1&amp;$F101&amp;":"&amp;$F101),INDIRECT($F$1&amp;dbP!$D$2&amp;":"&amp;dbP!$D$2),"&gt;="&amp;BA$6,INDIRECT($F$1&amp;dbP!$D$2&amp;":"&amp;dbP!$D$2),"&lt;="&amp;BA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B101" s="1">
        <f ca="1">SUMIFS(INDIRECT($F$1&amp;$F101&amp;":"&amp;$F101),INDIRECT($F$1&amp;dbP!$D$2&amp;":"&amp;dbP!$D$2),"&gt;="&amp;BB$6,INDIRECT($F$1&amp;dbP!$D$2&amp;":"&amp;dbP!$D$2),"&lt;="&amp;BB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C101" s="1">
        <f ca="1">SUMIFS(INDIRECT($F$1&amp;$F101&amp;":"&amp;$F101),INDIRECT($F$1&amp;dbP!$D$2&amp;":"&amp;dbP!$D$2),"&gt;="&amp;BC$6,INDIRECT($F$1&amp;dbP!$D$2&amp;":"&amp;dbP!$D$2),"&lt;="&amp;BC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D101" s="1">
        <f ca="1">SUMIFS(INDIRECT($F$1&amp;$F101&amp;":"&amp;$F101),INDIRECT($F$1&amp;dbP!$D$2&amp;":"&amp;dbP!$D$2),"&gt;="&amp;BD$6,INDIRECT($F$1&amp;dbP!$D$2&amp;":"&amp;dbP!$D$2),"&lt;="&amp;BD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E101" s="1">
        <f ca="1">SUMIFS(INDIRECT($F$1&amp;$F101&amp;":"&amp;$F101),INDIRECT($F$1&amp;dbP!$D$2&amp;":"&amp;dbP!$D$2),"&gt;="&amp;BE$6,INDIRECT($F$1&amp;dbP!$D$2&amp;":"&amp;dbP!$D$2),"&lt;="&amp;BE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</row>
    <row r="102" spans="2:57" x14ac:dyDescent="0.3">
      <c r="B102" s="1">
        <f>MAX(B$49:B101)+1</f>
        <v>68</v>
      </c>
      <c r="F102" s="1" t="str">
        <f ca="1">INDIRECT($B$1&amp;Items!H$2&amp;$B102)</f>
        <v>Y</v>
      </c>
      <c r="H102" s="13" t="str">
        <f ca="1">INDIRECT($B$1&amp;Items!E$2&amp;$B102)</f>
        <v>Начисление себестоимостных затрат</v>
      </c>
      <c r="I102" s="13" t="str">
        <f ca="1">IF(INDIRECT($B$1&amp;Items!F$2&amp;$B102)="",H102,INDIRECT($B$1&amp;Items!F$2&amp;$B102))</f>
        <v>Начисление затрат этапа-4 бизнес-процесса</v>
      </c>
      <c r="J102" s="1" t="str">
        <f ca="1">IF(INDIRECT($B$1&amp;Items!G$2&amp;$B102)="",IF(H102&lt;&gt;I102,"  "&amp;I102,I102),"    "&amp;INDIRECT($B$1&amp;Items!G$2&amp;$B102))</f>
        <v xml:space="preserve">    Производственные затраты-36</v>
      </c>
      <c r="S102" s="1">
        <f ca="1">SUM($U102:INDIRECT(ADDRESS(ROW(),SUMIFS($1:$1,$5:$5,MAX($5:$5)))))</f>
        <v>842058</v>
      </c>
      <c r="V102" s="1">
        <f ca="1">SUMIFS(INDIRECT($F$1&amp;$F102&amp;":"&amp;$F102),INDIRECT($F$1&amp;dbP!$D$2&amp;":"&amp;dbP!$D$2),"&gt;="&amp;V$6,INDIRECT($F$1&amp;dbP!$D$2&amp;":"&amp;dbP!$D$2),"&lt;="&amp;V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W102" s="1">
        <f ca="1">SUMIFS(INDIRECT($F$1&amp;$F102&amp;":"&amp;$F102),INDIRECT($F$1&amp;dbP!$D$2&amp;":"&amp;dbP!$D$2),"&gt;="&amp;W$6,INDIRECT($F$1&amp;dbP!$D$2&amp;":"&amp;dbP!$D$2),"&lt;="&amp;W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X102" s="1">
        <f ca="1">SUMIFS(INDIRECT($F$1&amp;$F102&amp;":"&amp;$F102),INDIRECT($F$1&amp;dbP!$D$2&amp;":"&amp;dbP!$D$2),"&gt;="&amp;X$6,INDIRECT($F$1&amp;dbP!$D$2&amp;":"&amp;dbP!$D$2),"&lt;="&amp;X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Y102" s="1">
        <f ca="1">SUMIFS(INDIRECT($F$1&amp;$F102&amp;":"&amp;$F102),INDIRECT($F$1&amp;dbP!$D$2&amp;":"&amp;dbP!$D$2),"&gt;="&amp;Y$6,INDIRECT($F$1&amp;dbP!$D$2&amp;":"&amp;dbP!$D$2),"&lt;="&amp;Y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Z102" s="1">
        <f ca="1">SUMIFS(INDIRECT($F$1&amp;$F102&amp;":"&amp;$F102),INDIRECT($F$1&amp;dbP!$D$2&amp;":"&amp;dbP!$D$2),"&gt;="&amp;Z$6,INDIRECT($F$1&amp;dbP!$D$2&amp;":"&amp;dbP!$D$2),"&lt;="&amp;Z$7,INDIRECT($F$1&amp;dbP!$O$2&amp;":"&amp;dbP!$O$2),$H102,INDIRECT($F$1&amp;dbP!$P$2&amp;":"&amp;dbP!$P$2),IF($I102=$J102,"*",$I102),INDIRECT($F$1&amp;dbP!$Q$2&amp;":"&amp;dbP!$Q$2),IF(OR($I102=$J102,"  "&amp;$I102=$J102),"*",RIGHT($J102,LEN($J102)-4)))</f>
        <v>842058</v>
      </c>
      <c r="AA102" s="1">
        <f ca="1">SUMIFS(INDIRECT($F$1&amp;$F102&amp;":"&amp;$F102),INDIRECT($F$1&amp;dbP!$D$2&amp;":"&amp;dbP!$D$2),"&gt;="&amp;AA$6,INDIRECT($F$1&amp;dbP!$D$2&amp;":"&amp;dbP!$D$2),"&lt;="&amp;AA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B102" s="1">
        <f ca="1">SUMIFS(INDIRECT($F$1&amp;$F102&amp;":"&amp;$F102),INDIRECT($F$1&amp;dbP!$D$2&amp;":"&amp;dbP!$D$2),"&gt;="&amp;AB$6,INDIRECT($F$1&amp;dbP!$D$2&amp;":"&amp;dbP!$D$2),"&lt;="&amp;AB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C102" s="1">
        <f ca="1">SUMIFS(INDIRECT($F$1&amp;$F102&amp;":"&amp;$F102),INDIRECT($F$1&amp;dbP!$D$2&amp;":"&amp;dbP!$D$2),"&gt;="&amp;AC$6,INDIRECT($F$1&amp;dbP!$D$2&amp;":"&amp;dbP!$D$2),"&lt;="&amp;AC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D102" s="1">
        <f ca="1">SUMIFS(INDIRECT($F$1&amp;$F102&amp;":"&amp;$F102),INDIRECT($F$1&amp;dbP!$D$2&amp;":"&amp;dbP!$D$2),"&gt;="&amp;AD$6,INDIRECT($F$1&amp;dbP!$D$2&amp;":"&amp;dbP!$D$2),"&lt;="&amp;AD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E102" s="1">
        <f ca="1">SUMIFS(INDIRECT($F$1&amp;$F102&amp;":"&amp;$F102),INDIRECT($F$1&amp;dbP!$D$2&amp;":"&amp;dbP!$D$2),"&gt;="&amp;AE$6,INDIRECT($F$1&amp;dbP!$D$2&amp;":"&amp;dbP!$D$2),"&lt;="&amp;AE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F102" s="1">
        <f ca="1">SUMIFS(INDIRECT($F$1&amp;$F102&amp;":"&amp;$F102),INDIRECT($F$1&amp;dbP!$D$2&amp;":"&amp;dbP!$D$2),"&gt;="&amp;AF$6,INDIRECT($F$1&amp;dbP!$D$2&amp;":"&amp;dbP!$D$2),"&lt;="&amp;AF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G102" s="1">
        <f ca="1">SUMIFS(INDIRECT($F$1&amp;$F102&amp;":"&amp;$F102),INDIRECT($F$1&amp;dbP!$D$2&amp;":"&amp;dbP!$D$2),"&gt;="&amp;AG$6,INDIRECT($F$1&amp;dbP!$D$2&amp;":"&amp;dbP!$D$2),"&lt;="&amp;AG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H102" s="1">
        <f ca="1">SUMIFS(INDIRECT($F$1&amp;$F102&amp;":"&amp;$F102),INDIRECT($F$1&amp;dbP!$D$2&amp;":"&amp;dbP!$D$2),"&gt;="&amp;AH$6,INDIRECT($F$1&amp;dbP!$D$2&amp;":"&amp;dbP!$D$2),"&lt;="&amp;AH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I102" s="1">
        <f ca="1">SUMIFS(INDIRECT($F$1&amp;$F102&amp;":"&amp;$F102),INDIRECT($F$1&amp;dbP!$D$2&amp;":"&amp;dbP!$D$2),"&gt;="&amp;AI$6,INDIRECT($F$1&amp;dbP!$D$2&amp;":"&amp;dbP!$D$2),"&lt;="&amp;AI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J102" s="1">
        <f ca="1">SUMIFS(INDIRECT($F$1&amp;$F102&amp;":"&amp;$F102),INDIRECT($F$1&amp;dbP!$D$2&amp;":"&amp;dbP!$D$2),"&gt;="&amp;AJ$6,INDIRECT($F$1&amp;dbP!$D$2&amp;":"&amp;dbP!$D$2),"&lt;="&amp;AJ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K102" s="1">
        <f ca="1">SUMIFS(INDIRECT($F$1&amp;$F102&amp;":"&amp;$F102),INDIRECT($F$1&amp;dbP!$D$2&amp;":"&amp;dbP!$D$2),"&gt;="&amp;AK$6,INDIRECT($F$1&amp;dbP!$D$2&amp;":"&amp;dbP!$D$2),"&lt;="&amp;AK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L102" s="1">
        <f ca="1">SUMIFS(INDIRECT($F$1&amp;$F102&amp;":"&amp;$F102),INDIRECT($F$1&amp;dbP!$D$2&amp;":"&amp;dbP!$D$2),"&gt;="&amp;AL$6,INDIRECT($F$1&amp;dbP!$D$2&amp;":"&amp;dbP!$D$2),"&lt;="&amp;AL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M102" s="1">
        <f ca="1">SUMIFS(INDIRECT($F$1&amp;$F102&amp;":"&amp;$F102),INDIRECT($F$1&amp;dbP!$D$2&amp;":"&amp;dbP!$D$2),"&gt;="&amp;AM$6,INDIRECT($F$1&amp;dbP!$D$2&amp;":"&amp;dbP!$D$2),"&lt;="&amp;AM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N102" s="1">
        <f ca="1">SUMIFS(INDIRECT($F$1&amp;$F102&amp;":"&amp;$F102),INDIRECT($F$1&amp;dbP!$D$2&amp;":"&amp;dbP!$D$2),"&gt;="&amp;AN$6,INDIRECT($F$1&amp;dbP!$D$2&amp;":"&amp;dbP!$D$2),"&lt;="&amp;AN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O102" s="1">
        <f ca="1">SUMIFS(INDIRECT($F$1&amp;$F102&amp;":"&amp;$F102),INDIRECT($F$1&amp;dbP!$D$2&amp;":"&amp;dbP!$D$2),"&gt;="&amp;AO$6,INDIRECT($F$1&amp;dbP!$D$2&amp;":"&amp;dbP!$D$2),"&lt;="&amp;AO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P102" s="1">
        <f ca="1">SUMIFS(INDIRECT($F$1&amp;$F102&amp;":"&amp;$F102),INDIRECT($F$1&amp;dbP!$D$2&amp;":"&amp;dbP!$D$2),"&gt;="&amp;AP$6,INDIRECT($F$1&amp;dbP!$D$2&amp;":"&amp;dbP!$D$2),"&lt;="&amp;AP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Q102" s="1">
        <f ca="1">SUMIFS(INDIRECT($F$1&amp;$F102&amp;":"&amp;$F102),INDIRECT($F$1&amp;dbP!$D$2&amp;":"&amp;dbP!$D$2),"&gt;="&amp;AQ$6,INDIRECT($F$1&amp;dbP!$D$2&amp;":"&amp;dbP!$D$2),"&lt;="&amp;AQ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R102" s="1">
        <f ca="1">SUMIFS(INDIRECT($F$1&amp;$F102&amp;":"&amp;$F102),INDIRECT($F$1&amp;dbP!$D$2&amp;":"&amp;dbP!$D$2),"&gt;="&amp;AR$6,INDIRECT($F$1&amp;dbP!$D$2&amp;":"&amp;dbP!$D$2),"&lt;="&amp;AR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S102" s="1">
        <f ca="1">SUMIFS(INDIRECT($F$1&amp;$F102&amp;":"&amp;$F102),INDIRECT($F$1&amp;dbP!$D$2&amp;":"&amp;dbP!$D$2),"&gt;="&amp;AS$6,INDIRECT($F$1&amp;dbP!$D$2&amp;":"&amp;dbP!$D$2),"&lt;="&amp;AS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T102" s="1">
        <f ca="1">SUMIFS(INDIRECT($F$1&amp;$F102&amp;":"&amp;$F102),INDIRECT($F$1&amp;dbP!$D$2&amp;":"&amp;dbP!$D$2),"&gt;="&amp;AT$6,INDIRECT($F$1&amp;dbP!$D$2&amp;":"&amp;dbP!$D$2),"&lt;="&amp;AT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U102" s="1">
        <f ca="1">SUMIFS(INDIRECT($F$1&amp;$F102&amp;":"&amp;$F102),INDIRECT($F$1&amp;dbP!$D$2&amp;":"&amp;dbP!$D$2),"&gt;="&amp;AU$6,INDIRECT($F$1&amp;dbP!$D$2&amp;":"&amp;dbP!$D$2),"&lt;="&amp;AU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V102" s="1">
        <f ca="1">SUMIFS(INDIRECT($F$1&amp;$F102&amp;":"&amp;$F102),INDIRECT($F$1&amp;dbP!$D$2&amp;":"&amp;dbP!$D$2),"&gt;="&amp;AV$6,INDIRECT($F$1&amp;dbP!$D$2&amp;":"&amp;dbP!$D$2),"&lt;="&amp;AV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W102" s="1">
        <f ca="1">SUMIFS(INDIRECT($F$1&amp;$F102&amp;":"&amp;$F102),INDIRECT($F$1&amp;dbP!$D$2&amp;":"&amp;dbP!$D$2),"&gt;="&amp;AW$6,INDIRECT($F$1&amp;dbP!$D$2&amp;":"&amp;dbP!$D$2),"&lt;="&amp;AW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X102" s="1">
        <f ca="1">SUMIFS(INDIRECT($F$1&amp;$F102&amp;":"&amp;$F102),INDIRECT($F$1&amp;dbP!$D$2&amp;":"&amp;dbP!$D$2),"&gt;="&amp;AX$6,INDIRECT($F$1&amp;dbP!$D$2&amp;":"&amp;dbP!$D$2),"&lt;="&amp;AX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Y102" s="1">
        <f ca="1">SUMIFS(INDIRECT($F$1&amp;$F102&amp;":"&amp;$F102),INDIRECT($F$1&amp;dbP!$D$2&amp;":"&amp;dbP!$D$2),"&gt;="&amp;AY$6,INDIRECT($F$1&amp;dbP!$D$2&amp;":"&amp;dbP!$D$2),"&lt;="&amp;AY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Z102" s="1">
        <f ca="1">SUMIFS(INDIRECT($F$1&amp;$F102&amp;":"&amp;$F102),INDIRECT($F$1&amp;dbP!$D$2&amp;":"&amp;dbP!$D$2),"&gt;="&amp;AZ$6,INDIRECT($F$1&amp;dbP!$D$2&amp;":"&amp;dbP!$D$2),"&lt;="&amp;AZ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A102" s="1">
        <f ca="1">SUMIFS(INDIRECT($F$1&amp;$F102&amp;":"&amp;$F102),INDIRECT($F$1&amp;dbP!$D$2&amp;":"&amp;dbP!$D$2),"&gt;="&amp;BA$6,INDIRECT($F$1&amp;dbP!$D$2&amp;":"&amp;dbP!$D$2),"&lt;="&amp;BA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B102" s="1">
        <f ca="1">SUMIFS(INDIRECT($F$1&amp;$F102&amp;":"&amp;$F102),INDIRECT($F$1&amp;dbP!$D$2&amp;":"&amp;dbP!$D$2),"&gt;="&amp;BB$6,INDIRECT($F$1&amp;dbP!$D$2&amp;":"&amp;dbP!$D$2),"&lt;="&amp;BB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C102" s="1">
        <f ca="1">SUMIFS(INDIRECT($F$1&amp;$F102&amp;":"&amp;$F102),INDIRECT($F$1&amp;dbP!$D$2&amp;":"&amp;dbP!$D$2),"&gt;="&amp;BC$6,INDIRECT($F$1&amp;dbP!$D$2&amp;":"&amp;dbP!$D$2),"&lt;="&amp;BC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D102" s="1">
        <f ca="1">SUMIFS(INDIRECT($F$1&amp;$F102&amp;":"&amp;$F102),INDIRECT($F$1&amp;dbP!$D$2&amp;":"&amp;dbP!$D$2),"&gt;="&amp;BD$6,INDIRECT($F$1&amp;dbP!$D$2&amp;":"&amp;dbP!$D$2),"&lt;="&amp;BD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E102" s="1">
        <f ca="1">SUMIFS(INDIRECT($F$1&amp;$F102&amp;":"&amp;$F102),INDIRECT($F$1&amp;dbP!$D$2&amp;":"&amp;dbP!$D$2),"&gt;="&amp;BE$6,INDIRECT($F$1&amp;dbP!$D$2&amp;":"&amp;dbP!$D$2),"&lt;="&amp;BE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</row>
    <row r="103" spans="2:57" x14ac:dyDescent="0.3">
      <c r="B103" s="1">
        <f>MAX(B$49:B102)+1</f>
        <v>69</v>
      </c>
      <c r="F103" s="1" t="str">
        <f ca="1">INDIRECT($B$1&amp;Items!H$2&amp;$B103)</f>
        <v>Y</v>
      </c>
      <c r="H103" s="13" t="str">
        <f ca="1">INDIRECT($B$1&amp;Items!E$2&amp;$B103)</f>
        <v>Начисление себестоимостных затрат</v>
      </c>
      <c r="I103" s="13" t="str">
        <f ca="1">IF(INDIRECT($B$1&amp;Items!F$2&amp;$B103)="",H103,INDIRECT($B$1&amp;Items!F$2&amp;$B103))</f>
        <v>Начисление затрат этапа-4 бизнес-процесса</v>
      </c>
      <c r="J103" s="1" t="str">
        <f ca="1">IF(INDIRECT($B$1&amp;Items!G$2&amp;$B103)="",IF(H103&lt;&gt;I103,"  "&amp;I103,I103),"    "&amp;INDIRECT($B$1&amp;Items!G$2&amp;$B103))</f>
        <v xml:space="preserve">    Производственные затраты-37</v>
      </c>
      <c r="S103" s="1">
        <f ca="1">SUM($U103:INDIRECT(ADDRESS(ROW(),SUMIFS($1:$1,$5:$5,MAX($5:$5)))))</f>
        <v>804698.94000000006</v>
      </c>
      <c r="V103" s="1">
        <f ca="1">SUMIFS(INDIRECT($F$1&amp;$F103&amp;":"&amp;$F103),INDIRECT($F$1&amp;dbP!$D$2&amp;":"&amp;dbP!$D$2),"&gt;="&amp;V$6,INDIRECT($F$1&amp;dbP!$D$2&amp;":"&amp;dbP!$D$2),"&lt;="&amp;V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W103" s="1">
        <f ca="1">SUMIFS(INDIRECT($F$1&amp;$F103&amp;":"&amp;$F103),INDIRECT($F$1&amp;dbP!$D$2&amp;":"&amp;dbP!$D$2),"&gt;="&amp;W$6,INDIRECT($F$1&amp;dbP!$D$2&amp;":"&amp;dbP!$D$2),"&lt;="&amp;W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X103" s="1">
        <f ca="1">SUMIFS(INDIRECT($F$1&amp;$F103&amp;":"&amp;$F103),INDIRECT($F$1&amp;dbP!$D$2&amp;":"&amp;dbP!$D$2),"&gt;="&amp;X$6,INDIRECT($F$1&amp;dbP!$D$2&amp;":"&amp;dbP!$D$2),"&lt;="&amp;X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Y103" s="1">
        <f ca="1">SUMIFS(INDIRECT($F$1&amp;$F103&amp;":"&amp;$F103),INDIRECT($F$1&amp;dbP!$D$2&amp;":"&amp;dbP!$D$2),"&gt;="&amp;Y$6,INDIRECT($F$1&amp;dbP!$D$2&amp;":"&amp;dbP!$D$2),"&lt;="&amp;Y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Z103" s="1">
        <f ca="1">SUMIFS(INDIRECT($F$1&amp;$F103&amp;":"&amp;$F103),INDIRECT($F$1&amp;dbP!$D$2&amp;":"&amp;dbP!$D$2),"&gt;="&amp;Z$6,INDIRECT($F$1&amp;dbP!$D$2&amp;":"&amp;dbP!$D$2),"&lt;="&amp;Z$7,INDIRECT($F$1&amp;dbP!$O$2&amp;":"&amp;dbP!$O$2),$H103,INDIRECT($F$1&amp;dbP!$P$2&amp;":"&amp;dbP!$P$2),IF($I103=$J103,"*",$I103),INDIRECT($F$1&amp;dbP!$Q$2&amp;":"&amp;dbP!$Q$2),IF(OR($I103=$J103,"  "&amp;$I103=$J103),"*",RIGHT($J103,LEN($J103)-4)))</f>
        <v>804698.94000000006</v>
      </c>
      <c r="AA103" s="1">
        <f ca="1">SUMIFS(INDIRECT($F$1&amp;$F103&amp;":"&amp;$F103),INDIRECT($F$1&amp;dbP!$D$2&amp;":"&amp;dbP!$D$2),"&gt;="&amp;AA$6,INDIRECT($F$1&amp;dbP!$D$2&amp;":"&amp;dbP!$D$2),"&lt;="&amp;AA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B103" s="1">
        <f ca="1">SUMIFS(INDIRECT($F$1&amp;$F103&amp;":"&amp;$F103),INDIRECT($F$1&amp;dbP!$D$2&amp;":"&amp;dbP!$D$2),"&gt;="&amp;AB$6,INDIRECT($F$1&amp;dbP!$D$2&amp;":"&amp;dbP!$D$2),"&lt;="&amp;AB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C103" s="1">
        <f ca="1">SUMIFS(INDIRECT($F$1&amp;$F103&amp;":"&amp;$F103),INDIRECT($F$1&amp;dbP!$D$2&amp;":"&amp;dbP!$D$2),"&gt;="&amp;AC$6,INDIRECT($F$1&amp;dbP!$D$2&amp;":"&amp;dbP!$D$2),"&lt;="&amp;AC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D103" s="1">
        <f ca="1">SUMIFS(INDIRECT($F$1&amp;$F103&amp;":"&amp;$F103),INDIRECT($F$1&amp;dbP!$D$2&amp;":"&amp;dbP!$D$2),"&gt;="&amp;AD$6,INDIRECT($F$1&amp;dbP!$D$2&amp;":"&amp;dbP!$D$2),"&lt;="&amp;AD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E103" s="1">
        <f ca="1">SUMIFS(INDIRECT($F$1&amp;$F103&amp;":"&amp;$F103),INDIRECT($F$1&amp;dbP!$D$2&amp;":"&amp;dbP!$D$2),"&gt;="&amp;AE$6,INDIRECT($F$1&amp;dbP!$D$2&amp;":"&amp;dbP!$D$2),"&lt;="&amp;AE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F103" s="1">
        <f ca="1">SUMIFS(INDIRECT($F$1&amp;$F103&amp;":"&amp;$F103),INDIRECT($F$1&amp;dbP!$D$2&amp;":"&amp;dbP!$D$2),"&gt;="&amp;AF$6,INDIRECT($F$1&amp;dbP!$D$2&amp;":"&amp;dbP!$D$2),"&lt;="&amp;AF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G103" s="1">
        <f ca="1">SUMIFS(INDIRECT($F$1&amp;$F103&amp;":"&amp;$F103),INDIRECT($F$1&amp;dbP!$D$2&amp;":"&amp;dbP!$D$2),"&gt;="&amp;AG$6,INDIRECT($F$1&amp;dbP!$D$2&amp;":"&amp;dbP!$D$2),"&lt;="&amp;AG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H103" s="1">
        <f ca="1">SUMIFS(INDIRECT($F$1&amp;$F103&amp;":"&amp;$F103),INDIRECT($F$1&amp;dbP!$D$2&amp;":"&amp;dbP!$D$2),"&gt;="&amp;AH$6,INDIRECT($F$1&amp;dbP!$D$2&amp;":"&amp;dbP!$D$2),"&lt;="&amp;AH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I103" s="1">
        <f ca="1">SUMIFS(INDIRECT($F$1&amp;$F103&amp;":"&amp;$F103),INDIRECT($F$1&amp;dbP!$D$2&amp;":"&amp;dbP!$D$2),"&gt;="&amp;AI$6,INDIRECT($F$1&amp;dbP!$D$2&amp;":"&amp;dbP!$D$2),"&lt;="&amp;AI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J103" s="1">
        <f ca="1">SUMIFS(INDIRECT($F$1&amp;$F103&amp;":"&amp;$F103),INDIRECT($F$1&amp;dbP!$D$2&amp;":"&amp;dbP!$D$2),"&gt;="&amp;AJ$6,INDIRECT($F$1&amp;dbP!$D$2&amp;":"&amp;dbP!$D$2),"&lt;="&amp;AJ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K103" s="1">
        <f ca="1">SUMIFS(INDIRECT($F$1&amp;$F103&amp;":"&amp;$F103),INDIRECT($F$1&amp;dbP!$D$2&amp;":"&amp;dbP!$D$2),"&gt;="&amp;AK$6,INDIRECT($F$1&amp;dbP!$D$2&amp;":"&amp;dbP!$D$2),"&lt;="&amp;AK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L103" s="1">
        <f ca="1">SUMIFS(INDIRECT($F$1&amp;$F103&amp;":"&amp;$F103),INDIRECT($F$1&amp;dbP!$D$2&amp;":"&amp;dbP!$D$2),"&gt;="&amp;AL$6,INDIRECT($F$1&amp;dbP!$D$2&amp;":"&amp;dbP!$D$2),"&lt;="&amp;AL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M103" s="1">
        <f ca="1">SUMIFS(INDIRECT($F$1&amp;$F103&amp;":"&amp;$F103),INDIRECT($F$1&amp;dbP!$D$2&amp;":"&amp;dbP!$D$2),"&gt;="&amp;AM$6,INDIRECT($F$1&amp;dbP!$D$2&amp;":"&amp;dbP!$D$2),"&lt;="&amp;AM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N103" s="1">
        <f ca="1">SUMIFS(INDIRECT($F$1&amp;$F103&amp;":"&amp;$F103),INDIRECT($F$1&amp;dbP!$D$2&amp;":"&amp;dbP!$D$2),"&gt;="&amp;AN$6,INDIRECT($F$1&amp;dbP!$D$2&amp;":"&amp;dbP!$D$2),"&lt;="&amp;AN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O103" s="1">
        <f ca="1">SUMIFS(INDIRECT($F$1&amp;$F103&amp;":"&amp;$F103),INDIRECT($F$1&amp;dbP!$D$2&amp;":"&amp;dbP!$D$2),"&gt;="&amp;AO$6,INDIRECT($F$1&amp;dbP!$D$2&amp;":"&amp;dbP!$D$2),"&lt;="&amp;AO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P103" s="1">
        <f ca="1">SUMIFS(INDIRECT($F$1&amp;$F103&amp;":"&amp;$F103),INDIRECT($F$1&amp;dbP!$D$2&amp;":"&amp;dbP!$D$2),"&gt;="&amp;AP$6,INDIRECT($F$1&amp;dbP!$D$2&amp;":"&amp;dbP!$D$2),"&lt;="&amp;AP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Q103" s="1">
        <f ca="1">SUMIFS(INDIRECT($F$1&amp;$F103&amp;":"&amp;$F103),INDIRECT($F$1&amp;dbP!$D$2&amp;":"&amp;dbP!$D$2),"&gt;="&amp;AQ$6,INDIRECT($F$1&amp;dbP!$D$2&amp;":"&amp;dbP!$D$2),"&lt;="&amp;AQ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R103" s="1">
        <f ca="1">SUMIFS(INDIRECT($F$1&amp;$F103&amp;":"&amp;$F103),INDIRECT($F$1&amp;dbP!$D$2&amp;":"&amp;dbP!$D$2),"&gt;="&amp;AR$6,INDIRECT($F$1&amp;dbP!$D$2&amp;":"&amp;dbP!$D$2),"&lt;="&amp;AR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S103" s="1">
        <f ca="1">SUMIFS(INDIRECT($F$1&amp;$F103&amp;":"&amp;$F103),INDIRECT($F$1&amp;dbP!$D$2&amp;":"&amp;dbP!$D$2),"&gt;="&amp;AS$6,INDIRECT($F$1&amp;dbP!$D$2&amp;":"&amp;dbP!$D$2),"&lt;="&amp;AS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T103" s="1">
        <f ca="1">SUMIFS(INDIRECT($F$1&amp;$F103&amp;":"&amp;$F103),INDIRECT($F$1&amp;dbP!$D$2&amp;":"&amp;dbP!$D$2),"&gt;="&amp;AT$6,INDIRECT($F$1&amp;dbP!$D$2&amp;":"&amp;dbP!$D$2),"&lt;="&amp;AT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U103" s="1">
        <f ca="1">SUMIFS(INDIRECT($F$1&amp;$F103&amp;":"&amp;$F103),INDIRECT($F$1&amp;dbP!$D$2&amp;":"&amp;dbP!$D$2),"&gt;="&amp;AU$6,INDIRECT($F$1&amp;dbP!$D$2&amp;":"&amp;dbP!$D$2),"&lt;="&amp;AU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V103" s="1">
        <f ca="1">SUMIFS(INDIRECT($F$1&amp;$F103&amp;":"&amp;$F103),INDIRECT($F$1&amp;dbP!$D$2&amp;":"&amp;dbP!$D$2),"&gt;="&amp;AV$6,INDIRECT($F$1&amp;dbP!$D$2&amp;":"&amp;dbP!$D$2),"&lt;="&amp;AV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W103" s="1">
        <f ca="1">SUMIFS(INDIRECT($F$1&amp;$F103&amp;":"&amp;$F103),INDIRECT($F$1&amp;dbP!$D$2&amp;":"&amp;dbP!$D$2),"&gt;="&amp;AW$6,INDIRECT($F$1&amp;dbP!$D$2&amp;":"&amp;dbP!$D$2),"&lt;="&amp;AW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X103" s="1">
        <f ca="1">SUMIFS(INDIRECT($F$1&amp;$F103&amp;":"&amp;$F103),INDIRECT($F$1&amp;dbP!$D$2&amp;":"&amp;dbP!$D$2),"&gt;="&amp;AX$6,INDIRECT($F$1&amp;dbP!$D$2&amp;":"&amp;dbP!$D$2),"&lt;="&amp;AX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Y103" s="1">
        <f ca="1">SUMIFS(INDIRECT($F$1&amp;$F103&amp;":"&amp;$F103),INDIRECT($F$1&amp;dbP!$D$2&amp;":"&amp;dbP!$D$2),"&gt;="&amp;AY$6,INDIRECT($F$1&amp;dbP!$D$2&amp;":"&amp;dbP!$D$2),"&lt;="&amp;AY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Z103" s="1">
        <f ca="1">SUMIFS(INDIRECT($F$1&amp;$F103&amp;":"&amp;$F103),INDIRECT($F$1&amp;dbP!$D$2&amp;":"&amp;dbP!$D$2),"&gt;="&amp;AZ$6,INDIRECT($F$1&amp;dbP!$D$2&amp;":"&amp;dbP!$D$2),"&lt;="&amp;AZ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A103" s="1">
        <f ca="1">SUMIFS(INDIRECT($F$1&amp;$F103&amp;":"&amp;$F103),INDIRECT($F$1&amp;dbP!$D$2&amp;":"&amp;dbP!$D$2),"&gt;="&amp;BA$6,INDIRECT($F$1&amp;dbP!$D$2&amp;":"&amp;dbP!$D$2),"&lt;="&amp;BA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B103" s="1">
        <f ca="1">SUMIFS(INDIRECT($F$1&amp;$F103&amp;":"&amp;$F103),INDIRECT($F$1&amp;dbP!$D$2&amp;":"&amp;dbP!$D$2),"&gt;="&amp;BB$6,INDIRECT($F$1&amp;dbP!$D$2&amp;":"&amp;dbP!$D$2),"&lt;="&amp;BB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C103" s="1">
        <f ca="1">SUMIFS(INDIRECT($F$1&amp;$F103&amp;":"&amp;$F103),INDIRECT($F$1&amp;dbP!$D$2&amp;":"&amp;dbP!$D$2),"&gt;="&amp;BC$6,INDIRECT($F$1&amp;dbP!$D$2&amp;":"&amp;dbP!$D$2),"&lt;="&amp;BC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D103" s="1">
        <f ca="1">SUMIFS(INDIRECT($F$1&amp;$F103&amp;":"&amp;$F103),INDIRECT($F$1&amp;dbP!$D$2&amp;":"&amp;dbP!$D$2),"&gt;="&amp;BD$6,INDIRECT($F$1&amp;dbP!$D$2&amp;":"&amp;dbP!$D$2),"&lt;="&amp;BD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E103" s="1">
        <f ca="1">SUMIFS(INDIRECT($F$1&amp;$F103&amp;":"&amp;$F103),INDIRECT($F$1&amp;dbP!$D$2&amp;":"&amp;dbP!$D$2),"&gt;="&amp;BE$6,INDIRECT($F$1&amp;dbP!$D$2&amp;":"&amp;dbP!$D$2),"&lt;="&amp;BE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</row>
    <row r="104" spans="2:57" x14ac:dyDescent="0.3">
      <c r="B104" s="1">
        <f>MAX(B$49:B103)+1</f>
        <v>70</v>
      </c>
      <c r="F104" s="1" t="str">
        <f ca="1">INDIRECT($B$1&amp;Items!H$2&amp;$B104)</f>
        <v>Y</v>
      </c>
      <c r="H104" s="13" t="str">
        <f ca="1">INDIRECT($B$1&amp;Items!E$2&amp;$B104)</f>
        <v>Начисление себестоимостных затрат</v>
      </c>
      <c r="I104" s="13" t="str">
        <f ca="1">IF(INDIRECT($B$1&amp;Items!F$2&amp;$B104)="",H104,INDIRECT($B$1&amp;Items!F$2&amp;$B104))</f>
        <v>Начисление затрат этапа-5 бизнес-процесса</v>
      </c>
      <c r="J104" s="1" t="str">
        <f ca="1">IF(INDIRECT($B$1&amp;Items!G$2&amp;$B104)="",IF(H104&lt;&gt;I104,"  "&amp;I104,I104),"    "&amp;INDIRECT($B$1&amp;Items!G$2&amp;$B104))</f>
        <v xml:space="preserve">  Начисление затрат этапа-5 бизнес-процесса</v>
      </c>
      <c r="S104" s="1">
        <f ca="1">SUM($U104:INDIRECT(ADDRESS(ROW(),SUMIFS($1:$1,$5:$5,MAX($5:$5)))))</f>
        <v>9130916.3123879991</v>
      </c>
      <c r="V104" s="1">
        <f ca="1">SUMIFS(INDIRECT($F$1&amp;$F104&amp;":"&amp;$F104),INDIRECT($F$1&amp;dbP!$D$2&amp;":"&amp;dbP!$D$2),"&gt;="&amp;V$6,INDIRECT($F$1&amp;dbP!$D$2&amp;":"&amp;dbP!$D$2),"&lt;="&amp;V$7,INDIRECT($F$1&amp;dbP!$O$2&amp;":"&amp;dbP!$O$2),$H104,INDIRECT($F$1&amp;dbP!$P$2&amp;":"&amp;dbP!$P$2),IF($I104=$J104,"*",$I104),INDIRECT($F$1&amp;dbP!$Q$2&amp;":"&amp;dbP!$Q$2),IF(OR($I104=$J104,"  "&amp;$I104=$J104),"*",RIGHT($J104,LEN($J104)-4)))</f>
        <v>2054672.5083999999</v>
      </c>
      <c r="W104" s="1">
        <f ca="1">SUMIFS(INDIRECT($F$1&amp;$F104&amp;":"&amp;$F104),INDIRECT($F$1&amp;dbP!$D$2&amp;":"&amp;dbP!$D$2),"&gt;="&amp;W$6,INDIRECT($F$1&amp;dbP!$D$2&amp;":"&amp;dbP!$D$2),"&lt;="&amp;W$7,INDIRECT($F$1&amp;dbP!$O$2&amp;":"&amp;dbP!$O$2),$H104,INDIRECT($F$1&amp;dbP!$P$2&amp;":"&amp;dbP!$P$2),IF($I104=$J104,"*",$I104),INDIRECT($F$1&amp;dbP!$Q$2&amp;":"&amp;dbP!$Q$2),IF(OR($I104=$J104,"  "&amp;$I104=$J104),"*",RIGHT($J104,LEN($J104)-4)))</f>
        <v>2900205.3839880005</v>
      </c>
      <c r="X104" s="1">
        <f ca="1">SUMIFS(INDIRECT($F$1&amp;$F104&amp;":"&amp;$F104),INDIRECT($F$1&amp;dbP!$D$2&amp;":"&amp;dbP!$D$2),"&gt;="&amp;X$6,INDIRECT($F$1&amp;dbP!$D$2&amp;":"&amp;dbP!$D$2),"&lt;="&amp;X$7,INDIRECT($F$1&amp;dbP!$O$2&amp;":"&amp;dbP!$O$2),$H104,INDIRECT($F$1&amp;dbP!$P$2&amp;":"&amp;dbP!$P$2),IF($I104=$J104,"*",$I104),INDIRECT($F$1&amp;dbP!$Q$2&amp;":"&amp;dbP!$Q$2),IF(OR($I104=$J104,"  "&amp;$I104=$J104),"*",RIGHT($J104,LEN($J104)-4)))</f>
        <v>1355137.24</v>
      </c>
      <c r="Y104" s="1">
        <f ca="1">SUMIFS(INDIRECT($F$1&amp;$F104&amp;":"&amp;$F104),INDIRECT($F$1&amp;dbP!$D$2&amp;":"&amp;dbP!$D$2),"&gt;="&amp;Y$6,INDIRECT($F$1&amp;dbP!$D$2&amp;":"&amp;dbP!$D$2),"&lt;="&amp;Y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Z104" s="1">
        <f ca="1">SUMIFS(INDIRECT($F$1&amp;$F104&amp;":"&amp;$F104),INDIRECT($F$1&amp;dbP!$D$2&amp;":"&amp;dbP!$D$2),"&gt;="&amp;Z$6,INDIRECT($F$1&amp;dbP!$D$2&amp;":"&amp;dbP!$D$2),"&lt;="&amp;Z$7,INDIRECT($F$1&amp;dbP!$O$2&amp;":"&amp;dbP!$O$2),$H104,INDIRECT($F$1&amp;dbP!$P$2&amp;":"&amp;dbP!$P$2),IF($I104=$J104,"*",$I104),INDIRECT($F$1&amp;dbP!$Q$2&amp;":"&amp;dbP!$Q$2),IF(OR($I104=$J104,"  "&amp;$I104=$J104),"*",RIGHT($J104,LEN($J104)-4)))</f>
        <v>952477.06</v>
      </c>
      <c r="AA104" s="1">
        <f ca="1">SUMIFS(INDIRECT($F$1&amp;$F104&amp;":"&amp;$F104),INDIRECT($F$1&amp;dbP!$D$2&amp;":"&amp;dbP!$D$2),"&gt;="&amp;AA$6,INDIRECT($F$1&amp;dbP!$D$2&amp;":"&amp;dbP!$D$2),"&lt;="&amp;AA$7,INDIRECT($F$1&amp;dbP!$O$2&amp;":"&amp;dbP!$O$2),$H104,INDIRECT($F$1&amp;dbP!$P$2&amp;":"&amp;dbP!$P$2),IF($I104=$J104,"*",$I104),INDIRECT($F$1&amp;dbP!$Q$2&amp;":"&amp;dbP!$Q$2),IF(OR($I104=$J104,"  "&amp;$I104=$J104),"*",RIGHT($J104,LEN($J104)-4)))</f>
        <v>1868424.12</v>
      </c>
      <c r="AB104" s="1">
        <f ca="1">SUMIFS(INDIRECT($F$1&amp;$F104&amp;":"&amp;$F104),INDIRECT($F$1&amp;dbP!$D$2&amp;":"&amp;dbP!$D$2),"&gt;="&amp;AB$6,INDIRECT($F$1&amp;dbP!$D$2&amp;":"&amp;dbP!$D$2),"&lt;="&amp;AB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C104" s="1">
        <f ca="1">SUMIFS(INDIRECT($F$1&amp;$F104&amp;":"&amp;$F104),INDIRECT($F$1&amp;dbP!$D$2&amp;":"&amp;dbP!$D$2),"&gt;="&amp;AC$6,INDIRECT($F$1&amp;dbP!$D$2&amp;":"&amp;dbP!$D$2),"&lt;="&amp;AC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D104" s="1">
        <f ca="1">SUMIFS(INDIRECT($F$1&amp;$F104&amp;":"&amp;$F104),INDIRECT($F$1&amp;dbP!$D$2&amp;":"&amp;dbP!$D$2),"&gt;="&amp;AD$6,INDIRECT($F$1&amp;dbP!$D$2&amp;":"&amp;dbP!$D$2),"&lt;="&amp;AD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E104" s="1">
        <f ca="1">SUMIFS(INDIRECT($F$1&amp;$F104&amp;":"&amp;$F104),INDIRECT($F$1&amp;dbP!$D$2&amp;":"&amp;dbP!$D$2),"&gt;="&amp;AE$6,INDIRECT($F$1&amp;dbP!$D$2&amp;":"&amp;dbP!$D$2),"&lt;="&amp;AE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F104" s="1">
        <f ca="1">SUMIFS(INDIRECT($F$1&amp;$F104&amp;":"&amp;$F104),INDIRECT($F$1&amp;dbP!$D$2&amp;":"&amp;dbP!$D$2),"&gt;="&amp;AF$6,INDIRECT($F$1&amp;dbP!$D$2&amp;":"&amp;dbP!$D$2),"&lt;="&amp;AF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G104" s="1">
        <f ca="1">SUMIFS(INDIRECT($F$1&amp;$F104&amp;":"&amp;$F104),INDIRECT($F$1&amp;dbP!$D$2&amp;":"&amp;dbP!$D$2),"&gt;="&amp;AG$6,INDIRECT($F$1&amp;dbP!$D$2&amp;":"&amp;dbP!$D$2),"&lt;="&amp;AG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H104" s="1">
        <f ca="1">SUMIFS(INDIRECT($F$1&amp;$F104&amp;":"&amp;$F104),INDIRECT($F$1&amp;dbP!$D$2&amp;":"&amp;dbP!$D$2),"&gt;="&amp;AH$6,INDIRECT($F$1&amp;dbP!$D$2&amp;":"&amp;dbP!$D$2),"&lt;="&amp;AH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I104" s="1">
        <f ca="1">SUMIFS(INDIRECT($F$1&amp;$F104&amp;":"&amp;$F104),INDIRECT($F$1&amp;dbP!$D$2&amp;":"&amp;dbP!$D$2),"&gt;="&amp;AI$6,INDIRECT($F$1&amp;dbP!$D$2&amp;":"&amp;dbP!$D$2),"&lt;="&amp;AI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J104" s="1">
        <f ca="1">SUMIFS(INDIRECT($F$1&amp;$F104&amp;":"&amp;$F104),INDIRECT($F$1&amp;dbP!$D$2&amp;":"&amp;dbP!$D$2),"&gt;="&amp;AJ$6,INDIRECT($F$1&amp;dbP!$D$2&amp;":"&amp;dbP!$D$2),"&lt;="&amp;AJ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K104" s="1">
        <f ca="1">SUMIFS(INDIRECT($F$1&amp;$F104&amp;":"&amp;$F104),INDIRECT($F$1&amp;dbP!$D$2&amp;":"&amp;dbP!$D$2),"&gt;="&amp;AK$6,INDIRECT($F$1&amp;dbP!$D$2&amp;":"&amp;dbP!$D$2),"&lt;="&amp;AK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L104" s="1">
        <f ca="1">SUMIFS(INDIRECT($F$1&amp;$F104&amp;":"&amp;$F104),INDIRECT($F$1&amp;dbP!$D$2&amp;":"&amp;dbP!$D$2),"&gt;="&amp;AL$6,INDIRECT($F$1&amp;dbP!$D$2&amp;":"&amp;dbP!$D$2),"&lt;="&amp;AL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M104" s="1">
        <f ca="1">SUMIFS(INDIRECT($F$1&amp;$F104&amp;":"&amp;$F104),INDIRECT($F$1&amp;dbP!$D$2&amp;":"&amp;dbP!$D$2),"&gt;="&amp;AM$6,INDIRECT($F$1&amp;dbP!$D$2&amp;":"&amp;dbP!$D$2),"&lt;="&amp;AM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N104" s="1">
        <f ca="1">SUMIFS(INDIRECT($F$1&amp;$F104&amp;":"&amp;$F104),INDIRECT($F$1&amp;dbP!$D$2&amp;":"&amp;dbP!$D$2),"&gt;="&amp;AN$6,INDIRECT($F$1&amp;dbP!$D$2&amp;":"&amp;dbP!$D$2),"&lt;="&amp;AN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O104" s="1">
        <f ca="1">SUMIFS(INDIRECT($F$1&amp;$F104&amp;":"&amp;$F104),INDIRECT($F$1&amp;dbP!$D$2&amp;":"&amp;dbP!$D$2),"&gt;="&amp;AO$6,INDIRECT($F$1&amp;dbP!$D$2&amp;":"&amp;dbP!$D$2),"&lt;="&amp;AO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P104" s="1">
        <f ca="1">SUMIFS(INDIRECT($F$1&amp;$F104&amp;":"&amp;$F104),INDIRECT($F$1&amp;dbP!$D$2&amp;":"&amp;dbP!$D$2),"&gt;="&amp;AP$6,INDIRECT($F$1&amp;dbP!$D$2&amp;":"&amp;dbP!$D$2),"&lt;="&amp;AP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Q104" s="1">
        <f ca="1">SUMIFS(INDIRECT($F$1&amp;$F104&amp;":"&amp;$F104),INDIRECT($F$1&amp;dbP!$D$2&amp;":"&amp;dbP!$D$2),"&gt;="&amp;AQ$6,INDIRECT($F$1&amp;dbP!$D$2&amp;":"&amp;dbP!$D$2),"&lt;="&amp;AQ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R104" s="1">
        <f ca="1">SUMIFS(INDIRECT($F$1&amp;$F104&amp;":"&amp;$F104),INDIRECT($F$1&amp;dbP!$D$2&amp;":"&amp;dbP!$D$2),"&gt;="&amp;AR$6,INDIRECT($F$1&amp;dbP!$D$2&amp;":"&amp;dbP!$D$2),"&lt;="&amp;AR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S104" s="1">
        <f ca="1">SUMIFS(INDIRECT($F$1&amp;$F104&amp;":"&amp;$F104),INDIRECT($F$1&amp;dbP!$D$2&amp;":"&amp;dbP!$D$2),"&gt;="&amp;AS$6,INDIRECT($F$1&amp;dbP!$D$2&amp;":"&amp;dbP!$D$2),"&lt;="&amp;AS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T104" s="1">
        <f ca="1">SUMIFS(INDIRECT($F$1&amp;$F104&amp;":"&amp;$F104),INDIRECT($F$1&amp;dbP!$D$2&amp;":"&amp;dbP!$D$2),"&gt;="&amp;AT$6,INDIRECT($F$1&amp;dbP!$D$2&amp;":"&amp;dbP!$D$2),"&lt;="&amp;AT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U104" s="1">
        <f ca="1">SUMIFS(INDIRECT($F$1&amp;$F104&amp;":"&amp;$F104),INDIRECT($F$1&amp;dbP!$D$2&amp;":"&amp;dbP!$D$2),"&gt;="&amp;AU$6,INDIRECT($F$1&amp;dbP!$D$2&amp;":"&amp;dbP!$D$2),"&lt;="&amp;AU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V104" s="1">
        <f ca="1">SUMIFS(INDIRECT($F$1&amp;$F104&amp;":"&amp;$F104),INDIRECT($F$1&amp;dbP!$D$2&amp;":"&amp;dbP!$D$2),"&gt;="&amp;AV$6,INDIRECT($F$1&amp;dbP!$D$2&amp;":"&amp;dbP!$D$2),"&lt;="&amp;AV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W104" s="1">
        <f ca="1">SUMIFS(INDIRECT($F$1&amp;$F104&amp;":"&amp;$F104),INDIRECT($F$1&amp;dbP!$D$2&amp;":"&amp;dbP!$D$2),"&gt;="&amp;AW$6,INDIRECT($F$1&amp;dbP!$D$2&amp;":"&amp;dbP!$D$2),"&lt;="&amp;AW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X104" s="1">
        <f ca="1">SUMIFS(INDIRECT($F$1&amp;$F104&amp;":"&amp;$F104),INDIRECT($F$1&amp;dbP!$D$2&amp;":"&amp;dbP!$D$2),"&gt;="&amp;AX$6,INDIRECT($F$1&amp;dbP!$D$2&amp;":"&amp;dbP!$D$2),"&lt;="&amp;AX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Y104" s="1">
        <f ca="1">SUMIFS(INDIRECT($F$1&amp;$F104&amp;":"&amp;$F104),INDIRECT($F$1&amp;dbP!$D$2&amp;":"&amp;dbP!$D$2),"&gt;="&amp;AY$6,INDIRECT($F$1&amp;dbP!$D$2&amp;":"&amp;dbP!$D$2),"&lt;="&amp;AY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Z104" s="1">
        <f ca="1">SUMIFS(INDIRECT($F$1&amp;$F104&amp;":"&amp;$F104),INDIRECT($F$1&amp;dbP!$D$2&amp;":"&amp;dbP!$D$2),"&gt;="&amp;AZ$6,INDIRECT($F$1&amp;dbP!$D$2&amp;":"&amp;dbP!$D$2),"&lt;="&amp;AZ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A104" s="1">
        <f ca="1">SUMIFS(INDIRECT($F$1&amp;$F104&amp;":"&amp;$F104),INDIRECT($F$1&amp;dbP!$D$2&amp;":"&amp;dbP!$D$2),"&gt;="&amp;BA$6,INDIRECT($F$1&amp;dbP!$D$2&amp;":"&amp;dbP!$D$2),"&lt;="&amp;BA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B104" s="1">
        <f ca="1">SUMIFS(INDIRECT($F$1&amp;$F104&amp;":"&amp;$F104),INDIRECT($F$1&amp;dbP!$D$2&amp;":"&amp;dbP!$D$2),"&gt;="&amp;BB$6,INDIRECT($F$1&amp;dbP!$D$2&amp;":"&amp;dbP!$D$2),"&lt;="&amp;BB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C104" s="1">
        <f ca="1">SUMIFS(INDIRECT($F$1&amp;$F104&amp;":"&amp;$F104),INDIRECT($F$1&amp;dbP!$D$2&amp;":"&amp;dbP!$D$2),"&gt;="&amp;BC$6,INDIRECT($F$1&amp;dbP!$D$2&amp;":"&amp;dbP!$D$2),"&lt;="&amp;BC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D104" s="1">
        <f ca="1">SUMIFS(INDIRECT($F$1&amp;$F104&amp;":"&amp;$F104),INDIRECT($F$1&amp;dbP!$D$2&amp;":"&amp;dbP!$D$2),"&gt;="&amp;BD$6,INDIRECT($F$1&amp;dbP!$D$2&amp;":"&amp;dbP!$D$2),"&lt;="&amp;BD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E104" s="1">
        <f ca="1">SUMIFS(INDIRECT($F$1&amp;$F104&amp;":"&amp;$F104),INDIRECT($F$1&amp;dbP!$D$2&amp;":"&amp;dbP!$D$2),"&gt;="&amp;BE$6,INDIRECT($F$1&amp;dbP!$D$2&amp;":"&amp;dbP!$D$2),"&lt;="&amp;BE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</row>
    <row r="105" spans="2:57" x14ac:dyDescent="0.3">
      <c r="B105" s="1">
        <f>MAX(B$49:B104)+1</f>
        <v>71</v>
      </c>
      <c r="F105" s="1" t="str">
        <f ca="1">INDIRECT($B$1&amp;Items!H$2&amp;$B105)</f>
        <v>Y</v>
      </c>
      <c r="H105" s="13" t="str">
        <f ca="1">INDIRECT($B$1&amp;Items!E$2&amp;$B105)</f>
        <v>Начисление себестоимостных затрат</v>
      </c>
      <c r="I105" s="13" t="str">
        <f ca="1">IF(INDIRECT($B$1&amp;Items!F$2&amp;$B105)="",H105,INDIRECT($B$1&amp;Items!F$2&amp;$B105))</f>
        <v>Начисление затрат этапа-5 бизнес-процесса</v>
      </c>
      <c r="J105" s="1" t="str">
        <f ca="1">IF(INDIRECT($B$1&amp;Items!G$2&amp;$B105)="",IF(H105&lt;&gt;I105,"  "&amp;I105,I105),"    "&amp;INDIRECT($B$1&amp;Items!G$2&amp;$B105))</f>
        <v xml:space="preserve">    Затраты на доставку и продажу-1</v>
      </c>
      <c r="S105" s="1">
        <f ca="1">SUM($U105:INDIRECT(ADDRESS(ROW(),SUMIFS($1:$1,$5:$5,MAX($5:$5)))))</f>
        <v>952477.06</v>
      </c>
      <c r="V105" s="1">
        <f ca="1">SUMIFS(INDIRECT($F$1&amp;$F105&amp;":"&amp;$F105),INDIRECT($F$1&amp;dbP!$D$2&amp;":"&amp;dbP!$D$2),"&gt;="&amp;V$6,INDIRECT($F$1&amp;dbP!$D$2&amp;":"&amp;dbP!$D$2),"&lt;="&amp;V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W105" s="1">
        <f ca="1">SUMIFS(INDIRECT($F$1&amp;$F105&amp;":"&amp;$F105),INDIRECT($F$1&amp;dbP!$D$2&amp;":"&amp;dbP!$D$2),"&gt;="&amp;W$6,INDIRECT($F$1&amp;dbP!$D$2&amp;":"&amp;dbP!$D$2),"&lt;="&amp;W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X105" s="1">
        <f ca="1">SUMIFS(INDIRECT($F$1&amp;$F105&amp;":"&amp;$F105),INDIRECT($F$1&amp;dbP!$D$2&amp;":"&amp;dbP!$D$2),"&gt;="&amp;X$6,INDIRECT($F$1&amp;dbP!$D$2&amp;":"&amp;dbP!$D$2),"&lt;="&amp;X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Y105" s="1">
        <f ca="1">SUMIFS(INDIRECT($F$1&amp;$F105&amp;":"&amp;$F105),INDIRECT($F$1&amp;dbP!$D$2&amp;":"&amp;dbP!$D$2),"&gt;="&amp;Y$6,INDIRECT($F$1&amp;dbP!$D$2&amp;":"&amp;dbP!$D$2),"&lt;="&amp;Y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Z105" s="1">
        <f ca="1">SUMIFS(INDIRECT($F$1&amp;$F105&amp;":"&amp;$F105),INDIRECT($F$1&amp;dbP!$D$2&amp;":"&amp;dbP!$D$2),"&gt;="&amp;Z$6,INDIRECT($F$1&amp;dbP!$D$2&amp;":"&amp;dbP!$D$2),"&lt;="&amp;Z$7,INDIRECT($F$1&amp;dbP!$O$2&amp;":"&amp;dbP!$O$2),$H105,INDIRECT($F$1&amp;dbP!$P$2&amp;":"&amp;dbP!$P$2),IF($I105=$J105,"*",$I105),INDIRECT($F$1&amp;dbP!$Q$2&amp;":"&amp;dbP!$Q$2),IF(OR($I105=$J105,"  "&amp;$I105=$J105),"*",RIGHT($J105,LEN($J105)-4)))</f>
        <v>952477.06</v>
      </c>
      <c r="AA105" s="1">
        <f ca="1">SUMIFS(INDIRECT($F$1&amp;$F105&amp;":"&amp;$F105),INDIRECT($F$1&amp;dbP!$D$2&amp;":"&amp;dbP!$D$2),"&gt;="&amp;AA$6,INDIRECT($F$1&amp;dbP!$D$2&amp;":"&amp;dbP!$D$2),"&lt;="&amp;AA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B105" s="1">
        <f ca="1">SUMIFS(INDIRECT($F$1&amp;$F105&amp;":"&amp;$F105),INDIRECT($F$1&amp;dbP!$D$2&amp;":"&amp;dbP!$D$2),"&gt;="&amp;AB$6,INDIRECT($F$1&amp;dbP!$D$2&amp;":"&amp;dbP!$D$2),"&lt;="&amp;AB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C105" s="1">
        <f ca="1">SUMIFS(INDIRECT($F$1&amp;$F105&amp;":"&amp;$F105),INDIRECT($F$1&amp;dbP!$D$2&amp;":"&amp;dbP!$D$2),"&gt;="&amp;AC$6,INDIRECT($F$1&amp;dbP!$D$2&amp;":"&amp;dbP!$D$2),"&lt;="&amp;AC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D105" s="1">
        <f ca="1">SUMIFS(INDIRECT($F$1&amp;$F105&amp;":"&amp;$F105),INDIRECT($F$1&amp;dbP!$D$2&amp;":"&amp;dbP!$D$2),"&gt;="&amp;AD$6,INDIRECT($F$1&amp;dbP!$D$2&amp;":"&amp;dbP!$D$2),"&lt;="&amp;AD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E105" s="1">
        <f ca="1">SUMIFS(INDIRECT($F$1&amp;$F105&amp;":"&amp;$F105),INDIRECT($F$1&amp;dbP!$D$2&amp;":"&amp;dbP!$D$2),"&gt;="&amp;AE$6,INDIRECT($F$1&amp;dbP!$D$2&amp;":"&amp;dbP!$D$2),"&lt;="&amp;AE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F105" s="1">
        <f ca="1">SUMIFS(INDIRECT($F$1&amp;$F105&amp;":"&amp;$F105),INDIRECT($F$1&amp;dbP!$D$2&amp;":"&amp;dbP!$D$2),"&gt;="&amp;AF$6,INDIRECT($F$1&amp;dbP!$D$2&amp;":"&amp;dbP!$D$2),"&lt;="&amp;AF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G105" s="1">
        <f ca="1">SUMIFS(INDIRECT($F$1&amp;$F105&amp;":"&amp;$F105),INDIRECT($F$1&amp;dbP!$D$2&amp;":"&amp;dbP!$D$2),"&gt;="&amp;AG$6,INDIRECT($F$1&amp;dbP!$D$2&amp;":"&amp;dbP!$D$2),"&lt;="&amp;AG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H105" s="1">
        <f ca="1">SUMIFS(INDIRECT($F$1&amp;$F105&amp;":"&amp;$F105),INDIRECT($F$1&amp;dbP!$D$2&amp;":"&amp;dbP!$D$2),"&gt;="&amp;AH$6,INDIRECT($F$1&amp;dbP!$D$2&amp;":"&amp;dbP!$D$2),"&lt;="&amp;AH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I105" s="1">
        <f ca="1">SUMIFS(INDIRECT($F$1&amp;$F105&amp;":"&amp;$F105),INDIRECT($F$1&amp;dbP!$D$2&amp;":"&amp;dbP!$D$2),"&gt;="&amp;AI$6,INDIRECT($F$1&amp;dbP!$D$2&amp;":"&amp;dbP!$D$2),"&lt;="&amp;AI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J105" s="1">
        <f ca="1">SUMIFS(INDIRECT($F$1&amp;$F105&amp;":"&amp;$F105),INDIRECT($F$1&amp;dbP!$D$2&amp;":"&amp;dbP!$D$2),"&gt;="&amp;AJ$6,INDIRECT($F$1&amp;dbP!$D$2&amp;":"&amp;dbP!$D$2),"&lt;="&amp;AJ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K105" s="1">
        <f ca="1">SUMIFS(INDIRECT($F$1&amp;$F105&amp;":"&amp;$F105),INDIRECT($F$1&amp;dbP!$D$2&amp;":"&amp;dbP!$D$2),"&gt;="&amp;AK$6,INDIRECT($F$1&amp;dbP!$D$2&amp;":"&amp;dbP!$D$2),"&lt;="&amp;AK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L105" s="1">
        <f ca="1">SUMIFS(INDIRECT($F$1&amp;$F105&amp;":"&amp;$F105),INDIRECT($F$1&amp;dbP!$D$2&amp;":"&amp;dbP!$D$2),"&gt;="&amp;AL$6,INDIRECT($F$1&amp;dbP!$D$2&amp;":"&amp;dbP!$D$2),"&lt;="&amp;AL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M105" s="1">
        <f ca="1">SUMIFS(INDIRECT($F$1&amp;$F105&amp;":"&amp;$F105),INDIRECT($F$1&amp;dbP!$D$2&amp;":"&amp;dbP!$D$2),"&gt;="&amp;AM$6,INDIRECT($F$1&amp;dbP!$D$2&amp;":"&amp;dbP!$D$2),"&lt;="&amp;AM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N105" s="1">
        <f ca="1">SUMIFS(INDIRECT($F$1&amp;$F105&amp;":"&amp;$F105),INDIRECT($F$1&amp;dbP!$D$2&amp;":"&amp;dbP!$D$2),"&gt;="&amp;AN$6,INDIRECT($F$1&amp;dbP!$D$2&amp;":"&amp;dbP!$D$2),"&lt;="&amp;AN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O105" s="1">
        <f ca="1">SUMIFS(INDIRECT($F$1&amp;$F105&amp;":"&amp;$F105),INDIRECT($F$1&amp;dbP!$D$2&amp;":"&amp;dbP!$D$2),"&gt;="&amp;AO$6,INDIRECT($F$1&amp;dbP!$D$2&amp;":"&amp;dbP!$D$2),"&lt;="&amp;AO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P105" s="1">
        <f ca="1">SUMIFS(INDIRECT($F$1&amp;$F105&amp;":"&amp;$F105),INDIRECT($F$1&amp;dbP!$D$2&amp;":"&amp;dbP!$D$2),"&gt;="&amp;AP$6,INDIRECT($F$1&amp;dbP!$D$2&amp;":"&amp;dbP!$D$2),"&lt;="&amp;AP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Q105" s="1">
        <f ca="1">SUMIFS(INDIRECT($F$1&amp;$F105&amp;":"&amp;$F105),INDIRECT($F$1&amp;dbP!$D$2&amp;":"&amp;dbP!$D$2),"&gt;="&amp;AQ$6,INDIRECT($F$1&amp;dbP!$D$2&amp;":"&amp;dbP!$D$2),"&lt;="&amp;AQ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R105" s="1">
        <f ca="1">SUMIFS(INDIRECT($F$1&amp;$F105&amp;":"&amp;$F105),INDIRECT($F$1&amp;dbP!$D$2&amp;":"&amp;dbP!$D$2),"&gt;="&amp;AR$6,INDIRECT($F$1&amp;dbP!$D$2&amp;":"&amp;dbP!$D$2),"&lt;="&amp;AR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S105" s="1">
        <f ca="1">SUMIFS(INDIRECT($F$1&amp;$F105&amp;":"&amp;$F105),INDIRECT($F$1&amp;dbP!$D$2&amp;":"&amp;dbP!$D$2),"&gt;="&amp;AS$6,INDIRECT($F$1&amp;dbP!$D$2&amp;":"&amp;dbP!$D$2),"&lt;="&amp;AS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T105" s="1">
        <f ca="1">SUMIFS(INDIRECT($F$1&amp;$F105&amp;":"&amp;$F105),INDIRECT($F$1&amp;dbP!$D$2&amp;":"&amp;dbP!$D$2),"&gt;="&amp;AT$6,INDIRECT($F$1&amp;dbP!$D$2&amp;":"&amp;dbP!$D$2),"&lt;="&amp;AT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U105" s="1">
        <f ca="1">SUMIFS(INDIRECT($F$1&amp;$F105&amp;":"&amp;$F105),INDIRECT($F$1&amp;dbP!$D$2&amp;":"&amp;dbP!$D$2),"&gt;="&amp;AU$6,INDIRECT($F$1&amp;dbP!$D$2&amp;":"&amp;dbP!$D$2),"&lt;="&amp;AU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V105" s="1">
        <f ca="1">SUMIFS(INDIRECT($F$1&amp;$F105&amp;":"&amp;$F105),INDIRECT($F$1&amp;dbP!$D$2&amp;":"&amp;dbP!$D$2),"&gt;="&amp;AV$6,INDIRECT($F$1&amp;dbP!$D$2&amp;":"&amp;dbP!$D$2),"&lt;="&amp;AV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W105" s="1">
        <f ca="1">SUMIFS(INDIRECT($F$1&amp;$F105&amp;":"&amp;$F105),INDIRECT($F$1&amp;dbP!$D$2&amp;":"&amp;dbP!$D$2),"&gt;="&amp;AW$6,INDIRECT($F$1&amp;dbP!$D$2&amp;":"&amp;dbP!$D$2),"&lt;="&amp;AW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X105" s="1">
        <f ca="1">SUMIFS(INDIRECT($F$1&amp;$F105&amp;":"&amp;$F105),INDIRECT($F$1&amp;dbP!$D$2&amp;":"&amp;dbP!$D$2),"&gt;="&amp;AX$6,INDIRECT($F$1&amp;dbP!$D$2&amp;":"&amp;dbP!$D$2),"&lt;="&amp;AX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Y105" s="1">
        <f ca="1">SUMIFS(INDIRECT($F$1&amp;$F105&amp;":"&amp;$F105),INDIRECT($F$1&amp;dbP!$D$2&amp;":"&amp;dbP!$D$2),"&gt;="&amp;AY$6,INDIRECT($F$1&amp;dbP!$D$2&amp;":"&amp;dbP!$D$2),"&lt;="&amp;AY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Z105" s="1">
        <f ca="1">SUMIFS(INDIRECT($F$1&amp;$F105&amp;":"&amp;$F105),INDIRECT($F$1&amp;dbP!$D$2&amp;":"&amp;dbP!$D$2),"&gt;="&amp;AZ$6,INDIRECT($F$1&amp;dbP!$D$2&amp;":"&amp;dbP!$D$2),"&lt;="&amp;AZ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A105" s="1">
        <f ca="1">SUMIFS(INDIRECT($F$1&amp;$F105&amp;":"&amp;$F105),INDIRECT($F$1&amp;dbP!$D$2&amp;":"&amp;dbP!$D$2),"&gt;="&amp;BA$6,INDIRECT($F$1&amp;dbP!$D$2&amp;":"&amp;dbP!$D$2),"&lt;="&amp;BA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B105" s="1">
        <f ca="1">SUMIFS(INDIRECT($F$1&amp;$F105&amp;":"&amp;$F105),INDIRECT($F$1&amp;dbP!$D$2&amp;":"&amp;dbP!$D$2),"&gt;="&amp;BB$6,INDIRECT($F$1&amp;dbP!$D$2&amp;":"&amp;dbP!$D$2),"&lt;="&amp;BB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C105" s="1">
        <f ca="1">SUMIFS(INDIRECT($F$1&amp;$F105&amp;":"&amp;$F105),INDIRECT($F$1&amp;dbP!$D$2&amp;":"&amp;dbP!$D$2),"&gt;="&amp;BC$6,INDIRECT($F$1&amp;dbP!$D$2&amp;":"&amp;dbP!$D$2),"&lt;="&amp;BC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D105" s="1">
        <f ca="1">SUMIFS(INDIRECT($F$1&amp;$F105&amp;":"&amp;$F105),INDIRECT($F$1&amp;dbP!$D$2&amp;":"&amp;dbP!$D$2),"&gt;="&amp;BD$6,INDIRECT($F$1&amp;dbP!$D$2&amp;":"&amp;dbP!$D$2),"&lt;="&amp;BD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E105" s="1">
        <f ca="1">SUMIFS(INDIRECT($F$1&amp;$F105&amp;":"&amp;$F105),INDIRECT($F$1&amp;dbP!$D$2&amp;":"&amp;dbP!$D$2),"&gt;="&amp;BE$6,INDIRECT($F$1&amp;dbP!$D$2&amp;":"&amp;dbP!$D$2),"&lt;="&amp;BE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</row>
    <row r="106" spans="2:57" x14ac:dyDescent="0.3">
      <c r="B106" s="1">
        <f>MAX(B$49:B105)+1</f>
        <v>72</v>
      </c>
      <c r="F106" s="1" t="str">
        <f ca="1">INDIRECT($B$1&amp;Items!H$2&amp;$B106)</f>
        <v>Y</v>
      </c>
      <c r="H106" s="13" t="str">
        <f ca="1">INDIRECT($B$1&amp;Items!E$2&amp;$B106)</f>
        <v>Начисление себестоимостных затрат</v>
      </c>
      <c r="I106" s="13" t="str">
        <f ca="1">IF(INDIRECT($B$1&amp;Items!F$2&amp;$B106)="",H106,INDIRECT($B$1&amp;Items!F$2&amp;$B106))</f>
        <v>Начисление затрат этапа-5 бизнес-процесса</v>
      </c>
      <c r="J106" s="1" t="str">
        <f ca="1">IF(INDIRECT($B$1&amp;Items!G$2&amp;$B106)="",IF(H106&lt;&gt;I106,"  "&amp;I106,I106),"    "&amp;INDIRECT($B$1&amp;Items!G$2&amp;$B106))</f>
        <v xml:space="preserve">    Затраты на доставку и продажу-2</v>
      </c>
      <c r="S106" s="1">
        <f ca="1">SUM($U106:INDIRECT(ADDRESS(ROW(),SUMIFS($1:$1,$5:$5,MAX($5:$5)))))</f>
        <v>877617.86579999991</v>
      </c>
      <c r="V106" s="1">
        <f ca="1">SUMIFS(INDIRECT($F$1&amp;$F106&amp;":"&amp;$F106),INDIRECT($F$1&amp;dbP!$D$2&amp;":"&amp;dbP!$D$2),"&gt;="&amp;V$6,INDIRECT($F$1&amp;dbP!$D$2&amp;":"&amp;dbP!$D$2),"&lt;="&amp;V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W106" s="1">
        <f ca="1">SUMIFS(INDIRECT($F$1&amp;$F106&amp;":"&amp;$F106),INDIRECT($F$1&amp;dbP!$D$2&amp;":"&amp;dbP!$D$2),"&gt;="&amp;W$6,INDIRECT($F$1&amp;dbP!$D$2&amp;":"&amp;dbP!$D$2),"&lt;="&amp;W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X106" s="1">
        <f ca="1">SUMIFS(INDIRECT($F$1&amp;$F106&amp;":"&amp;$F106),INDIRECT($F$1&amp;dbP!$D$2&amp;":"&amp;dbP!$D$2),"&gt;="&amp;X$6,INDIRECT($F$1&amp;dbP!$D$2&amp;":"&amp;dbP!$D$2),"&lt;="&amp;X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Y106" s="1">
        <f ca="1">SUMIFS(INDIRECT($F$1&amp;$F106&amp;":"&amp;$F106),INDIRECT($F$1&amp;dbP!$D$2&amp;":"&amp;dbP!$D$2),"&gt;="&amp;Y$6,INDIRECT($F$1&amp;dbP!$D$2&amp;":"&amp;dbP!$D$2),"&lt;="&amp;Y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Z106" s="1">
        <f ca="1">SUMIFS(INDIRECT($F$1&amp;$F106&amp;":"&amp;$F106),INDIRECT($F$1&amp;dbP!$D$2&amp;":"&amp;dbP!$D$2),"&gt;="&amp;Z$6,INDIRECT($F$1&amp;dbP!$D$2&amp;":"&amp;dbP!$D$2),"&lt;="&amp;Z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A106" s="1">
        <f ca="1">SUMIFS(INDIRECT($F$1&amp;$F106&amp;":"&amp;$F106),INDIRECT($F$1&amp;dbP!$D$2&amp;":"&amp;dbP!$D$2),"&gt;="&amp;AA$6,INDIRECT($F$1&amp;dbP!$D$2&amp;":"&amp;dbP!$D$2),"&lt;="&amp;AA$7,INDIRECT($F$1&amp;dbP!$O$2&amp;":"&amp;dbP!$O$2),$H106,INDIRECT($F$1&amp;dbP!$P$2&amp;":"&amp;dbP!$P$2),IF($I106=$J106,"*",$I106),INDIRECT($F$1&amp;dbP!$Q$2&amp;":"&amp;dbP!$Q$2),IF(OR($I106=$J106,"  "&amp;$I106=$J106),"*",RIGHT($J106,LEN($J106)-4)))</f>
        <v>877617.86579999991</v>
      </c>
      <c r="AB106" s="1">
        <f ca="1">SUMIFS(INDIRECT($F$1&amp;$F106&amp;":"&amp;$F106),INDIRECT($F$1&amp;dbP!$D$2&amp;":"&amp;dbP!$D$2),"&gt;="&amp;AB$6,INDIRECT($F$1&amp;dbP!$D$2&amp;":"&amp;dbP!$D$2),"&lt;="&amp;AB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C106" s="1">
        <f ca="1">SUMIFS(INDIRECT($F$1&amp;$F106&amp;":"&amp;$F106),INDIRECT($F$1&amp;dbP!$D$2&amp;":"&amp;dbP!$D$2),"&gt;="&amp;AC$6,INDIRECT($F$1&amp;dbP!$D$2&amp;":"&amp;dbP!$D$2),"&lt;="&amp;AC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D106" s="1">
        <f ca="1">SUMIFS(INDIRECT($F$1&amp;$F106&amp;":"&amp;$F106),INDIRECT($F$1&amp;dbP!$D$2&amp;":"&amp;dbP!$D$2),"&gt;="&amp;AD$6,INDIRECT($F$1&amp;dbP!$D$2&amp;":"&amp;dbP!$D$2),"&lt;="&amp;AD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E106" s="1">
        <f ca="1">SUMIFS(INDIRECT($F$1&amp;$F106&amp;":"&amp;$F106),INDIRECT($F$1&amp;dbP!$D$2&amp;":"&amp;dbP!$D$2),"&gt;="&amp;AE$6,INDIRECT($F$1&amp;dbP!$D$2&amp;":"&amp;dbP!$D$2),"&lt;="&amp;AE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F106" s="1">
        <f ca="1">SUMIFS(INDIRECT($F$1&amp;$F106&amp;":"&amp;$F106),INDIRECT($F$1&amp;dbP!$D$2&amp;":"&amp;dbP!$D$2),"&gt;="&amp;AF$6,INDIRECT($F$1&amp;dbP!$D$2&amp;":"&amp;dbP!$D$2),"&lt;="&amp;AF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G106" s="1">
        <f ca="1">SUMIFS(INDIRECT($F$1&amp;$F106&amp;":"&amp;$F106),INDIRECT($F$1&amp;dbP!$D$2&amp;":"&amp;dbP!$D$2),"&gt;="&amp;AG$6,INDIRECT($F$1&amp;dbP!$D$2&amp;":"&amp;dbP!$D$2),"&lt;="&amp;AG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H106" s="1">
        <f ca="1">SUMIFS(INDIRECT($F$1&amp;$F106&amp;":"&amp;$F106),INDIRECT($F$1&amp;dbP!$D$2&amp;":"&amp;dbP!$D$2),"&gt;="&amp;AH$6,INDIRECT($F$1&amp;dbP!$D$2&amp;":"&amp;dbP!$D$2),"&lt;="&amp;AH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I106" s="1">
        <f ca="1">SUMIFS(INDIRECT($F$1&amp;$F106&amp;":"&amp;$F106),INDIRECT($F$1&amp;dbP!$D$2&amp;":"&amp;dbP!$D$2),"&gt;="&amp;AI$6,INDIRECT($F$1&amp;dbP!$D$2&amp;":"&amp;dbP!$D$2),"&lt;="&amp;AI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J106" s="1">
        <f ca="1">SUMIFS(INDIRECT($F$1&amp;$F106&amp;":"&amp;$F106),INDIRECT($F$1&amp;dbP!$D$2&amp;":"&amp;dbP!$D$2),"&gt;="&amp;AJ$6,INDIRECT($F$1&amp;dbP!$D$2&amp;":"&amp;dbP!$D$2),"&lt;="&amp;AJ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K106" s="1">
        <f ca="1">SUMIFS(INDIRECT($F$1&amp;$F106&amp;":"&amp;$F106),INDIRECT($F$1&amp;dbP!$D$2&amp;":"&amp;dbP!$D$2),"&gt;="&amp;AK$6,INDIRECT($F$1&amp;dbP!$D$2&amp;":"&amp;dbP!$D$2),"&lt;="&amp;AK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L106" s="1">
        <f ca="1">SUMIFS(INDIRECT($F$1&amp;$F106&amp;":"&amp;$F106),INDIRECT($F$1&amp;dbP!$D$2&amp;":"&amp;dbP!$D$2),"&gt;="&amp;AL$6,INDIRECT($F$1&amp;dbP!$D$2&amp;":"&amp;dbP!$D$2),"&lt;="&amp;AL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M106" s="1">
        <f ca="1">SUMIFS(INDIRECT($F$1&amp;$F106&amp;":"&amp;$F106),INDIRECT($F$1&amp;dbP!$D$2&amp;":"&amp;dbP!$D$2),"&gt;="&amp;AM$6,INDIRECT($F$1&amp;dbP!$D$2&amp;":"&amp;dbP!$D$2),"&lt;="&amp;AM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N106" s="1">
        <f ca="1">SUMIFS(INDIRECT($F$1&amp;$F106&amp;":"&amp;$F106),INDIRECT($F$1&amp;dbP!$D$2&amp;":"&amp;dbP!$D$2),"&gt;="&amp;AN$6,INDIRECT($F$1&amp;dbP!$D$2&amp;":"&amp;dbP!$D$2),"&lt;="&amp;AN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O106" s="1">
        <f ca="1">SUMIFS(INDIRECT($F$1&amp;$F106&amp;":"&amp;$F106),INDIRECT($F$1&amp;dbP!$D$2&amp;":"&amp;dbP!$D$2),"&gt;="&amp;AO$6,INDIRECT($F$1&amp;dbP!$D$2&amp;":"&amp;dbP!$D$2),"&lt;="&amp;AO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P106" s="1">
        <f ca="1">SUMIFS(INDIRECT($F$1&amp;$F106&amp;":"&amp;$F106),INDIRECT($F$1&amp;dbP!$D$2&amp;":"&amp;dbP!$D$2),"&gt;="&amp;AP$6,INDIRECT($F$1&amp;dbP!$D$2&amp;":"&amp;dbP!$D$2),"&lt;="&amp;AP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Q106" s="1">
        <f ca="1">SUMIFS(INDIRECT($F$1&amp;$F106&amp;":"&amp;$F106),INDIRECT($F$1&amp;dbP!$D$2&amp;":"&amp;dbP!$D$2),"&gt;="&amp;AQ$6,INDIRECT($F$1&amp;dbP!$D$2&amp;":"&amp;dbP!$D$2),"&lt;="&amp;AQ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R106" s="1">
        <f ca="1">SUMIFS(INDIRECT($F$1&amp;$F106&amp;":"&amp;$F106),INDIRECT($F$1&amp;dbP!$D$2&amp;":"&amp;dbP!$D$2),"&gt;="&amp;AR$6,INDIRECT($F$1&amp;dbP!$D$2&amp;":"&amp;dbP!$D$2),"&lt;="&amp;AR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S106" s="1">
        <f ca="1">SUMIFS(INDIRECT($F$1&amp;$F106&amp;":"&amp;$F106),INDIRECT($F$1&amp;dbP!$D$2&amp;":"&amp;dbP!$D$2),"&gt;="&amp;AS$6,INDIRECT($F$1&amp;dbP!$D$2&amp;":"&amp;dbP!$D$2),"&lt;="&amp;AS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T106" s="1">
        <f ca="1">SUMIFS(INDIRECT($F$1&amp;$F106&amp;":"&amp;$F106),INDIRECT($F$1&amp;dbP!$D$2&amp;":"&amp;dbP!$D$2),"&gt;="&amp;AT$6,INDIRECT($F$1&amp;dbP!$D$2&amp;":"&amp;dbP!$D$2),"&lt;="&amp;AT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U106" s="1">
        <f ca="1">SUMIFS(INDIRECT($F$1&amp;$F106&amp;":"&amp;$F106),INDIRECT($F$1&amp;dbP!$D$2&amp;":"&amp;dbP!$D$2),"&gt;="&amp;AU$6,INDIRECT($F$1&amp;dbP!$D$2&amp;":"&amp;dbP!$D$2),"&lt;="&amp;AU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V106" s="1">
        <f ca="1">SUMIFS(INDIRECT($F$1&amp;$F106&amp;":"&amp;$F106),INDIRECT($F$1&amp;dbP!$D$2&amp;":"&amp;dbP!$D$2),"&gt;="&amp;AV$6,INDIRECT($F$1&amp;dbP!$D$2&amp;":"&amp;dbP!$D$2),"&lt;="&amp;AV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W106" s="1">
        <f ca="1">SUMIFS(INDIRECT($F$1&amp;$F106&amp;":"&amp;$F106),INDIRECT($F$1&amp;dbP!$D$2&amp;":"&amp;dbP!$D$2),"&gt;="&amp;AW$6,INDIRECT($F$1&amp;dbP!$D$2&amp;":"&amp;dbP!$D$2),"&lt;="&amp;AW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X106" s="1">
        <f ca="1">SUMIFS(INDIRECT($F$1&amp;$F106&amp;":"&amp;$F106),INDIRECT($F$1&amp;dbP!$D$2&amp;":"&amp;dbP!$D$2),"&gt;="&amp;AX$6,INDIRECT($F$1&amp;dbP!$D$2&amp;":"&amp;dbP!$D$2),"&lt;="&amp;AX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Y106" s="1">
        <f ca="1">SUMIFS(INDIRECT($F$1&amp;$F106&amp;":"&amp;$F106),INDIRECT($F$1&amp;dbP!$D$2&amp;":"&amp;dbP!$D$2),"&gt;="&amp;AY$6,INDIRECT($F$1&amp;dbP!$D$2&amp;":"&amp;dbP!$D$2),"&lt;="&amp;AY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Z106" s="1">
        <f ca="1">SUMIFS(INDIRECT($F$1&amp;$F106&amp;":"&amp;$F106),INDIRECT($F$1&amp;dbP!$D$2&amp;":"&amp;dbP!$D$2),"&gt;="&amp;AZ$6,INDIRECT($F$1&amp;dbP!$D$2&amp;":"&amp;dbP!$D$2),"&lt;="&amp;AZ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A106" s="1">
        <f ca="1">SUMIFS(INDIRECT($F$1&amp;$F106&amp;":"&amp;$F106),INDIRECT($F$1&amp;dbP!$D$2&amp;":"&amp;dbP!$D$2),"&gt;="&amp;BA$6,INDIRECT($F$1&amp;dbP!$D$2&amp;":"&amp;dbP!$D$2),"&lt;="&amp;BA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B106" s="1">
        <f ca="1">SUMIFS(INDIRECT($F$1&amp;$F106&amp;":"&amp;$F106),INDIRECT($F$1&amp;dbP!$D$2&amp;":"&amp;dbP!$D$2),"&gt;="&amp;BB$6,INDIRECT($F$1&amp;dbP!$D$2&amp;":"&amp;dbP!$D$2),"&lt;="&amp;BB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C106" s="1">
        <f ca="1">SUMIFS(INDIRECT($F$1&amp;$F106&amp;":"&amp;$F106),INDIRECT($F$1&amp;dbP!$D$2&amp;":"&amp;dbP!$D$2),"&gt;="&amp;BC$6,INDIRECT($F$1&amp;dbP!$D$2&amp;":"&amp;dbP!$D$2),"&lt;="&amp;BC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D106" s="1">
        <f ca="1">SUMIFS(INDIRECT($F$1&amp;$F106&amp;":"&amp;$F106),INDIRECT($F$1&amp;dbP!$D$2&amp;":"&amp;dbP!$D$2),"&gt;="&amp;BD$6,INDIRECT($F$1&amp;dbP!$D$2&amp;":"&amp;dbP!$D$2),"&lt;="&amp;BD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E106" s="1">
        <f ca="1">SUMIFS(INDIRECT($F$1&amp;$F106&amp;":"&amp;$F106),INDIRECT($F$1&amp;dbP!$D$2&amp;":"&amp;dbP!$D$2),"&gt;="&amp;BE$6,INDIRECT($F$1&amp;dbP!$D$2&amp;":"&amp;dbP!$D$2),"&lt;="&amp;BE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</row>
    <row r="107" spans="2:57" x14ac:dyDescent="0.3">
      <c r="B107" s="1">
        <f>MAX(B$49:B106)+1</f>
        <v>73</v>
      </c>
      <c r="F107" s="1" t="str">
        <f ca="1">INDIRECT($B$1&amp;Items!H$2&amp;$B107)</f>
        <v>Y</v>
      </c>
      <c r="H107" s="13" t="str">
        <f ca="1">INDIRECT($B$1&amp;Items!E$2&amp;$B107)</f>
        <v>Начисление себестоимостных затрат</v>
      </c>
      <c r="I107" s="13" t="str">
        <f ca="1">IF(INDIRECT($B$1&amp;Items!F$2&amp;$B107)="",H107,INDIRECT($B$1&amp;Items!F$2&amp;$B107))</f>
        <v>Начисление затрат этапа-5 бизнес-процесса</v>
      </c>
      <c r="J107" s="1" t="str">
        <f ca="1">IF(INDIRECT($B$1&amp;Items!G$2&amp;$B107)="",IF(H107&lt;&gt;I107,"  "&amp;I107,I107),"    "&amp;INDIRECT($B$1&amp;Items!G$2&amp;$B107))</f>
        <v xml:space="preserve">    Затраты на доставку и продажу-3</v>
      </c>
      <c r="S107" s="1">
        <f ca="1">SUM($U107:INDIRECT(ADDRESS(ROW(),SUMIFS($1:$1,$5:$5,MAX($5:$5)))))</f>
        <v>990806.25420000008</v>
      </c>
      <c r="V107" s="1">
        <f ca="1">SUMIFS(INDIRECT($F$1&amp;$F107&amp;":"&amp;$F107),INDIRECT($F$1&amp;dbP!$D$2&amp;":"&amp;dbP!$D$2),"&gt;="&amp;V$6,INDIRECT($F$1&amp;dbP!$D$2&amp;":"&amp;dbP!$D$2),"&lt;="&amp;V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W107" s="1">
        <f ca="1">SUMIFS(INDIRECT($F$1&amp;$F107&amp;":"&amp;$F107),INDIRECT($F$1&amp;dbP!$D$2&amp;":"&amp;dbP!$D$2),"&gt;="&amp;W$6,INDIRECT($F$1&amp;dbP!$D$2&amp;":"&amp;dbP!$D$2),"&lt;="&amp;W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X107" s="1">
        <f ca="1">SUMIFS(INDIRECT($F$1&amp;$F107&amp;":"&amp;$F107),INDIRECT($F$1&amp;dbP!$D$2&amp;":"&amp;dbP!$D$2),"&gt;="&amp;X$6,INDIRECT($F$1&amp;dbP!$D$2&amp;":"&amp;dbP!$D$2),"&lt;="&amp;X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Y107" s="1">
        <f ca="1">SUMIFS(INDIRECT($F$1&amp;$F107&amp;":"&amp;$F107),INDIRECT($F$1&amp;dbP!$D$2&amp;":"&amp;dbP!$D$2),"&gt;="&amp;Y$6,INDIRECT($F$1&amp;dbP!$D$2&amp;":"&amp;dbP!$D$2),"&lt;="&amp;Y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Z107" s="1">
        <f ca="1">SUMIFS(INDIRECT($F$1&amp;$F107&amp;":"&amp;$F107),INDIRECT($F$1&amp;dbP!$D$2&amp;":"&amp;dbP!$D$2),"&gt;="&amp;Z$6,INDIRECT($F$1&amp;dbP!$D$2&amp;":"&amp;dbP!$D$2),"&lt;="&amp;Z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A107" s="1">
        <f ca="1">SUMIFS(INDIRECT($F$1&amp;$F107&amp;":"&amp;$F107),INDIRECT($F$1&amp;dbP!$D$2&amp;":"&amp;dbP!$D$2),"&gt;="&amp;AA$6,INDIRECT($F$1&amp;dbP!$D$2&amp;":"&amp;dbP!$D$2),"&lt;="&amp;AA$7,INDIRECT($F$1&amp;dbP!$O$2&amp;":"&amp;dbP!$O$2),$H107,INDIRECT($F$1&amp;dbP!$P$2&amp;":"&amp;dbP!$P$2),IF($I107=$J107,"*",$I107),INDIRECT($F$1&amp;dbP!$Q$2&amp;":"&amp;dbP!$Q$2),IF(OR($I107=$J107,"  "&amp;$I107=$J107),"*",RIGHT($J107,LEN($J107)-4)))</f>
        <v>990806.25420000008</v>
      </c>
      <c r="AB107" s="1">
        <f ca="1">SUMIFS(INDIRECT($F$1&amp;$F107&amp;":"&amp;$F107),INDIRECT($F$1&amp;dbP!$D$2&amp;":"&amp;dbP!$D$2),"&gt;="&amp;AB$6,INDIRECT($F$1&amp;dbP!$D$2&amp;":"&amp;dbP!$D$2),"&lt;="&amp;AB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C107" s="1">
        <f ca="1">SUMIFS(INDIRECT($F$1&amp;$F107&amp;":"&amp;$F107),INDIRECT($F$1&amp;dbP!$D$2&amp;":"&amp;dbP!$D$2),"&gt;="&amp;AC$6,INDIRECT($F$1&amp;dbP!$D$2&amp;":"&amp;dbP!$D$2),"&lt;="&amp;AC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D107" s="1">
        <f ca="1">SUMIFS(INDIRECT($F$1&amp;$F107&amp;":"&amp;$F107),INDIRECT($F$1&amp;dbP!$D$2&amp;":"&amp;dbP!$D$2),"&gt;="&amp;AD$6,INDIRECT($F$1&amp;dbP!$D$2&amp;":"&amp;dbP!$D$2),"&lt;="&amp;AD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E107" s="1">
        <f ca="1">SUMIFS(INDIRECT($F$1&amp;$F107&amp;":"&amp;$F107),INDIRECT($F$1&amp;dbP!$D$2&amp;":"&amp;dbP!$D$2),"&gt;="&amp;AE$6,INDIRECT($F$1&amp;dbP!$D$2&amp;":"&amp;dbP!$D$2),"&lt;="&amp;AE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F107" s="1">
        <f ca="1">SUMIFS(INDIRECT($F$1&amp;$F107&amp;":"&amp;$F107),INDIRECT($F$1&amp;dbP!$D$2&amp;":"&amp;dbP!$D$2),"&gt;="&amp;AF$6,INDIRECT($F$1&amp;dbP!$D$2&amp;":"&amp;dbP!$D$2),"&lt;="&amp;AF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G107" s="1">
        <f ca="1">SUMIFS(INDIRECT($F$1&amp;$F107&amp;":"&amp;$F107),INDIRECT($F$1&amp;dbP!$D$2&amp;":"&amp;dbP!$D$2),"&gt;="&amp;AG$6,INDIRECT($F$1&amp;dbP!$D$2&amp;":"&amp;dbP!$D$2),"&lt;="&amp;AG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H107" s="1">
        <f ca="1">SUMIFS(INDIRECT($F$1&amp;$F107&amp;":"&amp;$F107),INDIRECT($F$1&amp;dbP!$D$2&amp;":"&amp;dbP!$D$2),"&gt;="&amp;AH$6,INDIRECT($F$1&amp;dbP!$D$2&amp;":"&amp;dbP!$D$2),"&lt;="&amp;AH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I107" s="1">
        <f ca="1">SUMIFS(INDIRECT($F$1&amp;$F107&amp;":"&amp;$F107),INDIRECT($F$1&amp;dbP!$D$2&amp;":"&amp;dbP!$D$2),"&gt;="&amp;AI$6,INDIRECT($F$1&amp;dbP!$D$2&amp;":"&amp;dbP!$D$2),"&lt;="&amp;AI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J107" s="1">
        <f ca="1">SUMIFS(INDIRECT($F$1&amp;$F107&amp;":"&amp;$F107),INDIRECT($F$1&amp;dbP!$D$2&amp;":"&amp;dbP!$D$2),"&gt;="&amp;AJ$6,INDIRECT($F$1&amp;dbP!$D$2&amp;":"&amp;dbP!$D$2),"&lt;="&amp;AJ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K107" s="1">
        <f ca="1">SUMIFS(INDIRECT($F$1&amp;$F107&amp;":"&amp;$F107),INDIRECT($F$1&amp;dbP!$D$2&amp;":"&amp;dbP!$D$2),"&gt;="&amp;AK$6,INDIRECT($F$1&amp;dbP!$D$2&amp;":"&amp;dbP!$D$2),"&lt;="&amp;AK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L107" s="1">
        <f ca="1">SUMIFS(INDIRECT($F$1&amp;$F107&amp;":"&amp;$F107),INDIRECT($F$1&amp;dbP!$D$2&amp;":"&amp;dbP!$D$2),"&gt;="&amp;AL$6,INDIRECT($F$1&amp;dbP!$D$2&amp;":"&amp;dbP!$D$2),"&lt;="&amp;AL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M107" s="1">
        <f ca="1">SUMIFS(INDIRECT($F$1&amp;$F107&amp;":"&amp;$F107),INDIRECT($F$1&amp;dbP!$D$2&amp;":"&amp;dbP!$D$2),"&gt;="&amp;AM$6,INDIRECT($F$1&amp;dbP!$D$2&amp;":"&amp;dbP!$D$2),"&lt;="&amp;AM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N107" s="1">
        <f ca="1">SUMIFS(INDIRECT($F$1&amp;$F107&amp;":"&amp;$F107),INDIRECT($F$1&amp;dbP!$D$2&amp;":"&amp;dbP!$D$2),"&gt;="&amp;AN$6,INDIRECT($F$1&amp;dbP!$D$2&amp;":"&amp;dbP!$D$2),"&lt;="&amp;AN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O107" s="1">
        <f ca="1">SUMIFS(INDIRECT($F$1&amp;$F107&amp;":"&amp;$F107),INDIRECT($F$1&amp;dbP!$D$2&amp;":"&amp;dbP!$D$2),"&gt;="&amp;AO$6,INDIRECT($F$1&amp;dbP!$D$2&amp;":"&amp;dbP!$D$2),"&lt;="&amp;AO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P107" s="1">
        <f ca="1">SUMIFS(INDIRECT($F$1&amp;$F107&amp;":"&amp;$F107),INDIRECT($F$1&amp;dbP!$D$2&amp;":"&amp;dbP!$D$2),"&gt;="&amp;AP$6,INDIRECT($F$1&amp;dbP!$D$2&amp;":"&amp;dbP!$D$2),"&lt;="&amp;AP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Q107" s="1">
        <f ca="1">SUMIFS(INDIRECT($F$1&amp;$F107&amp;":"&amp;$F107),INDIRECT($F$1&amp;dbP!$D$2&amp;":"&amp;dbP!$D$2),"&gt;="&amp;AQ$6,INDIRECT($F$1&amp;dbP!$D$2&amp;":"&amp;dbP!$D$2),"&lt;="&amp;AQ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R107" s="1">
        <f ca="1">SUMIFS(INDIRECT($F$1&amp;$F107&amp;":"&amp;$F107),INDIRECT($F$1&amp;dbP!$D$2&amp;":"&amp;dbP!$D$2),"&gt;="&amp;AR$6,INDIRECT($F$1&amp;dbP!$D$2&amp;":"&amp;dbP!$D$2),"&lt;="&amp;AR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S107" s="1">
        <f ca="1">SUMIFS(INDIRECT($F$1&amp;$F107&amp;":"&amp;$F107),INDIRECT($F$1&amp;dbP!$D$2&amp;":"&amp;dbP!$D$2),"&gt;="&amp;AS$6,INDIRECT($F$1&amp;dbP!$D$2&amp;":"&amp;dbP!$D$2),"&lt;="&amp;AS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T107" s="1">
        <f ca="1">SUMIFS(INDIRECT($F$1&amp;$F107&amp;":"&amp;$F107),INDIRECT($F$1&amp;dbP!$D$2&amp;":"&amp;dbP!$D$2),"&gt;="&amp;AT$6,INDIRECT($F$1&amp;dbP!$D$2&amp;":"&amp;dbP!$D$2),"&lt;="&amp;AT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U107" s="1">
        <f ca="1">SUMIFS(INDIRECT($F$1&amp;$F107&amp;":"&amp;$F107),INDIRECT($F$1&amp;dbP!$D$2&amp;":"&amp;dbP!$D$2),"&gt;="&amp;AU$6,INDIRECT($F$1&amp;dbP!$D$2&amp;":"&amp;dbP!$D$2),"&lt;="&amp;AU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V107" s="1">
        <f ca="1">SUMIFS(INDIRECT($F$1&amp;$F107&amp;":"&amp;$F107),INDIRECT($F$1&amp;dbP!$D$2&amp;":"&amp;dbP!$D$2),"&gt;="&amp;AV$6,INDIRECT($F$1&amp;dbP!$D$2&amp;":"&amp;dbP!$D$2),"&lt;="&amp;AV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W107" s="1">
        <f ca="1">SUMIFS(INDIRECT($F$1&amp;$F107&amp;":"&amp;$F107),INDIRECT($F$1&amp;dbP!$D$2&amp;":"&amp;dbP!$D$2),"&gt;="&amp;AW$6,INDIRECT($F$1&amp;dbP!$D$2&amp;":"&amp;dbP!$D$2),"&lt;="&amp;AW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X107" s="1">
        <f ca="1">SUMIFS(INDIRECT($F$1&amp;$F107&amp;":"&amp;$F107),INDIRECT($F$1&amp;dbP!$D$2&amp;":"&amp;dbP!$D$2),"&gt;="&amp;AX$6,INDIRECT($F$1&amp;dbP!$D$2&amp;":"&amp;dbP!$D$2),"&lt;="&amp;AX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Y107" s="1">
        <f ca="1">SUMIFS(INDIRECT($F$1&amp;$F107&amp;":"&amp;$F107),INDIRECT($F$1&amp;dbP!$D$2&amp;":"&amp;dbP!$D$2),"&gt;="&amp;AY$6,INDIRECT($F$1&amp;dbP!$D$2&amp;":"&amp;dbP!$D$2),"&lt;="&amp;AY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Z107" s="1">
        <f ca="1">SUMIFS(INDIRECT($F$1&amp;$F107&amp;":"&amp;$F107),INDIRECT($F$1&amp;dbP!$D$2&amp;":"&amp;dbP!$D$2),"&gt;="&amp;AZ$6,INDIRECT($F$1&amp;dbP!$D$2&amp;":"&amp;dbP!$D$2),"&lt;="&amp;AZ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A107" s="1">
        <f ca="1">SUMIFS(INDIRECT($F$1&amp;$F107&amp;":"&amp;$F107),INDIRECT($F$1&amp;dbP!$D$2&amp;":"&amp;dbP!$D$2),"&gt;="&amp;BA$6,INDIRECT($F$1&amp;dbP!$D$2&amp;":"&amp;dbP!$D$2),"&lt;="&amp;BA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B107" s="1">
        <f ca="1">SUMIFS(INDIRECT($F$1&amp;$F107&amp;":"&amp;$F107),INDIRECT($F$1&amp;dbP!$D$2&amp;":"&amp;dbP!$D$2),"&gt;="&amp;BB$6,INDIRECT($F$1&amp;dbP!$D$2&amp;":"&amp;dbP!$D$2),"&lt;="&amp;BB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C107" s="1">
        <f ca="1">SUMIFS(INDIRECT($F$1&amp;$F107&amp;":"&amp;$F107),INDIRECT($F$1&amp;dbP!$D$2&amp;":"&amp;dbP!$D$2),"&gt;="&amp;BC$6,INDIRECT($F$1&amp;dbP!$D$2&amp;":"&amp;dbP!$D$2),"&lt;="&amp;BC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D107" s="1">
        <f ca="1">SUMIFS(INDIRECT($F$1&amp;$F107&amp;":"&amp;$F107),INDIRECT($F$1&amp;dbP!$D$2&amp;":"&amp;dbP!$D$2),"&gt;="&amp;BD$6,INDIRECT($F$1&amp;dbP!$D$2&amp;":"&amp;dbP!$D$2),"&lt;="&amp;BD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E107" s="1">
        <f ca="1">SUMIFS(INDIRECT($F$1&amp;$F107&amp;":"&amp;$F107),INDIRECT($F$1&amp;dbP!$D$2&amp;":"&amp;dbP!$D$2),"&gt;="&amp;BE$6,INDIRECT($F$1&amp;dbP!$D$2&amp;":"&amp;dbP!$D$2),"&lt;="&amp;BE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</row>
    <row r="108" spans="2:57" x14ac:dyDescent="0.3">
      <c r="B108" s="1">
        <f>MAX(B$49:B107)+1</f>
        <v>74</v>
      </c>
      <c r="F108" s="1" t="str">
        <f ca="1">INDIRECT($B$1&amp;Items!H$2&amp;$B108)</f>
        <v>Y</v>
      </c>
      <c r="H108" s="13" t="str">
        <f ca="1">INDIRECT($B$1&amp;Items!E$2&amp;$B108)</f>
        <v>Начисление себестоимостных затрат</v>
      </c>
      <c r="I108" s="13" t="str">
        <f ca="1">IF(INDIRECT($B$1&amp;Items!F$2&amp;$B108)="",H108,INDIRECT($B$1&amp;Items!F$2&amp;$B108))</f>
        <v>Начисление затрат этапа-5 бизнес-процесса</v>
      </c>
      <c r="J108" s="1" t="str">
        <f ca="1">IF(INDIRECT($B$1&amp;Items!G$2&amp;$B108)="",IF(H108&lt;&gt;I108,"  "&amp;I108,I108),"    "&amp;INDIRECT($B$1&amp;Items!G$2&amp;$B108))</f>
        <v xml:space="preserve">    Затраты на доставку и продажу-4</v>
      </c>
      <c r="S108" s="1">
        <f ca="1">SUM($U108:INDIRECT(ADDRESS(ROW(),SUMIFS($1:$1,$5:$5,MAX($5:$5)))))</f>
        <v>943034.81640599994</v>
      </c>
      <c r="V108" s="1">
        <f ca="1">SUMIFS(INDIRECT($F$1&amp;$F108&amp;":"&amp;$F108),INDIRECT($F$1&amp;dbP!$D$2&amp;":"&amp;dbP!$D$2),"&gt;="&amp;V$6,INDIRECT($F$1&amp;dbP!$D$2&amp;":"&amp;dbP!$D$2),"&lt;="&amp;V$7,INDIRECT($F$1&amp;dbP!$O$2&amp;":"&amp;dbP!$O$2),$H108,INDIRECT($F$1&amp;dbP!$P$2&amp;":"&amp;dbP!$P$2),IF($I108=$J108,"*",$I108),INDIRECT($F$1&amp;dbP!$Q$2&amp;":"&amp;dbP!$Q$2),IF(OR($I108=$J108,"  "&amp;$I108=$J108),"*",RIGHT($J108,LEN($J108)-4)))</f>
        <v>943034.81640599994</v>
      </c>
      <c r="W108" s="1">
        <f ca="1">SUMIFS(INDIRECT($F$1&amp;$F108&amp;":"&amp;$F108),INDIRECT($F$1&amp;dbP!$D$2&amp;":"&amp;dbP!$D$2),"&gt;="&amp;W$6,INDIRECT($F$1&amp;dbP!$D$2&amp;":"&amp;dbP!$D$2),"&lt;="&amp;W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X108" s="1">
        <f ca="1">SUMIFS(INDIRECT($F$1&amp;$F108&amp;":"&amp;$F108),INDIRECT($F$1&amp;dbP!$D$2&amp;":"&amp;dbP!$D$2),"&gt;="&amp;X$6,INDIRECT($F$1&amp;dbP!$D$2&amp;":"&amp;dbP!$D$2),"&lt;="&amp;X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Y108" s="1">
        <f ca="1">SUMIFS(INDIRECT($F$1&amp;$F108&amp;":"&amp;$F108),INDIRECT($F$1&amp;dbP!$D$2&amp;":"&amp;dbP!$D$2),"&gt;="&amp;Y$6,INDIRECT($F$1&amp;dbP!$D$2&amp;":"&amp;dbP!$D$2),"&lt;="&amp;Y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Z108" s="1">
        <f ca="1">SUMIFS(INDIRECT($F$1&amp;$F108&amp;":"&amp;$F108),INDIRECT($F$1&amp;dbP!$D$2&amp;":"&amp;dbP!$D$2),"&gt;="&amp;Z$6,INDIRECT($F$1&amp;dbP!$D$2&amp;":"&amp;dbP!$D$2),"&lt;="&amp;Z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A108" s="1">
        <f ca="1">SUMIFS(INDIRECT($F$1&amp;$F108&amp;":"&amp;$F108),INDIRECT($F$1&amp;dbP!$D$2&amp;":"&amp;dbP!$D$2),"&gt;="&amp;AA$6,INDIRECT($F$1&amp;dbP!$D$2&amp;":"&amp;dbP!$D$2),"&lt;="&amp;AA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B108" s="1">
        <f ca="1">SUMIFS(INDIRECT($F$1&amp;$F108&amp;":"&amp;$F108),INDIRECT($F$1&amp;dbP!$D$2&amp;":"&amp;dbP!$D$2),"&gt;="&amp;AB$6,INDIRECT($F$1&amp;dbP!$D$2&amp;":"&amp;dbP!$D$2),"&lt;="&amp;AB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C108" s="1">
        <f ca="1">SUMIFS(INDIRECT($F$1&amp;$F108&amp;":"&amp;$F108),INDIRECT($F$1&amp;dbP!$D$2&amp;":"&amp;dbP!$D$2),"&gt;="&amp;AC$6,INDIRECT($F$1&amp;dbP!$D$2&amp;":"&amp;dbP!$D$2),"&lt;="&amp;AC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D108" s="1">
        <f ca="1">SUMIFS(INDIRECT($F$1&amp;$F108&amp;":"&amp;$F108),INDIRECT($F$1&amp;dbP!$D$2&amp;":"&amp;dbP!$D$2),"&gt;="&amp;AD$6,INDIRECT($F$1&amp;dbP!$D$2&amp;":"&amp;dbP!$D$2),"&lt;="&amp;AD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E108" s="1">
        <f ca="1">SUMIFS(INDIRECT($F$1&amp;$F108&amp;":"&amp;$F108),INDIRECT($F$1&amp;dbP!$D$2&amp;":"&amp;dbP!$D$2),"&gt;="&amp;AE$6,INDIRECT($F$1&amp;dbP!$D$2&amp;":"&amp;dbP!$D$2),"&lt;="&amp;AE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F108" s="1">
        <f ca="1">SUMIFS(INDIRECT($F$1&amp;$F108&amp;":"&amp;$F108),INDIRECT($F$1&amp;dbP!$D$2&amp;":"&amp;dbP!$D$2),"&gt;="&amp;AF$6,INDIRECT($F$1&amp;dbP!$D$2&amp;":"&amp;dbP!$D$2),"&lt;="&amp;AF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G108" s="1">
        <f ca="1">SUMIFS(INDIRECT($F$1&amp;$F108&amp;":"&amp;$F108),INDIRECT($F$1&amp;dbP!$D$2&amp;":"&amp;dbP!$D$2),"&gt;="&amp;AG$6,INDIRECT($F$1&amp;dbP!$D$2&amp;":"&amp;dbP!$D$2),"&lt;="&amp;AG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H108" s="1">
        <f ca="1">SUMIFS(INDIRECT($F$1&amp;$F108&amp;":"&amp;$F108),INDIRECT($F$1&amp;dbP!$D$2&amp;":"&amp;dbP!$D$2),"&gt;="&amp;AH$6,INDIRECT($F$1&amp;dbP!$D$2&amp;":"&amp;dbP!$D$2),"&lt;="&amp;AH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I108" s="1">
        <f ca="1">SUMIFS(INDIRECT($F$1&amp;$F108&amp;":"&amp;$F108),INDIRECT($F$1&amp;dbP!$D$2&amp;":"&amp;dbP!$D$2),"&gt;="&amp;AI$6,INDIRECT($F$1&amp;dbP!$D$2&amp;":"&amp;dbP!$D$2),"&lt;="&amp;AI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J108" s="1">
        <f ca="1">SUMIFS(INDIRECT($F$1&amp;$F108&amp;":"&amp;$F108),INDIRECT($F$1&amp;dbP!$D$2&amp;":"&amp;dbP!$D$2),"&gt;="&amp;AJ$6,INDIRECT($F$1&amp;dbP!$D$2&amp;":"&amp;dbP!$D$2),"&lt;="&amp;AJ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K108" s="1">
        <f ca="1">SUMIFS(INDIRECT($F$1&amp;$F108&amp;":"&amp;$F108),INDIRECT($F$1&amp;dbP!$D$2&amp;":"&amp;dbP!$D$2),"&gt;="&amp;AK$6,INDIRECT($F$1&amp;dbP!$D$2&amp;":"&amp;dbP!$D$2),"&lt;="&amp;AK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L108" s="1">
        <f ca="1">SUMIFS(INDIRECT($F$1&amp;$F108&amp;":"&amp;$F108),INDIRECT($F$1&amp;dbP!$D$2&amp;":"&amp;dbP!$D$2),"&gt;="&amp;AL$6,INDIRECT($F$1&amp;dbP!$D$2&amp;":"&amp;dbP!$D$2),"&lt;="&amp;AL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M108" s="1">
        <f ca="1">SUMIFS(INDIRECT($F$1&amp;$F108&amp;":"&amp;$F108),INDIRECT($F$1&amp;dbP!$D$2&amp;":"&amp;dbP!$D$2),"&gt;="&amp;AM$6,INDIRECT($F$1&amp;dbP!$D$2&amp;":"&amp;dbP!$D$2),"&lt;="&amp;AM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N108" s="1">
        <f ca="1">SUMIFS(INDIRECT($F$1&amp;$F108&amp;":"&amp;$F108),INDIRECT($F$1&amp;dbP!$D$2&amp;":"&amp;dbP!$D$2),"&gt;="&amp;AN$6,INDIRECT($F$1&amp;dbP!$D$2&amp;":"&amp;dbP!$D$2),"&lt;="&amp;AN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O108" s="1">
        <f ca="1">SUMIFS(INDIRECT($F$1&amp;$F108&amp;":"&amp;$F108),INDIRECT($F$1&amp;dbP!$D$2&amp;":"&amp;dbP!$D$2),"&gt;="&amp;AO$6,INDIRECT($F$1&amp;dbP!$D$2&amp;":"&amp;dbP!$D$2),"&lt;="&amp;AO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P108" s="1">
        <f ca="1">SUMIFS(INDIRECT($F$1&amp;$F108&amp;":"&amp;$F108),INDIRECT($F$1&amp;dbP!$D$2&amp;":"&amp;dbP!$D$2),"&gt;="&amp;AP$6,INDIRECT($F$1&amp;dbP!$D$2&amp;":"&amp;dbP!$D$2),"&lt;="&amp;AP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Q108" s="1">
        <f ca="1">SUMIFS(INDIRECT($F$1&amp;$F108&amp;":"&amp;$F108),INDIRECT($F$1&amp;dbP!$D$2&amp;":"&amp;dbP!$D$2),"&gt;="&amp;AQ$6,INDIRECT($F$1&amp;dbP!$D$2&amp;":"&amp;dbP!$D$2),"&lt;="&amp;AQ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R108" s="1">
        <f ca="1">SUMIFS(INDIRECT($F$1&amp;$F108&amp;":"&amp;$F108),INDIRECT($F$1&amp;dbP!$D$2&amp;":"&amp;dbP!$D$2),"&gt;="&amp;AR$6,INDIRECT($F$1&amp;dbP!$D$2&amp;":"&amp;dbP!$D$2),"&lt;="&amp;AR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S108" s="1">
        <f ca="1">SUMIFS(INDIRECT($F$1&amp;$F108&amp;":"&amp;$F108),INDIRECT($F$1&amp;dbP!$D$2&amp;":"&amp;dbP!$D$2),"&gt;="&amp;AS$6,INDIRECT($F$1&amp;dbP!$D$2&amp;":"&amp;dbP!$D$2),"&lt;="&amp;AS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T108" s="1">
        <f ca="1">SUMIFS(INDIRECT($F$1&amp;$F108&amp;":"&amp;$F108),INDIRECT($F$1&amp;dbP!$D$2&amp;":"&amp;dbP!$D$2),"&gt;="&amp;AT$6,INDIRECT($F$1&amp;dbP!$D$2&amp;":"&amp;dbP!$D$2),"&lt;="&amp;AT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U108" s="1">
        <f ca="1">SUMIFS(INDIRECT($F$1&amp;$F108&amp;":"&amp;$F108),INDIRECT($F$1&amp;dbP!$D$2&amp;":"&amp;dbP!$D$2),"&gt;="&amp;AU$6,INDIRECT($F$1&amp;dbP!$D$2&amp;":"&amp;dbP!$D$2),"&lt;="&amp;AU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V108" s="1">
        <f ca="1">SUMIFS(INDIRECT($F$1&amp;$F108&amp;":"&amp;$F108),INDIRECT($F$1&amp;dbP!$D$2&amp;":"&amp;dbP!$D$2),"&gt;="&amp;AV$6,INDIRECT($F$1&amp;dbP!$D$2&amp;":"&amp;dbP!$D$2),"&lt;="&amp;AV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W108" s="1">
        <f ca="1">SUMIFS(INDIRECT($F$1&amp;$F108&amp;":"&amp;$F108),INDIRECT($F$1&amp;dbP!$D$2&amp;":"&amp;dbP!$D$2),"&gt;="&amp;AW$6,INDIRECT($F$1&amp;dbP!$D$2&amp;":"&amp;dbP!$D$2),"&lt;="&amp;AW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X108" s="1">
        <f ca="1">SUMIFS(INDIRECT($F$1&amp;$F108&amp;":"&amp;$F108),INDIRECT($F$1&amp;dbP!$D$2&amp;":"&amp;dbP!$D$2),"&gt;="&amp;AX$6,INDIRECT($F$1&amp;dbP!$D$2&amp;":"&amp;dbP!$D$2),"&lt;="&amp;AX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Y108" s="1">
        <f ca="1">SUMIFS(INDIRECT($F$1&amp;$F108&amp;":"&amp;$F108),INDIRECT($F$1&amp;dbP!$D$2&amp;":"&amp;dbP!$D$2),"&gt;="&amp;AY$6,INDIRECT($F$1&amp;dbP!$D$2&amp;":"&amp;dbP!$D$2),"&lt;="&amp;AY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Z108" s="1">
        <f ca="1">SUMIFS(INDIRECT($F$1&amp;$F108&amp;":"&amp;$F108),INDIRECT($F$1&amp;dbP!$D$2&amp;":"&amp;dbP!$D$2),"&gt;="&amp;AZ$6,INDIRECT($F$1&amp;dbP!$D$2&amp;":"&amp;dbP!$D$2),"&lt;="&amp;AZ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A108" s="1">
        <f ca="1">SUMIFS(INDIRECT($F$1&amp;$F108&amp;":"&amp;$F108),INDIRECT($F$1&amp;dbP!$D$2&amp;":"&amp;dbP!$D$2),"&gt;="&amp;BA$6,INDIRECT($F$1&amp;dbP!$D$2&amp;":"&amp;dbP!$D$2),"&lt;="&amp;BA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B108" s="1">
        <f ca="1">SUMIFS(INDIRECT($F$1&amp;$F108&amp;":"&amp;$F108),INDIRECT($F$1&amp;dbP!$D$2&amp;":"&amp;dbP!$D$2),"&gt;="&amp;BB$6,INDIRECT($F$1&amp;dbP!$D$2&amp;":"&amp;dbP!$D$2),"&lt;="&amp;BB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C108" s="1">
        <f ca="1">SUMIFS(INDIRECT($F$1&amp;$F108&amp;":"&amp;$F108),INDIRECT($F$1&amp;dbP!$D$2&amp;":"&amp;dbP!$D$2),"&gt;="&amp;BC$6,INDIRECT($F$1&amp;dbP!$D$2&amp;":"&amp;dbP!$D$2),"&lt;="&amp;BC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D108" s="1">
        <f ca="1">SUMIFS(INDIRECT($F$1&amp;$F108&amp;":"&amp;$F108),INDIRECT($F$1&amp;dbP!$D$2&amp;":"&amp;dbP!$D$2),"&gt;="&amp;BD$6,INDIRECT($F$1&amp;dbP!$D$2&amp;":"&amp;dbP!$D$2),"&lt;="&amp;BD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E108" s="1">
        <f ca="1">SUMIFS(INDIRECT($F$1&amp;$F108&amp;":"&amp;$F108),INDIRECT($F$1&amp;dbP!$D$2&amp;":"&amp;dbP!$D$2),"&gt;="&amp;BE$6,INDIRECT($F$1&amp;dbP!$D$2&amp;":"&amp;dbP!$D$2),"&lt;="&amp;BE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</row>
    <row r="109" spans="2:57" x14ac:dyDescent="0.3">
      <c r="B109" s="1">
        <f>MAX(B$49:B108)+1</f>
        <v>75</v>
      </c>
      <c r="F109" s="1" t="str">
        <f ca="1">INDIRECT($B$1&amp;Items!H$2&amp;$B109)</f>
        <v>Y</v>
      </c>
      <c r="H109" s="13" t="str">
        <f ca="1">INDIRECT($B$1&amp;Items!E$2&amp;$B109)</f>
        <v>Начисление себестоимостных затрат</v>
      </c>
      <c r="I109" s="13" t="str">
        <f ca="1">IF(INDIRECT($B$1&amp;Items!F$2&amp;$B109)="",H109,INDIRECT($B$1&amp;Items!F$2&amp;$B109))</f>
        <v>Начисление затрат этапа-5 бизнес-процесса</v>
      </c>
      <c r="J109" s="1" t="str">
        <f ca="1">IF(INDIRECT($B$1&amp;Items!G$2&amp;$B109)="",IF(H109&lt;&gt;I109,"  "&amp;I109,I109),"    "&amp;INDIRECT($B$1&amp;Items!G$2&amp;$B109))</f>
        <v xml:space="preserve">    Затраты на доставку и продажу-5</v>
      </c>
      <c r="S109" s="1">
        <f ca="1">SUM($U109:INDIRECT(ADDRESS(ROW(),SUMIFS($1:$1,$5:$5,MAX($5:$5)))))</f>
        <v>1111637.691994</v>
      </c>
      <c r="V109" s="1">
        <f ca="1">SUMIFS(INDIRECT($F$1&amp;$F109&amp;":"&amp;$F109),INDIRECT($F$1&amp;dbP!$D$2&amp;":"&amp;dbP!$D$2),"&gt;="&amp;V$6,INDIRECT($F$1&amp;dbP!$D$2&amp;":"&amp;dbP!$D$2),"&lt;="&amp;V$7,INDIRECT($F$1&amp;dbP!$O$2&amp;":"&amp;dbP!$O$2),$H109,INDIRECT($F$1&amp;dbP!$P$2&amp;":"&amp;dbP!$P$2),IF($I109=$J109,"*",$I109),INDIRECT($F$1&amp;dbP!$Q$2&amp;":"&amp;dbP!$Q$2),IF(OR($I109=$J109,"  "&amp;$I109=$J109),"*",RIGHT($J109,LEN($J109)-4)))</f>
        <v>1111637.691994</v>
      </c>
      <c r="W109" s="1">
        <f ca="1">SUMIFS(INDIRECT($F$1&amp;$F109&amp;":"&amp;$F109),INDIRECT($F$1&amp;dbP!$D$2&amp;":"&amp;dbP!$D$2),"&gt;="&amp;W$6,INDIRECT($F$1&amp;dbP!$D$2&amp;":"&amp;dbP!$D$2),"&lt;="&amp;W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X109" s="1">
        <f ca="1">SUMIFS(INDIRECT($F$1&amp;$F109&amp;":"&amp;$F109),INDIRECT($F$1&amp;dbP!$D$2&amp;":"&amp;dbP!$D$2),"&gt;="&amp;X$6,INDIRECT($F$1&amp;dbP!$D$2&amp;":"&amp;dbP!$D$2),"&lt;="&amp;X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Y109" s="1">
        <f ca="1">SUMIFS(INDIRECT($F$1&amp;$F109&amp;":"&amp;$F109),INDIRECT($F$1&amp;dbP!$D$2&amp;":"&amp;dbP!$D$2),"&gt;="&amp;Y$6,INDIRECT($F$1&amp;dbP!$D$2&amp;":"&amp;dbP!$D$2),"&lt;="&amp;Y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Z109" s="1">
        <f ca="1">SUMIFS(INDIRECT($F$1&amp;$F109&amp;":"&amp;$F109),INDIRECT($F$1&amp;dbP!$D$2&amp;":"&amp;dbP!$D$2),"&gt;="&amp;Z$6,INDIRECT($F$1&amp;dbP!$D$2&amp;":"&amp;dbP!$D$2),"&lt;="&amp;Z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A109" s="1">
        <f ca="1">SUMIFS(INDIRECT($F$1&amp;$F109&amp;":"&amp;$F109),INDIRECT($F$1&amp;dbP!$D$2&amp;":"&amp;dbP!$D$2),"&gt;="&amp;AA$6,INDIRECT($F$1&amp;dbP!$D$2&amp;":"&amp;dbP!$D$2),"&lt;="&amp;AA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B109" s="1">
        <f ca="1">SUMIFS(INDIRECT($F$1&amp;$F109&amp;":"&amp;$F109),INDIRECT($F$1&amp;dbP!$D$2&amp;":"&amp;dbP!$D$2),"&gt;="&amp;AB$6,INDIRECT($F$1&amp;dbP!$D$2&amp;":"&amp;dbP!$D$2),"&lt;="&amp;AB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C109" s="1">
        <f ca="1">SUMIFS(INDIRECT($F$1&amp;$F109&amp;":"&amp;$F109),INDIRECT($F$1&amp;dbP!$D$2&amp;":"&amp;dbP!$D$2),"&gt;="&amp;AC$6,INDIRECT($F$1&amp;dbP!$D$2&amp;":"&amp;dbP!$D$2),"&lt;="&amp;AC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D109" s="1">
        <f ca="1">SUMIFS(INDIRECT($F$1&amp;$F109&amp;":"&amp;$F109),INDIRECT($F$1&amp;dbP!$D$2&amp;":"&amp;dbP!$D$2),"&gt;="&amp;AD$6,INDIRECT($F$1&amp;dbP!$D$2&amp;":"&amp;dbP!$D$2),"&lt;="&amp;AD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E109" s="1">
        <f ca="1">SUMIFS(INDIRECT($F$1&amp;$F109&amp;":"&amp;$F109),INDIRECT($F$1&amp;dbP!$D$2&amp;":"&amp;dbP!$D$2),"&gt;="&amp;AE$6,INDIRECT($F$1&amp;dbP!$D$2&amp;":"&amp;dbP!$D$2),"&lt;="&amp;AE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F109" s="1">
        <f ca="1">SUMIFS(INDIRECT($F$1&amp;$F109&amp;":"&amp;$F109),INDIRECT($F$1&amp;dbP!$D$2&amp;":"&amp;dbP!$D$2),"&gt;="&amp;AF$6,INDIRECT($F$1&amp;dbP!$D$2&amp;":"&amp;dbP!$D$2),"&lt;="&amp;AF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G109" s="1">
        <f ca="1">SUMIFS(INDIRECT($F$1&amp;$F109&amp;":"&amp;$F109),INDIRECT($F$1&amp;dbP!$D$2&amp;":"&amp;dbP!$D$2),"&gt;="&amp;AG$6,INDIRECT($F$1&amp;dbP!$D$2&amp;":"&amp;dbP!$D$2),"&lt;="&amp;AG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H109" s="1">
        <f ca="1">SUMIFS(INDIRECT($F$1&amp;$F109&amp;":"&amp;$F109),INDIRECT($F$1&amp;dbP!$D$2&amp;":"&amp;dbP!$D$2),"&gt;="&amp;AH$6,INDIRECT($F$1&amp;dbP!$D$2&amp;":"&amp;dbP!$D$2),"&lt;="&amp;AH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I109" s="1">
        <f ca="1">SUMIFS(INDIRECT($F$1&amp;$F109&amp;":"&amp;$F109),INDIRECT($F$1&amp;dbP!$D$2&amp;":"&amp;dbP!$D$2),"&gt;="&amp;AI$6,INDIRECT($F$1&amp;dbP!$D$2&amp;":"&amp;dbP!$D$2),"&lt;="&amp;AI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J109" s="1">
        <f ca="1">SUMIFS(INDIRECT($F$1&amp;$F109&amp;":"&amp;$F109),INDIRECT($F$1&amp;dbP!$D$2&amp;":"&amp;dbP!$D$2),"&gt;="&amp;AJ$6,INDIRECT($F$1&amp;dbP!$D$2&amp;":"&amp;dbP!$D$2),"&lt;="&amp;AJ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K109" s="1">
        <f ca="1">SUMIFS(INDIRECT($F$1&amp;$F109&amp;":"&amp;$F109),INDIRECT($F$1&amp;dbP!$D$2&amp;":"&amp;dbP!$D$2),"&gt;="&amp;AK$6,INDIRECT($F$1&amp;dbP!$D$2&amp;":"&amp;dbP!$D$2),"&lt;="&amp;AK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L109" s="1">
        <f ca="1">SUMIFS(INDIRECT($F$1&amp;$F109&amp;":"&amp;$F109),INDIRECT($F$1&amp;dbP!$D$2&amp;":"&amp;dbP!$D$2),"&gt;="&amp;AL$6,INDIRECT($F$1&amp;dbP!$D$2&amp;":"&amp;dbP!$D$2),"&lt;="&amp;AL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M109" s="1">
        <f ca="1">SUMIFS(INDIRECT($F$1&amp;$F109&amp;":"&amp;$F109),INDIRECT($F$1&amp;dbP!$D$2&amp;":"&amp;dbP!$D$2),"&gt;="&amp;AM$6,INDIRECT($F$1&amp;dbP!$D$2&amp;":"&amp;dbP!$D$2),"&lt;="&amp;AM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N109" s="1">
        <f ca="1">SUMIFS(INDIRECT($F$1&amp;$F109&amp;":"&amp;$F109),INDIRECT($F$1&amp;dbP!$D$2&amp;":"&amp;dbP!$D$2),"&gt;="&amp;AN$6,INDIRECT($F$1&amp;dbP!$D$2&amp;":"&amp;dbP!$D$2),"&lt;="&amp;AN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O109" s="1">
        <f ca="1">SUMIFS(INDIRECT($F$1&amp;$F109&amp;":"&amp;$F109),INDIRECT($F$1&amp;dbP!$D$2&amp;":"&amp;dbP!$D$2),"&gt;="&amp;AO$6,INDIRECT($F$1&amp;dbP!$D$2&amp;":"&amp;dbP!$D$2),"&lt;="&amp;AO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P109" s="1">
        <f ca="1">SUMIFS(INDIRECT($F$1&amp;$F109&amp;":"&amp;$F109),INDIRECT($F$1&amp;dbP!$D$2&amp;":"&amp;dbP!$D$2),"&gt;="&amp;AP$6,INDIRECT($F$1&amp;dbP!$D$2&amp;":"&amp;dbP!$D$2),"&lt;="&amp;AP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Q109" s="1">
        <f ca="1">SUMIFS(INDIRECT($F$1&amp;$F109&amp;":"&amp;$F109),INDIRECT($F$1&amp;dbP!$D$2&amp;":"&amp;dbP!$D$2),"&gt;="&amp;AQ$6,INDIRECT($F$1&amp;dbP!$D$2&amp;":"&amp;dbP!$D$2),"&lt;="&amp;AQ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R109" s="1">
        <f ca="1">SUMIFS(INDIRECT($F$1&amp;$F109&amp;":"&amp;$F109),INDIRECT($F$1&amp;dbP!$D$2&amp;":"&amp;dbP!$D$2),"&gt;="&amp;AR$6,INDIRECT($F$1&amp;dbP!$D$2&amp;":"&amp;dbP!$D$2),"&lt;="&amp;AR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S109" s="1">
        <f ca="1">SUMIFS(INDIRECT($F$1&amp;$F109&amp;":"&amp;$F109),INDIRECT($F$1&amp;dbP!$D$2&amp;":"&amp;dbP!$D$2),"&gt;="&amp;AS$6,INDIRECT($F$1&amp;dbP!$D$2&amp;":"&amp;dbP!$D$2),"&lt;="&amp;AS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T109" s="1">
        <f ca="1">SUMIFS(INDIRECT($F$1&amp;$F109&amp;":"&amp;$F109),INDIRECT($F$1&amp;dbP!$D$2&amp;":"&amp;dbP!$D$2),"&gt;="&amp;AT$6,INDIRECT($F$1&amp;dbP!$D$2&amp;":"&amp;dbP!$D$2),"&lt;="&amp;AT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U109" s="1">
        <f ca="1">SUMIFS(INDIRECT($F$1&amp;$F109&amp;":"&amp;$F109),INDIRECT($F$1&amp;dbP!$D$2&amp;":"&amp;dbP!$D$2),"&gt;="&amp;AU$6,INDIRECT($F$1&amp;dbP!$D$2&amp;":"&amp;dbP!$D$2),"&lt;="&amp;AU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V109" s="1">
        <f ca="1">SUMIFS(INDIRECT($F$1&amp;$F109&amp;":"&amp;$F109),INDIRECT($F$1&amp;dbP!$D$2&amp;":"&amp;dbP!$D$2),"&gt;="&amp;AV$6,INDIRECT($F$1&amp;dbP!$D$2&amp;":"&amp;dbP!$D$2),"&lt;="&amp;AV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W109" s="1">
        <f ca="1">SUMIFS(INDIRECT($F$1&amp;$F109&amp;":"&amp;$F109),INDIRECT($F$1&amp;dbP!$D$2&amp;":"&amp;dbP!$D$2),"&gt;="&amp;AW$6,INDIRECT($F$1&amp;dbP!$D$2&amp;":"&amp;dbP!$D$2),"&lt;="&amp;AW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X109" s="1">
        <f ca="1">SUMIFS(INDIRECT($F$1&amp;$F109&amp;":"&amp;$F109),INDIRECT($F$1&amp;dbP!$D$2&amp;":"&amp;dbP!$D$2),"&gt;="&amp;AX$6,INDIRECT($F$1&amp;dbP!$D$2&amp;":"&amp;dbP!$D$2),"&lt;="&amp;AX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Y109" s="1">
        <f ca="1">SUMIFS(INDIRECT($F$1&amp;$F109&amp;":"&amp;$F109),INDIRECT($F$1&amp;dbP!$D$2&amp;":"&amp;dbP!$D$2),"&gt;="&amp;AY$6,INDIRECT($F$1&amp;dbP!$D$2&amp;":"&amp;dbP!$D$2),"&lt;="&amp;AY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Z109" s="1">
        <f ca="1">SUMIFS(INDIRECT($F$1&amp;$F109&amp;":"&amp;$F109),INDIRECT($F$1&amp;dbP!$D$2&amp;":"&amp;dbP!$D$2),"&gt;="&amp;AZ$6,INDIRECT($F$1&amp;dbP!$D$2&amp;":"&amp;dbP!$D$2),"&lt;="&amp;AZ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A109" s="1">
        <f ca="1">SUMIFS(INDIRECT($F$1&amp;$F109&amp;":"&amp;$F109),INDIRECT($F$1&amp;dbP!$D$2&amp;":"&amp;dbP!$D$2),"&gt;="&amp;BA$6,INDIRECT($F$1&amp;dbP!$D$2&amp;":"&amp;dbP!$D$2),"&lt;="&amp;BA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B109" s="1">
        <f ca="1">SUMIFS(INDIRECT($F$1&amp;$F109&amp;":"&amp;$F109),INDIRECT($F$1&amp;dbP!$D$2&amp;":"&amp;dbP!$D$2),"&gt;="&amp;BB$6,INDIRECT($F$1&amp;dbP!$D$2&amp;":"&amp;dbP!$D$2),"&lt;="&amp;BB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C109" s="1">
        <f ca="1">SUMIFS(INDIRECT($F$1&amp;$F109&amp;":"&amp;$F109),INDIRECT($F$1&amp;dbP!$D$2&amp;":"&amp;dbP!$D$2),"&gt;="&amp;BC$6,INDIRECT($F$1&amp;dbP!$D$2&amp;":"&amp;dbP!$D$2),"&lt;="&amp;BC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D109" s="1">
        <f ca="1">SUMIFS(INDIRECT($F$1&amp;$F109&amp;":"&amp;$F109),INDIRECT($F$1&amp;dbP!$D$2&amp;":"&amp;dbP!$D$2),"&gt;="&amp;BD$6,INDIRECT($F$1&amp;dbP!$D$2&amp;":"&amp;dbP!$D$2),"&lt;="&amp;BD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E109" s="1">
        <f ca="1">SUMIFS(INDIRECT($F$1&amp;$F109&amp;":"&amp;$F109),INDIRECT($F$1&amp;dbP!$D$2&amp;":"&amp;dbP!$D$2),"&gt;="&amp;BE$6,INDIRECT($F$1&amp;dbP!$D$2&amp;":"&amp;dbP!$D$2),"&lt;="&amp;BE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</row>
    <row r="110" spans="2:57" x14ac:dyDescent="0.3">
      <c r="B110" s="1">
        <f>MAX(B$49:B109)+1</f>
        <v>76</v>
      </c>
      <c r="F110" s="1" t="str">
        <f ca="1">INDIRECT($B$1&amp;Items!H$2&amp;$B110)</f>
        <v>Y</v>
      </c>
      <c r="H110" s="13" t="str">
        <f ca="1">INDIRECT($B$1&amp;Items!E$2&amp;$B110)</f>
        <v>Начисление себестоимостных затрат</v>
      </c>
      <c r="I110" s="13" t="str">
        <f ca="1">IF(INDIRECT($B$1&amp;Items!F$2&amp;$B110)="",H110,INDIRECT($B$1&amp;Items!F$2&amp;$B110))</f>
        <v>Начисление затрат этапа-5 бизнес-процесса</v>
      </c>
      <c r="J110" s="1" t="str">
        <f ca="1">IF(INDIRECT($B$1&amp;Items!G$2&amp;$B110)="",IF(H110&lt;&gt;I110,"  "&amp;I110,I110),"    "&amp;INDIRECT($B$1&amp;Items!G$2&amp;$B110))</f>
        <v xml:space="preserve">    Затраты на доставку и продажу-6</v>
      </c>
      <c r="S110" s="1">
        <f ca="1">SUM($U110:INDIRECT(ADDRESS(ROW(),SUMIFS($1:$1,$5:$5,MAX($5:$5)))))</f>
        <v>1025637.2535544201</v>
      </c>
      <c r="V110" s="1">
        <f ca="1">SUMIFS(INDIRECT($F$1&amp;$F110&amp;":"&amp;$F110),INDIRECT($F$1&amp;dbP!$D$2&amp;":"&amp;dbP!$D$2),"&gt;="&amp;V$6,INDIRECT($F$1&amp;dbP!$D$2&amp;":"&amp;dbP!$D$2),"&lt;="&amp;V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W110" s="1">
        <f ca="1">SUMIFS(INDIRECT($F$1&amp;$F110&amp;":"&amp;$F110),INDIRECT($F$1&amp;dbP!$D$2&amp;":"&amp;dbP!$D$2),"&gt;="&amp;W$6,INDIRECT($F$1&amp;dbP!$D$2&amp;":"&amp;dbP!$D$2),"&lt;="&amp;W$7,INDIRECT($F$1&amp;dbP!$O$2&amp;":"&amp;dbP!$O$2),$H110,INDIRECT($F$1&amp;dbP!$P$2&amp;":"&amp;dbP!$P$2),IF($I110=$J110,"*",$I110),INDIRECT($F$1&amp;dbP!$Q$2&amp;":"&amp;dbP!$Q$2),IF(OR($I110=$J110,"  "&amp;$I110=$J110),"*",RIGHT($J110,LEN($J110)-4)))</f>
        <v>1025637.2535544201</v>
      </c>
      <c r="X110" s="1">
        <f ca="1">SUMIFS(INDIRECT($F$1&amp;$F110&amp;":"&amp;$F110),INDIRECT($F$1&amp;dbP!$D$2&amp;":"&amp;dbP!$D$2),"&gt;="&amp;X$6,INDIRECT($F$1&amp;dbP!$D$2&amp;":"&amp;dbP!$D$2),"&lt;="&amp;X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Y110" s="1">
        <f ca="1">SUMIFS(INDIRECT($F$1&amp;$F110&amp;":"&amp;$F110),INDIRECT($F$1&amp;dbP!$D$2&amp;":"&amp;dbP!$D$2),"&gt;="&amp;Y$6,INDIRECT($F$1&amp;dbP!$D$2&amp;":"&amp;dbP!$D$2),"&lt;="&amp;Y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Z110" s="1">
        <f ca="1">SUMIFS(INDIRECT($F$1&amp;$F110&amp;":"&amp;$F110),INDIRECT($F$1&amp;dbP!$D$2&amp;":"&amp;dbP!$D$2),"&gt;="&amp;Z$6,INDIRECT($F$1&amp;dbP!$D$2&amp;":"&amp;dbP!$D$2),"&lt;="&amp;Z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A110" s="1">
        <f ca="1">SUMIFS(INDIRECT($F$1&amp;$F110&amp;":"&amp;$F110),INDIRECT($F$1&amp;dbP!$D$2&amp;":"&amp;dbP!$D$2),"&gt;="&amp;AA$6,INDIRECT($F$1&amp;dbP!$D$2&amp;":"&amp;dbP!$D$2),"&lt;="&amp;AA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B110" s="1">
        <f ca="1">SUMIFS(INDIRECT($F$1&amp;$F110&amp;":"&amp;$F110),INDIRECT($F$1&amp;dbP!$D$2&amp;":"&amp;dbP!$D$2),"&gt;="&amp;AB$6,INDIRECT($F$1&amp;dbP!$D$2&amp;":"&amp;dbP!$D$2),"&lt;="&amp;AB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C110" s="1">
        <f ca="1">SUMIFS(INDIRECT($F$1&amp;$F110&amp;":"&amp;$F110),INDIRECT($F$1&amp;dbP!$D$2&amp;":"&amp;dbP!$D$2),"&gt;="&amp;AC$6,INDIRECT($F$1&amp;dbP!$D$2&amp;":"&amp;dbP!$D$2),"&lt;="&amp;AC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D110" s="1">
        <f ca="1">SUMIFS(INDIRECT($F$1&amp;$F110&amp;":"&amp;$F110),INDIRECT($F$1&amp;dbP!$D$2&amp;":"&amp;dbP!$D$2),"&gt;="&amp;AD$6,INDIRECT($F$1&amp;dbP!$D$2&amp;":"&amp;dbP!$D$2),"&lt;="&amp;AD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E110" s="1">
        <f ca="1">SUMIFS(INDIRECT($F$1&amp;$F110&amp;":"&amp;$F110),INDIRECT($F$1&amp;dbP!$D$2&amp;":"&amp;dbP!$D$2),"&gt;="&amp;AE$6,INDIRECT($F$1&amp;dbP!$D$2&amp;":"&amp;dbP!$D$2),"&lt;="&amp;AE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F110" s="1">
        <f ca="1">SUMIFS(INDIRECT($F$1&amp;$F110&amp;":"&amp;$F110),INDIRECT($F$1&amp;dbP!$D$2&amp;":"&amp;dbP!$D$2),"&gt;="&amp;AF$6,INDIRECT($F$1&amp;dbP!$D$2&amp;":"&amp;dbP!$D$2),"&lt;="&amp;AF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G110" s="1">
        <f ca="1">SUMIFS(INDIRECT($F$1&amp;$F110&amp;":"&amp;$F110),INDIRECT($F$1&amp;dbP!$D$2&amp;":"&amp;dbP!$D$2),"&gt;="&amp;AG$6,INDIRECT($F$1&amp;dbP!$D$2&amp;":"&amp;dbP!$D$2),"&lt;="&amp;AG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H110" s="1">
        <f ca="1">SUMIFS(INDIRECT($F$1&amp;$F110&amp;":"&amp;$F110),INDIRECT($F$1&amp;dbP!$D$2&amp;":"&amp;dbP!$D$2),"&gt;="&amp;AH$6,INDIRECT($F$1&amp;dbP!$D$2&amp;":"&amp;dbP!$D$2),"&lt;="&amp;AH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I110" s="1">
        <f ca="1">SUMIFS(INDIRECT($F$1&amp;$F110&amp;":"&amp;$F110),INDIRECT($F$1&amp;dbP!$D$2&amp;":"&amp;dbP!$D$2),"&gt;="&amp;AI$6,INDIRECT($F$1&amp;dbP!$D$2&amp;":"&amp;dbP!$D$2),"&lt;="&amp;AI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J110" s="1">
        <f ca="1">SUMIFS(INDIRECT($F$1&amp;$F110&amp;":"&amp;$F110),INDIRECT($F$1&amp;dbP!$D$2&amp;":"&amp;dbP!$D$2),"&gt;="&amp;AJ$6,INDIRECT($F$1&amp;dbP!$D$2&amp;":"&amp;dbP!$D$2),"&lt;="&amp;AJ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K110" s="1">
        <f ca="1">SUMIFS(INDIRECT($F$1&amp;$F110&amp;":"&amp;$F110),INDIRECT($F$1&amp;dbP!$D$2&amp;":"&amp;dbP!$D$2),"&gt;="&amp;AK$6,INDIRECT($F$1&amp;dbP!$D$2&amp;":"&amp;dbP!$D$2),"&lt;="&amp;AK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L110" s="1">
        <f ca="1">SUMIFS(INDIRECT($F$1&amp;$F110&amp;":"&amp;$F110),INDIRECT($F$1&amp;dbP!$D$2&amp;":"&amp;dbP!$D$2),"&gt;="&amp;AL$6,INDIRECT($F$1&amp;dbP!$D$2&amp;":"&amp;dbP!$D$2),"&lt;="&amp;AL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M110" s="1">
        <f ca="1">SUMIFS(INDIRECT($F$1&amp;$F110&amp;":"&amp;$F110),INDIRECT($F$1&amp;dbP!$D$2&amp;":"&amp;dbP!$D$2),"&gt;="&amp;AM$6,INDIRECT($F$1&amp;dbP!$D$2&amp;":"&amp;dbP!$D$2),"&lt;="&amp;AM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N110" s="1">
        <f ca="1">SUMIFS(INDIRECT($F$1&amp;$F110&amp;":"&amp;$F110),INDIRECT($F$1&amp;dbP!$D$2&amp;":"&amp;dbP!$D$2),"&gt;="&amp;AN$6,INDIRECT($F$1&amp;dbP!$D$2&amp;":"&amp;dbP!$D$2),"&lt;="&amp;AN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O110" s="1">
        <f ca="1">SUMIFS(INDIRECT($F$1&amp;$F110&amp;":"&amp;$F110),INDIRECT($F$1&amp;dbP!$D$2&amp;":"&amp;dbP!$D$2),"&gt;="&amp;AO$6,INDIRECT($F$1&amp;dbP!$D$2&amp;":"&amp;dbP!$D$2),"&lt;="&amp;AO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P110" s="1">
        <f ca="1">SUMIFS(INDIRECT($F$1&amp;$F110&amp;":"&amp;$F110),INDIRECT($F$1&amp;dbP!$D$2&amp;":"&amp;dbP!$D$2),"&gt;="&amp;AP$6,INDIRECT($F$1&amp;dbP!$D$2&amp;":"&amp;dbP!$D$2),"&lt;="&amp;AP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Q110" s="1">
        <f ca="1">SUMIFS(INDIRECT($F$1&amp;$F110&amp;":"&amp;$F110),INDIRECT($F$1&amp;dbP!$D$2&amp;":"&amp;dbP!$D$2),"&gt;="&amp;AQ$6,INDIRECT($F$1&amp;dbP!$D$2&amp;":"&amp;dbP!$D$2),"&lt;="&amp;AQ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R110" s="1">
        <f ca="1">SUMIFS(INDIRECT($F$1&amp;$F110&amp;":"&amp;$F110),INDIRECT($F$1&amp;dbP!$D$2&amp;":"&amp;dbP!$D$2),"&gt;="&amp;AR$6,INDIRECT($F$1&amp;dbP!$D$2&amp;":"&amp;dbP!$D$2),"&lt;="&amp;AR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S110" s="1">
        <f ca="1">SUMIFS(INDIRECT($F$1&amp;$F110&amp;":"&amp;$F110),INDIRECT($F$1&amp;dbP!$D$2&amp;":"&amp;dbP!$D$2),"&gt;="&amp;AS$6,INDIRECT($F$1&amp;dbP!$D$2&amp;":"&amp;dbP!$D$2),"&lt;="&amp;AS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T110" s="1">
        <f ca="1">SUMIFS(INDIRECT($F$1&amp;$F110&amp;":"&amp;$F110),INDIRECT($F$1&amp;dbP!$D$2&amp;":"&amp;dbP!$D$2),"&gt;="&amp;AT$6,INDIRECT($F$1&amp;dbP!$D$2&amp;":"&amp;dbP!$D$2),"&lt;="&amp;AT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U110" s="1">
        <f ca="1">SUMIFS(INDIRECT($F$1&amp;$F110&amp;":"&amp;$F110),INDIRECT($F$1&amp;dbP!$D$2&amp;":"&amp;dbP!$D$2),"&gt;="&amp;AU$6,INDIRECT($F$1&amp;dbP!$D$2&amp;":"&amp;dbP!$D$2),"&lt;="&amp;AU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V110" s="1">
        <f ca="1">SUMIFS(INDIRECT($F$1&amp;$F110&amp;":"&amp;$F110),INDIRECT($F$1&amp;dbP!$D$2&amp;":"&amp;dbP!$D$2),"&gt;="&amp;AV$6,INDIRECT($F$1&amp;dbP!$D$2&amp;":"&amp;dbP!$D$2),"&lt;="&amp;AV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W110" s="1">
        <f ca="1">SUMIFS(INDIRECT($F$1&amp;$F110&amp;":"&amp;$F110),INDIRECT($F$1&amp;dbP!$D$2&amp;":"&amp;dbP!$D$2),"&gt;="&amp;AW$6,INDIRECT($F$1&amp;dbP!$D$2&amp;":"&amp;dbP!$D$2),"&lt;="&amp;AW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X110" s="1">
        <f ca="1">SUMIFS(INDIRECT($F$1&amp;$F110&amp;":"&amp;$F110),INDIRECT($F$1&amp;dbP!$D$2&amp;":"&amp;dbP!$D$2),"&gt;="&amp;AX$6,INDIRECT($F$1&amp;dbP!$D$2&amp;":"&amp;dbP!$D$2),"&lt;="&amp;AX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Y110" s="1">
        <f ca="1">SUMIFS(INDIRECT($F$1&amp;$F110&amp;":"&amp;$F110),INDIRECT($F$1&amp;dbP!$D$2&amp;":"&amp;dbP!$D$2),"&gt;="&amp;AY$6,INDIRECT($F$1&amp;dbP!$D$2&amp;":"&amp;dbP!$D$2),"&lt;="&amp;AY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Z110" s="1">
        <f ca="1">SUMIFS(INDIRECT($F$1&amp;$F110&amp;":"&amp;$F110),INDIRECT($F$1&amp;dbP!$D$2&amp;":"&amp;dbP!$D$2),"&gt;="&amp;AZ$6,INDIRECT($F$1&amp;dbP!$D$2&amp;":"&amp;dbP!$D$2),"&lt;="&amp;AZ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A110" s="1">
        <f ca="1">SUMIFS(INDIRECT($F$1&amp;$F110&amp;":"&amp;$F110),INDIRECT($F$1&amp;dbP!$D$2&amp;":"&amp;dbP!$D$2),"&gt;="&amp;BA$6,INDIRECT($F$1&amp;dbP!$D$2&amp;":"&amp;dbP!$D$2),"&lt;="&amp;BA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B110" s="1">
        <f ca="1">SUMIFS(INDIRECT($F$1&amp;$F110&amp;":"&amp;$F110),INDIRECT($F$1&amp;dbP!$D$2&amp;":"&amp;dbP!$D$2),"&gt;="&amp;BB$6,INDIRECT($F$1&amp;dbP!$D$2&amp;":"&amp;dbP!$D$2),"&lt;="&amp;BB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C110" s="1">
        <f ca="1">SUMIFS(INDIRECT($F$1&amp;$F110&amp;":"&amp;$F110),INDIRECT($F$1&amp;dbP!$D$2&amp;":"&amp;dbP!$D$2),"&gt;="&amp;BC$6,INDIRECT($F$1&amp;dbP!$D$2&amp;":"&amp;dbP!$D$2),"&lt;="&amp;BC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D110" s="1">
        <f ca="1">SUMIFS(INDIRECT($F$1&amp;$F110&amp;":"&amp;$F110),INDIRECT($F$1&amp;dbP!$D$2&amp;":"&amp;dbP!$D$2),"&gt;="&amp;BD$6,INDIRECT($F$1&amp;dbP!$D$2&amp;":"&amp;dbP!$D$2),"&lt;="&amp;BD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E110" s="1">
        <f ca="1">SUMIFS(INDIRECT($F$1&amp;$F110&amp;":"&amp;$F110),INDIRECT($F$1&amp;dbP!$D$2&amp;":"&amp;dbP!$D$2),"&gt;="&amp;BE$6,INDIRECT($F$1&amp;dbP!$D$2&amp;":"&amp;dbP!$D$2),"&lt;="&amp;BE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</row>
    <row r="111" spans="2:57" x14ac:dyDescent="0.3">
      <c r="B111" s="1">
        <f>MAX(B$49:B110)+1</f>
        <v>77</v>
      </c>
      <c r="F111" s="1" t="str">
        <f ca="1">INDIRECT($B$1&amp;Items!H$2&amp;$B111)</f>
        <v>Y</v>
      </c>
      <c r="H111" s="13" t="str">
        <f ca="1">INDIRECT($B$1&amp;Items!E$2&amp;$B111)</f>
        <v>Начисление себестоимостных затрат</v>
      </c>
      <c r="I111" s="13" t="str">
        <f ca="1">IF(INDIRECT($B$1&amp;Items!F$2&amp;$B111)="",H111,INDIRECT($B$1&amp;Items!F$2&amp;$B111))</f>
        <v>Начисление затрат этапа-5 бизнес-процесса</v>
      </c>
      <c r="J111" s="1" t="str">
        <f ca="1">IF(INDIRECT($B$1&amp;Items!G$2&amp;$B111)="",IF(H111&lt;&gt;I111,"  "&amp;I111,I111),"    "&amp;INDIRECT($B$1&amp;Items!G$2&amp;$B111))</f>
        <v xml:space="preserve">    Затраты на доставку и продажу-7</v>
      </c>
      <c r="S111" s="1">
        <f ca="1">SUM($U111:INDIRECT(ADDRESS(ROW(),SUMIFS($1:$1,$5:$5,MAX($5:$5)))))</f>
        <v>1161108.1304335801</v>
      </c>
      <c r="V111" s="1">
        <f ca="1">SUMIFS(INDIRECT($F$1&amp;$F111&amp;":"&amp;$F111),INDIRECT($F$1&amp;dbP!$D$2&amp;":"&amp;dbP!$D$2),"&gt;="&amp;V$6,INDIRECT($F$1&amp;dbP!$D$2&amp;":"&amp;dbP!$D$2),"&lt;="&amp;V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W111" s="1">
        <f ca="1">SUMIFS(INDIRECT($F$1&amp;$F111&amp;":"&amp;$F111),INDIRECT($F$1&amp;dbP!$D$2&amp;":"&amp;dbP!$D$2),"&gt;="&amp;W$6,INDIRECT($F$1&amp;dbP!$D$2&amp;":"&amp;dbP!$D$2),"&lt;="&amp;W$7,INDIRECT($F$1&amp;dbP!$O$2&amp;":"&amp;dbP!$O$2),$H111,INDIRECT($F$1&amp;dbP!$P$2&amp;":"&amp;dbP!$P$2),IF($I111=$J111,"*",$I111),INDIRECT($F$1&amp;dbP!$Q$2&amp;":"&amp;dbP!$Q$2),IF(OR($I111=$J111,"  "&amp;$I111=$J111),"*",RIGHT($J111,LEN($J111)-4)))</f>
        <v>1161108.1304335801</v>
      </c>
      <c r="X111" s="1">
        <f ca="1">SUMIFS(INDIRECT($F$1&amp;$F111&amp;":"&amp;$F111),INDIRECT($F$1&amp;dbP!$D$2&amp;":"&amp;dbP!$D$2),"&gt;="&amp;X$6,INDIRECT($F$1&amp;dbP!$D$2&amp;":"&amp;dbP!$D$2),"&lt;="&amp;X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Y111" s="1">
        <f ca="1">SUMIFS(INDIRECT($F$1&amp;$F111&amp;":"&amp;$F111),INDIRECT($F$1&amp;dbP!$D$2&amp;":"&amp;dbP!$D$2),"&gt;="&amp;Y$6,INDIRECT($F$1&amp;dbP!$D$2&amp;":"&amp;dbP!$D$2),"&lt;="&amp;Y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Z111" s="1">
        <f ca="1">SUMIFS(INDIRECT($F$1&amp;$F111&amp;":"&amp;$F111),INDIRECT($F$1&amp;dbP!$D$2&amp;":"&amp;dbP!$D$2),"&gt;="&amp;Z$6,INDIRECT($F$1&amp;dbP!$D$2&amp;":"&amp;dbP!$D$2),"&lt;="&amp;Z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A111" s="1">
        <f ca="1">SUMIFS(INDIRECT($F$1&amp;$F111&amp;":"&amp;$F111),INDIRECT($F$1&amp;dbP!$D$2&amp;":"&amp;dbP!$D$2),"&gt;="&amp;AA$6,INDIRECT($F$1&amp;dbP!$D$2&amp;":"&amp;dbP!$D$2),"&lt;="&amp;AA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B111" s="1">
        <f ca="1">SUMIFS(INDIRECT($F$1&amp;$F111&amp;":"&amp;$F111),INDIRECT($F$1&amp;dbP!$D$2&amp;":"&amp;dbP!$D$2),"&gt;="&amp;AB$6,INDIRECT($F$1&amp;dbP!$D$2&amp;":"&amp;dbP!$D$2),"&lt;="&amp;AB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C111" s="1">
        <f ca="1">SUMIFS(INDIRECT($F$1&amp;$F111&amp;":"&amp;$F111),INDIRECT($F$1&amp;dbP!$D$2&amp;":"&amp;dbP!$D$2),"&gt;="&amp;AC$6,INDIRECT($F$1&amp;dbP!$D$2&amp;":"&amp;dbP!$D$2),"&lt;="&amp;AC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D111" s="1">
        <f ca="1">SUMIFS(INDIRECT($F$1&amp;$F111&amp;":"&amp;$F111),INDIRECT($F$1&amp;dbP!$D$2&amp;":"&amp;dbP!$D$2),"&gt;="&amp;AD$6,INDIRECT($F$1&amp;dbP!$D$2&amp;":"&amp;dbP!$D$2),"&lt;="&amp;AD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E111" s="1">
        <f ca="1">SUMIFS(INDIRECT($F$1&amp;$F111&amp;":"&amp;$F111),INDIRECT($F$1&amp;dbP!$D$2&amp;":"&amp;dbP!$D$2),"&gt;="&amp;AE$6,INDIRECT($F$1&amp;dbP!$D$2&amp;":"&amp;dbP!$D$2),"&lt;="&amp;AE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F111" s="1">
        <f ca="1">SUMIFS(INDIRECT($F$1&amp;$F111&amp;":"&amp;$F111),INDIRECT($F$1&amp;dbP!$D$2&amp;":"&amp;dbP!$D$2),"&gt;="&amp;AF$6,INDIRECT($F$1&amp;dbP!$D$2&amp;":"&amp;dbP!$D$2),"&lt;="&amp;AF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G111" s="1">
        <f ca="1">SUMIFS(INDIRECT($F$1&amp;$F111&amp;":"&amp;$F111),INDIRECT($F$1&amp;dbP!$D$2&amp;":"&amp;dbP!$D$2),"&gt;="&amp;AG$6,INDIRECT($F$1&amp;dbP!$D$2&amp;":"&amp;dbP!$D$2),"&lt;="&amp;AG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H111" s="1">
        <f ca="1">SUMIFS(INDIRECT($F$1&amp;$F111&amp;":"&amp;$F111),INDIRECT($F$1&amp;dbP!$D$2&amp;":"&amp;dbP!$D$2),"&gt;="&amp;AH$6,INDIRECT($F$1&amp;dbP!$D$2&amp;":"&amp;dbP!$D$2),"&lt;="&amp;AH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I111" s="1">
        <f ca="1">SUMIFS(INDIRECT($F$1&amp;$F111&amp;":"&amp;$F111),INDIRECT($F$1&amp;dbP!$D$2&amp;":"&amp;dbP!$D$2),"&gt;="&amp;AI$6,INDIRECT($F$1&amp;dbP!$D$2&amp;":"&amp;dbP!$D$2),"&lt;="&amp;AI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J111" s="1">
        <f ca="1">SUMIFS(INDIRECT($F$1&amp;$F111&amp;":"&amp;$F111),INDIRECT($F$1&amp;dbP!$D$2&amp;":"&amp;dbP!$D$2),"&gt;="&amp;AJ$6,INDIRECT($F$1&amp;dbP!$D$2&amp;":"&amp;dbP!$D$2),"&lt;="&amp;AJ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K111" s="1">
        <f ca="1">SUMIFS(INDIRECT($F$1&amp;$F111&amp;":"&amp;$F111),INDIRECT($F$1&amp;dbP!$D$2&amp;":"&amp;dbP!$D$2),"&gt;="&amp;AK$6,INDIRECT($F$1&amp;dbP!$D$2&amp;":"&amp;dbP!$D$2),"&lt;="&amp;AK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L111" s="1">
        <f ca="1">SUMIFS(INDIRECT($F$1&amp;$F111&amp;":"&amp;$F111),INDIRECT($F$1&amp;dbP!$D$2&amp;":"&amp;dbP!$D$2),"&gt;="&amp;AL$6,INDIRECT($F$1&amp;dbP!$D$2&amp;":"&amp;dbP!$D$2),"&lt;="&amp;AL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M111" s="1">
        <f ca="1">SUMIFS(INDIRECT($F$1&amp;$F111&amp;":"&amp;$F111),INDIRECT($F$1&amp;dbP!$D$2&amp;":"&amp;dbP!$D$2),"&gt;="&amp;AM$6,INDIRECT($F$1&amp;dbP!$D$2&amp;":"&amp;dbP!$D$2),"&lt;="&amp;AM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N111" s="1">
        <f ca="1">SUMIFS(INDIRECT($F$1&amp;$F111&amp;":"&amp;$F111),INDIRECT($F$1&amp;dbP!$D$2&amp;":"&amp;dbP!$D$2),"&gt;="&amp;AN$6,INDIRECT($F$1&amp;dbP!$D$2&amp;":"&amp;dbP!$D$2),"&lt;="&amp;AN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O111" s="1">
        <f ca="1">SUMIFS(INDIRECT($F$1&amp;$F111&amp;":"&amp;$F111),INDIRECT($F$1&amp;dbP!$D$2&amp;":"&amp;dbP!$D$2),"&gt;="&amp;AO$6,INDIRECT($F$1&amp;dbP!$D$2&amp;":"&amp;dbP!$D$2),"&lt;="&amp;AO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P111" s="1">
        <f ca="1">SUMIFS(INDIRECT($F$1&amp;$F111&amp;":"&amp;$F111),INDIRECT($F$1&amp;dbP!$D$2&amp;":"&amp;dbP!$D$2),"&gt;="&amp;AP$6,INDIRECT($F$1&amp;dbP!$D$2&amp;":"&amp;dbP!$D$2),"&lt;="&amp;AP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Q111" s="1">
        <f ca="1">SUMIFS(INDIRECT($F$1&amp;$F111&amp;":"&amp;$F111),INDIRECT($F$1&amp;dbP!$D$2&amp;":"&amp;dbP!$D$2),"&gt;="&amp;AQ$6,INDIRECT($F$1&amp;dbP!$D$2&amp;":"&amp;dbP!$D$2),"&lt;="&amp;AQ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R111" s="1">
        <f ca="1">SUMIFS(INDIRECT($F$1&amp;$F111&amp;":"&amp;$F111),INDIRECT($F$1&amp;dbP!$D$2&amp;":"&amp;dbP!$D$2),"&gt;="&amp;AR$6,INDIRECT($F$1&amp;dbP!$D$2&amp;":"&amp;dbP!$D$2),"&lt;="&amp;AR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S111" s="1">
        <f ca="1">SUMIFS(INDIRECT($F$1&amp;$F111&amp;":"&amp;$F111),INDIRECT($F$1&amp;dbP!$D$2&amp;":"&amp;dbP!$D$2),"&gt;="&amp;AS$6,INDIRECT($F$1&amp;dbP!$D$2&amp;":"&amp;dbP!$D$2),"&lt;="&amp;AS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T111" s="1">
        <f ca="1">SUMIFS(INDIRECT($F$1&amp;$F111&amp;":"&amp;$F111),INDIRECT($F$1&amp;dbP!$D$2&amp;":"&amp;dbP!$D$2),"&gt;="&amp;AT$6,INDIRECT($F$1&amp;dbP!$D$2&amp;":"&amp;dbP!$D$2),"&lt;="&amp;AT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U111" s="1">
        <f ca="1">SUMIFS(INDIRECT($F$1&amp;$F111&amp;":"&amp;$F111),INDIRECT($F$1&amp;dbP!$D$2&amp;":"&amp;dbP!$D$2),"&gt;="&amp;AU$6,INDIRECT($F$1&amp;dbP!$D$2&amp;":"&amp;dbP!$D$2),"&lt;="&amp;AU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V111" s="1">
        <f ca="1">SUMIFS(INDIRECT($F$1&amp;$F111&amp;":"&amp;$F111),INDIRECT($F$1&amp;dbP!$D$2&amp;":"&amp;dbP!$D$2),"&gt;="&amp;AV$6,INDIRECT($F$1&amp;dbP!$D$2&amp;":"&amp;dbP!$D$2),"&lt;="&amp;AV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W111" s="1">
        <f ca="1">SUMIFS(INDIRECT($F$1&amp;$F111&amp;":"&amp;$F111),INDIRECT($F$1&amp;dbP!$D$2&amp;":"&amp;dbP!$D$2),"&gt;="&amp;AW$6,INDIRECT($F$1&amp;dbP!$D$2&amp;":"&amp;dbP!$D$2),"&lt;="&amp;AW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X111" s="1">
        <f ca="1">SUMIFS(INDIRECT($F$1&amp;$F111&amp;":"&amp;$F111),INDIRECT($F$1&amp;dbP!$D$2&amp;":"&amp;dbP!$D$2),"&gt;="&amp;AX$6,INDIRECT($F$1&amp;dbP!$D$2&amp;":"&amp;dbP!$D$2),"&lt;="&amp;AX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Y111" s="1">
        <f ca="1">SUMIFS(INDIRECT($F$1&amp;$F111&amp;":"&amp;$F111),INDIRECT($F$1&amp;dbP!$D$2&amp;":"&amp;dbP!$D$2),"&gt;="&amp;AY$6,INDIRECT($F$1&amp;dbP!$D$2&amp;":"&amp;dbP!$D$2),"&lt;="&amp;AY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Z111" s="1">
        <f ca="1">SUMIFS(INDIRECT($F$1&amp;$F111&amp;":"&amp;$F111),INDIRECT($F$1&amp;dbP!$D$2&amp;":"&amp;dbP!$D$2),"&gt;="&amp;AZ$6,INDIRECT($F$1&amp;dbP!$D$2&amp;":"&amp;dbP!$D$2),"&lt;="&amp;AZ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A111" s="1">
        <f ca="1">SUMIFS(INDIRECT($F$1&amp;$F111&amp;":"&amp;$F111),INDIRECT($F$1&amp;dbP!$D$2&amp;":"&amp;dbP!$D$2),"&gt;="&amp;BA$6,INDIRECT($F$1&amp;dbP!$D$2&amp;":"&amp;dbP!$D$2),"&lt;="&amp;BA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B111" s="1">
        <f ca="1">SUMIFS(INDIRECT($F$1&amp;$F111&amp;":"&amp;$F111),INDIRECT($F$1&amp;dbP!$D$2&amp;":"&amp;dbP!$D$2),"&gt;="&amp;BB$6,INDIRECT($F$1&amp;dbP!$D$2&amp;":"&amp;dbP!$D$2),"&lt;="&amp;BB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C111" s="1">
        <f ca="1">SUMIFS(INDIRECT($F$1&amp;$F111&amp;":"&amp;$F111),INDIRECT($F$1&amp;dbP!$D$2&amp;":"&amp;dbP!$D$2),"&gt;="&amp;BC$6,INDIRECT($F$1&amp;dbP!$D$2&amp;":"&amp;dbP!$D$2),"&lt;="&amp;BC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D111" s="1">
        <f ca="1">SUMIFS(INDIRECT($F$1&amp;$F111&amp;":"&amp;$F111),INDIRECT($F$1&amp;dbP!$D$2&amp;":"&amp;dbP!$D$2),"&gt;="&amp;BD$6,INDIRECT($F$1&amp;dbP!$D$2&amp;":"&amp;dbP!$D$2),"&lt;="&amp;BD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E111" s="1">
        <f ca="1">SUMIFS(INDIRECT($F$1&amp;$F111&amp;":"&amp;$F111),INDIRECT($F$1&amp;dbP!$D$2&amp;":"&amp;dbP!$D$2),"&gt;="&amp;BE$6,INDIRECT($F$1&amp;dbP!$D$2&amp;":"&amp;dbP!$D$2),"&lt;="&amp;BE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</row>
    <row r="112" spans="2:57" x14ac:dyDescent="0.3">
      <c r="B112" s="1">
        <f>MAX(B$49:B111)+1</f>
        <v>78</v>
      </c>
      <c r="F112" s="1" t="str">
        <f ca="1">INDIRECT($B$1&amp;Items!H$2&amp;$B112)</f>
        <v>Y</v>
      </c>
      <c r="H112" s="13" t="str">
        <f ca="1">INDIRECT($B$1&amp;Items!E$2&amp;$B112)</f>
        <v>Начисление себестоимостных затрат</v>
      </c>
      <c r="I112" s="13" t="str">
        <f ca="1">IF(INDIRECT($B$1&amp;Items!F$2&amp;$B112)="",H112,INDIRECT($B$1&amp;Items!F$2&amp;$B112))</f>
        <v>Начисление затрат этапа-5 бизнес-процесса</v>
      </c>
      <c r="J112" s="1" t="str">
        <f ca="1">IF(INDIRECT($B$1&amp;Items!G$2&amp;$B112)="",IF(H112&lt;&gt;I112,"  "&amp;I112,I112),"    "&amp;INDIRECT($B$1&amp;Items!G$2&amp;$B112))</f>
        <v xml:space="preserve">    Затраты на доставку и продажу-8</v>
      </c>
      <c r="S112" s="1">
        <f ca="1">SUM($U112:INDIRECT(ADDRESS(ROW(),SUMIFS($1:$1,$5:$5,MAX($5:$5)))))</f>
        <v>713460</v>
      </c>
      <c r="V112" s="1">
        <f ca="1">SUMIFS(INDIRECT($F$1&amp;$F112&amp;":"&amp;$F112),INDIRECT($F$1&amp;dbP!$D$2&amp;":"&amp;dbP!$D$2),"&gt;="&amp;V$6,INDIRECT($F$1&amp;dbP!$D$2&amp;":"&amp;dbP!$D$2),"&lt;="&amp;V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W112" s="1">
        <f ca="1">SUMIFS(INDIRECT($F$1&amp;$F112&amp;":"&amp;$F112),INDIRECT($F$1&amp;dbP!$D$2&amp;":"&amp;dbP!$D$2),"&gt;="&amp;W$6,INDIRECT($F$1&amp;dbP!$D$2&amp;":"&amp;dbP!$D$2),"&lt;="&amp;W$7,INDIRECT($F$1&amp;dbP!$O$2&amp;":"&amp;dbP!$O$2),$H112,INDIRECT($F$1&amp;dbP!$P$2&amp;":"&amp;dbP!$P$2),IF($I112=$J112,"*",$I112),INDIRECT($F$1&amp;dbP!$Q$2&amp;":"&amp;dbP!$Q$2),IF(OR($I112=$J112,"  "&amp;$I112=$J112),"*",RIGHT($J112,LEN($J112)-4)))</f>
        <v>713460</v>
      </c>
      <c r="X112" s="1">
        <f ca="1">SUMIFS(INDIRECT($F$1&amp;$F112&amp;":"&amp;$F112),INDIRECT($F$1&amp;dbP!$D$2&amp;":"&amp;dbP!$D$2),"&gt;="&amp;X$6,INDIRECT($F$1&amp;dbP!$D$2&amp;":"&amp;dbP!$D$2),"&lt;="&amp;X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Y112" s="1">
        <f ca="1">SUMIFS(INDIRECT($F$1&amp;$F112&amp;":"&amp;$F112),INDIRECT($F$1&amp;dbP!$D$2&amp;":"&amp;dbP!$D$2),"&gt;="&amp;Y$6,INDIRECT($F$1&amp;dbP!$D$2&amp;":"&amp;dbP!$D$2),"&lt;="&amp;Y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Z112" s="1">
        <f ca="1">SUMIFS(INDIRECT($F$1&amp;$F112&amp;":"&amp;$F112),INDIRECT($F$1&amp;dbP!$D$2&amp;":"&amp;dbP!$D$2),"&gt;="&amp;Z$6,INDIRECT($F$1&amp;dbP!$D$2&amp;":"&amp;dbP!$D$2),"&lt;="&amp;Z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A112" s="1">
        <f ca="1">SUMIFS(INDIRECT($F$1&amp;$F112&amp;":"&amp;$F112),INDIRECT($F$1&amp;dbP!$D$2&amp;":"&amp;dbP!$D$2),"&gt;="&amp;AA$6,INDIRECT($F$1&amp;dbP!$D$2&amp;":"&amp;dbP!$D$2),"&lt;="&amp;AA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B112" s="1">
        <f ca="1">SUMIFS(INDIRECT($F$1&amp;$F112&amp;":"&amp;$F112),INDIRECT($F$1&amp;dbP!$D$2&amp;":"&amp;dbP!$D$2),"&gt;="&amp;AB$6,INDIRECT($F$1&amp;dbP!$D$2&amp;":"&amp;dbP!$D$2),"&lt;="&amp;AB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C112" s="1">
        <f ca="1">SUMIFS(INDIRECT($F$1&amp;$F112&amp;":"&amp;$F112),INDIRECT($F$1&amp;dbP!$D$2&amp;":"&amp;dbP!$D$2),"&gt;="&amp;AC$6,INDIRECT($F$1&amp;dbP!$D$2&amp;":"&amp;dbP!$D$2),"&lt;="&amp;AC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D112" s="1">
        <f ca="1">SUMIFS(INDIRECT($F$1&amp;$F112&amp;":"&amp;$F112),INDIRECT($F$1&amp;dbP!$D$2&amp;":"&amp;dbP!$D$2),"&gt;="&amp;AD$6,INDIRECT($F$1&amp;dbP!$D$2&amp;":"&amp;dbP!$D$2),"&lt;="&amp;AD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E112" s="1">
        <f ca="1">SUMIFS(INDIRECT($F$1&amp;$F112&amp;":"&amp;$F112),INDIRECT($F$1&amp;dbP!$D$2&amp;":"&amp;dbP!$D$2),"&gt;="&amp;AE$6,INDIRECT($F$1&amp;dbP!$D$2&amp;":"&amp;dbP!$D$2),"&lt;="&amp;AE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F112" s="1">
        <f ca="1">SUMIFS(INDIRECT($F$1&amp;$F112&amp;":"&amp;$F112),INDIRECT($F$1&amp;dbP!$D$2&amp;":"&amp;dbP!$D$2),"&gt;="&amp;AF$6,INDIRECT($F$1&amp;dbP!$D$2&amp;":"&amp;dbP!$D$2),"&lt;="&amp;AF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G112" s="1">
        <f ca="1">SUMIFS(INDIRECT($F$1&amp;$F112&amp;":"&amp;$F112),INDIRECT($F$1&amp;dbP!$D$2&amp;":"&amp;dbP!$D$2),"&gt;="&amp;AG$6,INDIRECT($F$1&amp;dbP!$D$2&amp;":"&amp;dbP!$D$2),"&lt;="&amp;AG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H112" s="1">
        <f ca="1">SUMIFS(INDIRECT($F$1&amp;$F112&amp;":"&amp;$F112),INDIRECT($F$1&amp;dbP!$D$2&amp;":"&amp;dbP!$D$2),"&gt;="&amp;AH$6,INDIRECT($F$1&amp;dbP!$D$2&amp;":"&amp;dbP!$D$2),"&lt;="&amp;AH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I112" s="1">
        <f ca="1">SUMIFS(INDIRECT($F$1&amp;$F112&amp;":"&amp;$F112),INDIRECT($F$1&amp;dbP!$D$2&amp;":"&amp;dbP!$D$2),"&gt;="&amp;AI$6,INDIRECT($F$1&amp;dbP!$D$2&amp;":"&amp;dbP!$D$2),"&lt;="&amp;AI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J112" s="1">
        <f ca="1">SUMIFS(INDIRECT($F$1&amp;$F112&amp;":"&amp;$F112),INDIRECT($F$1&amp;dbP!$D$2&amp;":"&amp;dbP!$D$2),"&gt;="&amp;AJ$6,INDIRECT($F$1&amp;dbP!$D$2&amp;":"&amp;dbP!$D$2),"&lt;="&amp;AJ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K112" s="1">
        <f ca="1">SUMIFS(INDIRECT($F$1&amp;$F112&amp;":"&amp;$F112),INDIRECT($F$1&amp;dbP!$D$2&amp;":"&amp;dbP!$D$2),"&gt;="&amp;AK$6,INDIRECT($F$1&amp;dbP!$D$2&amp;":"&amp;dbP!$D$2),"&lt;="&amp;AK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L112" s="1">
        <f ca="1">SUMIFS(INDIRECT($F$1&amp;$F112&amp;":"&amp;$F112),INDIRECT($F$1&amp;dbP!$D$2&amp;":"&amp;dbP!$D$2),"&gt;="&amp;AL$6,INDIRECT($F$1&amp;dbP!$D$2&amp;":"&amp;dbP!$D$2),"&lt;="&amp;AL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M112" s="1">
        <f ca="1">SUMIFS(INDIRECT($F$1&amp;$F112&amp;":"&amp;$F112),INDIRECT($F$1&amp;dbP!$D$2&amp;":"&amp;dbP!$D$2),"&gt;="&amp;AM$6,INDIRECT($F$1&amp;dbP!$D$2&amp;":"&amp;dbP!$D$2),"&lt;="&amp;AM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N112" s="1">
        <f ca="1">SUMIFS(INDIRECT($F$1&amp;$F112&amp;":"&amp;$F112),INDIRECT($F$1&amp;dbP!$D$2&amp;":"&amp;dbP!$D$2),"&gt;="&amp;AN$6,INDIRECT($F$1&amp;dbP!$D$2&amp;":"&amp;dbP!$D$2),"&lt;="&amp;AN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O112" s="1">
        <f ca="1">SUMIFS(INDIRECT($F$1&amp;$F112&amp;":"&amp;$F112),INDIRECT($F$1&amp;dbP!$D$2&amp;":"&amp;dbP!$D$2),"&gt;="&amp;AO$6,INDIRECT($F$1&amp;dbP!$D$2&amp;":"&amp;dbP!$D$2),"&lt;="&amp;AO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P112" s="1">
        <f ca="1">SUMIFS(INDIRECT($F$1&amp;$F112&amp;":"&amp;$F112),INDIRECT($F$1&amp;dbP!$D$2&amp;":"&amp;dbP!$D$2),"&gt;="&amp;AP$6,INDIRECT($F$1&amp;dbP!$D$2&amp;":"&amp;dbP!$D$2),"&lt;="&amp;AP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Q112" s="1">
        <f ca="1">SUMIFS(INDIRECT($F$1&amp;$F112&amp;":"&amp;$F112),INDIRECT($F$1&amp;dbP!$D$2&amp;":"&amp;dbP!$D$2),"&gt;="&amp;AQ$6,INDIRECT($F$1&amp;dbP!$D$2&amp;":"&amp;dbP!$D$2),"&lt;="&amp;AQ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R112" s="1">
        <f ca="1">SUMIFS(INDIRECT($F$1&amp;$F112&amp;":"&amp;$F112),INDIRECT($F$1&amp;dbP!$D$2&amp;":"&amp;dbP!$D$2),"&gt;="&amp;AR$6,INDIRECT($F$1&amp;dbP!$D$2&amp;":"&amp;dbP!$D$2),"&lt;="&amp;AR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S112" s="1">
        <f ca="1">SUMIFS(INDIRECT($F$1&amp;$F112&amp;":"&amp;$F112),INDIRECT($F$1&amp;dbP!$D$2&amp;":"&amp;dbP!$D$2),"&gt;="&amp;AS$6,INDIRECT($F$1&amp;dbP!$D$2&amp;":"&amp;dbP!$D$2),"&lt;="&amp;AS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T112" s="1">
        <f ca="1">SUMIFS(INDIRECT($F$1&amp;$F112&amp;":"&amp;$F112),INDIRECT($F$1&amp;dbP!$D$2&amp;":"&amp;dbP!$D$2),"&gt;="&amp;AT$6,INDIRECT($F$1&amp;dbP!$D$2&amp;":"&amp;dbP!$D$2),"&lt;="&amp;AT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U112" s="1">
        <f ca="1">SUMIFS(INDIRECT($F$1&amp;$F112&amp;":"&amp;$F112),INDIRECT($F$1&amp;dbP!$D$2&amp;":"&amp;dbP!$D$2),"&gt;="&amp;AU$6,INDIRECT($F$1&amp;dbP!$D$2&amp;":"&amp;dbP!$D$2),"&lt;="&amp;AU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V112" s="1">
        <f ca="1">SUMIFS(INDIRECT($F$1&amp;$F112&amp;":"&amp;$F112),INDIRECT($F$1&amp;dbP!$D$2&amp;":"&amp;dbP!$D$2),"&gt;="&amp;AV$6,INDIRECT($F$1&amp;dbP!$D$2&amp;":"&amp;dbP!$D$2),"&lt;="&amp;AV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W112" s="1">
        <f ca="1">SUMIFS(INDIRECT($F$1&amp;$F112&amp;":"&amp;$F112),INDIRECT($F$1&amp;dbP!$D$2&amp;":"&amp;dbP!$D$2),"&gt;="&amp;AW$6,INDIRECT($F$1&amp;dbP!$D$2&amp;":"&amp;dbP!$D$2),"&lt;="&amp;AW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X112" s="1">
        <f ca="1">SUMIFS(INDIRECT($F$1&amp;$F112&amp;":"&amp;$F112),INDIRECT($F$1&amp;dbP!$D$2&amp;":"&amp;dbP!$D$2),"&gt;="&amp;AX$6,INDIRECT($F$1&amp;dbP!$D$2&amp;":"&amp;dbP!$D$2),"&lt;="&amp;AX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Y112" s="1">
        <f ca="1">SUMIFS(INDIRECT($F$1&amp;$F112&amp;":"&amp;$F112),INDIRECT($F$1&amp;dbP!$D$2&amp;":"&amp;dbP!$D$2),"&gt;="&amp;AY$6,INDIRECT($F$1&amp;dbP!$D$2&amp;":"&amp;dbP!$D$2),"&lt;="&amp;AY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Z112" s="1">
        <f ca="1">SUMIFS(INDIRECT($F$1&amp;$F112&amp;":"&amp;$F112),INDIRECT($F$1&amp;dbP!$D$2&amp;":"&amp;dbP!$D$2),"&gt;="&amp;AZ$6,INDIRECT($F$1&amp;dbP!$D$2&amp;":"&amp;dbP!$D$2),"&lt;="&amp;AZ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A112" s="1">
        <f ca="1">SUMIFS(INDIRECT($F$1&amp;$F112&amp;":"&amp;$F112),INDIRECT($F$1&amp;dbP!$D$2&amp;":"&amp;dbP!$D$2),"&gt;="&amp;BA$6,INDIRECT($F$1&amp;dbP!$D$2&amp;":"&amp;dbP!$D$2),"&lt;="&amp;BA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B112" s="1">
        <f ca="1">SUMIFS(INDIRECT($F$1&amp;$F112&amp;":"&amp;$F112),INDIRECT($F$1&amp;dbP!$D$2&amp;":"&amp;dbP!$D$2),"&gt;="&amp;BB$6,INDIRECT($F$1&amp;dbP!$D$2&amp;":"&amp;dbP!$D$2),"&lt;="&amp;BB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C112" s="1">
        <f ca="1">SUMIFS(INDIRECT($F$1&amp;$F112&amp;":"&amp;$F112),INDIRECT($F$1&amp;dbP!$D$2&amp;":"&amp;dbP!$D$2),"&gt;="&amp;BC$6,INDIRECT($F$1&amp;dbP!$D$2&amp;":"&amp;dbP!$D$2),"&lt;="&amp;BC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D112" s="1">
        <f ca="1">SUMIFS(INDIRECT($F$1&amp;$F112&amp;":"&amp;$F112),INDIRECT($F$1&amp;dbP!$D$2&amp;":"&amp;dbP!$D$2),"&gt;="&amp;BD$6,INDIRECT($F$1&amp;dbP!$D$2&amp;":"&amp;dbP!$D$2),"&lt;="&amp;BD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E112" s="1">
        <f ca="1">SUMIFS(INDIRECT($F$1&amp;$F112&amp;":"&amp;$F112),INDIRECT($F$1&amp;dbP!$D$2&amp;":"&amp;dbP!$D$2),"&gt;="&amp;BE$6,INDIRECT($F$1&amp;dbP!$D$2&amp;":"&amp;dbP!$D$2),"&lt;="&amp;BE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</row>
    <row r="113" spans="1:57" x14ac:dyDescent="0.3">
      <c r="B113" s="1">
        <f>MAX(B$49:B112)+1</f>
        <v>79</v>
      </c>
      <c r="F113" s="1" t="str">
        <f ca="1">INDIRECT($B$1&amp;Items!H$2&amp;$B113)</f>
        <v>Y</v>
      </c>
      <c r="H113" s="13" t="str">
        <f ca="1">INDIRECT($B$1&amp;Items!E$2&amp;$B113)</f>
        <v>Начисление себестоимостных затрат</v>
      </c>
      <c r="I113" s="13" t="str">
        <f ca="1">IF(INDIRECT($B$1&amp;Items!F$2&amp;$B113)="",H113,INDIRECT($B$1&amp;Items!F$2&amp;$B113))</f>
        <v>Начисление затрат этапа-5 бизнес-процесса</v>
      </c>
      <c r="J113" s="1" t="str">
        <f ca="1">IF(INDIRECT($B$1&amp;Items!G$2&amp;$B113)="",IF(H113&lt;&gt;I113,"  "&amp;I113,I113),"    "&amp;INDIRECT($B$1&amp;Items!G$2&amp;$B113))</f>
        <v xml:space="preserve">    Затраты на доставку и продажу-9</v>
      </c>
      <c r="S113" s="1">
        <f ca="1">SUM($U113:INDIRECT(ADDRESS(ROW(),SUMIFS($1:$1,$5:$5,MAX($5:$5)))))</f>
        <v>698332</v>
      </c>
      <c r="V113" s="1">
        <f ca="1">SUMIFS(INDIRECT($F$1&amp;$F113&amp;":"&amp;$F113),INDIRECT($F$1&amp;dbP!$D$2&amp;":"&amp;dbP!$D$2),"&gt;="&amp;V$6,INDIRECT($F$1&amp;dbP!$D$2&amp;":"&amp;dbP!$D$2),"&lt;="&amp;V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W113" s="1">
        <f ca="1">SUMIFS(INDIRECT($F$1&amp;$F113&amp;":"&amp;$F113),INDIRECT($F$1&amp;dbP!$D$2&amp;":"&amp;dbP!$D$2),"&gt;="&amp;W$6,INDIRECT($F$1&amp;dbP!$D$2&amp;":"&amp;dbP!$D$2),"&lt;="&amp;W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X113" s="1">
        <f ca="1">SUMIFS(INDIRECT($F$1&amp;$F113&amp;":"&amp;$F113),INDIRECT($F$1&amp;dbP!$D$2&amp;":"&amp;dbP!$D$2),"&gt;="&amp;X$6,INDIRECT($F$1&amp;dbP!$D$2&amp;":"&amp;dbP!$D$2),"&lt;="&amp;X$7,INDIRECT($F$1&amp;dbP!$O$2&amp;":"&amp;dbP!$O$2),$H113,INDIRECT($F$1&amp;dbP!$P$2&amp;":"&amp;dbP!$P$2),IF($I113=$J113,"*",$I113),INDIRECT($F$1&amp;dbP!$Q$2&amp;":"&amp;dbP!$Q$2),IF(OR($I113=$J113,"  "&amp;$I113=$J113),"*",RIGHT($J113,LEN($J113)-4)))</f>
        <v>698332</v>
      </c>
      <c r="Y113" s="1">
        <f ca="1">SUMIFS(INDIRECT($F$1&amp;$F113&amp;":"&amp;$F113),INDIRECT($F$1&amp;dbP!$D$2&amp;":"&amp;dbP!$D$2),"&gt;="&amp;Y$6,INDIRECT($F$1&amp;dbP!$D$2&amp;":"&amp;dbP!$D$2),"&lt;="&amp;Y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Z113" s="1">
        <f ca="1">SUMIFS(INDIRECT($F$1&amp;$F113&amp;":"&amp;$F113),INDIRECT($F$1&amp;dbP!$D$2&amp;":"&amp;dbP!$D$2),"&gt;="&amp;Z$6,INDIRECT($F$1&amp;dbP!$D$2&amp;":"&amp;dbP!$D$2),"&lt;="&amp;Z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A113" s="1">
        <f ca="1">SUMIFS(INDIRECT($F$1&amp;$F113&amp;":"&amp;$F113),INDIRECT($F$1&amp;dbP!$D$2&amp;":"&amp;dbP!$D$2),"&gt;="&amp;AA$6,INDIRECT($F$1&amp;dbP!$D$2&amp;":"&amp;dbP!$D$2),"&lt;="&amp;AA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B113" s="1">
        <f ca="1">SUMIFS(INDIRECT($F$1&amp;$F113&amp;":"&amp;$F113),INDIRECT($F$1&amp;dbP!$D$2&amp;":"&amp;dbP!$D$2),"&gt;="&amp;AB$6,INDIRECT($F$1&amp;dbP!$D$2&amp;":"&amp;dbP!$D$2),"&lt;="&amp;AB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C113" s="1">
        <f ca="1">SUMIFS(INDIRECT($F$1&amp;$F113&amp;":"&amp;$F113),INDIRECT($F$1&amp;dbP!$D$2&amp;":"&amp;dbP!$D$2),"&gt;="&amp;AC$6,INDIRECT($F$1&amp;dbP!$D$2&amp;":"&amp;dbP!$D$2),"&lt;="&amp;AC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D113" s="1">
        <f ca="1">SUMIFS(INDIRECT($F$1&amp;$F113&amp;":"&amp;$F113),INDIRECT($F$1&amp;dbP!$D$2&amp;":"&amp;dbP!$D$2),"&gt;="&amp;AD$6,INDIRECT($F$1&amp;dbP!$D$2&amp;":"&amp;dbP!$D$2),"&lt;="&amp;AD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E113" s="1">
        <f ca="1">SUMIFS(INDIRECT($F$1&amp;$F113&amp;":"&amp;$F113),INDIRECT($F$1&amp;dbP!$D$2&amp;":"&amp;dbP!$D$2),"&gt;="&amp;AE$6,INDIRECT($F$1&amp;dbP!$D$2&amp;":"&amp;dbP!$D$2),"&lt;="&amp;AE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F113" s="1">
        <f ca="1">SUMIFS(INDIRECT($F$1&amp;$F113&amp;":"&amp;$F113),INDIRECT($F$1&amp;dbP!$D$2&amp;":"&amp;dbP!$D$2),"&gt;="&amp;AF$6,INDIRECT($F$1&amp;dbP!$D$2&amp;":"&amp;dbP!$D$2),"&lt;="&amp;AF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G113" s="1">
        <f ca="1">SUMIFS(INDIRECT($F$1&amp;$F113&amp;":"&amp;$F113),INDIRECT($F$1&amp;dbP!$D$2&amp;":"&amp;dbP!$D$2),"&gt;="&amp;AG$6,INDIRECT($F$1&amp;dbP!$D$2&amp;":"&amp;dbP!$D$2),"&lt;="&amp;AG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H113" s="1">
        <f ca="1">SUMIFS(INDIRECT($F$1&amp;$F113&amp;":"&amp;$F113),INDIRECT($F$1&amp;dbP!$D$2&amp;":"&amp;dbP!$D$2),"&gt;="&amp;AH$6,INDIRECT($F$1&amp;dbP!$D$2&amp;":"&amp;dbP!$D$2),"&lt;="&amp;AH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I113" s="1">
        <f ca="1">SUMIFS(INDIRECT($F$1&amp;$F113&amp;":"&amp;$F113),INDIRECT($F$1&amp;dbP!$D$2&amp;":"&amp;dbP!$D$2),"&gt;="&amp;AI$6,INDIRECT($F$1&amp;dbP!$D$2&amp;":"&amp;dbP!$D$2),"&lt;="&amp;AI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J113" s="1">
        <f ca="1">SUMIFS(INDIRECT($F$1&amp;$F113&amp;":"&amp;$F113),INDIRECT($F$1&amp;dbP!$D$2&amp;":"&amp;dbP!$D$2),"&gt;="&amp;AJ$6,INDIRECT($F$1&amp;dbP!$D$2&amp;":"&amp;dbP!$D$2),"&lt;="&amp;AJ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K113" s="1">
        <f ca="1">SUMIFS(INDIRECT($F$1&amp;$F113&amp;":"&amp;$F113),INDIRECT($F$1&amp;dbP!$D$2&amp;":"&amp;dbP!$D$2),"&gt;="&amp;AK$6,INDIRECT($F$1&amp;dbP!$D$2&amp;":"&amp;dbP!$D$2),"&lt;="&amp;AK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L113" s="1">
        <f ca="1">SUMIFS(INDIRECT($F$1&amp;$F113&amp;":"&amp;$F113),INDIRECT($F$1&amp;dbP!$D$2&amp;":"&amp;dbP!$D$2),"&gt;="&amp;AL$6,INDIRECT($F$1&amp;dbP!$D$2&amp;":"&amp;dbP!$D$2),"&lt;="&amp;AL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M113" s="1">
        <f ca="1">SUMIFS(INDIRECT($F$1&amp;$F113&amp;":"&amp;$F113),INDIRECT($F$1&amp;dbP!$D$2&amp;":"&amp;dbP!$D$2),"&gt;="&amp;AM$6,INDIRECT($F$1&amp;dbP!$D$2&amp;":"&amp;dbP!$D$2),"&lt;="&amp;AM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N113" s="1">
        <f ca="1">SUMIFS(INDIRECT($F$1&amp;$F113&amp;":"&amp;$F113),INDIRECT($F$1&amp;dbP!$D$2&amp;":"&amp;dbP!$D$2),"&gt;="&amp;AN$6,INDIRECT($F$1&amp;dbP!$D$2&amp;":"&amp;dbP!$D$2),"&lt;="&amp;AN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O113" s="1">
        <f ca="1">SUMIFS(INDIRECT($F$1&amp;$F113&amp;":"&amp;$F113),INDIRECT($F$1&amp;dbP!$D$2&amp;":"&amp;dbP!$D$2),"&gt;="&amp;AO$6,INDIRECT($F$1&amp;dbP!$D$2&amp;":"&amp;dbP!$D$2),"&lt;="&amp;AO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P113" s="1">
        <f ca="1">SUMIFS(INDIRECT($F$1&amp;$F113&amp;":"&amp;$F113),INDIRECT($F$1&amp;dbP!$D$2&amp;":"&amp;dbP!$D$2),"&gt;="&amp;AP$6,INDIRECT($F$1&amp;dbP!$D$2&amp;":"&amp;dbP!$D$2),"&lt;="&amp;AP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Q113" s="1">
        <f ca="1">SUMIFS(INDIRECT($F$1&amp;$F113&amp;":"&amp;$F113),INDIRECT($F$1&amp;dbP!$D$2&amp;":"&amp;dbP!$D$2),"&gt;="&amp;AQ$6,INDIRECT($F$1&amp;dbP!$D$2&amp;":"&amp;dbP!$D$2),"&lt;="&amp;AQ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R113" s="1">
        <f ca="1">SUMIFS(INDIRECT($F$1&amp;$F113&amp;":"&amp;$F113),INDIRECT($F$1&amp;dbP!$D$2&amp;":"&amp;dbP!$D$2),"&gt;="&amp;AR$6,INDIRECT($F$1&amp;dbP!$D$2&amp;":"&amp;dbP!$D$2),"&lt;="&amp;AR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S113" s="1">
        <f ca="1">SUMIFS(INDIRECT($F$1&amp;$F113&amp;":"&amp;$F113),INDIRECT($F$1&amp;dbP!$D$2&amp;":"&amp;dbP!$D$2),"&gt;="&amp;AS$6,INDIRECT($F$1&amp;dbP!$D$2&amp;":"&amp;dbP!$D$2),"&lt;="&amp;AS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T113" s="1">
        <f ca="1">SUMIFS(INDIRECT($F$1&amp;$F113&amp;":"&amp;$F113),INDIRECT($F$1&amp;dbP!$D$2&amp;":"&amp;dbP!$D$2),"&gt;="&amp;AT$6,INDIRECT($F$1&amp;dbP!$D$2&amp;":"&amp;dbP!$D$2),"&lt;="&amp;AT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U113" s="1">
        <f ca="1">SUMIFS(INDIRECT($F$1&amp;$F113&amp;":"&amp;$F113),INDIRECT($F$1&amp;dbP!$D$2&amp;":"&amp;dbP!$D$2),"&gt;="&amp;AU$6,INDIRECT($F$1&amp;dbP!$D$2&amp;":"&amp;dbP!$D$2),"&lt;="&amp;AU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V113" s="1">
        <f ca="1">SUMIFS(INDIRECT($F$1&amp;$F113&amp;":"&amp;$F113),INDIRECT($F$1&amp;dbP!$D$2&amp;":"&amp;dbP!$D$2),"&gt;="&amp;AV$6,INDIRECT($F$1&amp;dbP!$D$2&amp;":"&amp;dbP!$D$2),"&lt;="&amp;AV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W113" s="1">
        <f ca="1">SUMIFS(INDIRECT($F$1&amp;$F113&amp;":"&amp;$F113),INDIRECT($F$1&amp;dbP!$D$2&amp;":"&amp;dbP!$D$2),"&gt;="&amp;AW$6,INDIRECT($F$1&amp;dbP!$D$2&amp;":"&amp;dbP!$D$2),"&lt;="&amp;AW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X113" s="1">
        <f ca="1">SUMIFS(INDIRECT($F$1&amp;$F113&amp;":"&amp;$F113),INDIRECT($F$1&amp;dbP!$D$2&amp;":"&amp;dbP!$D$2),"&gt;="&amp;AX$6,INDIRECT($F$1&amp;dbP!$D$2&amp;":"&amp;dbP!$D$2),"&lt;="&amp;AX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Y113" s="1">
        <f ca="1">SUMIFS(INDIRECT($F$1&amp;$F113&amp;":"&amp;$F113),INDIRECT($F$1&amp;dbP!$D$2&amp;":"&amp;dbP!$D$2),"&gt;="&amp;AY$6,INDIRECT($F$1&amp;dbP!$D$2&amp;":"&amp;dbP!$D$2),"&lt;="&amp;AY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Z113" s="1">
        <f ca="1">SUMIFS(INDIRECT($F$1&amp;$F113&amp;":"&amp;$F113),INDIRECT($F$1&amp;dbP!$D$2&amp;":"&amp;dbP!$D$2),"&gt;="&amp;AZ$6,INDIRECT($F$1&amp;dbP!$D$2&amp;":"&amp;dbP!$D$2),"&lt;="&amp;AZ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A113" s="1">
        <f ca="1">SUMIFS(INDIRECT($F$1&amp;$F113&amp;":"&amp;$F113),INDIRECT($F$1&amp;dbP!$D$2&amp;":"&amp;dbP!$D$2),"&gt;="&amp;BA$6,INDIRECT($F$1&amp;dbP!$D$2&amp;":"&amp;dbP!$D$2),"&lt;="&amp;BA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B113" s="1">
        <f ca="1">SUMIFS(INDIRECT($F$1&amp;$F113&amp;":"&amp;$F113),INDIRECT($F$1&amp;dbP!$D$2&amp;":"&amp;dbP!$D$2),"&gt;="&amp;BB$6,INDIRECT($F$1&amp;dbP!$D$2&amp;":"&amp;dbP!$D$2),"&lt;="&amp;BB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C113" s="1">
        <f ca="1">SUMIFS(INDIRECT($F$1&amp;$F113&amp;":"&amp;$F113),INDIRECT($F$1&amp;dbP!$D$2&amp;":"&amp;dbP!$D$2),"&gt;="&amp;BC$6,INDIRECT($F$1&amp;dbP!$D$2&amp;":"&amp;dbP!$D$2),"&lt;="&amp;BC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D113" s="1">
        <f ca="1">SUMIFS(INDIRECT($F$1&amp;$F113&amp;":"&amp;$F113),INDIRECT($F$1&amp;dbP!$D$2&amp;":"&amp;dbP!$D$2),"&gt;="&amp;BD$6,INDIRECT($F$1&amp;dbP!$D$2&amp;":"&amp;dbP!$D$2),"&lt;="&amp;BD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E113" s="1">
        <f ca="1">SUMIFS(INDIRECT($F$1&amp;$F113&amp;":"&amp;$F113),INDIRECT($F$1&amp;dbP!$D$2&amp;":"&amp;dbP!$D$2),"&gt;="&amp;BE$6,INDIRECT($F$1&amp;dbP!$D$2&amp;":"&amp;dbP!$D$2),"&lt;="&amp;BE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</row>
    <row r="114" spans="1:57" x14ac:dyDescent="0.3">
      <c r="B114" s="1">
        <f>MAX(B$49:B113)+1</f>
        <v>80</v>
      </c>
      <c r="F114" s="1" t="str">
        <f ca="1">INDIRECT($B$1&amp;Items!H$2&amp;$B114)</f>
        <v>Y</v>
      </c>
      <c r="H114" s="13" t="str">
        <f ca="1">INDIRECT($B$1&amp;Items!E$2&amp;$B114)</f>
        <v>Начисление себестоимостных затрат</v>
      </c>
      <c r="I114" s="13" t="str">
        <f ca="1">IF(INDIRECT($B$1&amp;Items!F$2&amp;$B114)="",H114,INDIRECT($B$1&amp;Items!F$2&amp;$B114))</f>
        <v>Начисление затрат этапа-5 бизнес-процесса</v>
      </c>
      <c r="J114" s="1" t="str">
        <f ca="1">IF(INDIRECT($B$1&amp;Items!G$2&amp;$B114)="",IF(H114&lt;&gt;I114,"  "&amp;I114,I114),"    "&amp;INDIRECT($B$1&amp;Items!G$2&amp;$B114))</f>
        <v xml:space="preserve">    Затраты на доставку и продажу-10</v>
      </c>
      <c r="S114" s="1">
        <f ca="1">SUM($U114:INDIRECT(ADDRESS(ROW(),SUMIFS($1:$1,$5:$5,MAX($5:$5)))))</f>
        <v>656805.24</v>
      </c>
      <c r="V114" s="1">
        <f ca="1">SUMIFS(INDIRECT($F$1&amp;$F114&amp;":"&amp;$F114),INDIRECT($F$1&amp;dbP!$D$2&amp;":"&amp;dbP!$D$2),"&gt;="&amp;V$6,INDIRECT($F$1&amp;dbP!$D$2&amp;":"&amp;dbP!$D$2),"&lt;="&amp;V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W114" s="1">
        <f ca="1">SUMIFS(INDIRECT($F$1&amp;$F114&amp;":"&amp;$F114),INDIRECT($F$1&amp;dbP!$D$2&amp;":"&amp;dbP!$D$2),"&gt;="&amp;W$6,INDIRECT($F$1&amp;dbP!$D$2&amp;":"&amp;dbP!$D$2),"&lt;="&amp;W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X114" s="1">
        <f ca="1">SUMIFS(INDIRECT($F$1&amp;$F114&amp;":"&amp;$F114),INDIRECT($F$1&amp;dbP!$D$2&amp;":"&amp;dbP!$D$2),"&gt;="&amp;X$6,INDIRECT($F$1&amp;dbP!$D$2&amp;":"&amp;dbP!$D$2),"&lt;="&amp;X$7,INDIRECT($F$1&amp;dbP!$O$2&amp;":"&amp;dbP!$O$2),$H114,INDIRECT($F$1&amp;dbP!$P$2&amp;":"&amp;dbP!$P$2),IF($I114=$J114,"*",$I114),INDIRECT($F$1&amp;dbP!$Q$2&amp;":"&amp;dbP!$Q$2),IF(OR($I114=$J114,"  "&amp;$I114=$J114),"*",RIGHT($J114,LEN($J114)-4)))</f>
        <v>656805.24</v>
      </c>
      <c r="Y114" s="1">
        <f ca="1">SUMIFS(INDIRECT($F$1&amp;$F114&amp;":"&amp;$F114),INDIRECT($F$1&amp;dbP!$D$2&amp;":"&amp;dbP!$D$2),"&gt;="&amp;Y$6,INDIRECT($F$1&amp;dbP!$D$2&amp;":"&amp;dbP!$D$2),"&lt;="&amp;Y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Z114" s="1">
        <f ca="1">SUMIFS(INDIRECT($F$1&amp;$F114&amp;":"&amp;$F114),INDIRECT($F$1&amp;dbP!$D$2&amp;":"&amp;dbP!$D$2),"&gt;="&amp;Z$6,INDIRECT($F$1&amp;dbP!$D$2&amp;":"&amp;dbP!$D$2),"&lt;="&amp;Z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A114" s="1">
        <f ca="1">SUMIFS(INDIRECT($F$1&amp;$F114&amp;":"&amp;$F114),INDIRECT($F$1&amp;dbP!$D$2&amp;":"&amp;dbP!$D$2),"&gt;="&amp;AA$6,INDIRECT($F$1&amp;dbP!$D$2&amp;":"&amp;dbP!$D$2),"&lt;="&amp;AA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B114" s="1">
        <f ca="1">SUMIFS(INDIRECT($F$1&amp;$F114&amp;":"&amp;$F114),INDIRECT($F$1&amp;dbP!$D$2&amp;":"&amp;dbP!$D$2),"&gt;="&amp;AB$6,INDIRECT($F$1&amp;dbP!$D$2&amp;":"&amp;dbP!$D$2),"&lt;="&amp;AB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C114" s="1">
        <f ca="1">SUMIFS(INDIRECT($F$1&amp;$F114&amp;":"&amp;$F114),INDIRECT($F$1&amp;dbP!$D$2&amp;":"&amp;dbP!$D$2),"&gt;="&amp;AC$6,INDIRECT($F$1&amp;dbP!$D$2&amp;":"&amp;dbP!$D$2),"&lt;="&amp;AC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D114" s="1">
        <f ca="1">SUMIFS(INDIRECT($F$1&amp;$F114&amp;":"&amp;$F114),INDIRECT($F$1&amp;dbP!$D$2&amp;":"&amp;dbP!$D$2),"&gt;="&amp;AD$6,INDIRECT($F$1&amp;dbP!$D$2&amp;":"&amp;dbP!$D$2),"&lt;="&amp;AD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E114" s="1">
        <f ca="1">SUMIFS(INDIRECT($F$1&amp;$F114&amp;":"&amp;$F114),INDIRECT($F$1&amp;dbP!$D$2&amp;":"&amp;dbP!$D$2),"&gt;="&amp;AE$6,INDIRECT($F$1&amp;dbP!$D$2&amp;":"&amp;dbP!$D$2),"&lt;="&amp;AE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F114" s="1">
        <f ca="1">SUMIFS(INDIRECT($F$1&amp;$F114&amp;":"&amp;$F114),INDIRECT($F$1&amp;dbP!$D$2&amp;":"&amp;dbP!$D$2),"&gt;="&amp;AF$6,INDIRECT($F$1&amp;dbP!$D$2&amp;":"&amp;dbP!$D$2),"&lt;="&amp;AF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G114" s="1">
        <f ca="1">SUMIFS(INDIRECT($F$1&amp;$F114&amp;":"&amp;$F114),INDIRECT($F$1&amp;dbP!$D$2&amp;":"&amp;dbP!$D$2),"&gt;="&amp;AG$6,INDIRECT($F$1&amp;dbP!$D$2&amp;":"&amp;dbP!$D$2),"&lt;="&amp;AG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H114" s="1">
        <f ca="1">SUMIFS(INDIRECT($F$1&amp;$F114&amp;":"&amp;$F114),INDIRECT($F$1&amp;dbP!$D$2&amp;":"&amp;dbP!$D$2),"&gt;="&amp;AH$6,INDIRECT($F$1&amp;dbP!$D$2&amp;":"&amp;dbP!$D$2),"&lt;="&amp;AH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I114" s="1">
        <f ca="1">SUMIFS(INDIRECT($F$1&amp;$F114&amp;":"&amp;$F114),INDIRECT($F$1&amp;dbP!$D$2&amp;":"&amp;dbP!$D$2),"&gt;="&amp;AI$6,INDIRECT($F$1&amp;dbP!$D$2&amp;":"&amp;dbP!$D$2),"&lt;="&amp;AI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J114" s="1">
        <f ca="1">SUMIFS(INDIRECT($F$1&amp;$F114&amp;":"&amp;$F114),INDIRECT($F$1&amp;dbP!$D$2&amp;":"&amp;dbP!$D$2),"&gt;="&amp;AJ$6,INDIRECT($F$1&amp;dbP!$D$2&amp;":"&amp;dbP!$D$2),"&lt;="&amp;AJ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K114" s="1">
        <f ca="1">SUMIFS(INDIRECT($F$1&amp;$F114&amp;":"&amp;$F114),INDIRECT($F$1&amp;dbP!$D$2&amp;":"&amp;dbP!$D$2),"&gt;="&amp;AK$6,INDIRECT($F$1&amp;dbP!$D$2&amp;":"&amp;dbP!$D$2),"&lt;="&amp;AK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L114" s="1">
        <f ca="1">SUMIFS(INDIRECT($F$1&amp;$F114&amp;":"&amp;$F114),INDIRECT($F$1&amp;dbP!$D$2&amp;":"&amp;dbP!$D$2),"&gt;="&amp;AL$6,INDIRECT($F$1&amp;dbP!$D$2&amp;":"&amp;dbP!$D$2),"&lt;="&amp;AL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M114" s="1">
        <f ca="1">SUMIFS(INDIRECT($F$1&amp;$F114&amp;":"&amp;$F114),INDIRECT($F$1&amp;dbP!$D$2&amp;":"&amp;dbP!$D$2),"&gt;="&amp;AM$6,INDIRECT($F$1&amp;dbP!$D$2&amp;":"&amp;dbP!$D$2),"&lt;="&amp;AM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N114" s="1">
        <f ca="1">SUMIFS(INDIRECT($F$1&amp;$F114&amp;":"&amp;$F114),INDIRECT($F$1&amp;dbP!$D$2&amp;":"&amp;dbP!$D$2),"&gt;="&amp;AN$6,INDIRECT($F$1&amp;dbP!$D$2&amp;":"&amp;dbP!$D$2),"&lt;="&amp;AN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O114" s="1">
        <f ca="1">SUMIFS(INDIRECT($F$1&amp;$F114&amp;":"&amp;$F114),INDIRECT($F$1&amp;dbP!$D$2&amp;":"&amp;dbP!$D$2),"&gt;="&amp;AO$6,INDIRECT($F$1&amp;dbP!$D$2&amp;":"&amp;dbP!$D$2),"&lt;="&amp;AO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P114" s="1">
        <f ca="1">SUMIFS(INDIRECT($F$1&amp;$F114&amp;":"&amp;$F114),INDIRECT($F$1&amp;dbP!$D$2&amp;":"&amp;dbP!$D$2),"&gt;="&amp;AP$6,INDIRECT($F$1&amp;dbP!$D$2&amp;":"&amp;dbP!$D$2),"&lt;="&amp;AP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Q114" s="1">
        <f ca="1">SUMIFS(INDIRECT($F$1&amp;$F114&amp;":"&amp;$F114),INDIRECT($F$1&amp;dbP!$D$2&amp;":"&amp;dbP!$D$2),"&gt;="&amp;AQ$6,INDIRECT($F$1&amp;dbP!$D$2&amp;":"&amp;dbP!$D$2),"&lt;="&amp;AQ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R114" s="1">
        <f ca="1">SUMIFS(INDIRECT($F$1&amp;$F114&amp;":"&amp;$F114),INDIRECT($F$1&amp;dbP!$D$2&amp;":"&amp;dbP!$D$2),"&gt;="&amp;AR$6,INDIRECT($F$1&amp;dbP!$D$2&amp;":"&amp;dbP!$D$2),"&lt;="&amp;AR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S114" s="1">
        <f ca="1">SUMIFS(INDIRECT($F$1&amp;$F114&amp;":"&amp;$F114),INDIRECT($F$1&amp;dbP!$D$2&amp;":"&amp;dbP!$D$2),"&gt;="&amp;AS$6,INDIRECT($F$1&amp;dbP!$D$2&amp;":"&amp;dbP!$D$2),"&lt;="&amp;AS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T114" s="1">
        <f ca="1">SUMIFS(INDIRECT($F$1&amp;$F114&amp;":"&amp;$F114),INDIRECT($F$1&amp;dbP!$D$2&amp;":"&amp;dbP!$D$2),"&gt;="&amp;AT$6,INDIRECT($F$1&amp;dbP!$D$2&amp;":"&amp;dbP!$D$2),"&lt;="&amp;AT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U114" s="1">
        <f ca="1">SUMIFS(INDIRECT($F$1&amp;$F114&amp;":"&amp;$F114),INDIRECT($F$1&amp;dbP!$D$2&amp;":"&amp;dbP!$D$2),"&gt;="&amp;AU$6,INDIRECT($F$1&amp;dbP!$D$2&amp;":"&amp;dbP!$D$2),"&lt;="&amp;AU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V114" s="1">
        <f ca="1">SUMIFS(INDIRECT($F$1&amp;$F114&amp;":"&amp;$F114),INDIRECT($F$1&amp;dbP!$D$2&amp;":"&amp;dbP!$D$2),"&gt;="&amp;AV$6,INDIRECT($F$1&amp;dbP!$D$2&amp;":"&amp;dbP!$D$2),"&lt;="&amp;AV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W114" s="1">
        <f ca="1">SUMIFS(INDIRECT($F$1&amp;$F114&amp;":"&amp;$F114),INDIRECT($F$1&amp;dbP!$D$2&amp;":"&amp;dbP!$D$2),"&gt;="&amp;AW$6,INDIRECT($F$1&amp;dbP!$D$2&amp;":"&amp;dbP!$D$2),"&lt;="&amp;AW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X114" s="1">
        <f ca="1">SUMIFS(INDIRECT($F$1&amp;$F114&amp;":"&amp;$F114),INDIRECT($F$1&amp;dbP!$D$2&amp;":"&amp;dbP!$D$2),"&gt;="&amp;AX$6,INDIRECT($F$1&amp;dbP!$D$2&amp;":"&amp;dbP!$D$2),"&lt;="&amp;AX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Y114" s="1">
        <f ca="1">SUMIFS(INDIRECT($F$1&amp;$F114&amp;":"&amp;$F114),INDIRECT($F$1&amp;dbP!$D$2&amp;":"&amp;dbP!$D$2),"&gt;="&amp;AY$6,INDIRECT($F$1&amp;dbP!$D$2&amp;":"&amp;dbP!$D$2),"&lt;="&amp;AY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Z114" s="1">
        <f ca="1">SUMIFS(INDIRECT($F$1&amp;$F114&amp;":"&amp;$F114),INDIRECT($F$1&amp;dbP!$D$2&amp;":"&amp;dbP!$D$2),"&gt;="&amp;AZ$6,INDIRECT($F$1&amp;dbP!$D$2&amp;":"&amp;dbP!$D$2),"&lt;="&amp;AZ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A114" s="1">
        <f ca="1">SUMIFS(INDIRECT($F$1&amp;$F114&amp;":"&amp;$F114),INDIRECT($F$1&amp;dbP!$D$2&amp;":"&amp;dbP!$D$2),"&gt;="&amp;BA$6,INDIRECT($F$1&amp;dbP!$D$2&amp;":"&amp;dbP!$D$2),"&lt;="&amp;BA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B114" s="1">
        <f ca="1">SUMIFS(INDIRECT($F$1&amp;$F114&amp;":"&amp;$F114),INDIRECT($F$1&amp;dbP!$D$2&amp;":"&amp;dbP!$D$2),"&gt;="&amp;BB$6,INDIRECT($F$1&amp;dbP!$D$2&amp;":"&amp;dbP!$D$2),"&lt;="&amp;BB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C114" s="1">
        <f ca="1">SUMIFS(INDIRECT($F$1&amp;$F114&amp;":"&amp;$F114),INDIRECT($F$1&amp;dbP!$D$2&amp;":"&amp;dbP!$D$2),"&gt;="&amp;BC$6,INDIRECT($F$1&amp;dbP!$D$2&amp;":"&amp;dbP!$D$2),"&lt;="&amp;BC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D114" s="1">
        <f ca="1">SUMIFS(INDIRECT($F$1&amp;$F114&amp;":"&amp;$F114),INDIRECT($F$1&amp;dbP!$D$2&amp;":"&amp;dbP!$D$2),"&gt;="&amp;BD$6,INDIRECT($F$1&amp;dbP!$D$2&amp;":"&amp;dbP!$D$2),"&lt;="&amp;BD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E114" s="1">
        <f ca="1">SUMIFS(INDIRECT($F$1&amp;$F114&amp;":"&amp;$F114),INDIRECT($F$1&amp;dbP!$D$2&amp;":"&amp;dbP!$D$2),"&gt;="&amp;BE$6,INDIRECT($F$1&amp;dbP!$D$2&amp;":"&amp;dbP!$D$2),"&lt;="&amp;BE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</row>
    <row r="115" spans="1:57" ht="4.95" customHeight="1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</row>
    <row r="117" spans="1:57" x14ac:dyDescent="0.3">
      <c r="H117" s="1" t="s">
        <v>156</v>
      </c>
    </row>
    <row r="119" spans="1:57" x14ac:dyDescent="0.3">
      <c r="B119" s="1">
        <f>ROW(Items!A9)</f>
        <v>9</v>
      </c>
      <c r="D119" s="1">
        <f ca="1">INDIRECT($B$1&amp;Items!T$2&amp;$B119)</f>
        <v>0</v>
      </c>
      <c r="F119" s="1" t="str">
        <f ca="1">INDIRECT($B$1&amp;Items!P$2&amp;$B119)</f>
        <v>Y</v>
      </c>
      <c r="H119" s="13" t="str">
        <f ca="1">INDIRECT($B$1&amp;Items!M$2&amp;$B119)</f>
        <v>Поступление ДС от продаж</v>
      </c>
      <c r="I119" s="13" t="str">
        <f ca="1">IF(INDIRECT($B$1&amp;Items!N$2&amp;$B119)="",H119,INDIRECT($B$1&amp;Items!N$2&amp;$B119))</f>
        <v>Поступление ДС от продаж</v>
      </c>
      <c r="J119" s="1" t="str">
        <f ca="1">IF(INDIRECT($B$1&amp;Items!O$2&amp;$B119)="",IF(H119&lt;&gt;I119,"  "&amp;I119,I119),"    "&amp;INDIRECT($B$1&amp;Items!O$2&amp;$B119))</f>
        <v>Поступление ДС от продаж</v>
      </c>
      <c r="S119" s="1">
        <f ca="1">SUM($U119:INDIRECT(ADDRESS(ROW(),SUMIFS($1:$1,$5:$5,MAX($5:$5)))))</f>
        <v>67803230.650416076</v>
      </c>
      <c r="V119" s="1">
        <f ca="1">SUMIFS(INDIRECT($F$1&amp;$F119&amp;":"&amp;$F119),INDIRECT($F$1&amp;dbP!$D$2&amp;":"&amp;dbP!$D$2),"&gt;="&amp;V$6,INDIRECT($F$1&amp;dbP!$D$2&amp;":"&amp;dbP!$D$2),"&lt;="&amp;V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W119" s="1">
        <f ca="1">SUMIFS(INDIRECT($F$1&amp;$F119&amp;":"&amp;$F119),INDIRECT($F$1&amp;dbP!$D$2&amp;":"&amp;dbP!$D$2),"&gt;="&amp;W$6,INDIRECT($F$1&amp;dbP!$D$2&amp;":"&amp;dbP!$D$2),"&lt;="&amp;W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X119" s="1">
        <f ca="1">SUMIFS(INDIRECT($F$1&amp;$F119&amp;":"&amp;$F119),INDIRECT($F$1&amp;dbP!$D$2&amp;":"&amp;dbP!$D$2),"&gt;="&amp;X$6,INDIRECT($F$1&amp;dbP!$D$2&amp;":"&amp;dbP!$D$2),"&lt;="&amp;X$7,INDIRECT($F$1&amp;dbP!$O$2&amp;":"&amp;dbP!$O$2),$H119,INDIRECT($F$1&amp;dbP!$P$2&amp;":"&amp;dbP!$P$2),IF($I119=$J119,"*",$I119),INDIRECT($F$1&amp;dbP!$Q$2&amp;":"&amp;dbP!$Q$2),IF(OR($I119=$J119,"  "&amp;$I119=$J119),"*",RIGHT($J119,LEN($J119)-4)))</f>
        <v>3928235.7393302638</v>
      </c>
      <c r="Y119" s="1">
        <f ca="1">SUMIFS(INDIRECT($F$1&amp;$F119&amp;":"&amp;$F119),INDIRECT($F$1&amp;dbP!$D$2&amp;":"&amp;dbP!$D$2),"&gt;="&amp;Y$6,INDIRECT($F$1&amp;dbP!$D$2&amp;":"&amp;dbP!$D$2),"&lt;="&amp;Y$7,INDIRECT($F$1&amp;dbP!$O$2&amp;":"&amp;dbP!$O$2),$H119,INDIRECT($F$1&amp;dbP!$P$2&amp;":"&amp;dbP!$P$2),IF($I119=$J119,"*",$I119),INDIRECT($F$1&amp;dbP!$Q$2&amp;":"&amp;dbP!$Q$2),IF(OR($I119=$J119,"  "&amp;$I119=$J119),"*",RIGHT($J119,LEN($J119)-4)))</f>
        <v>3928235.7393302638</v>
      </c>
      <c r="Z119" s="1">
        <f ca="1">SUMIFS(INDIRECT($F$1&amp;$F119&amp;":"&amp;$F119),INDIRECT($F$1&amp;dbP!$D$2&amp;":"&amp;dbP!$D$2),"&gt;="&amp;Z$6,INDIRECT($F$1&amp;dbP!$D$2&amp;":"&amp;dbP!$D$2),"&lt;="&amp;Z$7,INDIRECT($F$1&amp;dbP!$O$2&amp;":"&amp;dbP!$O$2),$H119,INDIRECT($F$1&amp;dbP!$P$2&amp;":"&amp;dbP!$P$2),IF($I119=$J119,"*",$I119),INDIRECT($F$1&amp;dbP!$Q$2&amp;":"&amp;dbP!$Q$2),IF(OR($I119=$J119,"  "&amp;$I119=$J119),"*",RIGHT($J119,LEN($J119)-4)))</f>
        <v>25157174.390501298</v>
      </c>
      <c r="AA119" s="1">
        <f ca="1">SUMIFS(INDIRECT($F$1&amp;$F119&amp;":"&amp;$F119),INDIRECT($F$1&amp;dbP!$D$2&amp;":"&amp;dbP!$D$2),"&gt;="&amp;AA$6,INDIRECT($F$1&amp;dbP!$D$2&amp;":"&amp;dbP!$D$2),"&lt;="&amp;AA$7,INDIRECT($F$1&amp;dbP!$O$2&amp;":"&amp;dbP!$O$2),$H119,INDIRECT($F$1&amp;dbP!$P$2&amp;":"&amp;dbP!$P$2),IF($I119=$J119,"*",$I119),INDIRECT($F$1&amp;dbP!$Q$2&amp;":"&amp;dbP!$Q$2),IF(OR($I119=$J119,"  "&amp;$I119=$J119),"*",RIGHT($J119,LEN($J119)-4)))</f>
        <v>20340969.19512482</v>
      </c>
      <c r="AB119" s="1">
        <f ca="1">SUMIFS(INDIRECT($F$1&amp;$F119&amp;":"&amp;$F119),INDIRECT($F$1&amp;dbP!$D$2&amp;":"&amp;dbP!$D$2),"&gt;="&amp;AB$6,INDIRECT($F$1&amp;dbP!$D$2&amp;":"&amp;dbP!$D$2),"&lt;="&amp;AB$7,INDIRECT($F$1&amp;dbP!$O$2&amp;":"&amp;dbP!$O$2),$H119,INDIRECT($F$1&amp;dbP!$P$2&amp;":"&amp;dbP!$P$2),IF($I119=$J119,"*",$I119),INDIRECT($F$1&amp;dbP!$Q$2&amp;":"&amp;dbP!$Q$2),IF(OR($I119=$J119,"  "&amp;$I119=$J119),"*",RIGHT($J119,LEN($J119)-4)))</f>
        <v>14448615.586129425</v>
      </c>
      <c r="AC119" s="1">
        <f ca="1">SUMIFS(INDIRECT($F$1&amp;$F119&amp;":"&amp;$F119),INDIRECT($F$1&amp;dbP!$D$2&amp;":"&amp;dbP!$D$2),"&gt;="&amp;AC$6,INDIRECT($F$1&amp;dbP!$D$2&amp;":"&amp;dbP!$D$2),"&lt;="&amp;AC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D119" s="1">
        <f ca="1">SUMIFS(INDIRECT($F$1&amp;$F119&amp;":"&amp;$F119),INDIRECT($F$1&amp;dbP!$D$2&amp;":"&amp;dbP!$D$2),"&gt;="&amp;AD$6,INDIRECT($F$1&amp;dbP!$D$2&amp;":"&amp;dbP!$D$2),"&lt;="&amp;AD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E119" s="1">
        <f ca="1">SUMIFS(INDIRECT($F$1&amp;$F119&amp;":"&amp;$F119),INDIRECT($F$1&amp;dbP!$D$2&amp;":"&amp;dbP!$D$2),"&gt;="&amp;AE$6,INDIRECT($F$1&amp;dbP!$D$2&amp;":"&amp;dbP!$D$2),"&lt;="&amp;AE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F119" s="1">
        <f ca="1">SUMIFS(INDIRECT($F$1&amp;$F119&amp;":"&amp;$F119),INDIRECT($F$1&amp;dbP!$D$2&amp;":"&amp;dbP!$D$2),"&gt;="&amp;AF$6,INDIRECT($F$1&amp;dbP!$D$2&amp;":"&amp;dbP!$D$2),"&lt;="&amp;AF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G119" s="1">
        <f ca="1">SUMIFS(INDIRECT($F$1&amp;$F119&amp;":"&amp;$F119),INDIRECT($F$1&amp;dbP!$D$2&amp;":"&amp;dbP!$D$2),"&gt;="&amp;AG$6,INDIRECT($F$1&amp;dbP!$D$2&amp;":"&amp;dbP!$D$2),"&lt;="&amp;AG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H119" s="1">
        <f ca="1">SUMIFS(INDIRECT($F$1&amp;$F119&amp;":"&amp;$F119),INDIRECT($F$1&amp;dbP!$D$2&amp;":"&amp;dbP!$D$2),"&gt;="&amp;AH$6,INDIRECT($F$1&amp;dbP!$D$2&amp;":"&amp;dbP!$D$2),"&lt;="&amp;AH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I119" s="1">
        <f ca="1">SUMIFS(INDIRECT($F$1&amp;$F119&amp;":"&amp;$F119),INDIRECT($F$1&amp;dbP!$D$2&amp;":"&amp;dbP!$D$2),"&gt;="&amp;AI$6,INDIRECT($F$1&amp;dbP!$D$2&amp;":"&amp;dbP!$D$2),"&lt;="&amp;AI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J119" s="1">
        <f ca="1">SUMIFS(INDIRECT($F$1&amp;$F119&amp;":"&amp;$F119),INDIRECT($F$1&amp;dbP!$D$2&amp;":"&amp;dbP!$D$2),"&gt;="&amp;AJ$6,INDIRECT($F$1&amp;dbP!$D$2&amp;":"&amp;dbP!$D$2),"&lt;="&amp;AJ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K119" s="1">
        <f ca="1">SUMIFS(INDIRECT($F$1&amp;$F119&amp;":"&amp;$F119),INDIRECT($F$1&amp;dbP!$D$2&amp;":"&amp;dbP!$D$2),"&gt;="&amp;AK$6,INDIRECT($F$1&amp;dbP!$D$2&amp;":"&amp;dbP!$D$2),"&lt;="&amp;AK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L119" s="1">
        <f ca="1">SUMIFS(INDIRECT($F$1&amp;$F119&amp;":"&amp;$F119),INDIRECT($F$1&amp;dbP!$D$2&amp;":"&amp;dbP!$D$2),"&gt;="&amp;AL$6,INDIRECT($F$1&amp;dbP!$D$2&amp;":"&amp;dbP!$D$2),"&lt;="&amp;AL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M119" s="1">
        <f ca="1">SUMIFS(INDIRECT($F$1&amp;$F119&amp;":"&amp;$F119),INDIRECT($F$1&amp;dbP!$D$2&amp;":"&amp;dbP!$D$2),"&gt;="&amp;AM$6,INDIRECT($F$1&amp;dbP!$D$2&amp;":"&amp;dbP!$D$2),"&lt;="&amp;AM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N119" s="1">
        <f ca="1">SUMIFS(INDIRECT($F$1&amp;$F119&amp;":"&amp;$F119),INDIRECT($F$1&amp;dbP!$D$2&amp;":"&amp;dbP!$D$2),"&gt;="&amp;AN$6,INDIRECT($F$1&amp;dbP!$D$2&amp;":"&amp;dbP!$D$2),"&lt;="&amp;AN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O119" s="1">
        <f ca="1">SUMIFS(INDIRECT($F$1&amp;$F119&amp;":"&amp;$F119),INDIRECT($F$1&amp;dbP!$D$2&amp;":"&amp;dbP!$D$2),"&gt;="&amp;AO$6,INDIRECT($F$1&amp;dbP!$D$2&amp;":"&amp;dbP!$D$2),"&lt;="&amp;AO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P119" s="1">
        <f ca="1">SUMIFS(INDIRECT($F$1&amp;$F119&amp;":"&amp;$F119),INDIRECT($F$1&amp;dbP!$D$2&amp;":"&amp;dbP!$D$2),"&gt;="&amp;AP$6,INDIRECT($F$1&amp;dbP!$D$2&amp;":"&amp;dbP!$D$2),"&lt;="&amp;AP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Q119" s="1">
        <f ca="1">SUMIFS(INDIRECT($F$1&amp;$F119&amp;":"&amp;$F119),INDIRECT($F$1&amp;dbP!$D$2&amp;":"&amp;dbP!$D$2),"&gt;="&amp;AQ$6,INDIRECT($F$1&amp;dbP!$D$2&amp;":"&amp;dbP!$D$2),"&lt;="&amp;AQ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R119" s="1">
        <f ca="1">SUMIFS(INDIRECT($F$1&amp;$F119&amp;":"&amp;$F119),INDIRECT($F$1&amp;dbP!$D$2&amp;":"&amp;dbP!$D$2),"&gt;="&amp;AR$6,INDIRECT($F$1&amp;dbP!$D$2&amp;":"&amp;dbP!$D$2),"&lt;="&amp;AR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S119" s="1">
        <f ca="1">SUMIFS(INDIRECT($F$1&amp;$F119&amp;":"&amp;$F119),INDIRECT($F$1&amp;dbP!$D$2&amp;":"&amp;dbP!$D$2),"&gt;="&amp;AS$6,INDIRECT($F$1&amp;dbP!$D$2&amp;":"&amp;dbP!$D$2),"&lt;="&amp;AS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T119" s="1">
        <f ca="1">SUMIFS(INDIRECT($F$1&amp;$F119&amp;":"&amp;$F119),INDIRECT($F$1&amp;dbP!$D$2&amp;":"&amp;dbP!$D$2),"&gt;="&amp;AT$6,INDIRECT($F$1&amp;dbP!$D$2&amp;":"&amp;dbP!$D$2),"&lt;="&amp;AT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U119" s="1">
        <f ca="1">SUMIFS(INDIRECT($F$1&amp;$F119&amp;":"&amp;$F119),INDIRECT($F$1&amp;dbP!$D$2&amp;":"&amp;dbP!$D$2),"&gt;="&amp;AU$6,INDIRECT($F$1&amp;dbP!$D$2&amp;":"&amp;dbP!$D$2),"&lt;="&amp;AU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V119" s="1">
        <f ca="1">SUMIFS(INDIRECT($F$1&amp;$F119&amp;":"&amp;$F119),INDIRECT($F$1&amp;dbP!$D$2&amp;":"&amp;dbP!$D$2),"&gt;="&amp;AV$6,INDIRECT($F$1&amp;dbP!$D$2&amp;":"&amp;dbP!$D$2),"&lt;="&amp;AV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W119" s="1">
        <f ca="1">SUMIFS(INDIRECT($F$1&amp;$F119&amp;":"&amp;$F119),INDIRECT($F$1&amp;dbP!$D$2&amp;":"&amp;dbP!$D$2),"&gt;="&amp;AW$6,INDIRECT($F$1&amp;dbP!$D$2&amp;":"&amp;dbP!$D$2),"&lt;="&amp;AW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X119" s="1">
        <f ca="1">SUMIFS(INDIRECT($F$1&amp;$F119&amp;":"&amp;$F119),INDIRECT($F$1&amp;dbP!$D$2&amp;":"&amp;dbP!$D$2),"&gt;="&amp;AX$6,INDIRECT($F$1&amp;dbP!$D$2&amp;":"&amp;dbP!$D$2),"&lt;="&amp;AX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Y119" s="1">
        <f ca="1">SUMIFS(INDIRECT($F$1&amp;$F119&amp;":"&amp;$F119),INDIRECT($F$1&amp;dbP!$D$2&amp;":"&amp;dbP!$D$2),"&gt;="&amp;AY$6,INDIRECT($F$1&amp;dbP!$D$2&amp;":"&amp;dbP!$D$2),"&lt;="&amp;AY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Z119" s="1">
        <f ca="1">SUMIFS(INDIRECT($F$1&amp;$F119&amp;":"&amp;$F119),INDIRECT($F$1&amp;dbP!$D$2&amp;":"&amp;dbP!$D$2),"&gt;="&amp;AZ$6,INDIRECT($F$1&amp;dbP!$D$2&amp;":"&amp;dbP!$D$2),"&lt;="&amp;AZ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A119" s="1">
        <f ca="1">SUMIFS(INDIRECT($F$1&amp;$F119&amp;":"&amp;$F119),INDIRECT($F$1&amp;dbP!$D$2&amp;":"&amp;dbP!$D$2),"&gt;="&amp;BA$6,INDIRECT($F$1&amp;dbP!$D$2&amp;":"&amp;dbP!$D$2),"&lt;="&amp;BA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B119" s="1">
        <f ca="1">SUMIFS(INDIRECT($F$1&amp;$F119&amp;":"&amp;$F119),INDIRECT($F$1&amp;dbP!$D$2&amp;":"&amp;dbP!$D$2),"&gt;="&amp;BB$6,INDIRECT($F$1&amp;dbP!$D$2&amp;":"&amp;dbP!$D$2),"&lt;="&amp;BB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C119" s="1">
        <f ca="1">SUMIFS(INDIRECT($F$1&amp;$F119&amp;":"&amp;$F119),INDIRECT($F$1&amp;dbP!$D$2&amp;":"&amp;dbP!$D$2),"&gt;="&amp;BC$6,INDIRECT($F$1&amp;dbP!$D$2&amp;":"&amp;dbP!$D$2),"&lt;="&amp;BC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D119" s="1">
        <f ca="1">SUMIFS(INDIRECT($F$1&amp;$F119&amp;":"&amp;$F119),INDIRECT($F$1&amp;dbP!$D$2&amp;":"&amp;dbP!$D$2),"&gt;="&amp;BD$6,INDIRECT($F$1&amp;dbP!$D$2&amp;":"&amp;dbP!$D$2),"&lt;="&amp;BD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E119" s="1">
        <f ca="1">SUMIFS(INDIRECT($F$1&amp;$F119&amp;":"&amp;$F119),INDIRECT($F$1&amp;dbP!$D$2&amp;":"&amp;dbP!$D$2),"&gt;="&amp;BE$6,INDIRECT($F$1&amp;dbP!$D$2&amp;":"&amp;dbP!$D$2),"&lt;="&amp;BE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</row>
    <row r="120" spans="1:57" x14ac:dyDescent="0.3">
      <c r="B120" s="1">
        <f>MAX(B$115:B119)+1</f>
        <v>10</v>
      </c>
      <c r="D120" s="1">
        <f ca="1">INDIRECT($B$1&amp;Items!T$2&amp;$B120)</f>
        <v>0</v>
      </c>
      <c r="F120" s="1" t="str">
        <f ca="1">INDIRECT($B$1&amp;Items!P$2&amp;$B120)</f>
        <v>Y</v>
      </c>
      <c r="H120" s="13" t="str">
        <f ca="1">INDIRECT($B$1&amp;Items!M$2&amp;$B120)</f>
        <v>Поступление ДС от продаж</v>
      </c>
      <c r="I120" s="13" t="str">
        <f ca="1">IF(INDIRECT($B$1&amp;Items!N$2&amp;$B120)="",H120,INDIRECT($B$1&amp;Items!N$2&amp;$B120))</f>
        <v>Поступления от реализации</v>
      </c>
      <c r="J120" s="1" t="str">
        <f ca="1">IF(INDIRECT($B$1&amp;Items!O$2&amp;$B120)="",IF(H120&lt;&gt;I120,"  "&amp;I120,I120),"    "&amp;INDIRECT($B$1&amp;Items!O$2&amp;$B120))</f>
        <v xml:space="preserve">  Поступления от реализации</v>
      </c>
      <c r="S120" s="1">
        <f ca="1">SUM($U120:INDIRECT(ADDRESS(ROW(),SUMIFS($1:$1,$5:$5,MAX($5:$5)))))</f>
        <v>67803230.650416076</v>
      </c>
      <c r="V120" s="1">
        <f ca="1">SUMIFS(INDIRECT($F$1&amp;$F120&amp;":"&amp;$F120),INDIRECT($F$1&amp;dbP!$D$2&amp;":"&amp;dbP!$D$2),"&gt;="&amp;V$6,INDIRECT($F$1&amp;dbP!$D$2&amp;":"&amp;dbP!$D$2),"&lt;="&amp;V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W120" s="1">
        <f ca="1">SUMIFS(INDIRECT($F$1&amp;$F120&amp;":"&amp;$F120),INDIRECT($F$1&amp;dbP!$D$2&amp;":"&amp;dbP!$D$2),"&gt;="&amp;W$6,INDIRECT($F$1&amp;dbP!$D$2&amp;":"&amp;dbP!$D$2),"&lt;="&amp;W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X120" s="1">
        <f ca="1">SUMIFS(INDIRECT($F$1&amp;$F120&amp;":"&amp;$F120),INDIRECT($F$1&amp;dbP!$D$2&amp;":"&amp;dbP!$D$2),"&gt;="&amp;X$6,INDIRECT($F$1&amp;dbP!$D$2&amp;":"&amp;dbP!$D$2),"&lt;="&amp;X$7,INDIRECT($F$1&amp;dbP!$O$2&amp;":"&amp;dbP!$O$2),$H120,INDIRECT($F$1&amp;dbP!$P$2&amp;":"&amp;dbP!$P$2),IF($I120=$J120,"*",$I120),INDIRECT($F$1&amp;dbP!$Q$2&amp;":"&amp;dbP!$Q$2),IF(OR($I120=$J120,"  "&amp;$I120=$J120),"*",RIGHT($J120,LEN($J120)-4)))</f>
        <v>3928235.7393302638</v>
      </c>
      <c r="Y120" s="1">
        <f ca="1">SUMIFS(INDIRECT($F$1&amp;$F120&amp;":"&amp;$F120),INDIRECT($F$1&amp;dbP!$D$2&amp;":"&amp;dbP!$D$2),"&gt;="&amp;Y$6,INDIRECT($F$1&amp;dbP!$D$2&amp;":"&amp;dbP!$D$2),"&lt;="&amp;Y$7,INDIRECT($F$1&amp;dbP!$O$2&amp;":"&amp;dbP!$O$2),$H120,INDIRECT($F$1&amp;dbP!$P$2&amp;":"&amp;dbP!$P$2),IF($I120=$J120,"*",$I120),INDIRECT($F$1&amp;dbP!$Q$2&amp;":"&amp;dbP!$Q$2),IF(OR($I120=$J120,"  "&amp;$I120=$J120),"*",RIGHT($J120,LEN($J120)-4)))</f>
        <v>3928235.7393302638</v>
      </c>
      <c r="Z120" s="1">
        <f ca="1">SUMIFS(INDIRECT($F$1&amp;$F120&amp;":"&amp;$F120),INDIRECT($F$1&amp;dbP!$D$2&amp;":"&amp;dbP!$D$2),"&gt;="&amp;Z$6,INDIRECT($F$1&amp;dbP!$D$2&amp;":"&amp;dbP!$D$2),"&lt;="&amp;Z$7,INDIRECT($F$1&amp;dbP!$O$2&amp;":"&amp;dbP!$O$2),$H120,INDIRECT($F$1&amp;dbP!$P$2&amp;":"&amp;dbP!$P$2),IF($I120=$J120,"*",$I120),INDIRECT($F$1&amp;dbP!$Q$2&amp;":"&amp;dbP!$Q$2),IF(OR($I120=$J120,"  "&amp;$I120=$J120),"*",RIGHT($J120,LEN($J120)-4)))</f>
        <v>25157174.390501298</v>
      </c>
      <c r="AA120" s="1">
        <f ca="1">SUMIFS(INDIRECT($F$1&amp;$F120&amp;":"&amp;$F120),INDIRECT($F$1&amp;dbP!$D$2&amp;":"&amp;dbP!$D$2),"&gt;="&amp;AA$6,INDIRECT($F$1&amp;dbP!$D$2&amp;":"&amp;dbP!$D$2),"&lt;="&amp;AA$7,INDIRECT($F$1&amp;dbP!$O$2&amp;":"&amp;dbP!$O$2),$H120,INDIRECT($F$1&amp;dbP!$P$2&amp;":"&amp;dbP!$P$2),IF($I120=$J120,"*",$I120),INDIRECT($F$1&amp;dbP!$Q$2&amp;":"&amp;dbP!$Q$2),IF(OR($I120=$J120,"  "&amp;$I120=$J120),"*",RIGHT($J120,LEN($J120)-4)))</f>
        <v>20340969.19512482</v>
      </c>
      <c r="AB120" s="1">
        <f ca="1">SUMIFS(INDIRECT($F$1&amp;$F120&amp;":"&amp;$F120),INDIRECT($F$1&amp;dbP!$D$2&amp;":"&amp;dbP!$D$2),"&gt;="&amp;AB$6,INDIRECT($F$1&amp;dbP!$D$2&amp;":"&amp;dbP!$D$2),"&lt;="&amp;AB$7,INDIRECT($F$1&amp;dbP!$O$2&amp;":"&amp;dbP!$O$2),$H120,INDIRECT($F$1&amp;dbP!$P$2&amp;":"&amp;dbP!$P$2),IF($I120=$J120,"*",$I120),INDIRECT($F$1&amp;dbP!$Q$2&amp;":"&amp;dbP!$Q$2),IF(OR($I120=$J120,"  "&amp;$I120=$J120),"*",RIGHT($J120,LEN($J120)-4)))</f>
        <v>14448615.586129425</v>
      </c>
      <c r="AC120" s="1">
        <f ca="1">SUMIFS(INDIRECT($F$1&amp;$F120&amp;":"&amp;$F120),INDIRECT($F$1&amp;dbP!$D$2&amp;":"&amp;dbP!$D$2),"&gt;="&amp;AC$6,INDIRECT($F$1&amp;dbP!$D$2&amp;":"&amp;dbP!$D$2),"&lt;="&amp;AC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D120" s="1">
        <f ca="1">SUMIFS(INDIRECT($F$1&amp;$F120&amp;":"&amp;$F120),INDIRECT($F$1&amp;dbP!$D$2&amp;":"&amp;dbP!$D$2),"&gt;="&amp;AD$6,INDIRECT($F$1&amp;dbP!$D$2&amp;":"&amp;dbP!$D$2),"&lt;="&amp;AD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E120" s="1">
        <f ca="1">SUMIFS(INDIRECT($F$1&amp;$F120&amp;":"&amp;$F120),INDIRECT($F$1&amp;dbP!$D$2&amp;":"&amp;dbP!$D$2),"&gt;="&amp;AE$6,INDIRECT($F$1&amp;dbP!$D$2&amp;":"&amp;dbP!$D$2),"&lt;="&amp;AE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F120" s="1">
        <f ca="1">SUMIFS(INDIRECT($F$1&amp;$F120&amp;":"&amp;$F120),INDIRECT($F$1&amp;dbP!$D$2&amp;":"&amp;dbP!$D$2),"&gt;="&amp;AF$6,INDIRECT($F$1&amp;dbP!$D$2&amp;":"&amp;dbP!$D$2),"&lt;="&amp;AF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G120" s="1">
        <f ca="1">SUMIFS(INDIRECT($F$1&amp;$F120&amp;":"&amp;$F120),INDIRECT($F$1&amp;dbP!$D$2&amp;":"&amp;dbP!$D$2),"&gt;="&amp;AG$6,INDIRECT($F$1&amp;dbP!$D$2&amp;":"&amp;dbP!$D$2),"&lt;="&amp;AG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H120" s="1">
        <f ca="1">SUMIFS(INDIRECT($F$1&amp;$F120&amp;":"&amp;$F120),INDIRECT($F$1&amp;dbP!$D$2&amp;":"&amp;dbP!$D$2),"&gt;="&amp;AH$6,INDIRECT($F$1&amp;dbP!$D$2&amp;":"&amp;dbP!$D$2),"&lt;="&amp;AH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I120" s="1">
        <f ca="1">SUMIFS(INDIRECT($F$1&amp;$F120&amp;":"&amp;$F120),INDIRECT($F$1&amp;dbP!$D$2&amp;":"&amp;dbP!$D$2),"&gt;="&amp;AI$6,INDIRECT($F$1&amp;dbP!$D$2&amp;":"&amp;dbP!$D$2),"&lt;="&amp;AI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J120" s="1">
        <f ca="1">SUMIFS(INDIRECT($F$1&amp;$F120&amp;":"&amp;$F120),INDIRECT($F$1&amp;dbP!$D$2&amp;":"&amp;dbP!$D$2),"&gt;="&amp;AJ$6,INDIRECT($F$1&amp;dbP!$D$2&amp;":"&amp;dbP!$D$2),"&lt;="&amp;AJ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K120" s="1">
        <f ca="1">SUMIFS(INDIRECT($F$1&amp;$F120&amp;":"&amp;$F120),INDIRECT($F$1&amp;dbP!$D$2&amp;":"&amp;dbP!$D$2),"&gt;="&amp;AK$6,INDIRECT($F$1&amp;dbP!$D$2&amp;":"&amp;dbP!$D$2),"&lt;="&amp;AK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L120" s="1">
        <f ca="1">SUMIFS(INDIRECT($F$1&amp;$F120&amp;":"&amp;$F120),INDIRECT($F$1&amp;dbP!$D$2&amp;":"&amp;dbP!$D$2),"&gt;="&amp;AL$6,INDIRECT($F$1&amp;dbP!$D$2&amp;":"&amp;dbP!$D$2),"&lt;="&amp;AL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M120" s="1">
        <f ca="1">SUMIFS(INDIRECT($F$1&amp;$F120&amp;":"&amp;$F120),INDIRECT($F$1&amp;dbP!$D$2&amp;":"&amp;dbP!$D$2),"&gt;="&amp;AM$6,INDIRECT($F$1&amp;dbP!$D$2&amp;":"&amp;dbP!$D$2),"&lt;="&amp;AM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N120" s="1">
        <f ca="1">SUMIFS(INDIRECT($F$1&amp;$F120&amp;":"&amp;$F120),INDIRECT($F$1&amp;dbP!$D$2&amp;":"&amp;dbP!$D$2),"&gt;="&amp;AN$6,INDIRECT($F$1&amp;dbP!$D$2&amp;":"&amp;dbP!$D$2),"&lt;="&amp;AN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O120" s="1">
        <f ca="1">SUMIFS(INDIRECT($F$1&amp;$F120&amp;":"&amp;$F120),INDIRECT($F$1&amp;dbP!$D$2&amp;":"&amp;dbP!$D$2),"&gt;="&amp;AO$6,INDIRECT($F$1&amp;dbP!$D$2&amp;":"&amp;dbP!$D$2),"&lt;="&amp;AO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P120" s="1">
        <f ca="1">SUMIFS(INDIRECT($F$1&amp;$F120&amp;":"&amp;$F120),INDIRECT($F$1&amp;dbP!$D$2&amp;":"&amp;dbP!$D$2),"&gt;="&amp;AP$6,INDIRECT($F$1&amp;dbP!$D$2&amp;":"&amp;dbP!$D$2),"&lt;="&amp;AP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Q120" s="1">
        <f ca="1">SUMIFS(INDIRECT($F$1&amp;$F120&amp;":"&amp;$F120),INDIRECT($F$1&amp;dbP!$D$2&amp;":"&amp;dbP!$D$2),"&gt;="&amp;AQ$6,INDIRECT($F$1&amp;dbP!$D$2&amp;":"&amp;dbP!$D$2),"&lt;="&amp;AQ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R120" s="1">
        <f ca="1">SUMIFS(INDIRECT($F$1&amp;$F120&amp;":"&amp;$F120),INDIRECT($F$1&amp;dbP!$D$2&amp;":"&amp;dbP!$D$2),"&gt;="&amp;AR$6,INDIRECT($F$1&amp;dbP!$D$2&amp;":"&amp;dbP!$D$2),"&lt;="&amp;AR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S120" s="1">
        <f ca="1">SUMIFS(INDIRECT($F$1&amp;$F120&amp;":"&amp;$F120),INDIRECT($F$1&amp;dbP!$D$2&amp;":"&amp;dbP!$D$2),"&gt;="&amp;AS$6,INDIRECT($F$1&amp;dbP!$D$2&amp;":"&amp;dbP!$D$2),"&lt;="&amp;AS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T120" s="1">
        <f ca="1">SUMIFS(INDIRECT($F$1&amp;$F120&amp;":"&amp;$F120),INDIRECT($F$1&amp;dbP!$D$2&amp;":"&amp;dbP!$D$2),"&gt;="&amp;AT$6,INDIRECT($F$1&amp;dbP!$D$2&amp;":"&amp;dbP!$D$2),"&lt;="&amp;AT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U120" s="1">
        <f ca="1">SUMIFS(INDIRECT($F$1&amp;$F120&amp;":"&amp;$F120),INDIRECT($F$1&amp;dbP!$D$2&amp;":"&amp;dbP!$D$2),"&gt;="&amp;AU$6,INDIRECT($F$1&amp;dbP!$D$2&amp;":"&amp;dbP!$D$2),"&lt;="&amp;AU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V120" s="1">
        <f ca="1">SUMIFS(INDIRECT($F$1&amp;$F120&amp;":"&amp;$F120),INDIRECT($F$1&amp;dbP!$D$2&amp;":"&amp;dbP!$D$2),"&gt;="&amp;AV$6,INDIRECT($F$1&amp;dbP!$D$2&amp;":"&amp;dbP!$D$2),"&lt;="&amp;AV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W120" s="1">
        <f ca="1">SUMIFS(INDIRECT($F$1&amp;$F120&amp;":"&amp;$F120),INDIRECT($F$1&amp;dbP!$D$2&amp;":"&amp;dbP!$D$2),"&gt;="&amp;AW$6,INDIRECT($F$1&amp;dbP!$D$2&amp;":"&amp;dbP!$D$2),"&lt;="&amp;AW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X120" s="1">
        <f ca="1">SUMIFS(INDIRECT($F$1&amp;$F120&amp;":"&amp;$F120),INDIRECT($F$1&amp;dbP!$D$2&amp;":"&amp;dbP!$D$2),"&gt;="&amp;AX$6,INDIRECT($F$1&amp;dbP!$D$2&amp;":"&amp;dbP!$D$2),"&lt;="&amp;AX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Y120" s="1">
        <f ca="1">SUMIFS(INDIRECT($F$1&amp;$F120&amp;":"&amp;$F120),INDIRECT($F$1&amp;dbP!$D$2&amp;":"&amp;dbP!$D$2),"&gt;="&amp;AY$6,INDIRECT($F$1&amp;dbP!$D$2&amp;":"&amp;dbP!$D$2),"&lt;="&amp;AY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Z120" s="1">
        <f ca="1">SUMIFS(INDIRECT($F$1&amp;$F120&amp;":"&amp;$F120),INDIRECT($F$1&amp;dbP!$D$2&amp;":"&amp;dbP!$D$2),"&gt;="&amp;AZ$6,INDIRECT($F$1&amp;dbP!$D$2&amp;":"&amp;dbP!$D$2),"&lt;="&amp;AZ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A120" s="1">
        <f ca="1">SUMIFS(INDIRECT($F$1&amp;$F120&amp;":"&amp;$F120),INDIRECT($F$1&amp;dbP!$D$2&amp;":"&amp;dbP!$D$2),"&gt;="&amp;BA$6,INDIRECT($F$1&amp;dbP!$D$2&amp;":"&amp;dbP!$D$2),"&lt;="&amp;BA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B120" s="1">
        <f ca="1">SUMIFS(INDIRECT($F$1&amp;$F120&amp;":"&amp;$F120),INDIRECT($F$1&amp;dbP!$D$2&amp;":"&amp;dbP!$D$2),"&gt;="&amp;BB$6,INDIRECT($F$1&amp;dbP!$D$2&amp;":"&amp;dbP!$D$2),"&lt;="&amp;BB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C120" s="1">
        <f ca="1">SUMIFS(INDIRECT($F$1&amp;$F120&amp;":"&amp;$F120),INDIRECT($F$1&amp;dbP!$D$2&amp;":"&amp;dbP!$D$2),"&gt;="&amp;BC$6,INDIRECT($F$1&amp;dbP!$D$2&amp;":"&amp;dbP!$D$2),"&lt;="&amp;BC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D120" s="1">
        <f ca="1">SUMIFS(INDIRECT($F$1&amp;$F120&amp;":"&amp;$F120),INDIRECT($F$1&amp;dbP!$D$2&amp;":"&amp;dbP!$D$2),"&gt;="&amp;BD$6,INDIRECT($F$1&amp;dbP!$D$2&amp;":"&amp;dbP!$D$2),"&lt;="&amp;BD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E120" s="1">
        <f ca="1">SUMIFS(INDIRECT($F$1&amp;$F120&amp;":"&amp;$F120),INDIRECT($F$1&amp;dbP!$D$2&amp;":"&amp;dbP!$D$2),"&gt;="&amp;BE$6,INDIRECT($F$1&amp;dbP!$D$2&amp;":"&amp;dbP!$D$2),"&lt;="&amp;BE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</row>
    <row r="121" spans="1:57" x14ac:dyDescent="0.3">
      <c r="B121" s="1">
        <f>MAX(B$115:B120)+1</f>
        <v>11</v>
      </c>
      <c r="D121" s="1" t="str">
        <f ca="1">INDIRECT($B$1&amp;Items!T$2&amp;$B121)</f>
        <v>CF(+)</v>
      </c>
      <c r="F121" s="1" t="str">
        <f ca="1">INDIRECT($B$1&amp;Items!P$2&amp;$B121)</f>
        <v>Y</v>
      </c>
      <c r="H121" s="13" t="str">
        <f ca="1">INDIRECT($B$1&amp;Items!M$2&amp;$B121)</f>
        <v>Поступление ДС от продаж</v>
      </c>
      <c r="I121" s="13" t="str">
        <f ca="1">IF(INDIRECT($B$1&amp;Items!N$2&amp;$B121)="",H121,INDIRECT($B$1&amp;Items!N$2&amp;$B121))</f>
        <v>Поступления от реализации</v>
      </c>
      <c r="J121" s="1" t="str">
        <f ca="1">IF(INDIRECT($B$1&amp;Items!O$2&amp;$B121)="",IF(H121&lt;&gt;I121,"  "&amp;I121,I121),"    "&amp;INDIRECT($B$1&amp;Items!O$2&amp;$B121))</f>
        <v xml:space="preserve">    Направление-1</v>
      </c>
      <c r="S121" s="1">
        <f ca="1">SUM($U121:INDIRECT(ADDRESS(ROW(),SUMIFS($1:$1,$5:$5,MAX($5:$5)))))</f>
        <v>19641178.696651317</v>
      </c>
      <c r="V121" s="1">
        <f ca="1">SUMIFS(INDIRECT($F$1&amp;$F121&amp;":"&amp;$F121),INDIRECT($F$1&amp;dbP!$D$2&amp;":"&amp;dbP!$D$2),"&gt;="&amp;V$6,INDIRECT($F$1&amp;dbP!$D$2&amp;":"&amp;dbP!$D$2),"&lt;="&amp;V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W121" s="1">
        <f ca="1">SUMIFS(INDIRECT($F$1&amp;$F121&amp;":"&amp;$F121),INDIRECT($F$1&amp;dbP!$D$2&amp;":"&amp;dbP!$D$2),"&gt;="&amp;W$6,INDIRECT($F$1&amp;dbP!$D$2&amp;":"&amp;dbP!$D$2),"&lt;="&amp;W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X121" s="1">
        <f ca="1">SUMIFS(INDIRECT($F$1&amp;$F121&amp;":"&amp;$F121),INDIRECT($F$1&amp;dbP!$D$2&amp;":"&amp;dbP!$D$2),"&gt;="&amp;X$6,INDIRECT($F$1&amp;dbP!$D$2&amp;":"&amp;dbP!$D$2),"&lt;="&amp;X$7,INDIRECT($F$1&amp;dbP!$O$2&amp;":"&amp;dbP!$O$2),$H121,INDIRECT($F$1&amp;dbP!$P$2&amp;":"&amp;dbP!$P$2),IF($I121=$J121,"*",$I121),INDIRECT($F$1&amp;dbP!$Q$2&amp;":"&amp;dbP!$Q$2),IF(OR($I121=$J121,"  "&amp;$I121=$J121),"*",RIGHT($J121,LEN($J121)-4)))</f>
        <v>3928235.7393302638</v>
      </c>
      <c r="Y121" s="1">
        <f ca="1">SUMIFS(INDIRECT($F$1&amp;$F121&amp;":"&amp;$F121),INDIRECT($F$1&amp;dbP!$D$2&amp;":"&amp;dbP!$D$2),"&gt;="&amp;Y$6,INDIRECT($F$1&amp;dbP!$D$2&amp;":"&amp;dbP!$D$2),"&lt;="&amp;Y$7,INDIRECT($F$1&amp;dbP!$O$2&amp;":"&amp;dbP!$O$2),$H121,INDIRECT($F$1&amp;dbP!$P$2&amp;":"&amp;dbP!$P$2),IF($I121=$J121,"*",$I121),INDIRECT($F$1&amp;dbP!$Q$2&amp;":"&amp;dbP!$Q$2),IF(OR($I121=$J121,"  "&amp;$I121=$J121),"*",RIGHT($J121,LEN($J121)-4)))</f>
        <v>3928235.7393302638</v>
      </c>
      <c r="Z121" s="1">
        <f ca="1">SUMIFS(INDIRECT($F$1&amp;$F121&amp;":"&amp;$F121),INDIRECT($F$1&amp;dbP!$D$2&amp;":"&amp;dbP!$D$2),"&gt;="&amp;Z$6,INDIRECT($F$1&amp;dbP!$D$2&amp;":"&amp;dbP!$D$2),"&lt;="&amp;Z$7,INDIRECT($F$1&amp;dbP!$O$2&amp;":"&amp;dbP!$O$2),$H121,INDIRECT($F$1&amp;dbP!$P$2&amp;":"&amp;dbP!$P$2),IF($I121=$J121,"*",$I121),INDIRECT($F$1&amp;dbP!$Q$2&amp;":"&amp;dbP!$Q$2),IF(OR($I121=$J121,"  "&amp;$I121=$J121),"*",RIGHT($J121,LEN($J121)-4)))</f>
        <v>5892353.6089953948</v>
      </c>
      <c r="AA121" s="1">
        <f ca="1">SUMIFS(INDIRECT($F$1&amp;$F121&amp;":"&amp;$F121),INDIRECT($F$1&amp;dbP!$D$2&amp;":"&amp;dbP!$D$2),"&gt;="&amp;AA$6,INDIRECT($F$1&amp;dbP!$D$2&amp;":"&amp;dbP!$D$2),"&lt;="&amp;AA$7,INDIRECT($F$1&amp;dbP!$O$2&amp;":"&amp;dbP!$O$2),$H121,INDIRECT($F$1&amp;dbP!$P$2&amp;":"&amp;dbP!$P$2),IF($I121=$J121,"*",$I121),INDIRECT($F$1&amp;dbP!$Q$2&amp;":"&amp;dbP!$Q$2),IF(OR($I121=$J121,"  "&amp;$I121=$J121),"*",RIGHT($J121,LEN($J121)-4)))</f>
        <v>5892353.6089953948</v>
      </c>
      <c r="AB121" s="1">
        <f ca="1">SUMIFS(INDIRECT($F$1&amp;$F121&amp;":"&amp;$F121),INDIRECT($F$1&amp;dbP!$D$2&amp;":"&amp;dbP!$D$2),"&gt;="&amp;AB$6,INDIRECT($F$1&amp;dbP!$D$2&amp;":"&amp;dbP!$D$2),"&lt;="&amp;AB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C121" s="1">
        <f ca="1">SUMIFS(INDIRECT($F$1&amp;$F121&amp;":"&amp;$F121),INDIRECT($F$1&amp;dbP!$D$2&amp;":"&amp;dbP!$D$2),"&gt;="&amp;AC$6,INDIRECT($F$1&amp;dbP!$D$2&amp;":"&amp;dbP!$D$2),"&lt;="&amp;AC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D121" s="1">
        <f ca="1">SUMIFS(INDIRECT($F$1&amp;$F121&amp;":"&amp;$F121),INDIRECT($F$1&amp;dbP!$D$2&amp;":"&amp;dbP!$D$2),"&gt;="&amp;AD$6,INDIRECT($F$1&amp;dbP!$D$2&amp;":"&amp;dbP!$D$2),"&lt;="&amp;AD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E121" s="1">
        <f ca="1">SUMIFS(INDIRECT($F$1&amp;$F121&amp;":"&amp;$F121),INDIRECT($F$1&amp;dbP!$D$2&amp;":"&amp;dbP!$D$2),"&gt;="&amp;AE$6,INDIRECT($F$1&amp;dbP!$D$2&amp;":"&amp;dbP!$D$2),"&lt;="&amp;AE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F121" s="1">
        <f ca="1">SUMIFS(INDIRECT($F$1&amp;$F121&amp;":"&amp;$F121),INDIRECT($F$1&amp;dbP!$D$2&amp;":"&amp;dbP!$D$2),"&gt;="&amp;AF$6,INDIRECT($F$1&amp;dbP!$D$2&amp;":"&amp;dbP!$D$2),"&lt;="&amp;AF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G121" s="1">
        <f ca="1">SUMIFS(INDIRECT($F$1&amp;$F121&amp;":"&amp;$F121),INDIRECT($F$1&amp;dbP!$D$2&amp;":"&amp;dbP!$D$2),"&gt;="&amp;AG$6,INDIRECT($F$1&amp;dbP!$D$2&amp;":"&amp;dbP!$D$2),"&lt;="&amp;AG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H121" s="1">
        <f ca="1">SUMIFS(INDIRECT($F$1&amp;$F121&amp;":"&amp;$F121),INDIRECT($F$1&amp;dbP!$D$2&amp;":"&amp;dbP!$D$2),"&gt;="&amp;AH$6,INDIRECT($F$1&amp;dbP!$D$2&amp;":"&amp;dbP!$D$2),"&lt;="&amp;AH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I121" s="1">
        <f ca="1">SUMIFS(INDIRECT($F$1&amp;$F121&amp;":"&amp;$F121),INDIRECT($F$1&amp;dbP!$D$2&amp;":"&amp;dbP!$D$2),"&gt;="&amp;AI$6,INDIRECT($F$1&amp;dbP!$D$2&amp;":"&amp;dbP!$D$2),"&lt;="&amp;AI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J121" s="1">
        <f ca="1">SUMIFS(INDIRECT($F$1&amp;$F121&amp;":"&amp;$F121),INDIRECT($F$1&amp;dbP!$D$2&amp;":"&amp;dbP!$D$2),"&gt;="&amp;AJ$6,INDIRECT($F$1&amp;dbP!$D$2&amp;":"&amp;dbP!$D$2),"&lt;="&amp;AJ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K121" s="1">
        <f ca="1">SUMIFS(INDIRECT($F$1&amp;$F121&amp;":"&amp;$F121),INDIRECT($F$1&amp;dbP!$D$2&amp;":"&amp;dbP!$D$2),"&gt;="&amp;AK$6,INDIRECT($F$1&amp;dbP!$D$2&amp;":"&amp;dbP!$D$2),"&lt;="&amp;AK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L121" s="1">
        <f ca="1">SUMIFS(INDIRECT($F$1&amp;$F121&amp;":"&amp;$F121),INDIRECT($F$1&amp;dbP!$D$2&amp;":"&amp;dbP!$D$2),"&gt;="&amp;AL$6,INDIRECT($F$1&amp;dbP!$D$2&amp;":"&amp;dbP!$D$2),"&lt;="&amp;AL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M121" s="1">
        <f ca="1">SUMIFS(INDIRECT($F$1&amp;$F121&amp;":"&amp;$F121),INDIRECT($F$1&amp;dbP!$D$2&amp;":"&amp;dbP!$D$2),"&gt;="&amp;AM$6,INDIRECT($F$1&amp;dbP!$D$2&amp;":"&amp;dbP!$D$2),"&lt;="&amp;AM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N121" s="1">
        <f ca="1">SUMIFS(INDIRECT($F$1&amp;$F121&amp;":"&amp;$F121),INDIRECT($F$1&amp;dbP!$D$2&amp;":"&amp;dbP!$D$2),"&gt;="&amp;AN$6,INDIRECT($F$1&amp;dbP!$D$2&amp;":"&amp;dbP!$D$2),"&lt;="&amp;AN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O121" s="1">
        <f ca="1">SUMIFS(INDIRECT($F$1&amp;$F121&amp;":"&amp;$F121),INDIRECT($F$1&amp;dbP!$D$2&amp;":"&amp;dbP!$D$2),"&gt;="&amp;AO$6,INDIRECT($F$1&amp;dbP!$D$2&amp;":"&amp;dbP!$D$2),"&lt;="&amp;AO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P121" s="1">
        <f ca="1">SUMIFS(INDIRECT($F$1&amp;$F121&amp;":"&amp;$F121),INDIRECT($F$1&amp;dbP!$D$2&amp;":"&amp;dbP!$D$2),"&gt;="&amp;AP$6,INDIRECT($F$1&amp;dbP!$D$2&amp;":"&amp;dbP!$D$2),"&lt;="&amp;AP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Q121" s="1">
        <f ca="1">SUMIFS(INDIRECT($F$1&amp;$F121&amp;":"&amp;$F121),INDIRECT($F$1&amp;dbP!$D$2&amp;":"&amp;dbP!$D$2),"&gt;="&amp;AQ$6,INDIRECT($F$1&amp;dbP!$D$2&amp;":"&amp;dbP!$D$2),"&lt;="&amp;AQ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R121" s="1">
        <f ca="1">SUMIFS(INDIRECT($F$1&amp;$F121&amp;":"&amp;$F121),INDIRECT($F$1&amp;dbP!$D$2&amp;":"&amp;dbP!$D$2),"&gt;="&amp;AR$6,INDIRECT($F$1&amp;dbP!$D$2&amp;":"&amp;dbP!$D$2),"&lt;="&amp;AR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S121" s="1">
        <f ca="1">SUMIFS(INDIRECT($F$1&amp;$F121&amp;":"&amp;$F121),INDIRECT($F$1&amp;dbP!$D$2&amp;":"&amp;dbP!$D$2),"&gt;="&amp;AS$6,INDIRECT($F$1&amp;dbP!$D$2&amp;":"&amp;dbP!$D$2),"&lt;="&amp;AS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T121" s="1">
        <f ca="1">SUMIFS(INDIRECT($F$1&amp;$F121&amp;":"&amp;$F121),INDIRECT($F$1&amp;dbP!$D$2&amp;":"&amp;dbP!$D$2),"&gt;="&amp;AT$6,INDIRECT($F$1&amp;dbP!$D$2&amp;":"&amp;dbP!$D$2),"&lt;="&amp;AT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U121" s="1">
        <f ca="1">SUMIFS(INDIRECT($F$1&amp;$F121&amp;":"&amp;$F121),INDIRECT($F$1&amp;dbP!$D$2&amp;":"&amp;dbP!$D$2),"&gt;="&amp;AU$6,INDIRECT($F$1&amp;dbP!$D$2&amp;":"&amp;dbP!$D$2),"&lt;="&amp;AU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V121" s="1">
        <f ca="1">SUMIFS(INDIRECT($F$1&amp;$F121&amp;":"&amp;$F121),INDIRECT($F$1&amp;dbP!$D$2&amp;":"&amp;dbP!$D$2),"&gt;="&amp;AV$6,INDIRECT($F$1&amp;dbP!$D$2&amp;":"&amp;dbP!$D$2),"&lt;="&amp;AV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W121" s="1">
        <f ca="1">SUMIFS(INDIRECT($F$1&amp;$F121&amp;":"&amp;$F121),INDIRECT($F$1&amp;dbP!$D$2&amp;":"&amp;dbP!$D$2),"&gt;="&amp;AW$6,INDIRECT($F$1&amp;dbP!$D$2&amp;":"&amp;dbP!$D$2),"&lt;="&amp;AW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X121" s="1">
        <f ca="1">SUMIFS(INDIRECT($F$1&amp;$F121&amp;":"&amp;$F121),INDIRECT($F$1&amp;dbP!$D$2&amp;":"&amp;dbP!$D$2),"&gt;="&amp;AX$6,INDIRECT($F$1&amp;dbP!$D$2&amp;":"&amp;dbP!$D$2),"&lt;="&amp;AX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Y121" s="1">
        <f ca="1">SUMIFS(INDIRECT($F$1&amp;$F121&amp;":"&amp;$F121),INDIRECT($F$1&amp;dbP!$D$2&amp;":"&amp;dbP!$D$2),"&gt;="&amp;AY$6,INDIRECT($F$1&amp;dbP!$D$2&amp;":"&amp;dbP!$D$2),"&lt;="&amp;AY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Z121" s="1">
        <f ca="1">SUMIFS(INDIRECT($F$1&amp;$F121&amp;":"&amp;$F121),INDIRECT($F$1&amp;dbP!$D$2&amp;":"&amp;dbP!$D$2),"&gt;="&amp;AZ$6,INDIRECT($F$1&amp;dbP!$D$2&amp;":"&amp;dbP!$D$2),"&lt;="&amp;AZ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A121" s="1">
        <f ca="1">SUMIFS(INDIRECT($F$1&amp;$F121&amp;":"&amp;$F121),INDIRECT($F$1&amp;dbP!$D$2&amp;":"&amp;dbP!$D$2),"&gt;="&amp;BA$6,INDIRECT($F$1&amp;dbP!$D$2&amp;":"&amp;dbP!$D$2),"&lt;="&amp;BA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B121" s="1">
        <f ca="1">SUMIFS(INDIRECT($F$1&amp;$F121&amp;":"&amp;$F121),INDIRECT($F$1&amp;dbP!$D$2&amp;":"&amp;dbP!$D$2),"&gt;="&amp;BB$6,INDIRECT($F$1&amp;dbP!$D$2&amp;":"&amp;dbP!$D$2),"&lt;="&amp;BB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C121" s="1">
        <f ca="1">SUMIFS(INDIRECT($F$1&amp;$F121&amp;":"&amp;$F121),INDIRECT($F$1&amp;dbP!$D$2&amp;":"&amp;dbP!$D$2),"&gt;="&amp;BC$6,INDIRECT($F$1&amp;dbP!$D$2&amp;":"&amp;dbP!$D$2),"&lt;="&amp;BC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D121" s="1">
        <f ca="1">SUMIFS(INDIRECT($F$1&amp;$F121&amp;":"&amp;$F121),INDIRECT($F$1&amp;dbP!$D$2&amp;":"&amp;dbP!$D$2),"&gt;="&amp;BD$6,INDIRECT($F$1&amp;dbP!$D$2&amp;":"&amp;dbP!$D$2),"&lt;="&amp;BD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E121" s="1">
        <f ca="1">SUMIFS(INDIRECT($F$1&amp;$F121&amp;":"&amp;$F121),INDIRECT($F$1&amp;dbP!$D$2&amp;":"&amp;dbP!$D$2),"&gt;="&amp;BE$6,INDIRECT($F$1&amp;dbP!$D$2&amp;":"&amp;dbP!$D$2),"&lt;="&amp;BE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</row>
    <row r="122" spans="1:57" x14ac:dyDescent="0.3">
      <c r="B122" s="1">
        <f>MAX(B$115:B121)+1</f>
        <v>12</v>
      </c>
      <c r="D122" s="1" t="str">
        <f ca="1">INDIRECT($B$1&amp;Items!T$2&amp;$B122)</f>
        <v>CF(+)</v>
      </c>
      <c r="F122" s="1" t="str">
        <f ca="1">INDIRECT($B$1&amp;Items!P$2&amp;$B122)</f>
        <v>Y</v>
      </c>
      <c r="H122" s="13" t="str">
        <f ca="1">INDIRECT($B$1&amp;Items!M$2&amp;$B122)</f>
        <v>Поступление ДС от продаж</v>
      </c>
      <c r="I122" s="13" t="str">
        <f ca="1">IF(INDIRECT($B$1&amp;Items!N$2&amp;$B122)="",H122,INDIRECT($B$1&amp;Items!N$2&amp;$B122))</f>
        <v>Поступления от реализации</v>
      </c>
      <c r="J122" s="1" t="str">
        <f ca="1">IF(INDIRECT($B$1&amp;Items!O$2&amp;$B122)="",IF(H122&lt;&gt;I122,"  "&amp;I122,I122),"    "&amp;INDIRECT($B$1&amp;Items!O$2&amp;$B122))</f>
        <v xml:space="preserve">    Направление-2</v>
      </c>
      <c r="S122" s="1">
        <f ca="1">SUM($U122:INDIRECT(ADDRESS(ROW(),SUMIFS($1:$1,$5:$5,MAX($5:$5)))))</f>
        <v>48162051.953764752</v>
      </c>
      <c r="V122" s="1">
        <f ca="1">SUMIFS(INDIRECT($F$1&amp;$F122&amp;":"&amp;$F122),INDIRECT($F$1&amp;dbP!$D$2&amp;":"&amp;dbP!$D$2),"&gt;="&amp;V$6,INDIRECT($F$1&amp;dbP!$D$2&amp;":"&amp;dbP!$D$2),"&lt;="&amp;V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W122" s="1">
        <f ca="1">SUMIFS(INDIRECT($F$1&amp;$F122&amp;":"&amp;$F122),INDIRECT($F$1&amp;dbP!$D$2&amp;":"&amp;dbP!$D$2),"&gt;="&amp;W$6,INDIRECT($F$1&amp;dbP!$D$2&amp;":"&amp;dbP!$D$2),"&lt;="&amp;W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X122" s="1">
        <f ca="1">SUMIFS(INDIRECT($F$1&amp;$F122&amp;":"&amp;$F122),INDIRECT($F$1&amp;dbP!$D$2&amp;":"&amp;dbP!$D$2),"&gt;="&amp;X$6,INDIRECT($F$1&amp;dbP!$D$2&amp;":"&amp;dbP!$D$2),"&lt;="&amp;X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Y122" s="1">
        <f ca="1">SUMIFS(INDIRECT($F$1&amp;$F122&amp;":"&amp;$F122),INDIRECT($F$1&amp;dbP!$D$2&amp;":"&amp;dbP!$D$2),"&gt;="&amp;Y$6,INDIRECT($F$1&amp;dbP!$D$2&amp;":"&amp;dbP!$D$2),"&lt;="&amp;Y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Z122" s="1">
        <f ca="1">SUMIFS(INDIRECT($F$1&amp;$F122&amp;":"&amp;$F122),INDIRECT($F$1&amp;dbP!$D$2&amp;":"&amp;dbP!$D$2),"&gt;="&amp;Z$6,INDIRECT($F$1&amp;dbP!$D$2&amp;":"&amp;dbP!$D$2),"&lt;="&amp;Z$7,INDIRECT($F$1&amp;dbP!$O$2&amp;":"&amp;dbP!$O$2),$H122,INDIRECT($F$1&amp;dbP!$P$2&amp;":"&amp;dbP!$P$2),IF($I122=$J122,"*",$I122),INDIRECT($F$1&amp;dbP!$Q$2&amp;":"&amp;dbP!$Q$2),IF(OR($I122=$J122,"  "&amp;$I122=$J122),"*",RIGHT($J122,LEN($J122)-4)))</f>
        <v>19264820.781505901</v>
      </c>
      <c r="AA122" s="1">
        <f ca="1">SUMIFS(INDIRECT($F$1&amp;$F122&amp;":"&amp;$F122),INDIRECT($F$1&amp;dbP!$D$2&amp;":"&amp;dbP!$D$2),"&gt;="&amp;AA$6,INDIRECT($F$1&amp;dbP!$D$2&amp;":"&amp;dbP!$D$2),"&lt;="&amp;AA$7,INDIRECT($F$1&amp;dbP!$O$2&amp;":"&amp;dbP!$O$2),$H122,INDIRECT($F$1&amp;dbP!$P$2&amp;":"&amp;dbP!$P$2),IF($I122=$J122,"*",$I122),INDIRECT($F$1&amp;dbP!$Q$2&amp;":"&amp;dbP!$Q$2),IF(OR($I122=$J122,"  "&amp;$I122=$J122),"*",RIGHT($J122,LEN($J122)-4)))</f>
        <v>14448615.586129425</v>
      </c>
      <c r="AB122" s="1">
        <f ca="1">SUMIFS(INDIRECT($F$1&amp;$F122&amp;":"&amp;$F122),INDIRECT($F$1&amp;dbP!$D$2&amp;":"&amp;dbP!$D$2),"&gt;="&amp;AB$6,INDIRECT($F$1&amp;dbP!$D$2&amp;":"&amp;dbP!$D$2),"&lt;="&amp;AB$7,INDIRECT($F$1&amp;dbP!$O$2&amp;":"&amp;dbP!$O$2),$H122,INDIRECT($F$1&amp;dbP!$P$2&amp;":"&amp;dbP!$P$2),IF($I122=$J122,"*",$I122),INDIRECT($F$1&amp;dbP!$Q$2&amp;":"&amp;dbP!$Q$2),IF(OR($I122=$J122,"  "&amp;$I122=$J122),"*",RIGHT($J122,LEN($J122)-4)))</f>
        <v>14448615.586129425</v>
      </c>
      <c r="AC122" s="1">
        <f ca="1">SUMIFS(INDIRECT($F$1&amp;$F122&amp;":"&amp;$F122),INDIRECT($F$1&amp;dbP!$D$2&amp;":"&amp;dbP!$D$2),"&gt;="&amp;AC$6,INDIRECT($F$1&amp;dbP!$D$2&amp;":"&amp;dbP!$D$2),"&lt;="&amp;AC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D122" s="1">
        <f ca="1">SUMIFS(INDIRECT($F$1&amp;$F122&amp;":"&amp;$F122),INDIRECT($F$1&amp;dbP!$D$2&amp;":"&amp;dbP!$D$2),"&gt;="&amp;AD$6,INDIRECT($F$1&amp;dbP!$D$2&amp;":"&amp;dbP!$D$2),"&lt;="&amp;AD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E122" s="1">
        <f ca="1">SUMIFS(INDIRECT($F$1&amp;$F122&amp;":"&amp;$F122),INDIRECT($F$1&amp;dbP!$D$2&amp;":"&amp;dbP!$D$2),"&gt;="&amp;AE$6,INDIRECT($F$1&amp;dbP!$D$2&amp;":"&amp;dbP!$D$2),"&lt;="&amp;AE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F122" s="1">
        <f ca="1">SUMIFS(INDIRECT($F$1&amp;$F122&amp;":"&amp;$F122),INDIRECT($F$1&amp;dbP!$D$2&amp;":"&amp;dbP!$D$2),"&gt;="&amp;AF$6,INDIRECT($F$1&amp;dbP!$D$2&amp;":"&amp;dbP!$D$2),"&lt;="&amp;AF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G122" s="1">
        <f ca="1">SUMIFS(INDIRECT($F$1&amp;$F122&amp;":"&amp;$F122),INDIRECT($F$1&amp;dbP!$D$2&amp;":"&amp;dbP!$D$2),"&gt;="&amp;AG$6,INDIRECT($F$1&amp;dbP!$D$2&amp;":"&amp;dbP!$D$2),"&lt;="&amp;AG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H122" s="1">
        <f ca="1">SUMIFS(INDIRECT($F$1&amp;$F122&amp;":"&amp;$F122),INDIRECT($F$1&amp;dbP!$D$2&amp;":"&amp;dbP!$D$2),"&gt;="&amp;AH$6,INDIRECT($F$1&amp;dbP!$D$2&amp;":"&amp;dbP!$D$2),"&lt;="&amp;AH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I122" s="1">
        <f ca="1">SUMIFS(INDIRECT($F$1&amp;$F122&amp;":"&amp;$F122),INDIRECT($F$1&amp;dbP!$D$2&amp;":"&amp;dbP!$D$2),"&gt;="&amp;AI$6,INDIRECT($F$1&amp;dbP!$D$2&amp;":"&amp;dbP!$D$2),"&lt;="&amp;AI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J122" s="1">
        <f ca="1">SUMIFS(INDIRECT($F$1&amp;$F122&amp;":"&amp;$F122),INDIRECT($F$1&amp;dbP!$D$2&amp;":"&amp;dbP!$D$2),"&gt;="&amp;AJ$6,INDIRECT($F$1&amp;dbP!$D$2&amp;":"&amp;dbP!$D$2),"&lt;="&amp;AJ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K122" s="1">
        <f ca="1">SUMIFS(INDIRECT($F$1&amp;$F122&amp;":"&amp;$F122),INDIRECT($F$1&amp;dbP!$D$2&amp;":"&amp;dbP!$D$2),"&gt;="&amp;AK$6,INDIRECT($F$1&amp;dbP!$D$2&amp;":"&amp;dbP!$D$2),"&lt;="&amp;AK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L122" s="1">
        <f ca="1">SUMIFS(INDIRECT($F$1&amp;$F122&amp;":"&amp;$F122),INDIRECT($F$1&amp;dbP!$D$2&amp;":"&amp;dbP!$D$2),"&gt;="&amp;AL$6,INDIRECT($F$1&amp;dbP!$D$2&amp;":"&amp;dbP!$D$2),"&lt;="&amp;AL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M122" s="1">
        <f ca="1">SUMIFS(INDIRECT($F$1&amp;$F122&amp;":"&amp;$F122),INDIRECT($F$1&amp;dbP!$D$2&amp;":"&amp;dbP!$D$2),"&gt;="&amp;AM$6,INDIRECT($F$1&amp;dbP!$D$2&amp;":"&amp;dbP!$D$2),"&lt;="&amp;AM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N122" s="1">
        <f ca="1">SUMIFS(INDIRECT($F$1&amp;$F122&amp;":"&amp;$F122),INDIRECT($F$1&amp;dbP!$D$2&amp;":"&amp;dbP!$D$2),"&gt;="&amp;AN$6,INDIRECT($F$1&amp;dbP!$D$2&amp;":"&amp;dbP!$D$2),"&lt;="&amp;AN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O122" s="1">
        <f ca="1">SUMIFS(INDIRECT($F$1&amp;$F122&amp;":"&amp;$F122),INDIRECT($F$1&amp;dbP!$D$2&amp;":"&amp;dbP!$D$2),"&gt;="&amp;AO$6,INDIRECT($F$1&amp;dbP!$D$2&amp;":"&amp;dbP!$D$2),"&lt;="&amp;AO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P122" s="1">
        <f ca="1">SUMIFS(INDIRECT($F$1&amp;$F122&amp;":"&amp;$F122),INDIRECT($F$1&amp;dbP!$D$2&amp;":"&amp;dbP!$D$2),"&gt;="&amp;AP$6,INDIRECT($F$1&amp;dbP!$D$2&amp;":"&amp;dbP!$D$2),"&lt;="&amp;AP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Q122" s="1">
        <f ca="1">SUMIFS(INDIRECT($F$1&amp;$F122&amp;":"&amp;$F122),INDIRECT($F$1&amp;dbP!$D$2&amp;":"&amp;dbP!$D$2),"&gt;="&amp;AQ$6,INDIRECT($F$1&amp;dbP!$D$2&amp;":"&amp;dbP!$D$2),"&lt;="&amp;AQ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R122" s="1">
        <f ca="1">SUMIFS(INDIRECT($F$1&amp;$F122&amp;":"&amp;$F122),INDIRECT($F$1&amp;dbP!$D$2&amp;":"&amp;dbP!$D$2),"&gt;="&amp;AR$6,INDIRECT($F$1&amp;dbP!$D$2&amp;":"&amp;dbP!$D$2),"&lt;="&amp;AR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S122" s="1">
        <f ca="1">SUMIFS(INDIRECT($F$1&amp;$F122&amp;":"&amp;$F122),INDIRECT($F$1&amp;dbP!$D$2&amp;":"&amp;dbP!$D$2),"&gt;="&amp;AS$6,INDIRECT($F$1&amp;dbP!$D$2&amp;":"&amp;dbP!$D$2),"&lt;="&amp;AS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T122" s="1">
        <f ca="1">SUMIFS(INDIRECT($F$1&amp;$F122&amp;":"&amp;$F122),INDIRECT($F$1&amp;dbP!$D$2&amp;":"&amp;dbP!$D$2),"&gt;="&amp;AT$6,INDIRECT($F$1&amp;dbP!$D$2&amp;":"&amp;dbP!$D$2),"&lt;="&amp;AT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U122" s="1">
        <f ca="1">SUMIFS(INDIRECT($F$1&amp;$F122&amp;":"&amp;$F122),INDIRECT($F$1&amp;dbP!$D$2&amp;":"&amp;dbP!$D$2),"&gt;="&amp;AU$6,INDIRECT($F$1&amp;dbP!$D$2&amp;":"&amp;dbP!$D$2),"&lt;="&amp;AU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V122" s="1">
        <f ca="1">SUMIFS(INDIRECT($F$1&amp;$F122&amp;":"&amp;$F122),INDIRECT($F$1&amp;dbP!$D$2&amp;":"&amp;dbP!$D$2),"&gt;="&amp;AV$6,INDIRECT($F$1&amp;dbP!$D$2&amp;":"&amp;dbP!$D$2),"&lt;="&amp;AV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W122" s="1">
        <f ca="1">SUMIFS(INDIRECT($F$1&amp;$F122&amp;":"&amp;$F122),INDIRECT($F$1&amp;dbP!$D$2&amp;":"&amp;dbP!$D$2),"&gt;="&amp;AW$6,INDIRECT($F$1&amp;dbP!$D$2&amp;":"&amp;dbP!$D$2),"&lt;="&amp;AW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X122" s="1">
        <f ca="1">SUMIFS(INDIRECT($F$1&amp;$F122&amp;":"&amp;$F122),INDIRECT($F$1&amp;dbP!$D$2&amp;":"&amp;dbP!$D$2),"&gt;="&amp;AX$6,INDIRECT($F$1&amp;dbP!$D$2&amp;":"&amp;dbP!$D$2),"&lt;="&amp;AX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Y122" s="1">
        <f ca="1">SUMIFS(INDIRECT($F$1&amp;$F122&amp;":"&amp;$F122),INDIRECT($F$1&amp;dbP!$D$2&amp;":"&amp;dbP!$D$2),"&gt;="&amp;AY$6,INDIRECT($F$1&amp;dbP!$D$2&amp;":"&amp;dbP!$D$2),"&lt;="&amp;AY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Z122" s="1">
        <f ca="1">SUMIFS(INDIRECT($F$1&amp;$F122&amp;":"&amp;$F122),INDIRECT($F$1&amp;dbP!$D$2&amp;":"&amp;dbP!$D$2),"&gt;="&amp;AZ$6,INDIRECT($F$1&amp;dbP!$D$2&amp;":"&amp;dbP!$D$2),"&lt;="&amp;AZ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A122" s="1">
        <f ca="1">SUMIFS(INDIRECT($F$1&amp;$F122&amp;":"&amp;$F122),INDIRECT($F$1&amp;dbP!$D$2&amp;":"&amp;dbP!$D$2),"&gt;="&amp;BA$6,INDIRECT($F$1&amp;dbP!$D$2&amp;":"&amp;dbP!$D$2),"&lt;="&amp;BA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B122" s="1">
        <f ca="1">SUMIFS(INDIRECT($F$1&amp;$F122&amp;":"&amp;$F122),INDIRECT($F$1&amp;dbP!$D$2&amp;":"&amp;dbP!$D$2),"&gt;="&amp;BB$6,INDIRECT($F$1&amp;dbP!$D$2&amp;":"&amp;dbP!$D$2),"&lt;="&amp;BB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C122" s="1">
        <f ca="1">SUMIFS(INDIRECT($F$1&amp;$F122&amp;":"&amp;$F122),INDIRECT($F$1&amp;dbP!$D$2&amp;":"&amp;dbP!$D$2),"&gt;="&amp;BC$6,INDIRECT($F$1&amp;dbP!$D$2&amp;":"&amp;dbP!$D$2),"&lt;="&amp;BC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D122" s="1">
        <f ca="1">SUMIFS(INDIRECT($F$1&amp;$F122&amp;":"&amp;$F122),INDIRECT($F$1&amp;dbP!$D$2&amp;":"&amp;dbP!$D$2),"&gt;="&amp;BD$6,INDIRECT($F$1&amp;dbP!$D$2&amp;":"&amp;dbP!$D$2),"&lt;="&amp;BD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E122" s="1">
        <f ca="1">SUMIFS(INDIRECT($F$1&amp;$F122&amp;":"&amp;$F122),INDIRECT($F$1&amp;dbP!$D$2&amp;":"&amp;dbP!$D$2),"&gt;="&amp;BE$6,INDIRECT($F$1&amp;dbP!$D$2&amp;":"&amp;dbP!$D$2),"&lt;="&amp;BE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</row>
    <row r="123" spans="1:57" x14ac:dyDescent="0.3">
      <c r="B123" s="1">
        <f>MAX(B$115:B122)+1</f>
        <v>13</v>
      </c>
      <c r="D123" s="1" t="str">
        <f ca="1">INDIRECT($B$1&amp;Items!T$2&amp;$B123)</f>
        <v>CF(+)</v>
      </c>
      <c r="F123" s="1" t="str">
        <f ca="1">INDIRECT($B$1&amp;Items!P$2&amp;$B123)</f>
        <v>Y</v>
      </c>
      <c r="H123" s="13" t="str">
        <f ca="1">INDIRECT($B$1&amp;Items!M$2&amp;$B123)</f>
        <v>Поступление ДС от продаж</v>
      </c>
      <c r="I123" s="13" t="str">
        <f ca="1">IF(INDIRECT($B$1&amp;Items!N$2&amp;$B123)="",H123,INDIRECT($B$1&amp;Items!N$2&amp;$B123))</f>
        <v>Поступления от реализации</v>
      </c>
      <c r="J123" s="1" t="str">
        <f ca="1">IF(INDIRECT($B$1&amp;Items!O$2&amp;$B123)="",IF(H123&lt;&gt;I123,"  "&amp;I123,I123),"    "&amp;INDIRECT($B$1&amp;Items!O$2&amp;$B123))</f>
        <v xml:space="preserve">    Направление-3</v>
      </c>
      <c r="S123" s="1">
        <f ca="1">SUM($U123:INDIRECT(ADDRESS(ROW(),SUMIFS($1:$1,$5:$5,MAX($5:$5)))))</f>
        <v>0</v>
      </c>
      <c r="V123" s="1">
        <f ca="1">SUMIFS(INDIRECT($F$1&amp;$F123&amp;":"&amp;$F123),INDIRECT($F$1&amp;dbP!$D$2&amp;":"&amp;dbP!$D$2),"&gt;="&amp;V$6,INDIRECT($F$1&amp;dbP!$D$2&amp;":"&amp;dbP!$D$2),"&lt;="&amp;V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W123" s="1">
        <f ca="1">SUMIFS(INDIRECT($F$1&amp;$F123&amp;":"&amp;$F123),INDIRECT($F$1&amp;dbP!$D$2&amp;":"&amp;dbP!$D$2),"&gt;="&amp;W$6,INDIRECT($F$1&amp;dbP!$D$2&amp;":"&amp;dbP!$D$2),"&lt;="&amp;W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X123" s="1">
        <f ca="1">SUMIFS(INDIRECT($F$1&amp;$F123&amp;":"&amp;$F123),INDIRECT($F$1&amp;dbP!$D$2&amp;":"&amp;dbP!$D$2),"&gt;="&amp;X$6,INDIRECT($F$1&amp;dbP!$D$2&amp;":"&amp;dbP!$D$2),"&lt;="&amp;X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Y123" s="1">
        <f ca="1">SUMIFS(INDIRECT($F$1&amp;$F123&amp;":"&amp;$F123),INDIRECT($F$1&amp;dbP!$D$2&amp;":"&amp;dbP!$D$2),"&gt;="&amp;Y$6,INDIRECT($F$1&amp;dbP!$D$2&amp;":"&amp;dbP!$D$2),"&lt;="&amp;Y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Z123" s="1">
        <f ca="1">SUMIFS(INDIRECT($F$1&amp;$F123&amp;":"&amp;$F123),INDIRECT($F$1&amp;dbP!$D$2&amp;":"&amp;dbP!$D$2),"&gt;="&amp;Z$6,INDIRECT($F$1&amp;dbP!$D$2&amp;":"&amp;dbP!$D$2),"&lt;="&amp;Z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A123" s="1">
        <f ca="1">SUMIFS(INDIRECT($F$1&amp;$F123&amp;":"&amp;$F123),INDIRECT($F$1&amp;dbP!$D$2&amp;":"&amp;dbP!$D$2),"&gt;="&amp;AA$6,INDIRECT($F$1&amp;dbP!$D$2&amp;":"&amp;dbP!$D$2),"&lt;="&amp;AA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B123" s="1">
        <f ca="1">SUMIFS(INDIRECT($F$1&amp;$F123&amp;":"&amp;$F123),INDIRECT($F$1&amp;dbP!$D$2&amp;":"&amp;dbP!$D$2),"&gt;="&amp;AB$6,INDIRECT($F$1&amp;dbP!$D$2&amp;":"&amp;dbP!$D$2),"&lt;="&amp;AB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C123" s="1">
        <f ca="1">SUMIFS(INDIRECT($F$1&amp;$F123&amp;":"&amp;$F123),INDIRECT($F$1&amp;dbP!$D$2&amp;":"&amp;dbP!$D$2),"&gt;="&amp;AC$6,INDIRECT($F$1&amp;dbP!$D$2&amp;":"&amp;dbP!$D$2),"&lt;="&amp;AC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D123" s="1">
        <f ca="1">SUMIFS(INDIRECT($F$1&amp;$F123&amp;":"&amp;$F123),INDIRECT($F$1&amp;dbP!$D$2&amp;":"&amp;dbP!$D$2),"&gt;="&amp;AD$6,INDIRECT($F$1&amp;dbP!$D$2&amp;":"&amp;dbP!$D$2),"&lt;="&amp;AD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E123" s="1">
        <f ca="1">SUMIFS(INDIRECT($F$1&amp;$F123&amp;":"&amp;$F123),INDIRECT($F$1&amp;dbP!$D$2&amp;":"&amp;dbP!$D$2),"&gt;="&amp;AE$6,INDIRECT($F$1&amp;dbP!$D$2&amp;":"&amp;dbP!$D$2),"&lt;="&amp;AE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F123" s="1">
        <f ca="1">SUMIFS(INDIRECT($F$1&amp;$F123&amp;":"&amp;$F123),INDIRECT($F$1&amp;dbP!$D$2&amp;":"&amp;dbP!$D$2),"&gt;="&amp;AF$6,INDIRECT($F$1&amp;dbP!$D$2&amp;":"&amp;dbP!$D$2),"&lt;="&amp;AF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G123" s="1">
        <f ca="1">SUMIFS(INDIRECT($F$1&amp;$F123&amp;":"&amp;$F123),INDIRECT($F$1&amp;dbP!$D$2&amp;":"&amp;dbP!$D$2),"&gt;="&amp;AG$6,INDIRECT($F$1&amp;dbP!$D$2&amp;":"&amp;dbP!$D$2),"&lt;="&amp;AG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H123" s="1">
        <f ca="1">SUMIFS(INDIRECT($F$1&amp;$F123&amp;":"&amp;$F123),INDIRECT($F$1&amp;dbP!$D$2&amp;":"&amp;dbP!$D$2),"&gt;="&amp;AH$6,INDIRECT($F$1&amp;dbP!$D$2&amp;":"&amp;dbP!$D$2),"&lt;="&amp;AH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I123" s="1">
        <f ca="1">SUMIFS(INDIRECT($F$1&amp;$F123&amp;":"&amp;$F123),INDIRECT($F$1&amp;dbP!$D$2&amp;":"&amp;dbP!$D$2),"&gt;="&amp;AI$6,INDIRECT($F$1&amp;dbP!$D$2&amp;":"&amp;dbP!$D$2),"&lt;="&amp;AI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J123" s="1">
        <f ca="1">SUMIFS(INDIRECT($F$1&amp;$F123&amp;":"&amp;$F123),INDIRECT($F$1&amp;dbP!$D$2&amp;":"&amp;dbP!$D$2),"&gt;="&amp;AJ$6,INDIRECT($F$1&amp;dbP!$D$2&amp;":"&amp;dbP!$D$2),"&lt;="&amp;AJ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K123" s="1">
        <f ca="1">SUMIFS(INDIRECT($F$1&amp;$F123&amp;":"&amp;$F123),INDIRECT($F$1&amp;dbP!$D$2&amp;":"&amp;dbP!$D$2),"&gt;="&amp;AK$6,INDIRECT($F$1&amp;dbP!$D$2&amp;":"&amp;dbP!$D$2),"&lt;="&amp;AK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L123" s="1">
        <f ca="1">SUMIFS(INDIRECT($F$1&amp;$F123&amp;":"&amp;$F123),INDIRECT($F$1&amp;dbP!$D$2&amp;":"&amp;dbP!$D$2),"&gt;="&amp;AL$6,INDIRECT($F$1&amp;dbP!$D$2&amp;":"&amp;dbP!$D$2),"&lt;="&amp;AL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M123" s="1">
        <f ca="1">SUMIFS(INDIRECT($F$1&amp;$F123&amp;":"&amp;$F123),INDIRECT($F$1&amp;dbP!$D$2&amp;":"&amp;dbP!$D$2),"&gt;="&amp;AM$6,INDIRECT($F$1&amp;dbP!$D$2&amp;":"&amp;dbP!$D$2),"&lt;="&amp;AM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N123" s="1">
        <f ca="1">SUMIFS(INDIRECT($F$1&amp;$F123&amp;":"&amp;$F123),INDIRECT($F$1&amp;dbP!$D$2&amp;":"&amp;dbP!$D$2),"&gt;="&amp;AN$6,INDIRECT($F$1&amp;dbP!$D$2&amp;":"&amp;dbP!$D$2),"&lt;="&amp;AN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O123" s="1">
        <f ca="1">SUMIFS(INDIRECT($F$1&amp;$F123&amp;":"&amp;$F123),INDIRECT($F$1&amp;dbP!$D$2&amp;":"&amp;dbP!$D$2),"&gt;="&amp;AO$6,INDIRECT($F$1&amp;dbP!$D$2&amp;":"&amp;dbP!$D$2),"&lt;="&amp;AO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P123" s="1">
        <f ca="1">SUMIFS(INDIRECT($F$1&amp;$F123&amp;":"&amp;$F123),INDIRECT($F$1&amp;dbP!$D$2&amp;":"&amp;dbP!$D$2),"&gt;="&amp;AP$6,INDIRECT($F$1&amp;dbP!$D$2&amp;":"&amp;dbP!$D$2),"&lt;="&amp;AP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Q123" s="1">
        <f ca="1">SUMIFS(INDIRECT($F$1&amp;$F123&amp;":"&amp;$F123),INDIRECT($F$1&amp;dbP!$D$2&amp;":"&amp;dbP!$D$2),"&gt;="&amp;AQ$6,INDIRECT($F$1&amp;dbP!$D$2&amp;":"&amp;dbP!$D$2),"&lt;="&amp;AQ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R123" s="1">
        <f ca="1">SUMIFS(INDIRECT($F$1&amp;$F123&amp;":"&amp;$F123),INDIRECT($F$1&amp;dbP!$D$2&amp;":"&amp;dbP!$D$2),"&gt;="&amp;AR$6,INDIRECT($F$1&amp;dbP!$D$2&amp;":"&amp;dbP!$D$2),"&lt;="&amp;AR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S123" s="1">
        <f ca="1">SUMIFS(INDIRECT($F$1&amp;$F123&amp;":"&amp;$F123),INDIRECT($F$1&amp;dbP!$D$2&amp;":"&amp;dbP!$D$2),"&gt;="&amp;AS$6,INDIRECT($F$1&amp;dbP!$D$2&amp;":"&amp;dbP!$D$2),"&lt;="&amp;AS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T123" s="1">
        <f ca="1">SUMIFS(INDIRECT($F$1&amp;$F123&amp;":"&amp;$F123),INDIRECT($F$1&amp;dbP!$D$2&amp;":"&amp;dbP!$D$2),"&gt;="&amp;AT$6,INDIRECT($F$1&amp;dbP!$D$2&amp;":"&amp;dbP!$D$2),"&lt;="&amp;AT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U123" s="1">
        <f ca="1">SUMIFS(INDIRECT($F$1&amp;$F123&amp;":"&amp;$F123),INDIRECT($F$1&amp;dbP!$D$2&amp;":"&amp;dbP!$D$2),"&gt;="&amp;AU$6,INDIRECT($F$1&amp;dbP!$D$2&amp;":"&amp;dbP!$D$2),"&lt;="&amp;AU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V123" s="1">
        <f ca="1">SUMIFS(INDIRECT($F$1&amp;$F123&amp;":"&amp;$F123),INDIRECT($F$1&amp;dbP!$D$2&amp;":"&amp;dbP!$D$2),"&gt;="&amp;AV$6,INDIRECT($F$1&amp;dbP!$D$2&amp;":"&amp;dbP!$D$2),"&lt;="&amp;AV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W123" s="1">
        <f ca="1">SUMIFS(INDIRECT($F$1&amp;$F123&amp;":"&amp;$F123),INDIRECT($F$1&amp;dbP!$D$2&amp;":"&amp;dbP!$D$2),"&gt;="&amp;AW$6,INDIRECT($F$1&amp;dbP!$D$2&amp;":"&amp;dbP!$D$2),"&lt;="&amp;AW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X123" s="1">
        <f ca="1">SUMIFS(INDIRECT($F$1&amp;$F123&amp;":"&amp;$F123),INDIRECT($F$1&amp;dbP!$D$2&amp;":"&amp;dbP!$D$2),"&gt;="&amp;AX$6,INDIRECT($F$1&amp;dbP!$D$2&amp;":"&amp;dbP!$D$2),"&lt;="&amp;AX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Y123" s="1">
        <f ca="1">SUMIFS(INDIRECT($F$1&amp;$F123&amp;":"&amp;$F123),INDIRECT($F$1&amp;dbP!$D$2&amp;":"&amp;dbP!$D$2),"&gt;="&amp;AY$6,INDIRECT($F$1&amp;dbP!$D$2&amp;":"&amp;dbP!$D$2),"&lt;="&amp;AY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Z123" s="1">
        <f ca="1">SUMIFS(INDIRECT($F$1&amp;$F123&amp;":"&amp;$F123),INDIRECT($F$1&amp;dbP!$D$2&amp;":"&amp;dbP!$D$2),"&gt;="&amp;AZ$6,INDIRECT($F$1&amp;dbP!$D$2&amp;":"&amp;dbP!$D$2),"&lt;="&amp;AZ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A123" s="1">
        <f ca="1">SUMIFS(INDIRECT($F$1&amp;$F123&amp;":"&amp;$F123),INDIRECT($F$1&amp;dbP!$D$2&amp;":"&amp;dbP!$D$2),"&gt;="&amp;BA$6,INDIRECT($F$1&amp;dbP!$D$2&amp;":"&amp;dbP!$D$2),"&lt;="&amp;BA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B123" s="1">
        <f ca="1">SUMIFS(INDIRECT($F$1&amp;$F123&amp;":"&amp;$F123),INDIRECT($F$1&amp;dbP!$D$2&amp;":"&amp;dbP!$D$2),"&gt;="&amp;BB$6,INDIRECT($F$1&amp;dbP!$D$2&amp;":"&amp;dbP!$D$2),"&lt;="&amp;BB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C123" s="1">
        <f ca="1">SUMIFS(INDIRECT($F$1&amp;$F123&amp;":"&amp;$F123),INDIRECT($F$1&amp;dbP!$D$2&amp;":"&amp;dbP!$D$2),"&gt;="&amp;BC$6,INDIRECT($F$1&amp;dbP!$D$2&amp;":"&amp;dbP!$D$2),"&lt;="&amp;BC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D123" s="1">
        <f ca="1">SUMIFS(INDIRECT($F$1&amp;$F123&amp;":"&amp;$F123),INDIRECT($F$1&amp;dbP!$D$2&amp;":"&amp;dbP!$D$2),"&gt;="&amp;BD$6,INDIRECT($F$1&amp;dbP!$D$2&amp;":"&amp;dbP!$D$2),"&lt;="&amp;BD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E123" s="1">
        <f ca="1">SUMIFS(INDIRECT($F$1&amp;$F123&amp;":"&amp;$F123),INDIRECT($F$1&amp;dbP!$D$2&amp;":"&amp;dbP!$D$2),"&gt;="&amp;BE$6,INDIRECT($F$1&amp;dbP!$D$2&amp;":"&amp;dbP!$D$2),"&lt;="&amp;BE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</row>
    <row r="124" spans="1:57" x14ac:dyDescent="0.3">
      <c r="B124" s="1">
        <f>MAX(B$115:B123)+1</f>
        <v>14</v>
      </c>
      <c r="D124" s="1">
        <f ca="1">INDIRECT($B$1&amp;Items!T$2&amp;$B124)</f>
        <v>0</v>
      </c>
      <c r="F124" s="1" t="str">
        <f ca="1">INDIRECT($B$1&amp;Items!P$2&amp;$B124)</f>
        <v>Y</v>
      </c>
      <c r="H124" s="13" t="str">
        <f ca="1">INDIRECT($B$1&amp;Items!M$2&amp;$B124)</f>
        <v>Поступление ДС от продаж</v>
      </c>
      <c r="I124" s="13" t="str">
        <f ca="1">IF(INDIRECT($B$1&amp;Items!N$2&amp;$B124)="",H124,INDIRECT($B$1&amp;Items!N$2&amp;$B124))</f>
        <v>Прочие поступления от продаж</v>
      </c>
      <c r="J124" s="1" t="str">
        <f ca="1">IF(INDIRECT($B$1&amp;Items!O$2&amp;$B124)="",IF(H124&lt;&gt;I124,"  "&amp;I124,I124),"    "&amp;INDIRECT($B$1&amp;Items!O$2&amp;$B124))</f>
        <v xml:space="preserve">  Прочие поступления от продаж</v>
      </c>
      <c r="S124" s="1">
        <f ca="1">SUM($U124:INDIRECT(ADDRESS(ROW(),SUMIFS($1:$1,$5:$5,MAX($5:$5)))))</f>
        <v>0</v>
      </c>
      <c r="V124" s="1">
        <f ca="1">SUMIFS(INDIRECT($F$1&amp;$F124&amp;":"&amp;$F124),INDIRECT($F$1&amp;dbP!$D$2&amp;":"&amp;dbP!$D$2),"&gt;="&amp;V$6,INDIRECT($F$1&amp;dbP!$D$2&amp;":"&amp;dbP!$D$2),"&lt;="&amp;V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W124" s="1">
        <f ca="1">SUMIFS(INDIRECT($F$1&amp;$F124&amp;":"&amp;$F124),INDIRECT($F$1&amp;dbP!$D$2&amp;":"&amp;dbP!$D$2),"&gt;="&amp;W$6,INDIRECT($F$1&amp;dbP!$D$2&amp;":"&amp;dbP!$D$2),"&lt;="&amp;W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X124" s="1">
        <f ca="1">SUMIFS(INDIRECT($F$1&amp;$F124&amp;":"&amp;$F124),INDIRECT($F$1&amp;dbP!$D$2&amp;":"&amp;dbP!$D$2),"&gt;="&amp;X$6,INDIRECT($F$1&amp;dbP!$D$2&amp;":"&amp;dbP!$D$2),"&lt;="&amp;X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Y124" s="1">
        <f ca="1">SUMIFS(INDIRECT($F$1&amp;$F124&amp;":"&amp;$F124),INDIRECT($F$1&amp;dbP!$D$2&amp;":"&amp;dbP!$D$2),"&gt;="&amp;Y$6,INDIRECT($F$1&amp;dbP!$D$2&amp;":"&amp;dbP!$D$2),"&lt;="&amp;Y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Z124" s="1">
        <f ca="1">SUMIFS(INDIRECT($F$1&amp;$F124&amp;":"&amp;$F124),INDIRECT($F$1&amp;dbP!$D$2&amp;":"&amp;dbP!$D$2),"&gt;="&amp;Z$6,INDIRECT($F$1&amp;dbP!$D$2&amp;":"&amp;dbP!$D$2),"&lt;="&amp;Z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A124" s="1">
        <f ca="1">SUMIFS(INDIRECT($F$1&amp;$F124&amp;":"&amp;$F124),INDIRECT($F$1&amp;dbP!$D$2&amp;":"&amp;dbP!$D$2),"&gt;="&amp;AA$6,INDIRECT($F$1&amp;dbP!$D$2&amp;":"&amp;dbP!$D$2),"&lt;="&amp;AA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B124" s="1">
        <f ca="1">SUMIFS(INDIRECT($F$1&amp;$F124&amp;":"&amp;$F124),INDIRECT($F$1&amp;dbP!$D$2&amp;":"&amp;dbP!$D$2),"&gt;="&amp;AB$6,INDIRECT($F$1&amp;dbP!$D$2&amp;":"&amp;dbP!$D$2),"&lt;="&amp;AB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C124" s="1">
        <f ca="1">SUMIFS(INDIRECT($F$1&amp;$F124&amp;":"&amp;$F124),INDIRECT($F$1&amp;dbP!$D$2&amp;":"&amp;dbP!$D$2),"&gt;="&amp;AC$6,INDIRECT($F$1&amp;dbP!$D$2&amp;":"&amp;dbP!$D$2),"&lt;="&amp;AC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D124" s="1">
        <f ca="1">SUMIFS(INDIRECT($F$1&amp;$F124&amp;":"&amp;$F124),INDIRECT($F$1&amp;dbP!$D$2&amp;":"&amp;dbP!$D$2),"&gt;="&amp;AD$6,INDIRECT($F$1&amp;dbP!$D$2&amp;":"&amp;dbP!$D$2),"&lt;="&amp;AD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E124" s="1">
        <f ca="1">SUMIFS(INDIRECT($F$1&amp;$F124&amp;":"&amp;$F124),INDIRECT($F$1&amp;dbP!$D$2&amp;":"&amp;dbP!$D$2),"&gt;="&amp;AE$6,INDIRECT($F$1&amp;dbP!$D$2&amp;":"&amp;dbP!$D$2),"&lt;="&amp;AE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F124" s="1">
        <f ca="1">SUMIFS(INDIRECT($F$1&amp;$F124&amp;":"&amp;$F124),INDIRECT($F$1&amp;dbP!$D$2&amp;":"&amp;dbP!$D$2),"&gt;="&amp;AF$6,INDIRECT($F$1&amp;dbP!$D$2&amp;":"&amp;dbP!$D$2),"&lt;="&amp;AF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G124" s="1">
        <f ca="1">SUMIFS(INDIRECT($F$1&amp;$F124&amp;":"&amp;$F124),INDIRECT($F$1&amp;dbP!$D$2&amp;":"&amp;dbP!$D$2),"&gt;="&amp;AG$6,INDIRECT($F$1&amp;dbP!$D$2&amp;":"&amp;dbP!$D$2),"&lt;="&amp;AG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H124" s="1">
        <f ca="1">SUMIFS(INDIRECT($F$1&amp;$F124&amp;":"&amp;$F124),INDIRECT($F$1&amp;dbP!$D$2&amp;":"&amp;dbP!$D$2),"&gt;="&amp;AH$6,INDIRECT($F$1&amp;dbP!$D$2&amp;":"&amp;dbP!$D$2),"&lt;="&amp;AH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I124" s="1">
        <f ca="1">SUMIFS(INDIRECT($F$1&amp;$F124&amp;":"&amp;$F124),INDIRECT($F$1&amp;dbP!$D$2&amp;":"&amp;dbP!$D$2),"&gt;="&amp;AI$6,INDIRECT($F$1&amp;dbP!$D$2&amp;":"&amp;dbP!$D$2),"&lt;="&amp;AI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J124" s="1">
        <f ca="1">SUMIFS(INDIRECT($F$1&amp;$F124&amp;":"&amp;$F124),INDIRECT($F$1&amp;dbP!$D$2&amp;":"&amp;dbP!$D$2),"&gt;="&amp;AJ$6,INDIRECT($F$1&amp;dbP!$D$2&amp;":"&amp;dbP!$D$2),"&lt;="&amp;AJ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K124" s="1">
        <f ca="1">SUMIFS(INDIRECT($F$1&amp;$F124&amp;":"&amp;$F124),INDIRECT($F$1&amp;dbP!$D$2&amp;":"&amp;dbP!$D$2),"&gt;="&amp;AK$6,INDIRECT($F$1&amp;dbP!$D$2&amp;":"&amp;dbP!$D$2),"&lt;="&amp;AK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L124" s="1">
        <f ca="1">SUMIFS(INDIRECT($F$1&amp;$F124&amp;":"&amp;$F124),INDIRECT($F$1&amp;dbP!$D$2&amp;":"&amp;dbP!$D$2),"&gt;="&amp;AL$6,INDIRECT($F$1&amp;dbP!$D$2&amp;":"&amp;dbP!$D$2),"&lt;="&amp;AL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M124" s="1">
        <f ca="1">SUMIFS(INDIRECT($F$1&amp;$F124&amp;":"&amp;$F124),INDIRECT($F$1&amp;dbP!$D$2&amp;":"&amp;dbP!$D$2),"&gt;="&amp;AM$6,INDIRECT($F$1&amp;dbP!$D$2&amp;":"&amp;dbP!$D$2),"&lt;="&amp;AM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N124" s="1">
        <f ca="1">SUMIFS(INDIRECT($F$1&amp;$F124&amp;":"&amp;$F124),INDIRECT($F$1&amp;dbP!$D$2&amp;":"&amp;dbP!$D$2),"&gt;="&amp;AN$6,INDIRECT($F$1&amp;dbP!$D$2&amp;":"&amp;dbP!$D$2),"&lt;="&amp;AN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O124" s="1">
        <f ca="1">SUMIFS(INDIRECT($F$1&amp;$F124&amp;":"&amp;$F124),INDIRECT($F$1&amp;dbP!$D$2&amp;":"&amp;dbP!$D$2),"&gt;="&amp;AO$6,INDIRECT($F$1&amp;dbP!$D$2&amp;":"&amp;dbP!$D$2),"&lt;="&amp;AO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P124" s="1">
        <f ca="1">SUMIFS(INDIRECT($F$1&amp;$F124&amp;":"&amp;$F124),INDIRECT($F$1&amp;dbP!$D$2&amp;":"&amp;dbP!$D$2),"&gt;="&amp;AP$6,INDIRECT($F$1&amp;dbP!$D$2&amp;":"&amp;dbP!$D$2),"&lt;="&amp;AP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Q124" s="1">
        <f ca="1">SUMIFS(INDIRECT($F$1&amp;$F124&amp;":"&amp;$F124),INDIRECT($F$1&amp;dbP!$D$2&amp;":"&amp;dbP!$D$2),"&gt;="&amp;AQ$6,INDIRECT($F$1&amp;dbP!$D$2&amp;":"&amp;dbP!$D$2),"&lt;="&amp;AQ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R124" s="1">
        <f ca="1">SUMIFS(INDIRECT($F$1&amp;$F124&amp;":"&amp;$F124),INDIRECT($F$1&amp;dbP!$D$2&amp;":"&amp;dbP!$D$2),"&gt;="&amp;AR$6,INDIRECT($F$1&amp;dbP!$D$2&amp;":"&amp;dbP!$D$2),"&lt;="&amp;AR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S124" s="1">
        <f ca="1">SUMIFS(INDIRECT($F$1&amp;$F124&amp;":"&amp;$F124),INDIRECT($F$1&amp;dbP!$D$2&amp;":"&amp;dbP!$D$2),"&gt;="&amp;AS$6,INDIRECT($F$1&amp;dbP!$D$2&amp;":"&amp;dbP!$D$2),"&lt;="&amp;AS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T124" s="1">
        <f ca="1">SUMIFS(INDIRECT($F$1&amp;$F124&amp;":"&amp;$F124),INDIRECT($F$1&amp;dbP!$D$2&amp;":"&amp;dbP!$D$2),"&gt;="&amp;AT$6,INDIRECT($F$1&amp;dbP!$D$2&amp;":"&amp;dbP!$D$2),"&lt;="&amp;AT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U124" s="1">
        <f ca="1">SUMIFS(INDIRECT($F$1&amp;$F124&amp;":"&amp;$F124),INDIRECT($F$1&amp;dbP!$D$2&amp;":"&amp;dbP!$D$2),"&gt;="&amp;AU$6,INDIRECT($F$1&amp;dbP!$D$2&amp;":"&amp;dbP!$D$2),"&lt;="&amp;AU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V124" s="1">
        <f ca="1">SUMIFS(INDIRECT($F$1&amp;$F124&amp;":"&amp;$F124),INDIRECT($F$1&amp;dbP!$D$2&amp;":"&amp;dbP!$D$2),"&gt;="&amp;AV$6,INDIRECT($F$1&amp;dbP!$D$2&amp;":"&amp;dbP!$D$2),"&lt;="&amp;AV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W124" s="1">
        <f ca="1">SUMIFS(INDIRECT($F$1&amp;$F124&amp;":"&amp;$F124),INDIRECT($F$1&amp;dbP!$D$2&amp;":"&amp;dbP!$D$2),"&gt;="&amp;AW$6,INDIRECT($F$1&amp;dbP!$D$2&amp;":"&amp;dbP!$D$2),"&lt;="&amp;AW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X124" s="1">
        <f ca="1">SUMIFS(INDIRECT($F$1&amp;$F124&amp;":"&amp;$F124),INDIRECT($F$1&amp;dbP!$D$2&amp;":"&amp;dbP!$D$2),"&gt;="&amp;AX$6,INDIRECT($F$1&amp;dbP!$D$2&amp;":"&amp;dbP!$D$2),"&lt;="&amp;AX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Y124" s="1">
        <f ca="1">SUMIFS(INDIRECT($F$1&amp;$F124&amp;":"&amp;$F124),INDIRECT($F$1&amp;dbP!$D$2&amp;":"&amp;dbP!$D$2),"&gt;="&amp;AY$6,INDIRECT($F$1&amp;dbP!$D$2&amp;":"&amp;dbP!$D$2),"&lt;="&amp;AY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Z124" s="1">
        <f ca="1">SUMIFS(INDIRECT($F$1&amp;$F124&amp;":"&amp;$F124),INDIRECT($F$1&amp;dbP!$D$2&amp;":"&amp;dbP!$D$2),"&gt;="&amp;AZ$6,INDIRECT($F$1&amp;dbP!$D$2&amp;":"&amp;dbP!$D$2),"&lt;="&amp;AZ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A124" s="1">
        <f ca="1">SUMIFS(INDIRECT($F$1&amp;$F124&amp;":"&amp;$F124),INDIRECT($F$1&amp;dbP!$D$2&amp;":"&amp;dbP!$D$2),"&gt;="&amp;BA$6,INDIRECT($F$1&amp;dbP!$D$2&amp;":"&amp;dbP!$D$2),"&lt;="&amp;BA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B124" s="1">
        <f ca="1">SUMIFS(INDIRECT($F$1&amp;$F124&amp;":"&amp;$F124),INDIRECT($F$1&amp;dbP!$D$2&amp;":"&amp;dbP!$D$2),"&gt;="&amp;BB$6,INDIRECT($F$1&amp;dbP!$D$2&amp;":"&amp;dbP!$D$2),"&lt;="&amp;BB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C124" s="1">
        <f ca="1">SUMIFS(INDIRECT($F$1&amp;$F124&amp;":"&amp;$F124),INDIRECT($F$1&amp;dbP!$D$2&amp;":"&amp;dbP!$D$2),"&gt;="&amp;BC$6,INDIRECT($F$1&amp;dbP!$D$2&amp;":"&amp;dbP!$D$2),"&lt;="&amp;BC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D124" s="1">
        <f ca="1">SUMIFS(INDIRECT($F$1&amp;$F124&amp;":"&amp;$F124),INDIRECT($F$1&amp;dbP!$D$2&amp;":"&amp;dbP!$D$2),"&gt;="&amp;BD$6,INDIRECT($F$1&amp;dbP!$D$2&amp;":"&amp;dbP!$D$2),"&lt;="&amp;BD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E124" s="1">
        <f ca="1">SUMIFS(INDIRECT($F$1&amp;$F124&amp;":"&amp;$F124),INDIRECT($F$1&amp;dbP!$D$2&amp;":"&amp;dbP!$D$2),"&gt;="&amp;BE$6,INDIRECT($F$1&amp;dbP!$D$2&amp;":"&amp;dbP!$D$2),"&lt;="&amp;BE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</row>
    <row r="125" spans="1:57" x14ac:dyDescent="0.3">
      <c r="B125" s="1">
        <f>MAX(B$115:B124)+1</f>
        <v>15</v>
      </c>
      <c r="D125" s="1" t="str">
        <f ca="1">INDIRECT($B$1&amp;Items!T$2&amp;$B125)</f>
        <v>CF(+)</v>
      </c>
      <c r="F125" s="1" t="str">
        <f ca="1">INDIRECT($B$1&amp;Items!P$2&amp;$B125)</f>
        <v>Y</v>
      </c>
      <c r="H125" s="13" t="str">
        <f ca="1">INDIRECT($B$1&amp;Items!M$2&amp;$B125)</f>
        <v>Поступление ДС от продаж</v>
      </c>
      <c r="I125" s="13" t="str">
        <f ca="1">IF(INDIRECT($B$1&amp;Items!N$2&amp;$B125)="",H125,INDIRECT($B$1&amp;Items!N$2&amp;$B125))</f>
        <v>Прочие поступления от продаж</v>
      </c>
      <c r="J125" s="1" t="str">
        <f ca="1">IF(INDIRECT($B$1&amp;Items!O$2&amp;$B125)="",IF(H125&lt;&gt;I125,"  "&amp;I125,I125),"    "&amp;INDIRECT($B$1&amp;Items!O$2&amp;$B125))</f>
        <v xml:space="preserve">    Прочие продажи-1</v>
      </c>
      <c r="S125" s="1">
        <f ca="1">SUM($U125:INDIRECT(ADDRESS(ROW(),SUMIFS($1:$1,$5:$5,MAX($5:$5)))))</f>
        <v>0</v>
      </c>
      <c r="V125" s="1">
        <f ca="1">SUMIFS(INDIRECT($F$1&amp;$F125&amp;":"&amp;$F125),INDIRECT($F$1&amp;dbP!$D$2&amp;":"&amp;dbP!$D$2),"&gt;="&amp;V$6,INDIRECT($F$1&amp;dbP!$D$2&amp;":"&amp;dbP!$D$2),"&lt;="&amp;V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W125" s="1">
        <f ca="1">SUMIFS(INDIRECT($F$1&amp;$F125&amp;":"&amp;$F125),INDIRECT($F$1&amp;dbP!$D$2&amp;":"&amp;dbP!$D$2),"&gt;="&amp;W$6,INDIRECT($F$1&amp;dbP!$D$2&amp;":"&amp;dbP!$D$2),"&lt;="&amp;W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X125" s="1">
        <f ca="1">SUMIFS(INDIRECT($F$1&amp;$F125&amp;":"&amp;$F125),INDIRECT($F$1&amp;dbP!$D$2&amp;":"&amp;dbP!$D$2),"&gt;="&amp;X$6,INDIRECT($F$1&amp;dbP!$D$2&amp;":"&amp;dbP!$D$2),"&lt;="&amp;X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Y125" s="1">
        <f ca="1">SUMIFS(INDIRECT($F$1&amp;$F125&amp;":"&amp;$F125),INDIRECT($F$1&amp;dbP!$D$2&amp;":"&amp;dbP!$D$2),"&gt;="&amp;Y$6,INDIRECT($F$1&amp;dbP!$D$2&amp;":"&amp;dbP!$D$2),"&lt;="&amp;Y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Z125" s="1">
        <f ca="1">SUMIFS(INDIRECT($F$1&amp;$F125&amp;":"&amp;$F125),INDIRECT($F$1&amp;dbP!$D$2&amp;":"&amp;dbP!$D$2),"&gt;="&amp;Z$6,INDIRECT($F$1&amp;dbP!$D$2&amp;":"&amp;dbP!$D$2),"&lt;="&amp;Z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A125" s="1">
        <f ca="1">SUMIFS(INDIRECT($F$1&amp;$F125&amp;":"&amp;$F125),INDIRECT($F$1&amp;dbP!$D$2&amp;":"&amp;dbP!$D$2),"&gt;="&amp;AA$6,INDIRECT($F$1&amp;dbP!$D$2&amp;":"&amp;dbP!$D$2),"&lt;="&amp;AA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B125" s="1">
        <f ca="1">SUMIFS(INDIRECT($F$1&amp;$F125&amp;":"&amp;$F125),INDIRECT($F$1&amp;dbP!$D$2&amp;":"&amp;dbP!$D$2),"&gt;="&amp;AB$6,INDIRECT($F$1&amp;dbP!$D$2&amp;":"&amp;dbP!$D$2),"&lt;="&amp;AB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C125" s="1">
        <f ca="1">SUMIFS(INDIRECT($F$1&amp;$F125&amp;":"&amp;$F125),INDIRECT($F$1&amp;dbP!$D$2&amp;":"&amp;dbP!$D$2),"&gt;="&amp;AC$6,INDIRECT($F$1&amp;dbP!$D$2&amp;":"&amp;dbP!$D$2),"&lt;="&amp;AC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D125" s="1">
        <f ca="1">SUMIFS(INDIRECT($F$1&amp;$F125&amp;":"&amp;$F125),INDIRECT($F$1&amp;dbP!$D$2&amp;":"&amp;dbP!$D$2),"&gt;="&amp;AD$6,INDIRECT($F$1&amp;dbP!$D$2&amp;":"&amp;dbP!$D$2),"&lt;="&amp;AD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E125" s="1">
        <f ca="1">SUMIFS(INDIRECT($F$1&amp;$F125&amp;":"&amp;$F125),INDIRECT($F$1&amp;dbP!$D$2&amp;":"&amp;dbP!$D$2),"&gt;="&amp;AE$6,INDIRECT($F$1&amp;dbP!$D$2&amp;":"&amp;dbP!$D$2),"&lt;="&amp;AE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F125" s="1">
        <f ca="1">SUMIFS(INDIRECT($F$1&amp;$F125&amp;":"&amp;$F125),INDIRECT($F$1&amp;dbP!$D$2&amp;":"&amp;dbP!$D$2),"&gt;="&amp;AF$6,INDIRECT($F$1&amp;dbP!$D$2&amp;":"&amp;dbP!$D$2),"&lt;="&amp;AF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G125" s="1">
        <f ca="1">SUMIFS(INDIRECT($F$1&amp;$F125&amp;":"&amp;$F125),INDIRECT($F$1&amp;dbP!$D$2&amp;":"&amp;dbP!$D$2),"&gt;="&amp;AG$6,INDIRECT($F$1&amp;dbP!$D$2&amp;":"&amp;dbP!$D$2),"&lt;="&amp;AG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H125" s="1">
        <f ca="1">SUMIFS(INDIRECT($F$1&amp;$F125&amp;":"&amp;$F125),INDIRECT($F$1&amp;dbP!$D$2&amp;":"&amp;dbP!$D$2),"&gt;="&amp;AH$6,INDIRECT($F$1&amp;dbP!$D$2&amp;":"&amp;dbP!$D$2),"&lt;="&amp;AH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I125" s="1">
        <f ca="1">SUMIFS(INDIRECT($F$1&amp;$F125&amp;":"&amp;$F125),INDIRECT($F$1&amp;dbP!$D$2&amp;":"&amp;dbP!$D$2),"&gt;="&amp;AI$6,INDIRECT($F$1&amp;dbP!$D$2&amp;":"&amp;dbP!$D$2),"&lt;="&amp;AI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J125" s="1">
        <f ca="1">SUMIFS(INDIRECT($F$1&amp;$F125&amp;":"&amp;$F125),INDIRECT($F$1&amp;dbP!$D$2&amp;":"&amp;dbP!$D$2),"&gt;="&amp;AJ$6,INDIRECT($F$1&amp;dbP!$D$2&amp;":"&amp;dbP!$D$2),"&lt;="&amp;AJ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K125" s="1">
        <f ca="1">SUMIFS(INDIRECT($F$1&amp;$F125&amp;":"&amp;$F125),INDIRECT($F$1&amp;dbP!$D$2&amp;":"&amp;dbP!$D$2),"&gt;="&amp;AK$6,INDIRECT($F$1&amp;dbP!$D$2&amp;":"&amp;dbP!$D$2),"&lt;="&amp;AK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L125" s="1">
        <f ca="1">SUMIFS(INDIRECT($F$1&amp;$F125&amp;":"&amp;$F125),INDIRECT($F$1&amp;dbP!$D$2&amp;":"&amp;dbP!$D$2),"&gt;="&amp;AL$6,INDIRECT($F$1&amp;dbP!$D$2&amp;":"&amp;dbP!$D$2),"&lt;="&amp;AL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M125" s="1">
        <f ca="1">SUMIFS(INDIRECT($F$1&amp;$F125&amp;":"&amp;$F125),INDIRECT($F$1&amp;dbP!$D$2&amp;":"&amp;dbP!$D$2),"&gt;="&amp;AM$6,INDIRECT($F$1&amp;dbP!$D$2&amp;":"&amp;dbP!$D$2),"&lt;="&amp;AM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N125" s="1">
        <f ca="1">SUMIFS(INDIRECT($F$1&amp;$F125&amp;":"&amp;$F125),INDIRECT($F$1&amp;dbP!$D$2&amp;":"&amp;dbP!$D$2),"&gt;="&amp;AN$6,INDIRECT($F$1&amp;dbP!$D$2&amp;":"&amp;dbP!$D$2),"&lt;="&amp;AN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O125" s="1">
        <f ca="1">SUMIFS(INDIRECT($F$1&amp;$F125&amp;":"&amp;$F125),INDIRECT($F$1&amp;dbP!$D$2&amp;":"&amp;dbP!$D$2),"&gt;="&amp;AO$6,INDIRECT($F$1&amp;dbP!$D$2&amp;":"&amp;dbP!$D$2),"&lt;="&amp;AO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P125" s="1">
        <f ca="1">SUMIFS(INDIRECT($F$1&amp;$F125&amp;":"&amp;$F125),INDIRECT($F$1&amp;dbP!$D$2&amp;":"&amp;dbP!$D$2),"&gt;="&amp;AP$6,INDIRECT($F$1&amp;dbP!$D$2&amp;":"&amp;dbP!$D$2),"&lt;="&amp;AP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Q125" s="1">
        <f ca="1">SUMIFS(INDIRECT($F$1&amp;$F125&amp;":"&amp;$F125),INDIRECT($F$1&amp;dbP!$D$2&amp;":"&amp;dbP!$D$2),"&gt;="&amp;AQ$6,INDIRECT($F$1&amp;dbP!$D$2&amp;":"&amp;dbP!$D$2),"&lt;="&amp;AQ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R125" s="1">
        <f ca="1">SUMIFS(INDIRECT($F$1&amp;$F125&amp;":"&amp;$F125),INDIRECT($F$1&amp;dbP!$D$2&amp;":"&amp;dbP!$D$2),"&gt;="&amp;AR$6,INDIRECT($F$1&amp;dbP!$D$2&amp;":"&amp;dbP!$D$2),"&lt;="&amp;AR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S125" s="1">
        <f ca="1">SUMIFS(INDIRECT($F$1&amp;$F125&amp;":"&amp;$F125),INDIRECT($F$1&amp;dbP!$D$2&amp;":"&amp;dbP!$D$2),"&gt;="&amp;AS$6,INDIRECT($F$1&amp;dbP!$D$2&amp;":"&amp;dbP!$D$2),"&lt;="&amp;AS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T125" s="1">
        <f ca="1">SUMIFS(INDIRECT($F$1&amp;$F125&amp;":"&amp;$F125),INDIRECT($F$1&amp;dbP!$D$2&amp;":"&amp;dbP!$D$2),"&gt;="&amp;AT$6,INDIRECT($F$1&amp;dbP!$D$2&amp;":"&amp;dbP!$D$2),"&lt;="&amp;AT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U125" s="1">
        <f ca="1">SUMIFS(INDIRECT($F$1&amp;$F125&amp;":"&amp;$F125),INDIRECT($F$1&amp;dbP!$D$2&amp;":"&amp;dbP!$D$2),"&gt;="&amp;AU$6,INDIRECT($F$1&amp;dbP!$D$2&amp;":"&amp;dbP!$D$2),"&lt;="&amp;AU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V125" s="1">
        <f ca="1">SUMIFS(INDIRECT($F$1&amp;$F125&amp;":"&amp;$F125),INDIRECT($F$1&amp;dbP!$D$2&amp;":"&amp;dbP!$D$2),"&gt;="&amp;AV$6,INDIRECT($F$1&amp;dbP!$D$2&amp;":"&amp;dbP!$D$2),"&lt;="&amp;AV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W125" s="1">
        <f ca="1">SUMIFS(INDIRECT($F$1&amp;$F125&amp;":"&amp;$F125),INDIRECT($F$1&amp;dbP!$D$2&amp;":"&amp;dbP!$D$2),"&gt;="&amp;AW$6,INDIRECT($F$1&amp;dbP!$D$2&amp;":"&amp;dbP!$D$2),"&lt;="&amp;AW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X125" s="1">
        <f ca="1">SUMIFS(INDIRECT($F$1&amp;$F125&amp;":"&amp;$F125),INDIRECT($F$1&amp;dbP!$D$2&amp;":"&amp;dbP!$D$2),"&gt;="&amp;AX$6,INDIRECT($F$1&amp;dbP!$D$2&amp;":"&amp;dbP!$D$2),"&lt;="&amp;AX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Y125" s="1">
        <f ca="1">SUMIFS(INDIRECT($F$1&amp;$F125&amp;":"&amp;$F125),INDIRECT($F$1&amp;dbP!$D$2&amp;":"&amp;dbP!$D$2),"&gt;="&amp;AY$6,INDIRECT($F$1&amp;dbP!$D$2&amp;":"&amp;dbP!$D$2),"&lt;="&amp;AY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Z125" s="1">
        <f ca="1">SUMIFS(INDIRECT($F$1&amp;$F125&amp;":"&amp;$F125),INDIRECT($F$1&amp;dbP!$D$2&amp;":"&amp;dbP!$D$2),"&gt;="&amp;AZ$6,INDIRECT($F$1&amp;dbP!$D$2&amp;":"&amp;dbP!$D$2),"&lt;="&amp;AZ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A125" s="1">
        <f ca="1">SUMIFS(INDIRECT($F$1&amp;$F125&amp;":"&amp;$F125),INDIRECT($F$1&amp;dbP!$D$2&amp;":"&amp;dbP!$D$2),"&gt;="&amp;BA$6,INDIRECT($F$1&amp;dbP!$D$2&amp;":"&amp;dbP!$D$2),"&lt;="&amp;BA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B125" s="1">
        <f ca="1">SUMIFS(INDIRECT($F$1&amp;$F125&amp;":"&amp;$F125),INDIRECT($F$1&amp;dbP!$D$2&amp;":"&amp;dbP!$D$2),"&gt;="&amp;BB$6,INDIRECT($F$1&amp;dbP!$D$2&amp;":"&amp;dbP!$D$2),"&lt;="&amp;BB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C125" s="1">
        <f ca="1">SUMIFS(INDIRECT($F$1&amp;$F125&amp;":"&amp;$F125),INDIRECT($F$1&amp;dbP!$D$2&amp;":"&amp;dbP!$D$2),"&gt;="&amp;BC$6,INDIRECT($F$1&amp;dbP!$D$2&amp;":"&amp;dbP!$D$2),"&lt;="&amp;BC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D125" s="1">
        <f ca="1">SUMIFS(INDIRECT($F$1&amp;$F125&amp;":"&amp;$F125),INDIRECT($F$1&amp;dbP!$D$2&amp;":"&amp;dbP!$D$2),"&gt;="&amp;BD$6,INDIRECT($F$1&amp;dbP!$D$2&amp;":"&amp;dbP!$D$2),"&lt;="&amp;BD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E125" s="1">
        <f ca="1">SUMIFS(INDIRECT($F$1&amp;$F125&amp;":"&amp;$F125),INDIRECT($F$1&amp;dbP!$D$2&amp;":"&amp;dbP!$D$2),"&gt;="&amp;BE$6,INDIRECT($F$1&amp;dbP!$D$2&amp;":"&amp;dbP!$D$2),"&lt;="&amp;BE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</row>
    <row r="126" spans="1:57" x14ac:dyDescent="0.3">
      <c r="B126" s="1">
        <f>MAX(B$115:B125)+1</f>
        <v>16</v>
      </c>
      <c r="D126" s="1" t="str">
        <f ca="1">INDIRECT($B$1&amp;Items!T$2&amp;$B126)</f>
        <v>CF(+)</v>
      </c>
      <c r="F126" s="1" t="str">
        <f ca="1">INDIRECT($B$1&amp;Items!P$2&amp;$B126)</f>
        <v>Y</v>
      </c>
      <c r="H126" s="13" t="str">
        <f ca="1">INDIRECT($B$1&amp;Items!M$2&amp;$B126)</f>
        <v>Поступление ДС от продаж</v>
      </c>
      <c r="I126" s="13" t="str">
        <f ca="1">IF(INDIRECT($B$1&amp;Items!N$2&amp;$B126)="",H126,INDIRECT($B$1&amp;Items!N$2&amp;$B126))</f>
        <v>Прочие поступления от продаж</v>
      </c>
      <c r="J126" s="1" t="str">
        <f ca="1">IF(INDIRECT($B$1&amp;Items!O$2&amp;$B126)="",IF(H126&lt;&gt;I126,"  "&amp;I126,I126),"    "&amp;INDIRECT($B$1&amp;Items!O$2&amp;$B126))</f>
        <v xml:space="preserve">    Прочие продажи-2</v>
      </c>
      <c r="S126" s="1">
        <f ca="1">SUM($U126:INDIRECT(ADDRESS(ROW(),SUMIFS($1:$1,$5:$5,MAX($5:$5)))))</f>
        <v>0</v>
      </c>
      <c r="V126" s="1">
        <f ca="1">SUMIFS(INDIRECT($F$1&amp;$F126&amp;":"&amp;$F126),INDIRECT($F$1&amp;dbP!$D$2&amp;":"&amp;dbP!$D$2),"&gt;="&amp;V$6,INDIRECT($F$1&amp;dbP!$D$2&amp;":"&amp;dbP!$D$2),"&lt;="&amp;V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W126" s="1">
        <f ca="1">SUMIFS(INDIRECT($F$1&amp;$F126&amp;":"&amp;$F126),INDIRECT($F$1&amp;dbP!$D$2&amp;":"&amp;dbP!$D$2),"&gt;="&amp;W$6,INDIRECT($F$1&amp;dbP!$D$2&amp;":"&amp;dbP!$D$2),"&lt;="&amp;W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X126" s="1">
        <f ca="1">SUMIFS(INDIRECT($F$1&amp;$F126&amp;":"&amp;$F126),INDIRECT($F$1&amp;dbP!$D$2&amp;":"&amp;dbP!$D$2),"&gt;="&amp;X$6,INDIRECT($F$1&amp;dbP!$D$2&amp;":"&amp;dbP!$D$2),"&lt;="&amp;X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Y126" s="1">
        <f ca="1">SUMIFS(INDIRECT($F$1&amp;$F126&amp;":"&amp;$F126),INDIRECT($F$1&amp;dbP!$D$2&amp;":"&amp;dbP!$D$2),"&gt;="&amp;Y$6,INDIRECT($F$1&amp;dbP!$D$2&amp;":"&amp;dbP!$D$2),"&lt;="&amp;Y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Z126" s="1">
        <f ca="1">SUMIFS(INDIRECT($F$1&amp;$F126&amp;":"&amp;$F126),INDIRECT($F$1&amp;dbP!$D$2&amp;":"&amp;dbP!$D$2),"&gt;="&amp;Z$6,INDIRECT($F$1&amp;dbP!$D$2&amp;":"&amp;dbP!$D$2),"&lt;="&amp;Z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A126" s="1">
        <f ca="1">SUMIFS(INDIRECT($F$1&amp;$F126&amp;":"&amp;$F126),INDIRECT($F$1&amp;dbP!$D$2&amp;":"&amp;dbP!$D$2),"&gt;="&amp;AA$6,INDIRECT($F$1&amp;dbP!$D$2&amp;":"&amp;dbP!$D$2),"&lt;="&amp;AA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B126" s="1">
        <f ca="1">SUMIFS(INDIRECT($F$1&amp;$F126&amp;":"&amp;$F126),INDIRECT($F$1&amp;dbP!$D$2&amp;":"&amp;dbP!$D$2),"&gt;="&amp;AB$6,INDIRECT($F$1&amp;dbP!$D$2&amp;":"&amp;dbP!$D$2),"&lt;="&amp;AB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C126" s="1">
        <f ca="1">SUMIFS(INDIRECT($F$1&amp;$F126&amp;":"&amp;$F126),INDIRECT($F$1&amp;dbP!$D$2&amp;":"&amp;dbP!$D$2),"&gt;="&amp;AC$6,INDIRECT($F$1&amp;dbP!$D$2&amp;":"&amp;dbP!$D$2),"&lt;="&amp;AC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D126" s="1">
        <f ca="1">SUMIFS(INDIRECT($F$1&amp;$F126&amp;":"&amp;$F126),INDIRECT($F$1&amp;dbP!$D$2&amp;":"&amp;dbP!$D$2),"&gt;="&amp;AD$6,INDIRECT($F$1&amp;dbP!$D$2&amp;":"&amp;dbP!$D$2),"&lt;="&amp;AD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E126" s="1">
        <f ca="1">SUMIFS(INDIRECT($F$1&amp;$F126&amp;":"&amp;$F126),INDIRECT($F$1&amp;dbP!$D$2&amp;":"&amp;dbP!$D$2),"&gt;="&amp;AE$6,INDIRECT($F$1&amp;dbP!$D$2&amp;":"&amp;dbP!$D$2),"&lt;="&amp;AE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F126" s="1">
        <f ca="1">SUMIFS(INDIRECT($F$1&amp;$F126&amp;":"&amp;$F126),INDIRECT($F$1&amp;dbP!$D$2&amp;":"&amp;dbP!$D$2),"&gt;="&amp;AF$6,INDIRECT($F$1&amp;dbP!$D$2&amp;":"&amp;dbP!$D$2),"&lt;="&amp;AF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G126" s="1">
        <f ca="1">SUMIFS(INDIRECT($F$1&amp;$F126&amp;":"&amp;$F126),INDIRECT($F$1&amp;dbP!$D$2&amp;":"&amp;dbP!$D$2),"&gt;="&amp;AG$6,INDIRECT($F$1&amp;dbP!$D$2&amp;":"&amp;dbP!$D$2),"&lt;="&amp;AG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H126" s="1">
        <f ca="1">SUMIFS(INDIRECT($F$1&amp;$F126&amp;":"&amp;$F126),INDIRECT($F$1&amp;dbP!$D$2&amp;":"&amp;dbP!$D$2),"&gt;="&amp;AH$6,INDIRECT($F$1&amp;dbP!$D$2&amp;":"&amp;dbP!$D$2),"&lt;="&amp;AH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I126" s="1">
        <f ca="1">SUMIFS(INDIRECT($F$1&amp;$F126&amp;":"&amp;$F126),INDIRECT($F$1&amp;dbP!$D$2&amp;":"&amp;dbP!$D$2),"&gt;="&amp;AI$6,INDIRECT($F$1&amp;dbP!$D$2&amp;":"&amp;dbP!$D$2),"&lt;="&amp;AI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J126" s="1">
        <f ca="1">SUMIFS(INDIRECT($F$1&amp;$F126&amp;":"&amp;$F126),INDIRECT($F$1&amp;dbP!$D$2&amp;":"&amp;dbP!$D$2),"&gt;="&amp;AJ$6,INDIRECT($F$1&amp;dbP!$D$2&amp;":"&amp;dbP!$D$2),"&lt;="&amp;AJ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K126" s="1">
        <f ca="1">SUMIFS(INDIRECT($F$1&amp;$F126&amp;":"&amp;$F126),INDIRECT($F$1&amp;dbP!$D$2&amp;":"&amp;dbP!$D$2),"&gt;="&amp;AK$6,INDIRECT($F$1&amp;dbP!$D$2&amp;":"&amp;dbP!$D$2),"&lt;="&amp;AK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L126" s="1">
        <f ca="1">SUMIFS(INDIRECT($F$1&amp;$F126&amp;":"&amp;$F126),INDIRECT($F$1&amp;dbP!$D$2&amp;":"&amp;dbP!$D$2),"&gt;="&amp;AL$6,INDIRECT($F$1&amp;dbP!$D$2&amp;":"&amp;dbP!$D$2),"&lt;="&amp;AL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M126" s="1">
        <f ca="1">SUMIFS(INDIRECT($F$1&amp;$F126&amp;":"&amp;$F126),INDIRECT($F$1&amp;dbP!$D$2&amp;":"&amp;dbP!$D$2),"&gt;="&amp;AM$6,INDIRECT($F$1&amp;dbP!$D$2&amp;":"&amp;dbP!$D$2),"&lt;="&amp;AM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N126" s="1">
        <f ca="1">SUMIFS(INDIRECT($F$1&amp;$F126&amp;":"&amp;$F126),INDIRECT($F$1&amp;dbP!$D$2&amp;":"&amp;dbP!$D$2),"&gt;="&amp;AN$6,INDIRECT($F$1&amp;dbP!$D$2&amp;":"&amp;dbP!$D$2),"&lt;="&amp;AN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O126" s="1">
        <f ca="1">SUMIFS(INDIRECT($F$1&amp;$F126&amp;":"&amp;$F126),INDIRECT($F$1&amp;dbP!$D$2&amp;":"&amp;dbP!$D$2),"&gt;="&amp;AO$6,INDIRECT($F$1&amp;dbP!$D$2&amp;":"&amp;dbP!$D$2),"&lt;="&amp;AO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P126" s="1">
        <f ca="1">SUMIFS(INDIRECT($F$1&amp;$F126&amp;":"&amp;$F126),INDIRECT($F$1&amp;dbP!$D$2&amp;":"&amp;dbP!$D$2),"&gt;="&amp;AP$6,INDIRECT($F$1&amp;dbP!$D$2&amp;":"&amp;dbP!$D$2),"&lt;="&amp;AP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Q126" s="1">
        <f ca="1">SUMIFS(INDIRECT($F$1&amp;$F126&amp;":"&amp;$F126),INDIRECT($F$1&amp;dbP!$D$2&amp;":"&amp;dbP!$D$2),"&gt;="&amp;AQ$6,INDIRECT($F$1&amp;dbP!$D$2&amp;":"&amp;dbP!$D$2),"&lt;="&amp;AQ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R126" s="1">
        <f ca="1">SUMIFS(INDIRECT($F$1&amp;$F126&amp;":"&amp;$F126),INDIRECT($F$1&amp;dbP!$D$2&amp;":"&amp;dbP!$D$2),"&gt;="&amp;AR$6,INDIRECT($F$1&amp;dbP!$D$2&amp;":"&amp;dbP!$D$2),"&lt;="&amp;AR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S126" s="1">
        <f ca="1">SUMIFS(INDIRECT($F$1&amp;$F126&amp;":"&amp;$F126),INDIRECT($F$1&amp;dbP!$D$2&amp;":"&amp;dbP!$D$2),"&gt;="&amp;AS$6,INDIRECT($F$1&amp;dbP!$D$2&amp;":"&amp;dbP!$D$2),"&lt;="&amp;AS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T126" s="1">
        <f ca="1">SUMIFS(INDIRECT($F$1&amp;$F126&amp;":"&amp;$F126),INDIRECT($F$1&amp;dbP!$D$2&amp;":"&amp;dbP!$D$2),"&gt;="&amp;AT$6,INDIRECT($F$1&amp;dbP!$D$2&amp;":"&amp;dbP!$D$2),"&lt;="&amp;AT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U126" s="1">
        <f ca="1">SUMIFS(INDIRECT($F$1&amp;$F126&amp;":"&amp;$F126),INDIRECT($F$1&amp;dbP!$D$2&amp;":"&amp;dbP!$D$2),"&gt;="&amp;AU$6,INDIRECT($F$1&amp;dbP!$D$2&amp;":"&amp;dbP!$D$2),"&lt;="&amp;AU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V126" s="1">
        <f ca="1">SUMIFS(INDIRECT($F$1&amp;$F126&amp;":"&amp;$F126),INDIRECT($F$1&amp;dbP!$D$2&amp;":"&amp;dbP!$D$2),"&gt;="&amp;AV$6,INDIRECT($F$1&amp;dbP!$D$2&amp;":"&amp;dbP!$D$2),"&lt;="&amp;AV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W126" s="1">
        <f ca="1">SUMIFS(INDIRECT($F$1&amp;$F126&amp;":"&amp;$F126),INDIRECT($F$1&amp;dbP!$D$2&amp;":"&amp;dbP!$D$2),"&gt;="&amp;AW$6,INDIRECT($F$1&amp;dbP!$D$2&amp;":"&amp;dbP!$D$2),"&lt;="&amp;AW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X126" s="1">
        <f ca="1">SUMIFS(INDIRECT($F$1&amp;$F126&amp;":"&amp;$F126),INDIRECT($F$1&amp;dbP!$D$2&amp;":"&amp;dbP!$D$2),"&gt;="&amp;AX$6,INDIRECT($F$1&amp;dbP!$D$2&amp;":"&amp;dbP!$D$2),"&lt;="&amp;AX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Y126" s="1">
        <f ca="1">SUMIFS(INDIRECT($F$1&amp;$F126&amp;":"&amp;$F126),INDIRECT($F$1&amp;dbP!$D$2&amp;":"&amp;dbP!$D$2),"&gt;="&amp;AY$6,INDIRECT($F$1&amp;dbP!$D$2&amp;":"&amp;dbP!$D$2),"&lt;="&amp;AY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Z126" s="1">
        <f ca="1">SUMIFS(INDIRECT($F$1&amp;$F126&amp;":"&amp;$F126),INDIRECT($F$1&amp;dbP!$D$2&amp;":"&amp;dbP!$D$2),"&gt;="&amp;AZ$6,INDIRECT($F$1&amp;dbP!$D$2&amp;":"&amp;dbP!$D$2),"&lt;="&amp;AZ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A126" s="1">
        <f ca="1">SUMIFS(INDIRECT($F$1&amp;$F126&amp;":"&amp;$F126),INDIRECT($F$1&amp;dbP!$D$2&amp;":"&amp;dbP!$D$2),"&gt;="&amp;BA$6,INDIRECT($F$1&amp;dbP!$D$2&amp;":"&amp;dbP!$D$2),"&lt;="&amp;BA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B126" s="1">
        <f ca="1">SUMIFS(INDIRECT($F$1&amp;$F126&amp;":"&amp;$F126),INDIRECT($F$1&amp;dbP!$D$2&amp;":"&amp;dbP!$D$2),"&gt;="&amp;BB$6,INDIRECT($F$1&amp;dbP!$D$2&amp;":"&amp;dbP!$D$2),"&lt;="&amp;BB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C126" s="1">
        <f ca="1">SUMIFS(INDIRECT($F$1&amp;$F126&amp;":"&amp;$F126),INDIRECT($F$1&amp;dbP!$D$2&amp;":"&amp;dbP!$D$2),"&gt;="&amp;BC$6,INDIRECT($F$1&amp;dbP!$D$2&amp;":"&amp;dbP!$D$2),"&lt;="&amp;BC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D126" s="1">
        <f ca="1">SUMIFS(INDIRECT($F$1&amp;$F126&amp;":"&amp;$F126),INDIRECT($F$1&amp;dbP!$D$2&amp;":"&amp;dbP!$D$2),"&gt;="&amp;BD$6,INDIRECT($F$1&amp;dbP!$D$2&amp;":"&amp;dbP!$D$2),"&lt;="&amp;BD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E126" s="1">
        <f ca="1">SUMIFS(INDIRECT($F$1&amp;$F126&amp;":"&amp;$F126),INDIRECT($F$1&amp;dbP!$D$2&amp;":"&amp;dbP!$D$2),"&gt;="&amp;BE$6,INDIRECT($F$1&amp;dbP!$D$2&amp;":"&amp;dbP!$D$2),"&lt;="&amp;BE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</row>
    <row r="127" spans="1:57" x14ac:dyDescent="0.3">
      <c r="B127" s="1">
        <f>MAX(B$115:B126)+1</f>
        <v>17</v>
      </c>
      <c r="D127" s="1">
        <f ca="1">INDIRECT($B$1&amp;Items!T$2&amp;$B127)</f>
        <v>0</v>
      </c>
      <c r="F127" s="1" t="str">
        <f ca="1">INDIRECT($B$1&amp;Items!P$2&amp;$B127)</f>
        <v>AA</v>
      </c>
      <c r="H127" s="13" t="str">
        <f ca="1">INDIRECT($B$1&amp;Items!M$2&amp;$B127)</f>
        <v>Оплаты себестоимостных затрат</v>
      </c>
      <c r="I127" s="13" t="str">
        <f ca="1">IF(INDIRECT($B$1&amp;Items!N$2&amp;$B127)="",H127,INDIRECT($B$1&amp;Items!N$2&amp;$B127))</f>
        <v>Оплаты себестоимостных затрат</v>
      </c>
      <c r="J127" s="1" t="str">
        <f ca="1">IF(INDIRECT($B$1&amp;Items!O$2&amp;$B127)="",IF(H127&lt;&gt;I127,"  "&amp;I127,I127),"    "&amp;INDIRECT($B$1&amp;Items!O$2&amp;$B127))</f>
        <v>Оплаты себестоимостных затрат</v>
      </c>
      <c r="S127" s="1">
        <f ca="1">SUM($U127:INDIRECT(ADDRESS(ROW(),SUMIFS($1:$1,$5:$5,MAX($5:$5)))))</f>
        <v>58805924.241470993</v>
      </c>
      <c r="V127" s="1">
        <f ca="1">SUMIFS(INDIRECT($F$1&amp;$F127&amp;":"&amp;$F127),INDIRECT($F$1&amp;dbP!$D$2&amp;":"&amp;dbP!$D$2),"&gt;="&amp;V$6,INDIRECT($F$1&amp;dbP!$D$2&amp;":"&amp;dbP!$D$2),"&lt;="&amp;V$7,INDIRECT($F$1&amp;dbP!$O$2&amp;":"&amp;dbP!$O$2),$H127,INDIRECT($F$1&amp;dbP!$P$2&amp;":"&amp;dbP!$P$2),IF($I127=$J127,"*",$I127),INDIRECT($F$1&amp;dbP!$Q$2&amp;":"&amp;dbP!$Q$2),IF(OR($I127=$J127,"  "&amp;$I127=$J127),"*",RIGHT($J127,LEN($J127)-4)))</f>
        <v>8082707.2673942</v>
      </c>
      <c r="W127" s="1">
        <f ca="1">SUMIFS(INDIRECT($F$1&amp;$F127&amp;":"&amp;$F127),INDIRECT($F$1&amp;dbP!$D$2&amp;":"&amp;dbP!$D$2),"&gt;="&amp;W$6,INDIRECT($F$1&amp;dbP!$D$2&amp;":"&amp;dbP!$D$2),"&lt;="&amp;W$7,INDIRECT($F$1&amp;dbP!$O$2&amp;":"&amp;dbP!$O$2),$H127,INDIRECT($F$1&amp;dbP!$P$2&amp;":"&amp;dbP!$P$2),IF($I127=$J127,"*",$I127),INDIRECT($F$1&amp;dbP!$Q$2&amp;":"&amp;dbP!$Q$2),IF(OR($I127=$J127,"  "&amp;$I127=$J127),"*",RIGHT($J127,LEN($J127)-4)))</f>
        <v>7605572.3931537168</v>
      </c>
      <c r="X127" s="1">
        <f ca="1">SUMIFS(INDIRECT($F$1&amp;$F127&amp;":"&amp;$F127),INDIRECT($F$1&amp;dbP!$D$2&amp;":"&amp;dbP!$D$2),"&gt;="&amp;X$6,INDIRECT($F$1&amp;dbP!$D$2&amp;":"&amp;dbP!$D$2),"&lt;="&amp;X$7,INDIRECT($F$1&amp;dbP!$O$2&amp;":"&amp;dbP!$O$2),$H127,INDIRECT($F$1&amp;dbP!$P$2&amp;":"&amp;dbP!$P$2),IF($I127=$J127,"*",$I127),INDIRECT($F$1&amp;dbP!$Q$2&amp;":"&amp;dbP!$Q$2),IF(OR($I127=$J127,"  "&amp;$I127=$J127),"*",RIGHT($J127,LEN($J127)-4)))</f>
        <v>13459090.654691972</v>
      </c>
      <c r="Y127" s="1">
        <f ca="1">SUMIFS(INDIRECT($F$1&amp;$F127&amp;":"&amp;$F127),INDIRECT($F$1&amp;dbP!$D$2&amp;":"&amp;dbP!$D$2),"&gt;="&amp;Y$6,INDIRECT($F$1&amp;dbP!$D$2&amp;":"&amp;dbP!$D$2),"&lt;="&amp;Y$7,INDIRECT($F$1&amp;dbP!$O$2&amp;":"&amp;dbP!$O$2),$H127,INDIRECT($F$1&amp;dbP!$P$2&amp;":"&amp;dbP!$P$2),IF($I127=$J127,"*",$I127),INDIRECT($F$1&amp;dbP!$Q$2&amp;":"&amp;dbP!$Q$2),IF(OR($I127=$J127,"  "&amp;$I127=$J127),"*",RIGHT($J127,LEN($J127)-4)))</f>
        <v>10451901.833670409</v>
      </c>
      <c r="Z127" s="1">
        <f ca="1">SUMIFS(INDIRECT($F$1&amp;$F127&amp;":"&amp;$F127),INDIRECT($F$1&amp;dbP!$D$2&amp;":"&amp;dbP!$D$2),"&gt;="&amp;Z$6,INDIRECT($F$1&amp;dbP!$D$2&amp;":"&amp;dbP!$D$2),"&lt;="&amp;Z$7,INDIRECT($F$1&amp;dbP!$O$2&amp;":"&amp;dbP!$O$2),$H127,INDIRECT($F$1&amp;dbP!$P$2&amp;":"&amp;dbP!$P$2),IF($I127=$J127,"*",$I127),INDIRECT($F$1&amp;dbP!$Q$2&amp;":"&amp;dbP!$Q$2),IF(OR($I127=$J127,"  "&amp;$I127=$J127),"*",RIGHT($J127,LEN($J127)-4)))</f>
        <v>10119190.1000717</v>
      </c>
      <c r="AA127" s="1">
        <f ca="1">SUMIFS(INDIRECT($F$1&amp;$F127&amp;":"&amp;$F127),INDIRECT($F$1&amp;dbP!$D$2&amp;":"&amp;dbP!$D$2),"&gt;="&amp;AA$6,INDIRECT($F$1&amp;dbP!$D$2&amp;":"&amp;dbP!$D$2),"&lt;="&amp;AA$7,INDIRECT($F$1&amp;dbP!$O$2&amp;":"&amp;dbP!$O$2),$H127,INDIRECT($F$1&amp;dbP!$P$2&amp;":"&amp;dbP!$P$2),IF($I127=$J127,"*",$I127),INDIRECT($F$1&amp;dbP!$Q$2&amp;":"&amp;dbP!$Q$2),IF(OR($I127=$J127,"  "&amp;$I127=$J127),"*",RIGHT($J127,LEN($J127)-4)))</f>
        <v>4473840.6881638002</v>
      </c>
      <c r="AB127" s="1">
        <f ca="1">SUMIFS(INDIRECT($F$1&amp;$F127&amp;":"&amp;$F127),INDIRECT($F$1&amp;dbP!$D$2&amp;":"&amp;dbP!$D$2),"&gt;="&amp;AB$6,INDIRECT($F$1&amp;dbP!$D$2&amp;":"&amp;dbP!$D$2),"&lt;="&amp;AB$7,INDIRECT($F$1&amp;dbP!$O$2&amp;":"&amp;dbP!$O$2),$H127,INDIRECT($F$1&amp;dbP!$P$2&amp;":"&amp;dbP!$P$2),IF($I127=$J127,"*",$I127),INDIRECT($F$1&amp;dbP!$Q$2&amp;":"&amp;dbP!$Q$2),IF(OR($I127=$J127,"  "&amp;$I127=$J127),"*",RIGHT($J127,LEN($J127)-4)))</f>
        <v>3743082.3714252003</v>
      </c>
      <c r="AC127" s="1">
        <f ca="1">SUMIFS(INDIRECT($F$1&amp;$F127&amp;":"&amp;$F127),INDIRECT($F$1&amp;dbP!$D$2&amp;":"&amp;dbP!$D$2),"&gt;="&amp;AC$6,INDIRECT($F$1&amp;dbP!$D$2&amp;":"&amp;dbP!$D$2),"&lt;="&amp;AC$7,INDIRECT($F$1&amp;dbP!$O$2&amp;":"&amp;dbP!$O$2),$H127,INDIRECT($F$1&amp;dbP!$P$2&amp;":"&amp;dbP!$P$2),IF($I127=$J127,"*",$I127),INDIRECT($F$1&amp;dbP!$Q$2&amp;":"&amp;dbP!$Q$2),IF(OR($I127=$J127,"  "&amp;$I127=$J127),"*",RIGHT($J127,LEN($J127)-4)))</f>
        <v>870538.9328999999</v>
      </c>
      <c r="AD127" s="1">
        <f ca="1">SUMIFS(INDIRECT($F$1&amp;$F127&amp;":"&amp;$F127),INDIRECT($F$1&amp;dbP!$D$2&amp;":"&amp;dbP!$D$2),"&gt;="&amp;AD$6,INDIRECT($F$1&amp;dbP!$D$2&amp;":"&amp;dbP!$D$2),"&lt;="&amp;AD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E127" s="1">
        <f ca="1">SUMIFS(INDIRECT($F$1&amp;$F127&amp;":"&amp;$F127),INDIRECT($F$1&amp;dbP!$D$2&amp;":"&amp;dbP!$D$2),"&gt;="&amp;AE$6,INDIRECT($F$1&amp;dbP!$D$2&amp;":"&amp;dbP!$D$2),"&lt;="&amp;AE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F127" s="1">
        <f ca="1">SUMIFS(INDIRECT($F$1&amp;$F127&amp;":"&amp;$F127),INDIRECT($F$1&amp;dbP!$D$2&amp;":"&amp;dbP!$D$2),"&gt;="&amp;AF$6,INDIRECT($F$1&amp;dbP!$D$2&amp;":"&amp;dbP!$D$2),"&lt;="&amp;AF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G127" s="1">
        <f ca="1">SUMIFS(INDIRECT($F$1&amp;$F127&amp;":"&amp;$F127),INDIRECT($F$1&amp;dbP!$D$2&amp;":"&amp;dbP!$D$2),"&gt;="&amp;AG$6,INDIRECT($F$1&amp;dbP!$D$2&amp;":"&amp;dbP!$D$2),"&lt;="&amp;AG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H127" s="1">
        <f ca="1">SUMIFS(INDIRECT($F$1&amp;$F127&amp;":"&amp;$F127),INDIRECT($F$1&amp;dbP!$D$2&amp;":"&amp;dbP!$D$2),"&gt;="&amp;AH$6,INDIRECT($F$1&amp;dbP!$D$2&amp;":"&amp;dbP!$D$2),"&lt;="&amp;AH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I127" s="1">
        <f ca="1">SUMIFS(INDIRECT($F$1&amp;$F127&amp;":"&amp;$F127),INDIRECT($F$1&amp;dbP!$D$2&amp;":"&amp;dbP!$D$2),"&gt;="&amp;AI$6,INDIRECT($F$1&amp;dbP!$D$2&amp;":"&amp;dbP!$D$2),"&lt;="&amp;AI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J127" s="1">
        <f ca="1">SUMIFS(INDIRECT($F$1&amp;$F127&amp;":"&amp;$F127),INDIRECT($F$1&amp;dbP!$D$2&amp;":"&amp;dbP!$D$2),"&gt;="&amp;AJ$6,INDIRECT($F$1&amp;dbP!$D$2&amp;":"&amp;dbP!$D$2),"&lt;="&amp;AJ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K127" s="1">
        <f ca="1">SUMIFS(INDIRECT($F$1&amp;$F127&amp;":"&amp;$F127),INDIRECT($F$1&amp;dbP!$D$2&amp;":"&amp;dbP!$D$2),"&gt;="&amp;AK$6,INDIRECT($F$1&amp;dbP!$D$2&amp;":"&amp;dbP!$D$2),"&lt;="&amp;AK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L127" s="1">
        <f ca="1">SUMIFS(INDIRECT($F$1&amp;$F127&amp;":"&amp;$F127),INDIRECT($F$1&amp;dbP!$D$2&amp;":"&amp;dbP!$D$2),"&gt;="&amp;AL$6,INDIRECT($F$1&amp;dbP!$D$2&amp;":"&amp;dbP!$D$2),"&lt;="&amp;AL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M127" s="1">
        <f ca="1">SUMIFS(INDIRECT($F$1&amp;$F127&amp;":"&amp;$F127),INDIRECT($F$1&amp;dbP!$D$2&amp;":"&amp;dbP!$D$2),"&gt;="&amp;AM$6,INDIRECT($F$1&amp;dbP!$D$2&amp;":"&amp;dbP!$D$2),"&lt;="&amp;AM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N127" s="1">
        <f ca="1">SUMIFS(INDIRECT($F$1&amp;$F127&amp;":"&amp;$F127),INDIRECT($F$1&amp;dbP!$D$2&amp;":"&amp;dbP!$D$2),"&gt;="&amp;AN$6,INDIRECT($F$1&amp;dbP!$D$2&amp;":"&amp;dbP!$D$2),"&lt;="&amp;AN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O127" s="1">
        <f ca="1">SUMIFS(INDIRECT($F$1&amp;$F127&amp;":"&amp;$F127),INDIRECT($F$1&amp;dbP!$D$2&amp;":"&amp;dbP!$D$2),"&gt;="&amp;AO$6,INDIRECT($F$1&amp;dbP!$D$2&amp;":"&amp;dbP!$D$2),"&lt;="&amp;AO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P127" s="1">
        <f ca="1">SUMIFS(INDIRECT($F$1&amp;$F127&amp;":"&amp;$F127),INDIRECT($F$1&amp;dbP!$D$2&amp;":"&amp;dbP!$D$2),"&gt;="&amp;AP$6,INDIRECT($F$1&amp;dbP!$D$2&amp;":"&amp;dbP!$D$2),"&lt;="&amp;AP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Q127" s="1">
        <f ca="1">SUMIFS(INDIRECT($F$1&amp;$F127&amp;":"&amp;$F127),INDIRECT($F$1&amp;dbP!$D$2&amp;":"&amp;dbP!$D$2),"&gt;="&amp;AQ$6,INDIRECT($F$1&amp;dbP!$D$2&amp;":"&amp;dbP!$D$2),"&lt;="&amp;AQ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R127" s="1">
        <f ca="1">SUMIFS(INDIRECT($F$1&amp;$F127&amp;":"&amp;$F127),INDIRECT($F$1&amp;dbP!$D$2&amp;":"&amp;dbP!$D$2),"&gt;="&amp;AR$6,INDIRECT($F$1&amp;dbP!$D$2&amp;":"&amp;dbP!$D$2),"&lt;="&amp;AR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S127" s="1">
        <f ca="1">SUMIFS(INDIRECT($F$1&amp;$F127&amp;":"&amp;$F127),INDIRECT($F$1&amp;dbP!$D$2&amp;":"&amp;dbP!$D$2),"&gt;="&amp;AS$6,INDIRECT($F$1&amp;dbP!$D$2&amp;":"&amp;dbP!$D$2),"&lt;="&amp;AS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T127" s="1">
        <f ca="1">SUMIFS(INDIRECT($F$1&amp;$F127&amp;":"&amp;$F127),INDIRECT($F$1&amp;dbP!$D$2&amp;":"&amp;dbP!$D$2),"&gt;="&amp;AT$6,INDIRECT($F$1&amp;dbP!$D$2&amp;":"&amp;dbP!$D$2),"&lt;="&amp;AT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U127" s="1">
        <f ca="1">SUMIFS(INDIRECT($F$1&amp;$F127&amp;":"&amp;$F127),INDIRECT($F$1&amp;dbP!$D$2&amp;":"&amp;dbP!$D$2),"&gt;="&amp;AU$6,INDIRECT($F$1&amp;dbP!$D$2&amp;":"&amp;dbP!$D$2),"&lt;="&amp;AU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V127" s="1">
        <f ca="1">SUMIFS(INDIRECT($F$1&amp;$F127&amp;":"&amp;$F127),INDIRECT($F$1&amp;dbP!$D$2&amp;":"&amp;dbP!$D$2),"&gt;="&amp;AV$6,INDIRECT($F$1&amp;dbP!$D$2&amp;":"&amp;dbP!$D$2),"&lt;="&amp;AV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W127" s="1">
        <f ca="1">SUMIFS(INDIRECT($F$1&amp;$F127&amp;":"&amp;$F127),INDIRECT($F$1&amp;dbP!$D$2&amp;":"&amp;dbP!$D$2),"&gt;="&amp;AW$6,INDIRECT($F$1&amp;dbP!$D$2&amp;":"&amp;dbP!$D$2),"&lt;="&amp;AW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X127" s="1">
        <f ca="1">SUMIFS(INDIRECT($F$1&amp;$F127&amp;":"&amp;$F127),INDIRECT($F$1&amp;dbP!$D$2&amp;":"&amp;dbP!$D$2),"&gt;="&amp;AX$6,INDIRECT($F$1&amp;dbP!$D$2&amp;":"&amp;dbP!$D$2),"&lt;="&amp;AX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Y127" s="1">
        <f ca="1">SUMIFS(INDIRECT($F$1&amp;$F127&amp;":"&amp;$F127),INDIRECT($F$1&amp;dbP!$D$2&amp;":"&amp;dbP!$D$2),"&gt;="&amp;AY$6,INDIRECT($F$1&amp;dbP!$D$2&amp;":"&amp;dbP!$D$2),"&lt;="&amp;AY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Z127" s="1">
        <f ca="1">SUMIFS(INDIRECT($F$1&amp;$F127&amp;":"&amp;$F127),INDIRECT($F$1&amp;dbP!$D$2&amp;":"&amp;dbP!$D$2),"&gt;="&amp;AZ$6,INDIRECT($F$1&amp;dbP!$D$2&amp;":"&amp;dbP!$D$2),"&lt;="&amp;AZ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A127" s="1">
        <f ca="1">SUMIFS(INDIRECT($F$1&amp;$F127&amp;":"&amp;$F127),INDIRECT($F$1&amp;dbP!$D$2&amp;":"&amp;dbP!$D$2),"&gt;="&amp;BA$6,INDIRECT($F$1&amp;dbP!$D$2&amp;":"&amp;dbP!$D$2),"&lt;="&amp;BA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B127" s="1">
        <f ca="1">SUMIFS(INDIRECT($F$1&amp;$F127&amp;":"&amp;$F127),INDIRECT($F$1&amp;dbP!$D$2&amp;":"&amp;dbP!$D$2),"&gt;="&amp;BB$6,INDIRECT($F$1&amp;dbP!$D$2&amp;":"&amp;dbP!$D$2),"&lt;="&amp;BB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C127" s="1">
        <f ca="1">SUMIFS(INDIRECT($F$1&amp;$F127&amp;":"&amp;$F127),INDIRECT($F$1&amp;dbP!$D$2&amp;":"&amp;dbP!$D$2),"&gt;="&amp;BC$6,INDIRECT($F$1&amp;dbP!$D$2&amp;":"&amp;dbP!$D$2),"&lt;="&amp;BC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D127" s="1">
        <f ca="1">SUMIFS(INDIRECT($F$1&amp;$F127&amp;":"&amp;$F127),INDIRECT($F$1&amp;dbP!$D$2&amp;":"&amp;dbP!$D$2),"&gt;="&amp;BD$6,INDIRECT($F$1&amp;dbP!$D$2&amp;":"&amp;dbP!$D$2),"&lt;="&amp;BD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E127" s="1">
        <f ca="1">SUMIFS(INDIRECT($F$1&amp;$F127&amp;":"&amp;$F127),INDIRECT($F$1&amp;dbP!$D$2&amp;":"&amp;dbP!$D$2),"&gt;="&amp;BE$6,INDIRECT($F$1&amp;dbP!$D$2&amp;":"&amp;dbP!$D$2),"&lt;="&amp;BE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</row>
    <row r="128" spans="1:57" x14ac:dyDescent="0.3">
      <c r="B128" s="1">
        <f>MAX(B$115:B127)+1</f>
        <v>18</v>
      </c>
      <c r="D128" s="1">
        <f ca="1">INDIRECT($B$1&amp;Items!T$2&amp;$B128)</f>
        <v>0</v>
      </c>
      <c r="F128" s="1" t="str">
        <f ca="1">INDIRECT($B$1&amp;Items!P$2&amp;$B128)</f>
        <v>AA</v>
      </c>
      <c r="H128" s="13" t="str">
        <f ca="1">INDIRECT($B$1&amp;Items!M$2&amp;$B128)</f>
        <v>Оплаты себестоимостных затрат</v>
      </c>
      <c r="I128" s="13" t="str">
        <f ca="1">IF(INDIRECT($B$1&amp;Items!N$2&amp;$B128)="",H128,INDIRECT($B$1&amp;Items!N$2&amp;$B128))</f>
        <v>Оплаты расходов этапа-1 бизнес-процесса</v>
      </c>
      <c r="J128" s="1" t="str">
        <f ca="1">IF(INDIRECT($B$1&amp;Items!O$2&amp;$B128)="",IF(H128&lt;&gt;I128,"  "&amp;I128,I128),"    "&amp;INDIRECT($B$1&amp;Items!O$2&amp;$B128))</f>
        <v xml:space="preserve">  Оплаты расходов этапа-1 бизнес-процесса</v>
      </c>
      <c r="S128" s="1">
        <f ca="1">SUM($U128:INDIRECT(ADDRESS(ROW(),SUMIFS($1:$1,$5:$5,MAX($5:$5)))))</f>
        <v>12501478.02</v>
      </c>
      <c r="V128" s="1">
        <f ca="1">SUMIFS(INDIRECT($F$1&amp;$F128&amp;":"&amp;$F128),INDIRECT($F$1&amp;dbP!$D$2&amp;":"&amp;dbP!$D$2),"&gt;="&amp;V$6,INDIRECT($F$1&amp;dbP!$D$2&amp;":"&amp;dbP!$D$2),"&lt;="&amp;V$7,INDIRECT($F$1&amp;dbP!$O$2&amp;":"&amp;dbP!$O$2),$H128,INDIRECT($F$1&amp;dbP!$P$2&amp;":"&amp;dbP!$P$2),IF($I128=$J128,"*",$I128),INDIRECT($F$1&amp;dbP!$Q$2&amp;":"&amp;dbP!$Q$2),IF(OR($I128=$J128,"  "&amp;$I128=$J128),"*",RIGHT($J128,LEN($J128)-4)))</f>
        <v>2509100</v>
      </c>
      <c r="W128" s="1">
        <f ca="1">SUMIFS(INDIRECT($F$1&amp;$F128&amp;":"&amp;$F128),INDIRECT($F$1&amp;dbP!$D$2&amp;":"&amp;dbP!$D$2),"&gt;="&amp;W$6,INDIRECT($F$1&amp;dbP!$D$2&amp;":"&amp;dbP!$D$2),"&lt;="&amp;W$7,INDIRECT($F$1&amp;dbP!$O$2&amp;":"&amp;dbP!$O$2),$H128,INDIRECT($F$1&amp;dbP!$P$2&amp;":"&amp;dbP!$P$2),IF($I128=$J128,"*",$I128),INDIRECT($F$1&amp;dbP!$Q$2&amp;":"&amp;dbP!$Q$2),IF(OR($I128=$J128,"  "&amp;$I128=$J128),"*",RIGHT($J128,LEN($J128)-4)))</f>
        <v>1896848.5</v>
      </c>
      <c r="X128" s="1">
        <f ca="1">SUMIFS(INDIRECT($F$1&amp;$F128&amp;":"&amp;$F128),INDIRECT($F$1&amp;dbP!$D$2&amp;":"&amp;dbP!$D$2),"&gt;="&amp;X$6,INDIRECT($F$1&amp;dbP!$D$2&amp;":"&amp;dbP!$D$2),"&lt;="&amp;X$7,INDIRECT($F$1&amp;dbP!$O$2&amp;":"&amp;dbP!$O$2),$H128,INDIRECT($F$1&amp;dbP!$P$2&amp;":"&amp;dbP!$P$2),IF($I128=$J128,"*",$I128),INDIRECT($F$1&amp;dbP!$Q$2&amp;":"&amp;dbP!$Q$2),IF(OR($I128=$J128,"  "&amp;$I128=$J128),"*",RIGHT($J128,LEN($J128)-4)))</f>
        <v>4266009.0376500003</v>
      </c>
      <c r="Y128" s="1">
        <f ca="1">SUMIFS(INDIRECT($F$1&amp;$F128&amp;":"&amp;$F128),INDIRECT($F$1&amp;dbP!$D$2&amp;":"&amp;dbP!$D$2),"&gt;="&amp;Y$6,INDIRECT($F$1&amp;dbP!$D$2&amp;":"&amp;dbP!$D$2),"&lt;="&amp;Y$7,INDIRECT($F$1&amp;dbP!$O$2&amp;":"&amp;dbP!$O$2),$H128,INDIRECT($F$1&amp;dbP!$P$2&amp;":"&amp;dbP!$P$2),IF($I128=$J128,"*",$I128),INDIRECT($F$1&amp;dbP!$Q$2&amp;":"&amp;dbP!$Q$2),IF(OR($I128=$J128,"  "&amp;$I128=$J128),"*",RIGHT($J128,LEN($J128)-4)))</f>
        <v>2799234.81849</v>
      </c>
      <c r="Z128" s="1">
        <f ca="1">SUMIFS(INDIRECT($F$1&amp;$F128&amp;":"&amp;$F128),INDIRECT($F$1&amp;dbP!$D$2&amp;":"&amp;dbP!$D$2),"&gt;="&amp;Z$6,INDIRECT($F$1&amp;dbP!$D$2&amp;":"&amp;dbP!$D$2),"&lt;="&amp;Z$7,INDIRECT($F$1&amp;dbP!$O$2&amp;":"&amp;dbP!$O$2),$H128,INDIRECT($F$1&amp;dbP!$P$2&amp;":"&amp;dbP!$P$2),IF($I128=$J128,"*",$I128),INDIRECT($F$1&amp;dbP!$Q$2&amp;":"&amp;dbP!$Q$2),IF(OR($I128=$J128,"  "&amp;$I128=$J128),"*",RIGHT($J128,LEN($J128)-4)))</f>
        <v>420765.51921000017</v>
      </c>
      <c r="AA128" s="1">
        <f ca="1">SUMIFS(INDIRECT($F$1&amp;$F128&amp;":"&amp;$F128),INDIRECT($F$1&amp;dbP!$D$2&amp;":"&amp;dbP!$D$2),"&gt;="&amp;AA$6,INDIRECT($F$1&amp;dbP!$D$2&amp;":"&amp;dbP!$D$2),"&lt;="&amp;AA$7,INDIRECT($F$1&amp;dbP!$O$2&amp;":"&amp;dbP!$O$2),$H128,INDIRECT($F$1&amp;dbP!$P$2&amp;":"&amp;dbP!$P$2),IF($I128=$J128,"*",$I128),INDIRECT($F$1&amp;dbP!$Q$2&amp;":"&amp;dbP!$Q$2),IF(OR($I128=$J128,"  "&amp;$I128=$J128),"*",RIGHT($J128,LEN($J128)-4)))</f>
        <v>609520.14465000003</v>
      </c>
      <c r="AB128" s="1">
        <f ca="1">SUMIFS(INDIRECT($F$1&amp;$F128&amp;":"&amp;$F128),INDIRECT($F$1&amp;dbP!$D$2&amp;":"&amp;dbP!$D$2),"&gt;="&amp;AB$6,INDIRECT($F$1&amp;dbP!$D$2&amp;":"&amp;dbP!$D$2),"&lt;="&amp;AB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C128" s="1">
        <f ca="1">SUMIFS(INDIRECT($F$1&amp;$F128&amp;":"&amp;$F128),INDIRECT($F$1&amp;dbP!$D$2&amp;":"&amp;dbP!$D$2),"&gt;="&amp;AC$6,INDIRECT($F$1&amp;dbP!$D$2&amp;":"&amp;dbP!$D$2),"&lt;="&amp;AC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D128" s="1">
        <f ca="1">SUMIFS(INDIRECT($F$1&amp;$F128&amp;":"&amp;$F128),INDIRECT($F$1&amp;dbP!$D$2&amp;":"&amp;dbP!$D$2),"&gt;="&amp;AD$6,INDIRECT($F$1&amp;dbP!$D$2&amp;":"&amp;dbP!$D$2),"&lt;="&amp;AD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E128" s="1">
        <f ca="1">SUMIFS(INDIRECT($F$1&amp;$F128&amp;":"&amp;$F128),INDIRECT($F$1&amp;dbP!$D$2&amp;":"&amp;dbP!$D$2),"&gt;="&amp;AE$6,INDIRECT($F$1&amp;dbP!$D$2&amp;":"&amp;dbP!$D$2),"&lt;="&amp;AE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F128" s="1">
        <f ca="1">SUMIFS(INDIRECT($F$1&amp;$F128&amp;":"&amp;$F128),INDIRECT($F$1&amp;dbP!$D$2&amp;":"&amp;dbP!$D$2),"&gt;="&amp;AF$6,INDIRECT($F$1&amp;dbP!$D$2&amp;":"&amp;dbP!$D$2),"&lt;="&amp;AF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G128" s="1">
        <f ca="1">SUMIFS(INDIRECT($F$1&amp;$F128&amp;":"&amp;$F128),INDIRECT($F$1&amp;dbP!$D$2&amp;":"&amp;dbP!$D$2),"&gt;="&amp;AG$6,INDIRECT($F$1&amp;dbP!$D$2&amp;":"&amp;dbP!$D$2),"&lt;="&amp;AG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H128" s="1">
        <f ca="1">SUMIFS(INDIRECT($F$1&amp;$F128&amp;":"&amp;$F128),INDIRECT($F$1&amp;dbP!$D$2&amp;":"&amp;dbP!$D$2),"&gt;="&amp;AH$6,INDIRECT($F$1&amp;dbP!$D$2&amp;":"&amp;dbP!$D$2),"&lt;="&amp;AH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I128" s="1">
        <f ca="1">SUMIFS(INDIRECT($F$1&amp;$F128&amp;":"&amp;$F128),INDIRECT($F$1&amp;dbP!$D$2&amp;":"&amp;dbP!$D$2),"&gt;="&amp;AI$6,INDIRECT($F$1&amp;dbP!$D$2&amp;":"&amp;dbP!$D$2),"&lt;="&amp;AI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J128" s="1">
        <f ca="1">SUMIFS(INDIRECT($F$1&amp;$F128&amp;":"&amp;$F128),INDIRECT($F$1&amp;dbP!$D$2&amp;":"&amp;dbP!$D$2),"&gt;="&amp;AJ$6,INDIRECT($F$1&amp;dbP!$D$2&amp;":"&amp;dbP!$D$2),"&lt;="&amp;AJ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K128" s="1">
        <f ca="1">SUMIFS(INDIRECT($F$1&amp;$F128&amp;":"&amp;$F128),INDIRECT($F$1&amp;dbP!$D$2&amp;":"&amp;dbP!$D$2),"&gt;="&amp;AK$6,INDIRECT($F$1&amp;dbP!$D$2&amp;":"&amp;dbP!$D$2),"&lt;="&amp;AK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L128" s="1">
        <f ca="1">SUMIFS(INDIRECT($F$1&amp;$F128&amp;":"&amp;$F128),INDIRECT($F$1&amp;dbP!$D$2&amp;":"&amp;dbP!$D$2),"&gt;="&amp;AL$6,INDIRECT($F$1&amp;dbP!$D$2&amp;":"&amp;dbP!$D$2),"&lt;="&amp;AL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M128" s="1">
        <f ca="1">SUMIFS(INDIRECT($F$1&amp;$F128&amp;":"&amp;$F128),INDIRECT($F$1&amp;dbP!$D$2&amp;":"&amp;dbP!$D$2),"&gt;="&amp;AM$6,INDIRECT($F$1&amp;dbP!$D$2&amp;":"&amp;dbP!$D$2),"&lt;="&amp;AM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N128" s="1">
        <f ca="1">SUMIFS(INDIRECT($F$1&amp;$F128&amp;":"&amp;$F128),INDIRECT($F$1&amp;dbP!$D$2&amp;":"&amp;dbP!$D$2),"&gt;="&amp;AN$6,INDIRECT($F$1&amp;dbP!$D$2&amp;":"&amp;dbP!$D$2),"&lt;="&amp;AN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O128" s="1">
        <f ca="1">SUMIFS(INDIRECT($F$1&amp;$F128&amp;":"&amp;$F128),INDIRECT($F$1&amp;dbP!$D$2&amp;":"&amp;dbP!$D$2),"&gt;="&amp;AO$6,INDIRECT($F$1&amp;dbP!$D$2&amp;":"&amp;dbP!$D$2),"&lt;="&amp;AO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P128" s="1">
        <f ca="1">SUMIFS(INDIRECT($F$1&amp;$F128&amp;":"&amp;$F128),INDIRECT($F$1&amp;dbP!$D$2&amp;":"&amp;dbP!$D$2),"&gt;="&amp;AP$6,INDIRECT($F$1&amp;dbP!$D$2&amp;":"&amp;dbP!$D$2),"&lt;="&amp;AP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Q128" s="1">
        <f ca="1">SUMIFS(INDIRECT($F$1&amp;$F128&amp;":"&amp;$F128),INDIRECT($F$1&amp;dbP!$D$2&amp;":"&amp;dbP!$D$2),"&gt;="&amp;AQ$6,INDIRECT($F$1&amp;dbP!$D$2&amp;":"&amp;dbP!$D$2),"&lt;="&amp;AQ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R128" s="1">
        <f ca="1">SUMIFS(INDIRECT($F$1&amp;$F128&amp;":"&amp;$F128),INDIRECT($F$1&amp;dbP!$D$2&amp;":"&amp;dbP!$D$2),"&gt;="&amp;AR$6,INDIRECT($F$1&amp;dbP!$D$2&amp;":"&amp;dbP!$D$2),"&lt;="&amp;AR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S128" s="1">
        <f ca="1">SUMIFS(INDIRECT($F$1&amp;$F128&amp;":"&amp;$F128),INDIRECT($F$1&amp;dbP!$D$2&amp;":"&amp;dbP!$D$2),"&gt;="&amp;AS$6,INDIRECT($F$1&amp;dbP!$D$2&amp;":"&amp;dbP!$D$2),"&lt;="&amp;AS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T128" s="1">
        <f ca="1">SUMIFS(INDIRECT($F$1&amp;$F128&amp;":"&amp;$F128),INDIRECT($F$1&amp;dbP!$D$2&amp;":"&amp;dbP!$D$2),"&gt;="&amp;AT$6,INDIRECT($F$1&amp;dbP!$D$2&amp;":"&amp;dbP!$D$2),"&lt;="&amp;AT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U128" s="1">
        <f ca="1">SUMIFS(INDIRECT($F$1&amp;$F128&amp;":"&amp;$F128),INDIRECT($F$1&amp;dbP!$D$2&amp;":"&amp;dbP!$D$2),"&gt;="&amp;AU$6,INDIRECT($F$1&amp;dbP!$D$2&amp;":"&amp;dbP!$D$2),"&lt;="&amp;AU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V128" s="1">
        <f ca="1">SUMIFS(INDIRECT($F$1&amp;$F128&amp;":"&amp;$F128),INDIRECT($F$1&amp;dbP!$D$2&amp;":"&amp;dbP!$D$2),"&gt;="&amp;AV$6,INDIRECT($F$1&amp;dbP!$D$2&amp;":"&amp;dbP!$D$2),"&lt;="&amp;AV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W128" s="1">
        <f ca="1">SUMIFS(INDIRECT($F$1&amp;$F128&amp;":"&amp;$F128),INDIRECT($F$1&amp;dbP!$D$2&amp;":"&amp;dbP!$D$2),"&gt;="&amp;AW$6,INDIRECT($F$1&amp;dbP!$D$2&amp;":"&amp;dbP!$D$2),"&lt;="&amp;AW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X128" s="1">
        <f ca="1">SUMIFS(INDIRECT($F$1&amp;$F128&amp;":"&amp;$F128),INDIRECT($F$1&amp;dbP!$D$2&amp;":"&amp;dbP!$D$2),"&gt;="&amp;AX$6,INDIRECT($F$1&amp;dbP!$D$2&amp;":"&amp;dbP!$D$2),"&lt;="&amp;AX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Y128" s="1">
        <f ca="1">SUMIFS(INDIRECT($F$1&amp;$F128&amp;":"&amp;$F128),INDIRECT($F$1&amp;dbP!$D$2&amp;":"&amp;dbP!$D$2),"&gt;="&amp;AY$6,INDIRECT($F$1&amp;dbP!$D$2&amp;":"&amp;dbP!$D$2),"&lt;="&amp;AY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Z128" s="1">
        <f ca="1">SUMIFS(INDIRECT($F$1&amp;$F128&amp;":"&amp;$F128),INDIRECT($F$1&amp;dbP!$D$2&amp;":"&amp;dbP!$D$2),"&gt;="&amp;AZ$6,INDIRECT($F$1&amp;dbP!$D$2&amp;":"&amp;dbP!$D$2),"&lt;="&amp;AZ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A128" s="1">
        <f ca="1">SUMIFS(INDIRECT($F$1&amp;$F128&amp;":"&amp;$F128),INDIRECT($F$1&amp;dbP!$D$2&amp;":"&amp;dbP!$D$2),"&gt;="&amp;BA$6,INDIRECT($F$1&amp;dbP!$D$2&amp;":"&amp;dbP!$D$2),"&lt;="&amp;BA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B128" s="1">
        <f ca="1">SUMIFS(INDIRECT($F$1&amp;$F128&amp;":"&amp;$F128),INDIRECT($F$1&amp;dbP!$D$2&amp;":"&amp;dbP!$D$2),"&gt;="&amp;BB$6,INDIRECT($F$1&amp;dbP!$D$2&amp;":"&amp;dbP!$D$2),"&lt;="&amp;BB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C128" s="1">
        <f ca="1">SUMIFS(INDIRECT($F$1&amp;$F128&amp;":"&amp;$F128),INDIRECT($F$1&amp;dbP!$D$2&amp;":"&amp;dbP!$D$2),"&gt;="&amp;BC$6,INDIRECT($F$1&amp;dbP!$D$2&amp;":"&amp;dbP!$D$2),"&lt;="&amp;BC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D128" s="1">
        <f ca="1">SUMIFS(INDIRECT($F$1&amp;$F128&amp;":"&amp;$F128),INDIRECT($F$1&amp;dbP!$D$2&amp;":"&amp;dbP!$D$2),"&gt;="&amp;BD$6,INDIRECT($F$1&amp;dbP!$D$2&amp;":"&amp;dbP!$D$2),"&lt;="&amp;BD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E128" s="1">
        <f ca="1">SUMIFS(INDIRECT($F$1&amp;$F128&amp;":"&amp;$F128),INDIRECT($F$1&amp;dbP!$D$2&amp;":"&amp;dbP!$D$2),"&gt;="&amp;BE$6,INDIRECT($F$1&amp;dbP!$D$2&amp;":"&amp;dbP!$D$2),"&lt;="&amp;BE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</row>
    <row r="129" spans="2:57" x14ac:dyDescent="0.3">
      <c r="B129" s="1">
        <f>MAX(B$115:B128)+1</f>
        <v>19</v>
      </c>
      <c r="D129" s="1" t="str">
        <f ca="1">INDIRECT($B$1&amp;Items!T$2&amp;$B129)</f>
        <v>CF(-)</v>
      </c>
      <c r="F129" s="1" t="str">
        <f ca="1">INDIRECT($B$1&amp;Items!P$2&amp;$B129)</f>
        <v>AA</v>
      </c>
      <c r="H129" s="13" t="str">
        <f ca="1">INDIRECT($B$1&amp;Items!M$2&amp;$B129)</f>
        <v>Оплаты себестоимостных затрат</v>
      </c>
      <c r="I129" s="13" t="str">
        <f ca="1">IF(INDIRECT($B$1&amp;Items!N$2&amp;$B129)="",H129,INDIRECT($B$1&amp;Items!N$2&amp;$B129))</f>
        <v>Оплаты расходов этапа-1 бизнес-процесса</v>
      </c>
      <c r="J129" s="1" t="str">
        <f ca="1">IF(INDIRECT($B$1&amp;Items!O$2&amp;$B129)="",IF(H129&lt;&gt;I129,"  "&amp;I129,I129),"    "&amp;INDIRECT($B$1&amp;Items!O$2&amp;$B129))</f>
        <v xml:space="preserve">    Сырье и материалы-1</v>
      </c>
      <c r="S129" s="1">
        <f ca="1">SUM($U129:INDIRECT(ADDRESS(ROW(),SUMIFS($1:$1,$5:$5,MAX($5:$5)))))</f>
        <v>1000000</v>
      </c>
      <c r="V129" s="1">
        <f ca="1">SUMIFS(INDIRECT($F$1&amp;$F129&amp;":"&amp;$F129),INDIRECT($F$1&amp;dbP!$D$2&amp;":"&amp;dbP!$D$2),"&gt;="&amp;V$6,INDIRECT($F$1&amp;dbP!$D$2&amp;":"&amp;dbP!$D$2),"&lt;="&amp;V$7,INDIRECT($F$1&amp;dbP!$O$2&amp;":"&amp;dbP!$O$2),$H129,INDIRECT($F$1&amp;dbP!$P$2&amp;":"&amp;dbP!$P$2),IF($I129=$J129,"*",$I129),INDIRECT($F$1&amp;dbP!$Q$2&amp;":"&amp;dbP!$Q$2),IF(OR($I129=$J129,"  "&amp;$I129=$J129),"*",RIGHT($J129,LEN($J129)-4)))</f>
        <v>300000</v>
      </c>
      <c r="W129" s="1">
        <f ca="1">SUMIFS(INDIRECT($F$1&amp;$F129&amp;":"&amp;$F129),INDIRECT($F$1&amp;dbP!$D$2&amp;":"&amp;dbP!$D$2),"&gt;="&amp;W$6,INDIRECT($F$1&amp;dbP!$D$2&amp;":"&amp;dbP!$D$2),"&lt;="&amp;W$7,INDIRECT($F$1&amp;dbP!$O$2&amp;":"&amp;dbP!$O$2),$H129,INDIRECT($F$1&amp;dbP!$P$2&amp;":"&amp;dbP!$P$2),IF($I129=$J129,"*",$I129),INDIRECT($F$1&amp;dbP!$Q$2&amp;":"&amp;dbP!$Q$2),IF(OR($I129=$J129,"  "&amp;$I129=$J129),"*",RIGHT($J129,LEN($J129)-4)))</f>
        <v>700000</v>
      </c>
      <c r="X129" s="1">
        <f ca="1">SUMIFS(INDIRECT($F$1&amp;$F129&amp;":"&amp;$F129),INDIRECT($F$1&amp;dbP!$D$2&amp;":"&amp;dbP!$D$2),"&gt;="&amp;X$6,INDIRECT($F$1&amp;dbP!$D$2&amp;":"&amp;dbP!$D$2),"&lt;="&amp;X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Y129" s="1">
        <f ca="1">SUMIFS(INDIRECT($F$1&amp;$F129&amp;":"&amp;$F129),INDIRECT($F$1&amp;dbP!$D$2&amp;":"&amp;dbP!$D$2),"&gt;="&amp;Y$6,INDIRECT($F$1&amp;dbP!$D$2&amp;":"&amp;dbP!$D$2),"&lt;="&amp;Y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Z129" s="1">
        <f ca="1">SUMIFS(INDIRECT($F$1&amp;$F129&amp;":"&amp;$F129),INDIRECT($F$1&amp;dbP!$D$2&amp;":"&amp;dbP!$D$2),"&gt;="&amp;Z$6,INDIRECT($F$1&amp;dbP!$D$2&amp;":"&amp;dbP!$D$2),"&lt;="&amp;Z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A129" s="1">
        <f ca="1">SUMIFS(INDIRECT($F$1&amp;$F129&amp;":"&amp;$F129),INDIRECT($F$1&amp;dbP!$D$2&amp;":"&amp;dbP!$D$2),"&gt;="&amp;AA$6,INDIRECT($F$1&amp;dbP!$D$2&amp;":"&amp;dbP!$D$2),"&lt;="&amp;AA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B129" s="1">
        <f ca="1">SUMIFS(INDIRECT($F$1&amp;$F129&amp;":"&amp;$F129),INDIRECT($F$1&amp;dbP!$D$2&amp;":"&amp;dbP!$D$2),"&gt;="&amp;AB$6,INDIRECT($F$1&amp;dbP!$D$2&amp;":"&amp;dbP!$D$2),"&lt;="&amp;AB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C129" s="1">
        <f ca="1">SUMIFS(INDIRECT($F$1&amp;$F129&amp;":"&amp;$F129),INDIRECT($F$1&amp;dbP!$D$2&amp;":"&amp;dbP!$D$2),"&gt;="&amp;AC$6,INDIRECT($F$1&amp;dbP!$D$2&amp;":"&amp;dbP!$D$2),"&lt;="&amp;AC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D129" s="1">
        <f ca="1">SUMIFS(INDIRECT($F$1&amp;$F129&amp;":"&amp;$F129),INDIRECT($F$1&amp;dbP!$D$2&amp;":"&amp;dbP!$D$2),"&gt;="&amp;AD$6,INDIRECT($F$1&amp;dbP!$D$2&amp;":"&amp;dbP!$D$2),"&lt;="&amp;AD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E129" s="1">
        <f ca="1">SUMIFS(INDIRECT($F$1&amp;$F129&amp;":"&amp;$F129),INDIRECT($F$1&amp;dbP!$D$2&amp;":"&amp;dbP!$D$2),"&gt;="&amp;AE$6,INDIRECT($F$1&amp;dbP!$D$2&amp;":"&amp;dbP!$D$2),"&lt;="&amp;AE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F129" s="1">
        <f ca="1">SUMIFS(INDIRECT($F$1&amp;$F129&amp;":"&amp;$F129),INDIRECT($F$1&amp;dbP!$D$2&amp;":"&amp;dbP!$D$2),"&gt;="&amp;AF$6,INDIRECT($F$1&amp;dbP!$D$2&amp;":"&amp;dbP!$D$2),"&lt;="&amp;AF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G129" s="1">
        <f ca="1">SUMIFS(INDIRECT($F$1&amp;$F129&amp;":"&amp;$F129),INDIRECT($F$1&amp;dbP!$D$2&amp;":"&amp;dbP!$D$2),"&gt;="&amp;AG$6,INDIRECT($F$1&amp;dbP!$D$2&amp;":"&amp;dbP!$D$2),"&lt;="&amp;AG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H129" s="1">
        <f ca="1">SUMIFS(INDIRECT($F$1&amp;$F129&amp;":"&amp;$F129),INDIRECT($F$1&amp;dbP!$D$2&amp;":"&amp;dbP!$D$2),"&gt;="&amp;AH$6,INDIRECT($F$1&amp;dbP!$D$2&amp;":"&amp;dbP!$D$2),"&lt;="&amp;AH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I129" s="1">
        <f ca="1">SUMIFS(INDIRECT($F$1&amp;$F129&amp;":"&amp;$F129),INDIRECT($F$1&amp;dbP!$D$2&amp;":"&amp;dbP!$D$2),"&gt;="&amp;AI$6,INDIRECT($F$1&amp;dbP!$D$2&amp;":"&amp;dbP!$D$2),"&lt;="&amp;AI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J129" s="1">
        <f ca="1">SUMIFS(INDIRECT($F$1&amp;$F129&amp;":"&amp;$F129),INDIRECT($F$1&amp;dbP!$D$2&amp;":"&amp;dbP!$D$2),"&gt;="&amp;AJ$6,INDIRECT($F$1&amp;dbP!$D$2&amp;":"&amp;dbP!$D$2),"&lt;="&amp;AJ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K129" s="1">
        <f ca="1">SUMIFS(INDIRECT($F$1&amp;$F129&amp;":"&amp;$F129),INDIRECT($F$1&amp;dbP!$D$2&amp;":"&amp;dbP!$D$2),"&gt;="&amp;AK$6,INDIRECT($F$1&amp;dbP!$D$2&amp;":"&amp;dbP!$D$2),"&lt;="&amp;AK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L129" s="1">
        <f ca="1">SUMIFS(INDIRECT($F$1&amp;$F129&amp;":"&amp;$F129),INDIRECT($F$1&amp;dbP!$D$2&amp;":"&amp;dbP!$D$2),"&gt;="&amp;AL$6,INDIRECT($F$1&amp;dbP!$D$2&amp;":"&amp;dbP!$D$2),"&lt;="&amp;AL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M129" s="1">
        <f ca="1">SUMIFS(INDIRECT($F$1&amp;$F129&amp;":"&amp;$F129),INDIRECT($F$1&amp;dbP!$D$2&amp;":"&amp;dbP!$D$2),"&gt;="&amp;AM$6,INDIRECT($F$1&amp;dbP!$D$2&amp;":"&amp;dbP!$D$2),"&lt;="&amp;AM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N129" s="1">
        <f ca="1">SUMIFS(INDIRECT($F$1&amp;$F129&amp;":"&amp;$F129),INDIRECT($F$1&amp;dbP!$D$2&amp;":"&amp;dbP!$D$2),"&gt;="&amp;AN$6,INDIRECT($F$1&amp;dbP!$D$2&amp;":"&amp;dbP!$D$2),"&lt;="&amp;AN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O129" s="1">
        <f ca="1">SUMIFS(INDIRECT($F$1&amp;$F129&amp;":"&amp;$F129),INDIRECT($F$1&amp;dbP!$D$2&amp;":"&amp;dbP!$D$2),"&gt;="&amp;AO$6,INDIRECT($F$1&amp;dbP!$D$2&amp;":"&amp;dbP!$D$2),"&lt;="&amp;AO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P129" s="1">
        <f ca="1">SUMIFS(INDIRECT($F$1&amp;$F129&amp;":"&amp;$F129),INDIRECT($F$1&amp;dbP!$D$2&amp;":"&amp;dbP!$D$2),"&gt;="&amp;AP$6,INDIRECT($F$1&amp;dbP!$D$2&amp;":"&amp;dbP!$D$2),"&lt;="&amp;AP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Q129" s="1">
        <f ca="1">SUMIFS(INDIRECT($F$1&amp;$F129&amp;":"&amp;$F129),INDIRECT($F$1&amp;dbP!$D$2&amp;":"&amp;dbP!$D$2),"&gt;="&amp;AQ$6,INDIRECT($F$1&amp;dbP!$D$2&amp;":"&amp;dbP!$D$2),"&lt;="&amp;AQ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R129" s="1">
        <f ca="1">SUMIFS(INDIRECT($F$1&amp;$F129&amp;":"&amp;$F129),INDIRECT($F$1&amp;dbP!$D$2&amp;":"&amp;dbP!$D$2),"&gt;="&amp;AR$6,INDIRECT($F$1&amp;dbP!$D$2&amp;":"&amp;dbP!$D$2),"&lt;="&amp;AR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S129" s="1">
        <f ca="1">SUMIFS(INDIRECT($F$1&amp;$F129&amp;":"&amp;$F129),INDIRECT($F$1&amp;dbP!$D$2&amp;":"&amp;dbP!$D$2),"&gt;="&amp;AS$6,INDIRECT($F$1&amp;dbP!$D$2&amp;":"&amp;dbP!$D$2),"&lt;="&amp;AS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T129" s="1">
        <f ca="1">SUMIFS(INDIRECT($F$1&amp;$F129&amp;":"&amp;$F129),INDIRECT($F$1&amp;dbP!$D$2&amp;":"&amp;dbP!$D$2),"&gt;="&amp;AT$6,INDIRECT($F$1&amp;dbP!$D$2&amp;":"&amp;dbP!$D$2),"&lt;="&amp;AT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U129" s="1">
        <f ca="1">SUMIFS(INDIRECT($F$1&amp;$F129&amp;":"&amp;$F129),INDIRECT($F$1&amp;dbP!$D$2&amp;":"&amp;dbP!$D$2),"&gt;="&amp;AU$6,INDIRECT($F$1&amp;dbP!$D$2&amp;":"&amp;dbP!$D$2),"&lt;="&amp;AU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V129" s="1">
        <f ca="1">SUMIFS(INDIRECT($F$1&amp;$F129&amp;":"&amp;$F129),INDIRECT($F$1&amp;dbP!$D$2&amp;":"&amp;dbP!$D$2),"&gt;="&amp;AV$6,INDIRECT($F$1&amp;dbP!$D$2&amp;":"&amp;dbP!$D$2),"&lt;="&amp;AV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W129" s="1">
        <f ca="1">SUMIFS(INDIRECT($F$1&amp;$F129&amp;":"&amp;$F129),INDIRECT($F$1&amp;dbP!$D$2&amp;":"&amp;dbP!$D$2),"&gt;="&amp;AW$6,INDIRECT($F$1&amp;dbP!$D$2&amp;":"&amp;dbP!$D$2),"&lt;="&amp;AW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X129" s="1">
        <f ca="1">SUMIFS(INDIRECT($F$1&amp;$F129&amp;":"&amp;$F129),INDIRECT($F$1&amp;dbP!$D$2&amp;":"&amp;dbP!$D$2),"&gt;="&amp;AX$6,INDIRECT($F$1&amp;dbP!$D$2&amp;":"&amp;dbP!$D$2),"&lt;="&amp;AX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Y129" s="1">
        <f ca="1">SUMIFS(INDIRECT($F$1&amp;$F129&amp;":"&amp;$F129),INDIRECT($F$1&amp;dbP!$D$2&amp;":"&amp;dbP!$D$2),"&gt;="&amp;AY$6,INDIRECT($F$1&amp;dbP!$D$2&amp;":"&amp;dbP!$D$2),"&lt;="&amp;AY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Z129" s="1">
        <f ca="1">SUMIFS(INDIRECT($F$1&amp;$F129&amp;":"&amp;$F129),INDIRECT($F$1&amp;dbP!$D$2&amp;":"&amp;dbP!$D$2),"&gt;="&amp;AZ$6,INDIRECT($F$1&amp;dbP!$D$2&amp;":"&amp;dbP!$D$2),"&lt;="&amp;AZ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A129" s="1">
        <f ca="1">SUMIFS(INDIRECT($F$1&amp;$F129&amp;":"&amp;$F129),INDIRECT($F$1&amp;dbP!$D$2&amp;":"&amp;dbP!$D$2),"&gt;="&amp;BA$6,INDIRECT($F$1&amp;dbP!$D$2&amp;":"&amp;dbP!$D$2),"&lt;="&amp;BA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B129" s="1">
        <f ca="1">SUMIFS(INDIRECT($F$1&amp;$F129&amp;":"&amp;$F129),INDIRECT($F$1&amp;dbP!$D$2&amp;":"&amp;dbP!$D$2),"&gt;="&amp;BB$6,INDIRECT($F$1&amp;dbP!$D$2&amp;":"&amp;dbP!$D$2),"&lt;="&amp;BB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C129" s="1">
        <f ca="1">SUMIFS(INDIRECT($F$1&amp;$F129&amp;":"&amp;$F129),INDIRECT($F$1&amp;dbP!$D$2&amp;":"&amp;dbP!$D$2),"&gt;="&amp;BC$6,INDIRECT($F$1&amp;dbP!$D$2&amp;":"&amp;dbP!$D$2),"&lt;="&amp;BC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D129" s="1">
        <f ca="1">SUMIFS(INDIRECT($F$1&amp;$F129&amp;":"&amp;$F129),INDIRECT($F$1&amp;dbP!$D$2&amp;":"&amp;dbP!$D$2),"&gt;="&amp;BD$6,INDIRECT($F$1&amp;dbP!$D$2&amp;":"&amp;dbP!$D$2),"&lt;="&amp;BD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E129" s="1">
        <f ca="1">SUMIFS(INDIRECT($F$1&amp;$F129&amp;":"&amp;$F129),INDIRECT($F$1&amp;dbP!$D$2&amp;":"&amp;dbP!$D$2),"&gt;="&amp;BE$6,INDIRECT($F$1&amp;dbP!$D$2&amp;":"&amp;dbP!$D$2),"&lt;="&amp;BE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</row>
    <row r="130" spans="2:57" x14ac:dyDescent="0.3">
      <c r="B130" s="1">
        <f>MAX(B$115:B129)+1</f>
        <v>20</v>
      </c>
      <c r="D130" s="1" t="str">
        <f ca="1">INDIRECT($B$1&amp;Items!T$2&amp;$B130)</f>
        <v>CF(-)</v>
      </c>
      <c r="F130" s="1" t="str">
        <f ca="1">INDIRECT($B$1&amp;Items!P$2&amp;$B130)</f>
        <v>AA</v>
      </c>
      <c r="H130" s="13" t="str">
        <f ca="1">INDIRECT($B$1&amp;Items!M$2&amp;$B130)</f>
        <v>Оплаты себестоимостных затрат</v>
      </c>
      <c r="I130" s="13" t="str">
        <f ca="1">IF(INDIRECT($B$1&amp;Items!N$2&amp;$B130)="",H130,INDIRECT($B$1&amp;Items!N$2&amp;$B130))</f>
        <v>Оплаты расходов этапа-1 бизнес-процесса</v>
      </c>
      <c r="J130" s="1" t="str">
        <f ca="1">IF(INDIRECT($B$1&amp;Items!O$2&amp;$B130)="",IF(H130&lt;&gt;I130,"  "&amp;I130,I130),"    "&amp;INDIRECT($B$1&amp;Items!O$2&amp;$B130))</f>
        <v xml:space="preserve">    Сырье и материалы-2</v>
      </c>
      <c r="S130" s="1">
        <f ca="1">SUM($U130:INDIRECT(ADDRESS(ROW(),SUMIFS($1:$1,$5:$5,MAX($5:$5)))))</f>
        <v>930000</v>
      </c>
      <c r="V130" s="1">
        <f ca="1">SUMIFS(INDIRECT($F$1&amp;$F130&amp;":"&amp;$F130),INDIRECT($F$1&amp;dbP!$D$2&amp;":"&amp;dbP!$D$2),"&gt;="&amp;V$6,INDIRECT($F$1&amp;dbP!$D$2&amp;":"&amp;dbP!$D$2),"&lt;="&amp;V$7,INDIRECT($F$1&amp;dbP!$O$2&amp;":"&amp;dbP!$O$2),$H130,INDIRECT($F$1&amp;dbP!$P$2&amp;":"&amp;dbP!$P$2),IF($I130=$J130,"*",$I130),INDIRECT($F$1&amp;dbP!$Q$2&amp;":"&amp;dbP!$Q$2),IF(OR($I130=$J130,"  "&amp;$I130=$J130),"*",RIGHT($J130,LEN($J130)-4)))</f>
        <v>465000</v>
      </c>
      <c r="W130" s="1">
        <f ca="1">SUMIFS(INDIRECT($F$1&amp;$F130&amp;":"&amp;$F130),INDIRECT($F$1&amp;dbP!$D$2&amp;":"&amp;dbP!$D$2),"&gt;="&amp;W$6,INDIRECT($F$1&amp;dbP!$D$2&amp;":"&amp;dbP!$D$2),"&lt;="&amp;W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X130" s="1">
        <f ca="1">SUMIFS(INDIRECT($F$1&amp;$F130&amp;":"&amp;$F130),INDIRECT($F$1&amp;dbP!$D$2&amp;":"&amp;dbP!$D$2),"&gt;="&amp;X$6,INDIRECT($F$1&amp;dbP!$D$2&amp;":"&amp;dbP!$D$2),"&lt;="&amp;X$7,INDIRECT($F$1&amp;dbP!$O$2&amp;":"&amp;dbP!$O$2),$H130,INDIRECT($F$1&amp;dbP!$P$2&amp;":"&amp;dbP!$P$2),IF($I130=$J130,"*",$I130),INDIRECT($F$1&amp;dbP!$Q$2&amp;":"&amp;dbP!$Q$2),IF(OR($I130=$J130,"  "&amp;$I130=$J130),"*",RIGHT($J130,LEN($J130)-4)))</f>
        <v>465000</v>
      </c>
      <c r="Y130" s="1">
        <f ca="1">SUMIFS(INDIRECT($F$1&amp;$F130&amp;":"&amp;$F130),INDIRECT($F$1&amp;dbP!$D$2&amp;":"&amp;dbP!$D$2),"&gt;="&amp;Y$6,INDIRECT($F$1&amp;dbP!$D$2&amp;":"&amp;dbP!$D$2),"&lt;="&amp;Y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Z130" s="1">
        <f ca="1">SUMIFS(INDIRECT($F$1&amp;$F130&amp;":"&amp;$F130),INDIRECT($F$1&amp;dbP!$D$2&amp;":"&amp;dbP!$D$2),"&gt;="&amp;Z$6,INDIRECT($F$1&amp;dbP!$D$2&amp;":"&amp;dbP!$D$2),"&lt;="&amp;Z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A130" s="1">
        <f ca="1">SUMIFS(INDIRECT($F$1&amp;$F130&amp;":"&amp;$F130),INDIRECT($F$1&amp;dbP!$D$2&amp;":"&amp;dbP!$D$2),"&gt;="&amp;AA$6,INDIRECT($F$1&amp;dbP!$D$2&amp;":"&amp;dbP!$D$2),"&lt;="&amp;AA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B130" s="1">
        <f ca="1">SUMIFS(INDIRECT($F$1&amp;$F130&amp;":"&amp;$F130),INDIRECT($F$1&amp;dbP!$D$2&amp;":"&amp;dbP!$D$2),"&gt;="&amp;AB$6,INDIRECT($F$1&amp;dbP!$D$2&amp;":"&amp;dbP!$D$2),"&lt;="&amp;AB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C130" s="1">
        <f ca="1">SUMIFS(INDIRECT($F$1&amp;$F130&amp;":"&amp;$F130),INDIRECT($F$1&amp;dbP!$D$2&amp;":"&amp;dbP!$D$2),"&gt;="&amp;AC$6,INDIRECT($F$1&amp;dbP!$D$2&amp;":"&amp;dbP!$D$2),"&lt;="&amp;AC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D130" s="1">
        <f ca="1">SUMIFS(INDIRECT($F$1&amp;$F130&amp;":"&amp;$F130),INDIRECT($F$1&amp;dbP!$D$2&amp;":"&amp;dbP!$D$2),"&gt;="&amp;AD$6,INDIRECT($F$1&amp;dbP!$D$2&amp;":"&amp;dbP!$D$2),"&lt;="&amp;AD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E130" s="1">
        <f ca="1">SUMIFS(INDIRECT($F$1&amp;$F130&amp;":"&amp;$F130),INDIRECT($F$1&amp;dbP!$D$2&amp;":"&amp;dbP!$D$2),"&gt;="&amp;AE$6,INDIRECT($F$1&amp;dbP!$D$2&amp;":"&amp;dbP!$D$2),"&lt;="&amp;AE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F130" s="1">
        <f ca="1">SUMIFS(INDIRECT($F$1&amp;$F130&amp;":"&amp;$F130),INDIRECT($F$1&amp;dbP!$D$2&amp;":"&amp;dbP!$D$2),"&gt;="&amp;AF$6,INDIRECT($F$1&amp;dbP!$D$2&amp;":"&amp;dbP!$D$2),"&lt;="&amp;AF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G130" s="1">
        <f ca="1">SUMIFS(INDIRECT($F$1&amp;$F130&amp;":"&amp;$F130),INDIRECT($F$1&amp;dbP!$D$2&amp;":"&amp;dbP!$D$2),"&gt;="&amp;AG$6,INDIRECT($F$1&amp;dbP!$D$2&amp;":"&amp;dbP!$D$2),"&lt;="&amp;AG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H130" s="1">
        <f ca="1">SUMIFS(INDIRECT($F$1&amp;$F130&amp;":"&amp;$F130),INDIRECT($F$1&amp;dbP!$D$2&amp;":"&amp;dbP!$D$2),"&gt;="&amp;AH$6,INDIRECT($F$1&amp;dbP!$D$2&amp;":"&amp;dbP!$D$2),"&lt;="&amp;AH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I130" s="1">
        <f ca="1">SUMIFS(INDIRECT($F$1&amp;$F130&amp;":"&amp;$F130),INDIRECT($F$1&amp;dbP!$D$2&amp;":"&amp;dbP!$D$2),"&gt;="&amp;AI$6,INDIRECT($F$1&amp;dbP!$D$2&amp;":"&amp;dbP!$D$2),"&lt;="&amp;AI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J130" s="1">
        <f ca="1">SUMIFS(INDIRECT($F$1&amp;$F130&amp;":"&amp;$F130),INDIRECT($F$1&amp;dbP!$D$2&amp;":"&amp;dbP!$D$2),"&gt;="&amp;AJ$6,INDIRECT($F$1&amp;dbP!$D$2&amp;":"&amp;dbP!$D$2),"&lt;="&amp;AJ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K130" s="1">
        <f ca="1">SUMIFS(INDIRECT($F$1&amp;$F130&amp;":"&amp;$F130),INDIRECT($F$1&amp;dbP!$D$2&amp;":"&amp;dbP!$D$2),"&gt;="&amp;AK$6,INDIRECT($F$1&amp;dbP!$D$2&amp;":"&amp;dbP!$D$2),"&lt;="&amp;AK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L130" s="1">
        <f ca="1">SUMIFS(INDIRECT($F$1&amp;$F130&amp;":"&amp;$F130),INDIRECT($F$1&amp;dbP!$D$2&amp;":"&amp;dbP!$D$2),"&gt;="&amp;AL$6,INDIRECT($F$1&amp;dbP!$D$2&amp;":"&amp;dbP!$D$2),"&lt;="&amp;AL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M130" s="1">
        <f ca="1">SUMIFS(INDIRECT($F$1&amp;$F130&amp;":"&amp;$F130),INDIRECT($F$1&amp;dbP!$D$2&amp;":"&amp;dbP!$D$2),"&gt;="&amp;AM$6,INDIRECT($F$1&amp;dbP!$D$2&amp;":"&amp;dbP!$D$2),"&lt;="&amp;AM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N130" s="1">
        <f ca="1">SUMIFS(INDIRECT($F$1&amp;$F130&amp;":"&amp;$F130),INDIRECT($F$1&amp;dbP!$D$2&amp;":"&amp;dbP!$D$2),"&gt;="&amp;AN$6,INDIRECT($F$1&amp;dbP!$D$2&amp;":"&amp;dbP!$D$2),"&lt;="&amp;AN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O130" s="1">
        <f ca="1">SUMIFS(INDIRECT($F$1&amp;$F130&amp;":"&amp;$F130),INDIRECT($F$1&amp;dbP!$D$2&amp;":"&amp;dbP!$D$2),"&gt;="&amp;AO$6,INDIRECT($F$1&amp;dbP!$D$2&amp;":"&amp;dbP!$D$2),"&lt;="&amp;AO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P130" s="1">
        <f ca="1">SUMIFS(INDIRECT($F$1&amp;$F130&amp;":"&amp;$F130),INDIRECT($F$1&amp;dbP!$D$2&amp;":"&amp;dbP!$D$2),"&gt;="&amp;AP$6,INDIRECT($F$1&amp;dbP!$D$2&amp;":"&amp;dbP!$D$2),"&lt;="&amp;AP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Q130" s="1">
        <f ca="1">SUMIFS(INDIRECT($F$1&amp;$F130&amp;":"&amp;$F130),INDIRECT($F$1&amp;dbP!$D$2&amp;":"&amp;dbP!$D$2),"&gt;="&amp;AQ$6,INDIRECT($F$1&amp;dbP!$D$2&amp;":"&amp;dbP!$D$2),"&lt;="&amp;AQ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R130" s="1">
        <f ca="1">SUMIFS(INDIRECT($F$1&amp;$F130&amp;":"&amp;$F130),INDIRECT($F$1&amp;dbP!$D$2&amp;":"&amp;dbP!$D$2),"&gt;="&amp;AR$6,INDIRECT($F$1&amp;dbP!$D$2&amp;":"&amp;dbP!$D$2),"&lt;="&amp;AR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S130" s="1">
        <f ca="1">SUMIFS(INDIRECT($F$1&amp;$F130&amp;":"&amp;$F130),INDIRECT($F$1&amp;dbP!$D$2&amp;":"&amp;dbP!$D$2),"&gt;="&amp;AS$6,INDIRECT($F$1&amp;dbP!$D$2&amp;":"&amp;dbP!$D$2),"&lt;="&amp;AS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T130" s="1">
        <f ca="1">SUMIFS(INDIRECT($F$1&amp;$F130&amp;":"&amp;$F130),INDIRECT($F$1&amp;dbP!$D$2&amp;":"&amp;dbP!$D$2),"&gt;="&amp;AT$6,INDIRECT($F$1&amp;dbP!$D$2&amp;":"&amp;dbP!$D$2),"&lt;="&amp;AT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U130" s="1">
        <f ca="1">SUMIFS(INDIRECT($F$1&amp;$F130&amp;":"&amp;$F130),INDIRECT($F$1&amp;dbP!$D$2&amp;":"&amp;dbP!$D$2),"&gt;="&amp;AU$6,INDIRECT($F$1&amp;dbP!$D$2&amp;":"&amp;dbP!$D$2),"&lt;="&amp;AU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V130" s="1">
        <f ca="1">SUMIFS(INDIRECT($F$1&amp;$F130&amp;":"&amp;$F130),INDIRECT($F$1&amp;dbP!$D$2&amp;":"&amp;dbP!$D$2),"&gt;="&amp;AV$6,INDIRECT($F$1&amp;dbP!$D$2&amp;":"&amp;dbP!$D$2),"&lt;="&amp;AV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W130" s="1">
        <f ca="1">SUMIFS(INDIRECT($F$1&amp;$F130&amp;":"&amp;$F130),INDIRECT($F$1&amp;dbP!$D$2&amp;":"&amp;dbP!$D$2),"&gt;="&amp;AW$6,INDIRECT($F$1&amp;dbP!$D$2&amp;":"&amp;dbP!$D$2),"&lt;="&amp;AW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X130" s="1">
        <f ca="1">SUMIFS(INDIRECT($F$1&amp;$F130&amp;":"&amp;$F130),INDIRECT($F$1&amp;dbP!$D$2&amp;":"&amp;dbP!$D$2),"&gt;="&amp;AX$6,INDIRECT($F$1&amp;dbP!$D$2&amp;":"&amp;dbP!$D$2),"&lt;="&amp;AX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Y130" s="1">
        <f ca="1">SUMIFS(INDIRECT($F$1&amp;$F130&amp;":"&amp;$F130),INDIRECT($F$1&amp;dbP!$D$2&amp;":"&amp;dbP!$D$2),"&gt;="&amp;AY$6,INDIRECT($F$1&amp;dbP!$D$2&amp;":"&amp;dbP!$D$2),"&lt;="&amp;AY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Z130" s="1">
        <f ca="1">SUMIFS(INDIRECT($F$1&amp;$F130&amp;":"&amp;$F130),INDIRECT($F$1&amp;dbP!$D$2&amp;":"&amp;dbP!$D$2),"&gt;="&amp;AZ$6,INDIRECT($F$1&amp;dbP!$D$2&amp;":"&amp;dbP!$D$2),"&lt;="&amp;AZ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A130" s="1">
        <f ca="1">SUMIFS(INDIRECT($F$1&amp;$F130&amp;":"&amp;$F130),INDIRECT($F$1&amp;dbP!$D$2&amp;":"&amp;dbP!$D$2),"&gt;="&amp;BA$6,INDIRECT($F$1&amp;dbP!$D$2&amp;":"&amp;dbP!$D$2),"&lt;="&amp;BA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B130" s="1">
        <f ca="1">SUMIFS(INDIRECT($F$1&amp;$F130&amp;":"&amp;$F130),INDIRECT($F$1&amp;dbP!$D$2&amp;":"&amp;dbP!$D$2),"&gt;="&amp;BB$6,INDIRECT($F$1&amp;dbP!$D$2&amp;":"&amp;dbP!$D$2),"&lt;="&amp;BB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C130" s="1">
        <f ca="1">SUMIFS(INDIRECT($F$1&amp;$F130&amp;":"&amp;$F130),INDIRECT($F$1&amp;dbP!$D$2&amp;":"&amp;dbP!$D$2),"&gt;="&amp;BC$6,INDIRECT($F$1&amp;dbP!$D$2&amp;":"&amp;dbP!$D$2),"&lt;="&amp;BC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D130" s="1">
        <f ca="1">SUMIFS(INDIRECT($F$1&amp;$F130&amp;":"&amp;$F130),INDIRECT($F$1&amp;dbP!$D$2&amp;":"&amp;dbP!$D$2),"&gt;="&amp;BD$6,INDIRECT($F$1&amp;dbP!$D$2&amp;":"&amp;dbP!$D$2),"&lt;="&amp;BD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E130" s="1">
        <f ca="1">SUMIFS(INDIRECT($F$1&amp;$F130&amp;":"&amp;$F130),INDIRECT($F$1&amp;dbP!$D$2&amp;":"&amp;dbP!$D$2),"&gt;="&amp;BE$6,INDIRECT($F$1&amp;dbP!$D$2&amp;":"&amp;dbP!$D$2),"&lt;="&amp;BE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</row>
    <row r="131" spans="2:57" x14ac:dyDescent="0.3">
      <c r="B131" s="1">
        <f>MAX(B$115:B130)+1</f>
        <v>21</v>
      </c>
      <c r="D131" s="1" t="str">
        <f ca="1">INDIRECT($B$1&amp;Items!T$2&amp;$B131)</f>
        <v>CF(-)</v>
      </c>
      <c r="F131" s="1" t="str">
        <f ca="1">INDIRECT($B$1&amp;Items!P$2&amp;$B131)</f>
        <v>AA</v>
      </c>
      <c r="H131" s="13" t="str">
        <f ca="1">INDIRECT($B$1&amp;Items!M$2&amp;$B131)</f>
        <v>Оплаты себестоимостных затрат</v>
      </c>
      <c r="I131" s="13" t="str">
        <f ca="1">IF(INDIRECT($B$1&amp;Items!N$2&amp;$B131)="",H131,INDIRECT($B$1&amp;Items!N$2&amp;$B131))</f>
        <v>Оплаты расходов этапа-1 бизнес-процесса</v>
      </c>
      <c r="J131" s="1" t="str">
        <f ca="1">IF(INDIRECT($B$1&amp;Items!O$2&amp;$B131)="",IF(H131&lt;&gt;I131,"  "&amp;I131,I131),"    "&amp;INDIRECT($B$1&amp;Items!O$2&amp;$B131))</f>
        <v xml:space="preserve">    Сырье и материалы-3</v>
      </c>
      <c r="S131" s="1">
        <f ca="1">SUM($U131:INDIRECT(ADDRESS(ROW(),SUMIFS($1:$1,$5:$5,MAX($5:$5)))))</f>
        <v>1070000</v>
      </c>
      <c r="V131" s="1">
        <f ca="1">SUMIFS(INDIRECT($F$1&amp;$F131&amp;":"&amp;$F131),INDIRECT($F$1&amp;dbP!$D$2&amp;":"&amp;dbP!$D$2),"&gt;="&amp;V$6,INDIRECT($F$1&amp;dbP!$D$2&amp;":"&amp;dbP!$D$2),"&lt;="&amp;V$7,INDIRECT($F$1&amp;dbP!$O$2&amp;":"&amp;dbP!$O$2),$H131,INDIRECT($F$1&amp;dbP!$P$2&amp;":"&amp;dbP!$P$2),IF($I131=$J131,"*",$I131),INDIRECT($F$1&amp;dbP!$Q$2&amp;":"&amp;dbP!$Q$2),IF(OR($I131=$J131,"  "&amp;$I131=$J131),"*",RIGHT($J131,LEN($J131)-4)))</f>
        <v>749000</v>
      </c>
      <c r="W131" s="1">
        <f ca="1">SUMIFS(INDIRECT($F$1&amp;$F131&amp;":"&amp;$F131),INDIRECT($F$1&amp;dbP!$D$2&amp;":"&amp;dbP!$D$2),"&gt;="&amp;W$6,INDIRECT($F$1&amp;dbP!$D$2&amp;":"&amp;dbP!$D$2),"&lt;="&amp;W$7,INDIRECT($F$1&amp;dbP!$O$2&amp;":"&amp;dbP!$O$2),$H131,INDIRECT($F$1&amp;dbP!$P$2&amp;":"&amp;dbP!$P$2),IF($I131=$J131,"*",$I131),INDIRECT($F$1&amp;dbP!$Q$2&amp;":"&amp;dbP!$Q$2),IF(OR($I131=$J131,"  "&amp;$I131=$J131),"*",RIGHT($J131,LEN($J131)-4)))</f>
        <v>321000</v>
      </c>
      <c r="X131" s="1">
        <f ca="1">SUMIFS(INDIRECT($F$1&amp;$F131&amp;":"&amp;$F131),INDIRECT($F$1&amp;dbP!$D$2&amp;":"&amp;dbP!$D$2),"&gt;="&amp;X$6,INDIRECT($F$1&amp;dbP!$D$2&amp;":"&amp;dbP!$D$2),"&lt;="&amp;X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Y131" s="1">
        <f ca="1">SUMIFS(INDIRECT($F$1&amp;$F131&amp;":"&amp;$F131),INDIRECT($F$1&amp;dbP!$D$2&amp;":"&amp;dbP!$D$2),"&gt;="&amp;Y$6,INDIRECT($F$1&amp;dbP!$D$2&amp;":"&amp;dbP!$D$2),"&lt;="&amp;Y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Z131" s="1">
        <f ca="1">SUMIFS(INDIRECT($F$1&amp;$F131&amp;":"&amp;$F131),INDIRECT($F$1&amp;dbP!$D$2&amp;":"&amp;dbP!$D$2),"&gt;="&amp;Z$6,INDIRECT($F$1&amp;dbP!$D$2&amp;":"&amp;dbP!$D$2),"&lt;="&amp;Z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A131" s="1">
        <f ca="1">SUMIFS(INDIRECT($F$1&amp;$F131&amp;":"&amp;$F131),INDIRECT($F$1&amp;dbP!$D$2&amp;":"&amp;dbP!$D$2),"&gt;="&amp;AA$6,INDIRECT($F$1&amp;dbP!$D$2&amp;":"&amp;dbP!$D$2),"&lt;="&amp;AA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B131" s="1">
        <f ca="1">SUMIFS(INDIRECT($F$1&amp;$F131&amp;":"&amp;$F131),INDIRECT($F$1&amp;dbP!$D$2&amp;":"&amp;dbP!$D$2),"&gt;="&amp;AB$6,INDIRECT($F$1&amp;dbP!$D$2&amp;":"&amp;dbP!$D$2),"&lt;="&amp;AB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C131" s="1">
        <f ca="1">SUMIFS(INDIRECT($F$1&amp;$F131&amp;":"&amp;$F131),INDIRECT($F$1&amp;dbP!$D$2&amp;":"&amp;dbP!$D$2),"&gt;="&amp;AC$6,INDIRECT($F$1&amp;dbP!$D$2&amp;":"&amp;dbP!$D$2),"&lt;="&amp;AC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D131" s="1">
        <f ca="1">SUMIFS(INDIRECT($F$1&amp;$F131&amp;":"&amp;$F131),INDIRECT($F$1&amp;dbP!$D$2&amp;":"&amp;dbP!$D$2),"&gt;="&amp;AD$6,INDIRECT($F$1&amp;dbP!$D$2&amp;":"&amp;dbP!$D$2),"&lt;="&amp;AD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E131" s="1">
        <f ca="1">SUMIFS(INDIRECT($F$1&amp;$F131&amp;":"&amp;$F131),INDIRECT($F$1&amp;dbP!$D$2&amp;":"&amp;dbP!$D$2),"&gt;="&amp;AE$6,INDIRECT($F$1&amp;dbP!$D$2&amp;":"&amp;dbP!$D$2),"&lt;="&amp;AE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F131" s="1">
        <f ca="1">SUMIFS(INDIRECT($F$1&amp;$F131&amp;":"&amp;$F131),INDIRECT($F$1&amp;dbP!$D$2&amp;":"&amp;dbP!$D$2),"&gt;="&amp;AF$6,INDIRECT($F$1&amp;dbP!$D$2&amp;":"&amp;dbP!$D$2),"&lt;="&amp;AF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G131" s="1">
        <f ca="1">SUMIFS(INDIRECT($F$1&amp;$F131&amp;":"&amp;$F131),INDIRECT($F$1&amp;dbP!$D$2&amp;":"&amp;dbP!$D$2),"&gt;="&amp;AG$6,INDIRECT($F$1&amp;dbP!$D$2&amp;":"&amp;dbP!$D$2),"&lt;="&amp;AG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H131" s="1">
        <f ca="1">SUMIFS(INDIRECT($F$1&amp;$F131&amp;":"&amp;$F131),INDIRECT($F$1&amp;dbP!$D$2&amp;":"&amp;dbP!$D$2),"&gt;="&amp;AH$6,INDIRECT($F$1&amp;dbP!$D$2&amp;":"&amp;dbP!$D$2),"&lt;="&amp;AH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I131" s="1">
        <f ca="1">SUMIFS(INDIRECT($F$1&amp;$F131&amp;":"&amp;$F131),INDIRECT($F$1&amp;dbP!$D$2&amp;":"&amp;dbP!$D$2),"&gt;="&amp;AI$6,INDIRECT($F$1&amp;dbP!$D$2&amp;":"&amp;dbP!$D$2),"&lt;="&amp;AI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J131" s="1">
        <f ca="1">SUMIFS(INDIRECT($F$1&amp;$F131&amp;":"&amp;$F131),INDIRECT($F$1&amp;dbP!$D$2&amp;":"&amp;dbP!$D$2),"&gt;="&amp;AJ$6,INDIRECT($F$1&amp;dbP!$D$2&amp;":"&amp;dbP!$D$2),"&lt;="&amp;AJ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K131" s="1">
        <f ca="1">SUMIFS(INDIRECT($F$1&amp;$F131&amp;":"&amp;$F131),INDIRECT($F$1&amp;dbP!$D$2&amp;":"&amp;dbP!$D$2),"&gt;="&amp;AK$6,INDIRECT($F$1&amp;dbP!$D$2&amp;":"&amp;dbP!$D$2),"&lt;="&amp;AK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L131" s="1">
        <f ca="1">SUMIFS(INDIRECT($F$1&amp;$F131&amp;":"&amp;$F131),INDIRECT($F$1&amp;dbP!$D$2&amp;":"&amp;dbP!$D$2),"&gt;="&amp;AL$6,INDIRECT($F$1&amp;dbP!$D$2&amp;":"&amp;dbP!$D$2),"&lt;="&amp;AL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M131" s="1">
        <f ca="1">SUMIFS(INDIRECT($F$1&amp;$F131&amp;":"&amp;$F131),INDIRECT($F$1&amp;dbP!$D$2&amp;":"&amp;dbP!$D$2),"&gt;="&amp;AM$6,INDIRECT($F$1&amp;dbP!$D$2&amp;":"&amp;dbP!$D$2),"&lt;="&amp;AM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N131" s="1">
        <f ca="1">SUMIFS(INDIRECT($F$1&amp;$F131&amp;":"&amp;$F131),INDIRECT($F$1&amp;dbP!$D$2&amp;":"&amp;dbP!$D$2),"&gt;="&amp;AN$6,INDIRECT($F$1&amp;dbP!$D$2&amp;":"&amp;dbP!$D$2),"&lt;="&amp;AN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O131" s="1">
        <f ca="1">SUMIFS(INDIRECT($F$1&amp;$F131&amp;":"&amp;$F131),INDIRECT($F$1&amp;dbP!$D$2&amp;":"&amp;dbP!$D$2),"&gt;="&amp;AO$6,INDIRECT($F$1&amp;dbP!$D$2&amp;":"&amp;dbP!$D$2),"&lt;="&amp;AO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P131" s="1">
        <f ca="1">SUMIFS(INDIRECT($F$1&amp;$F131&amp;":"&amp;$F131),INDIRECT($F$1&amp;dbP!$D$2&amp;":"&amp;dbP!$D$2),"&gt;="&amp;AP$6,INDIRECT($F$1&amp;dbP!$D$2&amp;":"&amp;dbP!$D$2),"&lt;="&amp;AP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Q131" s="1">
        <f ca="1">SUMIFS(INDIRECT($F$1&amp;$F131&amp;":"&amp;$F131),INDIRECT($F$1&amp;dbP!$D$2&amp;":"&amp;dbP!$D$2),"&gt;="&amp;AQ$6,INDIRECT($F$1&amp;dbP!$D$2&amp;":"&amp;dbP!$D$2),"&lt;="&amp;AQ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R131" s="1">
        <f ca="1">SUMIFS(INDIRECT($F$1&amp;$F131&amp;":"&amp;$F131),INDIRECT($F$1&amp;dbP!$D$2&amp;":"&amp;dbP!$D$2),"&gt;="&amp;AR$6,INDIRECT($F$1&amp;dbP!$D$2&amp;":"&amp;dbP!$D$2),"&lt;="&amp;AR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S131" s="1">
        <f ca="1">SUMIFS(INDIRECT($F$1&amp;$F131&amp;":"&amp;$F131),INDIRECT($F$1&amp;dbP!$D$2&amp;":"&amp;dbP!$D$2),"&gt;="&amp;AS$6,INDIRECT($F$1&amp;dbP!$D$2&amp;":"&amp;dbP!$D$2),"&lt;="&amp;AS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T131" s="1">
        <f ca="1">SUMIFS(INDIRECT($F$1&amp;$F131&amp;":"&amp;$F131),INDIRECT($F$1&amp;dbP!$D$2&amp;":"&amp;dbP!$D$2),"&gt;="&amp;AT$6,INDIRECT($F$1&amp;dbP!$D$2&amp;":"&amp;dbP!$D$2),"&lt;="&amp;AT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U131" s="1">
        <f ca="1">SUMIFS(INDIRECT($F$1&amp;$F131&amp;":"&amp;$F131),INDIRECT($F$1&amp;dbP!$D$2&amp;":"&amp;dbP!$D$2),"&gt;="&amp;AU$6,INDIRECT($F$1&amp;dbP!$D$2&amp;":"&amp;dbP!$D$2),"&lt;="&amp;AU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V131" s="1">
        <f ca="1">SUMIFS(INDIRECT($F$1&amp;$F131&amp;":"&amp;$F131),INDIRECT($F$1&amp;dbP!$D$2&amp;":"&amp;dbP!$D$2),"&gt;="&amp;AV$6,INDIRECT($F$1&amp;dbP!$D$2&amp;":"&amp;dbP!$D$2),"&lt;="&amp;AV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W131" s="1">
        <f ca="1">SUMIFS(INDIRECT($F$1&amp;$F131&amp;":"&amp;$F131),INDIRECT($F$1&amp;dbP!$D$2&amp;":"&amp;dbP!$D$2),"&gt;="&amp;AW$6,INDIRECT($F$1&amp;dbP!$D$2&amp;":"&amp;dbP!$D$2),"&lt;="&amp;AW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X131" s="1">
        <f ca="1">SUMIFS(INDIRECT($F$1&amp;$F131&amp;":"&amp;$F131),INDIRECT($F$1&amp;dbP!$D$2&amp;":"&amp;dbP!$D$2),"&gt;="&amp;AX$6,INDIRECT($F$1&amp;dbP!$D$2&amp;":"&amp;dbP!$D$2),"&lt;="&amp;AX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Y131" s="1">
        <f ca="1">SUMIFS(INDIRECT($F$1&amp;$F131&amp;":"&amp;$F131),INDIRECT($F$1&amp;dbP!$D$2&amp;":"&amp;dbP!$D$2),"&gt;="&amp;AY$6,INDIRECT($F$1&amp;dbP!$D$2&amp;":"&amp;dbP!$D$2),"&lt;="&amp;AY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Z131" s="1">
        <f ca="1">SUMIFS(INDIRECT($F$1&amp;$F131&amp;":"&amp;$F131),INDIRECT($F$1&amp;dbP!$D$2&amp;":"&amp;dbP!$D$2),"&gt;="&amp;AZ$6,INDIRECT($F$1&amp;dbP!$D$2&amp;":"&amp;dbP!$D$2),"&lt;="&amp;AZ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A131" s="1">
        <f ca="1">SUMIFS(INDIRECT($F$1&amp;$F131&amp;":"&amp;$F131),INDIRECT($F$1&amp;dbP!$D$2&amp;":"&amp;dbP!$D$2),"&gt;="&amp;BA$6,INDIRECT($F$1&amp;dbP!$D$2&amp;":"&amp;dbP!$D$2),"&lt;="&amp;BA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B131" s="1">
        <f ca="1">SUMIFS(INDIRECT($F$1&amp;$F131&amp;":"&amp;$F131),INDIRECT($F$1&amp;dbP!$D$2&amp;":"&amp;dbP!$D$2),"&gt;="&amp;BB$6,INDIRECT($F$1&amp;dbP!$D$2&amp;":"&amp;dbP!$D$2),"&lt;="&amp;BB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C131" s="1">
        <f ca="1">SUMIFS(INDIRECT($F$1&amp;$F131&amp;":"&amp;$F131),INDIRECT($F$1&amp;dbP!$D$2&amp;":"&amp;dbP!$D$2),"&gt;="&amp;BC$6,INDIRECT($F$1&amp;dbP!$D$2&amp;":"&amp;dbP!$D$2),"&lt;="&amp;BC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D131" s="1">
        <f ca="1">SUMIFS(INDIRECT($F$1&amp;$F131&amp;":"&amp;$F131),INDIRECT($F$1&amp;dbP!$D$2&amp;":"&amp;dbP!$D$2),"&gt;="&amp;BD$6,INDIRECT($F$1&amp;dbP!$D$2&amp;":"&amp;dbP!$D$2),"&lt;="&amp;BD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E131" s="1">
        <f ca="1">SUMIFS(INDIRECT($F$1&amp;$F131&amp;":"&amp;$F131),INDIRECT($F$1&amp;dbP!$D$2&amp;":"&amp;dbP!$D$2),"&gt;="&amp;BE$6,INDIRECT($F$1&amp;dbP!$D$2&amp;":"&amp;dbP!$D$2),"&lt;="&amp;BE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</row>
    <row r="132" spans="2:57" x14ac:dyDescent="0.3">
      <c r="B132" s="1">
        <f>MAX(B$115:B131)+1</f>
        <v>22</v>
      </c>
      <c r="D132" s="1" t="str">
        <f ca="1">INDIRECT($B$1&amp;Items!T$2&amp;$B132)</f>
        <v>CF(-)</v>
      </c>
      <c r="F132" s="1" t="str">
        <f ca="1">INDIRECT($B$1&amp;Items!P$2&amp;$B132)</f>
        <v>AA</v>
      </c>
      <c r="H132" s="13" t="str">
        <f ca="1">INDIRECT($B$1&amp;Items!M$2&amp;$B132)</f>
        <v>Оплаты себестоимостных затрат</v>
      </c>
      <c r="I132" s="13" t="str">
        <f ca="1">IF(INDIRECT($B$1&amp;Items!N$2&amp;$B132)="",H132,INDIRECT($B$1&amp;Items!N$2&amp;$B132))</f>
        <v>Оплаты расходов этапа-1 бизнес-процесса</v>
      </c>
      <c r="J132" s="1" t="str">
        <f ca="1">IF(INDIRECT($B$1&amp;Items!O$2&amp;$B132)="",IF(H132&lt;&gt;I132,"  "&amp;I132,I132),"    "&amp;INDIRECT($B$1&amp;Items!O$2&amp;$B132))</f>
        <v xml:space="preserve">    Сырье и материалы-4</v>
      </c>
      <c r="S132" s="1">
        <f ca="1">SUM($U132:INDIRECT(ADDRESS(ROW(),SUMIFS($1:$1,$5:$5,MAX($5:$5)))))</f>
        <v>995100</v>
      </c>
      <c r="V132" s="1">
        <f ca="1">SUMIFS(INDIRECT($F$1&amp;$F132&amp;":"&amp;$F132),INDIRECT($F$1&amp;dbP!$D$2&amp;":"&amp;dbP!$D$2),"&gt;="&amp;V$6,INDIRECT($F$1&amp;dbP!$D$2&amp;":"&amp;dbP!$D$2),"&lt;="&amp;V$7,INDIRECT($F$1&amp;dbP!$O$2&amp;":"&amp;dbP!$O$2),$H132,INDIRECT($F$1&amp;dbP!$P$2&amp;":"&amp;dbP!$P$2),IF($I132=$J132,"*",$I132),INDIRECT($F$1&amp;dbP!$Q$2&amp;":"&amp;dbP!$Q$2),IF(OR($I132=$J132,"  "&amp;$I132=$J132),"*",RIGHT($J132,LEN($J132)-4)))</f>
        <v>995100</v>
      </c>
      <c r="W132" s="1">
        <f ca="1">SUMIFS(INDIRECT($F$1&amp;$F132&amp;":"&amp;$F132),INDIRECT($F$1&amp;dbP!$D$2&amp;":"&amp;dbP!$D$2),"&gt;="&amp;W$6,INDIRECT($F$1&amp;dbP!$D$2&amp;":"&amp;dbP!$D$2),"&lt;="&amp;W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X132" s="1">
        <f ca="1">SUMIFS(INDIRECT($F$1&amp;$F132&amp;":"&amp;$F132),INDIRECT($F$1&amp;dbP!$D$2&amp;":"&amp;dbP!$D$2),"&gt;="&amp;X$6,INDIRECT($F$1&amp;dbP!$D$2&amp;":"&amp;dbP!$D$2),"&lt;="&amp;X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Y132" s="1">
        <f ca="1">SUMIFS(INDIRECT($F$1&amp;$F132&amp;":"&amp;$F132),INDIRECT($F$1&amp;dbP!$D$2&amp;":"&amp;dbP!$D$2),"&gt;="&amp;Y$6,INDIRECT($F$1&amp;dbP!$D$2&amp;":"&amp;dbP!$D$2),"&lt;="&amp;Y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Z132" s="1">
        <f ca="1">SUMIFS(INDIRECT($F$1&amp;$F132&amp;":"&amp;$F132),INDIRECT($F$1&amp;dbP!$D$2&amp;":"&amp;dbP!$D$2),"&gt;="&amp;Z$6,INDIRECT($F$1&amp;dbP!$D$2&amp;":"&amp;dbP!$D$2),"&lt;="&amp;Z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A132" s="1">
        <f ca="1">SUMIFS(INDIRECT($F$1&amp;$F132&amp;":"&amp;$F132),INDIRECT($F$1&amp;dbP!$D$2&amp;":"&amp;dbP!$D$2),"&gt;="&amp;AA$6,INDIRECT($F$1&amp;dbP!$D$2&amp;":"&amp;dbP!$D$2),"&lt;="&amp;AA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B132" s="1">
        <f ca="1">SUMIFS(INDIRECT($F$1&amp;$F132&amp;":"&amp;$F132),INDIRECT($F$1&amp;dbP!$D$2&amp;":"&amp;dbP!$D$2),"&gt;="&amp;AB$6,INDIRECT($F$1&amp;dbP!$D$2&amp;":"&amp;dbP!$D$2),"&lt;="&amp;AB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C132" s="1">
        <f ca="1">SUMIFS(INDIRECT($F$1&amp;$F132&amp;":"&amp;$F132),INDIRECT($F$1&amp;dbP!$D$2&amp;":"&amp;dbP!$D$2),"&gt;="&amp;AC$6,INDIRECT($F$1&amp;dbP!$D$2&amp;":"&amp;dbP!$D$2),"&lt;="&amp;AC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D132" s="1">
        <f ca="1">SUMIFS(INDIRECT($F$1&amp;$F132&amp;":"&amp;$F132),INDIRECT($F$1&amp;dbP!$D$2&amp;":"&amp;dbP!$D$2),"&gt;="&amp;AD$6,INDIRECT($F$1&amp;dbP!$D$2&amp;":"&amp;dbP!$D$2),"&lt;="&amp;AD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E132" s="1">
        <f ca="1">SUMIFS(INDIRECT($F$1&amp;$F132&amp;":"&amp;$F132),INDIRECT($F$1&amp;dbP!$D$2&amp;":"&amp;dbP!$D$2),"&gt;="&amp;AE$6,INDIRECT($F$1&amp;dbP!$D$2&amp;":"&amp;dbP!$D$2),"&lt;="&amp;AE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F132" s="1">
        <f ca="1">SUMIFS(INDIRECT($F$1&amp;$F132&amp;":"&amp;$F132),INDIRECT($F$1&amp;dbP!$D$2&amp;":"&amp;dbP!$D$2),"&gt;="&amp;AF$6,INDIRECT($F$1&amp;dbP!$D$2&amp;":"&amp;dbP!$D$2),"&lt;="&amp;AF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G132" s="1">
        <f ca="1">SUMIFS(INDIRECT($F$1&amp;$F132&amp;":"&amp;$F132),INDIRECT($F$1&amp;dbP!$D$2&amp;":"&amp;dbP!$D$2),"&gt;="&amp;AG$6,INDIRECT($F$1&amp;dbP!$D$2&amp;":"&amp;dbP!$D$2),"&lt;="&amp;AG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H132" s="1">
        <f ca="1">SUMIFS(INDIRECT($F$1&amp;$F132&amp;":"&amp;$F132),INDIRECT($F$1&amp;dbP!$D$2&amp;":"&amp;dbP!$D$2),"&gt;="&amp;AH$6,INDIRECT($F$1&amp;dbP!$D$2&amp;":"&amp;dbP!$D$2),"&lt;="&amp;AH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I132" s="1">
        <f ca="1">SUMIFS(INDIRECT($F$1&amp;$F132&amp;":"&amp;$F132),INDIRECT($F$1&amp;dbP!$D$2&amp;":"&amp;dbP!$D$2),"&gt;="&amp;AI$6,INDIRECT($F$1&amp;dbP!$D$2&amp;":"&amp;dbP!$D$2),"&lt;="&amp;AI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J132" s="1">
        <f ca="1">SUMIFS(INDIRECT($F$1&amp;$F132&amp;":"&amp;$F132),INDIRECT($F$1&amp;dbP!$D$2&amp;":"&amp;dbP!$D$2),"&gt;="&amp;AJ$6,INDIRECT($F$1&amp;dbP!$D$2&amp;":"&amp;dbP!$D$2),"&lt;="&amp;AJ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K132" s="1">
        <f ca="1">SUMIFS(INDIRECT($F$1&amp;$F132&amp;":"&amp;$F132),INDIRECT($F$1&amp;dbP!$D$2&amp;":"&amp;dbP!$D$2),"&gt;="&amp;AK$6,INDIRECT($F$1&amp;dbP!$D$2&amp;":"&amp;dbP!$D$2),"&lt;="&amp;AK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L132" s="1">
        <f ca="1">SUMIFS(INDIRECT($F$1&amp;$F132&amp;":"&amp;$F132),INDIRECT($F$1&amp;dbP!$D$2&amp;":"&amp;dbP!$D$2),"&gt;="&amp;AL$6,INDIRECT($F$1&amp;dbP!$D$2&amp;":"&amp;dbP!$D$2),"&lt;="&amp;AL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M132" s="1">
        <f ca="1">SUMIFS(INDIRECT($F$1&amp;$F132&amp;":"&amp;$F132),INDIRECT($F$1&amp;dbP!$D$2&amp;":"&amp;dbP!$D$2),"&gt;="&amp;AM$6,INDIRECT($F$1&amp;dbP!$D$2&amp;":"&amp;dbP!$D$2),"&lt;="&amp;AM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N132" s="1">
        <f ca="1">SUMIFS(INDIRECT($F$1&amp;$F132&amp;":"&amp;$F132),INDIRECT($F$1&amp;dbP!$D$2&amp;":"&amp;dbP!$D$2),"&gt;="&amp;AN$6,INDIRECT($F$1&amp;dbP!$D$2&amp;":"&amp;dbP!$D$2),"&lt;="&amp;AN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O132" s="1">
        <f ca="1">SUMIFS(INDIRECT($F$1&amp;$F132&amp;":"&amp;$F132),INDIRECT($F$1&amp;dbP!$D$2&amp;":"&amp;dbP!$D$2),"&gt;="&amp;AO$6,INDIRECT($F$1&amp;dbP!$D$2&amp;":"&amp;dbP!$D$2),"&lt;="&amp;AO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P132" s="1">
        <f ca="1">SUMIFS(INDIRECT($F$1&amp;$F132&amp;":"&amp;$F132),INDIRECT($F$1&amp;dbP!$D$2&amp;":"&amp;dbP!$D$2),"&gt;="&amp;AP$6,INDIRECT($F$1&amp;dbP!$D$2&amp;":"&amp;dbP!$D$2),"&lt;="&amp;AP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Q132" s="1">
        <f ca="1">SUMIFS(INDIRECT($F$1&amp;$F132&amp;":"&amp;$F132),INDIRECT($F$1&amp;dbP!$D$2&amp;":"&amp;dbP!$D$2),"&gt;="&amp;AQ$6,INDIRECT($F$1&amp;dbP!$D$2&amp;":"&amp;dbP!$D$2),"&lt;="&amp;AQ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R132" s="1">
        <f ca="1">SUMIFS(INDIRECT($F$1&amp;$F132&amp;":"&amp;$F132),INDIRECT($F$1&amp;dbP!$D$2&amp;":"&amp;dbP!$D$2),"&gt;="&amp;AR$6,INDIRECT($F$1&amp;dbP!$D$2&amp;":"&amp;dbP!$D$2),"&lt;="&amp;AR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S132" s="1">
        <f ca="1">SUMIFS(INDIRECT($F$1&amp;$F132&amp;":"&amp;$F132),INDIRECT($F$1&amp;dbP!$D$2&amp;":"&amp;dbP!$D$2),"&gt;="&amp;AS$6,INDIRECT($F$1&amp;dbP!$D$2&amp;":"&amp;dbP!$D$2),"&lt;="&amp;AS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T132" s="1">
        <f ca="1">SUMIFS(INDIRECT($F$1&amp;$F132&amp;":"&amp;$F132),INDIRECT($F$1&amp;dbP!$D$2&amp;":"&amp;dbP!$D$2),"&gt;="&amp;AT$6,INDIRECT($F$1&amp;dbP!$D$2&amp;":"&amp;dbP!$D$2),"&lt;="&amp;AT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U132" s="1">
        <f ca="1">SUMIFS(INDIRECT($F$1&amp;$F132&amp;":"&amp;$F132),INDIRECT($F$1&amp;dbP!$D$2&amp;":"&amp;dbP!$D$2),"&gt;="&amp;AU$6,INDIRECT($F$1&amp;dbP!$D$2&amp;":"&amp;dbP!$D$2),"&lt;="&amp;AU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V132" s="1">
        <f ca="1">SUMIFS(INDIRECT($F$1&amp;$F132&amp;":"&amp;$F132),INDIRECT($F$1&amp;dbP!$D$2&amp;":"&amp;dbP!$D$2),"&gt;="&amp;AV$6,INDIRECT($F$1&amp;dbP!$D$2&amp;":"&amp;dbP!$D$2),"&lt;="&amp;AV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W132" s="1">
        <f ca="1">SUMIFS(INDIRECT($F$1&amp;$F132&amp;":"&amp;$F132),INDIRECT($F$1&amp;dbP!$D$2&amp;":"&amp;dbP!$D$2),"&gt;="&amp;AW$6,INDIRECT($F$1&amp;dbP!$D$2&amp;":"&amp;dbP!$D$2),"&lt;="&amp;AW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X132" s="1">
        <f ca="1">SUMIFS(INDIRECT($F$1&amp;$F132&amp;":"&amp;$F132),INDIRECT($F$1&amp;dbP!$D$2&amp;":"&amp;dbP!$D$2),"&gt;="&amp;AX$6,INDIRECT($F$1&amp;dbP!$D$2&amp;":"&amp;dbP!$D$2),"&lt;="&amp;AX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Y132" s="1">
        <f ca="1">SUMIFS(INDIRECT($F$1&amp;$F132&amp;":"&amp;$F132),INDIRECT($F$1&amp;dbP!$D$2&amp;":"&amp;dbP!$D$2),"&gt;="&amp;AY$6,INDIRECT($F$1&amp;dbP!$D$2&amp;":"&amp;dbP!$D$2),"&lt;="&amp;AY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Z132" s="1">
        <f ca="1">SUMIFS(INDIRECT($F$1&amp;$F132&amp;":"&amp;$F132),INDIRECT($F$1&amp;dbP!$D$2&amp;":"&amp;dbP!$D$2),"&gt;="&amp;AZ$6,INDIRECT($F$1&amp;dbP!$D$2&amp;":"&amp;dbP!$D$2),"&lt;="&amp;AZ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A132" s="1">
        <f ca="1">SUMIFS(INDIRECT($F$1&amp;$F132&amp;":"&amp;$F132),INDIRECT($F$1&amp;dbP!$D$2&amp;":"&amp;dbP!$D$2),"&gt;="&amp;BA$6,INDIRECT($F$1&amp;dbP!$D$2&amp;":"&amp;dbP!$D$2),"&lt;="&amp;BA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B132" s="1">
        <f ca="1">SUMIFS(INDIRECT($F$1&amp;$F132&amp;":"&amp;$F132),INDIRECT($F$1&amp;dbP!$D$2&amp;":"&amp;dbP!$D$2),"&gt;="&amp;BB$6,INDIRECT($F$1&amp;dbP!$D$2&amp;":"&amp;dbP!$D$2),"&lt;="&amp;BB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C132" s="1">
        <f ca="1">SUMIFS(INDIRECT($F$1&amp;$F132&amp;":"&amp;$F132),INDIRECT($F$1&amp;dbP!$D$2&amp;":"&amp;dbP!$D$2),"&gt;="&amp;BC$6,INDIRECT($F$1&amp;dbP!$D$2&amp;":"&amp;dbP!$D$2),"&lt;="&amp;BC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D132" s="1">
        <f ca="1">SUMIFS(INDIRECT($F$1&amp;$F132&amp;":"&amp;$F132),INDIRECT($F$1&amp;dbP!$D$2&amp;":"&amp;dbP!$D$2),"&gt;="&amp;BD$6,INDIRECT($F$1&amp;dbP!$D$2&amp;":"&amp;dbP!$D$2),"&lt;="&amp;BD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E132" s="1">
        <f ca="1">SUMIFS(INDIRECT($F$1&amp;$F132&amp;":"&amp;$F132),INDIRECT($F$1&amp;dbP!$D$2&amp;":"&amp;dbP!$D$2),"&gt;="&amp;BE$6,INDIRECT($F$1&amp;dbP!$D$2&amp;":"&amp;dbP!$D$2),"&lt;="&amp;BE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</row>
    <row r="133" spans="2:57" x14ac:dyDescent="0.3">
      <c r="B133" s="1">
        <f>MAX(B$115:B132)+1</f>
        <v>23</v>
      </c>
      <c r="D133" s="1" t="str">
        <f ca="1">INDIRECT($B$1&amp;Items!T$2&amp;$B133)</f>
        <v>CF(-)</v>
      </c>
      <c r="F133" s="1" t="str">
        <f ca="1">INDIRECT($B$1&amp;Items!P$2&amp;$B133)</f>
        <v>AA</v>
      </c>
      <c r="H133" s="13" t="str">
        <f ca="1">INDIRECT($B$1&amp;Items!M$2&amp;$B133)</f>
        <v>Оплаты себестоимостных затрат</v>
      </c>
      <c r="I133" s="13" t="str">
        <f ca="1">IF(INDIRECT($B$1&amp;Items!N$2&amp;$B133)="",H133,INDIRECT($B$1&amp;Items!N$2&amp;$B133))</f>
        <v>Оплаты расходов этапа-1 бизнес-процесса</v>
      </c>
      <c r="J133" s="1" t="str">
        <f ca="1">IF(INDIRECT($B$1&amp;Items!O$2&amp;$B133)="",IF(H133&lt;&gt;I133,"  "&amp;I133,I133),"    "&amp;INDIRECT($B$1&amp;Items!O$2&amp;$B133))</f>
        <v xml:space="preserve">    Сырье и материалы-5</v>
      </c>
      <c r="S133" s="1">
        <f ca="1">SUM($U133:INDIRECT(ADDRESS(ROW(),SUMIFS($1:$1,$5:$5,MAX($5:$5)))))</f>
        <v>1144900</v>
      </c>
      <c r="V133" s="1">
        <f ca="1">SUMIFS(INDIRECT($F$1&amp;$F133&amp;":"&amp;$F133),INDIRECT($F$1&amp;dbP!$D$2&amp;":"&amp;dbP!$D$2),"&gt;="&amp;V$6,INDIRECT($F$1&amp;dbP!$D$2&amp;":"&amp;dbP!$D$2),"&lt;="&amp;V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W133" s="1">
        <f ca="1">SUMIFS(INDIRECT($F$1&amp;$F133&amp;":"&amp;$F133),INDIRECT($F$1&amp;dbP!$D$2&amp;":"&amp;dbP!$D$2),"&gt;="&amp;W$6,INDIRECT($F$1&amp;dbP!$D$2&amp;":"&amp;dbP!$D$2),"&lt;="&amp;W$7,INDIRECT($F$1&amp;dbP!$O$2&amp;":"&amp;dbP!$O$2),$H133,INDIRECT($F$1&amp;dbP!$P$2&amp;":"&amp;dbP!$P$2),IF($I133=$J133,"*",$I133),INDIRECT($F$1&amp;dbP!$Q$2&amp;":"&amp;dbP!$Q$2),IF(OR($I133=$J133,"  "&amp;$I133=$J133),"*",RIGHT($J133,LEN($J133)-4)))</f>
        <v>343470</v>
      </c>
      <c r="X133" s="1">
        <f ca="1">SUMIFS(INDIRECT($F$1&amp;$F133&amp;":"&amp;$F133),INDIRECT($F$1&amp;dbP!$D$2&amp;":"&amp;dbP!$D$2),"&gt;="&amp;X$6,INDIRECT($F$1&amp;dbP!$D$2&amp;":"&amp;dbP!$D$2),"&lt;="&amp;X$7,INDIRECT($F$1&amp;dbP!$O$2&amp;":"&amp;dbP!$O$2),$H133,INDIRECT($F$1&amp;dbP!$P$2&amp;":"&amp;dbP!$P$2),IF($I133=$J133,"*",$I133),INDIRECT($F$1&amp;dbP!$Q$2&amp;":"&amp;dbP!$Q$2),IF(OR($I133=$J133,"  "&amp;$I133=$J133),"*",RIGHT($J133,LEN($J133)-4)))</f>
        <v>801430</v>
      </c>
      <c r="Y133" s="1">
        <f ca="1">SUMIFS(INDIRECT($F$1&amp;$F133&amp;":"&amp;$F133),INDIRECT($F$1&amp;dbP!$D$2&amp;":"&amp;dbP!$D$2),"&gt;="&amp;Y$6,INDIRECT($F$1&amp;dbP!$D$2&amp;":"&amp;dbP!$D$2),"&lt;="&amp;Y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Z133" s="1">
        <f ca="1">SUMIFS(INDIRECT($F$1&amp;$F133&amp;":"&amp;$F133),INDIRECT($F$1&amp;dbP!$D$2&amp;":"&amp;dbP!$D$2),"&gt;="&amp;Z$6,INDIRECT($F$1&amp;dbP!$D$2&amp;":"&amp;dbP!$D$2),"&lt;="&amp;Z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A133" s="1">
        <f ca="1">SUMIFS(INDIRECT($F$1&amp;$F133&amp;":"&amp;$F133),INDIRECT($F$1&amp;dbP!$D$2&amp;":"&amp;dbP!$D$2),"&gt;="&amp;AA$6,INDIRECT($F$1&amp;dbP!$D$2&amp;":"&amp;dbP!$D$2),"&lt;="&amp;AA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B133" s="1">
        <f ca="1">SUMIFS(INDIRECT($F$1&amp;$F133&amp;":"&amp;$F133),INDIRECT($F$1&amp;dbP!$D$2&amp;":"&amp;dbP!$D$2),"&gt;="&amp;AB$6,INDIRECT($F$1&amp;dbP!$D$2&amp;":"&amp;dbP!$D$2),"&lt;="&amp;AB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C133" s="1">
        <f ca="1">SUMIFS(INDIRECT($F$1&amp;$F133&amp;":"&amp;$F133),INDIRECT($F$1&amp;dbP!$D$2&amp;":"&amp;dbP!$D$2),"&gt;="&amp;AC$6,INDIRECT($F$1&amp;dbP!$D$2&amp;":"&amp;dbP!$D$2),"&lt;="&amp;AC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D133" s="1">
        <f ca="1">SUMIFS(INDIRECT($F$1&amp;$F133&amp;":"&amp;$F133),INDIRECT($F$1&amp;dbP!$D$2&amp;":"&amp;dbP!$D$2),"&gt;="&amp;AD$6,INDIRECT($F$1&amp;dbP!$D$2&amp;":"&amp;dbP!$D$2),"&lt;="&amp;AD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E133" s="1">
        <f ca="1">SUMIFS(INDIRECT($F$1&amp;$F133&amp;":"&amp;$F133),INDIRECT($F$1&amp;dbP!$D$2&amp;":"&amp;dbP!$D$2),"&gt;="&amp;AE$6,INDIRECT($F$1&amp;dbP!$D$2&amp;":"&amp;dbP!$D$2),"&lt;="&amp;AE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F133" s="1">
        <f ca="1">SUMIFS(INDIRECT($F$1&amp;$F133&amp;":"&amp;$F133),INDIRECT($F$1&amp;dbP!$D$2&amp;":"&amp;dbP!$D$2),"&gt;="&amp;AF$6,INDIRECT($F$1&amp;dbP!$D$2&amp;":"&amp;dbP!$D$2),"&lt;="&amp;AF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G133" s="1">
        <f ca="1">SUMIFS(INDIRECT($F$1&amp;$F133&amp;":"&amp;$F133),INDIRECT($F$1&amp;dbP!$D$2&amp;":"&amp;dbP!$D$2),"&gt;="&amp;AG$6,INDIRECT($F$1&amp;dbP!$D$2&amp;":"&amp;dbP!$D$2),"&lt;="&amp;AG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H133" s="1">
        <f ca="1">SUMIFS(INDIRECT($F$1&amp;$F133&amp;":"&amp;$F133),INDIRECT($F$1&amp;dbP!$D$2&amp;":"&amp;dbP!$D$2),"&gt;="&amp;AH$6,INDIRECT($F$1&amp;dbP!$D$2&amp;":"&amp;dbP!$D$2),"&lt;="&amp;AH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I133" s="1">
        <f ca="1">SUMIFS(INDIRECT($F$1&amp;$F133&amp;":"&amp;$F133),INDIRECT($F$1&amp;dbP!$D$2&amp;":"&amp;dbP!$D$2),"&gt;="&amp;AI$6,INDIRECT($F$1&amp;dbP!$D$2&amp;":"&amp;dbP!$D$2),"&lt;="&amp;AI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J133" s="1">
        <f ca="1">SUMIFS(INDIRECT($F$1&amp;$F133&amp;":"&amp;$F133),INDIRECT($F$1&amp;dbP!$D$2&amp;":"&amp;dbP!$D$2),"&gt;="&amp;AJ$6,INDIRECT($F$1&amp;dbP!$D$2&amp;":"&amp;dbP!$D$2),"&lt;="&amp;AJ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K133" s="1">
        <f ca="1">SUMIFS(INDIRECT($F$1&amp;$F133&amp;":"&amp;$F133),INDIRECT($F$1&amp;dbP!$D$2&amp;":"&amp;dbP!$D$2),"&gt;="&amp;AK$6,INDIRECT($F$1&amp;dbP!$D$2&amp;":"&amp;dbP!$D$2),"&lt;="&amp;AK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L133" s="1">
        <f ca="1">SUMIFS(INDIRECT($F$1&amp;$F133&amp;":"&amp;$F133),INDIRECT($F$1&amp;dbP!$D$2&amp;":"&amp;dbP!$D$2),"&gt;="&amp;AL$6,INDIRECT($F$1&amp;dbP!$D$2&amp;":"&amp;dbP!$D$2),"&lt;="&amp;AL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M133" s="1">
        <f ca="1">SUMIFS(INDIRECT($F$1&amp;$F133&amp;":"&amp;$F133),INDIRECT($F$1&amp;dbP!$D$2&amp;":"&amp;dbP!$D$2),"&gt;="&amp;AM$6,INDIRECT($F$1&amp;dbP!$D$2&amp;":"&amp;dbP!$D$2),"&lt;="&amp;AM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N133" s="1">
        <f ca="1">SUMIFS(INDIRECT($F$1&amp;$F133&amp;":"&amp;$F133),INDIRECT($F$1&amp;dbP!$D$2&amp;":"&amp;dbP!$D$2),"&gt;="&amp;AN$6,INDIRECT($F$1&amp;dbP!$D$2&amp;":"&amp;dbP!$D$2),"&lt;="&amp;AN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O133" s="1">
        <f ca="1">SUMIFS(INDIRECT($F$1&amp;$F133&amp;":"&amp;$F133),INDIRECT($F$1&amp;dbP!$D$2&amp;":"&amp;dbP!$D$2),"&gt;="&amp;AO$6,INDIRECT($F$1&amp;dbP!$D$2&amp;":"&amp;dbP!$D$2),"&lt;="&amp;AO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P133" s="1">
        <f ca="1">SUMIFS(INDIRECT($F$1&amp;$F133&amp;":"&amp;$F133),INDIRECT($F$1&amp;dbP!$D$2&amp;":"&amp;dbP!$D$2),"&gt;="&amp;AP$6,INDIRECT($F$1&amp;dbP!$D$2&amp;":"&amp;dbP!$D$2),"&lt;="&amp;AP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Q133" s="1">
        <f ca="1">SUMIFS(INDIRECT($F$1&amp;$F133&amp;":"&amp;$F133),INDIRECT($F$1&amp;dbP!$D$2&amp;":"&amp;dbP!$D$2),"&gt;="&amp;AQ$6,INDIRECT($F$1&amp;dbP!$D$2&amp;":"&amp;dbP!$D$2),"&lt;="&amp;AQ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R133" s="1">
        <f ca="1">SUMIFS(INDIRECT($F$1&amp;$F133&amp;":"&amp;$F133),INDIRECT($F$1&amp;dbP!$D$2&amp;":"&amp;dbP!$D$2),"&gt;="&amp;AR$6,INDIRECT($F$1&amp;dbP!$D$2&amp;":"&amp;dbP!$D$2),"&lt;="&amp;AR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S133" s="1">
        <f ca="1">SUMIFS(INDIRECT($F$1&amp;$F133&amp;":"&amp;$F133),INDIRECT($F$1&amp;dbP!$D$2&amp;":"&amp;dbP!$D$2),"&gt;="&amp;AS$6,INDIRECT($F$1&amp;dbP!$D$2&amp;":"&amp;dbP!$D$2),"&lt;="&amp;AS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T133" s="1">
        <f ca="1">SUMIFS(INDIRECT($F$1&amp;$F133&amp;":"&amp;$F133),INDIRECT($F$1&amp;dbP!$D$2&amp;":"&amp;dbP!$D$2),"&gt;="&amp;AT$6,INDIRECT($F$1&amp;dbP!$D$2&amp;":"&amp;dbP!$D$2),"&lt;="&amp;AT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U133" s="1">
        <f ca="1">SUMIFS(INDIRECT($F$1&amp;$F133&amp;":"&amp;$F133),INDIRECT($F$1&amp;dbP!$D$2&amp;":"&amp;dbP!$D$2),"&gt;="&amp;AU$6,INDIRECT($F$1&amp;dbP!$D$2&amp;":"&amp;dbP!$D$2),"&lt;="&amp;AU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V133" s="1">
        <f ca="1">SUMIFS(INDIRECT($F$1&amp;$F133&amp;":"&amp;$F133),INDIRECT($F$1&amp;dbP!$D$2&amp;":"&amp;dbP!$D$2),"&gt;="&amp;AV$6,INDIRECT($F$1&amp;dbP!$D$2&amp;":"&amp;dbP!$D$2),"&lt;="&amp;AV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W133" s="1">
        <f ca="1">SUMIFS(INDIRECT($F$1&amp;$F133&amp;":"&amp;$F133),INDIRECT($F$1&amp;dbP!$D$2&amp;":"&amp;dbP!$D$2),"&gt;="&amp;AW$6,INDIRECT($F$1&amp;dbP!$D$2&amp;":"&amp;dbP!$D$2),"&lt;="&amp;AW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X133" s="1">
        <f ca="1">SUMIFS(INDIRECT($F$1&amp;$F133&amp;":"&amp;$F133),INDIRECT($F$1&amp;dbP!$D$2&amp;":"&amp;dbP!$D$2),"&gt;="&amp;AX$6,INDIRECT($F$1&amp;dbP!$D$2&amp;":"&amp;dbP!$D$2),"&lt;="&amp;AX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Y133" s="1">
        <f ca="1">SUMIFS(INDIRECT($F$1&amp;$F133&amp;":"&amp;$F133),INDIRECT($F$1&amp;dbP!$D$2&amp;":"&amp;dbP!$D$2),"&gt;="&amp;AY$6,INDIRECT($F$1&amp;dbP!$D$2&amp;":"&amp;dbP!$D$2),"&lt;="&amp;AY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Z133" s="1">
        <f ca="1">SUMIFS(INDIRECT($F$1&amp;$F133&amp;":"&amp;$F133),INDIRECT($F$1&amp;dbP!$D$2&amp;":"&amp;dbP!$D$2),"&gt;="&amp;AZ$6,INDIRECT($F$1&amp;dbP!$D$2&amp;":"&amp;dbP!$D$2),"&lt;="&amp;AZ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A133" s="1">
        <f ca="1">SUMIFS(INDIRECT($F$1&amp;$F133&amp;":"&amp;$F133),INDIRECT($F$1&amp;dbP!$D$2&amp;":"&amp;dbP!$D$2),"&gt;="&amp;BA$6,INDIRECT($F$1&amp;dbP!$D$2&amp;":"&amp;dbP!$D$2),"&lt;="&amp;BA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B133" s="1">
        <f ca="1">SUMIFS(INDIRECT($F$1&amp;$F133&amp;":"&amp;$F133),INDIRECT($F$1&amp;dbP!$D$2&amp;":"&amp;dbP!$D$2),"&gt;="&amp;BB$6,INDIRECT($F$1&amp;dbP!$D$2&amp;":"&amp;dbP!$D$2),"&lt;="&amp;BB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C133" s="1">
        <f ca="1">SUMIFS(INDIRECT($F$1&amp;$F133&amp;":"&amp;$F133),INDIRECT($F$1&amp;dbP!$D$2&amp;":"&amp;dbP!$D$2),"&gt;="&amp;BC$6,INDIRECT($F$1&amp;dbP!$D$2&amp;":"&amp;dbP!$D$2),"&lt;="&amp;BC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D133" s="1">
        <f ca="1">SUMIFS(INDIRECT($F$1&amp;$F133&amp;":"&amp;$F133),INDIRECT($F$1&amp;dbP!$D$2&amp;":"&amp;dbP!$D$2),"&gt;="&amp;BD$6,INDIRECT($F$1&amp;dbP!$D$2&amp;":"&amp;dbP!$D$2),"&lt;="&amp;BD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E133" s="1">
        <f ca="1">SUMIFS(INDIRECT($F$1&amp;$F133&amp;":"&amp;$F133),INDIRECT($F$1&amp;dbP!$D$2&amp;":"&amp;dbP!$D$2),"&gt;="&amp;BE$6,INDIRECT($F$1&amp;dbP!$D$2&amp;":"&amp;dbP!$D$2),"&lt;="&amp;BE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</row>
    <row r="134" spans="2:57" x14ac:dyDescent="0.3">
      <c r="B134" s="1">
        <f>MAX(B$115:B133)+1</f>
        <v>24</v>
      </c>
      <c r="D134" s="1" t="str">
        <f ca="1">INDIRECT($B$1&amp;Items!T$2&amp;$B134)</f>
        <v>CF(-)</v>
      </c>
      <c r="F134" s="1" t="str">
        <f ca="1">INDIRECT($B$1&amp;Items!P$2&amp;$B134)</f>
        <v>AA</v>
      </c>
      <c r="H134" s="13" t="str">
        <f ca="1">INDIRECT($B$1&amp;Items!M$2&amp;$B134)</f>
        <v>Оплаты себестоимостных затрат</v>
      </c>
      <c r="I134" s="13" t="str">
        <f ca="1">IF(INDIRECT($B$1&amp;Items!N$2&amp;$B134)="",H134,INDIRECT($B$1&amp;Items!N$2&amp;$B134))</f>
        <v>Оплаты расходов этапа-1 бизнес-процесса</v>
      </c>
      <c r="J134" s="1" t="str">
        <f ca="1">IF(INDIRECT($B$1&amp;Items!O$2&amp;$B134)="",IF(H134&lt;&gt;I134,"  "&amp;I134,I134),"    "&amp;INDIRECT($B$1&amp;Items!O$2&amp;$B134))</f>
        <v xml:space="preserve">    Сырье и материалы-6</v>
      </c>
      <c r="S134" s="1">
        <f ca="1">SUM($U134:INDIRECT(ADDRESS(ROW(),SUMIFS($1:$1,$5:$5,MAX($5:$5)))))</f>
        <v>1064757</v>
      </c>
      <c r="V134" s="1">
        <f ca="1">SUMIFS(INDIRECT($F$1&amp;$F134&amp;":"&amp;$F134),INDIRECT($F$1&amp;dbP!$D$2&amp;":"&amp;dbP!$D$2),"&gt;="&amp;V$6,INDIRECT($F$1&amp;dbP!$D$2&amp;":"&amp;dbP!$D$2),"&lt;="&amp;V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W134" s="1">
        <f ca="1">SUMIFS(INDIRECT($F$1&amp;$F134&amp;":"&amp;$F134),INDIRECT($F$1&amp;dbP!$D$2&amp;":"&amp;dbP!$D$2),"&gt;="&amp;W$6,INDIRECT($F$1&amp;dbP!$D$2&amp;":"&amp;dbP!$D$2),"&lt;="&amp;W$7,INDIRECT($F$1&amp;dbP!$O$2&amp;":"&amp;dbP!$O$2),$H134,INDIRECT($F$1&amp;dbP!$P$2&amp;":"&amp;dbP!$P$2),IF($I134=$J134,"*",$I134),INDIRECT($F$1&amp;dbP!$Q$2&amp;":"&amp;dbP!$Q$2),IF(OR($I134=$J134,"  "&amp;$I134=$J134),"*",RIGHT($J134,LEN($J134)-4)))</f>
        <v>532378.5</v>
      </c>
      <c r="X134" s="1">
        <f ca="1">SUMIFS(INDIRECT($F$1&amp;$F134&amp;":"&amp;$F134),INDIRECT($F$1&amp;dbP!$D$2&amp;":"&amp;dbP!$D$2),"&gt;="&amp;X$6,INDIRECT($F$1&amp;dbP!$D$2&amp;":"&amp;dbP!$D$2),"&lt;="&amp;X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Y134" s="1">
        <f ca="1">SUMIFS(INDIRECT($F$1&amp;$F134&amp;":"&amp;$F134),INDIRECT($F$1&amp;dbP!$D$2&amp;":"&amp;dbP!$D$2),"&gt;="&amp;Y$6,INDIRECT($F$1&amp;dbP!$D$2&amp;":"&amp;dbP!$D$2),"&lt;="&amp;Y$7,INDIRECT($F$1&amp;dbP!$O$2&amp;":"&amp;dbP!$O$2),$H134,INDIRECT($F$1&amp;dbP!$P$2&amp;":"&amp;dbP!$P$2),IF($I134=$J134,"*",$I134),INDIRECT($F$1&amp;dbP!$Q$2&amp;":"&amp;dbP!$Q$2),IF(OR($I134=$J134,"  "&amp;$I134=$J134),"*",RIGHT($J134,LEN($J134)-4)))</f>
        <v>532378.5</v>
      </c>
      <c r="Z134" s="1">
        <f ca="1">SUMIFS(INDIRECT($F$1&amp;$F134&amp;":"&amp;$F134),INDIRECT($F$1&amp;dbP!$D$2&amp;":"&amp;dbP!$D$2),"&gt;="&amp;Z$6,INDIRECT($F$1&amp;dbP!$D$2&amp;":"&amp;dbP!$D$2),"&lt;="&amp;Z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A134" s="1">
        <f ca="1">SUMIFS(INDIRECT($F$1&amp;$F134&amp;":"&amp;$F134),INDIRECT($F$1&amp;dbP!$D$2&amp;":"&amp;dbP!$D$2),"&gt;="&amp;AA$6,INDIRECT($F$1&amp;dbP!$D$2&amp;":"&amp;dbP!$D$2),"&lt;="&amp;AA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B134" s="1">
        <f ca="1">SUMIFS(INDIRECT($F$1&amp;$F134&amp;":"&amp;$F134),INDIRECT($F$1&amp;dbP!$D$2&amp;":"&amp;dbP!$D$2),"&gt;="&amp;AB$6,INDIRECT($F$1&amp;dbP!$D$2&amp;":"&amp;dbP!$D$2),"&lt;="&amp;AB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C134" s="1">
        <f ca="1">SUMIFS(INDIRECT($F$1&amp;$F134&amp;":"&amp;$F134),INDIRECT($F$1&amp;dbP!$D$2&amp;":"&amp;dbP!$D$2),"&gt;="&amp;AC$6,INDIRECT($F$1&amp;dbP!$D$2&amp;":"&amp;dbP!$D$2),"&lt;="&amp;AC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D134" s="1">
        <f ca="1">SUMIFS(INDIRECT($F$1&amp;$F134&amp;":"&amp;$F134),INDIRECT($F$1&amp;dbP!$D$2&amp;":"&amp;dbP!$D$2),"&gt;="&amp;AD$6,INDIRECT($F$1&amp;dbP!$D$2&amp;":"&amp;dbP!$D$2),"&lt;="&amp;AD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E134" s="1">
        <f ca="1">SUMIFS(INDIRECT($F$1&amp;$F134&amp;":"&amp;$F134),INDIRECT($F$1&amp;dbP!$D$2&amp;":"&amp;dbP!$D$2),"&gt;="&amp;AE$6,INDIRECT($F$1&amp;dbP!$D$2&amp;":"&amp;dbP!$D$2),"&lt;="&amp;AE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F134" s="1">
        <f ca="1">SUMIFS(INDIRECT($F$1&amp;$F134&amp;":"&amp;$F134),INDIRECT($F$1&amp;dbP!$D$2&amp;":"&amp;dbP!$D$2),"&gt;="&amp;AF$6,INDIRECT($F$1&amp;dbP!$D$2&amp;":"&amp;dbP!$D$2),"&lt;="&amp;AF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G134" s="1">
        <f ca="1">SUMIFS(INDIRECT($F$1&amp;$F134&amp;":"&amp;$F134),INDIRECT($F$1&amp;dbP!$D$2&amp;":"&amp;dbP!$D$2),"&gt;="&amp;AG$6,INDIRECT($F$1&amp;dbP!$D$2&amp;":"&amp;dbP!$D$2),"&lt;="&amp;AG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H134" s="1">
        <f ca="1">SUMIFS(INDIRECT($F$1&amp;$F134&amp;":"&amp;$F134),INDIRECT($F$1&amp;dbP!$D$2&amp;":"&amp;dbP!$D$2),"&gt;="&amp;AH$6,INDIRECT($F$1&amp;dbP!$D$2&amp;":"&amp;dbP!$D$2),"&lt;="&amp;AH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I134" s="1">
        <f ca="1">SUMIFS(INDIRECT($F$1&amp;$F134&amp;":"&amp;$F134),INDIRECT($F$1&amp;dbP!$D$2&amp;":"&amp;dbP!$D$2),"&gt;="&amp;AI$6,INDIRECT($F$1&amp;dbP!$D$2&amp;":"&amp;dbP!$D$2),"&lt;="&amp;AI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J134" s="1">
        <f ca="1">SUMIFS(INDIRECT($F$1&amp;$F134&amp;":"&amp;$F134),INDIRECT($F$1&amp;dbP!$D$2&amp;":"&amp;dbP!$D$2),"&gt;="&amp;AJ$6,INDIRECT($F$1&amp;dbP!$D$2&amp;":"&amp;dbP!$D$2),"&lt;="&amp;AJ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K134" s="1">
        <f ca="1">SUMIFS(INDIRECT($F$1&amp;$F134&amp;":"&amp;$F134),INDIRECT($F$1&amp;dbP!$D$2&amp;":"&amp;dbP!$D$2),"&gt;="&amp;AK$6,INDIRECT($F$1&amp;dbP!$D$2&amp;":"&amp;dbP!$D$2),"&lt;="&amp;AK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L134" s="1">
        <f ca="1">SUMIFS(INDIRECT($F$1&amp;$F134&amp;":"&amp;$F134),INDIRECT($F$1&amp;dbP!$D$2&amp;":"&amp;dbP!$D$2),"&gt;="&amp;AL$6,INDIRECT($F$1&amp;dbP!$D$2&amp;":"&amp;dbP!$D$2),"&lt;="&amp;AL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M134" s="1">
        <f ca="1">SUMIFS(INDIRECT($F$1&amp;$F134&amp;":"&amp;$F134),INDIRECT($F$1&amp;dbP!$D$2&amp;":"&amp;dbP!$D$2),"&gt;="&amp;AM$6,INDIRECT($F$1&amp;dbP!$D$2&amp;":"&amp;dbP!$D$2),"&lt;="&amp;AM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N134" s="1">
        <f ca="1">SUMIFS(INDIRECT($F$1&amp;$F134&amp;":"&amp;$F134),INDIRECT($F$1&amp;dbP!$D$2&amp;":"&amp;dbP!$D$2),"&gt;="&amp;AN$6,INDIRECT($F$1&amp;dbP!$D$2&amp;":"&amp;dbP!$D$2),"&lt;="&amp;AN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O134" s="1">
        <f ca="1">SUMIFS(INDIRECT($F$1&amp;$F134&amp;":"&amp;$F134),INDIRECT($F$1&amp;dbP!$D$2&amp;":"&amp;dbP!$D$2),"&gt;="&amp;AO$6,INDIRECT($F$1&amp;dbP!$D$2&amp;":"&amp;dbP!$D$2),"&lt;="&amp;AO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P134" s="1">
        <f ca="1">SUMIFS(INDIRECT($F$1&amp;$F134&amp;":"&amp;$F134),INDIRECT($F$1&amp;dbP!$D$2&amp;":"&amp;dbP!$D$2),"&gt;="&amp;AP$6,INDIRECT($F$1&amp;dbP!$D$2&amp;":"&amp;dbP!$D$2),"&lt;="&amp;AP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Q134" s="1">
        <f ca="1">SUMIFS(INDIRECT($F$1&amp;$F134&amp;":"&amp;$F134),INDIRECT($F$1&amp;dbP!$D$2&amp;":"&amp;dbP!$D$2),"&gt;="&amp;AQ$6,INDIRECT($F$1&amp;dbP!$D$2&amp;":"&amp;dbP!$D$2),"&lt;="&amp;AQ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R134" s="1">
        <f ca="1">SUMIFS(INDIRECT($F$1&amp;$F134&amp;":"&amp;$F134),INDIRECT($F$1&amp;dbP!$D$2&amp;":"&amp;dbP!$D$2),"&gt;="&amp;AR$6,INDIRECT($F$1&amp;dbP!$D$2&amp;":"&amp;dbP!$D$2),"&lt;="&amp;AR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S134" s="1">
        <f ca="1">SUMIFS(INDIRECT($F$1&amp;$F134&amp;":"&amp;$F134),INDIRECT($F$1&amp;dbP!$D$2&amp;":"&amp;dbP!$D$2),"&gt;="&amp;AS$6,INDIRECT($F$1&amp;dbP!$D$2&amp;":"&amp;dbP!$D$2),"&lt;="&amp;AS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T134" s="1">
        <f ca="1">SUMIFS(INDIRECT($F$1&amp;$F134&amp;":"&amp;$F134),INDIRECT($F$1&amp;dbP!$D$2&amp;":"&amp;dbP!$D$2),"&gt;="&amp;AT$6,INDIRECT($F$1&amp;dbP!$D$2&amp;":"&amp;dbP!$D$2),"&lt;="&amp;AT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U134" s="1">
        <f ca="1">SUMIFS(INDIRECT($F$1&amp;$F134&amp;":"&amp;$F134),INDIRECT($F$1&amp;dbP!$D$2&amp;":"&amp;dbP!$D$2),"&gt;="&amp;AU$6,INDIRECT($F$1&amp;dbP!$D$2&amp;":"&amp;dbP!$D$2),"&lt;="&amp;AU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V134" s="1">
        <f ca="1">SUMIFS(INDIRECT($F$1&amp;$F134&amp;":"&amp;$F134),INDIRECT($F$1&amp;dbP!$D$2&amp;":"&amp;dbP!$D$2),"&gt;="&amp;AV$6,INDIRECT($F$1&amp;dbP!$D$2&amp;":"&amp;dbP!$D$2),"&lt;="&amp;AV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W134" s="1">
        <f ca="1">SUMIFS(INDIRECT($F$1&amp;$F134&amp;":"&amp;$F134),INDIRECT($F$1&amp;dbP!$D$2&amp;":"&amp;dbP!$D$2),"&gt;="&amp;AW$6,INDIRECT($F$1&amp;dbP!$D$2&amp;":"&amp;dbP!$D$2),"&lt;="&amp;AW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X134" s="1">
        <f ca="1">SUMIFS(INDIRECT($F$1&amp;$F134&amp;":"&amp;$F134),INDIRECT($F$1&amp;dbP!$D$2&amp;":"&amp;dbP!$D$2),"&gt;="&amp;AX$6,INDIRECT($F$1&amp;dbP!$D$2&amp;":"&amp;dbP!$D$2),"&lt;="&amp;AX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Y134" s="1">
        <f ca="1">SUMIFS(INDIRECT($F$1&amp;$F134&amp;":"&amp;$F134),INDIRECT($F$1&amp;dbP!$D$2&amp;":"&amp;dbP!$D$2),"&gt;="&amp;AY$6,INDIRECT($F$1&amp;dbP!$D$2&amp;":"&amp;dbP!$D$2),"&lt;="&amp;AY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Z134" s="1">
        <f ca="1">SUMIFS(INDIRECT($F$1&amp;$F134&amp;":"&amp;$F134),INDIRECT($F$1&amp;dbP!$D$2&amp;":"&amp;dbP!$D$2),"&gt;="&amp;AZ$6,INDIRECT($F$1&amp;dbP!$D$2&amp;":"&amp;dbP!$D$2),"&lt;="&amp;AZ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A134" s="1">
        <f ca="1">SUMIFS(INDIRECT($F$1&amp;$F134&amp;":"&amp;$F134),INDIRECT($F$1&amp;dbP!$D$2&amp;":"&amp;dbP!$D$2),"&gt;="&amp;BA$6,INDIRECT($F$1&amp;dbP!$D$2&amp;":"&amp;dbP!$D$2),"&lt;="&amp;BA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B134" s="1">
        <f ca="1">SUMIFS(INDIRECT($F$1&amp;$F134&amp;":"&amp;$F134),INDIRECT($F$1&amp;dbP!$D$2&amp;":"&amp;dbP!$D$2),"&gt;="&amp;BB$6,INDIRECT($F$1&amp;dbP!$D$2&amp;":"&amp;dbP!$D$2),"&lt;="&amp;BB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C134" s="1">
        <f ca="1">SUMIFS(INDIRECT($F$1&amp;$F134&amp;":"&amp;$F134),INDIRECT($F$1&amp;dbP!$D$2&amp;":"&amp;dbP!$D$2),"&gt;="&amp;BC$6,INDIRECT($F$1&amp;dbP!$D$2&amp;":"&amp;dbP!$D$2),"&lt;="&amp;BC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D134" s="1">
        <f ca="1">SUMIFS(INDIRECT($F$1&amp;$F134&amp;":"&amp;$F134),INDIRECT($F$1&amp;dbP!$D$2&amp;":"&amp;dbP!$D$2),"&gt;="&amp;BD$6,INDIRECT($F$1&amp;dbP!$D$2&amp;":"&amp;dbP!$D$2),"&lt;="&amp;BD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E134" s="1">
        <f ca="1">SUMIFS(INDIRECT($F$1&amp;$F134&amp;":"&amp;$F134),INDIRECT($F$1&amp;dbP!$D$2&amp;":"&amp;dbP!$D$2),"&gt;="&amp;BE$6,INDIRECT($F$1&amp;dbP!$D$2&amp;":"&amp;dbP!$D$2),"&lt;="&amp;BE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</row>
    <row r="135" spans="2:57" x14ac:dyDescent="0.3">
      <c r="B135" s="1">
        <f>MAX(B$115:B134)+1</f>
        <v>25</v>
      </c>
      <c r="D135" s="1" t="str">
        <f ca="1">INDIRECT($B$1&amp;Items!T$2&amp;$B135)</f>
        <v>CF(-)</v>
      </c>
      <c r="F135" s="1" t="str">
        <f ca="1">INDIRECT($B$1&amp;Items!P$2&amp;$B135)</f>
        <v>AA</v>
      </c>
      <c r="H135" s="13" t="str">
        <f ca="1">INDIRECT($B$1&amp;Items!M$2&amp;$B135)</f>
        <v>Оплаты себестоимостных затрат</v>
      </c>
      <c r="I135" s="13" t="str">
        <f ca="1">IF(INDIRECT($B$1&amp;Items!N$2&amp;$B135)="",H135,INDIRECT($B$1&amp;Items!N$2&amp;$B135))</f>
        <v>Оплаты расходов этапа-1 бизнес-процесса</v>
      </c>
      <c r="J135" s="1" t="str">
        <f ca="1">IF(INDIRECT($B$1&amp;Items!O$2&amp;$B135)="",IF(H135&lt;&gt;I135,"  "&amp;I135,I135),"    "&amp;INDIRECT($B$1&amp;Items!O$2&amp;$B135))</f>
        <v xml:space="preserve">    Сырье и материалы-7</v>
      </c>
      <c r="S135" s="1">
        <f ca="1">SUM($U135:INDIRECT(ADDRESS(ROW(),SUMIFS($1:$1,$5:$5,MAX($5:$5)))))</f>
        <v>1225043</v>
      </c>
      <c r="V135" s="1">
        <f ca="1">SUMIFS(INDIRECT($F$1&amp;$F135&amp;":"&amp;$F135),INDIRECT($F$1&amp;dbP!$D$2&amp;":"&amp;dbP!$D$2),"&gt;="&amp;V$6,INDIRECT($F$1&amp;dbP!$D$2&amp;":"&amp;dbP!$D$2),"&lt;="&amp;V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W135" s="1">
        <f ca="1">SUMIFS(INDIRECT($F$1&amp;$F135&amp;":"&amp;$F135),INDIRECT($F$1&amp;dbP!$D$2&amp;":"&amp;dbP!$D$2),"&gt;="&amp;W$6,INDIRECT($F$1&amp;dbP!$D$2&amp;":"&amp;dbP!$D$2),"&lt;="&amp;W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X135" s="1">
        <f ca="1">SUMIFS(INDIRECT($F$1&amp;$F135&amp;":"&amp;$F135),INDIRECT($F$1&amp;dbP!$D$2&amp;":"&amp;dbP!$D$2),"&gt;="&amp;X$6,INDIRECT($F$1&amp;dbP!$D$2&amp;":"&amp;dbP!$D$2),"&lt;="&amp;X$7,INDIRECT($F$1&amp;dbP!$O$2&amp;":"&amp;dbP!$O$2),$H135,INDIRECT($F$1&amp;dbP!$P$2&amp;":"&amp;dbP!$P$2),IF($I135=$J135,"*",$I135),INDIRECT($F$1&amp;dbP!$Q$2&amp;":"&amp;dbP!$Q$2),IF(OR($I135=$J135,"  "&amp;$I135=$J135),"*",RIGHT($J135,LEN($J135)-4)))</f>
        <v>857530.1</v>
      </c>
      <c r="Y135" s="1">
        <f ca="1">SUMIFS(INDIRECT($F$1&amp;$F135&amp;":"&amp;$F135),INDIRECT($F$1&amp;dbP!$D$2&amp;":"&amp;dbP!$D$2),"&gt;="&amp;Y$6,INDIRECT($F$1&amp;dbP!$D$2&amp;":"&amp;dbP!$D$2),"&lt;="&amp;Y$7,INDIRECT($F$1&amp;dbP!$O$2&amp;":"&amp;dbP!$O$2),$H135,INDIRECT($F$1&amp;dbP!$P$2&amp;":"&amp;dbP!$P$2),IF($I135=$J135,"*",$I135),INDIRECT($F$1&amp;dbP!$Q$2&amp;":"&amp;dbP!$Q$2),IF(OR($I135=$J135,"  "&amp;$I135=$J135),"*",RIGHT($J135,LEN($J135)-4)))</f>
        <v>367512.9</v>
      </c>
      <c r="Z135" s="1">
        <f ca="1">SUMIFS(INDIRECT($F$1&amp;$F135&amp;":"&amp;$F135),INDIRECT($F$1&amp;dbP!$D$2&amp;":"&amp;dbP!$D$2),"&gt;="&amp;Z$6,INDIRECT($F$1&amp;dbP!$D$2&amp;":"&amp;dbP!$D$2),"&lt;="&amp;Z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A135" s="1">
        <f ca="1">SUMIFS(INDIRECT($F$1&amp;$F135&amp;":"&amp;$F135),INDIRECT($F$1&amp;dbP!$D$2&amp;":"&amp;dbP!$D$2),"&gt;="&amp;AA$6,INDIRECT($F$1&amp;dbP!$D$2&amp;":"&amp;dbP!$D$2),"&lt;="&amp;AA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B135" s="1">
        <f ca="1">SUMIFS(INDIRECT($F$1&amp;$F135&amp;":"&amp;$F135),INDIRECT($F$1&amp;dbP!$D$2&amp;":"&amp;dbP!$D$2),"&gt;="&amp;AB$6,INDIRECT($F$1&amp;dbP!$D$2&amp;":"&amp;dbP!$D$2),"&lt;="&amp;AB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C135" s="1">
        <f ca="1">SUMIFS(INDIRECT($F$1&amp;$F135&amp;":"&amp;$F135),INDIRECT($F$1&amp;dbP!$D$2&amp;":"&amp;dbP!$D$2),"&gt;="&amp;AC$6,INDIRECT($F$1&amp;dbP!$D$2&amp;":"&amp;dbP!$D$2),"&lt;="&amp;AC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D135" s="1">
        <f ca="1">SUMIFS(INDIRECT($F$1&amp;$F135&amp;":"&amp;$F135),INDIRECT($F$1&amp;dbP!$D$2&amp;":"&amp;dbP!$D$2),"&gt;="&amp;AD$6,INDIRECT($F$1&amp;dbP!$D$2&amp;":"&amp;dbP!$D$2),"&lt;="&amp;AD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E135" s="1">
        <f ca="1">SUMIFS(INDIRECT($F$1&amp;$F135&amp;":"&amp;$F135),INDIRECT($F$1&amp;dbP!$D$2&amp;":"&amp;dbP!$D$2),"&gt;="&amp;AE$6,INDIRECT($F$1&amp;dbP!$D$2&amp;":"&amp;dbP!$D$2),"&lt;="&amp;AE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F135" s="1">
        <f ca="1">SUMIFS(INDIRECT($F$1&amp;$F135&amp;":"&amp;$F135),INDIRECT($F$1&amp;dbP!$D$2&amp;":"&amp;dbP!$D$2),"&gt;="&amp;AF$6,INDIRECT($F$1&amp;dbP!$D$2&amp;":"&amp;dbP!$D$2),"&lt;="&amp;AF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G135" s="1">
        <f ca="1">SUMIFS(INDIRECT($F$1&amp;$F135&amp;":"&amp;$F135),INDIRECT($F$1&amp;dbP!$D$2&amp;":"&amp;dbP!$D$2),"&gt;="&amp;AG$6,INDIRECT($F$1&amp;dbP!$D$2&amp;":"&amp;dbP!$D$2),"&lt;="&amp;AG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H135" s="1">
        <f ca="1">SUMIFS(INDIRECT($F$1&amp;$F135&amp;":"&amp;$F135),INDIRECT($F$1&amp;dbP!$D$2&amp;":"&amp;dbP!$D$2),"&gt;="&amp;AH$6,INDIRECT($F$1&amp;dbP!$D$2&amp;":"&amp;dbP!$D$2),"&lt;="&amp;AH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I135" s="1">
        <f ca="1">SUMIFS(INDIRECT($F$1&amp;$F135&amp;":"&amp;$F135),INDIRECT($F$1&amp;dbP!$D$2&amp;":"&amp;dbP!$D$2),"&gt;="&amp;AI$6,INDIRECT($F$1&amp;dbP!$D$2&amp;":"&amp;dbP!$D$2),"&lt;="&amp;AI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J135" s="1">
        <f ca="1">SUMIFS(INDIRECT($F$1&amp;$F135&amp;":"&amp;$F135),INDIRECT($F$1&amp;dbP!$D$2&amp;":"&amp;dbP!$D$2),"&gt;="&amp;AJ$6,INDIRECT($F$1&amp;dbP!$D$2&amp;":"&amp;dbP!$D$2),"&lt;="&amp;AJ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K135" s="1">
        <f ca="1">SUMIFS(INDIRECT($F$1&amp;$F135&amp;":"&amp;$F135),INDIRECT($F$1&amp;dbP!$D$2&amp;":"&amp;dbP!$D$2),"&gt;="&amp;AK$6,INDIRECT($F$1&amp;dbP!$D$2&amp;":"&amp;dbP!$D$2),"&lt;="&amp;AK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L135" s="1">
        <f ca="1">SUMIFS(INDIRECT($F$1&amp;$F135&amp;":"&amp;$F135),INDIRECT($F$1&amp;dbP!$D$2&amp;":"&amp;dbP!$D$2),"&gt;="&amp;AL$6,INDIRECT($F$1&amp;dbP!$D$2&amp;":"&amp;dbP!$D$2),"&lt;="&amp;AL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M135" s="1">
        <f ca="1">SUMIFS(INDIRECT($F$1&amp;$F135&amp;":"&amp;$F135),INDIRECT($F$1&amp;dbP!$D$2&amp;":"&amp;dbP!$D$2),"&gt;="&amp;AM$6,INDIRECT($F$1&amp;dbP!$D$2&amp;":"&amp;dbP!$D$2),"&lt;="&amp;AM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N135" s="1">
        <f ca="1">SUMIFS(INDIRECT($F$1&amp;$F135&amp;":"&amp;$F135),INDIRECT($F$1&amp;dbP!$D$2&amp;":"&amp;dbP!$D$2),"&gt;="&amp;AN$6,INDIRECT($F$1&amp;dbP!$D$2&amp;":"&amp;dbP!$D$2),"&lt;="&amp;AN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O135" s="1">
        <f ca="1">SUMIFS(INDIRECT($F$1&amp;$F135&amp;":"&amp;$F135),INDIRECT($F$1&amp;dbP!$D$2&amp;":"&amp;dbP!$D$2),"&gt;="&amp;AO$6,INDIRECT($F$1&amp;dbP!$D$2&amp;":"&amp;dbP!$D$2),"&lt;="&amp;AO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P135" s="1">
        <f ca="1">SUMIFS(INDIRECT($F$1&amp;$F135&amp;":"&amp;$F135),INDIRECT($F$1&amp;dbP!$D$2&amp;":"&amp;dbP!$D$2),"&gt;="&amp;AP$6,INDIRECT($F$1&amp;dbP!$D$2&amp;":"&amp;dbP!$D$2),"&lt;="&amp;AP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Q135" s="1">
        <f ca="1">SUMIFS(INDIRECT($F$1&amp;$F135&amp;":"&amp;$F135),INDIRECT($F$1&amp;dbP!$D$2&amp;":"&amp;dbP!$D$2),"&gt;="&amp;AQ$6,INDIRECT($F$1&amp;dbP!$D$2&amp;":"&amp;dbP!$D$2),"&lt;="&amp;AQ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R135" s="1">
        <f ca="1">SUMIFS(INDIRECT($F$1&amp;$F135&amp;":"&amp;$F135),INDIRECT($F$1&amp;dbP!$D$2&amp;":"&amp;dbP!$D$2),"&gt;="&amp;AR$6,INDIRECT($F$1&amp;dbP!$D$2&amp;":"&amp;dbP!$D$2),"&lt;="&amp;AR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S135" s="1">
        <f ca="1">SUMIFS(INDIRECT($F$1&amp;$F135&amp;":"&amp;$F135),INDIRECT($F$1&amp;dbP!$D$2&amp;":"&amp;dbP!$D$2),"&gt;="&amp;AS$6,INDIRECT($F$1&amp;dbP!$D$2&amp;":"&amp;dbP!$D$2),"&lt;="&amp;AS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T135" s="1">
        <f ca="1">SUMIFS(INDIRECT($F$1&amp;$F135&amp;":"&amp;$F135),INDIRECT($F$1&amp;dbP!$D$2&amp;":"&amp;dbP!$D$2),"&gt;="&amp;AT$6,INDIRECT($F$1&amp;dbP!$D$2&amp;":"&amp;dbP!$D$2),"&lt;="&amp;AT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U135" s="1">
        <f ca="1">SUMIFS(INDIRECT($F$1&amp;$F135&amp;":"&amp;$F135),INDIRECT($F$1&amp;dbP!$D$2&amp;":"&amp;dbP!$D$2),"&gt;="&amp;AU$6,INDIRECT($F$1&amp;dbP!$D$2&amp;":"&amp;dbP!$D$2),"&lt;="&amp;AU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V135" s="1">
        <f ca="1">SUMIFS(INDIRECT($F$1&amp;$F135&amp;":"&amp;$F135),INDIRECT($F$1&amp;dbP!$D$2&amp;":"&amp;dbP!$D$2),"&gt;="&amp;AV$6,INDIRECT($F$1&amp;dbP!$D$2&amp;":"&amp;dbP!$D$2),"&lt;="&amp;AV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W135" s="1">
        <f ca="1">SUMIFS(INDIRECT($F$1&amp;$F135&amp;":"&amp;$F135),INDIRECT($F$1&amp;dbP!$D$2&amp;":"&amp;dbP!$D$2),"&gt;="&amp;AW$6,INDIRECT($F$1&amp;dbP!$D$2&amp;":"&amp;dbP!$D$2),"&lt;="&amp;AW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X135" s="1">
        <f ca="1">SUMIFS(INDIRECT($F$1&amp;$F135&amp;":"&amp;$F135),INDIRECT($F$1&amp;dbP!$D$2&amp;":"&amp;dbP!$D$2),"&gt;="&amp;AX$6,INDIRECT($F$1&amp;dbP!$D$2&amp;":"&amp;dbP!$D$2),"&lt;="&amp;AX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Y135" s="1">
        <f ca="1">SUMIFS(INDIRECT($F$1&amp;$F135&amp;":"&amp;$F135),INDIRECT($F$1&amp;dbP!$D$2&amp;":"&amp;dbP!$D$2),"&gt;="&amp;AY$6,INDIRECT($F$1&amp;dbP!$D$2&amp;":"&amp;dbP!$D$2),"&lt;="&amp;AY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Z135" s="1">
        <f ca="1">SUMIFS(INDIRECT($F$1&amp;$F135&amp;":"&amp;$F135),INDIRECT($F$1&amp;dbP!$D$2&amp;":"&amp;dbP!$D$2),"&gt;="&amp;AZ$6,INDIRECT($F$1&amp;dbP!$D$2&amp;":"&amp;dbP!$D$2),"&lt;="&amp;AZ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A135" s="1">
        <f ca="1">SUMIFS(INDIRECT($F$1&amp;$F135&amp;":"&amp;$F135),INDIRECT($F$1&amp;dbP!$D$2&amp;":"&amp;dbP!$D$2),"&gt;="&amp;BA$6,INDIRECT($F$1&amp;dbP!$D$2&amp;":"&amp;dbP!$D$2),"&lt;="&amp;BA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B135" s="1">
        <f ca="1">SUMIFS(INDIRECT($F$1&amp;$F135&amp;":"&amp;$F135),INDIRECT($F$1&amp;dbP!$D$2&amp;":"&amp;dbP!$D$2),"&gt;="&amp;BB$6,INDIRECT($F$1&amp;dbP!$D$2&amp;":"&amp;dbP!$D$2),"&lt;="&amp;BB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C135" s="1">
        <f ca="1">SUMIFS(INDIRECT($F$1&amp;$F135&amp;":"&amp;$F135),INDIRECT($F$1&amp;dbP!$D$2&amp;":"&amp;dbP!$D$2),"&gt;="&amp;BC$6,INDIRECT($F$1&amp;dbP!$D$2&amp;":"&amp;dbP!$D$2),"&lt;="&amp;BC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D135" s="1">
        <f ca="1">SUMIFS(INDIRECT($F$1&amp;$F135&amp;":"&amp;$F135),INDIRECT($F$1&amp;dbP!$D$2&amp;":"&amp;dbP!$D$2),"&gt;="&amp;BD$6,INDIRECT($F$1&amp;dbP!$D$2&amp;":"&amp;dbP!$D$2),"&lt;="&amp;BD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E135" s="1">
        <f ca="1">SUMIFS(INDIRECT($F$1&amp;$F135&amp;":"&amp;$F135),INDIRECT($F$1&amp;dbP!$D$2&amp;":"&amp;dbP!$D$2),"&gt;="&amp;BE$6,INDIRECT($F$1&amp;dbP!$D$2&amp;":"&amp;dbP!$D$2),"&lt;="&amp;BE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</row>
    <row r="136" spans="2:57" x14ac:dyDescent="0.3">
      <c r="B136" s="1">
        <f>MAX(B$115:B135)+1</f>
        <v>26</v>
      </c>
      <c r="D136" s="1" t="str">
        <f ca="1">INDIRECT($B$1&amp;Items!T$2&amp;$B136)</f>
        <v>CF(-)</v>
      </c>
      <c r="F136" s="1" t="str">
        <f ca="1">INDIRECT($B$1&amp;Items!P$2&amp;$B136)</f>
        <v>AA</v>
      </c>
      <c r="H136" s="13" t="str">
        <f ca="1">INDIRECT($B$1&amp;Items!M$2&amp;$B136)</f>
        <v>Оплаты себестоимостных затрат</v>
      </c>
      <c r="I136" s="13" t="str">
        <f ca="1">IF(INDIRECT($B$1&amp;Items!N$2&amp;$B136)="",H136,INDIRECT($B$1&amp;Items!N$2&amp;$B136))</f>
        <v>Оплаты расходов этапа-1 бизнес-процесса</v>
      </c>
      <c r="J136" s="1" t="str">
        <f ca="1">IF(INDIRECT($B$1&amp;Items!O$2&amp;$B136)="",IF(H136&lt;&gt;I136,"  "&amp;I136,I136),"    "&amp;INDIRECT($B$1&amp;Items!O$2&amp;$B136))</f>
        <v xml:space="preserve">    Сырье и материалы-8</v>
      </c>
      <c r="S136" s="1">
        <f ca="1">SUM($U136:INDIRECT(ADDRESS(ROW(),SUMIFS($1:$1,$5:$5,MAX($5:$5)))))</f>
        <v>1139289.99</v>
      </c>
      <c r="V136" s="1">
        <f ca="1">SUMIFS(INDIRECT($F$1&amp;$F136&amp;":"&amp;$F136),INDIRECT($F$1&amp;dbP!$D$2&amp;":"&amp;dbP!$D$2),"&gt;="&amp;V$6,INDIRECT($F$1&amp;dbP!$D$2&amp;":"&amp;dbP!$D$2),"&lt;="&amp;V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W136" s="1">
        <f ca="1">SUMIFS(INDIRECT($F$1&amp;$F136&amp;":"&amp;$F136),INDIRECT($F$1&amp;dbP!$D$2&amp;":"&amp;dbP!$D$2),"&gt;="&amp;W$6,INDIRECT($F$1&amp;dbP!$D$2&amp;":"&amp;dbP!$D$2),"&lt;="&amp;W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X136" s="1">
        <f ca="1">SUMIFS(INDIRECT($F$1&amp;$F136&amp;":"&amp;$F136),INDIRECT($F$1&amp;dbP!$D$2&amp;":"&amp;dbP!$D$2),"&gt;="&amp;X$6,INDIRECT($F$1&amp;dbP!$D$2&amp;":"&amp;dbP!$D$2),"&lt;="&amp;X$7,INDIRECT($F$1&amp;dbP!$O$2&amp;":"&amp;dbP!$O$2),$H136,INDIRECT($F$1&amp;dbP!$P$2&amp;":"&amp;dbP!$P$2),IF($I136=$J136,"*",$I136),INDIRECT($F$1&amp;dbP!$Q$2&amp;":"&amp;dbP!$Q$2),IF(OR($I136=$J136,"  "&amp;$I136=$J136),"*",RIGHT($J136,LEN($J136)-4)))</f>
        <v>1139289.99</v>
      </c>
      <c r="Y136" s="1">
        <f ca="1">SUMIFS(INDIRECT($F$1&amp;$F136&amp;":"&amp;$F136),INDIRECT($F$1&amp;dbP!$D$2&amp;":"&amp;dbP!$D$2),"&gt;="&amp;Y$6,INDIRECT($F$1&amp;dbP!$D$2&amp;":"&amp;dbP!$D$2),"&lt;="&amp;Y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Z136" s="1">
        <f ca="1">SUMIFS(INDIRECT($F$1&amp;$F136&amp;":"&amp;$F136),INDIRECT($F$1&amp;dbP!$D$2&amp;":"&amp;dbP!$D$2),"&gt;="&amp;Z$6,INDIRECT($F$1&amp;dbP!$D$2&amp;":"&amp;dbP!$D$2),"&lt;="&amp;Z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A136" s="1">
        <f ca="1">SUMIFS(INDIRECT($F$1&amp;$F136&amp;":"&amp;$F136),INDIRECT($F$1&amp;dbP!$D$2&amp;":"&amp;dbP!$D$2),"&gt;="&amp;AA$6,INDIRECT($F$1&amp;dbP!$D$2&amp;":"&amp;dbP!$D$2),"&lt;="&amp;AA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B136" s="1">
        <f ca="1">SUMIFS(INDIRECT($F$1&amp;$F136&amp;":"&amp;$F136),INDIRECT($F$1&amp;dbP!$D$2&amp;":"&amp;dbP!$D$2),"&gt;="&amp;AB$6,INDIRECT($F$1&amp;dbP!$D$2&amp;":"&amp;dbP!$D$2),"&lt;="&amp;AB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C136" s="1">
        <f ca="1">SUMIFS(INDIRECT($F$1&amp;$F136&amp;":"&amp;$F136),INDIRECT($F$1&amp;dbP!$D$2&amp;":"&amp;dbP!$D$2),"&gt;="&amp;AC$6,INDIRECT($F$1&amp;dbP!$D$2&amp;":"&amp;dbP!$D$2),"&lt;="&amp;AC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D136" s="1">
        <f ca="1">SUMIFS(INDIRECT($F$1&amp;$F136&amp;":"&amp;$F136),INDIRECT($F$1&amp;dbP!$D$2&amp;":"&amp;dbP!$D$2),"&gt;="&amp;AD$6,INDIRECT($F$1&amp;dbP!$D$2&amp;":"&amp;dbP!$D$2),"&lt;="&amp;AD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E136" s="1">
        <f ca="1">SUMIFS(INDIRECT($F$1&amp;$F136&amp;":"&amp;$F136),INDIRECT($F$1&amp;dbP!$D$2&amp;":"&amp;dbP!$D$2),"&gt;="&amp;AE$6,INDIRECT($F$1&amp;dbP!$D$2&amp;":"&amp;dbP!$D$2),"&lt;="&amp;AE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F136" s="1">
        <f ca="1">SUMIFS(INDIRECT($F$1&amp;$F136&amp;":"&amp;$F136),INDIRECT($F$1&amp;dbP!$D$2&amp;":"&amp;dbP!$D$2),"&gt;="&amp;AF$6,INDIRECT($F$1&amp;dbP!$D$2&amp;":"&amp;dbP!$D$2),"&lt;="&amp;AF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G136" s="1">
        <f ca="1">SUMIFS(INDIRECT($F$1&amp;$F136&amp;":"&amp;$F136),INDIRECT($F$1&amp;dbP!$D$2&amp;":"&amp;dbP!$D$2),"&gt;="&amp;AG$6,INDIRECT($F$1&amp;dbP!$D$2&amp;":"&amp;dbP!$D$2),"&lt;="&amp;AG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H136" s="1">
        <f ca="1">SUMIFS(INDIRECT($F$1&amp;$F136&amp;":"&amp;$F136),INDIRECT($F$1&amp;dbP!$D$2&amp;":"&amp;dbP!$D$2),"&gt;="&amp;AH$6,INDIRECT($F$1&amp;dbP!$D$2&amp;":"&amp;dbP!$D$2),"&lt;="&amp;AH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I136" s="1">
        <f ca="1">SUMIFS(INDIRECT($F$1&amp;$F136&amp;":"&amp;$F136),INDIRECT($F$1&amp;dbP!$D$2&amp;":"&amp;dbP!$D$2),"&gt;="&amp;AI$6,INDIRECT($F$1&amp;dbP!$D$2&amp;":"&amp;dbP!$D$2),"&lt;="&amp;AI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J136" s="1">
        <f ca="1">SUMIFS(INDIRECT($F$1&amp;$F136&amp;":"&amp;$F136),INDIRECT($F$1&amp;dbP!$D$2&amp;":"&amp;dbP!$D$2),"&gt;="&amp;AJ$6,INDIRECT($F$1&amp;dbP!$D$2&amp;":"&amp;dbP!$D$2),"&lt;="&amp;AJ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K136" s="1">
        <f ca="1">SUMIFS(INDIRECT($F$1&amp;$F136&amp;":"&amp;$F136),INDIRECT($F$1&amp;dbP!$D$2&amp;":"&amp;dbP!$D$2),"&gt;="&amp;AK$6,INDIRECT($F$1&amp;dbP!$D$2&amp;":"&amp;dbP!$D$2),"&lt;="&amp;AK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L136" s="1">
        <f ca="1">SUMIFS(INDIRECT($F$1&amp;$F136&amp;":"&amp;$F136),INDIRECT($F$1&amp;dbP!$D$2&amp;":"&amp;dbP!$D$2),"&gt;="&amp;AL$6,INDIRECT($F$1&amp;dbP!$D$2&amp;":"&amp;dbP!$D$2),"&lt;="&amp;AL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M136" s="1">
        <f ca="1">SUMIFS(INDIRECT($F$1&amp;$F136&amp;":"&amp;$F136),INDIRECT($F$1&amp;dbP!$D$2&amp;":"&amp;dbP!$D$2),"&gt;="&amp;AM$6,INDIRECT($F$1&amp;dbP!$D$2&amp;":"&amp;dbP!$D$2),"&lt;="&amp;AM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N136" s="1">
        <f ca="1">SUMIFS(INDIRECT($F$1&amp;$F136&amp;":"&amp;$F136),INDIRECT($F$1&amp;dbP!$D$2&amp;":"&amp;dbP!$D$2),"&gt;="&amp;AN$6,INDIRECT($F$1&amp;dbP!$D$2&amp;":"&amp;dbP!$D$2),"&lt;="&amp;AN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O136" s="1">
        <f ca="1">SUMIFS(INDIRECT($F$1&amp;$F136&amp;":"&amp;$F136),INDIRECT($F$1&amp;dbP!$D$2&amp;":"&amp;dbP!$D$2),"&gt;="&amp;AO$6,INDIRECT($F$1&amp;dbP!$D$2&amp;":"&amp;dbP!$D$2),"&lt;="&amp;AO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P136" s="1">
        <f ca="1">SUMIFS(INDIRECT($F$1&amp;$F136&amp;":"&amp;$F136),INDIRECT($F$1&amp;dbP!$D$2&amp;":"&amp;dbP!$D$2),"&gt;="&amp;AP$6,INDIRECT($F$1&amp;dbP!$D$2&amp;":"&amp;dbP!$D$2),"&lt;="&amp;AP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Q136" s="1">
        <f ca="1">SUMIFS(INDIRECT($F$1&amp;$F136&amp;":"&amp;$F136),INDIRECT($F$1&amp;dbP!$D$2&amp;":"&amp;dbP!$D$2),"&gt;="&amp;AQ$6,INDIRECT($F$1&amp;dbP!$D$2&amp;":"&amp;dbP!$D$2),"&lt;="&amp;AQ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R136" s="1">
        <f ca="1">SUMIFS(INDIRECT($F$1&amp;$F136&amp;":"&amp;$F136),INDIRECT($F$1&amp;dbP!$D$2&amp;":"&amp;dbP!$D$2),"&gt;="&amp;AR$6,INDIRECT($F$1&amp;dbP!$D$2&amp;":"&amp;dbP!$D$2),"&lt;="&amp;AR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S136" s="1">
        <f ca="1">SUMIFS(INDIRECT($F$1&amp;$F136&amp;":"&amp;$F136),INDIRECT($F$1&amp;dbP!$D$2&amp;":"&amp;dbP!$D$2),"&gt;="&amp;AS$6,INDIRECT($F$1&amp;dbP!$D$2&amp;":"&amp;dbP!$D$2),"&lt;="&amp;AS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T136" s="1">
        <f ca="1">SUMIFS(INDIRECT($F$1&amp;$F136&amp;":"&amp;$F136),INDIRECT($F$1&amp;dbP!$D$2&amp;":"&amp;dbP!$D$2),"&gt;="&amp;AT$6,INDIRECT($F$1&amp;dbP!$D$2&amp;":"&amp;dbP!$D$2),"&lt;="&amp;AT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U136" s="1">
        <f ca="1">SUMIFS(INDIRECT($F$1&amp;$F136&amp;":"&amp;$F136),INDIRECT($F$1&amp;dbP!$D$2&amp;":"&amp;dbP!$D$2),"&gt;="&amp;AU$6,INDIRECT($F$1&amp;dbP!$D$2&amp;":"&amp;dbP!$D$2),"&lt;="&amp;AU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V136" s="1">
        <f ca="1">SUMIFS(INDIRECT($F$1&amp;$F136&amp;":"&amp;$F136),INDIRECT($F$1&amp;dbP!$D$2&amp;":"&amp;dbP!$D$2),"&gt;="&amp;AV$6,INDIRECT($F$1&amp;dbP!$D$2&amp;":"&amp;dbP!$D$2),"&lt;="&amp;AV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W136" s="1">
        <f ca="1">SUMIFS(INDIRECT($F$1&amp;$F136&amp;":"&amp;$F136),INDIRECT($F$1&amp;dbP!$D$2&amp;":"&amp;dbP!$D$2),"&gt;="&amp;AW$6,INDIRECT($F$1&amp;dbP!$D$2&amp;":"&amp;dbP!$D$2),"&lt;="&amp;AW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X136" s="1">
        <f ca="1">SUMIFS(INDIRECT($F$1&amp;$F136&amp;":"&amp;$F136),INDIRECT($F$1&amp;dbP!$D$2&amp;":"&amp;dbP!$D$2),"&gt;="&amp;AX$6,INDIRECT($F$1&amp;dbP!$D$2&amp;":"&amp;dbP!$D$2),"&lt;="&amp;AX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Y136" s="1">
        <f ca="1">SUMIFS(INDIRECT($F$1&amp;$F136&amp;":"&amp;$F136),INDIRECT($F$1&amp;dbP!$D$2&amp;":"&amp;dbP!$D$2),"&gt;="&amp;AY$6,INDIRECT($F$1&amp;dbP!$D$2&amp;":"&amp;dbP!$D$2),"&lt;="&amp;AY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Z136" s="1">
        <f ca="1">SUMIFS(INDIRECT($F$1&amp;$F136&amp;":"&amp;$F136),INDIRECT($F$1&amp;dbP!$D$2&amp;":"&amp;dbP!$D$2),"&gt;="&amp;AZ$6,INDIRECT($F$1&amp;dbP!$D$2&amp;":"&amp;dbP!$D$2),"&lt;="&amp;AZ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A136" s="1">
        <f ca="1">SUMIFS(INDIRECT($F$1&amp;$F136&amp;":"&amp;$F136),INDIRECT($F$1&amp;dbP!$D$2&amp;":"&amp;dbP!$D$2),"&gt;="&amp;BA$6,INDIRECT($F$1&amp;dbP!$D$2&amp;":"&amp;dbP!$D$2),"&lt;="&amp;BA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B136" s="1">
        <f ca="1">SUMIFS(INDIRECT($F$1&amp;$F136&amp;":"&amp;$F136),INDIRECT($F$1&amp;dbP!$D$2&amp;":"&amp;dbP!$D$2),"&gt;="&amp;BB$6,INDIRECT($F$1&amp;dbP!$D$2&amp;":"&amp;dbP!$D$2),"&lt;="&amp;BB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C136" s="1">
        <f ca="1">SUMIFS(INDIRECT($F$1&amp;$F136&amp;":"&amp;$F136),INDIRECT($F$1&amp;dbP!$D$2&amp;":"&amp;dbP!$D$2),"&gt;="&amp;BC$6,INDIRECT($F$1&amp;dbP!$D$2&amp;":"&amp;dbP!$D$2),"&lt;="&amp;BC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D136" s="1">
        <f ca="1">SUMIFS(INDIRECT($F$1&amp;$F136&amp;":"&amp;$F136),INDIRECT($F$1&amp;dbP!$D$2&amp;":"&amp;dbP!$D$2),"&gt;="&amp;BD$6,INDIRECT($F$1&amp;dbP!$D$2&amp;":"&amp;dbP!$D$2),"&lt;="&amp;BD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E136" s="1">
        <f ca="1">SUMIFS(INDIRECT($F$1&amp;$F136&amp;":"&amp;$F136),INDIRECT($F$1&amp;dbP!$D$2&amp;":"&amp;dbP!$D$2),"&gt;="&amp;BE$6,INDIRECT($F$1&amp;dbP!$D$2&amp;":"&amp;dbP!$D$2),"&lt;="&amp;BE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</row>
    <row r="137" spans="2:57" x14ac:dyDescent="0.3">
      <c r="B137" s="1">
        <f>MAX(B$115:B136)+1</f>
        <v>27</v>
      </c>
      <c r="D137" s="1" t="str">
        <f ca="1">INDIRECT($B$1&amp;Items!T$2&amp;$B137)</f>
        <v>CF(-)</v>
      </c>
      <c r="F137" s="1" t="str">
        <f ca="1">INDIRECT($B$1&amp;Items!P$2&amp;$B137)</f>
        <v>AA</v>
      </c>
      <c r="H137" s="13" t="str">
        <f ca="1">INDIRECT($B$1&amp;Items!M$2&amp;$B137)</f>
        <v>Оплаты себестоимостных затрат</v>
      </c>
      <c r="I137" s="13" t="str">
        <f ca="1">IF(INDIRECT($B$1&amp;Items!N$2&amp;$B137)="",H137,INDIRECT($B$1&amp;Items!N$2&amp;$B137))</f>
        <v>Оплаты расходов этапа-1 бизнес-процесса</v>
      </c>
      <c r="J137" s="1" t="str">
        <f ca="1">IF(INDIRECT($B$1&amp;Items!O$2&amp;$B137)="",IF(H137&lt;&gt;I137,"  "&amp;I137,I137),"    "&amp;INDIRECT($B$1&amp;Items!O$2&amp;$B137))</f>
        <v xml:space="preserve">    Сырье и материалы-9</v>
      </c>
      <c r="S137" s="1">
        <f ca="1">SUM($U137:INDIRECT(ADDRESS(ROW(),SUMIFS($1:$1,$5:$5,MAX($5:$5)))))</f>
        <v>1310796.01</v>
      </c>
      <c r="V137" s="1">
        <f ca="1">SUMIFS(INDIRECT($F$1&amp;$F137&amp;":"&amp;$F137),INDIRECT($F$1&amp;dbP!$D$2&amp;":"&amp;dbP!$D$2),"&gt;="&amp;V$6,INDIRECT($F$1&amp;dbP!$D$2&amp;":"&amp;dbP!$D$2),"&lt;="&amp;V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W137" s="1">
        <f ca="1">SUMIFS(INDIRECT($F$1&amp;$F137&amp;":"&amp;$F137),INDIRECT($F$1&amp;dbP!$D$2&amp;":"&amp;dbP!$D$2),"&gt;="&amp;W$6,INDIRECT($F$1&amp;dbP!$D$2&amp;":"&amp;dbP!$D$2),"&lt;="&amp;W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X137" s="1">
        <f ca="1">SUMIFS(INDIRECT($F$1&amp;$F137&amp;":"&amp;$F137),INDIRECT($F$1&amp;dbP!$D$2&amp;":"&amp;dbP!$D$2),"&gt;="&amp;X$6,INDIRECT($F$1&amp;dbP!$D$2&amp;":"&amp;dbP!$D$2),"&lt;="&amp;X$7,INDIRECT($F$1&amp;dbP!$O$2&amp;":"&amp;dbP!$O$2),$H137,INDIRECT($F$1&amp;dbP!$P$2&amp;":"&amp;dbP!$P$2),IF($I137=$J137,"*",$I137),INDIRECT($F$1&amp;dbP!$Q$2&amp;":"&amp;dbP!$Q$2),IF(OR($I137=$J137,"  "&amp;$I137=$J137),"*",RIGHT($J137,LEN($J137)-4)))</f>
        <v>393238.80300000001</v>
      </c>
      <c r="Y137" s="1">
        <f ca="1">SUMIFS(INDIRECT($F$1&amp;$F137&amp;":"&amp;$F137),INDIRECT($F$1&amp;dbP!$D$2&amp;":"&amp;dbP!$D$2),"&gt;="&amp;Y$6,INDIRECT($F$1&amp;dbP!$D$2&amp;":"&amp;dbP!$D$2),"&lt;="&amp;Y$7,INDIRECT($F$1&amp;dbP!$O$2&amp;":"&amp;dbP!$O$2),$H137,INDIRECT($F$1&amp;dbP!$P$2&amp;":"&amp;dbP!$P$2),IF($I137=$J137,"*",$I137),INDIRECT($F$1&amp;dbP!$Q$2&amp;":"&amp;dbP!$Q$2),IF(OR($I137=$J137,"  "&amp;$I137=$J137),"*",RIGHT($J137,LEN($J137)-4)))</f>
        <v>917557.20699999994</v>
      </c>
      <c r="Z137" s="1">
        <f ca="1">SUMIFS(INDIRECT($F$1&amp;$F137&amp;":"&amp;$F137),INDIRECT($F$1&amp;dbP!$D$2&amp;":"&amp;dbP!$D$2),"&gt;="&amp;Z$6,INDIRECT($F$1&amp;dbP!$D$2&amp;":"&amp;dbP!$D$2),"&lt;="&amp;Z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A137" s="1">
        <f ca="1">SUMIFS(INDIRECT($F$1&amp;$F137&amp;":"&amp;$F137),INDIRECT($F$1&amp;dbP!$D$2&amp;":"&amp;dbP!$D$2),"&gt;="&amp;AA$6,INDIRECT($F$1&amp;dbP!$D$2&amp;":"&amp;dbP!$D$2),"&lt;="&amp;AA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B137" s="1">
        <f ca="1">SUMIFS(INDIRECT($F$1&amp;$F137&amp;":"&amp;$F137),INDIRECT($F$1&amp;dbP!$D$2&amp;":"&amp;dbP!$D$2),"&gt;="&amp;AB$6,INDIRECT($F$1&amp;dbP!$D$2&amp;":"&amp;dbP!$D$2),"&lt;="&amp;AB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C137" s="1">
        <f ca="1">SUMIFS(INDIRECT($F$1&amp;$F137&amp;":"&amp;$F137),INDIRECT($F$1&amp;dbP!$D$2&amp;":"&amp;dbP!$D$2),"&gt;="&amp;AC$6,INDIRECT($F$1&amp;dbP!$D$2&amp;":"&amp;dbP!$D$2),"&lt;="&amp;AC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D137" s="1">
        <f ca="1">SUMIFS(INDIRECT($F$1&amp;$F137&amp;":"&amp;$F137),INDIRECT($F$1&amp;dbP!$D$2&amp;":"&amp;dbP!$D$2),"&gt;="&amp;AD$6,INDIRECT($F$1&amp;dbP!$D$2&amp;":"&amp;dbP!$D$2),"&lt;="&amp;AD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E137" s="1">
        <f ca="1">SUMIFS(INDIRECT($F$1&amp;$F137&amp;":"&amp;$F137),INDIRECT($F$1&amp;dbP!$D$2&amp;":"&amp;dbP!$D$2),"&gt;="&amp;AE$6,INDIRECT($F$1&amp;dbP!$D$2&amp;":"&amp;dbP!$D$2),"&lt;="&amp;AE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F137" s="1">
        <f ca="1">SUMIFS(INDIRECT($F$1&amp;$F137&amp;":"&amp;$F137),INDIRECT($F$1&amp;dbP!$D$2&amp;":"&amp;dbP!$D$2),"&gt;="&amp;AF$6,INDIRECT($F$1&amp;dbP!$D$2&amp;":"&amp;dbP!$D$2),"&lt;="&amp;AF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G137" s="1">
        <f ca="1">SUMIFS(INDIRECT($F$1&amp;$F137&amp;":"&amp;$F137),INDIRECT($F$1&amp;dbP!$D$2&amp;":"&amp;dbP!$D$2),"&gt;="&amp;AG$6,INDIRECT($F$1&amp;dbP!$D$2&amp;":"&amp;dbP!$D$2),"&lt;="&amp;AG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H137" s="1">
        <f ca="1">SUMIFS(INDIRECT($F$1&amp;$F137&amp;":"&amp;$F137),INDIRECT($F$1&amp;dbP!$D$2&amp;":"&amp;dbP!$D$2),"&gt;="&amp;AH$6,INDIRECT($F$1&amp;dbP!$D$2&amp;":"&amp;dbP!$D$2),"&lt;="&amp;AH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I137" s="1">
        <f ca="1">SUMIFS(INDIRECT($F$1&amp;$F137&amp;":"&amp;$F137),INDIRECT($F$1&amp;dbP!$D$2&amp;":"&amp;dbP!$D$2),"&gt;="&amp;AI$6,INDIRECT($F$1&amp;dbP!$D$2&amp;":"&amp;dbP!$D$2),"&lt;="&amp;AI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J137" s="1">
        <f ca="1">SUMIFS(INDIRECT($F$1&amp;$F137&amp;":"&amp;$F137),INDIRECT($F$1&amp;dbP!$D$2&amp;":"&amp;dbP!$D$2),"&gt;="&amp;AJ$6,INDIRECT($F$1&amp;dbP!$D$2&amp;":"&amp;dbP!$D$2),"&lt;="&amp;AJ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K137" s="1">
        <f ca="1">SUMIFS(INDIRECT($F$1&amp;$F137&amp;":"&amp;$F137),INDIRECT($F$1&amp;dbP!$D$2&amp;":"&amp;dbP!$D$2),"&gt;="&amp;AK$6,INDIRECT($F$1&amp;dbP!$D$2&amp;":"&amp;dbP!$D$2),"&lt;="&amp;AK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L137" s="1">
        <f ca="1">SUMIFS(INDIRECT($F$1&amp;$F137&amp;":"&amp;$F137),INDIRECT($F$1&amp;dbP!$D$2&amp;":"&amp;dbP!$D$2),"&gt;="&amp;AL$6,INDIRECT($F$1&amp;dbP!$D$2&amp;":"&amp;dbP!$D$2),"&lt;="&amp;AL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M137" s="1">
        <f ca="1">SUMIFS(INDIRECT($F$1&amp;$F137&amp;":"&amp;$F137),INDIRECT($F$1&amp;dbP!$D$2&amp;":"&amp;dbP!$D$2),"&gt;="&amp;AM$6,INDIRECT($F$1&amp;dbP!$D$2&amp;":"&amp;dbP!$D$2),"&lt;="&amp;AM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N137" s="1">
        <f ca="1">SUMIFS(INDIRECT($F$1&amp;$F137&amp;":"&amp;$F137),INDIRECT($F$1&amp;dbP!$D$2&amp;":"&amp;dbP!$D$2),"&gt;="&amp;AN$6,INDIRECT($F$1&amp;dbP!$D$2&amp;":"&amp;dbP!$D$2),"&lt;="&amp;AN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O137" s="1">
        <f ca="1">SUMIFS(INDIRECT($F$1&amp;$F137&amp;":"&amp;$F137),INDIRECT($F$1&amp;dbP!$D$2&amp;":"&amp;dbP!$D$2),"&gt;="&amp;AO$6,INDIRECT($F$1&amp;dbP!$D$2&amp;":"&amp;dbP!$D$2),"&lt;="&amp;AO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P137" s="1">
        <f ca="1">SUMIFS(INDIRECT($F$1&amp;$F137&amp;":"&amp;$F137),INDIRECT($F$1&amp;dbP!$D$2&amp;":"&amp;dbP!$D$2),"&gt;="&amp;AP$6,INDIRECT($F$1&amp;dbP!$D$2&amp;":"&amp;dbP!$D$2),"&lt;="&amp;AP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Q137" s="1">
        <f ca="1">SUMIFS(INDIRECT($F$1&amp;$F137&amp;":"&amp;$F137),INDIRECT($F$1&amp;dbP!$D$2&amp;":"&amp;dbP!$D$2),"&gt;="&amp;AQ$6,INDIRECT($F$1&amp;dbP!$D$2&amp;":"&amp;dbP!$D$2),"&lt;="&amp;AQ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R137" s="1">
        <f ca="1">SUMIFS(INDIRECT($F$1&amp;$F137&amp;":"&amp;$F137),INDIRECT($F$1&amp;dbP!$D$2&amp;":"&amp;dbP!$D$2),"&gt;="&amp;AR$6,INDIRECT($F$1&amp;dbP!$D$2&amp;":"&amp;dbP!$D$2),"&lt;="&amp;AR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S137" s="1">
        <f ca="1">SUMIFS(INDIRECT($F$1&amp;$F137&amp;":"&amp;$F137),INDIRECT($F$1&amp;dbP!$D$2&amp;":"&amp;dbP!$D$2),"&gt;="&amp;AS$6,INDIRECT($F$1&amp;dbP!$D$2&amp;":"&amp;dbP!$D$2),"&lt;="&amp;AS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T137" s="1">
        <f ca="1">SUMIFS(INDIRECT($F$1&amp;$F137&amp;":"&amp;$F137),INDIRECT($F$1&amp;dbP!$D$2&amp;":"&amp;dbP!$D$2),"&gt;="&amp;AT$6,INDIRECT($F$1&amp;dbP!$D$2&amp;":"&amp;dbP!$D$2),"&lt;="&amp;AT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U137" s="1">
        <f ca="1">SUMIFS(INDIRECT($F$1&amp;$F137&amp;":"&amp;$F137),INDIRECT($F$1&amp;dbP!$D$2&amp;":"&amp;dbP!$D$2),"&gt;="&amp;AU$6,INDIRECT($F$1&amp;dbP!$D$2&amp;":"&amp;dbP!$D$2),"&lt;="&amp;AU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V137" s="1">
        <f ca="1">SUMIFS(INDIRECT($F$1&amp;$F137&amp;":"&amp;$F137),INDIRECT($F$1&amp;dbP!$D$2&amp;":"&amp;dbP!$D$2),"&gt;="&amp;AV$6,INDIRECT($F$1&amp;dbP!$D$2&amp;":"&amp;dbP!$D$2),"&lt;="&amp;AV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W137" s="1">
        <f ca="1">SUMIFS(INDIRECT($F$1&amp;$F137&amp;":"&amp;$F137),INDIRECT($F$1&amp;dbP!$D$2&amp;":"&amp;dbP!$D$2),"&gt;="&amp;AW$6,INDIRECT($F$1&amp;dbP!$D$2&amp;":"&amp;dbP!$D$2),"&lt;="&amp;AW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X137" s="1">
        <f ca="1">SUMIFS(INDIRECT($F$1&amp;$F137&amp;":"&amp;$F137),INDIRECT($F$1&amp;dbP!$D$2&amp;":"&amp;dbP!$D$2),"&gt;="&amp;AX$6,INDIRECT($F$1&amp;dbP!$D$2&amp;":"&amp;dbP!$D$2),"&lt;="&amp;AX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Y137" s="1">
        <f ca="1">SUMIFS(INDIRECT($F$1&amp;$F137&amp;":"&amp;$F137),INDIRECT($F$1&amp;dbP!$D$2&amp;":"&amp;dbP!$D$2),"&gt;="&amp;AY$6,INDIRECT($F$1&amp;dbP!$D$2&amp;":"&amp;dbP!$D$2),"&lt;="&amp;AY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Z137" s="1">
        <f ca="1">SUMIFS(INDIRECT($F$1&amp;$F137&amp;":"&amp;$F137),INDIRECT($F$1&amp;dbP!$D$2&amp;":"&amp;dbP!$D$2),"&gt;="&amp;AZ$6,INDIRECT($F$1&amp;dbP!$D$2&amp;":"&amp;dbP!$D$2),"&lt;="&amp;AZ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A137" s="1">
        <f ca="1">SUMIFS(INDIRECT($F$1&amp;$F137&amp;":"&amp;$F137),INDIRECT($F$1&amp;dbP!$D$2&amp;":"&amp;dbP!$D$2),"&gt;="&amp;BA$6,INDIRECT($F$1&amp;dbP!$D$2&amp;":"&amp;dbP!$D$2),"&lt;="&amp;BA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B137" s="1">
        <f ca="1">SUMIFS(INDIRECT($F$1&amp;$F137&amp;":"&amp;$F137),INDIRECT($F$1&amp;dbP!$D$2&amp;":"&amp;dbP!$D$2),"&gt;="&amp;BB$6,INDIRECT($F$1&amp;dbP!$D$2&amp;":"&amp;dbP!$D$2),"&lt;="&amp;BB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C137" s="1">
        <f ca="1">SUMIFS(INDIRECT($F$1&amp;$F137&amp;":"&amp;$F137),INDIRECT($F$1&amp;dbP!$D$2&amp;":"&amp;dbP!$D$2),"&gt;="&amp;BC$6,INDIRECT($F$1&amp;dbP!$D$2&amp;":"&amp;dbP!$D$2),"&lt;="&amp;BC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D137" s="1">
        <f ca="1">SUMIFS(INDIRECT($F$1&amp;$F137&amp;":"&amp;$F137),INDIRECT($F$1&amp;dbP!$D$2&amp;":"&amp;dbP!$D$2),"&gt;="&amp;BD$6,INDIRECT($F$1&amp;dbP!$D$2&amp;":"&amp;dbP!$D$2),"&lt;="&amp;BD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E137" s="1">
        <f ca="1">SUMIFS(INDIRECT($F$1&amp;$F137&amp;":"&amp;$F137),INDIRECT($F$1&amp;dbP!$D$2&amp;":"&amp;dbP!$D$2),"&gt;="&amp;BE$6,INDIRECT($F$1&amp;dbP!$D$2&amp;":"&amp;dbP!$D$2),"&lt;="&amp;BE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</row>
    <row r="138" spans="2:57" x14ac:dyDescent="0.3">
      <c r="B138" s="1">
        <f>MAX(B$115:B137)+1</f>
        <v>28</v>
      </c>
      <c r="D138" s="1" t="str">
        <f ca="1">INDIRECT($B$1&amp;Items!T$2&amp;$B138)</f>
        <v>CF(-)</v>
      </c>
      <c r="F138" s="1" t="str">
        <f ca="1">INDIRECT($B$1&amp;Items!P$2&amp;$B138)</f>
        <v>AA</v>
      </c>
      <c r="H138" s="13" t="str">
        <f ca="1">INDIRECT($B$1&amp;Items!M$2&amp;$B138)</f>
        <v>Оплаты себестоимостных затрат</v>
      </c>
      <c r="I138" s="13" t="str">
        <f ca="1">IF(INDIRECT($B$1&amp;Items!N$2&amp;$B138)="",H138,INDIRECT($B$1&amp;Items!N$2&amp;$B138))</f>
        <v>Оплаты расходов этапа-1 бизнес-процесса</v>
      </c>
      <c r="J138" s="1" t="str">
        <f ca="1">IF(INDIRECT($B$1&amp;Items!O$2&amp;$B138)="",IF(H138&lt;&gt;I138,"  "&amp;I138,I138),"    "&amp;INDIRECT($B$1&amp;Items!O$2&amp;$B138))</f>
        <v xml:space="preserve">    Сырье и материалы-10</v>
      </c>
      <c r="S138" s="1">
        <f ca="1">SUM($U138:INDIRECT(ADDRESS(ROW(),SUMIFS($1:$1,$5:$5,MAX($5:$5)))))</f>
        <v>1219040.2893000001</v>
      </c>
      <c r="V138" s="1">
        <f ca="1">SUMIFS(INDIRECT($F$1&amp;$F138&amp;":"&amp;$F138),INDIRECT($F$1&amp;dbP!$D$2&amp;":"&amp;dbP!$D$2),"&gt;="&amp;V$6,INDIRECT($F$1&amp;dbP!$D$2&amp;":"&amp;dbP!$D$2),"&lt;="&amp;V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W138" s="1">
        <f ca="1">SUMIFS(INDIRECT($F$1&amp;$F138&amp;":"&amp;$F138),INDIRECT($F$1&amp;dbP!$D$2&amp;":"&amp;dbP!$D$2),"&gt;="&amp;W$6,INDIRECT($F$1&amp;dbP!$D$2&amp;":"&amp;dbP!$D$2),"&lt;="&amp;W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X138" s="1">
        <f ca="1">SUMIFS(INDIRECT($F$1&amp;$F138&amp;":"&amp;$F138),INDIRECT($F$1&amp;dbP!$D$2&amp;":"&amp;dbP!$D$2),"&gt;="&amp;X$6,INDIRECT($F$1&amp;dbP!$D$2&amp;":"&amp;dbP!$D$2),"&lt;="&amp;X$7,INDIRECT($F$1&amp;dbP!$O$2&amp;":"&amp;dbP!$O$2),$H138,INDIRECT($F$1&amp;dbP!$P$2&amp;":"&amp;dbP!$P$2),IF($I138=$J138,"*",$I138),INDIRECT($F$1&amp;dbP!$Q$2&amp;":"&amp;dbP!$Q$2),IF(OR($I138=$J138,"  "&amp;$I138=$J138),"*",RIGHT($J138,LEN($J138)-4)))</f>
        <v>609520.14465000003</v>
      </c>
      <c r="Y138" s="1">
        <f ca="1">SUMIFS(INDIRECT($F$1&amp;$F138&amp;":"&amp;$F138),INDIRECT($F$1&amp;dbP!$D$2&amp;":"&amp;dbP!$D$2),"&gt;="&amp;Y$6,INDIRECT($F$1&amp;dbP!$D$2&amp;":"&amp;dbP!$D$2),"&lt;="&amp;Y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Z138" s="1">
        <f ca="1">SUMIFS(INDIRECT($F$1&amp;$F138&amp;":"&amp;$F138),INDIRECT($F$1&amp;dbP!$D$2&amp;":"&amp;dbP!$D$2),"&gt;="&amp;Z$6,INDIRECT($F$1&amp;dbP!$D$2&amp;":"&amp;dbP!$D$2),"&lt;="&amp;Z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A138" s="1">
        <f ca="1">SUMIFS(INDIRECT($F$1&amp;$F138&amp;":"&amp;$F138),INDIRECT($F$1&amp;dbP!$D$2&amp;":"&amp;dbP!$D$2),"&gt;="&amp;AA$6,INDIRECT($F$1&amp;dbP!$D$2&amp;":"&amp;dbP!$D$2),"&lt;="&amp;AA$7,INDIRECT($F$1&amp;dbP!$O$2&amp;":"&amp;dbP!$O$2),$H138,INDIRECT($F$1&amp;dbP!$P$2&amp;":"&amp;dbP!$P$2),IF($I138=$J138,"*",$I138),INDIRECT($F$1&amp;dbP!$Q$2&amp;":"&amp;dbP!$Q$2),IF(OR($I138=$J138,"  "&amp;$I138=$J138),"*",RIGHT($J138,LEN($J138)-4)))</f>
        <v>609520.14465000003</v>
      </c>
      <c r="AB138" s="1">
        <f ca="1">SUMIFS(INDIRECT($F$1&amp;$F138&amp;":"&amp;$F138),INDIRECT($F$1&amp;dbP!$D$2&amp;":"&amp;dbP!$D$2),"&gt;="&amp;AB$6,INDIRECT($F$1&amp;dbP!$D$2&amp;":"&amp;dbP!$D$2),"&lt;="&amp;AB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C138" s="1">
        <f ca="1">SUMIFS(INDIRECT($F$1&amp;$F138&amp;":"&amp;$F138),INDIRECT($F$1&amp;dbP!$D$2&amp;":"&amp;dbP!$D$2),"&gt;="&amp;AC$6,INDIRECT($F$1&amp;dbP!$D$2&amp;":"&amp;dbP!$D$2),"&lt;="&amp;AC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D138" s="1">
        <f ca="1">SUMIFS(INDIRECT($F$1&amp;$F138&amp;":"&amp;$F138),INDIRECT($F$1&amp;dbP!$D$2&amp;":"&amp;dbP!$D$2),"&gt;="&amp;AD$6,INDIRECT($F$1&amp;dbP!$D$2&amp;":"&amp;dbP!$D$2),"&lt;="&amp;AD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E138" s="1">
        <f ca="1">SUMIFS(INDIRECT($F$1&amp;$F138&amp;":"&amp;$F138),INDIRECT($F$1&amp;dbP!$D$2&amp;":"&amp;dbP!$D$2),"&gt;="&amp;AE$6,INDIRECT($F$1&amp;dbP!$D$2&amp;":"&amp;dbP!$D$2),"&lt;="&amp;AE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F138" s="1">
        <f ca="1">SUMIFS(INDIRECT($F$1&amp;$F138&amp;":"&amp;$F138),INDIRECT($F$1&amp;dbP!$D$2&amp;":"&amp;dbP!$D$2),"&gt;="&amp;AF$6,INDIRECT($F$1&amp;dbP!$D$2&amp;":"&amp;dbP!$D$2),"&lt;="&amp;AF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G138" s="1">
        <f ca="1">SUMIFS(INDIRECT($F$1&amp;$F138&amp;":"&amp;$F138),INDIRECT($F$1&amp;dbP!$D$2&amp;":"&amp;dbP!$D$2),"&gt;="&amp;AG$6,INDIRECT($F$1&amp;dbP!$D$2&amp;":"&amp;dbP!$D$2),"&lt;="&amp;AG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H138" s="1">
        <f ca="1">SUMIFS(INDIRECT($F$1&amp;$F138&amp;":"&amp;$F138),INDIRECT($F$1&amp;dbP!$D$2&amp;":"&amp;dbP!$D$2),"&gt;="&amp;AH$6,INDIRECT($F$1&amp;dbP!$D$2&amp;":"&amp;dbP!$D$2),"&lt;="&amp;AH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I138" s="1">
        <f ca="1">SUMIFS(INDIRECT($F$1&amp;$F138&amp;":"&amp;$F138),INDIRECT($F$1&amp;dbP!$D$2&amp;":"&amp;dbP!$D$2),"&gt;="&amp;AI$6,INDIRECT($F$1&amp;dbP!$D$2&amp;":"&amp;dbP!$D$2),"&lt;="&amp;AI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J138" s="1">
        <f ca="1">SUMIFS(INDIRECT($F$1&amp;$F138&amp;":"&amp;$F138),INDIRECT($F$1&amp;dbP!$D$2&amp;":"&amp;dbP!$D$2),"&gt;="&amp;AJ$6,INDIRECT($F$1&amp;dbP!$D$2&amp;":"&amp;dbP!$D$2),"&lt;="&amp;AJ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K138" s="1">
        <f ca="1">SUMIFS(INDIRECT($F$1&amp;$F138&amp;":"&amp;$F138),INDIRECT($F$1&amp;dbP!$D$2&amp;":"&amp;dbP!$D$2),"&gt;="&amp;AK$6,INDIRECT($F$1&amp;dbP!$D$2&amp;":"&amp;dbP!$D$2),"&lt;="&amp;AK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L138" s="1">
        <f ca="1">SUMIFS(INDIRECT($F$1&amp;$F138&amp;":"&amp;$F138),INDIRECT($F$1&amp;dbP!$D$2&amp;":"&amp;dbP!$D$2),"&gt;="&amp;AL$6,INDIRECT($F$1&amp;dbP!$D$2&amp;":"&amp;dbP!$D$2),"&lt;="&amp;AL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M138" s="1">
        <f ca="1">SUMIFS(INDIRECT($F$1&amp;$F138&amp;":"&amp;$F138),INDIRECT($F$1&amp;dbP!$D$2&amp;":"&amp;dbP!$D$2),"&gt;="&amp;AM$6,INDIRECT($F$1&amp;dbP!$D$2&amp;":"&amp;dbP!$D$2),"&lt;="&amp;AM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N138" s="1">
        <f ca="1">SUMIFS(INDIRECT($F$1&amp;$F138&amp;":"&amp;$F138),INDIRECT($F$1&amp;dbP!$D$2&amp;":"&amp;dbP!$D$2),"&gt;="&amp;AN$6,INDIRECT($F$1&amp;dbP!$D$2&amp;":"&amp;dbP!$D$2),"&lt;="&amp;AN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O138" s="1">
        <f ca="1">SUMIFS(INDIRECT($F$1&amp;$F138&amp;":"&amp;$F138),INDIRECT($F$1&amp;dbP!$D$2&amp;":"&amp;dbP!$D$2),"&gt;="&amp;AO$6,INDIRECT($F$1&amp;dbP!$D$2&amp;":"&amp;dbP!$D$2),"&lt;="&amp;AO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P138" s="1">
        <f ca="1">SUMIFS(INDIRECT($F$1&amp;$F138&amp;":"&amp;$F138),INDIRECT($F$1&amp;dbP!$D$2&amp;":"&amp;dbP!$D$2),"&gt;="&amp;AP$6,INDIRECT($F$1&amp;dbP!$D$2&amp;":"&amp;dbP!$D$2),"&lt;="&amp;AP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Q138" s="1">
        <f ca="1">SUMIFS(INDIRECT($F$1&amp;$F138&amp;":"&amp;$F138),INDIRECT($F$1&amp;dbP!$D$2&amp;":"&amp;dbP!$D$2),"&gt;="&amp;AQ$6,INDIRECT($F$1&amp;dbP!$D$2&amp;":"&amp;dbP!$D$2),"&lt;="&amp;AQ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R138" s="1">
        <f ca="1">SUMIFS(INDIRECT($F$1&amp;$F138&amp;":"&amp;$F138),INDIRECT($F$1&amp;dbP!$D$2&amp;":"&amp;dbP!$D$2),"&gt;="&amp;AR$6,INDIRECT($F$1&amp;dbP!$D$2&amp;":"&amp;dbP!$D$2),"&lt;="&amp;AR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S138" s="1">
        <f ca="1">SUMIFS(INDIRECT($F$1&amp;$F138&amp;":"&amp;$F138),INDIRECT($F$1&amp;dbP!$D$2&amp;":"&amp;dbP!$D$2),"&gt;="&amp;AS$6,INDIRECT($F$1&amp;dbP!$D$2&amp;":"&amp;dbP!$D$2),"&lt;="&amp;AS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T138" s="1">
        <f ca="1">SUMIFS(INDIRECT($F$1&amp;$F138&amp;":"&amp;$F138),INDIRECT($F$1&amp;dbP!$D$2&amp;":"&amp;dbP!$D$2),"&gt;="&amp;AT$6,INDIRECT($F$1&amp;dbP!$D$2&amp;":"&amp;dbP!$D$2),"&lt;="&amp;AT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U138" s="1">
        <f ca="1">SUMIFS(INDIRECT($F$1&amp;$F138&amp;":"&amp;$F138),INDIRECT($F$1&amp;dbP!$D$2&amp;":"&amp;dbP!$D$2),"&gt;="&amp;AU$6,INDIRECT($F$1&amp;dbP!$D$2&amp;":"&amp;dbP!$D$2),"&lt;="&amp;AU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V138" s="1">
        <f ca="1">SUMIFS(INDIRECT($F$1&amp;$F138&amp;":"&amp;$F138),INDIRECT($F$1&amp;dbP!$D$2&amp;":"&amp;dbP!$D$2),"&gt;="&amp;AV$6,INDIRECT($F$1&amp;dbP!$D$2&amp;":"&amp;dbP!$D$2),"&lt;="&amp;AV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W138" s="1">
        <f ca="1">SUMIFS(INDIRECT($F$1&amp;$F138&amp;":"&amp;$F138),INDIRECT($F$1&amp;dbP!$D$2&amp;":"&amp;dbP!$D$2),"&gt;="&amp;AW$6,INDIRECT($F$1&amp;dbP!$D$2&amp;":"&amp;dbP!$D$2),"&lt;="&amp;AW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X138" s="1">
        <f ca="1">SUMIFS(INDIRECT($F$1&amp;$F138&amp;":"&amp;$F138),INDIRECT($F$1&amp;dbP!$D$2&amp;":"&amp;dbP!$D$2),"&gt;="&amp;AX$6,INDIRECT($F$1&amp;dbP!$D$2&amp;":"&amp;dbP!$D$2),"&lt;="&amp;AX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Y138" s="1">
        <f ca="1">SUMIFS(INDIRECT($F$1&amp;$F138&amp;":"&amp;$F138),INDIRECT($F$1&amp;dbP!$D$2&amp;":"&amp;dbP!$D$2),"&gt;="&amp;AY$6,INDIRECT($F$1&amp;dbP!$D$2&amp;":"&amp;dbP!$D$2),"&lt;="&amp;AY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Z138" s="1">
        <f ca="1">SUMIFS(INDIRECT($F$1&amp;$F138&amp;":"&amp;$F138),INDIRECT($F$1&amp;dbP!$D$2&amp;":"&amp;dbP!$D$2),"&gt;="&amp;AZ$6,INDIRECT($F$1&amp;dbP!$D$2&amp;":"&amp;dbP!$D$2),"&lt;="&amp;AZ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A138" s="1">
        <f ca="1">SUMIFS(INDIRECT($F$1&amp;$F138&amp;":"&amp;$F138),INDIRECT($F$1&amp;dbP!$D$2&amp;":"&amp;dbP!$D$2),"&gt;="&amp;BA$6,INDIRECT($F$1&amp;dbP!$D$2&amp;":"&amp;dbP!$D$2),"&lt;="&amp;BA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B138" s="1">
        <f ca="1">SUMIFS(INDIRECT($F$1&amp;$F138&amp;":"&amp;$F138),INDIRECT($F$1&amp;dbP!$D$2&amp;":"&amp;dbP!$D$2),"&gt;="&amp;BB$6,INDIRECT($F$1&amp;dbP!$D$2&amp;":"&amp;dbP!$D$2),"&lt;="&amp;BB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C138" s="1">
        <f ca="1">SUMIFS(INDIRECT($F$1&amp;$F138&amp;":"&amp;$F138),INDIRECT($F$1&amp;dbP!$D$2&amp;":"&amp;dbP!$D$2),"&gt;="&amp;BC$6,INDIRECT($F$1&amp;dbP!$D$2&amp;":"&amp;dbP!$D$2),"&lt;="&amp;BC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D138" s="1">
        <f ca="1">SUMIFS(INDIRECT($F$1&amp;$F138&amp;":"&amp;$F138),INDIRECT($F$1&amp;dbP!$D$2&amp;":"&amp;dbP!$D$2),"&gt;="&amp;BD$6,INDIRECT($F$1&amp;dbP!$D$2&amp;":"&amp;dbP!$D$2),"&lt;="&amp;BD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E138" s="1">
        <f ca="1">SUMIFS(INDIRECT($F$1&amp;$F138&amp;":"&amp;$F138),INDIRECT($F$1&amp;dbP!$D$2&amp;":"&amp;dbP!$D$2),"&gt;="&amp;BE$6,INDIRECT($F$1&amp;dbP!$D$2&amp;":"&amp;dbP!$D$2),"&lt;="&amp;BE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</row>
    <row r="139" spans="2:57" x14ac:dyDescent="0.3">
      <c r="B139" s="1">
        <f>MAX(B$115:B138)+1</f>
        <v>29</v>
      </c>
      <c r="D139" s="1" t="str">
        <f ca="1">INDIRECT($B$1&amp;Items!T$2&amp;$B139)</f>
        <v>CF(-)</v>
      </c>
      <c r="F139" s="1" t="str">
        <f ca="1">INDIRECT($B$1&amp;Items!P$2&amp;$B139)</f>
        <v>AA</v>
      </c>
      <c r="H139" s="13" t="str">
        <f ca="1">INDIRECT($B$1&amp;Items!M$2&amp;$B139)</f>
        <v>Оплаты себестоимостных затрат</v>
      </c>
      <c r="I139" s="13" t="str">
        <f ca="1">IF(INDIRECT($B$1&amp;Items!N$2&amp;$B139)="",H139,INDIRECT($B$1&amp;Items!N$2&amp;$B139))</f>
        <v>Оплаты расходов этапа-1 бизнес-процесса</v>
      </c>
      <c r="J139" s="1" t="str">
        <f ca="1">IF(INDIRECT($B$1&amp;Items!O$2&amp;$B139)="",IF(H139&lt;&gt;I139,"  "&amp;I139,I139),"    "&amp;INDIRECT($B$1&amp;Items!O$2&amp;$B139))</f>
        <v xml:space="preserve">    Сырье и материалы-11</v>
      </c>
      <c r="S139" s="1">
        <f ca="1">SUM($U139:INDIRECT(ADDRESS(ROW(),SUMIFS($1:$1,$5:$5,MAX($5:$5)))))</f>
        <v>1402551.7307000002</v>
      </c>
      <c r="V139" s="1">
        <f ca="1">SUMIFS(INDIRECT($F$1&amp;$F139&amp;":"&amp;$F139),INDIRECT($F$1&amp;dbP!$D$2&amp;":"&amp;dbP!$D$2),"&gt;="&amp;V$6,INDIRECT($F$1&amp;dbP!$D$2&amp;":"&amp;dbP!$D$2),"&lt;="&amp;V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W139" s="1">
        <f ca="1">SUMIFS(INDIRECT($F$1&amp;$F139&amp;":"&amp;$F139),INDIRECT($F$1&amp;dbP!$D$2&amp;":"&amp;dbP!$D$2),"&gt;="&amp;W$6,INDIRECT($F$1&amp;dbP!$D$2&amp;":"&amp;dbP!$D$2),"&lt;="&amp;W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X139" s="1">
        <f ca="1">SUMIFS(INDIRECT($F$1&amp;$F139&amp;":"&amp;$F139),INDIRECT($F$1&amp;dbP!$D$2&amp;":"&amp;dbP!$D$2),"&gt;="&amp;X$6,INDIRECT($F$1&amp;dbP!$D$2&amp;":"&amp;dbP!$D$2),"&lt;="&amp;X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Y139" s="1">
        <f ca="1">SUMIFS(INDIRECT($F$1&amp;$F139&amp;":"&amp;$F139),INDIRECT($F$1&amp;dbP!$D$2&amp;":"&amp;dbP!$D$2),"&gt;="&amp;Y$6,INDIRECT($F$1&amp;dbP!$D$2&amp;":"&amp;dbP!$D$2),"&lt;="&amp;Y$7,INDIRECT($F$1&amp;dbP!$O$2&amp;":"&amp;dbP!$O$2),$H139,INDIRECT($F$1&amp;dbP!$P$2&amp;":"&amp;dbP!$P$2),IF($I139=$J139,"*",$I139),INDIRECT($F$1&amp;dbP!$Q$2&amp;":"&amp;dbP!$Q$2),IF(OR($I139=$J139,"  "&amp;$I139=$J139),"*",RIGHT($J139,LEN($J139)-4)))</f>
        <v>981786.21149000002</v>
      </c>
      <c r="Z139" s="1">
        <f ca="1">SUMIFS(INDIRECT($F$1&amp;$F139&amp;":"&amp;$F139),INDIRECT($F$1&amp;dbP!$D$2&amp;":"&amp;dbP!$D$2),"&gt;="&amp;Z$6,INDIRECT($F$1&amp;dbP!$D$2&amp;":"&amp;dbP!$D$2),"&lt;="&amp;Z$7,INDIRECT($F$1&amp;dbP!$O$2&amp;":"&amp;dbP!$O$2),$H139,INDIRECT($F$1&amp;dbP!$P$2&amp;":"&amp;dbP!$P$2),IF($I139=$J139,"*",$I139),INDIRECT($F$1&amp;dbP!$Q$2&amp;":"&amp;dbP!$Q$2),IF(OR($I139=$J139,"  "&amp;$I139=$J139),"*",RIGHT($J139,LEN($J139)-4)))</f>
        <v>420765.51921000017</v>
      </c>
      <c r="AA139" s="1">
        <f ca="1">SUMIFS(INDIRECT($F$1&amp;$F139&amp;":"&amp;$F139),INDIRECT($F$1&amp;dbP!$D$2&amp;":"&amp;dbP!$D$2),"&gt;="&amp;AA$6,INDIRECT($F$1&amp;dbP!$D$2&amp;":"&amp;dbP!$D$2),"&lt;="&amp;AA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B139" s="1">
        <f ca="1">SUMIFS(INDIRECT($F$1&amp;$F139&amp;":"&amp;$F139),INDIRECT($F$1&amp;dbP!$D$2&amp;":"&amp;dbP!$D$2),"&gt;="&amp;AB$6,INDIRECT($F$1&amp;dbP!$D$2&amp;":"&amp;dbP!$D$2),"&lt;="&amp;AB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C139" s="1">
        <f ca="1">SUMIFS(INDIRECT($F$1&amp;$F139&amp;":"&amp;$F139),INDIRECT($F$1&amp;dbP!$D$2&amp;":"&amp;dbP!$D$2),"&gt;="&amp;AC$6,INDIRECT($F$1&amp;dbP!$D$2&amp;":"&amp;dbP!$D$2),"&lt;="&amp;AC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D139" s="1">
        <f ca="1">SUMIFS(INDIRECT($F$1&amp;$F139&amp;":"&amp;$F139),INDIRECT($F$1&amp;dbP!$D$2&amp;":"&amp;dbP!$D$2),"&gt;="&amp;AD$6,INDIRECT($F$1&amp;dbP!$D$2&amp;":"&amp;dbP!$D$2),"&lt;="&amp;AD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E139" s="1">
        <f ca="1">SUMIFS(INDIRECT($F$1&amp;$F139&amp;":"&amp;$F139),INDIRECT($F$1&amp;dbP!$D$2&amp;":"&amp;dbP!$D$2),"&gt;="&amp;AE$6,INDIRECT($F$1&amp;dbP!$D$2&amp;":"&amp;dbP!$D$2),"&lt;="&amp;AE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F139" s="1">
        <f ca="1">SUMIFS(INDIRECT($F$1&amp;$F139&amp;":"&amp;$F139),INDIRECT($F$1&amp;dbP!$D$2&amp;":"&amp;dbP!$D$2),"&gt;="&amp;AF$6,INDIRECT($F$1&amp;dbP!$D$2&amp;":"&amp;dbP!$D$2),"&lt;="&amp;AF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G139" s="1">
        <f ca="1">SUMIFS(INDIRECT($F$1&amp;$F139&amp;":"&amp;$F139),INDIRECT($F$1&amp;dbP!$D$2&amp;":"&amp;dbP!$D$2),"&gt;="&amp;AG$6,INDIRECT($F$1&amp;dbP!$D$2&amp;":"&amp;dbP!$D$2),"&lt;="&amp;AG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H139" s="1">
        <f ca="1">SUMIFS(INDIRECT($F$1&amp;$F139&amp;":"&amp;$F139),INDIRECT($F$1&amp;dbP!$D$2&amp;":"&amp;dbP!$D$2),"&gt;="&amp;AH$6,INDIRECT($F$1&amp;dbP!$D$2&amp;":"&amp;dbP!$D$2),"&lt;="&amp;AH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I139" s="1">
        <f ca="1">SUMIFS(INDIRECT($F$1&amp;$F139&amp;":"&amp;$F139),INDIRECT($F$1&amp;dbP!$D$2&amp;":"&amp;dbP!$D$2),"&gt;="&amp;AI$6,INDIRECT($F$1&amp;dbP!$D$2&amp;":"&amp;dbP!$D$2),"&lt;="&amp;AI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J139" s="1">
        <f ca="1">SUMIFS(INDIRECT($F$1&amp;$F139&amp;":"&amp;$F139),INDIRECT($F$1&amp;dbP!$D$2&amp;":"&amp;dbP!$D$2),"&gt;="&amp;AJ$6,INDIRECT($F$1&amp;dbP!$D$2&amp;":"&amp;dbP!$D$2),"&lt;="&amp;AJ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K139" s="1">
        <f ca="1">SUMIFS(INDIRECT($F$1&amp;$F139&amp;":"&amp;$F139),INDIRECT($F$1&amp;dbP!$D$2&amp;":"&amp;dbP!$D$2),"&gt;="&amp;AK$6,INDIRECT($F$1&amp;dbP!$D$2&amp;":"&amp;dbP!$D$2),"&lt;="&amp;AK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L139" s="1">
        <f ca="1">SUMIFS(INDIRECT($F$1&amp;$F139&amp;":"&amp;$F139),INDIRECT($F$1&amp;dbP!$D$2&amp;":"&amp;dbP!$D$2),"&gt;="&amp;AL$6,INDIRECT($F$1&amp;dbP!$D$2&amp;":"&amp;dbP!$D$2),"&lt;="&amp;AL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M139" s="1">
        <f ca="1">SUMIFS(INDIRECT($F$1&amp;$F139&amp;":"&amp;$F139),INDIRECT($F$1&amp;dbP!$D$2&amp;":"&amp;dbP!$D$2),"&gt;="&amp;AM$6,INDIRECT($F$1&amp;dbP!$D$2&amp;":"&amp;dbP!$D$2),"&lt;="&amp;AM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N139" s="1">
        <f ca="1">SUMIFS(INDIRECT($F$1&amp;$F139&amp;":"&amp;$F139),INDIRECT($F$1&amp;dbP!$D$2&amp;":"&amp;dbP!$D$2),"&gt;="&amp;AN$6,INDIRECT($F$1&amp;dbP!$D$2&amp;":"&amp;dbP!$D$2),"&lt;="&amp;AN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O139" s="1">
        <f ca="1">SUMIFS(INDIRECT($F$1&amp;$F139&amp;":"&amp;$F139),INDIRECT($F$1&amp;dbP!$D$2&amp;":"&amp;dbP!$D$2),"&gt;="&amp;AO$6,INDIRECT($F$1&amp;dbP!$D$2&amp;":"&amp;dbP!$D$2),"&lt;="&amp;AO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P139" s="1">
        <f ca="1">SUMIFS(INDIRECT($F$1&amp;$F139&amp;":"&amp;$F139),INDIRECT($F$1&amp;dbP!$D$2&amp;":"&amp;dbP!$D$2),"&gt;="&amp;AP$6,INDIRECT($F$1&amp;dbP!$D$2&amp;":"&amp;dbP!$D$2),"&lt;="&amp;AP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Q139" s="1">
        <f ca="1">SUMIFS(INDIRECT($F$1&amp;$F139&amp;":"&amp;$F139),INDIRECT($F$1&amp;dbP!$D$2&amp;":"&amp;dbP!$D$2),"&gt;="&amp;AQ$6,INDIRECT($F$1&amp;dbP!$D$2&amp;":"&amp;dbP!$D$2),"&lt;="&amp;AQ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R139" s="1">
        <f ca="1">SUMIFS(INDIRECT($F$1&amp;$F139&amp;":"&amp;$F139),INDIRECT($F$1&amp;dbP!$D$2&amp;":"&amp;dbP!$D$2),"&gt;="&amp;AR$6,INDIRECT($F$1&amp;dbP!$D$2&amp;":"&amp;dbP!$D$2),"&lt;="&amp;AR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S139" s="1">
        <f ca="1">SUMIFS(INDIRECT($F$1&amp;$F139&amp;":"&amp;$F139),INDIRECT($F$1&amp;dbP!$D$2&amp;":"&amp;dbP!$D$2),"&gt;="&amp;AS$6,INDIRECT($F$1&amp;dbP!$D$2&amp;":"&amp;dbP!$D$2),"&lt;="&amp;AS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T139" s="1">
        <f ca="1">SUMIFS(INDIRECT($F$1&amp;$F139&amp;":"&amp;$F139),INDIRECT($F$1&amp;dbP!$D$2&amp;":"&amp;dbP!$D$2),"&gt;="&amp;AT$6,INDIRECT($F$1&amp;dbP!$D$2&amp;":"&amp;dbP!$D$2),"&lt;="&amp;AT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U139" s="1">
        <f ca="1">SUMIFS(INDIRECT($F$1&amp;$F139&amp;":"&amp;$F139),INDIRECT($F$1&amp;dbP!$D$2&amp;":"&amp;dbP!$D$2),"&gt;="&amp;AU$6,INDIRECT($F$1&amp;dbP!$D$2&amp;":"&amp;dbP!$D$2),"&lt;="&amp;AU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V139" s="1">
        <f ca="1">SUMIFS(INDIRECT($F$1&amp;$F139&amp;":"&amp;$F139),INDIRECT($F$1&amp;dbP!$D$2&amp;":"&amp;dbP!$D$2),"&gt;="&amp;AV$6,INDIRECT($F$1&amp;dbP!$D$2&amp;":"&amp;dbP!$D$2),"&lt;="&amp;AV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W139" s="1">
        <f ca="1">SUMIFS(INDIRECT($F$1&amp;$F139&amp;":"&amp;$F139),INDIRECT($F$1&amp;dbP!$D$2&amp;":"&amp;dbP!$D$2),"&gt;="&amp;AW$6,INDIRECT($F$1&amp;dbP!$D$2&amp;":"&amp;dbP!$D$2),"&lt;="&amp;AW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X139" s="1">
        <f ca="1">SUMIFS(INDIRECT($F$1&amp;$F139&amp;":"&amp;$F139),INDIRECT($F$1&amp;dbP!$D$2&amp;":"&amp;dbP!$D$2),"&gt;="&amp;AX$6,INDIRECT($F$1&amp;dbP!$D$2&amp;":"&amp;dbP!$D$2),"&lt;="&amp;AX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Y139" s="1">
        <f ca="1">SUMIFS(INDIRECT($F$1&amp;$F139&amp;":"&amp;$F139),INDIRECT($F$1&amp;dbP!$D$2&amp;":"&amp;dbP!$D$2),"&gt;="&amp;AY$6,INDIRECT($F$1&amp;dbP!$D$2&amp;":"&amp;dbP!$D$2),"&lt;="&amp;AY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Z139" s="1">
        <f ca="1">SUMIFS(INDIRECT($F$1&amp;$F139&amp;":"&amp;$F139),INDIRECT($F$1&amp;dbP!$D$2&amp;":"&amp;dbP!$D$2),"&gt;="&amp;AZ$6,INDIRECT($F$1&amp;dbP!$D$2&amp;":"&amp;dbP!$D$2),"&lt;="&amp;AZ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A139" s="1">
        <f ca="1">SUMIFS(INDIRECT($F$1&amp;$F139&amp;":"&amp;$F139),INDIRECT($F$1&amp;dbP!$D$2&amp;":"&amp;dbP!$D$2),"&gt;="&amp;BA$6,INDIRECT($F$1&amp;dbP!$D$2&amp;":"&amp;dbP!$D$2),"&lt;="&amp;BA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B139" s="1">
        <f ca="1">SUMIFS(INDIRECT($F$1&amp;$F139&amp;":"&amp;$F139),INDIRECT($F$1&amp;dbP!$D$2&amp;":"&amp;dbP!$D$2),"&gt;="&amp;BB$6,INDIRECT($F$1&amp;dbP!$D$2&amp;":"&amp;dbP!$D$2),"&lt;="&amp;BB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C139" s="1">
        <f ca="1">SUMIFS(INDIRECT($F$1&amp;$F139&amp;":"&amp;$F139),INDIRECT($F$1&amp;dbP!$D$2&amp;":"&amp;dbP!$D$2),"&gt;="&amp;BC$6,INDIRECT($F$1&amp;dbP!$D$2&amp;":"&amp;dbP!$D$2),"&lt;="&amp;BC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D139" s="1">
        <f ca="1">SUMIFS(INDIRECT($F$1&amp;$F139&amp;":"&amp;$F139),INDIRECT($F$1&amp;dbP!$D$2&amp;":"&amp;dbP!$D$2),"&gt;="&amp;BD$6,INDIRECT($F$1&amp;dbP!$D$2&amp;":"&amp;dbP!$D$2),"&lt;="&amp;BD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E139" s="1">
        <f ca="1">SUMIFS(INDIRECT($F$1&amp;$F139&amp;":"&amp;$F139),INDIRECT($F$1&amp;dbP!$D$2&amp;":"&amp;dbP!$D$2),"&gt;="&amp;BE$6,INDIRECT($F$1&amp;dbP!$D$2&amp;":"&amp;dbP!$D$2),"&lt;="&amp;BE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</row>
    <row r="140" spans="2:57" x14ac:dyDescent="0.3">
      <c r="B140" s="1">
        <f>MAX(B$115:B139)+1</f>
        <v>30</v>
      </c>
      <c r="D140" s="1">
        <f ca="1">INDIRECT($B$1&amp;Items!T$2&amp;$B140)</f>
        <v>0</v>
      </c>
      <c r="F140" s="1" t="str">
        <f ca="1">INDIRECT($B$1&amp;Items!P$2&amp;$B140)</f>
        <v>AA</v>
      </c>
      <c r="H140" s="13" t="str">
        <f ca="1">INDIRECT($B$1&amp;Items!M$2&amp;$B140)</f>
        <v>Оплаты себестоимостных затрат</v>
      </c>
      <c r="I140" s="13" t="str">
        <f ca="1">IF(INDIRECT($B$1&amp;Items!N$2&amp;$B140)="",H140,INDIRECT($B$1&amp;Items!N$2&amp;$B140))</f>
        <v>Оплаты расходов этапа-2 бизнес-процесса</v>
      </c>
      <c r="J140" s="1" t="str">
        <f ca="1">IF(INDIRECT($B$1&amp;Items!O$2&amp;$B140)="",IF(H140&lt;&gt;I140,"  "&amp;I140,I140),"    "&amp;INDIRECT($B$1&amp;Items!O$2&amp;$B140))</f>
        <v xml:space="preserve">  Оплаты расходов этапа-2 бизнес-процесса</v>
      </c>
      <c r="S140" s="1">
        <f ca="1">SUM($U140:INDIRECT(ADDRESS(ROW(),SUMIFS($1:$1,$5:$5,MAX($5:$5)))))</f>
        <v>10634926.527000001</v>
      </c>
      <c r="V140" s="1">
        <f ca="1">SUMIFS(INDIRECT($F$1&amp;$F140&amp;":"&amp;$F140),INDIRECT($F$1&amp;dbP!$D$2&amp;":"&amp;dbP!$D$2),"&gt;="&amp;V$6,INDIRECT($F$1&amp;dbP!$D$2&amp;":"&amp;dbP!$D$2),"&lt;="&amp;V$7,INDIRECT($F$1&amp;dbP!$O$2&amp;":"&amp;dbP!$O$2),$H140,INDIRECT($F$1&amp;dbP!$P$2&amp;":"&amp;dbP!$P$2),IF($I140=$J140,"*",$I140),INDIRECT($F$1&amp;dbP!$Q$2&amp;":"&amp;dbP!$Q$2),IF(OR($I140=$J140,"  "&amp;$I140=$J140),"*",RIGHT($J140,LEN($J140)-4)))</f>
        <v>2669491.4613899998</v>
      </c>
      <c r="W140" s="1">
        <f ca="1">SUMIFS(INDIRECT($F$1&amp;$F140&amp;":"&amp;$F140),INDIRECT($F$1&amp;dbP!$D$2&amp;":"&amp;dbP!$D$2),"&gt;="&amp;W$6,INDIRECT($F$1&amp;dbP!$D$2&amp;":"&amp;dbP!$D$2),"&lt;="&amp;W$7,INDIRECT($F$1&amp;dbP!$O$2&amp;":"&amp;dbP!$O$2),$H140,INDIRECT($F$1&amp;dbP!$P$2&amp;":"&amp;dbP!$P$2),IF($I140=$J140,"*",$I140),INDIRECT($F$1&amp;dbP!$Q$2&amp;":"&amp;dbP!$Q$2),IF(OR($I140=$J140,"  "&amp;$I140=$J140),"*",RIGHT($J140,LEN($J140)-4)))</f>
        <v>771110.09310000017</v>
      </c>
      <c r="X140" s="1">
        <f ca="1">SUMIFS(INDIRECT($F$1&amp;$F140&amp;":"&amp;$F140),INDIRECT($F$1&amp;dbP!$D$2&amp;":"&amp;dbP!$D$2),"&gt;="&amp;X$6,INDIRECT($F$1&amp;dbP!$D$2&amp;":"&amp;dbP!$D$2),"&lt;="&amp;X$7,INDIRECT($F$1&amp;dbP!$O$2&amp;":"&amp;dbP!$O$2),$H140,INDIRECT($F$1&amp;dbP!$P$2&amp;":"&amp;dbP!$P$2),IF($I140=$J140,"*",$I140),INDIRECT($F$1&amp;dbP!$Q$2&amp;":"&amp;dbP!$Q$2),IF(OR($I140=$J140,"  "&amp;$I140=$J140),"*",RIGHT($J140,LEN($J140)-4)))</f>
        <v>1296094.97251</v>
      </c>
      <c r="Y140" s="1">
        <f ca="1">SUMIFS(INDIRECT($F$1&amp;$F140&amp;":"&amp;$F140),INDIRECT($F$1&amp;dbP!$D$2&amp;":"&amp;dbP!$D$2),"&gt;="&amp;Y$6,INDIRECT($F$1&amp;dbP!$D$2&amp;":"&amp;dbP!$D$2),"&lt;="&amp;Y$7,INDIRECT($F$1&amp;dbP!$O$2&amp;":"&amp;dbP!$O$2),$H140,INDIRECT($F$1&amp;dbP!$P$2&amp;":"&amp;dbP!$P$2),IF($I140=$J140,"*",$I140),INDIRECT($F$1&amp;dbP!$Q$2&amp;":"&amp;dbP!$Q$2),IF(OR($I140=$J140,"  "&amp;$I140=$J140),"*",RIGHT($J140,LEN($J140)-4)))</f>
        <v>1164000</v>
      </c>
      <c r="Z140" s="1">
        <f ca="1">SUMIFS(INDIRECT($F$1&amp;$F140&amp;":"&amp;$F140),INDIRECT($F$1&amp;dbP!$D$2&amp;":"&amp;dbP!$D$2),"&gt;="&amp;Z$6,INDIRECT($F$1&amp;dbP!$D$2&amp;":"&amp;dbP!$D$2),"&lt;="&amp;Z$7,INDIRECT($F$1&amp;dbP!$O$2&amp;":"&amp;dbP!$O$2),$H140,INDIRECT($F$1&amp;dbP!$P$2&amp;":"&amp;dbP!$P$2),IF($I140=$J140,"*",$I140),INDIRECT($F$1&amp;dbP!$Q$2&amp;":"&amp;dbP!$Q$2),IF(OR($I140=$J140,"  "&amp;$I140=$J140),"*",RIGHT($J140,LEN($J140)-4)))</f>
        <v>2318981.1</v>
      </c>
      <c r="AA140" s="1">
        <f ca="1">SUMIFS(INDIRECT($F$1&amp;$F140&amp;":"&amp;$F140),INDIRECT($F$1&amp;dbP!$D$2&amp;":"&amp;dbP!$D$2),"&gt;="&amp;AA$6,INDIRECT($F$1&amp;dbP!$D$2&amp;":"&amp;dbP!$D$2),"&lt;="&amp;AA$7,INDIRECT($F$1&amp;dbP!$O$2&amp;":"&amp;dbP!$O$2),$H140,INDIRECT($F$1&amp;dbP!$P$2&amp;":"&amp;dbP!$P$2),IF($I140=$J140,"*",$I140),INDIRECT($F$1&amp;dbP!$Q$2&amp;":"&amp;dbP!$Q$2),IF(OR($I140=$J140,"  "&amp;$I140=$J140),"*",RIGHT($J140,LEN($J140)-4)))</f>
        <v>1287619</v>
      </c>
      <c r="AB140" s="1">
        <f ca="1">SUMIFS(INDIRECT($F$1&amp;$F140&amp;":"&amp;$F140),INDIRECT($F$1&amp;dbP!$D$2&amp;":"&amp;dbP!$D$2),"&gt;="&amp;AB$6,INDIRECT($F$1&amp;dbP!$D$2&amp;":"&amp;dbP!$D$2),"&lt;="&amp;AB$7,INDIRECT($F$1&amp;dbP!$O$2&amp;":"&amp;dbP!$O$2),$H140,INDIRECT($F$1&amp;dbP!$P$2&amp;":"&amp;dbP!$P$2),IF($I140=$J140,"*",$I140),INDIRECT($F$1&amp;dbP!$Q$2&amp;":"&amp;dbP!$Q$2),IF(OR($I140=$J140,"  "&amp;$I140=$J140),"*",RIGHT($J140,LEN($J140)-4)))</f>
        <v>1127629.8999999999</v>
      </c>
      <c r="AC140" s="1">
        <f ca="1">SUMIFS(INDIRECT($F$1&amp;$F140&amp;":"&amp;$F140),INDIRECT($F$1&amp;dbP!$D$2&amp;":"&amp;dbP!$D$2),"&gt;="&amp;AC$6,INDIRECT($F$1&amp;dbP!$D$2&amp;":"&amp;dbP!$D$2),"&lt;="&amp;AC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D140" s="1">
        <f ca="1">SUMIFS(INDIRECT($F$1&amp;$F140&amp;":"&amp;$F140),INDIRECT($F$1&amp;dbP!$D$2&amp;":"&amp;dbP!$D$2),"&gt;="&amp;AD$6,INDIRECT($F$1&amp;dbP!$D$2&amp;":"&amp;dbP!$D$2),"&lt;="&amp;AD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E140" s="1">
        <f ca="1">SUMIFS(INDIRECT($F$1&amp;$F140&amp;":"&amp;$F140),INDIRECT($F$1&amp;dbP!$D$2&amp;":"&amp;dbP!$D$2),"&gt;="&amp;AE$6,INDIRECT($F$1&amp;dbP!$D$2&amp;":"&amp;dbP!$D$2),"&lt;="&amp;AE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F140" s="1">
        <f ca="1">SUMIFS(INDIRECT($F$1&amp;$F140&amp;":"&amp;$F140),INDIRECT($F$1&amp;dbP!$D$2&amp;":"&amp;dbP!$D$2),"&gt;="&amp;AF$6,INDIRECT($F$1&amp;dbP!$D$2&amp;":"&amp;dbP!$D$2),"&lt;="&amp;AF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G140" s="1">
        <f ca="1">SUMIFS(INDIRECT($F$1&amp;$F140&amp;":"&amp;$F140),INDIRECT($F$1&amp;dbP!$D$2&amp;":"&amp;dbP!$D$2),"&gt;="&amp;AG$6,INDIRECT($F$1&amp;dbP!$D$2&amp;":"&amp;dbP!$D$2),"&lt;="&amp;AG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H140" s="1">
        <f ca="1">SUMIFS(INDIRECT($F$1&amp;$F140&amp;":"&amp;$F140),INDIRECT($F$1&amp;dbP!$D$2&amp;":"&amp;dbP!$D$2),"&gt;="&amp;AH$6,INDIRECT($F$1&amp;dbP!$D$2&amp;":"&amp;dbP!$D$2),"&lt;="&amp;AH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I140" s="1">
        <f ca="1">SUMIFS(INDIRECT($F$1&amp;$F140&amp;":"&amp;$F140),INDIRECT($F$1&amp;dbP!$D$2&amp;":"&amp;dbP!$D$2),"&gt;="&amp;AI$6,INDIRECT($F$1&amp;dbP!$D$2&amp;":"&amp;dbP!$D$2),"&lt;="&amp;AI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J140" s="1">
        <f ca="1">SUMIFS(INDIRECT($F$1&amp;$F140&amp;":"&amp;$F140),INDIRECT($F$1&amp;dbP!$D$2&amp;":"&amp;dbP!$D$2),"&gt;="&amp;AJ$6,INDIRECT($F$1&amp;dbP!$D$2&amp;":"&amp;dbP!$D$2),"&lt;="&amp;AJ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K140" s="1">
        <f ca="1">SUMIFS(INDIRECT($F$1&amp;$F140&amp;":"&amp;$F140),INDIRECT($F$1&amp;dbP!$D$2&amp;":"&amp;dbP!$D$2),"&gt;="&amp;AK$6,INDIRECT($F$1&amp;dbP!$D$2&amp;":"&amp;dbP!$D$2),"&lt;="&amp;AK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L140" s="1">
        <f ca="1">SUMIFS(INDIRECT($F$1&amp;$F140&amp;":"&amp;$F140),INDIRECT($F$1&amp;dbP!$D$2&amp;":"&amp;dbP!$D$2),"&gt;="&amp;AL$6,INDIRECT($F$1&amp;dbP!$D$2&amp;":"&amp;dbP!$D$2),"&lt;="&amp;AL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M140" s="1">
        <f ca="1">SUMIFS(INDIRECT($F$1&amp;$F140&amp;":"&amp;$F140),INDIRECT($F$1&amp;dbP!$D$2&amp;":"&amp;dbP!$D$2),"&gt;="&amp;AM$6,INDIRECT($F$1&amp;dbP!$D$2&amp;":"&amp;dbP!$D$2),"&lt;="&amp;AM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N140" s="1">
        <f ca="1">SUMIFS(INDIRECT($F$1&amp;$F140&amp;":"&amp;$F140),INDIRECT($F$1&amp;dbP!$D$2&amp;":"&amp;dbP!$D$2),"&gt;="&amp;AN$6,INDIRECT($F$1&amp;dbP!$D$2&amp;":"&amp;dbP!$D$2),"&lt;="&amp;AN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O140" s="1">
        <f ca="1">SUMIFS(INDIRECT($F$1&amp;$F140&amp;":"&amp;$F140),INDIRECT($F$1&amp;dbP!$D$2&amp;":"&amp;dbP!$D$2),"&gt;="&amp;AO$6,INDIRECT($F$1&amp;dbP!$D$2&amp;":"&amp;dbP!$D$2),"&lt;="&amp;AO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P140" s="1">
        <f ca="1">SUMIFS(INDIRECT($F$1&amp;$F140&amp;":"&amp;$F140),INDIRECT($F$1&amp;dbP!$D$2&amp;":"&amp;dbP!$D$2),"&gt;="&amp;AP$6,INDIRECT($F$1&amp;dbP!$D$2&amp;":"&amp;dbP!$D$2),"&lt;="&amp;AP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Q140" s="1">
        <f ca="1">SUMIFS(INDIRECT($F$1&amp;$F140&amp;":"&amp;$F140),INDIRECT($F$1&amp;dbP!$D$2&amp;":"&amp;dbP!$D$2),"&gt;="&amp;AQ$6,INDIRECT($F$1&amp;dbP!$D$2&amp;":"&amp;dbP!$D$2),"&lt;="&amp;AQ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R140" s="1">
        <f ca="1">SUMIFS(INDIRECT($F$1&amp;$F140&amp;":"&amp;$F140),INDIRECT($F$1&amp;dbP!$D$2&amp;":"&amp;dbP!$D$2),"&gt;="&amp;AR$6,INDIRECT($F$1&amp;dbP!$D$2&amp;":"&amp;dbP!$D$2),"&lt;="&amp;AR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S140" s="1">
        <f ca="1">SUMIFS(INDIRECT($F$1&amp;$F140&amp;":"&amp;$F140),INDIRECT($F$1&amp;dbP!$D$2&amp;":"&amp;dbP!$D$2),"&gt;="&amp;AS$6,INDIRECT($F$1&amp;dbP!$D$2&amp;":"&amp;dbP!$D$2),"&lt;="&amp;AS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T140" s="1">
        <f ca="1">SUMIFS(INDIRECT($F$1&amp;$F140&amp;":"&amp;$F140),INDIRECT($F$1&amp;dbP!$D$2&amp;":"&amp;dbP!$D$2),"&gt;="&amp;AT$6,INDIRECT($F$1&amp;dbP!$D$2&amp;":"&amp;dbP!$D$2),"&lt;="&amp;AT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U140" s="1">
        <f ca="1">SUMIFS(INDIRECT($F$1&amp;$F140&amp;":"&amp;$F140),INDIRECT($F$1&amp;dbP!$D$2&amp;":"&amp;dbP!$D$2),"&gt;="&amp;AU$6,INDIRECT($F$1&amp;dbP!$D$2&amp;":"&amp;dbP!$D$2),"&lt;="&amp;AU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V140" s="1">
        <f ca="1">SUMIFS(INDIRECT($F$1&amp;$F140&amp;":"&amp;$F140),INDIRECT($F$1&amp;dbP!$D$2&amp;":"&amp;dbP!$D$2),"&gt;="&amp;AV$6,INDIRECT($F$1&amp;dbP!$D$2&amp;":"&amp;dbP!$D$2),"&lt;="&amp;AV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W140" s="1">
        <f ca="1">SUMIFS(INDIRECT($F$1&amp;$F140&amp;":"&amp;$F140),INDIRECT($F$1&amp;dbP!$D$2&amp;":"&amp;dbP!$D$2),"&gt;="&amp;AW$6,INDIRECT($F$1&amp;dbP!$D$2&amp;":"&amp;dbP!$D$2),"&lt;="&amp;AW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X140" s="1">
        <f ca="1">SUMIFS(INDIRECT($F$1&amp;$F140&amp;":"&amp;$F140),INDIRECT($F$1&amp;dbP!$D$2&amp;":"&amp;dbP!$D$2),"&gt;="&amp;AX$6,INDIRECT($F$1&amp;dbP!$D$2&amp;":"&amp;dbP!$D$2),"&lt;="&amp;AX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Y140" s="1">
        <f ca="1">SUMIFS(INDIRECT($F$1&amp;$F140&amp;":"&amp;$F140),INDIRECT($F$1&amp;dbP!$D$2&amp;":"&amp;dbP!$D$2),"&gt;="&amp;AY$6,INDIRECT($F$1&amp;dbP!$D$2&amp;":"&amp;dbP!$D$2),"&lt;="&amp;AY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Z140" s="1">
        <f ca="1">SUMIFS(INDIRECT($F$1&amp;$F140&amp;":"&amp;$F140),INDIRECT($F$1&amp;dbP!$D$2&amp;":"&amp;dbP!$D$2),"&gt;="&amp;AZ$6,INDIRECT($F$1&amp;dbP!$D$2&amp;":"&amp;dbP!$D$2),"&lt;="&amp;AZ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A140" s="1">
        <f ca="1">SUMIFS(INDIRECT($F$1&amp;$F140&amp;":"&amp;$F140),INDIRECT($F$1&amp;dbP!$D$2&amp;":"&amp;dbP!$D$2),"&gt;="&amp;BA$6,INDIRECT($F$1&amp;dbP!$D$2&amp;":"&amp;dbP!$D$2),"&lt;="&amp;BA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B140" s="1">
        <f ca="1">SUMIFS(INDIRECT($F$1&amp;$F140&amp;":"&amp;$F140),INDIRECT($F$1&amp;dbP!$D$2&amp;":"&amp;dbP!$D$2),"&gt;="&amp;BB$6,INDIRECT($F$1&amp;dbP!$D$2&amp;":"&amp;dbP!$D$2),"&lt;="&amp;BB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C140" s="1">
        <f ca="1">SUMIFS(INDIRECT($F$1&amp;$F140&amp;":"&amp;$F140),INDIRECT($F$1&amp;dbP!$D$2&amp;":"&amp;dbP!$D$2),"&gt;="&amp;BC$6,INDIRECT($F$1&amp;dbP!$D$2&amp;":"&amp;dbP!$D$2),"&lt;="&amp;BC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D140" s="1">
        <f ca="1">SUMIFS(INDIRECT($F$1&amp;$F140&amp;":"&amp;$F140),INDIRECT($F$1&amp;dbP!$D$2&amp;":"&amp;dbP!$D$2),"&gt;="&amp;BD$6,INDIRECT($F$1&amp;dbP!$D$2&amp;":"&amp;dbP!$D$2),"&lt;="&amp;BD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E140" s="1">
        <f ca="1">SUMIFS(INDIRECT($F$1&amp;$F140&amp;":"&amp;$F140),INDIRECT($F$1&amp;dbP!$D$2&amp;":"&amp;dbP!$D$2),"&gt;="&amp;BE$6,INDIRECT($F$1&amp;dbP!$D$2&amp;":"&amp;dbP!$D$2),"&lt;="&amp;BE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</row>
    <row r="141" spans="2:57" x14ac:dyDescent="0.3">
      <c r="B141" s="1">
        <f>MAX(B$115:B140)+1</f>
        <v>31</v>
      </c>
      <c r="D141" s="1" t="str">
        <f ca="1">INDIRECT($B$1&amp;Items!T$2&amp;$B141)</f>
        <v>CF(-)</v>
      </c>
      <c r="F141" s="1" t="str">
        <f ca="1">INDIRECT($B$1&amp;Items!P$2&amp;$B141)</f>
        <v>AA</v>
      </c>
      <c r="H141" s="13" t="str">
        <f ca="1">INDIRECT($B$1&amp;Items!M$2&amp;$B141)</f>
        <v>Оплаты себестоимостных затрат</v>
      </c>
      <c r="I141" s="13" t="str">
        <f ca="1">IF(INDIRECT($B$1&amp;Items!N$2&amp;$B141)="",H141,INDIRECT($B$1&amp;Items!N$2&amp;$B141))</f>
        <v>Оплаты расходов этапа-2 бизнес-процесса</v>
      </c>
      <c r="J141" s="1" t="str">
        <f ca="1">IF(INDIRECT($B$1&amp;Items!O$2&amp;$B141)="",IF(H141&lt;&gt;I141,"  "&amp;I141,I141),"    "&amp;INDIRECT($B$1&amp;Items!O$2&amp;$B141))</f>
        <v xml:space="preserve">    Производственные затраты-1</v>
      </c>
      <c r="S141" s="1">
        <f ca="1">SUM($U141:INDIRECT(ADDRESS(ROW(),SUMIFS($1:$1,$5:$5,MAX($5:$5)))))</f>
        <v>900000</v>
      </c>
      <c r="V141" s="1">
        <f ca="1">SUMIFS(INDIRECT($F$1&amp;$F141&amp;":"&amp;$F141),INDIRECT($F$1&amp;dbP!$D$2&amp;":"&amp;dbP!$D$2),"&gt;="&amp;V$6,INDIRECT($F$1&amp;dbP!$D$2&amp;":"&amp;dbP!$D$2),"&lt;="&amp;V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W141" s="1">
        <f ca="1">SUMIFS(INDIRECT($F$1&amp;$F141&amp;":"&amp;$F141),INDIRECT($F$1&amp;dbP!$D$2&amp;":"&amp;dbP!$D$2),"&gt;="&amp;W$6,INDIRECT($F$1&amp;dbP!$D$2&amp;":"&amp;dbP!$D$2),"&lt;="&amp;W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X141" s="1">
        <f ca="1">SUMIFS(INDIRECT($F$1&amp;$F141&amp;":"&amp;$F141),INDIRECT($F$1&amp;dbP!$D$2&amp;":"&amp;dbP!$D$2),"&gt;="&amp;X$6,INDIRECT($F$1&amp;dbP!$D$2&amp;":"&amp;dbP!$D$2),"&lt;="&amp;X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Y141" s="1">
        <f ca="1">SUMIFS(INDIRECT($F$1&amp;$F141&amp;":"&amp;$F141),INDIRECT($F$1&amp;dbP!$D$2&amp;":"&amp;dbP!$D$2),"&gt;="&amp;Y$6,INDIRECT($F$1&amp;dbP!$D$2&amp;":"&amp;dbP!$D$2),"&lt;="&amp;Y$7,INDIRECT($F$1&amp;dbP!$O$2&amp;":"&amp;dbP!$O$2),$H141,INDIRECT($F$1&amp;dbP!$P$2&amp;":"&amp;dbP!$P$2),IF($I141=$J141,"*",$I141),INDIRECT($F$1&amp;dbP!$Q$2&amp;":"&amp;dbP!$Q$2),IF(OR($I141=$J141,"  "&amp;$I141=$J141),"*",RIGHT($J141,LEN($J141)-4)))</f>
        <v>900000</v>
      </c>
      <c r="Z141" s="1">
        <f ca="1">SUMIFS(INDIRECT($F$1&amp;$F141&amp;":"&amp;$F141),INDIRECT($F$1&amp;dbP!$D$2&amp;":"&amp;dbP!$D$2),"&gt;="&amp;Z$6,INDIRECT($F$1&amp;dbP!$D$2&amp;":"&amp;dbP!$D$2),"&lt;="&amp;Z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A141" s="1">
        <f ca="1">SUMIFS(INDIRECT($F$1&amp;$F141&amp;":"&amp;$F141),INDIRECT($F$1&amp;dbP!$D$2&amp;":"&amp;dbP!$D$2),"&gt;="&amp;AA$6,INDIRECT($F$1&amp;dbP!$D$2&amp;":"&amp;dbP!$D$2),"&lt;="&amp;AA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B141" s="1">
        <f ca="1">SUMIFS(INDIRECT($F$1&amp;$F141&amp;":"&amp;$F141),INDIRECT($F$1&amp;dbP!$D$2&amp;":"&amp;dbP!$D$2),"&gt;="&amp;AB$6,INDIRECT($F$1&amp;dbP!$D$2&amp;":"&amp;dbP!$D$2),"&lt;="&amp;AB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C141" s="1">
        <f ca="1">SUMIFS(INDIRECT($F$1&amp;$F141&amp;":"&amp;$F141),INDIRECT($F$1&amp;dbP!$D$2&amp;":"&amp;dbP!$D$2),"&gt;="&amp;AC$6,INDIRECT($F$1&amp;dbP!$D$2&amp;":"&amp;dbP!$D$2),"&lt;="&amp;AC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D141" s="1">
        <f ca="1">SUMIFS(INDIRECT($F$1&amp;$F141&amp;":"&amp;$F141),INDIRECT($F$1&amp;dbP!$D$2&amp;":"&amp;dbP!$D$2),"&gt;="&amp;AD$6,INDIRECT($F$1&amp;dbP!$D$2&amp;":"&amp;dbP!$D$2),"&lt;="&amp;AD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E141" s="1">
        <f ca="1">SUMIFS(INDIRECT($F$1&amp;$F141&amp;":"&amp;$F141),INDIRECT($F$1&amp;dbP!$D$2&amp;":"&amp;dbP!$D$2),"&gt;="&amp;AE$6,INDIRECT($F$1&amp;dbP!$D$2&amp;":"&amp;dbP!$D$2),"&lt;="&amp;AE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F141" s="1">
        <f ca="1">SUMIFS(INDIRECT($F$1&amp;$F141&amp;":"&amp;$F141),INDIRECT($F$1&amp;dbP!$D$2&amp;":"&amp;dbP!$D$2),"&gt;="&amp;AF$6,INDIRECT($F$1&amp;dbP!$D$2&amp;":"&amp;dbP!$D$2),"&lt;="&amp;AF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G141" s="1">
        <f ca="1">SUMIFS(INDIRECT($F$1&amp;$F141&amp;":"&amp;$F141),INDIRECT($F$1&amp;dbP!$D$2&amp;":"&amp;dbP!$D$2),"&gt;="&amp;AG$6,INDIRECT($F$1&amp;dbP!$D$2&amp;":"&amp;dbP!$D$2),"&lt;="&amp;AG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H141" s="1">
        <f ca="1">SUMIFS(INDIRECT($F$1&amp;$F141&amp;":"&amp;$F141),INDIRECT($F$1&amp;dbP!$D$2&amp;":"&amp;dbP!$D$2),"&gt;="&amp;AH$6,INDIRECT($F$1&amp;dbP!$D$2&amp;":"&amp;dbP!$D$2),"&lt;="&amp;AH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I141" s="1">
        <f ca="1">SUMIFS(INDIRECT($F$1&amp;$F141&amp;":"&amp;$F141),INDIRECT($F$1&amp;dbP!$D$2&amp;":"&amp;dbP!$D$2),"&gt;="&amp;AI$6,INDIRECT($F$1&amp;dbP!$D$2&amp;":"&amp;dbP!$D$2),"&lt;="&amp;AI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J141" s="1">
        <f ca="1">SUMIFS(INDIRECT($F$1&amp;$F141&amp;":"&amp;$F141),INDIRECT($F$1&amp;dbP!$D$2&amp;":"&amp;dbP!$D$2),"&gt;="&amp;AJ$6,INDIRECT($F$1&amp;dbP!$D$2&amp;":"&amp;dbP!$D$2),"&lt;="&amp;AJ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K141" s="1">
        <f ca="1">SUMIFS(INDIRECT($F$1&amp;$F141&amp;":"&amp;$F141),INDIRECT($F$1&amp;dbP!$D$2&amp;":"&amp;dbP!$D$2),"&gt;="&amp;AK$6,INDIRECT($F$1&amp;dbP!$D$2&amp;":"&amp;dbP!$D$2),"&lt;="&amp;AK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L141" s="1">
        <f ca="1">SUMIFS(INDIRECT($F$1&amp;$F141&amp;":"&amp;$F141),INDIRECT($F$1&amp;dbP!$D$2&amp;":"&amp;dbP!$D$2),"&gt;="&amp;AL$6,INDIRECT($F$1&amp;dbP!$D$2&amp;":"&amp;dbP!$D$2),"&lt;="&amp;AL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M141" s="1">
        <f ca="1">SUMIFS(INDIRECT($F$1&amp;$F141&amp;":"&amp;$F141),INDIRECT($F$1&amp;dbP!$D$2&amp;":"&amp;dbP!$D$2),"&gt;="&amp;AM$6,INDIRECT($F$1&amp;dbP!$D$2&amp;":"&amp;dbP!$D$2),"&lt;="&amp;AM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N141" s="1">
        <f ca="1">SUMIFS(INDIRECT($F$1&amp;$F141&amp;":"&amp;$F141),INDIRECT($F$1&amp;dbP!$D$2&amp;":"&amp;dbP!$D$2),"&gt;="&amp;AN$6,INDIRECT($F$1&amp;dbP!$D$2&amp;":"&amp;dbP!$D$2),"&lt;="&amp;AN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O141" s="1">
        <f ca="1">SUMIFS(INDIRECT($F$1&amp;$F141&amp;":"&amp;$F141),INDIRECT($F$1&amp;dbP!$D$2&amp;":"&amp;dbP!$D$2),"&gt;="&amp;AO$6,INDIRECT($F$1&amp;dbP!$D$2&amp;":"&amp;dbP!$D$2),"&lt;="&amp;AO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P141" s="1">
        <f ca="1">SUMIFS(INDIRECT($F$1&amp;$F141&amp;":"&amp;$F141),INDIRECT($F$1&amp;dbP!$D$2&amp;":"&amp;dbP!$D$2),"&gt;="&amp;AP$6,INDIRECT($F$1&amp;dbP!$D$2&amp;":"&amp;dbP!$D$2),"&lt;="&amp;AP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Q141" s="1">
        <f ca="1">SUMIFS(INDIRECT($F$1&amp;$F141&amp;":"&amp;$F141),INDIRECT($F$1&amp;dbP!$D$2&amp;":"&amp;dbP!$D$2),"&gt;="&amp;AQ$6,INDIRECT($F$1&amp;dbP!$D$2&amp;":"&amp;dbP!$D$2),"&lt;="&amp;AQ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R141" s="1">
        <f ca="1">SUMIFS(INDIRECT($F$1&amp;$F141&amp;":"&amp;$F141),INDIRECT($F$1&amp;dbP!$D$2&amp;":"&amp;dbP!$D$2),"&gt;="&amp;AR$6,INDIRECT($F$1&amp;dbP!$D$2&amp;":"&amp;dbP!$D$2),"&lt;="&amp;AR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S141" s="1">
        <f ca="1">SUMIFS(INDIRECT($F$1&amp;$F141&amp;":"&amp;$F141),INDIRECT($F$1&amp;dbP!$D$2&amp;":"&amp;dbP!$D$2),"&gt;="&amp;AS$6,INDIRECT($F$1&amp;dbP!$D$2&amp;":"&amp;dbP!$D$2),"&lt;="&amp;AS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T141" s="1">
        <f ca="1">SUMIFS(INDIRECT($F$1&amp;$F141&amp;":"&amp;$F141),INDIRECT($F$1&amp;dbP!$D$2&amp;":"&amp;dbP!$D$2),"&gt;="&amp;AT$6,INDIRECT($F$1&amp;dbP!$D$2&amp;":"&amp;dbP!$D$2),"&lt;="&amp;AT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U141" s="1">
        <f ca="1">SUMIFS(INDIRECT($F$1&amp;$F141&amp;":"&amp;$F141),INDIRECT($F$1&amp;dbP!$D$2&amp;":"&amp;dbP!$D$2),"&gt;="&amp;AU$6,INDIRECT($F$1&amp;dbP!$D$2&amp;":"&amp;dbP!$D$2),"&lt;="&amp;AU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V141" s="1">
        <f ca="1">SUMIFS(INDIRECT($F$1&amp;$F141&amp;":"&amp;$F141),INDIRECT($F$1&amp;dbP!$D$2&amp;":"&amp;dbP!$D$2),"&gt;="&amp;AV$6,INDIRECT($F$1&amp;dbP!$D$2&amp;":"&amp;dbP!$D$2),"&lt;="&amp;AV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W141" s="1">
        <f ca="1">SUMIFS(INDIRECT($F$1&amp;$F141&amp;":"&amp;$F141),INDIRECT($F$1&amp;dbP!$D$2&amp;":"&amp;dbP!$D$2),"&gt;="&amp;AW$6,INDIRECT($F$1&amp;dbP!$D$2&amp;":"&amp;dbP!$D$2),"&lt;="&amp;AW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X141" s="1">
        <f ca="1">SUMIFS(INDIRECT($F$1&amp;$F141&amp;":"&amp;$F141),INDIRECT($F$1&amp;dbP!$D$2&amp;":"&amp;dbP!$D$2),"&gt;="&amp;AX$6,INDIRECT($F$1&amp;dbP!$D$2&amp;":"&amp;dbP!$D$2),"&lt;="&amp;AX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Y141" s="1">
        <f ca="1">SUMIFS(INDIRECT($F$1&amp;$F141&amp;":"&amp;$F141),INDIRECT($F$1&amp;dbP!$D$2&amp;":"&amp;dbP!$D$2),"&gt;="&amp;AY$6,INDIRECT($F$1&amp;dbP!$D$2&amp;":"&amp;dbP!$D$2),"&lt;="&amp;AY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Z141" s="1">
        <f ca="1">SUMIFS(INDIRECT($F$1&amp;$F141&amp;":"&amp;$F141),INDIRECT($F$1&amp;dbP!$D$2&amp;":"&amp;dbP!$D$2),"&gt;="&amp;AZ$6,INDIRECT($F$1&amp;dbP!$D$2&amp;":"&amp;dbP!$D$2),"&lt;="&amp;AZ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A141" s="1">
        <f ca="1">SUMIFS(INDIRECT($F$1&amp;$F141&amp;":"&amp;$F141),INDIRECT($F$1&amp;dbP!$D$2&amp;":"&amp;dbP!$D$2),"&gt;="&amp;BA$6,INDIRECT($F$1&amp;dbP!$D$2&amp;":"&amp;dbP!$D$2),"&lt;="&amp;BA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B141" s="1">
        <f ca="1">SUMIFS(INDIRECT($F$1&amp;$F141&amp;":"&amp;$F141),INDIRECT($F$1&amp;dbP!$D$2&amp;":"&amp;dbP!$D$2),"&gt;="&amp;BB$6,INDIRECT($F$1&amp;dbP!$D$2&amp;":"&amp;dbP!$D$2),"&lt;="&amp;BB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C141" s="1">
        <f ca="1">SUMIFS(INDIRECT($F$1&amp;$F141&amp;":"&amp;$F141),INDIRECT($F$1&amp;dbP!$D$2&amp;":"&amp;dbP!$D$2),"&gt;="&amp;BC$6,INDIRECT($F$1&amp;dbP!$D$2&amp;":"&amp;dbP!$D$2),"&lt;="&amp;BC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D141" s="1">
        <f ca="1">SUMIFS(INDIRECT($F$1&amp;$F141&amp;":"&amp;$F141),INDIRECT($F$1&amp;dbP!$D$2&amp;":"&amp;dbP!$D$2),"&gt;="&amp;BD$6,INDIRECT($F$1&amp;dbP!$D$2&amp;":"&amp;dbP!$D$2),"&lt;="&amp;BD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E141" s="1">
        <f ca="1">SUMIFS(INDIRECT($F$1&amp;$F141&amp;":"&amp;$F141),INDIRECT($F$1&amp;dbP!$D$2&amp;":"&amp;dbP!$D$2),"&gt;="&amp;BE$6,INDIRECT($F$1&amp;dbP!$D$2&amp;":"&amp;dbP!$D$2),"&lt;="&amp;BE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</row>
    <row r="142" spans="2:57" x14ac:dyDescent="0.3">
      <c r="B142" s="1">
        <f>MAX(B$115:B141)+1</f>
        <v>32</v>
      </c>
      <c r="D142" s="1" t="str">
        <f ca="1">INDIRECT($B$1&amp;Items!T$2&amp;$B142)</f>
        <v>CF(-)</v>
      </c>
      <c r="F142" s="1" t="str">
        <f ca="1">INDIRECT($B$1&amp;Items!P$2&amp;$B142)</f>
        <v>AA</v>
      </c>
      <c r="H142" s="13" t="str">
        <f ca="1">INDIRECT($B$1&amp;Items!M$2&amp;$B142)</f>
        <v>Оплаты себестоимостных затрат</v>
      </c>
      <c r="I142" s="13" t="str">
        <f ca="1">IF(INDIRECT($B$1&amp;Items!N$2&amp;$B142)="",H142,INDIRECT($B$1&amp;Items!N$2&amp;$B142))</f>
        <v>Оплаты расходов этапа-2 бизнес-процесса</v>
      </c>
      <c r="J142" s="1" t="str">
        <f ca="1">IF(INDIRECT($B$1&amp;Items!O$2&amp;$B142)="",IF(H142&lt;&gt;I142,"  "&amp;I142,I142),"    "&amp;INDIRECT($B$1&amp;Items!O$2&amp;$B142))</f>
        <v xml:space="preserve">    Производственные затраты-2</v>
      </c>
      <c r="S142" s="1">
        <f ca="1">SUM($U142:INDIRECT(ADDRESS(ROW(),SUMIFS($1:$1,$5:$5,MAX($5:$5)))))</f>
        <v>880000</v>
      </c>
      <c r="V142" s="1">
        <f ca="1">SUMIFS(INDIRECT($F$1&amp;$F142&amp;":"&amp;$F142),INDIRECT($F$1&amp;dbP!$D$2&amp;":"&amp;dbP!$D$2),"&gt;="&amp;V$6,INDIRECT($F$1&amp;dbP!$D$2&amp;":"&amp;dbP!$D$2),"&lt;="&amp;V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W142" s="1">
        <f ca="1">SUMIFS(INDIRECT($F$1&amp;$F142&amp;":"&amp;$F142),INDIRECT($F$1&amp;dbP!$D$2&amp;":"&amp;dbP!$D$2),"&gt;="&amp;W$6,INDIRECT($F$1&amp;dbP!$D$2&amp;":"&amp;dbP!$D$2),"&lt;="&amp;W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X142" s="1">
        <f ca="1">SUMIFS(INDIRECT($F$1&amp;$F142&amp;":"&amp;$F142),INDIRECT($F$1&amp;dbP!$D$2&amp;":"&amp;dbP!$D$2),"&gt;="&amp;X$6,INDIRECT($F$1&amp;dbP!$D$2&amp;":"&amp;dbP!$D$2),"&lt;="&amp;X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Y142" s="1">
        <f ca="1">SUMIFS(INDIRECT($F$1&amp;$F142&amp;":"&amp;$F142),INDIRECT($F$1&amp;dbP!$D$2&amp;":"&amp;dbP!$D$2),"&gt;="&amp;Y$6,INDIRECT($F$1&amp;dbP!$D$2&amp;":"&amp;dbP!$D$2),"&lt;="&amp;Y$7,INDIRECT($F$1&amp;dbP!$O$2&amp;":"&amp;dbP!$O$2),$H142,INDIRECT($F$1&amp;dbP!$P$2&amp;":"&amp;dbP!$P$2),IF($I142=$J142,"*",$I142),INDIRECT($F$1&amp;dbP!$Q$2&amp;":"&amp;dbP!$Q$2),IF(OR($I142=$J142,"  "&amp;$I142=$J142),"*",RIGHT($J142,LEN($J142)-4)))</f>
        <v>264000</v>
      </c>
      <c r="Z142" s="1">
        <f ca="1">SUMIFS(INDIRECT($F$1&amp;$F142&amp;":"&amp;$F142),INDIRECT($F$1&amp;dbP!$D$2&amp;":"&amp;dbP!$D$2),"&gt;="&amp;Z$6,INDIRECT($F$1&amp;dbP!$D$2&amp;":"&amp;dbP!$D$2),"&lt;="&amp;Z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A142" s="1">
        <f ca="1">SUMIFS(INDIRECT($F$1&amp;$F142&amp;":"&amp;$F142),INDIRECT($F$1&amp;dbP!$D$2&amp;":"&amp;dbP!$D$2),"&gt;="&amp;AA$6,INDIRECT($F$1&amp;dbP!$D$2&amp;":"&amp;dbP!$D$2),"&lt;="&amp;AA$7,INDIRECT($F$1&amp;dbP!$O$2&amp;":"&amp;dbP!$O$2),$H142,INDIRECT($F$1&amp;dbP!$P$2&amp;":"&amp;dbP!$P$2),IF($I142=$J142,"*",$I142),INDIRECT($F$1&amp;dbP!$Q$2&amp;":"&amp;dbP!$Q$2),IF(OR($I142=$J142,"  "&amp;$I142=$J142),"*",RIGHT($J142,LEN($J142)-4)))</f>
        <v>616000</v>
      </c>
      <c r="AB142" s="1">
        <f ca="1">SUMIFS(INDIRECT($F$1&amp;$F142&amp;":"&amp;$F142),INDIRECT($F$1&amp;dbP!$D$2&amp;":"&amp;dbP!$D$2),"&gt;="&amp;AB$6,INDIRECT($F$1&amp;dbP!$D$2&amp;":"&amp;dbP!$D$2),"&lt;="&amp;AB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C142" s="1">
        <f ca="1">SUMIFS(INDIRECT($F$1&amp;$F142&amp;":"&amp;$F142),INDIRECT($F$1&amp;dbP!$D$2&amp;":"&amp;dbP!$D$2),"&gt;="&amp;AC$6,INDIRECT($F$1&amp;dbP!$D$2&amp;":"&amp;dbP!$D$2),"&lt;="&amp;AC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D142" s="1">
        <f ca="1">SUMIFS(INDIRECT($F$1&amp;$F142&amp;":"&amp;$F142),INDIRECT($F$1&amp;dbP!$D$2&amp;":"&amp;dbP!$D$2),"&gt;="&amp;AD$6,INDIRECT($F$1&amp;dbP!$D$2&amp;":"&amp;dbP!$D$2),"&lt;="&amp;AD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E142" s="1">
        <f ca="1">SUMIFS(INDIRECT($F$1&amp;$F142&amp;":"&amp;$F142),INDIRECT($F$1&amp;dbP!$D$2&amp;":"&amp;dbP!$D$2),"&gt;="&amp;AE$6,INDIRECT($F$1&amp;dbP!$D$2&amp;":"&amp;dbP!$D$2),"&lt;="&amp;AE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F142" s="1">
        <f ca="1">SUMIFS(INDIRECT($F$1&amp;$F142&amp;":"&amp;$F142),INDIRECT($F$1&amp;dbP!$D$2&amp;":"&amp;dbP!$D$2),"&gt;="&amp;AF$6,INDIRECT($F$1&amp;dbP!$D$2&amp;":"&amp;dbP!$D$2),"&lt;="&amp;AF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G142" s="1">
        <f ca="1">SUMIFS(INDIRECT($F$1&amp;$F142&amp;":"&amp;$F142),INDIRECT($F$1&amp;dbP!$D$2&amp;":"&amp;dbP!$D$2),"&gt;="&amp;AG$6,INDIRECT($F$1&amp;dbP!$D$2&amp;":"&amp;dbP!$D$2),"&lt;="&amp;AG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H142" s="1">
        <f ca="1">SUMIFS(INDIRECT($F$1&amp;$F142&amp;":"&amp;$F142),INDIRECT($F$1&amp;dbP!$D$2&amp;":"&amp;dbP!$D$2),"&gt;="&amp;AH$6,INDIRECT($F$1&amp;dbP!$D$2&amp;":"&amp;dbP!$D$2),"&lt;="&amp;AH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I142" s="1">
        <f ca="1">SUMIFS(INDIRECT($F$1&amp;$F142&amp;":"&amp;$F142),INDIRECT($F$1&amp;dbP!$D$2&amp;":"&amp;dbP!$D$2),"&gt;="&amp;AI$6,INDIRECT($F$1&amp;dbP!$D$2&amp;":"&amp;dbP!$D$2),"&lt;="&amp;AI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J142" s="1">
        <f ca="1">SUMIFS(INDIRECT($F$1&amp;$F142&amp;":"&amp;$F142),INDIRECT($F$1&amp;dbP!$D$2&amp;":"&amp;dbP!$D$2),"&gt;="&amp;AJ$6,INDIRECT($F$1&amp;dbP!$D$2&amp;":"&amp;dbP!$D$2),"&lt;="&amp;AJ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K142" s="1">
        <f ca="1">SUMIFS(INDIRECT($F$1&amp;$F142&amp;":"&amp;$F142),INDIRECT($F$1&amp;dbP!$D$2&amp;":"&amp;dbP!$D$2),"&gt;="&amp;AK$6,INDIRECT($F$1&amp;dbP!$D$2&amp;":"&amp;dbP!$D$2),"&lt;="&amp;AK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L142" s="1">
        <f ca="1">SUMIFS(INDIRECT($F$1&amp;$F142&amp;":"&amp;$F142),INDIRECT($F$1&amp;dbP!$D$2&amp;":"&amp;dbP!$D$2),"&gt;="&amp;AL$6,INDIRECT($F$1&amp;dbP!$D$2&amp;":"&amp;dbP!$D$2),"&lt;="&amp;AL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M142" s="1">
        <f ca="1">SUMIFS(INDIRECT($F$1&amp;$F142&amp;":"&amp;$F142),INDIRECT($F$1&amp;dbP!$D$2&amp;":"&amp;dbP!$D$2),"&gt;="&amp;AM$6,INDIRECT($F$1&amp;dbP!$D$2&amp;":"&amp;dbP!$D$2),"&lt;="&amp;AM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N142" s="1">
        <f ca="1">SUMIFS(INDIRECT($F$1&amp;$F142&amp;":"&amp;$F142),INDIRECT($F$1&amp;dbP!$D$2&amp;":"&amp;dbP!$D$2),"&gt;="&amp;AN$6,INDIRECT($F$1&amp;dbP!$D$2&amp;":"&amp;dbP!$D$2),"&lt;="&amp;AN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O142" s="1">
        <f ca="1">SUMIFS(INDIRECT($F$1&amp;$F142&amp;":"&amp;$F142),INDIRECT($F$1&amp;dbP!$D$2&amp;":"&amp;dbP!$D$2),"&gt;="&amp;AO$6,INDIRECT($F$1&amp;dbP!$D$2&amp;":"&amp;dbP!$D$2),"&lt;="&amp;AO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P142" s="1">
        <f ca="1">SUMIFS(INDIRECT($F$1&amp;$F142&amp;":"&amp;$F142),INDIRECT($F$1&amp;dbP!$D$2&amp;":"&amp;dbP!$D$2),"&gt;="&amp;AP$6,INDIRECT($F$1&amp;dbP!$D$2&amp;":"&amp;dbP!$D$2),"&lt;="&amp;AP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Q142" s="1">
        <f ca="1">SUMIFS(INDIRECT($F$1&amp;$F142&amp;":"&amp;$F142),INDIRECT($F$1&amp;dbP!$D$2&amp;":"&amp;dbP!$D$2),"&gt;="&amp;AQ$6,INDIRECT($F$1&amp;dbP!$D$2&amp;":"&amp;dbP!$D$2),"&lt;="&amp;AQ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R142" s="1">
        <f ca="1">SUMIFS(INDIRECT($F$1&amp;$F142&amp;":"&amp;$F142),INDIRECT($F$1&amp;dbP!$D$2&amp;":"&amp;dbP!$D$2),"&gt;="&amp;AR$6,INDIRECT($F$1&amp;dbP!$D$2&amp;":"&amp;dbP!$D$2),"&lt;="&amp;AR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S142" s="1">
        <f ca="1">SUMIFS(INDIRECT($F$1&amp;$F142&amp;":"&amp;$F142),INDIRECT($F$1&amp;dbP!$D$2&amp;":"&amp;dbP!$D$2),"&gt;="&amp;AS$6,INDIRECT($F$1&amp;dbP!$D$2&amp;":"&amp;dbP!$D$2),"&lt;="&amp;AS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T142" s="1">
        <f ca="1">SUMIFS(INDIRECT($F$1&amp;$F142&amp;":"&amp;$F142),INDIRECT($F$1&amp;dbP!$D$2&amp;":"&amp;dbP!$D$2),"&gt;="&amp;AT$6,INDIRECT($F$1&amp;dbP!$D$2&amp;":"&amp;dbP!$D$2),"&lt;="&amp;AT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U142" s="1">
        <f ca="1">SUMIFS(INDIRECT($F$1&amp;$F142&amp;":"&amp;$F142),INDIRECT($F$1&amp;dbP!$D$2&amp;":"&amp;dbP!$D$2),"&gt;="&amp;AU$6,INDIRECT($F$1&amp;dbP!$D$2&amp;":"&amp;dbP!$D$2),"&lt;="&amp;AU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V142" s="1">
        <f ca="1">SUMIFS(INDIRECT($F$1&amp;$F142&amp;":"&amp;$F142),INDIRECT($F$1&amp;dbP!$D$2&amp;":"&amp;dbP!$D$2),"&gt;="&amp;AV$6,INDIRECT($F$1&amp;dbP!$D$2&amp;":"&amp;dbP!$D$2),"&lt;="&amp;AV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W142" s="1">
        <f ca="1">SUMIFS(INDIRECT($F$1&amp;$F142&amp;":"&amp;$F142),INDIRECT($F$1&amp;dbP!$D$2&amp;":"&amp;dbP!$D$2),"&gt;="&amp;AW$6,INDIRECT($F$1&amp;dbP!$D$2&amp;":"&amp;dbP!$D$2),"&lt;="&amp;AW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X142" s="1">
        <f ca="1">SUMIFS(INDIRECT($F$1&amp;$F142&amp;":"&amp;$F142),INDIRECT($F$1&amp;dbP!$D$2&amp;":"&amp;dbP!$D$2),"&gt;="&amp;AX$6,INDIRECT($F$1&amp;dbP!$D$2&amp;":"&amp;dbP!$D$2),"&lt;="&amp;AX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Y142" s="1">
        <f ca="1">SUMIFS(INDIRECT($F$1&amp;$F142&amp;":"&amp;$F142),INDIRECT($F$1&amp;dbP!$D$2&amp;":"&amp;dbP!$D$2),"&gt;="&amp;AY$6,INDIRECT($F$1&amp;dbP!$D$2&amp;":"&amp;dbP!$D$2),"&lt;="&amp;AY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Z142" s="1">
        <f ca="1">SUMIFS(INDIRECT($F$1&amp;$F142&amp;":"&amp;$F142),INDIRECT($F$1&amp;dbP!$D$2&amp;":"&amp;dbP!$D$2),"&gt;="&amp;AZ$6,INDIRECT($F$1&amp;dbP!$D$2&amp;":"&amp;dbP!$D$2),"&lt;="&amp;AZ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A142" s="1">
        <f ca="1">SUMIFS(INDIRECT($F$1&amp;$F142&amp;":"&amp;$F142),INDIRECT($F$1&amp;dbP!$D$2&amp;":"&amp;dbP!$D$2),"&gt;="&amp;BA$6,INDIRECT($F$1&amp;dbP!$D$2&amp;":"&amp;dbP!$D$2),"&lt;="&amp;BA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B142" s="1">
        <f ca="1">SUMIFS(INDIRECT($F$1&amp;$F142&amp;":"&amp;$F142),INDIRECT($F$1&amp;dbP!$D$2&amp;":"&amp;dbP!$D$2),"&gt;="&amp;BB$6,INDIRECT($F$1&amp;dbP!$D$2&amp;":"&amp;dbP!$D$2),"&lt;="&amp;BB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C142" s="1">
        <f ca="1">SUMIFS(INDIRECT($F$1&amp;$F142&amp;":"&amp;$F142),INDIRECT($F$1&amp;dbP!$D$2&amp;":"&amp;dbP!$D$2),"&gt;="&amp;BC$6,INDIRECT($F$1&amp;dbP!$D$2&amp;":"&amp;dbP!$D$2),"&lt;="&amp;BC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D142" s="1">
        <f ca="1">SUMIFS(INDIRECT($F$1&amp;$F142&amp;":"&amp;$F142),INDIRECT($F$1&amp;dbP!$D$2&amp;":"&amp;dbP!$D$2),"&gt;="&amp;BD$6,INDIRECT($F$1&amp;dbP!$D$2&amp;":"&amp;dbP!$D$2),"&lt;="&amp;BD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E142" s="1">
        <f ca="1">SUMIFS(INDIRECT($F$1&amp;$F142&amp;":"&amp;$F142),INDIRECT($F$1&amp;dbP!$D$2&amp;":"&amp;dbP!$D$2),"&gt;="&amp;BE$6,INDIRECT($F$1&amp;dbP!$D$2&amp;":"&amp;dbP!$D$2),"&lt;="&amp;BE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</row>
    <row r="143" spans="2:57" x14ac:dyDescent="0.3">
      <c r="B143" s="1">
        <f>MAX(B$115:B142)+1</f>
        <v>33</v>
      </c>
      <c r="D143" s="1" t="str">
        <f ca="1">INDIRECT($B$1&amp;Items!T$2&amp;$B143)</f>
        <v>CF(-)</v>
      </c>
      <c r="F143" s="1" t="str">
        <f ca="1">INDIRECT($B$1&amp;Items!P$2&amp;$B143)</f>
        <v>AA</v>
      </c>
      <c r="H143" s="13" t="str">
        <f ca="1">INDIRECT($B$1&amp;Items!M$2&amp;$B143)</f>
        <v>Оплаты себестоимостных затрат</v>
      </c>
      <c r="I143" s="13" t="str">
        <f ca="1">IF(INDIRECT($B$1&amp;Items!N$2&amp;$B143)="",H143,INDIRECT($B$1&amp;Items!N$2&amp;$B143))</f>
        <v>Оплаты расходов этапа-2 бизнес-процесса</v>
      </c>
      <c r="J143" s="1" t="str">
        <f ca="1">IF(INDIRECT($B$1&amp;Items!O$2&amp;$B143)="",IF(H143&lt;&gt;I143,"  "&amp;I143,I143),"    "&amp;INDIRECT($B$1&amp;Items!O$2&amp;$B143))</f>
        <v xml:space="preserve">    Производственные затраты-3</v>
      </c>
      <c r="S143" s="1">
        <f ca="1">SUM($U143:INDIRECT(ADDRESS(ROW(),SUMIFS($1:$1,$5:$5,MAX($5:$5)))))</f>
        <v>834600</v>
      </c>
      <c r="V143" s="1">
        <f ca="1">SUMIFS(INDIRECT($F$1&amp;$F143&amp;":"&amp;$F143),INDIRECT($F$1&amp;dbP!$D$2&amp;":"&amp;dbP!$D$2),"&gt;="&amp;V$6,INDIRECT($F$1&amp;dbP!$D$2&amp;":"&amp;dbP!$D$2),"&lt;="&amp;V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W143" s="1">
        <f ca="1">SUMIFS(INDIRECT($F$1&amp;$F143&amp;":"&amp;$F143),INDIRECT($F$1&amp;dbP!$D$2&amp;":"&amp;dbP!$D$2),"&gt;="&amp;W$6,INDIRECT($F$1&amp;dbP!$D$2&amp;":"&amp;dbP!$D$2),"&lt;="&amp;W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X143" s="1">
        <f ca="1">SUMIFS(INDIRECT($F$1&amp;$F143&amp;":"&amp;$F143),INDIRECT($F$1&amp;dbP!$D$2&amp;":"&amp;dbP!$D$2),"&gt;="&amp;X$6,INDIRECT($F$1&amp;dbP!$D$2&amp;":"&amp;dbP!$D$2),"&lt;="&amp;X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Y143" s="1">
        <f ca="1">SUMIFS(INDIRECT($F$1&amp;$F143&amp;":"&amp;$F143),INDIRECT($F$1&amp;dbP!$D$2&amp;":"&amp;dbP!$D$2),"&gt;="&amp;Y$6,INDIRECT($F$1&amp;dbP!$D$2&amp;":"&amp;dbP!$D$2),"&lt;="&amp;Y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Z143" s="1">
        <f ca="1">SUMIFS(INDIRECT($F$1&amp;$F143&amp;":"&amp;$F143),INDIRECT($F$1&amp;dbP!$D$2&amp;":"&amp;dbP!$D$2),"&gt;="&amp;Z$6,INDIRECT($F$1&amp;dbP!$D$2&amp;":"&amp;dbP!$D$2),"&lt;="&amp;Z$7,INDIRECT($F$1&amp;dbP!$O$2&amp;":"&amp;dbP!$O$2),$H143,INDIRECT($F$1&amp;dbP!$P$2&amp;":"&amp;dbP!$P$2),IF($I143=$J143,"*",$I143),INDIRECT($F$1&amp;dbP!$Q$2&amp;":"&amp;dbP!$Q$2),IF(OR($I143=$J143,"  "&amp;$I143=$J143),"*",RIGHT($J143,LEN($J143)-4)))</f>
        <v>417300</v>
      </c>
      <c r="AA143" s="1">
        <f ca="1">SUMIFS(INDIRECT($F$1&amp;$F143&amp;":"&amp;$F143),INDIRECT($F$1&amp;dbP!$D$2&amp;":"&amp;dbP!$D$2),"&gt;="&amp;AA$6,INDIRECT($F$1&amp;dbP!$D$2&amp;":"&amp;dbP!$D$2),"&lt;="&amp;AA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B143" s="1">
        <f ca="1">SUMIFS(INDIRECT($F$1&amp;$F143&amp;":"&amp;$F143),INDIRECT($F$1&amp;dbP!$D$2&amp;":"&amp;dbP!$D$2),"&gt;="&amp;AB$6,INDIRECT($F$1&amp;dbP!$D$2&amp;":"&amp;dbP!$D$2),"&lt;="&amp;AB$7,INDIRECT($F$1&amp;dbP!$O$2&amp;":"&amp;dbP!$O$2),$H143,INDIRECT($F$1&amp;dbP!$P$2&amp;":"&amp;dbP!$P$2),IF($I143=$J143,"*",$I143),INDIRECT($F$1&amp;dbP!$Q$2&amp;":"&amp;dbP!$Q$2),IF(OR($I143=$J143,"  "&amp;$I143=$J143),"*",RIGHT($J143,LEN($J143)-4)))</f>
        <v>417300</v>
      </c>
      <c r="AC143" s="1">
        <f ca="1">SUMIFS(INDIRECT($F$1&amp;$F143&amp;":"&amp;$F143),INDIRECT($F$1&amp;dbP!$D$2&amp;":"&amp;dbP!$D$2),"&gt;="&amp;AC$6,INDIRECT($F$1&amp;dbP!$D$2&amp;":"&amp;dbP!$D$2),"&lt;="&amp;AC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D143" s="1">
        <f ca="1">SUMIFS(INDIRECT($F$1&amp;$F143&amp;":"&amp;$F143),INDIRECT($F$1&amp;dbP!$D$2&amp;":"&amp;dbP!$D$2),"&gt;="&amp;AD$6,INDIRECT($F$1&amp;dbP!$D$2&amp;":"&amp;dbP!$D$2),"&lt;="&amp;AD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E143" s="1">
        <f ca="1">SUMIFS(INDIRECT($F$1&amp;$F143&amp;":"&amp;$F143),INDIRECT($F$1&amp;dbP!$D$2&amp;":"&amp;dbP!$D$2),"&gt;="&amp;AE$6,INDIRECT($F$1&amp;dbP!$D$2&amp;":"&amp;dbP!$D$2),"&lt;="&amp;AE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F143" s="1">
        <f ca="1">SUMIFS(INDIRECT($F$1&amp;$F143&amp;":"&amp;$F143),INDIRECT($F$1&amp;dbP!$D$2&amp;":"&amp;dbP!$D$2),"&gt;="&amp;AF$6,INDIRECT($F$1&amp;dbP!$D$2&amp;":"&amp;dbP!$D$2),"&lt;="&amp;AF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G143" s="1">
        <f ca="1">SUMIFS(INDIRECT($F$1&amp;$F143&amp;":"&amp;$F143),INDIRECT($F$1&amp;dbP!$D$2&amp;":"&amp;dbP!$D$2),"&gt;="&amp;AG$6,INDIRECT($F$1&amp;dbP!$D$2&amp;":"&amp;dbP!$D$2),"&lt;="&amp;AG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H143" s="1">
        <f ca="1">SUMIFS(INDIRECT($F$1&amp;$F143&amp;":"&amp;$F143),INDIRECT($F$1&amp;dbP!$D$2&amp;":"&amp;dbP!$D$2),"&gt;="&amp;AH$6,INDIRECT($F$1&amp;dbP!$D$2&amp;":"&amp;dbP!$D$2),"&lt;="&amp;AH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I143" s="1">
        <f ca="1">SUMIFS(INDIRECT($F$1&amp;$F143&amp;":"&amp;$F143),INDIRECT($F$1&amp;dbP!$D$2&amp;":"&amp;dbP!$D$2),"&gt;="&amp;AI$6,INDIRECT($F$1&amp;dbP!$D$2&amp;":"&amp;dbP!$D$2),"&lt;="&amp;AI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J143" s="1">
        <f ca="1">SUMIFS(INDIRECT($F$1&amp;$F143&amp;":"&amp;$F143),INDIRECT($F$1&amp;dbP!$D$2&amp;":"&amp;dbP!$D$2),"&gt;="&amp;AJ$6,INDIRECT($F$1&amp;dbP!$D$2&amp;":"&amp;dbP!$D$2),"&lt;="&amp;AJ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K143" s="1">
        <f ca="1">SUMIFS(INDIRECT($F$1&amp;$F143&amp;":"&amp;$F143),INDIRECT($F$1&amp;dbP!$D$2&amp;":"&amp;dbP!$D$2),"&gt;="&amp;AK$6,INDIRECT($F$1&amp;dbP!$D$2&amp;":"&amp;dbP!$D$2),"&lt;="&amp;AK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L143" s="1">
        <f ca="1">SUMIFS(INDIRECT($F$1&amp;$F143&amp;":"&amp;$F143),INDIRECT($F$1&amp;dbP!$D$2&amp;":"&amp;dbP!$D$2),"&gt;="&amp;AL$6,INDIRECT($F$1&amp;dbP!$D$2&amp;":"&amp;dbP!$D$2),"&lt;="&amp;AL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M143" s="1">
        <f ca="1">SUMIFS(INDIRECT($F$1&amp;$F143&amp;":"&amp;$F143),INDIRECT($F$1&amp;dbP!$D$2&amp;":"&amp;dbP!$D$2),"&gt;="&amp;AM$6,INDIRECT($F$1&amp;dbP!$D$2&amp;":"&amp;dbP!$D$2),"&lt;="&amp;AM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N143" s="1">
        <f ca="1">SUMIFS(INDIRECT($F$1&amp;$F143&amp;":"&amp;$F143),INDIRECT($F$1&amp;dbP!$D$2&amp;":"&amp;dbP!$D$2),"&gt;="&amp;AN$6,INDIRECT($F$1&amp;dbP!$D$2&amp;":"&amp;dbP!$D$2),"&lt;="&amp;AN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O143" s="1">
        <f ca="1">SUMIFS(INDIRECT($F$1&amp;$F143&amp;":"&amp;$F143),INDIRECT($F$1&amp;dbP!$D$2&amp;":"&amp;dbP!$D$2),"&gt;="&amp;AO$6,INDIRECT($F$1&amp;dbP!$D$2&amp;":"&amp;dbP!$D$2),"&lt;="&amp;AO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P143" s="1">
        <f ca="1">SUMIFS(INDIRECT($F$1&amp;$F143&amp;":"&amp;$F143),INDIRECT($F$1&amp;dbP!$D$2&amp;":"&amp;dbP!$D$2),"&gt;="&amp;AP$6,INDIRECT($F$1&amp;dbP!$D$2&amp;":"&amp;dbP!$D$2),"&lt;="&amp;AP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Q143" s="1">
        <f ca="1">SUMIFS(INDIRECT($F$1&amp;$F143&amp;":"&amp;$F143),INDIRECT($F$1&amp;dbP!$D$2&amp;":"&amp;dbP!$D$2),"&gt;="&amp;AQ$6,INDIRECT($F$1&amp;dbP!$D$2&amp;":"&amp;dbP!$D$2),"&lt;="&amp;AQ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R143" s="1">
        <f ca="1">SUMIFS(INDIRECT($F$1&amp;$F143&amp;":"&amp;$F143),INDIRECT($F$1&amp;dbP!$D$2&amp;":"&amp;dbP!$D$2),"&gt;="&amp;AR$6,INDIRECT($F$1&amp;dbP!$D$2&amp;":"&amp;dbP!$D$2),"&lt;="&amp;AR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S143" s="1">
        <f ca="1">SUMIFS(INDIRECT($F$1&amp;$F143&amp;":"&amp;$F143),INDIRECT($F$1&amp;dbP!$D$2&amp;":"&amp;dbP!$D$2),"&gt;="&amp;AS$6,INDIRECT($F$1&amp;dbP!$D$2&amp;":"&amp;dbP!$D$2),"&lt;="&amp;AS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T143" s="1">
        <f ca="1">SUMIFS(INDIRECT($F$1&amp;$F143&amp;":"&amp;$F143),INDIRECT($F$1&amp;dbP!$D$2&amp;":"&amp;dbP!$D$2),"&gt;="&amp;AT$6,INDIRECT($F$1&amp;dbP!$D$2&amp;":"&amp;dbP!$D$2),"&lt;="&amp;AT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U143" s="1">
        <f ca="1">SUMIFS(INDIRECT($F$1&amp;$F143&amp;":"&amp;$F143),INDIRECT($F$1&amp;dbP!$D$2&amp;":"&amp;dbP!$D$2),"&gt;="&amp;AU$6,INDIRECT($F$1&amp;dbP!$D$2&amp;":"&amp;dbP!$D$2),"&lt;="&amp;AU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V143" s="1">
        <f ca="1">SUMIFS(INDIRECT($F$1&amp;$F143&amp;":"&amp;$F143),INDIRECT($F$1&amp;dbP!$D$2&amp;":"&amp;dbP!$D$2),"&gt;="&amp;AV$6,INDIRECT($F$1&amp;dbP!$D$2&amp;":"&amp;dbP!$D$2),"&lt;="&amp;AV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W143" s="1">
        <f ca="1">SUMIFS(INDIRECT($F$1&amp;$F143&amp;":"&amp;$F143),INDIRECT($F$1&amp;dbP!$D$2&amp;":"&amp;dbP!$D$2),"&gt;="&amp;AW$6,INDIRECT($F$1&amp;dbP!$D$2&amp;":"&amp;dbP!$D$2),"&lt;="&amp;AW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X143" s="1">
        <f ca="1">SUMIFS(INDIRECT($F$1&amp;$F143&amp;":"&amp;$F143),INDIRECT($F$1&amp;dbP!$D$2&amp;":"&amp;dbP!$D$2),"&gt;="&amp;AX$6,INDIRECT($F$1&amp;dbP!$D$2&amp;":"&amp;dbP!$D$2),"&lt;="&amp;AX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Y143" s="1">
        <f ca="1">SUMIFS(INDIRECT($F$1&amp;$F143&amp;":"&amp;$F143),INDIRECT($F$1&amp;dbP!$D$2&amp;":"&amp;dbP!$D$2),"&gt;="&amp;AY$6,INDIRECT($F$1&amp;dbP!$D$2&amp;":"&amp;dbP!$D$2),"&lt;="&amp;AY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Z143" s="1">
        <f ca="1">SUMIFS(INDIRECT($F$1&amp;$F143&amp;":"&amp;$F143),INDIRECT($F$1&amp;dbP!$D$2&amp;":"&amp;dbP!$D$2),"&gt;="&amp;AZ$6,INDIRECT($F$1&amp;dbP!$D$2&amp;":"&amp;dbP!$D$2),"&lt;="&amp;AZ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A143" s="1">
        <f ca="1">SUMIFS(INDIRECT($F$1&amp;$F143&amp;":"&amp;$F143),INDIRECT($F$1&amp;dbP!$D$2&amp;":"&amp;dbP!$D$2),"&gt;="&amp;BA$6,INDIRECT($F$1&amp;dbP!$D$2&amp;":"&amp;dbP!$D$2),"&lt;="&amp;BA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B143" s="1">
        <f ca="1">SUMIFS(INDIRECT($F$1&amp;$F143&amp;":"&amp;$F143),INDIRECT($F$1&amp;dbP!$D$2&amp;":"&amp;dbP!$D$2),"&gt;="&amp;BB$6,INDIRECT($F$1&amp;dbP!$D$2&amp;":"&amp;dbP!$D$2),"&lt;="&amp;BB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C143" s="1">
        <f ca="1">SUMIFS(INDIRECT($F$1&amp;$F143&amp;":"&amp;$F143),INDIRECT($F$1&amp;dbP!$D$2&amp;":"&amp;dbP!$D$2),"&gt;="&amp;BC$6,INDIRECT($F$1&amp;dbP!$D$2&amp;":"&amp;dbP!$D$2),"&lt;="&amp;BC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D143" s="1">
        <f ca="1">SUMIFS(INDIRECT($F$1&amp;$F143&amp;":"&amp;$F143),INDIRECT($F$1&amp;dbP!$D$2&amp;":"&amp;dbP!$D$2),"&gt;="&amp;BD$6,INDIRECT($F$1&amp;dbP!$D$2&amp;":"&amp;dbP!$D$2),"&lt;="&amp;BD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E143" s="1">
        <f ca="1">SUMIFS(INDIRECT($F$1&amp;$F143&amp;":"&amp;$F143),INDIRECT($F$1&amp;dbP!$D$2&amp;":"&amp;dbP!$D$2),"&gt;="&amp;BE$6,INDIRECT($F$1&amp;dbP!$D$2&amp;":"&amp;dbP!$D$2),"&lt;="&amp;BE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</row>
    <row r="144" spans="2:57" x14ac:dyDescent="0.3">
      <c r="B144" s="1">
        <f>MAX(B$115:B143)+1</f>
        <v>34</v>
      </c>
      <c r="D144" s="1" t="str">
        <f ca="1">INDIRECT($B$1&amp;Items!T$2&amp;$B144)</f>
        <v>CF(-)</v>
      </c>
      <c r="F144" s="1" t="str">
        <f ca="1">INDIRECT($B$1&amp;Items!P$2&amp;$B144)</f>
        <v>AA</v>
      </c>
      <c r="H144" s="13" t="str">
        <f ca="1">INDIRECT($B$1&amp;Items!M$2&amp;$B144)</f>
        <v>Оплаты себестоимостных затрат</v>
      </c>
      <c r="I144" s="13" t="str">
        <f ca="1">IF(INDIRECT($B$1&amp;Items!N$2&amp;$B144)="",H144,INDIRECT($B$1&amp;Items!N$2&amp;$B144))</f>
        <v>Оплаты расходов этапа-2 бизнес-процесса</v>
      </c>
      <c r="J144" s="1" t="str">
        <f ca="1">IF(INDIRECT($B$1&amp;Items!O$2&amp;$B144)="",IF(H144&lt;&gt;I144,"  "&amp;I144,I144),"    "&amp;INDIRECT($B$1&amp;Items!O$2&amp;$B144))</f>
        <v xml:space="preserve">    Производственные затраты-4</v>
      </c>
      <c r="S144" s="1">
        <f ca="1">SUM($U144:INDIRECT(ADDRESS(ROW(),SUMIFS($1:$1,$5:$5,MAX($5:$5)))))</f>
        <v>1223973</v>
      </c>
      <c r="V144" s="1">
        <f ca="1">SUMIFS(INDIRECT($F$1&amp;$F144&amp;":"&amp;$F144),INDIRECT($F$1&amp;dbP!$D$2&amp;":"&amp;dbP!$D$2),"&gt;="&amp;V$6,INDIRECT($F$1&amp;dbP!$D$2&amp;":"&amp;dbP!$D$2),"&lt;="&amp;V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W144" s="1">
        <f ca="1">SUMIFS(INDIRECT($F$1&amp;$F144&amp;":"&amp;$F144),INDIRECT($F$1&amp;dbP!$D$2&amp;":"&amp;dbP!$D$2),"&gt;="&amp;W$6,INDIRECT($F$1&amp;dbP!$D$2&amp;":"&amp;dbP!$D$2),"&lt;="&amp;W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X144" s="1">
        <f ca="1">SUMIFS(INDIRECT($F$1&amp;$F144&amp;":"&amp;$F144),INDIRECT($F$1&amp;dbP!$D$2&amp;":"&amp;dbP!$D$2),"&gt;="&amp;X$6,INDIRECT($F$1&amp;dbP!$D$2&amp;":"&amp;dbP!$D$2),"&lt;="&amp;X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Y144" s="1">
        <f ca="1">SUMIFS(INDIRECT($F$1&amp;$F144&amp;":"&amp;$F144),INDIRECT($F$1&amp;dbP!$D$2&amp;":"&amp;dbP!$D$2),"&gt;="&amp;Y$6,INDIRECT($F$1&amp;dbP!$D$2&amp;":"&amp;dbP!$D$2),"&lt;="&amp;Y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Z144" s="1">
        <f ca="1">SUMIFS(INDIRECT($F$1&amp;$F144&amp;":"&amp;$F144),INDIRECT($F$1&amp;dbP!$D$2&amp;":"&amp;dbP!$D$2),"&gt;="&amp;Z$6,INDIRECT($F$1&amp;dbP!$D$2&amp;":"&amp;dbP!$D$2),"&lt;="&amp;Z$7,INDIRECT($F$1&amp;dbP!$O$2&amp;":"&amp;dbP!$O$2),$H144,INDIRECT($F$1&amp;dbP!$P$2&amp;":"&amp;dbP!$P$2),IF($I144=$J144,"*",$I144),INDIRECT($F$1&amp;dbP!$Q$2&amp;":"&amp;dbP!$Q$2),IF(OR($I144=$J144,"  "&amp;$I144=$J144),"*",RIGHT($J144,LEN($J144)-4)))</f>
        <v>856781.1</v>
      </c>
      <c r="AA144" s="1">
        <f ca="1">SUMIFS(INDIRECT($F$1&amp;$F144&amp;":"&amp;$F144),INDIRECT($F$1&amp;dbP!$D$2&amp;":"&amp;dbP!$D$2),"&gt;="&amp;AA$6,INDIRECT($F$1&amp;dbP!$D$2&amp;":"&amp;dbP!$D$2),"&lt;="&amp;AA$7,INDIRECT($F$1&amp;dbP!$O$2&amp;":"&amp;dbP!$O$2),$H144,INDIRECT($F$1&amp;dbP!$P$2&amp;":"&amp;dbP!$P$2),IF($I144=$J144,"*",$I144),INDIRECT($F$1&amp;dbP!$Q$2&amp;":"&amp;dbP!$Q$2),IF(OR($I144=$J144,"  "&amp;$I144=$J144),"*",RIGHT($J144,LEN($J144)-4)))</f>
        <v>367191.9</v>
      </c>
      <c r="AB144" s="1">
        <f ca="1">SUMIFS(INDIRECT($F$1&amp;$F144&amp;":"&amp;$F144),INDIRECT($F$1&amp;dbP!$D$2&amp;":"&amp;dbP!$D$2),"&gt;="&amp;AB$6,INDIRECT($F$1&amp;dbP!$D$2&amp;":"&amp;dbP!$D$2),"&lt;="&amp;AB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C144" s="1">
        <f ca="1">SUMIFS(INDIRECT($F$1&amp;$F144&amp;":"&amp;$F144),INDIRECT($F$1&amp;dbP!$D$2&amp;":"&amp;dbP!$D$2),"&gt;="&amp;AC$6,INDIRECT($F$1&amp;dbP!$D$2&amp;":"&amp;dbP!$D$2),"&lt;="&amp;AC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D144" s="1">
        <f ca="1">SUMIFS(INDIRECT($F$1&amp;$F144&amp;":"&amp;$F144),INDIRECT($F$1&amp;dbP!$D$2&amp;":"&amp;dbP!$D$2),"&gt;="&amp;AD$6,INDIRECT($F$1&amp;dbP!$D$2&amp;":"&amp;dbP!$D$2),"&lt;="&amp;AD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E144" s="1">
        <f ca="1">SUMIFS(INDIRECT($F$1&amp;$F144&amp;":"&amp;$F144),INDIRECT($F$1&amp;dbP!$D$2&amp;":"&amp;dbP!$D$2),"&gt;="&amp;AE$6,INDIRECT($F$1&amp;dbP!$D$2&amp;":"&amp;dbP!$D$2),"&lt;="&amp;AE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F144" s="1">
        <f ca="1">SUMIFS(INDIRECT($F$1&amp;$F144&amp;":"&amp;$F144),INDIRECT($F$1&amp;dbP!$D$2&amp;":"&amp;dbP!$D$2),"&gt;="&amp;AF$6,INDIRECT($F$1&amp;dbP!$D$2&amp;":"&amp;dbP!$D$2),"&lt;="&amp;AF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G144" s="1">
        <f ca="1">SUMIFS(INDIRECT($F$1&amp;$F144&amp;":"&amp;$F144),INDIRECT($F$1&amp;dbP!$D$2&amp;":"&amp;dbP!$D$2),"&gt;="&amp;AG$6,INDIRECT($F$1&amp;dbP!$D$2&amp;":"&amp;dbP!$D$2),"&lt;="&amp;AG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H144" s="1">
        <f ca="1">SUMIFS(INDIRECT($F$1&amp;$F144&amp;":"&amp;$F144),INDIRECT($F$1&amp;dbP!$D$2&amp;":"&amp;dbP!$D$2),"&gt;="&amp;AH$6,INDIRECT($F$1&amp;dbP!$D$2&amp;":"&amp;dbP!$D$2),"&lt;="&amp;AH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I144" s="1">
        <f ca="1">SUMIFS(INDIRECT($F$1&amp;$F144&amp;":"&amp;$F144),INDIRECT($F$1&amp;dbP!$D$2&amp;":"&amp;dbP!$D$2),"&gt;="&amp;AI$6,INDIRECT($F$1&amp;dbP!$D$2&amp;":"&amp;dbP!$D$2),"&lt;="&amp;AI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J144" s="1">
        <f ca="1">SUMIFS(INDIRECT($F$1&amp;$F144&amp;":"&amp;$F144),INDIRECT($F$1&amp;dbP!$D$2&amp;":"&amp;dbP!$D$2),"&gt;="&amp;AJ$6,INDIRECT($F$1&amp;dbP!$D$2&amp;":"&amp;dbP!$D$2),"&lt;="&amp;AJ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K144" s="1">
        <f ca="1">SUMIFS(INDIRECT($F$1&amp;$F144&amp;":"&amp;$F144),INDIRECT($F$1&amp;dbP!$D$2&amp;":"&amp;dbP!$D$2),"&gt;="&amp;AK$6,INDIRECT($F$1&amp;dbP!$D$2&amp;":"&amp;dbP!$D$2),"&lt;="&amp;AK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L144" s="1">
        <f ca="1">SUMIFS(INDIRECT($F$1&amp;$F144&amp;":"&amp;$F144),INDIRECT($F$1&amp;dbP!$D$2&amp;":"&amp;dbP!$D$2),"&gt;="&amp;AL$6,INDIRECT($F$1&amp;dbP!$D$2&amp;":"&amp;dbP!$D$2),"&lt;="&amp;AL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M144" s="1">
        <f ca="1">SUMIFS(INDIRECT($F$1&amp;$F144&amp;":"&amp;$F144),INDIRECT($F$1&amp;dbP!$D$2&amp;":"&amp;dbP!$D$2),"&gt;="&amp;AM$6,INDIRECT($F$1&amp;dbP!$D$2&amp;":"&amp;dbP!$D$2),"&lt;="&amp;AM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N144" s="1">
        <f ca="1">SUMIFS(INDIRECT($F$1&amp;$F144&amp;":"&amp;$F144),INDIRECT($F$1&amp;dbP!$D$2&amp;":"&amp;dbP!$D$2),"&gt;="&amp;AN$6,INDIRECT($F$1&amp;dbP!$D$2&amp;":"&amp;dbP!$D$2),"&lt;="&amp;AN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O144" s="1">
        <f ca="1">SUMIFS(INDIRECT($F$1&amp;$F144&amp;":"&amp;$F144),INDIRECT($F$1&amp;dbP!$D$2&amp;":"&amp;dbP!$D$2),"&gt;="&amp;AO$6,INDIRECT($F$1&amp;dbP!$D$2&amp;":"&amp;dbP!$D$2),"&lt;="&amp;AO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P144" s="1">
        <f ca="1">SUMIFS(INDIRECT($F$1&amp;$F144&amp;":"&amp;$F144),INDIRECT($F$1&amp;dbP!$D$2&amp;":"&amp;dbP!$D$2),"&gt;="&amp;AP$6,INDIRECT($F$1&amp;dbP!$D$2&amp;":"&amp;dbP!$D$2),"&lt;="&amp;AP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Q144" s="1">
        <f ca="1">SUMIFS(INDIRECT($F$1&amp;$F144&amp;":"&amp;$F144),INDIRECT($F$1&amp;dbP!$D$2&amp;":"&amp;dbP!$D$2),"&gt;="&amp;AQ$6,INDIRECT($F$1&amp;dbP!$D$2&amp;":"&amp;dbP!$D$2),"&lt;="&amp;AQ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R144" s="1">
        <f ca="1">SUMIFS(INDIRECT($F$1&amp;$F144&amp;":"&amp;$F144),INDIRECT($F$1&amp;dbP!$D$2&amp;":"&amp;dbP!$D$2),"&gt;="&amp;AR$6,INDIRECT($F$1&amp;dbP!$D$2&amp;":"&amp;dbP!$D$2),"&lt;="&amp;AR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S144" s="1">
        <f ca="1">SUMIFS(INDIRECT($F$1&amp;$F144&amp;":"&amp;$F144),INDIRECT($F$1&amp;dbP!$D$2&amp;":"&amp;dbP!$D$2),"&gt;="&amp;AS$6,INDIRECT($F$1&amp;dbP!$D$2&amp;":"&amp;dbP!$D$2),"&lt;="&amp;AS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T144" s="1">
        <f ca="1">SUMIFS(INDIRECT($F$1&amp;$F144&amp;":"&amp;$F144),INDIRECT($F$1&amp;dbP!$D$2&amp;":"&amp;dbP!$D$2),"&gt;="&amp;AT$6,INDIRECT($F$1&amp;dbP!$D$2&amp;":"&amp;dbP!$D$2),"&lt;="&amp;AT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U144" s="1">
        <f ca="1">SUMIFS(INDIRECT($F$1&amp;$F144&amp;":"&amp;$F144),INDIRECT($F$1&amp;dbP!$D$2&amp;":"&amp;dbP!$D$2),"&gt;="&amp;AU$6,INDIRECT($F$1&amp;dbP!$D$2&amp;":"&amp;dbP!$D$2),"&lt;="&amp;AU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V144" s="1">
        <f ca="1">SUMIFS(INDIRECT($F$1&amp;$F144&amp;":"&amp;$F144),INDIRECT($F$1&amp;dbP!$D$2&amp;":"&amp;dbP!$D$2),"&gt;="&amp;AV$6,INDIRECT($F$1&amp;dbP!$D$2&amp;":"&amp;dbP!$D$2),"&lt;="&amp;AV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W144" s="1">
        <f ca="1">SUMIFS(INDIRECT($F$1&amp;$F144&amp;":"&amp;$F144),INDIRECT($F$1&amp;dbP!$D$2&amp;":"&amp;dbP!$D$2),"&gt;="&amp;AW$6,INDIRECT($F$1&amp;dbP!$D$2&amp;":"&amp;dbP!$D$2),"&lt;="&amp;AW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X144" s="1">
        <f ca="1">SUMIFS(INDIRECT($F$1&amp;$F144&amp;":"&amp;$F144),INDIRECT($F$1&amp;dbP!$D$2&amp;":"&amp;dbP!$D$2),"&gt;="&amp;AX$6,INDIRECT($F$1&amp;dbP!$D$2&amp;":"&amp;dbP!$D$2),"&lt;="&amp;AX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Y144" s="1">
        <f ca="1">SUMIFS(INDIRECT($F$1&amp;$F144&amp;":"&amp;$F144),INDIRECT($F$1&amp;dbP!$D$2&amp;":"&amp;dbP!$D$2),"&gt;="&amp;AY$6,INDIRECT($F$1&amp;dbP!$D$2&amp;":"&amp;dbP!$D$2),"&lt;="&amp;AY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Z144" s="1">
        <f ca="1">SUMIFS(INDIRECT($F$1&amp;$F144&amp;":"&amp;$F144),INDIRECT($F$1&amp;dbP!$D$2&amp;":"&amp;dbP!$D$2),"&gt;="&amp;AZ$6,INDIRECT($F$1&amp;dbP!$D$2&amp;":"&amp;dbP!$D$2),"&lt;="&amp;AZ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A144" s="1">
        <f ca="1">SUMIFS(INDIRECT($F$1&amp;$F144&amp;":"&amp;$F144),INDIRECT($F$1&amp;dbP!$D$2&amp;":"&amp;dbP!$D$2),"&gt;="&amp;BA$6,INDIRECT($F$1&amp;dbP!$D$2&amp;":"&amp;dbP!$D$2),"&lt;="&amp;BA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B144" s="1">
        <f ca="1">SUMIFS(INDIRECT($F$1&amp;$F144&amp;":"&amp;$F144),INDIRECT($F$1&amp;dbP!$D$2&amp;":"&amp;dbP!$D$2),"&gt;="&amp;BB$6,INDIRECT($F$1&amp;dbP!$D$2&amp;":"&amp;dbP!$D$2),"&lt;="&amp;BB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C144" s="1">
        <f ca="1">SUMIFS(INDIRECT($F$1&amp;$F144&amp;":"&amp;$F144),INDIRECT($F$1&amp;dbP!$D$2&amp;":"&amp;dbP!$D$2),"&gt;="&amp;BC$6,INDIRECT($F$1&amp;dbP!$D$2&amp;":"&amp;dbP!$D$2),"&lt;="&amp;BC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D144" s="1">
        <f ca="1">SUMIFS(INDIRECT($F$1&amp;$F144&amp;":"&amp;$F144),INDIRECT($F$1&amp;dbP!$D$2&amp;":"&amp;dbP!$D$2),"&gt;="&amp;BD$6,INDIRECT($F$1&amp;dbP!$D$2&amp;":"&amp;dbP!$D$2),"&lt;="&amp;BD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E144" s="1">
        <f ca="1">SUMIFS(INDIRECT($F$1&amp;$F144&amp;":"&amp;$F144),INDIRECT($F$1&amp;dbP!$D$2&amp;":"&amp;dbP!$D$2),"&gt;="&amp;BE$6,INDIRECT($F$1&amp;dbP!$D$2&amp;":"&amp;dbP!$D$2),"&lt;="&amp;BE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</row>
    <row r="145" spans="2:57" x14ac:dyDescent="0.3">
      <c r="B145" s="1">
        <f>MAX(B$115:B144)+1</f>
        <v>35</v>
      </c>
      <c r="D145" s="1" t="str">
        <f ca="1">INDIRECT($B$1&amp;Items!T$2&amp;$B145)</f>
        <v>CF(-)</v>
      </c>
      <c r="F145" s="1" t="str">
        <f ca="1">INDIRECT($B$1&amp;Items!P$2&amp;$B145)</f>
        <v>AA</v>
      </c>
      <c r="H145" s="13" t="str">
        <f ca="1">INDIRECT($B$1&amp;Items!M$2&amp;$B145)</f>
        <v>Оплаты себестоимостных затрат</v>
      </c>
      <c r="I145" s="13" t="str">
        <f ca="1">IF(INDIRECT($B$1&amp;Items!N$2&amp;$B145)="",H145,INDIRECT($B$1&amp;Items!N$2&amp;$B145))</f>
        <v>Оплаты расходов этапа-2 бизнес-процесса</v>
      </c>
      <c r="J145" s="1" t="str">
        <f ca="1">IF(INDIRECT($B$1&amp;Items!O$2&amp;$B145)="",IF(H145&lt;&gt;I145,"  "&amp;I145,I145),"    "&amp;INDIRECT($B$1&amp;Items!O$2&amp;$B145))</f>
        <v xml:space="preserve">    Производственные затраты-5</v>
      </c>
      <c r="S145" s="1">
        <f ca="1">SUM($U145:INDIRECT(ADDRESS(ROW(),SUMIFS($1:$1,$5:$5,MAX($5:$5)))))</f>
        <v>1044900</v>
      </c>
      <c r="V145" s="1">
        <f ca="1">SUMIFS(INDIRECT($F$1&amp;$F145&amp;":"&amp;$F145),INDIRECT($F$1&amp;dbP!$D$2&amp;":"&amp;dbP!$D$2),"&gt;="&amp;V$6,INDIRECT($F$1&amp;dbP!$D$2&amp;":"&amp;dbP!$D$2),"&lt;="&amp;V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W145" s="1">
        <f ca="1">SUMIFS(INDIRECT($F$1&amp;$F145&amp;":"&amp;$F145),INDIRECT($F$1&amp;dbP!$D$2&amp;":"&amp;dbP!$D$2),"&gt;="&amp;W$6,INDIRECT($F$1&amp;dbP!$D$2&amp;":"&amp;dbP!$D$2),"&lt;="&amp;W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X145" s="1">
        <f ca="1">SUMIFS(INDIRECT($F$1&amp;$F145&amp;":"&amp;$F145),INDIRECT($F$1&amp;dbP!$D$2&amp;":"&amp;dbP!$D$2),"&gt;="&amp;X$6,INDIRECT($F$1&amp;dbP!$D$2&amp;":"&amp;dbP!$D$2),"&lt;="&amp;X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Y145" s="1">
        <f ca="1">SUMIFS(INDIRECT($F$1&amp;$F145&amp;":"&amp;$F145),INDIRECT($F$1&amp;dbP!$D$2&amp;":"&amp;dbP!$D$2),"&gt;="&amp;Y$6,INDIRECT($F$1&amp;dbP!$D$2&amp;":"&amp;dbP!$D$2),"&lt;="&amp;Y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Z145" s="1">
        <f ca="1">SUMIFS(INDIRECT($F$1&amp;$F145&amp;":"&amp;$F145),INDIRECT($F$1&amp;dbP!$D$2&amp;":"&amp;dbP!$D$2),"&gt;="&amp;Z$6,INDIRECT($F$1&amp;dbP!$D$2&amp;":"&amp;dbP!$D$2),"&lt;="&amp;Z$7,INDIRECT($F$1&amp;dbP!$O$2&amp;":"&amp;dbP!$O$2),$H145,INDIRECT($F$1&amp;dbP!$P$2&amp;":"&amp;dbP!$P$2),IF($I145=$J145,"*",$I145),INDIRECT($F$1&amp;dbP!$Q$2&amp;":"&amp;dbP!$Q$2),IF(OR($I145=$J145,"  "&amp;$I145=$J145),"*",RIGHT($J145,LEN($J145)-4)))</f>
        <v>1044900</v>
      </c>
      <c r="AA145" s="1">
        <f ca="1">SUMIFS(INDIRECT($F$1&amp;$F145&amp;":"&amp;$F145),INDIRECT($F$1&amp;dbP!$D$2&amp;":"&amp;dbP!$D$2),"&gt;="&amp;AA$6,INDIRECT($F$1&amp;dbP!$D$2&amp;":"&amp;dbP!$D$2),"&lt;="&amp;AA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B145" s="1">
        <f ca="1">SUMIFS(INDIRECT($F$1&amp;$F145&amp;":"&amp;$F145),INDIRECT($F$1&amp;dbP!$D$2&amp;":"&amp;dbP!$D$2),"&gt;="&amp;AB$6,INDIRECT($F$1&amp;dbP!$D$2&amp;":"&amp;dbP!$D$2),"&lt;="&amp;AB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C145" s="1">
        <f ca="1">SUMIFS(INDIRECT($F$1&amp;$F145&amp;":"&amp;$F145),INDIRECT($F$1&amp;dbP!$D$2&amp;":"&amp;dbP!$D$2),"&gt;="&amp;AC$6,INDIRECT($F$1&amp;dbP!$D$2&amp;":"&amp;dbP!$D$2),"&lt;="&amp;AC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D145" s="1">
        <f ca="1">SUMIFS(INDIRECT($F$1&amp;$F145&amp;":"&amp;$F145),INDIRECT($F$1&amp;dbP!$D$2&amp;":"&amp;dbP!$D$2),"&gt;="&amp;AD$6,INDIRECT($F$1&amp;dbP!$D$2&amp;":"&amp;dbP!$D$2),"&lt;="&amp;AD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E145" s="1">
        <f ca="1">SUMIFS(INDIRECT($F$1&amp;$F145&amp;":"&amp;$F145),INDIRECT($F$1&amp;dbP!$D$2&amp;":"&amp;dbP!$D$2),"&gt;="&amp;AE$6,INDIRECT($F$1&amp;dbP!$D$2&amp;":"&amp;dbP!$D$2),"&lt;="&amp;AE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F145" s="1">
        <f ca="1">SUMIFS(INDIRECT($F$1&amp;$F145&amp;":"&amp;$F145),INDIRECT($F$1&amp;dbP!$D$2&amp;":"&amp;dbP!$D$2),"&gt;="&amp;AF$6,INDIRECT($F$1&amp;dbP!$D$2&amp;":"&amp;dbP!$D$2),"&lt;="&amp;AF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G145" s="1">
        <f ca="1">SUMIFS(INDIRECT($F$1&amp;$F145&amp;":"&amp;$F145),INDIRECT($F$1&amp;dbP!$D$2&amp;":"&amp;dbP!$D$2),"&gt;="&amp;AG$6,INDIRECT($F$1&amp;dbP!$D$2&amp;":"&amp;dbP!$D$2),"&lt;="&amp;AG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H145" s="1">
        <f ca="1">SUMIFS(INDIRECT($F$1&amp;$F145&amp;":"&amp;$F145),INDIRECT($F$1&amp;dbP!$D$2&amp;":"&amp;dbP!$D$2),"&gt;="&amp;AH$6,INDIRECT($F$1&amp;dbP!$D$2&amp;":"&amp;dbP!$D$2),"&lt;="&amp;AH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I145" s="1">
        <f ca="1">SUMIFS(INDIRECT($F$1&amp;$F145&amp;":"&amp;$F145),INDIRECT($F$1&amp;dbP!$D$2&amp;":"&amp;dbP!$D$2),"&gt;="&amp;AI$6,INDIRECT($F$1&amp;dbP!$D$2&amp;":"&amp;dbP!$D$2),"&lt;="&amp;AI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J145" s="1">
        <f ca="1">SUMIFS(INDIRECT($F$1&amp;$F145&amp;":"&amp;$F145),INDIRECT($F$1&amp;dbP!$D$2&amp;":"&amp;dbP!$D$2),"&gt;="&amp;AJ$6,INDIRECT($F$1&amp;dbP!$D$2&amp;":"&amp;dbP!$D$2),"&lt;="&amp;AJ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K145" s="1">
        <f ca="1">SUMIFS(INDIRECT($F$1&amp;$F145&amp;":"&amp;$F145),INDIRECT($F$1&amp;dbP!$D$2&amp;":"&amp;dbP!$D$2),"&gt;="&amp;AK$6,INDIRECT($F$1&amp;dbP!$D$2&amp;":"&amp;dbP!$D$2),"&lt;="&amp;AK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L145" s="1">
        <f ca="1">SUMIFS(INDIRECT($F$1&amp;$F145&amp;":"&amp;$F145),INDIRECT($F$1&amp;dbP!$D$2&amp;":"&amp;dbP!$D$2),"&gt;="&amp;AL$6,INDIRECT($F$1&amp;dbP!$D$2&amp;":"&amp;dbP!$D$2),"&lt;="&amp;AL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M145" s="1">
        <f ca="1">SUMIFS(INDIRECT($F$1&amp;$F145&amp;":"&amp;$F145),INDIRECT($F$1&amp;dbP!$D$2&amp;":"&amp;dbP!$D$2),"&gt;="&amp;AM$6,INDIRECT($F$1&amp;dbP!$D$2&amp;":"&amp;dbP!$D$2),"&lt;="&amp;AM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N145" s="1">
        <f ca="1">SUMIFS(INDIRECT($F$1&amp;$F145&amp;":"&amp;$F145),INDIRECT($F$1&amp;dbP!$D$2&amp;":"&amp;dbP!$D$2),"&gt;="&amp;AN$6,INDIRECT($F$1&amp;dbP!$D$2&amp;":"&amp;dbP!$D$2),"&lt;="&amp;AN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O145" s="1">
        <f ca="1">SUMIFS(INDIRECT($F$1&amp;$F145&amp;":"&amp;$F145),INDIRECT($F$1&amp;dbP!$D$2&amp;":"&amp;dbP!$D$2),"&gt;="&amp;AO$6,INDIRECT($F$1&amp;dbP!$D$2&amp;":"&amp;dbP!$D$2),"&lt;="&amp;AO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P145" s="1">
        <f ca="1">SUMIFS(INDIRECT($F$1&amp;$F145&amp;":"&amp;$F145),INDIRECT($F$1&amp;dbP!$D$2&amp;":"&amp;dbP!$D$2),"&gt;="&amp;AP$6,INDIRECT($F$1&amp;dbP!$D$2&amp;":"&amp;dbP!$D$2),"&lt;="&amp;AP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Q145" s="1">
        <f ca="1">SUMIFS(INDIRECT($F$1&amp;$F145&amp;":"&amp;$F145),INDIRECT($F$1&amp;dbP!$D$2&amp;":"&amp;dbP!$D$2),"&gt;="&amp;AQ$6,INDIRECT($F$1&amp;dbP!$D$2&amp;":"&amp;dbP!$D$2),"&lt;="&amp;AQ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R145" s="1">
        <f ca="1">SUMIFS(INDIRECT($F$1&amp;$F145&amp;":"&amp;$F145),INDIRECT($F$1&amp;dbP!$D$2&amp;":"&amp;dbP!$D$2),"&gt;="&amp;AR$6,INDIRECT($F$1&amp;dbP!$D$2&amp;":"&amp;dbP!$D$2),"&lt;="&amp;AR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S145" s="1">
        <f ca="1">SUMIFS(INDIRECT($F$1&amp;$F145&amp;":"&amp;$F145),INDIRECT($F$1&amp;dbP!$D$2&amp;":"&amp;dbP!$D$2),"&gt;="&amp;AS$6,INDIRECT($F$1&amp;dbP!$D$2&amp;":"&amp;dbP!$D$2),"&lt;="&amp;AS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T145" s="1">
        <f ca="1">SUMIFS(INDIRECT($F$1&amp;$F145&amp;":"&amp;$F145),INDIRECT($F$1&amp;dbP!$D$2&amp;":"&amp;dbP!$D$2),"&gt;="&amp;AT$6,INDIRECT($F$1&amp;dbP!$D$2&amp;":"&amp;dbP!$D$2),"&lt;="&amp;AT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U145" s="1">
        <f ca="1">SUMIFS(INDIRECT($F$1&amp;$F145&amp;":"&amp;$F145),INDIRECT($F$1&amp;dbP!$D$2&amp;":"&amp;dbP!$D$2),"&gt;="&amp;AU$6,INDIRECT($F$1&amp;dbP!$D$2&amp;":"&amp;dbP!$D$2),"&lt;="&amp;AU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V145" s="1">
        <f ca="1">SUMIFS(INDIRECT($F$1&amp;$F145&amp;":"&amp;$F145),INDIRECT($F$1&amp;dbP!$D$2&amp;":"&amp;dbP!$D$2),"&gt;="&amp;AV$6,INDIRECT($F$1&amp;dbP!$D$2&amp;":"&amp;dbP!$D$2),"&lt;="&amp;AV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W145" s="1">
        <f ca="1">SUMIFS(INDIRECT($F$1&amp;$F145&amp;":"&amp;$F145),INDIRECT($F$1&amp;dbP!$D$2&amp;":"&amp;dbP!$D$2),"&gt;="&amp;AW$6,INDIRECT($F$1&amp;dbP!$D$2&amp;":"&amp;dbP!$D$2),"&lt;="&amp;AW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X145" s="1">
        <f ca="1">SUMIFS(INDIRECT($F$1&amp;$F145&amp;":"&amp;$F145),INDIRECT($F$1&amp;dbP!$D$2&amp;":"&amp;dbP!$D$2),"&gt;="&amp;AX$6,INDIRECT($F$1&amp;dbP!$D$2&amp;":"&amp;dbP!$D$2),"&lt;="&amp;AX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Y145" s="1">
        <f ca="1">SUMIFS(INDIRECT($F$1&amp;$F145&amp;":"&amp;$F145),INDIRECT($F$1&amp;dbP!$D$2&amp;":"&amp;dbP!$D$2),"&gt;="&amp;AY$6,INDIRECT($F$1&amp;dbP!$D$2&amp;":"&amp;dbP!$D$2),"&lt;="&amp;AY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Z145" s="1">
        <f ca="1">SUMIFS(INDIRECT($F$1&amp;$F145&amp;":"&amp;$F145),INDIRECT($F$1&amp;dbP!$D$2&amp;":"&amp;dbP!$D$2),"&gt;="&amp;AZ$6,INDIRECT($F$1&amp;dbP!$D$2&amp;":"&amp;dbP!$D$2),"&lt;="&amp;AZ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A145" s="1">
        <f ca="1">SUMIFS(INDIRECT($F$1&amp;$F145&amp;":"&amp;$F145),INDIRECT($F$1&amp;dbP!$D$2&amp;":"&amp;dbP!$D$2),"&gt;="&amp;BA$6,INDIRECT($F$1&amp;dbP!$D$2&amp;":"&amp;dbP!$D$2),"&lt;="&amp;BA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B145" s="1">
        <f ca="1">SUMIFS(INDIRECT($F$1&amp;$F145&amp;":"&amp;$F145),INDIRECT($F$1&amp;dbP!$D$2&amp;":"&amp;dbP!$D$2),"&gt;="&amp;BB$6,INDIRECT($F$1&amp;dbP!$D$2&amp;":"&amp;dbP!$D$2),"&lt;="&amp;BB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C145" s="1">
        <f ca="1">SUMIFS(INDIRECT($F$1&amp;$F145&amp;":"&amp;$F145),INDIRECT($F$1&amp;dbP!$D$2&amp;":"&amp;dbP!$D$2),"&gt;="&amp;BC$6,INDIRECT($F$1&amp;dbP!$D$2&amp;":"&amp;dbP!$D$2),"&lt;="&amp;BC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D145" s="1">
        <f ca="1">SUMIFS(INDIRECT($F$1&amp;$F145&amp;":"&amp;$F145),INDIRECT($F$1&amp;dbP!$D$2&amp;":"&amp;dbP!$D$2),"&gt;="&amp;BD$6,INDIRECT($F$1&amp;dbP!$D$2&amp;":"&amp;dbP!$D$2),"&lt;="&amp;BD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E145" s="1">
        <f ca="1">SUMIFS(INDIRECT($F$1&amp;$F145&amp;":"&amp;$F145),INDIRECT($F$1&amp;dbP!$D$2&amp;":"&amp;dbP!$D$2),"&gt;="&amp;BE$6,INDIRECT($F$1&amp;dbP!$D$2&amp;":"&amp;dbP!$D$2),"&lt;="&amp;BE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</row>
    <row r="146" spans="2:57" x14ac:dyDescent="0.3">
      <c r="B146" s="1">
        <f>MAX(B$115:B145)+1</f>
        <v>36</v>
      </c>
      <c r="D146" s="1" t="str">
        <f ca="1">INDIRECT($B$1&amp;Items!T$2&amp;$B146)</f>
        <v>CF(-)</v>
      </c>
      <c r="F146" s="1" t="str">
        <f ca="1">INDIRECT($B$1&amp;Items!P$2&amp;$B146)</f>
        <v>AA</v>
      </c>
      <c r="H146" s="13" t="str">
        <f ca="1">INDIRECT($B$1&amp;Items!M$2&amp;$B146)</f>
        <v>Оплаты себестоимостных затрат</v>
      </c>
      <c r="I146" s="13" t="str">
        <f ca="1">IF(INDIRECT($B$1&amp;Items!N$2&amp;$B146)="",H146,INDIRECT($B$1&amp;Items!N$2&amp;$B146))</f>
        <v>Оплаты расходов этапа-2 бизнес-процесса</v>
      </c>
      <c r="J146" s="1" t="str">
        <f ca="1">IF(INDIRECT($B$1&amp;Items!O$2&amp;$B146)="",IF(H146&lt;&gt;I146,"  "&amp;I146,I146),"    "&amp;INDIRECT($B$1&amp;Items!O$2&amp;$B146))</f>
        <v xml:space="preserve">    Производственные затраты-6</v>
      </c>
      <c r="S146" s="1">
        <f ca="1">SUM($U146:INDIRECT(ADDRESS(ROW(),SUMIFS($1:$1,$5:$5,MAX($5:$5)))))</f>
        <v>1014757</v>
      </c>
      <c r="V146" s="1">
        <f ca="1">SUMIFS(INDIRECT($F$1&amp;$F146&amp;":"&amp;$F146),INDIRECT($F$1&amp;dbP!$D$2&amp;":"&amp;dbP!$D$2),"&gt;="&amp;V$6,INDIRECT($F$1&amp;dbP!$D$2&amp;":"&amp;dbP!$D$2),"&lt;="&amp;V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W146" s="1">
        <f ca="1">SUMIFS(INDIRECT($F$1&amp;$F146&amp;":"&amp;$F146),INDIRECT($F$1&amp;dbP!$D$2&amp;":"&amp;dbP!$D$2),"&gt;="&amp;W$6,INDIRECT($F$1&amp;dbP!$D$2&amp;":"&amp;dbP!$D$2),"&lt;="&amp;W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X146" s="1">
        <f ca="1">SUMIFS(INDIRECT($F$1&amp;$F146&amp;":"&amp;$F146),INDIRECT($F$1&amp;dbP!$D$2&amp;":"&amp;dbP!$D$2),"&gt;="&amp;X$6,INDIRECT($F$1&amp;dbP!$D$2&amp;":"&amp;dbP!$D$2),"&lt;="&amp;X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Y146" s="1">
        <f ca="1">SUMIFS(INDIRECT($F$1&amp;$F146&amp;":"&amp;$F146),INDIRECT($F$1&amp;dbP!$D$2&amp;":"&amp;dbP!$D$2),"&gt;="&amp;Y$6,INDIRECT($F$1&amp;dbP!$D$2&amp;":"&amp;dbP!$D$2),"&lt;="&amp;Y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Z146" s="1">
        <f ca="1">SUMIFS(INDIRECT($F$1&amp;$F146&amp;":"&amp;$F146),INDIRECT($F$1&amp;dbP!$D$2&amp;":"&amp;dbP!$D$2),"&gt;="&amp;Z$6,INDIRECT($F$1&amp;dbP!$D$2&amp;":"&amp;dbP!$D$2),"&lt;="&amp;Z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A146" s="1">
        <f ca="1">SUMIFS(INDIRECT($F$1&amp;$F146&amp;":"&amp;$F146),INDIRECT($F$1&amp;dbP!$D$2&amp;":"&amp;dbP!$D$2),"&gt;="&amp;AA$6,INDIRECT($F$1&amp;dbP!$D$2&amp;":"&amp;dbP!$D$2),"&lt;="&amp;AA$7,INDIRECT($F$1&amp;dbP!$O$2&amp;":"&amp;dbP!$O$2),$H146,INDIRECT($F$1&amp;dbP!$P$2&amp;":"&amp;dbP!$P$2),IF($I146=$J146,"*",$I146),INDIRECT($F$1&amp;dbP!$Q$2&amp;":"&amp;dbP!$Q$2),IF(OR($I146=$J146,"  "&amp;$I146=$J146),"*",RIGHT($J146,LEN($J146)-4)))</f>
        <v>304427.09999999998</v>
      </c>
      <c r="AB146" s="1">
        <f ca="1">SUMIFS(INDIRECT($F$1&amp;$F146&amp;":"&amp;$F146),INDIRECT($F$1&amp;dbP!$D$2&amp;":"&amp;dbP!$D$2),"&gt;="&amp;AB$6,INDIRECT($F$1&amp;dbP!$D$2&amp;":"&amp;dbP!$D$2),"&lt;="&amp;AB$7,INDIRECT($F$1&amp;dbP!$O$2&amp;":"&amp;dbP!$O$2),$H146,INDIRECT($F$1&amp;dbP!$P$2&amp;":"&amp;dbP!$P$2),IF($I146=$J146,"*",$I146),INDIRECT($F$1&amp;dbP!$Q$2&amp;":"&amp;dbP!$Q$2),IF(OR($I146=$J146,"  "&amp;$I146=$J146),"*",RIGHT($J146,LEN($J146)-4)))</f>
        <v>710329.9</v>
      </c>
      <c r="AC146" s="1">
        <f ca="1">SUMIFS(INDIRECT($F$1&amp;$F146&amp;":"&amp;$F146),INDIRECT($F$1&amp;dbP!$D$2&amp;":"&amp;dbP!$D$2),"&gt;="&amp;AC$6,INDIRECT($F$1&amp;dbP!$D$2&amp;":"&amp;dbP!$D$2),"&lt;="&amp;AC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D146" s="1">
        <f ca="1">SUMIFS(INDIRECT($F$1&amp;$F146&amp;":"&amp;$F146),INDIRECT($F$1&amp;dbP!$D$2&amp;":"&amp;dbP!$D$2),"&gt;="&amp;AD$6,INDIRECT($F$1&amp;dbP!$D$2&amp;":"&amp;dbP!$D$2),"&lt;="&amp;AD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E146" s="1">
        <f ca="1">SUMIFS(INDIRECT($F$1&amp;$F146&amp;":"&amp;$F146),INDIRECT($F$1&amp;dbP!$D$2&amp;":"&amp;dbP!$D$2),"&gt;="&amp;AE$6,INDIRECT($F$1&amp;dbP!$D$2&amp;":"&amp;dbP!$D$2),"&lt;="&amp;AE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F146" s="1">
        <f ca="1">SUMIFS(INDIRECT($F$1&amp;$F146&amp;":"&amp;$F146),INDIRECT($F$1&amp;dbP!$D$2&amp;":"&amp;dbP!$D$2),"&gt;="&amp;AF$6,INDIRECT($F$1&amp;dbP!$D$2&amp;":"&amp;dbP!$D$2),"&lt;="&amp;AF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G146" s="1">
        <f ca="1">SUMIFS(INDIRECT($F$1&amp;$F146&amp;":"&amp;$F146),INDIRECT($F$1&amp;dbP!$D$2&amp;":"&amp;dbP!$D$2),"&gt;="&amp;AG$6,INDIRECT($F$1&amp;dbP!$D$2&amp;":"&amp;dbP!$D$2),"&lt;="&amp;AG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H146" s="1">
        <f ca="1">SUMIFS(INDIRECT($F$1&amp;$F146&amp;":"&amp;$F146),INDIRECT($F$1&amp;dbP!$D$2&amp;":"&amp;dbP!$D$2),"&gt;="&amp;AH$6,INDIRECT($F$1&amp;dbP!$D$2&amp;":"&amp;dbP!$D$2),"&lt;="&amp;AH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I146" s="1">
        <f ca="1">SUMIFS(INDIRECT($F$1&amp;$F146&amp;":"&amp;$F146),INDIRECT($F$1&amp;dbP!$D$2&amp;":"&amp;dbP!$D$2),"&gt;="&amp;AI$6,INDIRECT($F$1&amp;dbP!$D$2&amp;":"&amp;dbP!$D$2),"&lt;="&amp;AI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J146" s="1">
        <f ca="1">SUMIFS(INDIRECT($F$1&amp;$F146&amp;":"&amp;$F146),INDIRECT($F$1&amp;dbP!$D$2&amp;":"&amp;dbP!$D$2),"&gt;="&amp;AJ$6,INDIRECT($F$1&amp;dbP!$D$2&amp;":"&amp;dbP!$D$2),"&lt;="&amp;AJ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K146" s="1">
        <f ca="1">SUMIFS(INDIRECT($F$1&amp;$F146&amp;":"&amp;$F146),INDIRECT($F$1&amp;dbP!$D$2&amp;":"&amp;dbP!$D$2),"&gt;="&amp;AK$6,INDIRECT($F$1&amp;dbP!$D$2&amp;":"&amp;dbP!$D$2),"&lt;="&amp;AK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L146" s="1">
        <f ca="1">SUMIFS(INDIRECT($F$1&amp;$F146&amp;":"&amp;$F146),INDIRECT($F$1&amp;dbP!$D$2&amp;":"&amp;dbP!$D$2),"&gt;="&amp;AL$6,INDIRECT($F$1&amp;dbP!$D$2&amp;":"&amp;dbP!$D$2),"&lt;="&amp;AL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M146" s="1">
        <f ca="1">SUMIFS(INDIRECT($F$1&amp;$F146&amp;":"&amp;$F146),INDIRECT($F$1&amp;dbP!$D$2&amp;":"&amp;dbP!$D$2),"&gt;="&amp;AM$6,INDIRECT($F$1&amp;dbP!$D$2&amp;":"&amp;dbP!$D$2),"&lt;="&amp;AM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N146" s="1">
        <f ca="1">SUMIFS(INDIRECT($F$1&amp;$F146&amp;":"&amp;$F146),INDIRECT($F$1&amp;dbP!$D$2&amp;":"&amp;dbP!$D$2),"&gt;="&amp;AN$6,INDIRECT($F$1&amp;dbP!$D$2&amp;":"&amp;dbP!$D$2),"&lt;="&amp;AN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O146" s="1">
        <f ca="1">SUMIFS(INDIRECT($F$1&amp;$F146&amp;":"&amp;$F146),INDIRECT($F$1&amp;dbP!$D$2&amp;":"&amp;dbP!$D$2),"&gt;="&amp;AO$6,INDIRECT($F$1&amp;dbP!$D$2&amp;":"&amp;dbP!$D$2),"&lt;="&amp;AO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P146" s="1">
        <f ca="1">SUMIFS(INDIRECT($F$1&amp;$F146&amp;":"&amp;$F146),INDIRECT($F$1&amp;dbP!$D$2&amp;":"&amp;dbP!$D$2),"&gt;="&amp;AP$6,INDIRECT($F$1&amp;dbP!$D$2&amp;":"&amp;dbP!$D$2),"&lt;="&amp;AP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Q146" s="1">
        <f ca="1">SUMIFS(INDIRECT($F$1&amp;$F146&amp;":"&amp;$F146),INDIRECT($F$1&amp;dbP!$D$2&amp;":"&amp;dbP!$D$2),"&gt;="&amp;AQ$6,INDIRECT($F$1&amp;dbP!$D$2&amp;":"&amp;dbP!$D$2),"&lt;="&amp;AQ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R146" s="1">
        <f ca="1">SUMIFS(INDIRECT($F$1&amp;$F146&amp;":"&amp;$F146),INDIRECT($F$1&amp;dbP!$D$2&amp;":"&amp;dbP!$D$2),"&gt;="&amp;AR$6,INDIRECT($F$1&amp;dbP!$D$2&amp;":"&amp;dbP!$D$2),"&lt;="&amp;AR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S146" s="1">
        <f ca="1">SUMIFS(INDIRECT($F$1&amp;$F146&amp;":"&amp;$F146),INDIRECT($F$1&amp;dbP!$D$2&amp;":"&amp;dbP!$D$2),"&gt;="&amp;AS$6,INDIRECT($F$1&amp;dbP!$D$2&amp;":"&amp;dbP!$D$2),"&lt;="&amp;AS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T146" s="1">
        <f ca="1">SUMIFS(INDIRECT($F$1&amp;$F146&amp;":"&amp;$F146),INDIRECT($F$1&amp;dbP!$D$2&amp;":"&amp;dbP!$D$2),"&gt;="&amp;AT$6,INDIRECT($F$1&amp;dbP!$D$2&amp;":"&amp;dbP!$D$2),"&lt;="&amp;AT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U146" s="1">
        <f ca="1">SUMIFS(INDIRECT($F$1&amp;$F146&amp;":"&amp;$F146),INDIRECT($F$1&amp;dbP!$D$2&amp;":"&amp;dbP!$D$2),"&gt;="&amp;AU$6,INDIRECT($F$1&amp;dbP!$D$2&amp;":"&amp;dbP!$D$2),"&lt;="&amp;AU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V146" s="1">
        <f ca="1">SUMIFS(INDIRECT($F$1&amp;$F146&amp;":"&amp;$F146),INDIRECT($F$1&amp;dbP!$D$2&amp;":"&amp;dbP!$D$2),"&gt;="&amp;AV$6,INDIRECT($F$1&amp;dbP!$D$2&amp;":"&amp;dbP!$D$2),"&lt;="&amp;AV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W146" s="1">
        <f ca="1">SUMIFS(INDIRECT($F$1&amp;$F146&amp;":"&amp;$F146),INDIRECT($F$1&amp;dbP!$D$2&amp;":"&amp;dbP!$D$2),"&gt;="&amp;AW$6,INDIRECT($F$1&amp;dbP!$D$2&amp;":"&amp;dbP!$D$2),"&lt;="&amp;AW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X146" s="1">
        <f ca="1">SUMIFS(INDIRECT($F$1&amp;$F146&amp;":"&amp;$F146),INDIRECT($F$1&amp;dbP!$D$2&amp;":"&amp;dbP!$D$2),"&gt;="&amp;AX$6,INDIRECT($F$1&amp;dbP!$D$2&amp;":"&amp;dbP!$D$2),"&lt;="&amp;AX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Y146" s="1">
        <f ca="1">SUMIFS(INDIRECT($F$1&amp;$F146&amp;":"&amp;$F146),INDIRECT($F$1&amp;dbP!$D$2&amp;":"&amp;dbP!$D$2),"&gt;="&amp;AY$6,INDIRECT($F$1&amp;dbP!$D$2&amp;":"&amp;dbP!$D$2),"&lt;="&amp;AY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Z146" s="1">
        <f ca="1">SUMIFS(INDIRECT($F$1&amp;$F146&amp;":"&amp;$F146),INDIRECT($F$1&amp;dbP!$D$2&amp;":"&amp;dbP!$D$2),"&gt;="&amp;AZ$6,INDIRECT($F$1&amp;dbP!$D$2&amp;":"&amp;dbP!$D$2),"&lt;="&amp;AZ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A146" s="1">
        <f ca="1">SUMIFS(INDIRECT($F$1&amp;$F146&amp;":"&amp;$F146),INDIRECT($F$1&amp;dbP!$D$2&amp;":"&amp;dbP!$D$2),"&gt;="&amp;BA$6,INDIRECT($F$1&amp;dbP!$D$2&amp;":"&amp;dbP!$D$2),"&lt;="&amp;BA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B146" s="1">
        <f ca="1">SUMIFS(INDIRECT($F$1&amp;$F146&amp;":"&amp;$F146),INDIRECT($F$1&amp;dbP!$D$2&amp;":"&amp;dbP!$D$2),"&gt;="&amp;BB$6,INDIRECT($F$1&amp;dbP!$D$2&amp;":"&amp;dbP!$D$2),"&lt;="&amp;BB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C146" s="1">
        <f ca="1">SUMIFS(INDIRECT($F$1&amp;$F146&amp;":"&amp;$F146),INDIRECT($F$1&amp;dbP!$D$2&amp;":"&amp;dbP!$D$2),"&gt;="&amp;BC$6,INDIRECT($F$1&amp;dbP!$D$2&amp;":"&amp;dbP!$D$2),"&lt;="&amp;BC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D146" s="1">
        <f ca="1">SUMIFS(INDIRECT($F$1&amp;$F146&amp;":"&amp;$F146),INDIRECT($F$1&amp;dbP!$D$2&amp;":"&amp;dbP!$D$2),"&gt;="&amp;BD$6,INDIRECT($F$1&amp;dbP!$D$2&amp;":"&amp;dbP!$D$2),"&lt;="&amp;BD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E146" s="1">
        <f ca="1">SUMIFS(INDIRECT($F$1&amp;$F146&amp;":"&amp;$F146),INDIRECT($F$1&amp;dbP!$D$2&amp;":"&amp;dbP!$D$2),"&gt;="&amp;BE$6,INDIRECT($F$1&amp;dbP!$D$2&amp;":"&amp;dbP!$D$2),"&lt;="&amp;BE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</row>
    <row r="147" spans="2:57" x14ac:dyDescent="0.3">
      <c r="B147" s="1">
        <f>MAX(B$115:B146)+1</f>
        <v>37</v>
      </c>
      <c r="D147" s="1" t="str">
        <f ca="1">INDIRECT($B$1&amp;Items!T$2&amp;$B147)</f>
        <v>CF(-)</v>
      </c>
      <c r="F147" s="1" t="str">
        <f ca="1">INDIRECT($B$1&amp;Items!P$2&amp;$B147)</f>
        <v>AA</v>
      </c>
      <c r="H147" s="13" t="str">
        <f ca="1">INDIRECT($B$1&amp;Items!M$2&amp;$B147)</f>
        <v>Оплаты себестоимостных затрат</v>
      </c>
      <c r="I147" s="13" t="str">
        <f ca="1">IF(INDIRECT($B$1&amp;Items!N$2&amp;$B147)="",H147,INDIRECT($B$1&amp;Items!N$2&amp;$B147))</f>
        <v>Оплаты расходов этапа-2 бизнес-процесса</v>
      </c>
      <c r="J147" s="1" t="str">
        <f ca="1">IF(INDIRECT($B$1&amp;Items!O$2&amp;$B147)="",IF(H147&lt;&gt;I147,"  "&amp;I147,I147),"    "&amp;INDIRECT($B$1&amp;Items!O$2&amp;$B147))</f>
        <v xml:space="preserve">    Производственные затраты-7</v>
      </c>
      <c r="S147" s="1">
        <f ca="1">SUM($U147:INDIRECT(ADDRESS(ROW(),SUMIFS($1:$1,$5:$5,MAX($5:$5)))))</f>
        <v>955533.54</v>
      </c>
      <c r="V147" s="1">
        <f ca="1">SUMIFS(INDIRECT($F$1&amp;$F147&amp;":"&amp;$F147),INDIRECT($F$1&amp;dbP!$D$2&amp;":"&amp;dbP!$D$2),"&gt;="&amp;V$6,INDIRECT($F$1&amp;dbP!$D$2&amp;":"&amp;dbP!$D$2),"&lt;="&amp;V$7,INDIRECT($F$1&amp;dbP!$O$2&amp;":"&amp;dbP!$O$2),$H147,INDIRECT($F$1&amp;dbP!$P$2&amp;":"&amp;dbP!$P$2),IF($I147=$J147,"*",$I147),INDIRECT($F$1&amp;dbP!$Q$2&amp;":"&amp;dbP!$Q$2),IF(OR($I147=$J147,"  "&amp;$I147=$J147),"*",RIGHT($J147,LEN($J147)-4)))</f>
        <v>477766.77</v>
      </c>
      <c r="W147" s="1">
        <f ca="1">SUMIFS(INDIRECT($F$1&amp;$F147&amp;":"&amp;$F147),INDIRECT($F$1&amp;dbP!$D$2&amp;":"&amp;dbP!$D$2),"&gt;="&amp;W$6,INDIRECT($F$1&amp;dbP!$D$2&amp;":"&amp;dbP!$D$2),"&lt;="&amp;W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X147" s="1">
        <f ca="1">SUMIFS(INDIRECT($F$1&amp;$F147&amp;":"&amp;$F147),INDIRECT($F$1&amp;dbP!$D$2&amp;":"&amp;dbP!$D$2),"&gt;="&amp;X$6,INDIRECT($F$1&amp;dbP!$D$2&amp;":"&amp;dbP!$D$2),"&lt;="&amp;X$7,INDIRECT($F$1&amp;dbP!$O$2&amp;":"&amp;dbP!$O$2),$H147,INDIRECT($F$1&amp;dbP!$P$2&amp;":"&amp;dbP!$P$2),IF($I147=$J147,"*",$I147),INDIRECT($F$1&amp;dbP!$Q$2&amp;":"&amp;dbP!$Q$2),IF(OR($I147=$J147,"  "&amp;$I147=$J147),"*",RIGHT($J147,LEN($J147)-4)))</f>
        <v>477766.77</v>
      </c>
      <c r="Y147" s="1">
        <f ca="1">SUMIFS(INDIRECT($F$1&amp;$F147&amp;":"&amp;$F147),INDIRECT($F$1&amp;dbP!$D$2&amp;":"&amp;dbP!$D$2),"&gt;="&amp;Y$6,INDIRECT($F$1&amp;dbP!$D$2&amp;":"&amp;dbP!$D$2),"&lt;="&amp;Y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Z147" s="1">
        <f ca="1">SUMIFS(INDIRECT($F$1&amp;$F147&amp;":"&amp;$F147),INDIRECT($F$1&amp;dbP!$D$2&amp;":"&amp;dbP!$D$2),"&gt;="&amp;Z$6,INDIRECT($F$1&amp;dbP!$D$2&amp;":"&amp;dbP!$D$2),"&lt;="&amp;Z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A147" s="1">
        <f ca="1">SUMIFS(INDIRECT($F$1&amp;$F147&amp;":"&amp;$F147),INDIRECT($F$1&amp;dbP!$D$2&amp;":"&amp;dbP!$D$2),"&gt;="&amp;AA$6,INDIRECT($F$1&amp;dbP!$D$2&amp;":"&amp;dbP!$D$2),"&lt;="&amp;AA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B147" s="1">
        <f ca="1">SUMIFS(INDIRECT($F$1&amp;$F147&amp;":"&amp;$F147),INDIRECT($F$1&amp;dbP!$D$2&amp;":"&amp;dbP!$D$2),"&gt;="&amp;AB$6,INDIRECT($F$1&amp;dbP!$D$2&amp;":"&amp;dbP!$D$2),"&lt;="&amp;AB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C147" s="1">
        <f ca="1">SUMIFS(INDIRECT($F$1&amp;$F147&amp;":"&amp;$F147),INDIRECT($F$1&amp;dbP!$D$2&amp;":"&amp;dbP!$D$2),"&gt;="&amp;AC$6,INDIRECT($F$1&amp;dbP!$D$2&amp;":"&amp;dbP!$D$2),"&lt;="&amp;AC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D147" s="1">
        <f ca="1">SUMIFS(INDIRECT($F$1&amp;$F147&amp;":"&amp;$F147),INDIRECT($F$1&amp;dbP!$D$2&amp;":"&amp;dbP!$D$2),"&gt;="&amp;AD$6,INDIRECT($F$1&amp;dbP!$D$2&amp;":"&amp;dbP!$D$2),"&lt;="&amp;AD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E147" s="1">
        <f ca="1">SUMIFS(INDIRECT($F$1&amp;$F147&amp;":"&amp;$F147),INDIRECT($F$1&amp;dbP!$D$2&amp;":"&amp;dbP!$D$2),"&gt;="&amp;AE$6,INDIRECT($F$1&amp;dbP!$D$2&amp;":"&amp;dbP!$D$2),"&lt;="&amp;AE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F147" s="1">
        <f ca="1">SUMIFS(INDIRECT($F$1&amp;$F147&amp;":"&amp;$F147),INDIRECT($F$1&amp;dbP!$D$2&amp;":"&amp;dbP!$D$2),"&gt;="&amp;AF$6,INDIRECT($F$1&amp;dbP!$D$2&amp;":"&amp;dbP!$D$2),"&lt;="&amp;AF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G147" s="1">
        <f ca="1">SUMIFS(INDIRECT($F$1&amp;$F147&amp;":"&amp;$F147),INDIRECT($F$1&amp;dbP!$D$2&amp;":"&amp;dbP!$D$2),"&gt;="&amp;AG$6,INDIRECT($F$1&amp;dbP!$D$2&amp;":"&amp;dbP!$D$2),"&lt;="&amp;AG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H147" s="1">
        <f ca="1">SUMIFS(INDIRECT($F$1&amp;$F147&amp;":"&amp;$F147),INDIRECT($F$1&amp;dbP!$D$2&amp;":"&amp;dbP!$D$2),"&gt;="&amp;AH$6,INDIRECT($F$1&amp;dbP!$D$2&amp;":"&amp;dbP!$D$2),"&lt;="&amp;AH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I147" s="1">
        <f ca="1">SUMIFS(INDIRECT($F$1&amp;$F147&amp;":"&amp;$F147),INDIRECT($F$1&amp;dbP!$D$2&amp;":"&amp;dbP!$D$2),"&gt;="&amp;AI$6,INDIRECT($F$1&amp;dbP!$D$2&amp;":"&amp;dbP!$D$2),"&lt;="&amp;AI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J147" s="1">
        <f ca="1">SUMIFS(INDIRECT($F$1&amp;$F147&amp;":"&amp;$F147),INDIRECT($F$1&amp;dbP!$D$2&amp;":"&amp;dbP!$D$2),"&gt;="&amp;AJ$6,INDIRECT($F$1&amp;dbP!$D$2&amp;":"&amp;dbP!$D$2),"&lt;="&amp;AJ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K147" s="1">
        <f ca="1">SUMIFS(INDIRECT($F$1&amp;$F147&amp;":"&amp;$F147),INDIRECT($F$1&amp;dbP!$D$2&amp;":"&amp;dbP!$D$2),"&gt;="&amp;AK$6,INDIRECT($F$1&amp;dbP!$D$2&amp;":"&amp;dbP!$D$2),"&lt;="&amp;AK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L147" s="1">
        <f ca="1">SUMIFS(INDIRECT($F$1&amp;$F147&amp;":"&amp;$F147),INDIRECT($F$1&amp;dbP!$D$2&amp;":"&amp;dbP!$D$2),"&gt;="&amp;AL$6,INDIRECT($F$1&amp;dbP!$D$2&amp;":"&amp;dbP!$D$2),"&lt;="&amp;AL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M147" s="1">
        <f ca="1">SUMIFS(INDIRECT($F$1&amp;$F147&amp;":"&amp;$F147),INDIRECT($F$1&amp;dbP!$D$2&amp;":"&amp;dbP!$D$2),"&gt;="&amp;AM$6,INDIRECT($F$1&amp;dbP!$D$2&amp;":"&amp;dbP!$D$2),"&lt;="&amp;AM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N147" s="1">
        <f ca="1">SUMIFS(INDIRECT($F$1&amp;$F147&amp;":"&amp;$F147),INDIRECT($F$1&amp;dbP!$D$2&amp;":"&amp;dbP!$D$2),"&gt;="&amp;AN$6,INDIRECT($F$1&amp;dbP!$D$2&amp;":"&amp;dbP!$D$2),"&lt;="&amp;AN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O147" s="1">
        <f ca="1">SUMIFS(INDIRECT($F$1&amp;$F147&amp;":"&amp;$F147),INDIRECT($F$1&amp;dbP!$D$2&amp;":"&amp;dbP!$D$2),"&gt;="&amp;AO$6,INDIRECT($F$1&amp;dbP!$D$2&amp;":"&amp;dbP!$D$2),"&lt;="&amp;AO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P147" s="1">
        <f ca="1">SUMIFS(INDIRECT($F$1&amp;$F147&amp;":"&amp;$F147),INDIRECT($F$1&amp;dbP!$D$2&amp;":"&amp;dbP!$D$2),"&gt;="&amp;AP$6,INDIRECT($F$1&amp;dbP!$D$2&amp;":"&amp;dbP!$D$2),"&lt;="&amp;AP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Q147" s="1">
        <f ca="1">SUMIFS(INDIRECT($F$1&amp;$F147&amp;":"&amp;$F147),INDIRECT($F$1&amp;dbP!$D$2&amp;":"&amp;dbP!$D$2),"&gt;="&amp;AQ$6,INDIRECT($F$1&amp;dbP!$D$2&amp;":"&amp;dbP!$D$2),"&lt;="&amp;AQ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R147" s="1">
        <f ca="1">SUMIFS(INDIRECT($F$1&amp;$F147&amp;":"&amp;$F147),INDIRECT($F$1&amp;dbP!$D$2&amp;":"&amp;dbP!$D$2),"&gt;="&amp;AR$6,INDIRECT($F$1&amp;dbP!$D$2&amp;":"&amp;dbP!$D$2),"&lt;="&amp;AR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S147" s="1">
        <f ca="1">SUMIFS(INDIRECT($F$1&amp;$F147&amp;":"&amp;$F147),INDIRECT($F$1&amp;dbP!$D$2&amp;":"&amp;dbP!$D$2),"&gt;="&amp;AS$6,INDIRECT($F$1&amp;dbP!$D$2&amp;":"&amp;dbP!$D$2),"&lt;="&amp;AS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T147" s="1">
        <f ca="1">SUMIFS(INDIRECT($F$1&amp;$F147&amp;":"&amp;$F147),INDIRECT($F$1&amp;dbP!$D$2&amp;":"&amp;dbP!$D$2),"&gt;="&amp;AT$6,INDIRECT($F$1&amp;dbP!$D$2&amp;":"&amp;dbP!$D$2),"&lt;="&amp;AT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U147" s="1">
        <f ca="1">SUMIFS(INDIRECT($F$1&amp;$F147&amp;":"&amp;$F147),INDIRECT($F$1&amp;dbP!$D$2&amp;":"&amp;dbP!$D$2),"&gt;="&amp;AU$6,INDIRECT($F$1&amp;dbP!$D$2&amp;":"&amp;dbP!$D$2),"&lt;="&amp;AU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V147" s="1">
        <f ca="1">SUMIFS(INDIRECT($F$1&amp;$F147&amp;":"&amp;$F147),INDIRECT($F$1&amp;dbP!$D$2&amp;":"&amp;dbP!$D$2),"&gt;="&amp;AV$6,INDIRECT($F$1&amp;dbP!$D$2&amp;":"&amp;dbP!$D$2),"&lt;="&amp;AV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W147" s="1">
        <f ca="1">SUMIFS(INDIRECT($F$1&amp;$F147&amp;":"&amp;$F147),INDIRECT($F$1&amp;dbP!$D$2&amp;":"&amp;dbP!$D$2),"&gt;="&amp;AW$6,INDIRECT($F$1&amp;dbP!$D$2&amp;":"&amp;dbP!$D$2),"&lt;="&amp;AW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X147" s="1">
        <f ca="1">SUMIFS(INDIRECT($F$1&amp;$F147&amp;":"&amp;$F147),INDIRECT($F$1&amp;dbP!$D$2&amp;":"&amp;dbP!$D$2),"&gt;="&amp;AX$6,INDIRECT($F$1&amp;dbP!$D$2&amp;":"&amp;dbP!$D$2),"&lt;="&amp;AX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Y147" s="1">
        <f ca="1">SUMIFS(INDIRECT($F$1&amp;$F147&amp;":"&amp;$F147),INDIRECT($F$1&amp;dbP!$D$2&amp;":"&amp;dbP!$D$2),"&gt;="&amp;AY$6,INDIRECT($F$1&amp;dbP!$D$2&amp;":"&amp;dbP!$D$2),"&lt;="&amp;AY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Z147" s="1">
        <f ca="1">SUMIFS(INDIRECT($F$1&amp;$F147&amp;":"&amp;$F147),INDIRECT($F$1&amp;dbP!$D$2&amp;":"&amp;dbP!$D$2),"&gt;="&amp;AZ$6,INDIRECT($F$1&amp;dbP!$D$2&amp;":"&amp;dbP!$D$2),"&lt;="&amp;AZ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A147" s="1">
        <f ca="1">SUMIFS(INDIRECT($F$1&amp;$F147&amp;":"&amp;$F147),INDIRECT($F$1&amp;dbP!$D$2&amp;":"&amp;dbP!$D$2),"&gt;="&amp;BA$6,INDIRECT($F$1&amp;dbP!$D$2&amp;":"&amp;dbP!$D$2),"&lt;="&amp;BA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B147" s="1">
        <f ca="1">SUMIFS(INDIRECT($F$1&amp;$F147&amp;":"&amp;$F147),INDIRECT($F$1&amp;dbP!$D$2&amp;":"&amp;dbP!$D$2),"&gt;="&amp;BB$6,INDIRECT($F$1&amp;dbP!$D$2&amp;":"&amp;dbP!$D$2),"&lt;="&amp;BB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C147" s="1">
        <f ca="1">SUMIFS(INDIRECT($F$1&amp;$F147&amp;":"&amp;$F147),INDIRECT($F$1&amp;dbP!$D$2&amp;":"&amp;dbP!$D$2),"&gt;="&amp;BC$6,INDIRECT($F$1&amp;dbP!$D$2&amp;":"&amp;dbP!$D$2),"&lt;="&amp;BC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D147" s="1">
        <f ca="1">SUMIFS(INDIRECT($F$1&amp;$F147&amp;":"&amp;$F147),INDIRECT($F$1&amp;dbP!$D$2&amp;":"&amp;dbP!$D$2),"&gt;="&amp;BD$6,INDIRECT($F$1&amp;dbP!$D$2&amp;":"&amp;dbP!$D$2),"&lt;="&amp;BD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E147" s="1">
        <f ca="1">SUMIFS(INDIRECT($F$1&amp;$F147&amp;":"&amp;$F147),INDIRECT($F$1&amp;dbP!$D$2&amp;":"&amp;dbP!$D$2),"&gt;="&amp;BE$6,INDIRECT($F$1&amp;dbP!$D$2&amp;":"&amp;dbP!$D$2),"&lt;="&amp;BE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</row>
    <row r="148" spans="2:57" x14ac:dyDescent="0.3">
      <c r="B148" s="1">
        <f>MAX(B$115:B147)+1</f>
        <v>38</v>
      </c>
      <c r="D148" s="1" t="str">
        <f ca="1">INDIRECT($B$1&amp;Items!T$2&amp;$B148)</f>
        <v>CF(-)</v>
      </c>
      <c r="F148" s="1" t="str">
        <f ca="1">INDIRECT($B$1&amp;Items!P$2&amp;$B148)</f>
        <v>AA</v>
      </c>
      <c r="H148" s="13" t="str">
        <f ca="1">INDIRECT($B$1&amp;Items!M$2&amp;$B148)</f>
        <v>Оплаты себестоимостных затрат</v>
      </c>
      <c r="I148" s="13" t="str">
        <f ca="1">IF(INDIRECT($B$1&amp;Items!N$2&amp;$B148)="",H148,INDIRECT($B$1&amp;Items!N$2&amp;$B148))</f>
        <v>Оплаты расходов этапа-2 бизнес-процесса</v>
      </c>
      <c r="J148" s="1" t="str">
        <f ca="1">IF(INDIRECT($B$1&amp;Items!O$2&amp;$B148)="",IF(H148&lt;&gt;I148,"  "&amp;I148,I148),"    "&amp;INDIRECT($B$1&amp;Items!O$2&amp;$B148))</f>
        <v xml:space="preserve">    Производственные затраты-8</v>
      </c>
      <c r="S148" s="1">
        <f ca="1">SUM($U148:INDIRECT(ADDRESS(ROW(),SUMIFS($1:$1,$5:$5,MAX($5:$5)))))</f>
        <v>1401326.6876999999</v>
      </c>
      <c r="V148" s="1">
        <f ca="1">SUMIFS(INDIRECT($F$1&amp;$F148&amp;":"&amp;$F148),INDIRECT($F$1&amp;dbP!$D$2&amp;":"&amp;dbP!$D$2),"&gt;="&amp;V$6,INDIRECT($F$1&amp;dbP!$D$2&amp;":"&amp;dbP!$D$2),"&lt;="&amp;V$7,INDIRECT($F$1&amp;dbP!$O$2&amp;":"&amp;dbP!$O$2),$H148,INDIRECT($F$1&amp;dbP!$P$2&amp;":"&amp;dbP!$P$2),IF($I148=$J148,"*",$I148),INDIRECT($F$1&amp;dbP!$Q$2&amp;":"&amp;dbP!$Q$2),IF(OR($I148=$J148,"  "&amp;$I148=$J148),"*",RIGHT($J148,LEN($J148)-4)))</f>
        <v>980928.68138999981</v>
      </c>
      <c r="W148" s="1">
        <f ca="1">SUMIFS(INDIRECT($F$1&amp;$F148&amp;":"&amp;$F148),INDIRECT($F$1&amp;dbP!$D$2&amp;":"&amp;dbP!$D$2),"&gt;="&amp;W$6,INDIRECT($F$1&amp;dbP!$D$2&amp;":"&amp;dbP!$D$2),"&lt;="&amp;W$7,INDIRECT($F$1&amp;dbP!$O$2&amp;":"&amp;dbP!$O$2),$H148,INDIRECT($F$1&amp;dbP!$P$2&amp;":"&amp;dbP!$P$2),IF($I148=$J148,"*",$I148),INDIRECT($F$1&amp;dbP!$Q$2&amp;":"&amp;dbP!$Q$2),IF(OR($I148=$J148,"  "&amp;$I148=$J148),"*",RIGHT($J148,LEN($J148)-4)))</f>
        <v>420398.00631000008</v>
      </c>
      <c r="X148" s="1">
        <f ca="1">SUMIFS(INDIRECT($F$1&amp;$F148&amp;":"&amp;$F148),INDIRECT($F$1&amp;dbP!$D$2&amp;":"&amp;dbP!$D$2),"&gt;="&amp;X$6,INDIRECT($F$1&amp;dbP!$D$2&amp;":"&amp;dbP!$D$2),"&lt;="&amp;X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Y148" s="1">
        <f ca="1">SUMIFS(INDIRECT($F$1&amp;$F148&amp;":"&amp;$F148),INDIRECT($F$1&amp;dbP!$D$2&amp;":"&amp;dbP!$D$2),"&gt;="&amp;Y$6,INDIRECT($F$1&amp;dbP!$D$2&amp;":"&amp;dbP!$D$2),"&lt;="&amp;Y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Z148" s="1">
        <f ca="1">SUMIFS(INDIRECT($F$1&amp;$F148&amp;":"&amp;$F148),INDIRECT($F$1&amp;dbP!$D$2&amp;":"&amp;dbP!$D$2),"&gt;="&amp;Z$6,INDIRECT($F$1&amp;dbP!$D$2&amp;":"&amp;dbP!$D$2),"&lt;="&amp;Z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A148" s="1">
        <f ca="1">SUMIFS(INDIRECT($F$1&amp;$F148&amp;":"&amp;$F148),INDIRECT($F$1&amp;dbP!$D$2&amp;":"&amp;dbP!$D$2),"&gt;="&amp;AA$6,INDIRECT($F$1&amp;dbP!$D$2&amp;":"&amp;dbP!$D$2),"&lt;="&amp;AA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B148" s="1">
        <f ca="1">SUMIFS(INDIRECT($F$1&amp;$F148&amp;":"&amp;$F148),INDIRECT($F$1&amp;dbP!$D$2&amp;":"&amp;dbP!$D$2),"&gt;="&amp;AB$6,INDIRECT($F$1&amp;dbP!$D$2&amp;":"&amp;dbP!$D$2),"&lt;="&amp;AB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C148" s="1">
        <f ca="1">SUMIFS(INDIRECT($F$1&amp;$F148&amp;":"&amp;$F148),INDIRECT($F$1&amp;dbP!$D$2&amp;":"&amp;dbP!$D$2),"&gt;="&amp;AC$6,INDIRECT($F$1&amp;dbP!$D$2&amp;":"&amp;dbP!$D$2),"&lt;="&amp;AC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D148" s="1">
        <f ca="1">SUMIFS(INDIRECT($F$1&amp;$F148&amp;":"&amp;$F148),INDIRECT($F$1&amp;dbP!$D$2&amp;":"&amp;dbP!$D$2),"&gt;="&amp;AD$6,INDIRECT($F$1&amp;dbP!$D$2&amp;":"&amp;dbP!$D$2),"&lt;="&amp;AD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E148" s="1">
        <f ca="1">SUMIFS(INDIRECT($F$1&amp;$F148&amp;":"&amp;$F148),INDIRECT($F$1&amp;dbP!$D$2&amp;":"&amp;dbP!$D$2),"&gt;="&amp;AE$6,INDIRECT($F$1&amp;dbP!$D$2&amp;":"&amp;dbP!$D$2),"&lt;="&amp;AE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F148" s="1">
        <f ca="1">SUMIFS(INDIRECT($F$1&amp;$F148&amp;":"&amp;$F148),INDIRECT($F$1&amp;dbP!$D$2&amp;":"&amp;dbP!$D$2),"&gt;="&amp;AF$6,INDIRECT($F$1&amp;dbP!$D$2&amp;":"&amp;dbP!$D$2),"&lt;="&amp;AF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G148" s="1">
        <f ca="1">SUMIFS(INDIRECT($F$1&amp;$F148&amp;":"&amp;$F148),INDIRECT($F$1&amp;dbP!$D$2&amp;":"&amp;dbP!$D$2),"&gt;="&amp;AG$6,INDIRECT($F$1&amp;dbP!$D$2&amp;":"&amp;dbP!$D$2),"&lt;="&amp;AG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H148" s="1">
        <f ca="1">SUMIFS(INDIRECT($F$1&amp;$F148&amp;":"&amp;$F148),INDIRECT($F$1&amp;dbP!$D$2&amp;":"&amp;dbP!$D$2),"&gt;="&amp;AH$6,INDIRECT($F$1&amp;dbP!$D$2&amp;":"&amp;dbP!$D$2),"&lt;="&amp;AH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I148" s="1">
        <f ca="1">SUMIFS(INDIRECT($F$1&amp;$F148&amp;":"&amp;$F148),INDIRECT($F$1&amp;dbP!$D$2&amp;":"&amp;dbP!$D$2),"&gt;="&amp;AI$6,INDIRECT($F$1&amp;dbP!$D$2&amp;":"&amp;dbP!$D$2),"&lt;="&amp;AI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J148" s="1">
        <f ca="1">SUMIFS(INDIRECT($F$1&amp;$F148&amp;":"&amp;$F148),INDIRECT($F$1&amp;dbP!$D$2&amp;":"&amp;dbP!$D$2),"&gt;="&amp;AJ$6,INDIRECT($F$1&amp;dbP!$D$2&amp;":"&amp;dbP!$D$2),"&lt;="&amp;AJ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K148" s="1">
        <f ca="1">SUMIFS(INDIRECT($F$1&amp;$F148&amp;":"&amp;$F148),INDIRECT($F$1&amp;dbP!$D$2&amp;":"&amp;dbP!$D$2),"&gt;="&amp;AK$6,INDIRECT($F$1&amp;dbP!$D$2&amp;":"&amp;dbP!$D$2),"&lt;="&amp;AK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L148" s="1">
        <f ca="1">SUMIFS(INDIRECT($F$1&amp;$F148&amp;":"&amp;$F148),INDIRECT($F$1&amp;dbP!$D$2&amp;":"&amp;dbP!$D$2),"&gt;="&amp;AL$6,INDIRECT($F$1&amp;dbP!$D$2&amp;":"&amp;dbP!$D$2),"&lt;="&amp;AL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M148" s="1">
        <f ca="1">SUMIFS(INDIRECT($F$1&amp;$F148&amp;":"&amp;$F148),INDIRECT($F$1&amp;dbP!$D$2&amp;":"&amp;dbP!$D$2),"&gt;="&amp;AM$6,INDIRECT($F$1&amp;dbP!$D$2&amp;":"&amp;dbP!$D$2),"&lt;="&amp;AM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N148" s="1">
        <f ca="1">SUMIFS(INDIRECT($F$1&amp;$F148&amp;":"&amp;$F148),INDIRECT($F$1&amp;dbP!$D$2&amp;":"&amp;dbP!$D$2),"&gt;="&amp;AN$6,INDIRECT($F$1&amp;dbP!$D$2&amp;":"&amp;dbP!$D$2),"&lt;="&amp;AN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O148" s="1">
        <f ca="1">SUMIFS(INDIRECT($F$1&amp;$F148&amp;":"&amp;$F148),INDIRECT($F$1&amp;dbP!$D$2&amp;":"&amp;dbP!$D$2),"&gt;="&amp;AO$6,INDIRECT($F$1&amp;dbP!$D$2&amp;":"&amp;dbP!$D$2),"&lt;="&amp;AO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P148" s="1">
        <f ca="1">SUMIFS(INDIRECT($F$1&amp;$F148&amp;":"&amp;$F148),INDIRECT($F$1&amp;dbP!$D$2&amp;":"&amp;dbP!$D$2),"&gt;="&amp;AP$6,INDIRECT($F$1&amp;dbP!$D$2&amp;":"&amp;dbP!$D$2),"&lt;="&amp;AP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Q148" s="1">
        <f ca="1">SUMIFS(INDIRECT($F$1&amp;$F148&amp;":"&amp;$F148),INDIRECT($F$1&amp;dbP!$D$2&amp;":"&amp;dbP!$D$2),"&gt;="&amp;AQ$6,INDIRECT($F$1&amp;dbP!$D$2&amp;":"&amp;dbP!$D$2),"&lt;="&amp;AQ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R148" s="1">
        <f ca="1">SUMIFS(INDIRECT($F$1&amp;$F148&amp;":"&amp;$F148),INDIRECT($F$1&amp;dbP!$D$2&amp;":"&amp;dbP!$D$2),"&gt;="&amp;AR$6,INDIRECT($F$1&amp;dbP!$D$2&amp;":"&amp;dbP!$D$2),"&lt;="&amp;AR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S148" s="1">
        <f ca="1">SUMIFS(INDIRECT($F$1&amp;$F148&amp;":"&amp;$F148),INDIRECT($F$1&amp;dbP!$D$2&amp;":"&amp;dbP!$D$2),"&gt;="&amp;AS$6,INDIRECT($F$1&amp;dbP!$D$2&amp;":"&amp;dbP!$D$2),"&lt;="&amp;AS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T148" s="1">
        <f ca="1">SUMIFS(INDIRECT($F$1&amp;$F148&amp;":"&amp;$F148),INDIRECT($F$1&amp;dbP!$D$2&amp;":"&amp;dbP!$D$2),"&gt;="&amp;AT$6,INDIRECT($F$1&amp;dbP!$D$2&amp;":"&amp;dbP!$D$2),"&lt;="&amp;AT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U148" s="1">
        <f ca="1">SUMIFS(INDIRECT($F$1&amp;$F148&amp;":"&amp;$F148),INDIRECT($F$1&amp;dbP!$D$2&amp;":"&amp;dbP!$D$2),"&gt;="&amp;AU$6,INDIRECT($F$1&amp;dbP!$D$2&amp;":"&amp;dbP!$D$2),"&lt;="&amp;AU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V148" s="1">
        <f ca="1">SUMIFS(INDIRECT($F$1&amp;$F148&amp;":"&amp;$F148),INDIRECT($F$1&amp;dbP!$D$2&amp;":"&amp;dbP!$D$2),"&gt;="&amp;AV$6,INDIRECT($F$1&amp;dbP!$D$2&amp;":"&amp;dbP!$D$2),"&lt;="&amp;AV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W148" s="1">
        <f ca="1">SUMIFS(INDIRECT($F$1&amp;$F148&amp;":"&amp;$F148),INDIRECT($F$1&amp;dbP!$D$2&amp;":"&amp;dbP!$D$2),"&gt;="&amp;AW$6,INDIRECT($F$1&amp;dbP!$D$2&amp;":"&amp;dbP!$D$2),"&lt;="&amp;AW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X148" s="1">
        <f ca="1">SUMIFS(INDIRECT($F$1&amp;$F148&amp;":"&amp;$F148),INDIRECT($F$1&amp;dbP!$D$2&amp;":"&amp;dbP!$D$2),"&gt;="&amp;AX$6,INDIRECT($F$1&amp;dbP!$D$2&amp;":"&amp;dbP!$D$2),"&lt;="&amp;AX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Y148" s="1">
        <f ca="1">SUMIFS(INDIRECT($F$1&amp;$F148&amp;":"&amp;$F148),INDIRECT($F$1&amp;dbP!$D$2&amp;":"&amp;dbP!$D$2),"&gt;="&amp;AY$6,INDIRECT($F$1&amp;dbP!$D$2&amp;":"&amp;dbP!$D$2),"&lt;="&amp;AY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Z148" s="1">
        <f ca="1">SUMIFS(INDIRECT($F$1&amp;$F148&amp;":"&amp;$F148),INDIRECT($F$1&amp;dbP!$D$2&amp;":"&amp;dbP!$D$2),"&gt;="&amp;AZ$6,INDIRECT($F$1&amp;dbP!$D$2&amp;":"&amp;dbP!$D$2),"&lt;="&amp;AZ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A148" s="1">
        <f ca="1">SUMIFS(INDIRECT($F$1&amp;$F148&amp;":"&amp;$F148),INDIRECT($F$1&amp;dbP!$D$2&amp;":"&amp;dbP!$D$2),"&gt;="&amp;BA$6,INDIRECT($F$1&amp;dbP!$D$2&amp;":"&amp;dbP!$D$2),"&lt;="&amp;BA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B148" s="1">
        <f ca="1">SUMIFS(INDIRECT($F$1&amp;$F148&amp;":"&amp;$F148),INDIRECT($F$1&amp;dbP!$D$2&amp;":"&amp;dbP!$D$2),"&gt;="&amp;BB$6,INDIRECT($F$1&amp;dbP!$D$2&amp;":"&amp;dbP!$D$2),"&lt;="&amp;BB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C148" s="1">
        <f ca="1">SUMIFS(INDIRECT($F$1&amp;$F148&amp;":"&amp;$F148),INDIRECT($F$1&amp;dbP!$D$2&amp;":"&amp;dbP!$D$2),"&gt;="&amp;BC$6,INDIRECT($F$1&amp;dbP!$D$2&amp;":"&amp;dbP!$D$2),"&lt;="&amp;BC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D148" s="1">
        <f ca="1">SUMIFS(INDIRECT($F$1&amp;$F148&amp;":"&amp;$F148),INDIRECT($F$1&amp;dbP!$D$2&amp;":"&amp;dbP!$D$2),"&gt;="&amp;BD$6,INDIRECT($F$1&amp;dbP!$D$2&amp;":"&amp;dbP!$D$2),"&lt;="&amp;BD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E148" s="1">
        <f ca="1">SUMIFS(INDIRECT($F$1&amp;$F148&amp;":"&amp;$F148),INDIRECT($F$1&amp;dbP!$D$2&amp;":"&amp;dbP!$D$2),"&gt;="&amp;BE$6,INDIRECT($F$1&amp;dbP!$D$2&amp;":"&amp;dbP!$D$2),"&lt;="&amp;BE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</row>
    <row r="149" spans="2:57" x14ac:dyDescent="0.3">
      <c r="B149" s="1">
        <f>MAX(B$115:B148)+1</f>
        <v>39</v>
      </c>
      <c r="D149" s="1" t="str">
        <f ca="1">INDIRECT($B$1&amp;Items!T$2&amp;$B149)</f>
        <v>CF(-)</v>
      </c>
      <c r="F149" s="1" t="str">
        <f ca="1">INDIRECT($B$1&amp;Items!P$2&amp;$B149)</f>
        <v>AA</v>
      </c>
      <c r="H149" s="13" t="str">
        <f ca="1">INDIRECT($B$1&amp;Items!M$2&amp;$B149)</f>
        <v>Оплаты себестоимостных затрат</v>
      </c>
      <c r="I149" s="13" t="str">
        <f ca="1">IF(INDIRECT($B$1&amp;Items!N$2&amp;$B149)="",H149,INDIRECT($B$1&amp;Items!N$2&amp;$B149))</f>
        <v>Оплаты расходов этапа-2 бизнес-процесса</v>
      </c>
      <c r="J149" s="1" t="str">
        <f ca="1">IF(INDIRECT($B$1&amp;Items!O$2&amp;$B149)="",IF(H149&lt;&gt;I149,"  "&amp;I149,I149),"    "&amp;INDIRECT($B$1&amp;Items!O$2&amp;$B149))</f>
        <v xml:space="preserve">    Производственные затраты-9</v>
      </c>
      <c r="S149" s="1">
        <f ca="1">SUM($U149:INDIRECT(ADDRESS(ROW(),SUMIFS($1:$1,$5:$5,MAX($5:$5)))))</f>
        <v>1210796.01</v>
      </c>
      <c r="V149" s="1">
        <f ca="1">SUMIFS(INDIRECT($F$1&amp;$F149&amp;":"&amp;$F149),INDIRECT($F$1&amp;dbP!$D$2&amp;":"&amp;dbP!$D$2),"&gt;="&amp;V$6,INDIRECT($F$1&amp;dbP!$D$2&amp;":"&amp;dbP!$D$2),"&lt;="&amp;V$7,INDIRECT($F$1&amp;dbP!$O$2&amp;":"&amp;dbP!$O$2),$H149,INDIRECT($F$1&amp;dbP!$P$2&amp;":"&amp;dbP!$P$2),IF($I149=$J149,"*",$I149),INDIRECT($F$1&amp;dbP!$Q$2&amp;":"&amp;dbP!$Q$2),IF(OR($I149=$J149,"  "&amp;$I149=$J149),"*",RIGHT($J149,LEN($J149)-4)))</f>
        <v>1210796.01</v>
      </c>
      <c r="W149" s="1">
        <f ca="1">SUMIFS(INDIRECT($F$1&amp;$F149&amp;":"&amp;$F149),INDIRECT($F$1&amp;dbP!$D$2&amp;":"&amp;dbP!$D$2),"&gt;="&amp;W$6,INDIRECT($F$1&amp;dbP!$D$2&amp;":"&amp;dbP!$D$2),"&lt;="&amp;W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X149" s="1">
        <f ca="1">SUMIFS(INDIRECT($F$1&amp;$F149&amp;":"&amp;$F149),INDIRECT($F$1&amp;dbP!$D$2&amp;":"&amp;dbP!$D$2),"&gt;="&amp;X$6,INDIRECT($F$1&amp;dbP!$D$2&amp;":"&amp;dbP!$D$2),"&lt;="&amp;X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Y149" s="1">
        <f ca="1">SUMIFS(INDIRECT($F$1&amp;$F149&amp;":"&amp;$F149),INDIRECT($F$1&amp;dbP!$D$2&amp;":"&amp;dbP!$D$2),"&gt;="&amp;Y$6,INDIRECT($F$1&amp;dbP!$D$2&amp;":"&amp;dbP!$D$2),"&lt;="&amp;Y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Z149" s="1">
        <f ca="1">SUMIFS(INDIRECT($F$1&amp;$F149&amp;":"&amp;$F149),INDIRECT($F$1&amp;dbP!$D$2&amp;":"&amp;dbP!$D$2),"&gt;="&amp;Z$6,INDIRECT($F$1&amp;dbP!$D$2&amp;":"&amp;dbP!$D$2),"&lt;="&amp;Z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A149" s="1">
        <f ca="1">SUMIFS(INDIRECT($F$1&amp;$F149&amp;":"&amp;$F149),INDIRECT($F$1&amp;dbP!$D$2&amp;":"&amp;dbP!$D$2),"&gt;="&amp;AA$6,INDIRECT($F$1&amp;dbP!$D$2&amp;":"&amp;dbP!$D$2),"&lt;="&amp;AA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B149" s="1">
        <f ca="1">SUMIFS(INDIRECT($F$1&amp;$F149&amp;":"&amp;$F149),INDIRECT($F$1&amp;dbP!$D$2&amp;":"&amp;dbP!$D$2),"&gt;="&amp;AB$6,INDIRECT($F$1&amp;dbP!$D$2&amp;":"&amp;dbP!$D$2),"&lt;="&amp;AB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C149" s="1">
        <f ca="1">SUMIFS(INDIRECT($F$1&amp;$F149&amp;":"&amp;$F149),INDIRECT($F$1&amp;dbP!$D$2&amp;":"&amp;dbP!$D$2),"&gt;="&amp;AC$6,INDIRECT($F$1&amp;dbP!$D$2&amp;":"&amp;dbP!$D$2),"&lt;="&amp;AC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D149" s="1">
        <f ca="1">SUMIFS(INDIRECT($F$1&amp;$F149&amp;":"&amp;$F149),INDIRECT($F$1&amp;dbP!$D$2&amp;":"&amp;dbP!$D$2),"&gt;="&amp;AD$6,INDIRECT($F$1&amp;dbP!$D$2&amp;":"&amp;dbP!$D$2),"&lt;="&amp;AD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E149" s="1">
        <f ca="1">SUMIFS(INDIRECT($F$1&amp;$F149&amp;":"&amp;$F149),INDIRECT($F$1&amp;dbP!$D$2&amp;":"&amp;dbP!$D$2),"&gt;="&amp;AE$6,INDIRECT($F$1&amp;dbP!$D$2&amp;":"&amp;dbP!$D$2),"&lt;="&amp;AE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F149" s="1">
        <f ca="1">SUMIFS(INDIRECT($F$1&amp;$F149&amp;":"&amp;$F149),INDIRECT($F$1&amp;dbP!$D$2&amp;":"&amp;dbP!$D$2),"&gt;="&amp;AF$6,INDIRECT($F$1&amp;dbP!$D$2&amp;":"&amp;dbP!$D$2),"&lt;="&amp;AF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G149" s="1">
        <f ca="1">SUMIFS(INDIRECT($F$1&amp;$F149&amp;":"&amp;$F149),INDIRECT($F$1&amp;dbP!$D$2&amp;":"&amp;dbP!$D$2),"&gt;="&amp;AG$6,INDIRECT($F$1&amp;dbP!$D$2&amp;":"&amp;dbP!$D$2),"&lt;="&amp;AG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H149" s="1">
        <f ca="1">SUMIFS(INDIRECT($F$1&amp;$F149&amp;":"&amp;$F149),INDIRECT($F$1&amp;dbP!$D$2&amp;":"&amp;dbP!$D$2),"&gt;="&amp;AH$6,INDIRECT($F$1&amp;dbP!$D$2&amp;":"&amp;dbP!$D$2),"&lt;="&amp;AH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I149" s="1">
        <f ca="1">SUMIFS(INDIRECT($F$1&amp;$F149&amp;":"&amp;$F149),INDIRECT($F$1&amp;dbP!$D$2&amp;":"&amp;dbP!$D$2),"&gt;="&amp;AI$6,INDIRECT($F$1&amp;dbP!$D$2&amp;":"&amp;dbP!$D$2),"&lt;="&amp;AI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J149" s="1">
        <f ca="1">SUMIFS(INDIRECT($F$1&amp;$F149&amp;":"&amp;$F149),INDIRECT($F$1&amp;dbP!$D$2&amp;":"&amp;dbP!$D$2),"&gt;="&amp;AJ$6,INDIRECT($F$1&amp;dbP!$D$2&amp;":"&amp;dbP!$D$2),"&lt;="&amp;AJ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K149" s="1">
        <f ca="1">SUMIFS(INDIRECT($F$1&amp;$F149&amp;":"&amp;$F149),INDIRECT($F$1&amp;dbP!$D$2&amp;":"&amp;dbP!$D$2),"&gt;="&amp;AK$6,INDIRECT($F$1&amp;dbP!$D$2&amp;":"&amp;dbP!$D$2),"&lt;="&amp;AK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L149" s="1">
        <f ca="1">SUMIFS(INDIRECT($F$1&amp;$F149&amp;":"&amp;$F149),INDIRECT($F$1&amp;dbP!$D$2&amp;":"&amp;dbP!$D$2),"&gt;="&amp;AL$6,INDIRECT($F$1&amp;dbP!$D$2&amp;":"&amp;dbP!$D$2),"&lt;="&amp;AL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M149" s="1">
        <f ca="1">SUMIFS(INDIRECT($F$1&amp;$F149&amp;":"&amp;$F149),INDIRECT($F$1&amp;dbP!$D$2&amp;":"&amp;dbP!$D$2),"&gt;="&amp;AM$6,INDIRECT($F$1&amp;dbP!$D$2&amp;":"&amp;dbP!$D$2),"&lt;="&amp;AM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N149" s="1">
        <f ca="1">SUMIFS(INDIRECT($F$1&amp;$F149&amp;":"&amp;$F149),INDIRECT($F$1&amp;dbP!$D$2&amp;":"&amp;dbP!$D$2),"&gt;="&amp;AN$6,INDIRECT($F$1&amp;dbP!$D$2&amp;":"&amp;dbP!$D$2),"&lt;="&amp;AN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O149" s="1">
        <f ca="1">SUMIFS(INDIRECT($F$1&amp;$F149&amp;":"&amp;$F149),INDIRECT($F$1&amp;dbP!$D$2&amp;":"&amp;dbP!$D$2),"&gt;="&amp;AO$6,INDIRECT($F$1&amp;dbP!$D$2&amp;":"&amp;dbP!$D$2),"&lt;="&amp;AO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P149" s="1">
        <f ca="1">SUMIFS(INDIRECT($F$1&amp;$F149&amp;":"&amp;$F149),INDIRECT($F$1&amp;dbP!$D$2&amp;":"&amp;dbP!$D$2),"&gt;="&amp;AP$6,INDIRECT($F$1&amp;dbP!$D$2&amp;":"&amp;dbP!$D$2),"&lt;="&amp;AP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Q149" s="1">
        <f ca="1">SUMIFS(INDIRECT($F$1&amp;$F149&amp;":"&amp;$F149),INDIRECT($F$1&amp;dbP!$D$2&amp;":"&amp;dbP!$D$2),"&gt;="&amp;AQ$6,INDIRECT($F$1&amp;dbP!$D$2&amp;":"&amp;dbP!$D$2),"&lt;="&amp;AQ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R149" s="1">
        <f ca="1">SUMIFS(INDIRECT($F$1&amp;$F149&amp;":"&amp;$F149),INDIRECT($F$1&amp;dbP!$D$2&amp;":"&amp;dbP!$D$2),"&gt;="&amp;AR$6,INDIRECT($F$1&amp;dbP!$D$2&amp;":"&amp;dbP!$D$2),"&lt;="&amp;AR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S149" s="1">
        <f ca="1">SUMIFS(INDIRECT($F$1&amp;$F149&amp;":"&amp;$F149),INDIRECT($F$1&amp;dbP!$D$2&amp;":"&amp;dbP!$D$2),"&gt;="&amp;AS$6,INDIRECT($F$1&amp;dbP!$D$2&amp;":"&amp;dbP!$D$2),"&lt;="&amp;AS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T149" s="1">
        <f ca="1">SUMIFS(INDIRECT($F$1&amp;$F149&amp;":"&amp;$F149),INDIRECT($F$1&amp;dbP!$D$2&amp;":"&amp;dbP!$D$2),"&gt;="&amp;AT$6,INDIRECT($F$1&amp;dbP!$D$2&amp;":"&amp;dbP!$D$2),"&lt;="&amp;AT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U149" s="1">
        <f ca="1">SUMIFS(INDIRECT($F$1&amp;$F149&amp;":"&amp;$F149),INDIRECT($F$1&amp;dbP!$D$2&amp;":"&amp;dbP!$D$2),"&gt;="&amp;AU$6,INDIRECT($F$1&amp;dbP!$D$2&amp;":"&amp;dbP!$D$2),"&lt;="&amp;AU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V149" s="1">
        <f ca="1">SUMIFS(INDIRECT($F$1&amp;$F149&amp;":"&amp;$F149),INDIRECT($F$1&amp;dbP!$D$2&amp;":"&amp;dbP!$D$2),"&gt;="&amp;AV$6,INDIRECT($F$1&amp;dbP!$D$2&amp;":"&amp;dbP!$D$2),"&lt;="&amp;AV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W149" s="1">
        <f ca="1">SUMIFS(INDIRECT($F$1&amp;$F149&amp;":"&amp;$F149),INDIRECT($F$1&amp;dbP!$D$2&amp;":"&amp;dbP!$D$2),"&gt;="&amp;AW$6,INDIRECT($F$1&amp;dbP!$D$2&amp;":"&amp;dbP!$D$2),"&lt;="&amp;AW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X149" s="1">
        <f ca="1">SUMIFS(INDIRECT($F$1&amp;$F149&amp;":"&amp;$F149),INDIRECT($F$1&amp;dbP!$D$2&amp;":"&amp;dbP!$D$2),"&gt;="&amp;AX$6,INDIRECT($F$1&amp;dbP!$D$2&amp;":"&amp;dbP!$D$2),"&lt;="&amp;AX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Y149" s="1">
        <f ca="1">SUMIFS(INDIRECT($F$1&amp;$F149&amp;":"&amp;$F149),INDIRECT($F$1&amp;dbP!$D$2&amp;":"&amp;dbP!$D$2),"&gt;="&amp;AY$6,INDIRECT($F$1&amp;dbP!$D$2&amp;":"&amp;dbP!$D$2),"&lt;="&amp;AY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Z149" s="1">
        <f ca="1">SUMIFS(INDIRECT($F$1&amp;$F149&amp;":"&amp;$F149),INDIRECT($F$1&amp;dbP!$D$2&amp;":"&amp;dbP!$D$2),"&gt;="&amp;AZ$6,INDIRECT($F$1&amp;dbP!$D$2&amp;":"&amp;dbP!$D$2),"&lt;="&amp;AZ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A149" s="1">
        <f ca="1">SUMIFS(INDIRECT($F$1&amp;$F149&amp;":"&amp;$F149),INDIRECT($F$1&amp;dbP!$D$2&amp;":"&amp;dbP!$D$2),"&gt;="&amp;BA$6,INDIRECT($F$1&amp;dbP!$D$2&amp;":"&amp;dbP!$D$2),"&lt;="&amp;BA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B149" s="1">
        <f ca="1">SUMIFS(INDIRECT($F$1&amp;$F149&amp;":"&amp;$F149),INDIRECT($F$1&amp;dbP!$D$2&amp;":"&amp;dbP!$D$2),"&gt;="&amp;BB$6,INDIRECT($F$1&amp;dbP!$D$2&amp;":"&amp;dbP!$D$2),"&lt;="&amp;BB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C149" s="1">
        <f ca="1">SUMIFS(INDIRECT($F$1&amp;$F149&amp;":"&amp;$F149),INDIRECT($F$1&amp;dbP!$D$2&amp;":"&amp;dbP!$D$2),"&gt;="&amp;BC$6,INDIRECT($F$1&amp;dbP!$D$2&amp;":"&amp;dbP!$D$2),"&lt;="&amp;BC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D149" s="1">
        <f ca="1">SUMIFS(INDIRECT($F$1&amp;$F149&amp;":"&amp;$F149),INDIRECT($F$1&amp;dbP!$D$2&amp;":"&amp;dbP!$D$2),"&gt;="&amp;BD$6,INDIRECT($F$1&amp;dbP!$D$2&amp;":"&amp;dbP!$D$2),"&lt;="&amp;BD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E149" s="1">
        <f ca="1">SUMIFS(INDIRECT($F$1&amp;$F149&amp;":"&amp;$F149),INDIRECT($F$1&amp;dbP!$D$2&amp;":"&amp;dbP!$D$2),"&gt;="&amp;BE$6,INDIRECT($F$1&amp;dbP!$D$2&amp;":"&amp;dbP!$D$2),"&lt;="&amp;BE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</row>
    <row r="150" spans="2:57" x14ac:dyDescent="0.3">
      <c r="B150" s="1">
        <f>MAX(B$115:B149)+1</f>
        <v>40</v>
      </c>
      <c r="D150" s="1" t="str">
        <f ca="1">INDIRECT($B$1&amp;Items!T$2&amp;$B150)</f>
        <v>CF(-)</v>
      </c>
      <c r="F150" s="1" t="str">
        <f ca="1">INDIRECT($B$1&amp;Items!P$2&amp;$B150)</f>
        <v>AA</v>
      </c>
      <c r="H150" s="13" t="str">
        <f ca="1">INDIRECT($B$1&amp;Items!M$2&amp;$B150)</f>
        <v>Оплаты себестоимостных затрат</v>
      </c>
      <c r="I150" s="13" t="str">
        <f ca="1">IF(INDIRECT($B$1&amp;Items!N$2&amp;$B150)="",H150,INDIRECT($B$1&amp;Items!N$2&amp;$B150))</f>
        <v>Оплаты расходов этапа-2 бизнес-процесса</v>
      </c>
      <c r="J150" s="1" t="str">
        <f ca="1">IF(INDIRECT($B$1&amp;Items!O$2&amp;$B150)="",IF(H150&lt;&gt;I150,"  "&amp;I150,I150),"    "&amp;INDIRECT($B$1&amp;Items!O$2&amp;$B150))</f>
        <v xml:space="preserve">    Производственные затраты-10</v>
      </c>
      <c r="S150" s="1">
        <f ca="1">SUM($U150:INDIRECT(ADDRESS(ROW(),SUMIFS($1:$1,$5:$5,MAX($5:$5)))))</f>
        <v>1169040.2893000001</v>
      </c>
      <c r="V150" s="1">
        <f ca="1">SUMIFS(INDIRECT($F$1&amp;$F150&amp;":"&amp;$F150),INDIRECT($F$1&amp;dbP!$D$2&amp;":"&amp;dbP!$D$2),"&gt;="&amp;V$6,INDIRECT($F$1&amp;dbP!$D$2&amp;":"&amp;dbP!$D$2),"&lt;="&amp;V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W150" s="1">
        <f ca="1">SUMIFS(INDIRECT($F$1&amp;$F150&amp;":"&amp;$F150),INDIRECT($F$1&amp;dbP!$D$2&amp;":"&amp;dbP!$D$2),"&gt;="&amp;W$6,INDIRECT($F$1&amp;dbP!$D$2&amp;":"&amp;dbP!$D$2),"&lt;="&amp;W$7,INDIRECT($F$1&amp;dbP!$O$2&amp;":"&amp;dbP!$O$2),$H150,INDIRECT($F$1&amp;dbP!$P$2&amp;":"&amp;dbP!$P$2),IF($I150=$J150,"*",$I150),INDIRECT($F$1&amp;dbP!$Q$2&amp;":"&amp;dbP!$Q$2),IF(OR($I150=$J150,"  "&amp;$I150=$J150),"*",RIGHT($J150,LEN($J150)-4)))</f>
        <v>350712.08679000003</v>
      </c>
      <c r="X150" s="1">
        <f ca="1">SUMIFS(INDIRECT($F$1&amp;$F150&amp;":"&amp;$F150),INDIRECT($F$1&amp;dbP!$D$2&amp;":"&amp;dbP!$D$2),"&gt;="&amp;X$6,INDIRECT($F$1&amp;dbP!$D$2&amp;":"&amp;dbP!$D$2),"&lt;="&amp;X$7,INDIRECT($F$1&amp;dbP!$O$2&amp;":"&amp;dbP!$O$2),$H150,INDIRECT($F$1&amp;dbP!$P$2&amp;":"&amp;dbP!$P$2),IF($I150=$J150,"*",$I150),INDIRECT($F$1&amp;dbP!$Q$2&amp;":"&amp;dbP!$Q$2),IF(OR($I150=$J150,"  "&amp;$I150=$J150),"*",RIGHT($J150,LEN($J150)-4)))</f>
        <v>818328.20250999997</v>
      </c>
      <c r="Y150" s="1">
        <f ca="1">SUMIFS(INDIRECT($F$1&amp;$F150&amp;":"&amp;$F150),INDIRECT($F$1&amp;dbP!$D$2&amp;":"&amp;dbP!$D$2),"&gt;="&amp;Y$6,INDIRECT($F$1&amp;dbP!$D$2&amp;":"&amp;dbP!$D$2),"&lt;="&amp;Y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Z150" s="1">
        <f ca="1">SUMIFS(INDIRECT($F$1&amp;$F150&amp;":"&amp;$F150),INDIRECT($F$1&amp;dbP!$D$2&amp;":"&amp;dbP!$D$2),"&gt;="&amp;Z$6,INDIRECT($F$1&amp;dbP!$D$2&amp;":"&amp;dbP!$D$2),"&lt;="&amp;Z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A150" s="1">
        <f ca="1">SUMIFS(INDIRECT($F$1&amp;$F150&amp;":"&amp;$F150),INDIRECT($F$1&amp;dbP!$D$2&amp;":"&amp;dbP!$D$2),"&gt;="&amp;AA$6,INDIRECT($F$1&amp;dbP!$D$2&amp;":"&amp;dbP!$D$2),"&lt;="&amp;AA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B150" s="1">
        <f ca="1">SUMIFS(INDIRECT($F$1&amp;$F150&amp;":"&amp;$F150),INDIRECT($F$1&amp;dbP!$D$2&amp;":"&amp;dbP!$D$2),"&gt;="&amp;AB$6,INDIRECT($F$1&amp;dbP!$D$2&amp;":"&amp;dbP!$D$2),"&lt;="&amp;AB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C150" s="1">
        <f ca="1">SUMIFS(INDIRECT($F$1&amp;$F150&amp;":"&amp;$F150),INDIRECT($F$1&amp;dbP!$D$2&amp;":"&amp;dbP!$D$2),"&gt;="&amp;AC$6,INDIRECT($F$1&amp;dbP!$D$2&amp;":"&amp;dbP!$D$2),"&lt;="&amp;AC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D150" s="1">
        <f ca="1">SUMIFS(INDIRECT($F$1&amp;$F150&amp;":"&amp;$F150),INDIRECT($F$1&amp;dbP!$D$2&amp;":"&amp;dbP!$D$2),"&gt;="&amp;AD$6,INDIRECT($F$1&amp;dbP!$D$2&amp;":"&amp;dbP!$D$2),"&lt;="&amp;AD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E150" s="1">
        <f ca="1">SUMIFS(INDIRECT($F$1&amp;$F150&amp;":"&amp;$F150),INDIRECT($F$1&amp;dbP!$D$2&amp;":"&amp;dbP!$D$2),"&gt;="&amp;AE$6,INDIRECT($F$1&amp;dbP!$D$2&amp;":"&amp;dbP!$D$2),"&lt;="&amp;AE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F150" s="1">
        <f ca="1">SUMIFS(INDIRECT($F$1&amp;$F150&amp;":"&amp;$F150),INDIRECT($F$1&amp;dbP!$D$2&amp;":"&amp;dbP!$D$2),"&gt;="&amp;AF$6,INDIRECT($F$1&amp;dbP!$D$2&amp;":"&amp;dbP!$D$2),"&lt;="&amp;AF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G150" s="1">
        <f ca="1">SUMIFS(INDIRECT($F$1&amp;$F150&amp;":"&amp;$F150),INDIRECT($F$1&amp;dbP!$D$2&amp;":"&amp;dbP!$D$2),"&gt;="&amp;AG$6,INDIRECT($F$1&amp;dbP!$D$2&amp;":"&amp;dbP!$D$2),"&lt;="&amp;AG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H150" s="1">
        <f ca="1">SUMIFS(INDIRECT($F$1&amp;$F150&amp;":"&amp;$F150),INDIRECT($F$1&amp;dbP!$D$2&amp;":"&amp;dbP!$D$2),"&gt;="&amp;AH$6,INDIRECT($F$1&amp;dbP!$D$2&amp;":"&amp;dbP!$D$2),"&lt;="&amp;AH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I150" s="1">
        <f ca="1">SUMIFS(INDIRECT($F$1&amp;$F150&amp;":"&amp;$F150),INDIRECT($F$1&amp;dbP!$D$2&amp;":"&amp;dbP!$D$2),"&gt;="&amp;AI$6,INDIRECT($F$1&amp;dbP!$D$2&amp;":"&amp;dbP!$D$2),"&lt;="&amp;AI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J150" s="1">
        <f ca="1">SUMIFS(INDIRECT($F$1&amp;$F150&amp;":"&amp;$F150),INDIRECT($F$1&amp;dbP!$D$2&amp;":"&amp;dbP!$D$2),"&gt;="&amp;AJ$6,INDIRECT($F$1&amp;dbP!$D$2&amp;":"&amp;dbP!$D$2),"&lt;="&amp;AJ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K150" s="1">
        <f ca="1">SUMIFS(INDIRECT($F$1&amp;$F150&amp;":"&amp;$F150),INDIRECT($F$1&amp;dbP!$D$2&amp;":"&amp;dbP!$D$2),"&gt;="&amp;AK$6,INDIRECT($F$1&amp;dbP!$D$2&amp;":"&amp;dbP!$D$2),"&lt;="&amp;AK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L150" s="1">
        <f ca="1">SUMIFS(INDIRECT($F$1&amp;$F150&amp;":"&amp;$F150),INDIRECT($F$1&amp;dbP!$D$2&amp;":"&amp;dbP!$D$2),"&gt;="&amp;AL$6,INDIRECT($F$1&amp;dbP!$D$2&amp;":"&amp;dbP!$D$2),"&lt;="&amp;AL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M150" s="1">
        <f ca="1">SUMIFS(INDIRECT($F$1&amp;$F150&amp;":"&amp;$F150),INDIRECT($F$1&amp;dbP!$D$2&amp;":"&amp;dbP!$D$2),"&gt;="&amp;AM$6,INDIRECT($F$1&amp;dbP!$D$2&amp;":"&amp;dbP!$D$2),"&lt;="&amp;AM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N150" s="1">
        <f ca="1">SUMIFS(INDIRECT($F$1&amp;$F150&amp;":"&amp;$F150),INDIRECT($F$1&amp;dbP!$D$2&amp;":"&amp;dbP!$D$2),"&gt;="&amp;AN$6,INDIRECT($F$1&amp;dbP!$D$2&amp;":"&amp;dbP!$D$2),"&lt;="&amp;AN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O150" s="1">
        <f ca="1">SUMIFS(INDIRECT($F$1&amp;$F150&amp;":"&amp;$F150),INDIRECT($F$1&amp;dbP!$D$2&amp;":"&amp;dbP!$D$2),"&gt;="&amp;AO$6,INDIRECT($F$1&amp;dbP!$D$2&amp;":"&amp;dbP!$D$2),"&lt;="&amp;AO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P150" s="1">
        <f ca="1">SUMIFS(INDIRECT($F$1&amp;$F150&amp;":"&amp;$F150),INDIRECT($F$1&amp;dbP!$D$2&amp;":"&amp;dbP!$D$2),"&gt;="&amp;AP$6,INDIRECT($F$1&amp;dbP!$D$2&amp;":"&amp;dbP!$D$2),"&lt;="&amp;AP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Q150" s="1">
        <f ca="1">SUMIFS(INDIRECT($F$1&amp;$F150&amp;":"&amp;$F150),INDIRECT($F$1&amp;dbP!$D$2&amp;":"&amp;dbP!$D$2),"&gt;="&amp;AQ$6,INDIRECT($F$1&amp;dbP!$D$2&amp;":"&amp;dbP!$D$2),"&lt;="&amp;AQ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R150" s="1">
        <f ca="1">SUMIFS(INDIRECT($F$1&amp;$F150&amp;":"&amp;$F150),INDIRECT($F$1&amp;dbP!$D$2&amp;":"&amp;dbP!$D$2),"&gt;="&amp;AR$6,INDIRECT($F$1&amp;dbP!$D$2&amp;":"&amp;dbP!$D$2),"&lt;="&amp;AR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S150" s="1">
        <f ca="1">SUMIFS(INDIRECT($F$1&amp;$F150&amp;":"&amp;$F150),INDIRECT($F$1&amp;dbP!$D$2&amp;":"&amp;dbP!$D$2),"&gt;="&amp;AS$6,INDIRECT($F$1&amp;dbP!$D$2&amp;":"&amp;dbP!$D$2),"&lt;="&amp;AS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T150" s="1">
        <f ca="1">SUMIFS(INDIRECT($F$1&amp;$F150&amp;":"&amp;$F150),INDIRECT($F$1&amp;dbP!$D$2&amp;":"&amp;dbP!$D$2),"&gt;="&amp;AT$6,INDIRECT($F$1&amp;dbP!$D$2&amp;":"&amp;dbP!$D$2),"&lt;="&amp;AT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U150" s="1">
        <f ca="1">SUMIFS(INDIRECT($F$1&amp;$F150&amp;":"&amp;$F150),INDIRECT($F$1&amp;dbP!$D$2&amp;":"&amp;dbP!$D$2),"&gt;="&amp;AU$6,INDIRECT($F$1&amp;dbP!$D$2&amp;":"&amp;dbP!$D$2),"&lt;="&amp;AU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V150" s="1">
        <f ca="1">SUMIFS(INDIRECT($F$1&amp;$F150&amp;":"&amp;$F150),INDIRECT($F$1&amp;dbP!$D$2&amp;":"&amp;dbP!$D$2),"&gt;="&amp;AV$6,INDIRECT($F$1&amp;dbP!$D$2&amp;":"&amp;dbP!$D$2),"&lt;="&amp;AV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W150" s="1">
        <f ca="1">SUMIFS(INDIRECT($F$1&amp;$F150&amp;":"&amp;$F150),INDIRECT($F$1&amp;dbP!$D$2&amp;":"&amp;dbP!$D$2),"&gt;="&amp;AW$6,INDIRECT($F$1&amp;dbP!$D$2&amp;":"&amp;dbP!$D$2),"&lt;="&amp;AW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X150" s="1">
        <f ca="1">SUMIFS(INDIRECT($F$1&amp;$F150&amp;":"&amp;$F150),INDIRECT($F$1&amp;dbP!$D$2&amp;":"&amp;dbP!$D$2),"&gt;="&amp;AX$6,INDIRECT($F$1&amp;dbP!$D$2&amp;":"&amp;dbP!$D$2),"&lt;="&amp;AX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Y150" s="1">
        <f ca="1">SUMIFS(INDIRECT($F$1&amp;$F150&amp;":"&amp;$F150),INDIRECT($F$1&amp;dbP!$D$2&amp;":"&amp;dbP!$D$2),"&gt;="&amp;AY$6,INDIRECT($F$1&amp;dbP!$D$2&amp;":"&amp;dbP!$D$2),"&lt;="&amp;AY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Z150" s="1">
        <f ca="1">SUMIFS(INDIRECT($F$1&amp;$F150&amp;":"&amp;$F150),INDIRECT($F$1&amp;dbP!$D$2&amp;":"&amp;dbP!$D$2),"&gt;="&amp;AZ$6,INDIRECT($F$1&amp;dbP!$D$2&amp;":"&amp;dbP!$D$2),"&lt;="&amp;AZ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A150" s="1">
        <f ca="1">SUMIFS(INDIRECT($F$1&amp;$F150&amp;":"&amp;$F150),INDIRECT($F$1&amp;dbP!$D$2&amp;":"&amp;dbP!$D$2),"&gt;="&amp;BA$6,INDIRECT($F$1&amp;dbP!$D$2&amp;":"&amp;dbP!$D$2),"&lt;="&amp;BA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B150" s="1">
        <f ca="1">SUMIFS(INDIRECT($F$1&amp;$F150&amp;":"&amp;$F150),INDIRECT($F$1&amp;dbP!$D$2&amp;":"&amp;dbP!$D$2),"&gt;="&amp;BB$6,INDIRECT($F$1&amp;dbP!$D$2&amp;":"&amp;dbP!$D$2),"&lt;="&amp;BB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C150" s="1">
        <f ca="1">SUMIFS(INDIRECT($F$1&amp;$F150&amp;":"&amp;$F150),INDIRECT($F$1&amp;dbP!$D$2&amp;":"&amp;dbP!$D$2),"&gt;="&amp;BC$6,INDIRECT($F$1&amp;dbP!$D$2&amp;":"&amp;dbP!$D$2),"&lt;="&amp;BC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D150" s="1">
        <f ca="1">SUMIFS(INDIRECT($F$1&amp;$F150&amp;":"&amp;$F150),INDIRECT($F$1&amp;dbP!$D$2&amp;":"&amp;dbP!$D$2),"&gt;="&amp;BD$6,INDIRECT($F$1&amp;dbP!$D$2&amp;":"&amp;dbP!$D$2),"&lt;="&amp;BD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E150" s="1">
        <f ca="1">SUMIFS(INDIRECT($F$1&amp;$F150&amp;":"&amp;$F150),INDIRECT($F$1&amp;dbP!$D$2&amp;":"&amp;dbP!$D$2),"&gt;="&amp;BE$6,INDIRECT($F$1&amp;dbP!$D$2&amp;":"&amp;dbP!$D$2),"&lt;="&amp;BE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</row>
    <row r="151" spans="2:57" x14ac:dyDescent="0.3">
      <c r="B151" s="1">
        <f>MAX(B$115:B150)+1</f>
        <v>41</v>
      </c>
      <c r="D151" s="1">
        <f ca="1">INDIRECT($B$1&amp;Items!T$2&amp;$B151)</f>
        <v>0</v>
      </c>
      <c r="F151" s="1" t="str">
        <f ca="1">INDIRECT($B$1&amp;Items!P$2&amp;$B151)</f>
        <v>AA</v>
      </c>
      <c r="H151" s="13" t="str">
        <f ca="1">INDIRECT($B$1&amp;Items!M$2&amp;$B151)</f>
        <v>Оплаты себестоимостных затрат</v>
      </c>
      <c r="I151" s="13" t="str">
        <f ca="1">IF(INDIRECT($B$1&amp;Items!N$2&amp;$B151)="",H151,INDIRECT($B$1&amp;Items!N$2&amp;$B151))</f>
        <v>Оплаты расходов этапа-3 бизнес-процесса</v>
      </c>
      <c r="J151" s="1" t="str">
        <f ca="1">IF(INDIRECT($B$1&amp;Items!O$2&amp;$B151)="",IF(H151&lt;&gt;I151,"  "&amp;I151,I151),"    "&amp;INDIRECT($B$1&amp;Items!O$2&amp;$B151))</f>
        <v xml:space="preserve">  Оплаты расходов этапа-3 бизнес-процесса</v>
      </c>
      <c r="S151" s="1">
        <f ca="1">SUM($U151:INDIRECT(ADDRESS(ROW(),SUMIFS($1:$1,$5:$5,MAX($5:$5)))))</f>
        <v>16935787.377898</v>
      </c>
      <c r="V151" s="1">
        <f ca="1">SUMIFS(INDIRECT($F$1&amp;$F151&amp;":"&amp;$F151),INDIRECT($F$1&amp;dbP!$D$2&amp;":"&amp;dbP!$D$2),"&gt;="&amp;V$6,INDIRECT($F$1&amp;dbP!$D$2&amp;":"&amp;dbP!$D$2),"&lt;="&amp;V$7,INDIRECT($F$1&amp;dbP!$O$2&amp;":"&amp;dbP!$O$2),$H151,INDIRECT($F$1&amp;dbP!$P$2&amp;":"&amp;dbP!$P$2),IF($I151=$J151,"*",$I151),INDIRECT($F$1&amp;dbP!$Q$2&amp;":"&amp;dbP!$Q$2),IF(OR($I151=$J151,"  "&amp;$I151=$J151),"*",RIGHT($J151,LEN($J151)-4)))</f>
        <v>1627589.682</v>
      </c>
      <c r="W151" s="1">
        <f ca="1">SUMIFS(INDIRECT($F$1&amp;$F151&amp;":"&amp;$F151),INDIRECT($F$1&amp;dbP!$D$2&amp;":"&amp;dbP!$D$2),"&gt;="&amp;W$6,INDIRECT($F$1&amp;dbP!$D$2&amp;":"&amp;dbP!$D$2),"&lt;="&amp;W$7,INDIRECT($F$1&amp;dbP!$O$2&amp;":"&amp;dbP!$O$2),$H151,INDIRECT($F$1&amp;dbP!$P$2&amp;":"&amp;dbP!$P$2),IF($I151=$J151,"*",$I151),INDIRECT($F$1&amp;dbP!$Q$2&amp;":"&amp;dbP!$Q$2),IF(OR($I151=$J151,"  "&amp;$I151=$J151),"*",RIGHT($J151,LEN($J151)-4)))</f>
        <v>2110953.7049730001</v>
      </c>
      <c r="X151" s="1">
        <f ca="1">SUMIFS(INDIRECT($F$1&amp;$F151&amp;":"&amp;$F151),INDIRECT($F$1&amp;dbP!$D$2&amp;":"&amp;dbP!$D$2),"&gt;="&amp;X$6,INDIRECT($F$1&amp;dbP!$D$2&amp;":"&amp;dbP!$D$2),"&lt;="&amp;X$7,INDIRECT($F$1&amp;dbP!$O$2&amp;":"&amp;dbP!$O$2),$H151,INDIRECT($F$1&amp;dbP!$P$2&amp;":"&amp;dbP!$P$2),IF($I151=$J151,"*",$I151),INDIRECT($F$1&amp;dbP!$Q$2&amp;":"&amp;dbP!$Q$2),IF(OR($I151=$J151,"  "&amp;$I151=$J151),"*",RIGHT($J151,LEN($J151)-4)))</f>
        <v>2458118.7280000001</v>
      </c>
      <c r="Y151" s="1">
        <f ca="1">SUMIFS(INDIRECT($F$1&amp;$F151&amp;":"&amp;$F151),INDIRECT($F$1&amp;dbP!$D$2&amp;":"&amp;dbP!$D$2),"&gt;="&amp;Y$6,INDIRECT($F$1&amp;dbP!$D$2&amp;":"&amp;dbP!$D$2),"&lt;="&amp;Y$7,INDIRECT($F$1&amp;dbP!$O$2&amp;":"&amp;dbP!$O$2),$H151,INDIRECT($F$1&amp;dbP!$P$2&amp;":"&amp;dbP!$P$2),IF($I151=$J151,"*",$I151),INDIRECT($F$1&amp;dbP!$Q$2&amp;":"&amp;dbP!$Q$2),IF(OR($I151=$J151,"  "&amp;$I151=$J151),"*",RIGHT($J151,LEN($J151)-4)))</f>
        <v>3683529.6669730004</v>
      </c>
      <c r="Z151" s="1">
        <f ca="1">SUMIFS(INDIRECT($F$1&amp;$F151&amp;":"&amp;$F151),INDIRECT($F$1&amp;dbP!$D$2&amp;":"&amp;dbP!$D$2),"&gt;="&amp;Z$6,INDIRECT($F$1&amp;dbP!$D$2&amp;":"&amp;dbP!$D$2),"&lt;="&amp;Z$7,INDIRECT($F$1&amp;dbP!$O$2&amp;":"&amp;dbP!$O$2),$H151,INDIRECT($F$1&amp;dbP!$P$2&amp;":"&amp;dbP!$P$2),IF($I151=$J151,"*",$I151),INDIRECT($F$1&amp;dbP!$Q$2&amp;":"&amp;dbP!$Q$2),IF(OR($I151=$J151,"  "&amp;$I151=$J151),"*",RIGHT($J151,LEN($J151)-4)))</f>
        <v>4154844.1101130005</v>
      </c>
      <c r="AA151" s="1">
        <f ca="1">SUMIFS(INDIRECT($F$1&amp;$F151&amp;":"&amp;$F151),INDIRECT($F$1&amp;dbP!$D$2&amp;":"&amp;dbP!$D$2),"&gt;="&amp;AA$6,INDIRECT($F$1&amp;dbP!$D$2&amp;":"&amp;dbP!$D$2),"&lt;="&amp;AA$7,INDIRECT($F$1&amp;dbP!$O$2&amp;":"&amp;dbP!$O$2),$H151,INDIRECT($F$1&amp;dbP!$P$2&amp;":"&amp;dbP!$P$2),IF($I151=$J151,"*",$I151),INDIRECT($F$1&amp;dbP!$Q$2&amp;":"&amp;dbP!$Q$2),IF(OR($I151=$J151,"  "&amp;$I151=$J151),"*",RIGHT($J151,LEN($J151)-4)))</f>
        <v>1191710.8326738002</v>
      </c>
      <c r="AB151" s="1">
        <f ca="1">SUMIFS(INDIRECT($F$1&amp;$F151&amp;":"&amp;$F151),INDIRECT($F$1&amp;dbP!$D$2&amp;":"&amp;dbP!$D$2),"&gt;="&amp;AB$6,INDIRECT($F$1&amp;dbP!$D$2&amp;":"&amp;dbP!$D$2),"&lt;="&amp;AB$7,INDIRECT($F$1&amp;dbP!$O$2&amp;":"&amp;dbP!$O$2),$H151,INDIRECT($F$1&amp;dbP!$P$2&amp;":"&amp;dbP!$P$2),IF($I151=$J151,"*",$I151),INDIRECT($F$1&amp;dbP!$Q$2&amp;":"&amp;dbP!$Q$2),IF(OR($I151=$J151,"  "&amp;$I151=$J151),"*",RIGHT($J151,LEN($J151)-4)))</f>
        <v>1277310.6531652</v>
      </c>
      <c r="AC151" s="1">
        <f ca="1">SUMIFS(INDIRECT($F$1&amp;$F151&amp;":"&amp;$F151),INDIRECT($F$1&amp;dbP!$D$2&amp;":"&amp;dbP!$D$2),"&gt;="&amp;AC$6,INDIRECT($F$1&amp;dbP!$D$2&amp;":"&amp;dbP!$D$2),"&lt;="&amp;AC$7,INDIRECT($F$1&amp;dbP!$O$2&amp;":"&amp;dbP!$O$2),$H151,INDIRECT($F$1&amp;dbP!$P$2&amp;":"&amp;dbP!$P$2),IF($I151=$J151,"*",$I151),INDIRECT($F$1&amp;dbP!$Q$2&amp;":"&amp;dbP!$Q$2),IF(OR($I151=$J151,"  "&amp;$I151=$J151),"*",RIGHT($J151,LEN($J151)-4)))</f>
        <v>431730</v>
      </c>
      <c r="AD151" s="1">
        <f ca="1">SUMIFS(INDIRECT($F$1&amp;$F151&amp;":"&amp;$F151),INDIRECT($F$1&amp;dbP!$D$2&amp;":"&amp;dbP!$D$2),"&gt;="&amp;AD$6,INDIRECT($F$1&amp;dbP!$D$2&amp;":"&amp;dbP!$D$2),"&lt;="&amp;AD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E151" s="1">
        <f ca="1">SUMIFS(INDIRECT($F$1&amp;$F151&amp;":"&amp;$F151),INDIRECT($F$1&amp;dbP!$D$2&amp;":"&amp;dbP!$D$2),"&gt;="&amp;AE$6,INDIRECT($F$1&amp;dbP!$D$2&amp;":"&amp;dbP!$D$2),"&lt;="&amp;AE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F151" s="1">
        <f ca="1">SUMIFS(INDIRECT($F$1&amp;$F151&amp;":"&amp;$F151),INDIRECT($F$1&amp;dbP!$D$2&amp;":"&amp;dbP!$D$2),"&gt;="&amp;AF$6,INDIRECT($F$1&amp;dbP!$D$2&amp;":"&amp;dbP!$D$2),"&lt;="&amp;AF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G151" s="1">
        <f ca="1">SUMIFS(INDIRECT($F$1&amp;$F151&amp;":"&amp;$F151),INDIRECT($F$1&amp;dbP!$D$2&amp;":"&amp;dbP!$D$2),"&gt;="&amp;AG$6,INDIRECT($F$1&amp;dbP!$D$2&amp;":"&amp;dbP!$D$2),"&lt;="&amp;AG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H151" s="1">
        <f ca="1">SUMIFS(INDIRECT($F$1&amp;$F151&amp;":"&amp;$F151),INDIRECT($F$1&amp;dbP!$D$2&amp;":"&amp;dbP!$D$2),"&gt;="&amp;AH$6,INDIRECT($F$1&amp;dbP!$D$2&amp;":"&amp;dbP!$D$2),"&lt;="&amp;AH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I151" s="1">
        <f ca="1">SUMIFS(INDIRECT($F$1&amp;$F151&amp;":"&amp;$F151),INDIRECT($F$1&amp;dbP!$D$2&amp;":"&amp;dbP!$D$2),"&gt;="&amp;AI$6,INDIRECT($F$1&amp;dbP!$D$2&amp;":"&amp;dbP!$D$2),"&lt;="&amp;AI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J151" s="1">
        <f ca="1">SUMIFS(INDIRECT($F$1&amp;$F151&amp;":"&amp;$F151),INDIRECT($F$1&amp;dbP!$D$2&amp;":"&amp;dbP!$D$2),"&gt;="&amp;AJ$6,INDIRECT($F$1&amp;dbP!$D$2&amp;":"&amp;dbP!$D$2),"&lt;="&amp;AJ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K151" s="1">
        <f ca="1">SUMIFS(INDIRECT($F$1&amp;$F151&amp;":"&amp;$F151),INDIRECT($F$1&amp;dbP!$D$2&amp;":"&amp;dbP!$D$2),"&gt;="&amp;AK$6,INDIRECT($F$1&amp;dbP!$D$2&amp;":"&amp;dbP!$D$2),"&lt;="&amp;AK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L151" s="1">
        <f ca="1">SUMIFS(INDIRECT($F$1&amp;$F151&amp;":"&amp;$F151),INDIRECT($F$1&amp;dbP!$D$2&amp;":"&amp;dbP!$D$2),"&gt;="&amp;AL$6,INDIRECT($F$1&amp;dbP!$D$2&amp;":"&amp;dbP!$D$2),"&lt;="&amp;AL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M151" s="1">
        <f ca="1">SUMIFS(INDIRECT($F$1&amp;$F151&amp;":"&amp;$F151),INDIRECT($F$1&amp;dbP!$D$2&amp;":"&amp;dbP!$D$2),"&gt;="&amp;AM$6,INDIRECT($F$1&amp;dbP!$D$2&amp;":"&amp;dbP!$D$2),"&lt;="&amp;AM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N151" s="1">
        <f ca="1">SUMIFS(INDIRECT($F$1&amp;$F151&amp;":"&amp;$F151),INDIRECT($F$1&amp;dbP!$D$2&amp;":"&amp;dbP!$D$2),"&gt;="&amp;AN$6,INDIRECT($F$1&amp;dbP!$D$2&amp;":"&amp;dbP!$D$2),"&lt;="&amp;AN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O151" s="1">
        <f ca="1">SUMIFS(INDIRECT($F$1&amp;$F151&amp;":"&amp;$F151),INDIRECT($F$1&amp;dbP!$D$2&amp;":"&amp;dbP!$D$2),"&gt;="&amp;AO$6,INDIRECT($F$1&amp;dbP!$D$2&amp;":"&amp;dbP!$D$2),"&lt;="&amp;AO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P151" s="1">
        <f ca="1">SUMIFS(INDIRECT($F$1&amp;$F151&amp;":"&amp;$F151),INDIRECT($F$1&amp;dbP!$D$2&amp;":"&amp;dbP!$D$2),"&gt;="&amp;AP$6,INDIRECT($F$1&amp;dbP!$D$2&amp;":"&amp;dbP!$D$2),"&lt;="&amp;AP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Q151" s="1">
        <f ca="1">SUMIFS(INDIRECT($F$1&amp;$F151&amp;":"&amp;$F151),INDIRECT($F$1&amp;dbP!$D$2&amp;":"&amp;dbP!$D$2),"&gt;="&amp;AQ$6,INDIRECT($F$1&amp;dbP!$D$2&amp;":"&amp;dbP!$D$2),"&lt;="&amp;AQ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R151" s="1">
        <f ca="1">SUMIFS(INDIRECT($F$1&amp;$F151&amp;":"&amp;$F151),INDIRECT($F$1&amp;dbP!$D$2&amp;":"&amp;dbP!$D$2),"&gt;="&amp;AR$6,INDIRECT($F$1&amp;dbP!$D$2&amp;":"&amp;dbP!$D$2),"&lt;="&amp;AR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S151" s="1">
        <f ca="1">SUMIFS(INDIRECT($F$1&amp;$F151&amp;":"&amp;$F151),INDIRECT($F$1&amp;dbP!$D$2&amp;":"&amp;dbP!$D$2),"&gt;="&amp;AS$6,INDIRECT($F$1&amp;dbP!$D$2&amp;":"&amp;dbP!$D$2),"&lt;="&amp;AS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T151" s="1">
        <f ca="1">SUMIFS(INDIRECT($F$1&amp;$F151&amp;":"&amp;$F151),INDIRECT($F$1&amp;dbP!$D$2&amp;":"&amp;dbP!$D$2),"&gt;="&amp;AT$6,INDIRECT($F$1&amp;dbP!$D$2&amp;":"&amp;dbP!$D$2),"&lt;="&amp;AT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U151" s="1">
        <f ca="1">SUMIFS(INDIRECT($F$1&amp;$F151&amp;":"&amp;$F151),INDIRECT($F$1&amp;dbP!$D$2&amp;":"&amp;dbP!$D$2),"&gt;="&amp;AU$6,INDIRECT($F$1&amp;dbP!$D$2&amp;":"&amp;dbP!$D$2),"&lt;="&amp;AU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V151" s="1">
        <f ca="1">SUMIFS(INDIRECT($F$1&amp;$F151&amp;":"&amp;$F151),INDIRECT($F$1&amp;dbP!$D$2&amp;":"&amp;dbP!$D$2),"&gt;="&amp;AV$6,INDIRECT($F$1&amp;dbP!$D$2&amp;":"&amp;dbP!$D$2),"&lt;="&amp;AV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W151" s="1">
        <f ca="1">SUMIFS(INDIRECT($F$1&amp;$F151&amp;":"&amp;$F151),INDIRECT($F$1&amp;dbP!$D$2&amp;":"&amp;dbP!$D$2),"&gt;="&amp;AW$6,INDIRECT($F$1&amp;dbP!$D$2&amp;":"&amp;dbP!$D$2),"&lt;="&amp;AW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X151" s="1">
        <f ca="1">SUMIFS(INDIRECT($F$1&amp;$F151&amp;":"&amp;$F151),INDIRECT($F$1&amp;dbP!$D$2&amp;":"&amp;dbP!$D$2),"&gt;="&amp;AX$6,INDIRECT($F$1&amp;dbP!$D$2&amp;":"&amp;dbP!$D$2),"&lt;="&amp;AX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Y151" s="1">
        <f ca="1">SUMIFS(INDIRECT($F$1&amp;$F151&amp;":"&amp;$F151),INDIRECT($F$1&amp;dbP!$D$2&amp;":"&amp;dbP!$D$2),"&gt;="&amp;AY$6,INDIRECT($F$1&amp;dbP!$D$2&amp;":"&amp;dbP!$D$2),"&lt;="&amp;AY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AZ151" s="1">
        <f ca="1">SUMIFS(INDIRECT($F$1&amp;$F151&amp;":"&amp;$F151),INDIRECT($F$1&amp;dbP!$D$2&amp;":"&amp;dbP!$D$2),"&gt;="&amp;AZ$6,INDIRECT($F$1&amp;dbP!$D$2&amp;":"&amp;dbP!$D$2),"&lt;="&amp;AZ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A151" s="1">
        <f ca="1">SUMIFS(INDIRECT($F$1&amp;$F151&amp;":"&amp;$F151),INDIRECT($F$1&amp;dbP!$D$2&amp;":"&amp;dbP!$D$2),"&gt;="&amp;BA$6,INDIRECT($F$1&amp;dbP!$D$2&amp;":"&amp;dbP!$D$2),"&lt;="&amp;BA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B151" s="1">
        <f ca="1">SUMIFS(INDIRECT($F$1&amp;$F151&amp;":"&amp;$F151),INDIRECT($F$1&amp;dbP!$D$2&amp;":"&amp;dbP!$D$2),"&gt;="&amp;BB$6,INDIRECT($F$1&amp;dbP!$D$2&amp;":"&amp;dbP!$D$2),"&lt;="&amp;BB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C151" s="1">
        <f ca="1">SUMIFS(INDIRECT($F$1&amp;$F151&amp;":"&amp;$F151),INDIRECT($F$1&amp;dbP!$D$2&amp;":"&amp;dbP!$D$2),"&gt;="&amp;BC$6,INDIRECT($F$1&amp;dbP!$D$2&amp;":"&amp;dbP!$D$2),"&lt;="&amp;BC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D151" s="1">
        <f ca="1">SUMIFS(INDIRECT($F$1&amp;$F151&amp;":"&amp;$F151),INDIRECT($F$1&amp;dbP!$D$2&amp;":"&amp;dbP!$D$2),"&gt;="&amp;BD$6,INDIRECT($F$1&amp;dbP!$D$2&amp;":"&amp;dbP!$D$2),"&lt;="&amp;BD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  <c r="BE151" s="1">
        <f ca="1">SUMIFS(INDIRECT($F$1&amp;$F151&amp;":"&amp;$F151),INDIRECT($F$1&amp;dbP!$D$2&amp;":"&amp;dbP!$D$2),"&gt;="&amp;BE$6,INDIRECT($F$1&amp;dbP!$D$2&amp;":"&amp;dbP!$D$2),"&lt;="&amp;BE$7,INDIRECT($F$1&amp;dbP!$O$2&amp;":"&amp;dbP!$O$2),$H151,INDIRECT($F$1&amp;dbP!$P$2&amp;":"&amp;dbP!$P$2),IF($I151=$J151,"*",$I151),INDIRECT($F$1&amp;dbP!$Q$2&amp;":"&amp;dbP!$Q$2),IF(OR($I151=$J151,"  "&amp;$I151=$J151),"*",RIGHT($J151,LEN($J151)-4)))</f>
        <v>0</v>
      </c>
    </row>
    <row r="152" spans="2:57" x14ac:dyDescent="0.3">
      <c r="B152" s="1">
        <f>MAX(B$115:B151)+1</f>
        <v>42</v>
      </c>
      <c r="D152" s="1" t="str">
        <f ca="1">INDIRECT($B$1&amp;Items!T$2&amp;$B152)</f>
        <v>CF(-)</v>
      </c>
      <c r="F152" s="1" t="str">
        <f ca="1">INDIRECT($B$1&amp;Items!P$2&amp;$B152)</f>
        <v>AA</v>
      </c>
      <c r="H152" s="13" t="str">
        <f ca="1">INDIRECT($B$1&amp;Items!M$2&amp;$B152)</f>
        <v>Оплаты себестоимостных затрат</v>
      </c>
      <c r="I152" s="13" t="str">
        <f ca="1">IF(INDIRECT($B$1&amp;Items!N$2&amp;$B152)="",H152,INDIRECT($B$1&amp;Items!N$2&amp;$B152))</f>
        <v>Оплаты расходов этапа-3 бизнес-процесса</v>
      </c>
      <c r="J152" s="1" t="str">
        <f ca="1">IF(INDIRECT($B$1&amp;Items!O$2&amp;$B152)="",IF(H152&lt;&gt;I152,"  "&amp;I152,I152),"    "&amp;INDIRECT($B$1&amp;Items!O$2&amp;$B152))</f>
        <v xml:space="preserve">    Производственные затраты-11</v>
      </c>
      <c r="S152" s="1">
        <f ca="1">SUM($U152:INDIRECT(ADDRESS(ROW(),SUMIFS($1:$1,$5:$5,MAX($5:$5)))))</f>
        <v>1093990.3499460001</v>
      </c>
      <c r="V152" s="1">
        <f ca="1">SUMIFS(INDIRECT($F$1&amp;$F152&amp;":"&amp;$F152),INDIRECT($F$1&amp;dbP!$D$2&amp;":"&amp;dbP!$D$2),"&gt;="&amp;V$6,INDIRECT($F$1&amp;dbP!$D$2&amp;":"&amp;dbP!$D$2),"&lt;="&amp;V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W152" s="1">
        <f ca="1">SUMIFS(INDIRECT($F$1&amp;$F152&amp;":"&amp;$F152),INDIRECT($F$1&amp;dbP!$D$2&amp;":"&amp;dbP!$D$2),"&gt;="&amp;W$6,INDIRECT($F$1&amp;dbP!$D$2&amp;":"&amp;dbP!$D$2),"&lt;="&amp;W$7,INDIRECT($F$1&amp;dbP!$O$2&amp;":"&amp;dbP!$O$2),$H152,INDIRECT($F$1&amp;dbP!$P$2&amp;":"&amp;dbP!$P$2),IF($I152=$J152,"*",$I152),INDIRECT($F$1&amp;dbP!$Q$2&amp;":"&amp;dbP!$Q$2),IF(OR($I152=$J152,"  "&amp;$I152=$J152),"*",RIGHT($J152,LEN($J152)-4)))</f>
        <v>546995.17497300007</v>
      </c>
      <c r="X152" s="1">
        <f ca="1">SUMIFS(INDIRECT($F$1&amp;$F152&amp;":"&amp;$F152),INDIRECT($F$1&amp;dbP!$D$2&amp;":"&amp;dbP!$D$2),"&gt;="&amp;X$6,INDIRECT($F$1&amp;dbP!$D$2&amp;":"&amp;dbP!$D$2),"&lt;="&amp;X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Y152" s="1">
        <f ca="1">SUMIFS(INDIRECT($F$1&amp;$F152&amp;":"&amp;$F152),INDIRECT($F$1&amp;dbP!$D$2&amp;":"&amp;dbP!$D$2),"&gt;="&amp;Y$6,INDIRECT($F$1&amp;dbP!$D$2&amp;":"&amp;dbP!$D$2),"&lt;="&amp;Y$7,INDIRECT($F$1&amp;dbP!$O$2&amp;":"&amp;dbP!$O$2),$H152,INDIRECT($F$1&amp;dbP!$P$2&amp;":"&amp;dbP!$P$2),IF($I152=$J152,"*",$I152),INDIRECT($F$1&amp;dbP!$Q$2&amp;":"&amp;dbP!$Q$2),IF(OR($I152=$J152,"  "&amp;$I152=$J152),"*",RIGHT($J152,LEN($J152)-4)))</f>
        <v>546995.17497300007</v>
      </c>
      <c r="Z152" s="1">
        <f ca="1">SUMIFS(INDIRECT($F$1&amp;$F152&amp;":"&amp;$F152),INDIRECT($F$1&amp;dbP!$D$2&amp;":"&amp;dbP!$D$2),"&gt;="&amp;Z$6,INDIRECT($F$1&amp;dbP!$D$2&amp;":"&amp;dbP!$D$2),"&lt;="&amp;Z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A152" s="1">
        <f ca="1">SUMIFS(INDIRECT($F$1&amp;$F152&amp;":"&amp;$F152),INDIRECT($F$1&amp;dbP!$D$2&amp;":"&amp;dbP!$D$2),"&gt;="&amp;AA$6,INDIRECT($F$1&amp;dbP!$D$2&amp;":"&amp;dbP!$D$2),"&lt;="&amp;AA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B152" s="1">
        <f ca="1">SUMIFS(INDIRECT($F$1&amp;$F152&amp;":"&amp;$F152),INDIRECT($F$1&amp;dbP!$D$2&amp;":"&amp;dbP!$D$2),"&gt;="&amp;AB$6,INDIRECT($F$1&amp;dbP!$D$2&amp;":"&amp;dbP!$D$2),"&lt;="&amp;AB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C152" s="1">
        <f ca="1">SUMIFS(INDIRECT($F$1&amp;$F152&amp;":"&amp;$F152),INDIRECT($F$1&amp;dbP!$D$2&amp;":"&amp;dbP!$D$2),"&gt;="&amp;AC$6,INDIRECT($F$1&amp;dbP!$D$2&amp;":"&amp;dbP!$D$2),"&lt;="&amp;AC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D152" s="1">
        <f ca="1">SUMIFS(INDIRECT($F$1&amp;$F152&amp;":"&amp;$F152),INDIRECT($F$1&amp;dbP!$D$2&amp;":"&amp;dbP!$D$2),"&gt;="&amp;AD$6,INDIRECT($F$1&amp;dbP!$D$2&amp;":"&amp;dbP!$D$2),"&lt;="&amp;AD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E152" s="1">
        <f ca="1">SUMIFS(INDIRECT($F$1&amp;$F152&amp;":"&amp;$F152),INDIRECT($F$1&amp;dbP!$D$2&amp;":"&amp;dbP!$D$2),"&gt;="&amp;AE$6,INDIRECT($F$1&amp;dbP!$D$2&amp;":"&amp;dbP!$D$2),"&lt;="&amp;AE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F152" s="1">
        <f ca="1">SUMIFS(INDIRECT($F$1&amp;$F152&amp;":"&amp;$F152),INDIRECT($F$1&amp;dbP!$D$2&amp;":"&amp;dbP!$D$2),"&gt;="&amp;AF$6,INDIRECT($F$1&amp;dbP!$D$2&amp;":"&amp;dbP!$D$2),"&lt;="&amp;AF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G152" s="1">
        <f ca="1">SUMIFS(INDIRECT($F$1&amp;$F152&amp;":"&amp;$F152),INDIRECT($F$1&amp;dbP!$D$2&amp;":"&amp;dbP!$D$2),"&gt;="&amp;AG$6,INDIRECT($F$1&amp;dbP!$D$2&amp;":"&amp;dbP!$D$2),"&lt;="&amp;AG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H152" s="1">
        <f ca="1">SUMIFS(INDIRECT($F$1&amp;$F152&amp;":"&amp;$F152),INDIRECT($F$1&amp;dbP!$D$2&amp;":"&amp;dbP!$D$2),"&gt;="&amp;AH$6,INDIRECT($F$1&amp;dbP!$D$2&amp;":"&amp;dbP!$D$2),"&lt;="&amp;AH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I152" s="1">
        <f ca="1">SUMIFS(INDIRECT($F$1&amp;$F152&amp;":"&amp;$F152),INDIRECT($F$1&amp;dbP!$D$2&amp;":"&amp;dbP!$D$2),"&gt;="&amp;AI$6,INDIRECT($F$1&amp;dbP!$D$2&amp;":"&amp;dbP!$D$2),"&lt;="&amp;AI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J152" s="1">
        <f ca="1">SUMIFS(INDIRECT($F$1&amp;$F152&amp;":"&amp;$F152),INDIRECT($F$1&amp;dbP!$D$2&amp;":"&amp;dbP!$D$2),"&gt;="&amp;AJ$6,INDIRECT($F$1&amp;dbP!$D$2&amp;":"&amp;dbP!$D$2),"&lt;="&amp;AJ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K152" s="1">
        <f ca="1">SUMIFS(INDIRECT($F$1&amp;$F152&amp;":"&amp;$F152),INDIRECT($F$1&amp;dbP!$D$2&amp;":"&amp;dbP!$D$2),"&gt;="&amp;AK$6,INDIRECT($F$1&amp;dbP!$D$2&amp;":"&amp;dbP!$D$2),"&lt;="&amp;AK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L152" s="1">
        <f ca="1">SUMIFS(INDIRECT($F$1&amp;$F152&amp;":"&amp;$F152),INDIRECT($F$1&amp;dbP!$D$2&amp;":"&amp;dbP!$D$2),"&gt;="&amp;AL$6,INDIRECT($F$1&amp;dbP!$D$2&amp;":"&amp;dbP!$D$2),"&lt;="&amp;AL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M152" s="1">
        <f ca="1">SUMIFS(INDIRECT($F$1&amp;$F152&amp;":"&amp;$F152),INDIRECT($F$1&amp;dbP!$D$2&amp;":"&amp;dbP!$D$2),"&gt;="&amp;AM$6,INDIRECT($F$1&amp;dbP!$D$2&amp;":"&amp;dbP!$D$2),"&lt;="&amp;AM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N152" s="1">
        <f ca="1">SUMIFS(INDIRECT($F$1&amp;$F152&amp;":"&amp;$F152),INDIRECT($F$1&amp;dbP!$D$2&amp;":"&amp;dbP!$D$2),"&gt;="&amp;AN$6,INDIRECT($F$1&amp;dbP!$D$2&amp;":"&amp;dbP!$D$2),"&lt;="&amp;AN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O152" s="1">
        <f ca="1">SUMIFS(INDIRECT($F$1&amp;$F152&amp;":"&amp;$F152),INDIRECT($F$1&amp;dbP!$D$2&amp;":"&amp;dbP!$D$2),"&gt;="&amp;AO$6,INDIRECT($F$1&amp;dbP!$D$2&amp;":"&amp;dbP!$D$2),"&lt;="&amp;AO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P152" s="1">
        <f ca="1">SUMIFS(INDIRECT($F$1&amp;$F152&amp;":"&amp;$F152),INDIRECT($F$1&amp;dbP!$D$2&amp;":"&amp;dbP!$D$2),"&gt;="&amp;AP$6,INDIRECT($F$1&amp;dbP!$D$2&amp;":"&amp;dbP!$D$2),"&lt;="&amp;AP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Q152" s="1">
        <f ca="1">SUMIFS(INDIRECT($F$1&amp;$F152&amp;":"&amp;$F152),INDIRECT($F$1&amp;dbP!$D$2&amp;":"&amp;dbP!$D$2),"&gt;="&amp;AQ$6,INDIRECT($F$1&amp;dbP!$D$2&amp;":"&amp;dbP!$D$2),"&lt;="&amp;AQ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R152" s="1">
        <f ca="1">SUMIFS(INDIRECT($F$1&amp;$F152&amp;":"&amp;$F152),INDIRECT($F$1&amp;dbP!$D$2&amp;":"&amp;dbP!$D$2),"&gt;="&amp;AR$6,INDIRECT($F$1&amp;dbP!$D$2&amp;":"&amp;dbP!$D$2),"&lt;="&amp;AR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S152" s="1">
        <f ca="1">SUMIFS(INDIRECT($F$1&amp;$F152&amp;":"&amp;$F152),INDIRECT($F$1&amp;dbP!$D$2&amp;":"&amp;dbP!$D$2),"&gt;="&amp;AS$6,INDIRECT($F$1&amp;dbP!$D$2&amp;":"&amp;dbP!$D$2),"&lt;="&amp;AS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T152" s="1">
        <f ca="1">SUMIFS(INDIRECT($F$1&amp;$F152&amp;":"&amp;$F152),INDIRECT($F$1&amp;dbP!$D$2&amp;":"&amp;dbP!$D$2),"&gt;="&amp;AT$6,INDIRECT($F$1&amp;dbP!$D$2&amp;":"&amp;dbP!$D$2),"&lt;="&amp;AT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U152" s="1">
        <f ca="1">SUMIFS(INDIRECT($F$1&amp;$F152&amp;":"&amp;$F152),INDIRECT($F$1&amp;dbP!$D$2&amp;":"&amp;dbP!$D$2),"&gt;="&amp;AU$6,INDIRECT($F$1&amp;dbP!$D$2&amp;":"&amp;dbP!$D$2),"&lt;="&amp;AU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V152" s="1">
        <f ca="1">SUMIFS(INDIRECT($F$1&amp;$F152&amp;":"&amp;$F152),INDIRECT($F$1&amp;dbP!$D$2&amp;":"&amp;dbP!$D$2),"&gt;="&amp;AV$6,INDIRECT($F$1&amp;dbP!$D$2&amp;":"&amp;dbP!$D$2),"&lt;="&amp;AV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W152" s="1">
        <f ca="1">SUMIFS(INDIRECT($F$1&amp;$F152&amp;":"&amp;$F152),INDIRECT($F$1&amp;dbP!$D$2&amp;":"&amp;dbP!$D$2),"&gt;="&amp;AW$6,INDIRECT($F$1&amp;dbP!$D$2&amp;":"&amp;dbP!$D$2),"&lt;="&amp;AW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X152" s="1">
        <f ca="1">SUMIFS(INDIRECT($F$1&amp;$F152&amp;":"&amp;$F152),INDIRECT($F$1&amp;dbP!$D$2&amp;":"&amp;dbP!$D$2),"&gt;="&amp;AX$6,INDIRECT($F$1&amp;dbP!$D$2&amp;":"&amp;dbP!$D$2),"&lt;="&amp;AX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Y152" s="1">
        <f ca="1">SUMIFS(INDIRECT($F$1&amp;$F152&amp;":"&amp;$F152),INDIRECT($F$1&amp;dbP!$D$2&amp;":"&amp;dbP!$D$2),"&gt;="&amp;AY$6,INDIRECT($F$1&amp;dbP!$D$2&amp;":"&amp;dbP!$D$2),"&lt;="&amp;AY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AZ152" s="1">
        <f ca="1">SUMIFS(INDIRECT($F$1&amp;$F152&amp;":"&amp;$F152),INDIRECT($F$1&amp;dbP!$D$2&amp;":"&amp;dbP!$D$2),"&gt;="&amp;AZ$6,INDIRECT($F$1&amp;dbP!$D$2&amp;":"&amp;dbP!$D$2),"&lt;="&amp;AZ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A152" s="1">
        <f ca="1">SUMIFS(INDIRECT($F$1&amp;$F152&amp;":"&amp;$F152),INDIRECT($F$1&amp;dbP!$D$2&amp;":"&amp;dbP!$D$2),"&gt;="&amp;BA$6,INDIRECT($F$1&amp;dbP!$D$2&amp;":"&amp;dbP!$D$2),"&lt;="&amp;BA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B152" s="1">
        <f ca="1">SUMIFS(INDIRECT($F$1&amp;$F152&amp;":"&amp;$F152),INDIRECT($F$1&amp;dbP!$D$2&amp;":"&amp;dbP!$D$2),"&gt;="&amp;BB$6,INDIRECT($F$1&amp;dbP!$D$2&amp;":"&amp;dbP!$D$2),"&lt;="&amp;BB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C152" s="1">
        <f ca="1">SUMIFS(INDIRECT($F$1&amp;$F152&amp;":"&amp;$F152),INDIRECT($F$1&amp;dbP!$D$2&amp;":"&amp;dbP!$D$2),"&gt;="&amp;BC$6,INDIRECT($F$1&amp;dbP!$D$2&amp;":"&amp;dbP!$D$2),"&lt;="&amp;BC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D152" s="1">
        <f ca="1">SUMIFS(INDIRECT($F$1&amp;$F152&amp;":"&amp;$F152),INDIRECT($F$1&amp;dbP!$D$2&amp;":"&amp;dbP!$D$2),"&gt;="&amp;BD$6,INDIRECT($F$1&amp;dbP!$D$2&amp;":"&amp;dbP!$D$2),"&lt;="&amp;BD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  <c r="BE152" s="1">
        <f ca="1">SUMIFS(INDIRECT($F$1&amp;$F152&amp;":"&amp;$F152),INDIRECT($F$1&amp;dbP!$D$2&amp;":"&amp;dbP!$D$2),"&gt;="&amp;BE$6,INDIRECT($F$1&amp;dbP!$D$2&amp;":"&amp;dbP!$D$2),"&lt;="&amp;BE$7,INDIRECT($F$1&amp;dbP!$O$2&amp;":"&amp;dbP!$O$2),$H152,INDIRECT($F$1&amp;dbP!$P$2&amp;":"&amp;dbP!$P$2),IF($I152=$J152,"*",$I152),INDIRECT($F$1&amp;dbP!$Q$2&amp;":"&amp;dbP!$Q$2),IF(OR($I152=$J152,"  "&amp;$I152=$J152),"*",RIGHT($J152,LEN($J152)-4)))</f>
        <v>0</v>
      </c>
    </row>
    <row r="153" spans="2:57" x14ac:dyDescent="0.3">
      <c r="B153" s="1">
        <f>MAX(B$115:B152)+1</f>
        <v>43</v>
      </c>
      <c r="D153" s="1" t="str">
        <f ca="1">INDIRECT($B$1&amp;Items!T$2&amp;$B153)</f>
        <v>CF(-)</v>
      </c>
      <c r="F153" s="1" t="str">
        <f ca="1">INDIRECT($B$1&amp;Items!P$2&amp;$B153)</f>
        <v>AA</v>
      </c>
      <c r="H153" s="13" t="str">
        <f ca="1">INDIRECT($B$1&amp;Items!M$2&amp;$B153)</f>
        <v>Оплаты себестоимостных затрат</v>
      </c>
      <c r="I153" s="13" t="str">
        <f ca="1">IF(INDIRECT($B$1&amp;Items!N$2&amp;$B153)="",H153,INDIRECT($B$1&amp;Items!N$2&amp;$B153))</f>
        <v>Оплаты расходов этапа-3 бизнес-процесса</v>
      </c>
      <c r="J153" s="1" t="str">
        <f ca="1">IF(INDIRECT($B$1&amp;Items!O$2&amp;$B153)="",IF(H153&lt;&gt;I153,"  "&amp;I153,I153),"    "&amp;INDIRECT($B$1&amp;Items!O$2&amp;$B153))</f>
        <v xml:space="preserve">    Производственные затраты-12</v>
      </c>
      <c r="S153" s="1">
        <f ca="1">SUM($U153:INDIRECT(ADDRESS(ROW(),SUMIFS($1:$1,$5:$5,MAX($5:$5)))))</f>
        <v>1107000</v>
      </c>
      <c r="V153" s="1">
        <f ca="1">SUMIFS(INDIRECT($F$1&amp;$F153&amp;":"&amp;$F153),INDIRECT($F$1&amp;dbP!$D$2&amp;":"&amp;dbP!$D$2),"&gt;="&amp;V$6,INDIRECT($F$1&amp;dbP!$D$2&amp;":"&amp;dbP!$D$2),"&lt;="&amp;V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W153" s="1">
        <f ca="1">SUMIFS(INDIRECT($F$1&amp;$F153&amp;":"&amp;$F153),INDIRECT($F$1&amp;dbP!$D$2&amp;":"&amp;dbP!$D$2),"&gt;="&amp;W$6,INDIRECT($F$1&amp;dbP!$D$2&amp;":"&amp;dbP!$D$2),"&lt;="&amp;W$7,INDIRECT($F$1&amp;dbP!$O$2&amp;":"&amp;dbP!$O$2),$H153,INDIRECT($F$1&amp;dbP!$P$2&amp;":"&amp;dbP!$P$2),IF($I153=$J153,"*",$I153),INDIRECT($F$1&amp;dbP!$Q$2&amp;":"&amp;dbP!$Q$2),IF(OR($I153=$J153,"  "&amp;$I153=$J153),"*",RIGHT($J153,LEN($J153)-4)))</f>
        <v>774900</v>
      </c>
      <c r="X153" s="1">
        <f ca="1">SUMIFS(INDIRECT($F$1&amp;$F153&amp;":"&amp;$F153),INDIRECT($F$1&amp;dbP!$D$2&amp;":"&amp;dbP!$D$2),"&gt;="&amp;X$6,INDIRECT($F$1&amp;dbP!$D$2&amp;":"&amp;dbP!$D$2),"&lt;="&amp;X$7,INDIRECT($F$1&amp;dbP!$O$2&amp;":"&amp;dbP!$O$2),$H153,INDIRECT($F$1&amp;dbP!$P$2&amp;":"&amp;dbP!$P$2),IF($I153=$J153,"*",$I153),INDIRECT($F$1&amp;dbP!$Q$2&amp;":"&amp;dbP!$Q$2),IF(OR($I153=$J153,"  "&amp;$I153=$J153),"*",RIGHT($J153,LEN($J153)-4)))</f>
        <v>332100</v>
      </c>
      <c r="Y153" s="1">
        <f ca="1">SUMIFS(INDIRECT($F$1&amp;$F153&amp;":"&amp;$F153),INDIRECT($F$1&amp;dbP!$D$2&amp;":"&amp;dbP!$D$2),"&gt;="&amp;Y$6,INDIRECT($F$1&amp;dbP!$D$2&amp;":"&amp;dbP!$D$2),"&lt;="&amp;Y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Z153" s="1">
        <f ca="1">SUMIFS(INDIRECT($F$1&amp;$F153&amp;":"&amp;$F153),INDIRECT($F$1&amp;dbP!$D$2&amp;":"&amp;dbP!$D$2),"&gt;="&amp;Z$6,INDIRECT($F$1&amp;dbP!$D$2&amp;":"&amp;dbP!$D$2),"&lt;="&amp;Z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A153" s="1">
        <f ca="1">SUMIFS(INDIRECT($F$1&amp;$F153&amp;":"&amp;$F153),INDIRECT($F$1&amp;dbP!$D$2&amp;":"&amp;dbP!$D$2),"&gt;="&amp;AA$6,INDIRECT($F$1&amp;dbP!$D$2&amp;":"&amp;dbP!$D$2),"&lt;="&amp;AA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B153" s="1">
        <f ca="1">SUMIFS(INDIRECT($F$1&amp;$F153&amp;":"&amp;$F153),INDIRECT($F$1&amp;dbP!$D$2&amp;":"&amp;dbP!$D$2),"&gt;="&amp;AB$6,INDIRECT($F$1&amp;dbP!$D$2&amp;":"&amp;dbP!$D$2),"&lt;="&amp;AB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C153" s="1">
        <f ca="1">SUMIFS(INDIRECT($F$1&amp;$F153&amp;":"&amp;$F153),INDIRECT($F$1&amp;dbP!$D$2&amp;":"&amp;dbP!$D$2),"&gt;="&amp;AC$6,INDIRECT($F$1&amp;dbP!$D$2&amp;":"&amp;dbP!$D$2),"&lt;="&amp;AC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D153" s="1">
        <f ca="1">SUMIFS(INDIRECT($F$1&amp;$F153&amp;":"&amp;$F153),INDIRECT($F$1&amp;dbP!$D$2&amp;":"&amp;dbP!$D$2),"&gt;="&amp;AD$6,INDIRECT($F$1&amp;dbP!$D$2&amp;":"&amp;dbP!$D$2),"&lt;="&amp;AD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E153" s="1">
        <f ca="1">SUMIFS(INDIRECT($F$1&amp;$F153&amp;":"&amp;$F153),INDIRECT($F$1&amp;dbP!$D$2&amp;":"&amp;dbP!$D$2),"&gt;="&amp;AE$6,INDIRECT($F$1&amp;dbP!$D$2&amp;":"&amp;dbP!$D$2),"&lt;="&amp;AE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F153" s="1">
        <f ca="1">SUMIFS(INDIRECT($F$1&amp;$F153&amp;":"&amp;$F153),INDIRECT($F$1&amp;dbP!$D$2&amp;":"&amp;dbP!$D$2),"&gt;="&amp;AF$6,INDIRECT($F$1&amp;dbP!$D$2&amp;":"&amp;dbP!$D$2),"&lt;="&amp;AF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G153" s="1">
        <f ca="1">SUMIFS(INDIRECT($F$1&amp;$F153&amp;":"&amp;$F153),INDIRECT($F$1&amp;dbP!$D$2&amp;":"&amp;dbP!$D$2),"&gt;="&amp;AG$6,INDIRECT($F$1&amp;dbP!$D$2&amp;":"&amp;dbP!$D$2),"&lt;="&amp;AG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H153" s="1">
        <f ca="1">SUMIFS(INDIRECT($F$1&amp;$F153&amp;":"&amp;$F153),INDIRECT($F$1&amp;dbP!$D$2&amp;":"&amp;dbP!$D$2),"&gt;="&amp;AH$6,INDIRECT($F$1&amp;dbP!$D$2&amp;":"&amp;dbP!$D$2),"&lt;="&amp;AH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I153" s="1">
        <f ca="1">SUMIFS(INDIRECT($F$1&amp;$F153&amp;":"&amp;$F153),INDIRECT($F$1&amp;dbP!$D$2&amp;":"&amp;dbP!$D$2),"&gt;="&amp;AI$6,INDIRECT($F$1&amp;dbP!$D$2&amp;":"&amp;dbP!$D$2),"&lt;="&amp;AI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J153" s="1">
        <f ca="1">SUMIFS(INDIRECT($F$1&amp;$F153&amp;":"&amp;$F153),INDIRECT($F$1&amp;dbP!$D$2&amp;":"&amp;dbP!$D$2),"&gt;="&amp;AJ$6,INDIRECT($F$1&amp;dbP!$D$2&amp;":"&amp;dbP!$D$2),"&lt;="&amp;AJ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K153" s="1">
        <f ca="1">SUMIFS(INDIRECT($F$1&amp;$F153&amp;":"&amp;$F153),INDIRECT($F$1&amp;dbP!$D$2&amp;":"&amp;dbP!$D$2),"&gt;="&amp;AK$6,INDIRECT($F$1&amp;dbP!$D$2&amp;":"&amp;dbP!$D$2),"&lt;="&amp;AK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L153" s="1">
        <f ca="1">SUMIFS(INDIRECT($F$1&amp;$F153&amp;":"&amp;$F153),INDIRECT($F$1&amp;dbP!$D$2&amp;":"&amp;dbP!$D$2),"&gt;="&amp;AL$6,INDIRECT($F$1&amp;dbP!$D$2&amp;":"&amp;dbP!$D$2),"&lt;="&amp;AL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M153" s="1">
        <f ca="1">SUMIFS(INDIRECT($F$1&amp;$F153&amp;":"&amp;$F153),INDIRECT($F$1&amp;dbP!$D$2&amp;":"&amp;dbP!$D$2),"&gt;="&amp;AM$6,INDIRECT($F$1&amp;dbP!$D$2&amp;":"&amp;dbP!$D$2),"&lt;="&amp;AM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N153" s="1">
        <f ca="1">SUMIFS(INDIRECT($F$1&amp;$F153&amp;":"&amp;$F153),INDIRECT($F$1&amp;dbP!$D$2&amp;":"&amp;dbP!$D$2),"&gt;="&amp;AN$6,INDIRECT($F$1&amp;dbP!$D$2&amp;":"&amp;dbP!$D$2),"&lt;="&amp;AN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O153" s="1">
        <f ca="1">SUMIFS(INDIRECT($F$1&amp;$F153&amp;":"&amp;$F153),INDIRECT($F$1&amp;dbP!$D$2&amp;":"&amp;dbP!$D$2),"&gt;="&amp;AO$6,INDIRECT($F$1&amp;dbP!$D$2&amp;":"&amp;dbP!$D$2),"&lt;="&amp;AO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P153" s="1">
        <f ca="1">SUMIFS(INDIRECT($F$1&amp;$F153&amp;":"&amp;$F153),INDIRECT($F$1&amp;dbP!$D$2&amp;":"&amp;dbP!$D$2),"&gt;="&amp;AP$6,INDIRECT($F$1&amp;dbP!$D$2&amp;":"&amp;dbP!$D$2),"&lt;="&amp;AP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Q153" s="1">
        <f ca="1">SUMIFS(INDIRECT($F$1&amp;$F153&amp;":"&amp;$F153),INDIRECT($F$1&amp;dbP!$D$2&amp;":"&amp;dbP!$D$2),"&gt;="&amp;AQ$6,INDIRECT($F$1&amp;dbP!$D$2&amp;":"&amp;dbP!$D$2),"&lt;="&amp;AQ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R153" s="1">
        <f ca="1">SUMIFS(INDIRECT($F$1&amp;$F153&amp;":"&amp;$F153),INDIRECT($F$1&amp;dbP!$D$2&amp;":"&amp;dbP!$D$2),"&gt;="&amp;AR$6,INDIRECT($F$1&amp;dbP!$D$2&amp;":"&amp;dbP!$D$2),"&lt;="&amp;AR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S153" s="1">
        <f ca="1">SUMIFS(INDIRECT($F$1&amp;$F153&amp;":"&amp;$F153),INDIRECT($F$1&amp;dbP!$D$2&amp;":"&amp;dbP!$D$2),"&gt;="&amp;AS$6,INDIRECT($F$1&amp;dbP!$D$2&amp;":"&amp;dbP!$D$2),"&lt;="&amp;AS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T153" s="1">
        <f ca="1">SUMIFS(INDIRECT($F$1&amp;$F153&amp;":"&amp;$F153),INDIRECT($F$1&amp;dbP!$D$2&amp;":"&amp;dbP!$D$2),"&gt;="&amp;AT$6,INDIRECT($F$1&amp;dbP!$D$2&amp;":"&amp;dbP!$D$2),"&lt;="&amp;AT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U153" s="1">
        <f ca="1">SUMIFS(INDIRECT($F$1&amp;$F153&amp;":"&amp;$F153),INDIRECT($F$1&amp;dbP!$D$2&amp;":"&amp;dbP!$D$2),"&gt;="&amp;AU$6,INDIRECT($F$1&amp;dbP!$D$2&amp;":"&amp;dbP!$D$2),"&lt;="&amp;AU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V153" s="1">
        <f ca="1">SUMIFS(INDIRECT($F$1&amp;$F153&amp;":"&amp;$F153),INDIRECT($F$1&amp;dbP!$D$2&amp;":"&amp;dbP!$D$2),"&gt;="&amp;AV$6,INDIRECT($F$1&amp;dbP!$D$2&amp;":"&amp;dbP!$D$2),"&lt;="&amp;AV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W153" s="1">
        <f ca="1">SUMIFS(INDIRECT($F$1&amp;$F153&amp;":"&amp;$F153),INDIRECT($F$1&amp;dbP!$D$2&amp;":"&amp;dbP!$D$2),"&gt;="&amp;AW$6,INDIRECT($F$1&amp;dbP!$D$2&amp;":"&amp;dbP!$D$2),"&lt;="&amp;AW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X153" s="1">
        <f ca="1">SUMIFS(INDIRECT($F$1&amp;$F153&amp;":"&amp;$F153),INDIRECT($F$1&amp;dbP!$D$2&amp;":"&amp;dbP!$D$2),"&gt;="&amp;AX$6,INDIRECT($F$1&amp;dbP!$D$2&amp;":"&amp;dbP!$D$2),"&lt;="&amp;AX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Y153" s="1">
        <f ca="1">SUMIFS(INDIRECT($F$1&amp;$F153&amp;":"&amp;$F153),INDIRECT($F$1&amp;dbP!$D$2&amp;":"&amp;dbP!$D$2),"&gt;="&amp;AY$6,INDIRECT($F$1&amp;dbP!$D$2&amp;":"&amp;dbP!$D$2),"&lt;="&amp;AY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AZ153" s="1">
        <f ca="1">SUMIFS(INDIRECT($F$1&amp;$F153&amp;":"&amp;$F153),INDIRECT($F$1&amp;dbP!$D$2&amp;":"&amp;dbP!$D$2),"&gt;="&amp;AZ$6,INDIRECT($F$1&amp;dbP!$D$2&amp;":"&amp;dbP!$D$2),"&lt;="&amp;AZ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A153" s="1">
        <f ca="1">SUMIFS(INDIRECT($F$1&amp;$F153&amp;":"&amp;$F153),INDIRECT($F$1&amp;dbP!$D$2&amp;":"&amp;dbP!$D$2),"&gt;="&amp;BA$6,INDIRECT($F$1&amp;dbP!$D$2&amp;":"&amp;dbP!$D$2),"&lt;="&amp;BA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B153" s="1">
        <f ca="1">SUMIFS(INDIRECT($F$1&amp;$F153&amp;":"&amp;$F153),INDIRECT($F$1&amp;dbP!$D$2&amp;":"&amp;dbP!$D$2),"&gt;="&amp;BB$6,INDIRECT($F$1&amp;dbP!$D$2&amp;":"&amp;dbP!$D$2),"&lt;="&amp;BB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C153" s="1">
        <f ca="1">SUMIFS(INDIRECT($F$1&amp;$F153&amp;":"&amp;$F153),INDIRECT($F$1&amp;dbP!$D$2&amp;":"&amp;dbP!$D$2),"&gt;="&amp;BC$6,INDIRECT($F$1&amp;dbP!$D$2&amp;":"&amp;dbP!$D$2),"&lt;="&amp;BC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D153" s="1">
        <f ca="1">SUMIFS(INDIRECT($F$1&amp;$F153&amp;":"&amp;$F153),INDIRECT($F$1&amp;dbP!$D$2&amp;":"&amp;dbP!$D$2),"&gt;="&amp;BD$6,INDIRECT($F$1&amp;dbP!$D$2&amp;":"&amp;dbP!$D$2),"&lt;="&amp;BD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  <c r="BE153" s="1">
        <f ca="1">SUMIFS(INDIRECT($F$1&amp;$F153&amp;":"&amp;$F153),INDIRECT($F$1&amp;dbP!$D$2&amp;":"&amp;dbP!$D$2),"&gt;="&amp;BE$6,INDIRECT($F$1&amp;dbP!$D$2&amp;":"&amp;dbP!$D$2),"&lt;="&amp;BE$7,INDIRECT($F$1&amp;dbP!$O$2&amp;":"&amp;dbP!$O$2),$H153,INDIRECT($F$1&amp;dbP!$P$2&amp;":"&amp;dbP!$P$2),IF($I153=$J153,"*",$I153),INDIRECT($F$1&amp;dbP!$Q$2&amp;":"&amp;dbP!$Q$2),IF(OR($I153=$J153,"  "&amp;$I153=$J153),"*",RIGHT($J153,LEN($J153)-4)))</f>
        <v>0</v>
      </c>
    </row>
    <row r="154" spans="2:57" x14ac:dyDescent="0.3">
      <c r="B154" s="1">
        <f>MAX(B$115:B153)+1</f>
        <v>44</v>
      </c>
      <c r="D154" s="1" t="str">
        <f ca="1">INDIRECT($B$1&amp;Items!T$2&amp;$B154)</f>
        <v>CF(-)</v>
      </c>
      <c r="F154" s="1" t="str">
        <f ca="1">INDIRECT($B$1&amp;Items!P$2&amp;$B154)</f>
        <v>AA</v>
      </c>
      <c r="H154" s="13" t="str">
        <f ca="1">INDIRECT($B$1&amp;Items!M$2&amp;$B154)</f>
        <v>Оплаты себестоимостных затрат</v>
      </c>
      <c r="I154" s="13" t="str">
        <f ca="1">IF(INDIRECT($B$1&amp;Items!N$2&amp;$B154)="",H154,INDIRECT($B$1&amp;Items!N$2&amp;$B154))</f>
        <v>Оплаты расходов этапа-3 бизнес-процесса</v>
      </c>
      <c r="J154" s="1" t="str">
        <f ca="1">IF(INDIRECT($B$1&amp;Items!O$2&amp;$B154)="",IF(H154&lt;&gt;I154,"  "&amp;I154,I154),"    "&amp;INDIRECT($B$1&amp;Items!O$2&amp;$B154))</f>
        <v xml:space="preserve">    Производственные затраты-13</v>
      </c>
      <c r="S154" s="1">
        <f ca="1">SUM($U154:INDIRECT(ADDRESS(ROW(),SUMIFS($1:$1,$5:$5,MAX($5:$5)))))</f>
        <v>780000</v>
      </c>
      <c r="V154" s="1">
        <f ca="1">SUMIFS(INDIRECT($F$1&amp;$F154&amp;":"&amp;$F154),INDIRECT($F$1&amp;dbP!$D$2&amp;":"&amp;dbP!$D$2),"&gt;="&amp;V$6,INDIRECT($F$1&amp;dbP!$D$2&amp;":"&amp;dbP!$D$2),"&lt;="&amp;V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W154" s="1">
        <f ca="1">SUMIFS(INDIRECT($F$1&amp;$F154&amp;":"&amp;$F154),INDIRECT($F$1&amp;dbP!$D$2&amp;":"&amp;dbP!$D$2),"&gt;="&amp;W$6,INDIRECT($F$1&amp;dbP!$D$2&amp;":"&amp;dbP!$D$2),"&lt;="&amp;W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X154" s="1">
        <f ca="1">SUMIFS(INDIRECT($F$1&amp;$F154&amp;":"&amp;$F154),INDIRECT($F$1&amp;dbP!$D$2&amp;":"&amp;dbP!$D$2),"&gt;="&amp;X$6,INDIRECT($F$1&amp;dbP!$D$2&amp;":"&amp;dbP!$D$2),"&lt;="&amp;X$7,INDIRECT($F$1&amp;dbP!$O$2&amp;":"&amp;dbP!$O$2),$H154,INDIRECT($F$1&amp;dbP!$P$2&amp;":"&amp;dbP!$P$2),IF($I154=$J154,"*",$I154),INDIRECT($F$1&amp;dbP!$Q$2&amp;":"&amp;dbP!$Q$2),IF(OR($I154=$J154,"  "&amp;$I154=$J154),"*",RIGHT($J154,LEN($J154)-4)))</f>
        <v>780000</v>
      </c>
      <c r="Y154" s="1">
        <f ca="1">SUMIFS(INDIRECT($F$1&amp;$F154&amp;":"&amp;$F154),INDIRECT($F$1&amp;dbP!$D$2&amp;":"&amp;dbP!$D$2),"&gt;="&amp;Y$6,INDIRECT($F$1&amp;dbP!$D$2&amp;":"&amp;dbP!$D$2),"&lt;="&amp;Y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Z154" s="1">
        <f ca="1">SUMIFS(INDIRECT($F$1&amp;$F154&amp;":"&amp;$F154),INDIRECT($F$1&amp;dbP!$D$2&amp;":"&amp;dbP!$D$2),"&gt;="&amp;Z$6,INDIRECT($F$1&amp;dbP!$D$2&amp;":"&amp;dbP!$D$2),"&lt;="&amp;Z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A154" s="1">
        <f ca="1">SUMIFS(INDIRECT($F$1&amp;$F154&amp;":"&amp;$F154),INDIRECT($F$1&amp;dbP!$D$2&amp;":"&amp;dbP!$D$2),"&gt;="&amp;AA$6,INDIRECT($F$1&amp;dbP!$D$2&amp;":"&amp;dbP!$D$2),"&lt;="&amp;AA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B154" s="1">
        <f ca="1">SUMIFS(INDIRECT($F$1&amp;$F154&amp;":"&amp;$F154),INDIRECT($F$1&amp;dbP!$D$2&amp;":"&amp;dbP!$D$2),"&gt;="&amp;AB$6,INDIRECT($F$1&amp;dbP!$D$2&amp;":"&amp;dbP!$D$2),"&lt;="&amp;AB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C154" s="1">
        <f ca="1">SUMIFS(INDIRECT($F$1&amp;$F154&amp;":"&amp;$F154),INDIRECT($F$1&amp;dbP!$D$2&amp;":"&amp;dbP!$D$2),"&gt;="&amp;AC$6,INDIRECT($F$1&amp;dbP!$D$2&amp;":"&amp;dbP!$D$2),"&lt;="&amp;AC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D154" s="1">
        <f ca="1">SUMIFS(INDIRECT($F$1&amp;$F154&amp;":"&amp;$F154),INDIRECT($F$1&amp;dbP!$D$2&amp;":"&amp;dbP!$D$2),"&gt;="&amp;AD$6,INDIRECT($F$1&amp;dbP!$D$2&amp;":"&amp;dbP!$D$2),"&lt;="&amp;AD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E154" s="1">
        <f ca="1">SUMIFS(INDIRECT($F$1&amp;$F154&amp;":"&amp;$F154),INDIRECT($F$1&amp;dbP!$D$2&amp;":"&amp;dbP!$D$2),"&gt;="&amp;AE$6,INDIRECT($F$1&amp;dbP!$D$2&amp;":"&amp;dbP!$D$2),"&lt;="&amp;AE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F154" s="1">
        <f ca="1">SUMIFS(INDIRECT($F$1&amp;$F154&amp;":"&amp;$F154),INDIRECT($F$1&amp;dbP!$D$2&amp;":"&amp;dbP!$D$2),"&gt;="&amp;AF$6,INDIRECT($F$1&amp;dbP!$D$2&amp;":"&amp;dbP!$D$2),"&lt;="&amp;AF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G154" s="1">
        <f ca="1">SUMIFS(INDIRECT($F$1&amp;$F154&amp;":"&amp;$F154),INDIRECT($F$1&amp;dbP!$D$2&amp;":"&amp;dbP!$D$2),"&gt;="&amp;AG$6,INDIRECT($F$1&amp;dbP!$D$2&amp;":"&amp;dbP!$D$2),"&lt;="&amp;AG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H154" s="1">
        <f ca="1">SUMIFS(INDIRECT($F$1&amp;$F154&amp;":"&amp;$F154),INDIRECT($F$1&amp;dbP!$D$2&amp;":"&amp;dbP!$D$2),"&gt;="&amp;AH$6,INDIRECT($F$1&amp;dbP!$D$2&amp;":"&amp;dbP!$D$2),"&lt;="&amp;AH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I154" s="1">
        <f ca="1">SUMIFS(INDIRECT($F$1&amp;$F154&amp;":"&amp;$F154),INDIRECT($F$1&amp;dbP!$D$2&amp;":"&amp;dbP!$D$2),"&gt;="&amp;AI$6,INDIRECT($F$1&amp;dbP!$D$2&amp;":"&amp;dbP!$D$2),"&lt;="&amp;AI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J154" s="1">
        <f ca="1">SUMIFS(INDIRECT($F$1&amp;$F154&amp;":"&amp;$F154),INDIRECT($F$1&amp;dbP!$D$2&amp;":"&amp;dbP!$D$2),"&gt;="&amp;AJ$6,INDIRECT($F$1&amp;dbP!$D$2&amp;":"&amp;dbP!$D$2),"&lt;="&amp;AJ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K154" s="1">
        <f ca="1">SUMIFS(INDIRECT($F$1&amp;$F154&amp;":"&amp;$F154),INDIRECT($F$1&amp;dbP!$D$2&amp;":"&amp;dbP!$D$2),"&gt;="&amp;AK$6,INDIRECT($F$1&amp;dbP!$D$2&amp;":"&amp;dbP!$D$2),"&lt;="&amp;AK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L154" s="1">
        <f ca="1">SUMIFS(INDIRECT($F$1&amp;$F154&amp;":"&amp;$F154),INDIRECT($F$1&amp;dbP!$D$2&amp;":"&amp;dbP!$D$2),"&gt;="&amp;AL$6,INDIRECT($F$1&amp;dbP!$D$2&amp;":"&amp;dbP!$D$2),"&lt;="&amp;AL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M154" s="1">
        <f ca="1">SUMIFS(INDIRECT($F$1&amp;$F154&amp;":"&amp;$F154),INDIRECT($F$1&amp;dbP!$D$2&amp;":"&amp;dbP!$D$2),"&gt;="&amp;AM$6,INDIRECT($F$1&amp;dbP!$D$2&amp;":"&amp;dbP!$D$2),"&lt;="&amp;AM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N154" s="1">
        <f ca="1">SUMIFS(INDIRECT($F$1&amp;$F154&amp;":"&amp;$F154),INDIRECT($F$1&amp;dbP!$D$2&amp;":"&amp;dbP!$D$2),"&gt;="&amp;AN$6,INDIRECT($F$1&amp;dbP!$D$2&amp;":"&amp;dbP!$D$2),"&lt;="&amp;AN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O154" s="1">
        <f ca="1">SUMIFS(INDIRECT($F$1&amp;$F154&amp;":"&amp;$F154),INDIRECT($F$1&amp;dbP!$D$2&amp;":"&amp;dbP!$D$2),"&gt;="&amp;AO$6,INDIRECT($F$1&amp;dbP!$D$2&amp;":"&amp;dbP!$D$2),"&lt;="&amp;AO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P154" s="1">
        <f ca="1">SUMIFS(INDIRECT($F$1&amp;$F154&amp;":"&amp;$F154),INDIRECT($F$1&amp;dbP!$D$2&amp;":"&amp;dbP!$D$2),"&gt;="&amp;AP$6,INDIRECT($F$1&amp;dbP!$D$2&amp;":"&amp;dbP!$D$2),"&lt;="&amp;AP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Q154" s="1">
        <f ca="1">SUMIFS(INDIRECT($F$1&amp;$F154&amp;":"&amp;$F154),INDIRECT($F$1&amp;dbP!$D$2&amp;":"&amp;dbP!$D$2),"&gt;="&amp;AQ$6,INDIRECT($F$1&amp;dbP!$D$2&amp;":"&amp;dbP!$D$2),"&lt;="&amp;AQ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R154" s="1">
        <f ca="1">SUMIFS(INDIRECT($F$1&amp;$F154&amp;":"&amp;$F154),INDIRECT($F$1&amp;dbP!$D$2&amp;":"&amp;dbP!$D$2),"&gt;="&amp;AR$6,INDIRECT($F$1&amp;dbP!$D$2&amp;":"&amp;dbP!$D$2),"&lt;="&amp;AR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S154" s="1">
        <f ca="1">SUMIFS(INDIRECT($F$1&amp;$F154&amp;":"&amp;$F154),INDIRECT($F$1&amp;dbP!$D$2&amp;":"&amp;dbP!$D$2),"&gt;="&amp;AS$6,INDIRECT($F$1&amp;dbP!$D$2&amp;":"&amp;dbP!$D$2),"&lt;="&amp;AS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T154" s="1">
        <f ca="1">SUMIFS(INDIRECT($F$1&amp;$F154&amp;":"&amp;$F154),INDIRECT($F$1&amp;dbP!$D$2&amp;":"&amp;dbP!$D$2),"&gt;="&amp;AT$6,INDIRECT($F$1&amp;dbP!$D$2&amp;":"&amp;dbP!$D$2),"&lt;="&amp;AT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U154" s="1">
        <f ca="1">SUMIFS(INDIRECT($F$1&amp;$F154&amp;":"&amp;$F154),INDIRECT($F$1&amp;dbP!$D$2&amp;":"&amp;dbP!$D$2),"&gt;="&amp;AU$6,INDIRECT($F$1&amp;dbP!$D$2&amp;":"&amp;dbP!$D$2),"&lt;="&amp;AU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V154" s="1">
        <f ca="1">SUMIFS(INDIRECT($F$1&amp;$F154&amp;":"&amp;$F154),INDIRECT($F$1&amp;dbP!$D$2&amp;":"&amp;dbP!$D$2),"&gt;="&amp;AV$6,INDIRECT($F$1&amp;dbP!$D$2&amp;":"&amp;dbP!$D$2),"&lt;="&amp;AV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W154" s="1">
        <f ca="1">SUMIFS(INDIRECT($F$1&amp;$F154&amp;":"&amp;$F154),INDIRECT($F$1&amp;dbP!$D$2&amp;":"&amp;dbP!$D$2),"&gt;="&amp;AW$6,INDIRECT($F$1&amp;dbP!$D$2&amp;":"&amp;dbP!$D$2),"&lt;="&amp;AW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X154" s="1">
        <f ca="1">SUMIFS(INDIRECT($F$1&amp;$F154&amp;":"&amp;$F154),INDIRECT($F$1&amp;dbP!$D$2&amp;":"&amp;dbP!$D$2),"&gt;="&amp;AX$6,INDIRECT($F$1&amp;dbP!$D$2&amp;":"&amp;dbP!$D$2),"&lt;="&amp;AX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Y154" s="1">
        <f ca="1">SUMIFS(INDIRECT($F$1&amp;$F154&amp;":"&amp;$F154),INDIRECT($F$1&amp;dbP!$D$2&amp;":"&amp;dbP!$D$2),"&gt;="&amp;AY$6,INDIRECT($F$1&amp;dbP!$D$2&amp;":"&amp;dbP!$D$2),"&lt;="&amp;AY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AZ154" s="1">
        <f ca="1">SUMIFS(INDIRECT($F$1&amp;$F154&amp;":"&amp;$F154),INDIRECT($F$1&amp;dbP!$D$2&amp;":"&amp;dbP!$D$2),"&gt;="&amp;AZ$6,INDIRECT($F$1&amp;dbP!$D$2&amp;":"&amp;dbP!$D$2),"&lt;="&amp;AZ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A154" s="1">
        <f ca="1">SUMIFS(INDIRECT($F$1&amp;$F154&amp;":"&amp;$F154),INDIRECT($F$1&amp;dbP!$D$2&amp;":"&amp;dbP!$D$2),"&gt;="&amp;BA$6,INDIRECT($F$1&amp;dbP!$D$2&amp;":"&amp;dbP!$D$2),"&lt;="&amp;BA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B154" s="1">
        <f ca="1">SUMIFS(INDIRECT($F$1&amp;$F154&amp;":"&amp;$F154),INDIRECT($F$1&amp;dbP!$D$2&amp;":"&amp;dbP!$D$2),"&gt;="&amp;BB$6,INDIRECT($F$1&amp;dbP!$D$2&amp;":"&amp;dbP!$D$2),"&lt;="&amp;BB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C154" s="1">
        <f ca="1">SUMIFS(INDIRECT($F$1&amp;$F154&amp;":"&amp;$F154),INDIRECT($F$1&amp;dbP!$D$2&amp;":"&amp;dbP!$D$2),"&gt;="&amp;BC$6,INDIRECT($F$1&amp;dbP!$D$2&amp;":"&amp;dbP!$D$2),"&lt;="&amp;BC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D154" s="1">
        <f ca="1">SUMIFS(INDIRECT($F$1&amp;$F154&amp;":"&amp;$F154),INDIRECT($F$1&amp;dbP!$D$2&amp;":"&amp;dbP!$D$2),"&gt;="&amp;BD$6,INDIRECT($F$1&amp;dbP!$D$2&amp;":"&amp;dbP!$D$2),"&lt;="&amp;BD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  <c r="BE154" s="1">
        <f ca="1">SUMIFS(INDIRECT($F$1&amp;$F154&amp;":"&amp;$F154),INDIRECT($F$1&amp;dbP!$D$2&amp;":"&amp;dbP!$D$2),"&gt;="&amp;BE$6,INDIRECT($F$1&amp;dbP!$D$2&amp;":"&amp;dbP!$D$2),"&lt;="&amp;BE$7,INDIRECT($F$1&amp;dbP!$O$2&amp;":"&amp;dbP!$O$2),$H154,INDIRECT($F$1&amp;dbP!$P$2&amp;":"&amp;dbP!$P$2),IF($I154=$J154,"*",$I154),INDIRECT($F$1&amp;dbP!$Q$2&amp;":"&amp;dbP!$Q$2),IF(OR($I154=$J154,"  "&amp;$I154=$J154),"*",RIGHT($J154,LEN($J154)-4)))</f>
        <v>0</v>
      </c>
    </row>
    <row r="155" spans="2:57" x14ac:dyDescent="0.3">
      <c r="B155" s="1">
        <f>MAX(B$115:B154)+1</f>
        <v>45</v>
      </c>
      <c r="D155" s="1" t="str">
        <f ca="1">INDIRECT($B$1&amp;Items!T$2&amp;$B155)</f>
        <v>CF(-)</v>
      </c>
      <c r="F155" s="1" t="str">
        <f ca="1">INDIRECT($B$1&amp;Items!P$2&amp;$B155)</f>
        <v>AA</v>
      </c>
      <c r="H155" s="13" t="str">
        <f ca="1">INDIRECT($B$1&amp;Items!M$2&amp;$B155)</f>
        <v>Оплаты себестоимостных затрат</v>
      </c>
      <c r="I155" s="13" t="str">
        <f ca="1">IF(INDIRECT($B$1&amp;Items!N$2&amp;$B155)="",H155,INDIRECT($B$1&amp;Items!N$2&amp;$B155))</f>
        <v>Оплаты расходов этапа-3 бизнес-процесса</v>
      </c>
      <c r="J155" s="1" t="str">
        <f ca="1">IF(INDIRECT($B$1&amp;Items!O$2&amp;$B155)="",IF(H155&lt;&gt;I155,"  "&amp;I155,I155),"    "&amp;INDIRECT($B$1&amp;Items!O$2&amp;$B155))</f>
        <v xml:space="preserve">    Производственные затраты-14</v>
      </c>
      <c r="S155" s="1">
        <f ca="1">SUM($U155:INDIRECT(ADDRESS(ROW(),SUMIFS($1:$1,$5:$5,MAX($5:$5)))))</f>
        <v>784600</v>
      </c>
      <c r="V155" s="1">
        <f ca="1">SUMIFS(INDIRECT($F$1&amp;$F155&amp;":"&amp;$F155),INDIRECT($F$1&amp;dbP!$D$2&amp;":"&amp;dbP!$D$2),"&gt;="&amp;V$6,INDIRECT($F$1&amp;dbP!$D$2&amp;":"&amp;dbP!$D$2),"&lt;="&amp;V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W155" s="1">
        <f ca="1">SUMIFS(INDIRECT($F$1&amp;$F155&amp;":"&amp;$F155),INDIRECT($F$1&amp;dbP!$D$2&amp;":"&amp;dbP!$D$2),"&gt;="&amp;W$6,INDIRECT($F$1&amp;dbP!$D$2&amp;":"&amp;dbP!$D$2),"&lt;="&amp;W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X155" s="1">
        <f ca="1">SUMIFS(INDIRECT($F$1&amp;$F155&amp;":"&amp;$F155),INDIRECT($F$1&amp;dbP!$D$2&amp;":"&amp;dbP!$D$2),"&gt;="&amp;X$6,INDIRECT($F$1&amp;dbP!$D$2&amp;":"&amp;dbP!$D$2),"&lt;="&amp;X$7,INDIRECT($F$1&amp;dbP!$O$2&amp;":"&amp;dbP!$O$2),$H155,INDIRECT($F$1&amp;dbP!$P$2&amp;":"&amp;dbP!$P$2),IF($I155=$J155,"*",$I155),INDIRECT($F$1&amp;dbP!$Q$2&amp;":"&amp;dbP!$Q$2),IF(OR($I155=$J155,"  "&amp;$I155=$J155),"*",RIGHT($J155,LEN($J155)-4)))</f>
        <v>235380</v>
      </c>
      <c r="Y155" s="1">
        <f ca="1">SUMIFS(INDIRECT($F$1&amp;$F155&amp;":"&amp;$F155),INDIRECT($F$1&amp;dbP!$D$2&amp;":"&amp;dbP!$D$2),"&gt;="&amp;Y$6,INDIRECT($F$1&amp;dbP!$D$2&amp;":"&amp;dbP!$D$2),"&lt;="&amp;Y$7,INDIRECT($F$1&amp;dbP!$O$2&amp;":"&amp;dbP!$O$2),$H155,INDIRECT($F$1&amp;dbP!$P$2&amp;":"&amp;dbP!$P$2),IF($I155=$J155,"*",$I155),INDIRECT($F$1&amp;dbP!$Q$2&amp;":"&amp;dbP!$Q$2),IF(OR($I155=$J155,"  "&amp;$I155=$J155),"*",RIGHT($J155,LEN($J155)-4)))</f>
        <v>549220</v>
      </c>
      <c r="Z155" s="1">
        <f ca="1">SUMIFS(INDIRECT($F$1&amp;$F155&amp;":"&amp;$F155),INDIRECT($F$1&amp;dbP!$D$2&amp;":"&amp;dbP!$D$2),"&gt;="&amp;Z$6,INDIRECT($F$1&amp;dbP!$D$2&amp;":"&amp;dbP!$D$2),"&lt;="&amp;Z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A155" s="1">
        <f ca="1">SUMIFS(INDIRECT($F$1&amp;$F155&amp;":"&amp;$F155),INDIRECT($F$1&amp;dbP!$D$2&amp;":"&amp;dbP!$D$2),"&gt;="&amp;AA$6,INDIRECT($F$1&amp;dbP!$D$2&amp;":"&amp;dbP!$D$2),"&lt;="&amp;AA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B155" s="1">
        <f ca="1">SUMIFS(INDIRECT($F$1&amp;$F155&amp;":"&amp;$F155),INDIRECT($F$1&amp;dbP!$D$2&amp;":"&amp;dbP!$D$2),"&gt;="&amp;AB$6,INDIRECT($F$1&amp;dbP!$D$2&amp;":"&amp;dbP!$D$2),"&lt;="&amp;AB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C155" s="1">
        <f ca="1">SUMIFS(INDIRECT($F$1&amp;$F155&amp;":"&amp;$F155),INDIRECT($F$1&amp;dbP!$D$2&amp;":"&amp;dbP!$D$2),"&gt;="&amp;AC$6,INDIRECT($F$1&amp;dbP!$D$2&amp;":"&amp;dbP!$D$2),"&lt;="&amp;AC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D155" s="1">
        <f ca="1">SUMIFS(INDIRECT($F$1&amp;$F155&amp;":"&amp;$F155),INDIRECT($F$1&amp;dbP!$D$2&amp;":"&amp;dbP!$D$2),"&gt;="&amp;AD$6,INDIRECT($F$1&amp;dbP!$D$2&amp;":"&amp;dbP!$D$2),"&lt;="&amp;AD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E155" s="1">
        <f ca="1">SUMIFS(INDIRECT($F$1&amp;$F155&amp;":"&amp;$F155),INDIRECT($F$1&amp;dbP!$D$2&amp;":"&amp;dbP!$D$2),"&gt;="&amp;AE$6,INDIRECT($F$1&amp;dbP!$D$2&amp;":"&amp;dbP!$D$2),"&lt;="&amp;AE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F155" s="1">
        <f ca="1">SUMIFS(INDIRECT($F$1&amp;$F155&amp;":"&amp;$F155),INDIRECT($F$1&amp;dbP!$D$2&amp;":"&amp;dbP!$D$2),"&gt;="&amp;AF$6,INDIRECT($F$1&amp;dbP!$D$2&amp;":"&amp;dbP!$D$2),"&lt;="&amp;AF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G155" s="1">
        <f ca="1">SUMIFS(INDIRECT($F$1&amp;$F155&amp;":"&amp;$F155),INDIRECT($F$1&amp;dbP!$D$2&amp;":"&amp;dbP!$D$2),"&gt;="&amp;AG$6,INDIRECT($F$1&amp;dbP!$D$2&amp;":"&amp;dbP!$D$2),"&lt;="&amp;AG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H155" s="1">
        <f ca="1">SUMIFS(INDIRECT($F$1&amp;$F155&amp;":"&amp;$F155),INDIRECT($F$1&amp;dbP!$D$2&amp;":"&amp;dbP!$D$2),"&gt;="&amp;AH$6,INDIRECT($F$1&amp;dbP!$D$2&amp;":"&amp;dbP!$D$2),"&lt;="&amp;AH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I155" s="1">
        <f ca="1">SUMIFS(INDIRECT($F$1&amp;$F155&amp;":"&amp;$F155),INDIRECT($F$1&amp;dbP!$D$2&amp;":"&amp;dbP!$D$2),"&gt;="&amp;AI$6,INDIRECT($F$1&amp;dbP!$D$2&amp;":"&amp;dbP!$D$2),"&lt;="&amp;AI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J155" s="1">
        <f ca="1">SUMIFS(INDIRECT($F$1&amp;$F155&amp;":"&amp;$F155),INDIRECT($F$1&amp;dbP!$D$2&amp;":"&amp;dbP!$D$2),"&gt;="&amp;AJ$6,INDIRECT($F$1&amp;dbP!$D$2&amp;":"&amp;dbP!$D$2),"&lt;="&amp;AJ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K155" s="1">
        <f ca="1">SUMIFS(INDIRECT($F$1&amp;$F155&amp;":"&amp;$F155),INDIRECT($F$1&amp;dbP!$D$2&amp;":"&amp;dbP!$D$2),"&gt;="&amp;AK$6,INDIRECT($F$1&amp;dbP!$D$2&amp;":"&amp;dbP!$D$2),"&lt;="&amp;AK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L155" s="1">
        <f ca="1">SUMIFS(INDIRECT($F$1&amp;$F155&amp;":"&amp;$F155),INDIRECT($F$1&amp;dbP!$D$2&amp;":"&amp;dbP!$D$2),"&gt;="&amp;AL$6,INDIRECT($F$1&amp;dbP!$D$2&amp;":"&amp;dbP!$D$2),"&lt;="&amp;AL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M155" s="1">
        <f ca="1">SUMIFS(INDIRECT($F$1&amp;$F155&amp;":"&amp;$F155),INDIRECT($F$1&amp;dbP!$D$2&amp;":"&amp;dbP!$D$2),"&gt;="&amp;AM$6,INDIRECT($F$1&amp;dbP!$D$2&amp;":"&amp;dbP!$D$2),"&lt;="&amp;AM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N155" s="1">
        <f ca="1">SUMIFS(INDIRECT($F$1&amp;$F155&amp;":"&amp;$F155),INDIRECT($F$1&amp;dbP!$D$2&amp;":"&amp;dbP!$D$2),"&gt;="&amp;AN$6,INDIRECT($F$1&amp;dbP!$D$2&amp;":"&amp;dbP!$D$2),"&lt;="&amp;AN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O155" s="1">
        <f ca="1">SUMIFS(INDIRECT($F$1&amp;$F155&amp;":"&amp;$F155),INDIRECT($F$1&amp;dbP!$D$2&amp;":"&amp;dbP!$D$2),"&gt;="&amp;AO$6,INDIRECT($F$1&amp;dbP!$D$2&amp;":"&amp;dbP!$D$2),"&lt;="&amp;AO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P155" s="1">
        <f ca="1">SUMIFS(INDIRECT($F$1&amp;$F155&amp;":"&amp;$F155),INDIRECT($F$1&amp;dbP!$D$2&amp;":"&amp;dbP!$D$2),"&gt;="&amp;AP$6,INDIRECT($F$1&amp;dbP!$D$2&amp;":"&amp;dbP!$D$2),"&lt;="&amp;AP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Q155" s="1">
        <f ca="1">SUMIFS(INDIRECT($F$1&amp;$F155&amp;":"&amp;$F155),INDIRECT($F$1&amp;dbP!$D$2&amp;":"&amp;dbP!$D$2),"&gt;="&amp;AQ$6,INDIRECT($F$1&amp;dbP!$D$2&amp;":"&amp;dbP!$D$2),"&lt;="&amp;AQ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R155" s="1">
        <f ca="1">SUMIFS(INDIRECT($F$1&amp;$F155&amp;":"&amp;$F155),INDIRECT($F$1&amp;dbP!$D$2&amp;":"&amp;dbP!$D$2),"&gt;="&amp;AR$6,INDIRECT($F$1&amp;dbP!$D$2&amp;":"&amp;dbP!$D$2),"&lt;="&amp;AR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S155" s="1">
        <f ca="1">SUMIFS(INDIRECT($F$1&amp;$F155&amp;":"&amp;$F155),INDIRECT($F$1&amp;dbP!$D$2&amp;":"&amp;dbP!$D$2),"&gt;="&amp;AS$6,INDIRECT($F$1&amp;dbP!$D$2&amp;":"&amp;dbP!$D$2),"&lt;="&amp;AS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T155" s="1">
        <f ca="1">SUMIFS(INDIRECT($F$1&amp;$F155&amp;":"&amp;$F155),INDIRECT($F$1&amp;dbP!$D$2&amp;":"&amp;dbP!$D$2),"&gt;="&amp;AT$6,INDIRECT($F$1&amp;dbP!$D$2&amp;":"&amp;dbP!$D$2),"&lt;="&amp;AT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U155" s="1">
        <f ca="1">SUMIFS(INDIRECT($F$1&amp;$F155&amp;":"&amp;$F155),INDIRECT($F$1&amp;dbP!$D$2&amp;":"&amp;dbP!$D$2),"&gt;="&amp;AU$6,INDIRECT($F$1&amp;dbP!$D$2&amp;":"&amp;dbP!$D$2),"&lt;="&amp;AU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V155" s="1">
        <f ca="1">SUMIFS(INDIRECT($F$1&amp;$F155&amp;":"&amp;$F155),INDIRECT($F$1&amp;dbP!$D$2&amp;":"&amp;dbP!$D$2),"&gt;="&amp;AV$6,INDIRECT($F$1&amp;dbP!$D$2&amp;":"&amp;dbP!$D$2),"&lt;="&amp;AV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W155" s="1">
        <f ca="1">SUMIFS(INDIRECT($F$1&amp;$F155&amp;":"&amp;$F155),INDIRECT($F$1&amp;dbP!$D$2&amp;":"&amp;dbP!$D$2),"&gt;="&amp;AW$6,INDIRECT($F$1&amp;dbP!$D$2&amp;":"&amp;dbP!$D$2),"&lt;="&amp;AW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X155" s="1">
        <f ca="1">SUMIFS(INDIRECT($F$1&amp;$F155&amp;":"&amp;$F155),INDIRECT($F$1&amp;dbP!$D$2&amp;":"&amp;dbP!$D$2),"&gt;="&amp;AX$6,INDIRECT($F$1&amp;dbP!$D$2&amp;":"&amp;dbP!$D$2),"&lt;="&amp;AX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Y155" s="1">
        <f ca="1">SUMIFS(INDIRECT($F$1&amp;$F155&amp;":"&amp;$F155),INDIRECT($F$1&amp;dbP!$D$2&amp;":"&amp;dbP!$D$2),"&gt;="&amp;AY$6,INDIRECT($F$1&amp;dbP!$D$2&amp;":"&amp;dbP!$D$2),"&lt;="&amp;AY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Z155" s="1">
        <f ca="1">SUMIFS(INDIRECT($F$1&amp;$F155&amp;":"&amp;$F155),INDIRECT($F$1&amp;dbP!$D$2&amp;":"&amp;dbP!$D$2),"&gt;="&amp;AZ$6,INDIRECT($F$1&amp;dbP!$D$2&amp;":"&amp;dbP!$D$2),"&lt;="&amp;AZ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A155" s="1">
        <f ca="1">SUMIFS(INDIRECT($F$1&amp;$F155&amp;":"&amp;$F155),INDIRECT($F$1&amp;dbP!$D$2&amp;":"&amp;dbP!$D$2),"&gt;="&amp;BA$6,INDIRECT($F$1&amp;dbP!$D$2&amp;":"&amp;dbP!$D$2),"&lt;="&amp;BA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B155" s="1">
        <f ca="1">SUMIFS(INDIRECT($F$1&amp;$F155&amp;":"&amp;$F155),INDIRECT($F$1&amp;dbP!$D$2&amp;":"&amp;dbP!$D$2),"&gt;="&amp;BB$6,INDIRECT($F$1&amp;dbP!$D$2&amp;":"&amp;dbP!$D$2),"&lt;="&amp;BB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C155" s="1">
        <f ca="1">SUMIFS(INDIRECT($F$1&amp;$F155&amp;":"&amp;$F155),INDIRECT($F$1&amp;dbP!$D$2&amp;":"&amp;dbP!$D$2),"&gt;="&amp;BC$6,INDIRECT($F$1&amp;dbP!$D$2&amp;":"&amp;dbP!$D$2),"&lt;="&amp;BC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D155" s="1">
        <f ca="1">SUMIFS(INDIRECT($F$1&amp;$F155&amp;":"&amp;$F155),INDIRECT($F$1&amp;dbP!$D$2&amp;":"&amp;dbP!$D$2),"&gt;="&amp;BD$6,INDIRECT($F$1&amp;dbP!$D$2&amp;":"&amp;dbP!$D$2),"&lt;="&amp;BD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E155" s="1">
        <f ca="1">SUMIFS(INDIRECT($F$1&amp;$F155&amp;":"&amp;$F155),INDIRECT($F$1&amp;dbP!$D$2&amp;":"&amp;dbP!$D$2),"&gt;="&amp;BE$6,INDIRECT($F$1&amp;dbP!$D$2&amp;":"&amp;dbP!$D$2),"&lt;="&amp;BE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</row>
    <row r="156" spans="2:57" x14ac:dyDescent="0.3">
      <c r="B156" s="1">
        <f>MAX(B$115:B155)+1</f>
        <v>46</v>
      </c>
      <c r="D156" s="1" t="str">
        <f ca="1">INDIRECT($B$1&amp;Items!T$2&amp;$B156)</f>
        <v>CF(-)</v>
      </c>
      <c r="F156" s="1" t="str">
        <f ca="1">INDIRECT($B$1&amp;Items!P$2&amp;$B156)</f>
        <v>AA</v>
      </c>
      <c r="H156" s="13" t="str">
        <f ca="1">INDIRECT($B$1&amp;Items!M$2&amp;$B156)</f>
        <v>Оплаты себестоимостных затрат</v>
      </c>
      <c r="I156" s="13" t="str">
        <f ca="1">IF(INDIRECT($B$1&amp;Items!N$2&amp;$B156)="",H156,INDIRECT($B$1&amp;Items!N$2&amp;$B156))</f>
        <v>Оплаты расходов этапа-3 бизнес-процесса</v>
      </c>
      <c r="J156" s="1" t="str">
        <f ca="1">IF(INDIRECT($B$1&amp;Items!O$2&amp;$B156)="",IF(H156&lt;&gt;I156,"  "&amp;I156,I156),"    "&amp;INDIRECT($B$1&amp;Items!O$2&amp;$B156))</f>
        <v xml:space="preserve">    Производственные затраты-15</v>
      </c>
      <c r="S156" s="1">
        <f ca="1">SUM($U156:INDIRECT(ADDRESS(ROW(),SUMIFS($1:$1,$5:$5,MAX($5:$5)))))</f>
        <v>954698.94000000006</v>
      </c>
      <c r="V156" s="1">
        <f ca="1">SUMIFS(INDIRECT($F$1&amp;$F156&amp;":"&amp;$F156),INDIRECT($F$1&amp;dbP!$D$2&amp;":"&amp;dbP!$D$2),"&gt;="&amp;V$6,INDIRECT($F$1&amp;dbP!$D$2&amp;":"&amp;dbP!$D$2),"&lt;="&amp;V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W156" s="1">
        <f ca="1">SUMIFS(INDIRECT($F$1&amp;$F156&amp;":"&amp;$F156),INDIRECT($F$1&amp;dbP!$D$2&amp;":"&amp;dbP!$D$2),"&gt;="&amp;W$6,INDIRECT($F$1&amp;dbP!$D$2&amp;":"&amp;dbP!$D$2),"&lt;="&amp;W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X156" s="1">
        <f ca="1">SUMIFS(INDIRECT($F$1&amp;$F156&amp;":"&amp;$F156),INDIRECT($F$1&amp;dbP!$D$2&amp;":"&amp;dbP!$D$2),"&gt;="&amp;X$6,INDIRECT($F$1&amp;dbP!$D$2&amp;":"&amp;dbP!$D$2),"&lt;="&amp;X$7,INDIRECT($F$1&amp;dbP!$O$2&amp;":"&amp;dbP!$O$2),$H156,INDIRECT($F$1&amp;dbP!$P$2&amp;":"&amp;dbP!$P$2),IF($I156=$J156,"*",$I156),INDIRECT($F$1&amp;dbP!$Q$2&amp;":"&amp;dbP!$Q$2),IF(OR($I156=$J156,"  "&amp;$I156=$J156),"*",RIGHT($J156,LEN($J156)-4)))</f>
        <v>477349.47000000003</v>
      </c>
      <c r="Y156" s="1">
        <f ca="1">SUMIFS(INDIRECT($F$1&amp;$F156&amp;":"&amp;$F156),INDIRECT($F$1&amp;dbP!$D$2&amp;":"&amp;dbP!$D$2),"&gt;="&amp;Y$6,INDIRECT($F$1&amp;dbP!$D$2&amp;":"&amp;dbP!$D$2),"&lt;="&amp;Y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Z156" s="1">
        <f ca="1">SUMIFS(INDIRECT($F$1&amp;$F156&amp;":"&amp;$F156),INDIRECT($F$1&amp;dbP!$D$2&amp;":"&amp;dbP!$D$2),"&gt;="&amp;Z$6,INDIRECT($F$1&amp;dbP!$D$2&amp;":"&amp;dbP!$D$2),"&lt;="&amp;Z$7,INDIRECT($F$1&amp;dbP!$O$2&amp;":"&amp;dbP!$O$2),$H156,INDIRECT($F$1&amp;dbP!$P$2&amp;":"&amp;dbP!$P$2),IF($I156=$J156,"*",$I156),INDIRECT($F$1&amp;dbP!$Q$2&amp;":"&amp;dbP!$Q$2),IF(OR($I156=$J156,"  "&amp;$I156=$J156),"*",RIGHT($J156,LEN($J156)-4)))</f>
        <v>477349.47000000003</v>
      </c>
      <c r="AA156" s="1">
        <f ca="1">SUMIFS(INDIRECT($F$1&amp;$F156&amp;":"&amp;$F156),INDIRECT($F$1&amp;dbP!$D$2&amp;":"&amp;dbP!$D$2),"&gt;="&amp;AA$6,INDIRECT($F$1&amp;dbP!$D$2&amp;":"&amp;dbP!$D$2),"&lt;="&amp;AA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B156" s="1">
        <f ca="1">SUMIFS(INDIRECT($F$1&amp;$F156&amp;":"&amp;$F156),INDIRECT($F$1&amp;dbP!$D$2&amp;":"&amp;dbP!$D$2),"&gt;="&amp;AB$6,INDIRECT($F$1&amp;dbP!$D$2&amp;":"&amp;dbP!$D$2),"&lt;="&amp;AB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C156" s="1">
        <f ca="1">SUMIFS(INDIRECT($F$1&amp;$F156&amp;":"&amp;$F156),INDIRECT($F$1&amp;dbP!$D$2&amp;":"&amp;dbP!$D$2),"&gt;="&amp;AC$6,INDIRECT($F$1&amp;dbP!$D$2&amp;":"&amp;dbP!$D$2),"&lt;="&amp;AC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D156" s="1">
        <f ca="1">SUMIFS(INDIRECT($F$1&amp;$F156&amp;":"&amp;$F156),INDIRECT($F$1&amp;dbP!$D$2&amp;":"&amp;dbP!$D$2),"&gt;="&amp;AD$6,INDIRECT($F$1&amp;dbP!$D$2&amp;":"&amp;dbP!$D$2),"&lt;="&amp;AD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E156" s="1">
        <f ca="1">SUMIFS(INDIRECT($F$1&amp;$F156&amp;":"&amp;$F156),INDIRECT($F$1&amp;dbP!$D$2&amp;":"&amp;dbP!$D$2),"&gt;="&amp;AE$6,INDIRECT($F$1&amp;dbP!$D$2&amp;":"&amp;dbP!$D$2),"&lt;="&amp;AE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F156" s="1">
        <f ca="1">SUMIFS(INDIRECT($F$1&amp;$F156&amp;":"&amp;$F156),INDIRECT($F$1&amp;dbP!$D$2&amp;":"&amp;dbP!$D$2),"&gt;="&amp;AF$6,INDIRECT($F$1&amp;dbP!$D$2&amp;":"&amp;dbP!$D$2),"&lt;="&amp;AF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G156" s="1">
        <f ca="1">SUMIFS(INDIRECT($F$1&amp;$F156&amp;":"&amp;$F156),INDIRECT($F$1&amp;dbP!$D$2&amp;":"&amp;dbP!$D$2),"&gt;="&amp;AG$6,INDIRECT($F$1&amp;dbP!$D$2&amp;":"&amp;dbP!$D$2),"&lt;="&amp;AG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H156" s="1">
        <f ca="1">SUMIFS(INDIRECT($F$1&amp;$F156&amp;":"&amp;$F156),INDIRECT($F$1&amp;dbP!$D$2&amp;":"&amp;dbP!$D$2),"&gt;="&amp;AH$6,INDIRECT($F$1&amp;dbP!$D$2&amp;":"&amp;dbP!$D$2),"&lt;="&amp;AH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I156" s="1">
        <f ca="1">SUMIFS(INDIRECT($F$1&amp;$F156&amp;":"&amp;$F156),INDIRECT($F$1&amp;dbP!$D$2&amp;":"&amp;dbP!$D$2),"&gt;="&amp;AI$6,INDIRECT($F$1&amp;dbP!$D$2&amp;":"&amp;dbP!$D$2),"&lt;="&amp;AI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J156" s="1">
        <f ca="1">SUMIFS(INDIRECT($F$1&amp;$F156&amp;":"&amp;$F156),INDIRECT($F$1&amp;dbP!$D$2&amp;":"&amp;dbP!$D$2),"&gt;="&amp;AJ$6,INDIRECT($F$1&amp;dbP!$D$2&amp;":"&amp;dbP!$D$2),"&lt;="&amp;AJ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K156" s="1">
        <f ca="1">SUMIFS(INDIRECT($F$1&amp;$F156&amp;":"&amp;$F156),INDIRECT($F$1&amp;dbP!$D$2&amp;":"&amp;dbP!$D$2),"&gt;="&amp;AK$6,INDIRECT($F$1&amp;dbP!$D$2&amp;":"&amp;dbP!$D$2),"&lt;="&amp;AK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L156" s="1">
        <f ca="1">SUMIFS(INDIRECT($F$1&amp;$F156&amp;":"&amp;$F156),INDIRECT($F$1&amp;dbP!$D$2&amp;":"&amp;dbP!$D$2),"&gt;="&amp;AL$6,INDIRECT($F$1&amp;dbP!$D$2&amp;":"&amp;dbP!$D$2),"&lt;="&amp;AL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M156" s="1">
        <f ca="1">SUMIFS(INDIRECT($F$1&amp;$F156&amp;":"&amp;$F156),INDIRECT($F$1&amp;dbP!$D$2&amp;":"&amp;dbP!$D$2),"&gt;="&amp;AM$6,INDIRECT($F$1&amp;dbP!$D$2&amp;":"&amp;dbP!$D$2),"&lt;="&amp;AM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N156" s="1">
        <f ca="1">SUMIFS(INDIRECT($F$1&amp;$F156&amp;":"&amp;$F156),INDIRECT($F$1&amp;dbP!$D$2&amp;":"&amp;dbP!$D$2),"&gt;="&amp;AN$6,INDIRECT($F$1&amp;dbP!$D$2&amp;":"&amp;dbP!$D$2),"&lt;="&amp;AN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O156" s="1">
        <f ca="1">SUMIFS(INDIRECT($F$1&amp;$F156&amp;":"&amp;$F156),INDIRECT($F$1&amp;dbP!$D$2&amp;":"&amp;dbP!$D$2),"&gt;="&amp;AO$6,INDIRECT($F$1&amp;dbP!$D$2&amp;":"&amp;dbP!$D$2),"&lt;="&amp;AO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P156" s="1">
        <f ca="1">SUMIFS(INDIRECT($F$1&amp;$F156&amp;":"&amp;$F156),INDIRECT($F$1&amp;dbP!$D$2&amp;":"&amp;dbP!$D$2),"&gt;="&amp;AP$6,INDIRECT($F$1&amp;dbP!$D$2&amp;":"&amp;dbP!$D$2),"&lt;="&amp;AP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Q156" s="1">
        <f ca="1">SUMIFS(INDIRECT($F$1&amp;$F156&amp;":"&amp;$F156),INDIRECT($F$1&amp;dbP!$D$2&amp;":"&amp;dbP!$D$2),"&gt;="&amp;AQ$6,INDIRECT($F$1&amp;dbP!$D$2&amp;":"&amp;dbP!$D$2),"&lt;="&amp;AQ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R156" s="1">
        <f ca="1">SUMIFS(INDIRECT($F$1&amp;$F156&amp;":"&amp;$F156),INDIRECT($F$1&amp;dbP!$D$2&amp;":"&amp;dbP!$D$2),"&gt;="&amp;AR$6,INDIRECT($F$1&amp;dbP!$D$2&amp;":"&amp;dbP!$D$2),"&lt;="&amp;AR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S156" s="1">
        <f ca="1">SUMIFS(INDIRECT($F$1&amp;$F156&amp;":"&amp;$F156),INDIRECT($F$1&amp;dbP!$D$2&amp;":"&amp;dbP!$D$2),"&gt;="&amp;AS$6,INDIRECT($F$1&amp;dbP!$D$2&amp;":"&amp;dbP!$D$2),"&lt;="&amp;AS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T156" s="1">
        <f ca="1">SUMIFS(INDIRECT($F$1&amp;$F156&amp;":"&amp;$F156),INDIRECT($F$1&amp;dbP!$D$2&amp;":"&amp;dbP!$D$2),"&gt;="&amp;AT$6,INDIRECT($F$1&amp;dbP!$D$2&amp;":"&amp;dbP!$D$2),"&lt;="&amp;AT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U156" s="1">
        <f ca="1">SUMIFS(INDIRECT($F$1&amp;$F156&amp;":"&amp;$F156),INDIRECT($F$1&amp;dbP!$D$2&amp;":"&amp;dbP!$D$2),"&gt;="&amp;AU$6,INDIRECT($F$1&amp;dbP!$D$2&amp;":"&amp;dbP!$D$2),"&lt;="&amp;AU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V156" s="1">
        <f ca="1">SUMIFS(INDIRECT($F$1&amp;$F156&amp;":"&amp;$F156),INDIRECT($F$1&amp;dbP!$D$2&amp;":"&amp;dbP!$D$2),"&gt;="&amp;AV$6,INDIRECT($F$1&amp;dbP!$D$2&amp;":"&amp;dbP!$D$2),"&lt;="&amp;AV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W156" s="1">
        <f ca="1">SUMIFS(INDIRECT($F$1&amp;$F156&amp;":"&amp;$F156),INDIRECT($F$1&amp;dbP!$D$2&amp;":"&amp;dbP!$D$2),"&gt;="&amp;AW$6,INDIRECT($F$1&amp;dbP!$D$2&amp;":"&amp;dbP!$D$2),"&lt;="&amp;AW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X156" s="1">
        <f ca="1">SUMIFS(INDIRECT($F$1&amp;$F156&amp;":"&amp;$F156),INDIRECT($F$1&amp;dbP!$D$2&amp;":"&amp;dbP!$D$2),"&gt;="&amp;AX$6,INDIRECT($F$1&amp;dbP!$D$2&amp;":"&amp;dbP!$D$2),"&lt;="&amp;AX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Y156" s="1">
        <f ca="1">SUMIFS(INDIRECT($F$1&amp;$F156&amp;":"&amp;$F156),INDIRECT($F$1&amp;dbP!$D$2&amp;":"&amp;dbP!$D$2),"&gt;="&amp;AY$6,INDIRECT($F$1&amp;dbP!$D$2&amp;":"&amp;dbP!$D$2),"&lt;="&amp;AY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Z156" s="1">
        <f ca="1">SUMIFS(INDIRECT($F$1&amp;$F156&amp;":"&amp;$F156),INDIRECT($F$1&amp;dbP!$D$2&amp;":"&amp;dbP!$D$2),"&gt;="&amp;AZ$6,INDIRECT($F$1&amp;dbP!$D$2&amp;":"&amp;dbP!$D$2),"&lt;="&amp;AZ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A156" s="1">
        <f ca="1">SUMIFS(INDIRECT($F$1&amp;$F156&amp;":"&amp;$F156),INDIRECT($F$1&amp;dbP!$D$2&amp;":"&amp;dbP!$D$2),"&gt;="&amp;BA$6,INDIRECT($F$1&amp;dbP!$D$2&amp;":"&amp;dbP!$D$2),"&lt;="&amp;BA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B156" s="1">
        <f ca="1">SUMIFS(INDIRECT($F$1&amp;$F156&amp;":"&amp;$F156),INDIRECT($F$1&amp;dbP!$D$2&amp;":"&amp;dbP!$D$2),"&gt;="&amp;BB$6,INDIRECT($F$1&amp;dbP!$D$2&amp;":"&amp;dbP!$D$2),"&lt;="&amp;BB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C156" s="1">
        <f ca="1">SUMIFS(INDIRECT($F$1&amp;$F156&amp;":"&amp;$F156),INDIRECT($F$1&amp;dbP!$D$2&amp;":"&amp;dbP!$D$2),"&gt;="&amp;BC$6,INDIRECT($F$1&amp;dbP!$D$2&amp;":"&amp;dbP!$D$2),"&lt;="&amp;BC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D156" s="1">
        <f ca="1">SUMIFS(INDIRECT($F$1&amp;$F156&amp;":"&amp;$F156),INDIRECT($F$1&amp;dbP!$D$2&amp;":"&amp;dbP!$D$2),"&gt;="&amp;BD$6,INDIRECT($F$1&amp;dbP!$D$2&amp;":"&amp;dbP!$D$2),"&lt;="&amp;BD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E156" s="1">
        <f ca="1">SUMIFS(INDIRECT($F$1&amp;$F156&amp;":"&amp;$F156),INDIRECT($F$1&amp;dbP!$D$2&amp;":"&amp;dbP!$D$2),"&gt;="&amp;BE$6,INDIRECT($F$1&amp;dbP!$D$2&amp;":"&amp;dbP!$D$2),"&lt;="&amp;BE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</row>
    <row r="157" spans="2:57" x14ac:dyDescent="0.3">
      <c r="B157" s="1">
        <f>MAX(B$115:B156)+1</f>
        <v>47</v>
      </c>
      <c r="D157" s="1" t="str">
        <f ca="1">INDIRECT($B$1&amp;Items!T$2&amp;$B157)</f>
        <v>CF(-)</v>
      </c>
      <c r="F157" s="1" t="str">
        <f ca="1">INDIRECT($B$1&amp;Items!P$2&amp;$B157)</f>
        <v>AA</v>
      </c>
      <c r="H157" s="13" t="str">
        <f ca="1">INDIRECT($B$1&amp;Items!M$2&amp;$B157)</f>
        <v>Оплаты себестоимостных затрат</v>
      </c>
      <c r="I157" s="13" t="str">
        <f ca="1">IF(INDIRECT($B$1&amp;Items!N$2&amp;$B157)="",H157,INDIRECT($B$1&amp;Items!N$2&amp;$B157))</f>
        <v>Оплаты расходов этапа-3 бизнес-процесса</v>
      </c>
      <c r="J157" s="1" t="str">
        <f ca="1">IF(INDIRECT($B$1&amp;Items!O$2&amp;$B157)="",IF(H157&lt;&gt;I157,"  "&amp;I157,I157),"    "&amp;INDIRECT($B$1&amp;Items!O$2&amp;$B157))</f>
        <v xml:space="preserve">    Производственные затраты-16</v>
      </c>
      <c r="S157" s="1">
        <f ca="1">SUM($U157:INDIRECT(ADDRESS(ROW(),SUMIFS($1:$1,$5:$5,MAX($5:$5)))))</f>
        <v>1285227</v>
      </c>
      <c r="V157" s="1">
        <f ca="1">SUMIFS(INDIRECT($F$1&amp;$F157&amp;":"&amp;$F157),INDIRECT($F$1&amp;dbP!$D$2&amp;":"&amp;dbP!$D$2),"&gt;="&amp;V$6,INDIRECT($F$1&amp;dbP!$D$2&amp;":"&amp;dbP!$D$2),"&lt;="&amp;V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W157" s="1">
        <f ca="1">SUMIFS(INDIRECT($F$1&amp;$F157&amp;":"&amp;$F157),INDIRECT($F$1&amp;dbP!$D$2&amp;":"&amp;dbP!$D$2),"&gt;="&amp;W$6,INDIRECT($F$1&amp;dbP!$D$2&amp;":"&amp;dbP!$D$2),"&lt;="&amp;W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X157" s="1">
        <f ca="1">SUMIFS(INDIRECT($F$1&amp;$F157&amp;":"&amp;$F157),INDIRECT($F$1&amp;dbP!$D$2&amp;":"&amp;dbP!$D$2),"&gt;="&amp;X$6,INDIRECT($F$1&amp;dbP!$D$2&amp;":"&amp;dbP!$D$2),"&lt;="&amp;X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Y157" s="1">
        <f ca="1">SUMIFS(INDIRECT($F$1&amp;$F157&amp;":"&amp;$F157),INDIRECT($F$1&amp;dbP!$D$2&amp;":"&amp;dbP!$D$2),"&gt;="&amp;Y$6,INDIRECT($F$1&amp;dbP!$D$2&amp;":"&amp;dbP!$D$2),"&lt;="&amp;Y$7,INDIRECT($F$1&amp;dbP!$O$2&amp;":"&amp;dbP!$O$2),$H157,INDIRECT($F$1&amp;dbP!$P$2&amp;":"&amp;dbP!$P$2),IF($I157=$J157,"*",$I157),INDIRECT($F$1&amp;dbP!$Q$2&amp;":"&amp;dbP!$Q$2),IF(OR($I157=$J157,"  "&amp;$I157=$J157),"*",RIGHT($J157,LEN($J157)-4)))</f>
        <v>899658.89999999991</v>
      </c>
      <c r="Z157" s="1">
        <f ca="1">SUMIFS(INDIRECT($F$1&amp;$F157&amp;":"&amp;$F157),INDIRECT($F$1&amp;dbP!$D$2&amp;":"&amp;dbP!$D$2),"&gt;="&amp;Z$6,INDIRECT($F$1&amp;dbP!$D$2&amp;":"&amp;dbP!$D$2),"&lt;="&amp;Z$7,INDIRECT($F$1&amp;dbP!$O$2&amp;":"&amp;dbP!$O$2),$H157,INDIRECT($F$1&amp;dbP!$P$2&amp;":"&amp;dbP!$P$2),IF($I157=$J157,"*",$I157),INDIRECT($F$1&amp;dbP!$Q$2&amp;":"&amp;dbP!$Q$2),IF(OR($I157=$J157,"  "&amp;$I157=$J157),"*",RIGHT($J157,LEN($J157)-4)))</f>
        <v>385568.10000000009</v>
      </c>
      <c r="AA157" s="1">
        <f ca="1">SUMIFS(INDIRECT($F$1&amp;$F157&amp;":"&amp;$F157),INDIRECT($F$1&amp;dbP!$D$2&amp;":"&amp;dbP!$D$2),"&gt;="&amp;AA$6,INDIRECT($F$1&amp;dbP!$D$2&amp;":"&amp;dbP!$D$2),"&lt;="&amp;AA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B157" s="1">
        <f ca="1">SUMIFS(INDIRECT($F$1&amp;$F157&amp;":"&amp;$F157),INDIRECT($F$1&amp;dbP!$D$2&amp;":"&amp;dbP!$D$2),"&gt;="&amp;AB$6,INDIRECT($F$1&amp;dbP!$D$2&amp;":"&amp;dbP!$D$2),"&lt;="&amp;AB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C157" s="1">
        <f ca="1">SUMIFS(INDIRECT($F$1&amp;$F157&amp;":"&amp;$F157),INDIRECT($F$1&amp;dbP!$D$2&amp;":"&amp;dbP!$D$2),"&gt;="&amp;AC$6,INDIRECT($F$1&amp;dbP!$D$2&amp;":"&amp;dbP!$D$2),"&lt;="&amp;AC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D157" s="1">
        <f ca="1">SUMIFS(INDIRECT($F$1&amp;$F157&amp;":"&amp;$F157),INDIRECT($F$1&amp;dbP!$D$2&amp;":"&amp;dbP!$D$2),"&gt;="&amp;AD$6,INDIRECT($F$1&amp;dbP!$D$2&amp;":"&amp;dbP!$D$2),"&lt;="&amp;AD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E157" s="1">
        <f ca="1">SUMIFS(INDIRECT($F$1&amp;$F157&amp;":"&amp;$F157),INDIRECT($F$1&amp;dbP!$D$2&amp;":"&amp;dbP!$D$2),"&gt;="&amp;AE$6,INDIRECT($F$1&amp;dbP!$D$2&amp;":"&amp;dbP!$D$2),"&lt;="&amp;AE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F157" s="1">
        <f ca="1">SUMIFS(INDIRECT($F$1&amp;$F157&amp;":"&amp;$F157),INDIRECT($F$1&amp;dbP!$D$2&amp;":"&amp;dbP!$D$2),"&gt;="&amp;AF$6,INDIRECT($F$1&amp;dbP!$D$2&amp;":"&amp;dbP!$D$2),"&lt;="&amp;AF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G157" s="1">
        <f ca="1">SUMIFS(INDIRECT($F$1&amp;$F157&amp;":"&amp;$F157),INDIRECT($F$1&amp;dbP!$D$2&amp;":"&amp;dbP!$D$2),"&gt;="&amp;AG$6,INDIRECT($F$1&amp;dbP!$D$2&amp;":"&amp;dbP!$D$2),"&lt;="&amp;AG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H157" s="1">
        <f ca="1">SUMIFS(INDIRECT($F$1&amp;$F157&amp;":"&amp;$F157),INDIRECT($F$1&amp;dbP!$D$2&amp;":"&amp;dbP!$D$2),"&gt;="&amp;AH$6,INDIRECT($F$1&amp;dbP!$D$2&amp;":"&amp;dbP!$D$2),"&lt;="&amp;AH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I157" s="1">
        <f ca="1">SUMIFS(INDIRECT($F$1&amp;$F157&amp;":"&amp;$F157),INDIRECT($F$1&amp;dbP!$D$2&amp;":"&amp;dbP!$D$2),"&gt;="&amp;AI$6,INDIRECT($F$1&amp;dbP!$D$2&amp;":"&amp;dbP!$D$2),"&lt;="&amp;AI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J157" s="1">
        <f ca="1">SUMIFS(INDIRECT($F$1&amp;$F157&amp;":"&amp;$F157),INDIRECT($F$1&amp;dbP!$D$2&amp;":"&amp;dbP!$D$2),"&gt;="&amp;AJ$6,INDIRECT($F$1&amp;dbP!$D$2&amp;":"&amp;dbP!$D$2),"&lt;="&amp;AJ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K157" s="1">
        <f ca="1">SUMIFS(INDIRECT($F$1&amp;$F157&amp;":"&amp;$F157),INDIRECT($F$1&amp;dbP!$D$2&amp;":"&amp;dbP!$D$2),"&gt;="&amp;AK$6,INDIRECT($F$1&amp;dbP!$D$2&amp;":"&amp;dbP!$D$2),"&lt;="&amp;AK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L157" s="1">
        <f ca="1">SUMIFS(INDIRECT($F$1&amp;$F157&amp;":"&amp;$F157),INDIRECT($F$1&amp;dbP!$D$2&amp;":"&amp;dbP!$D$2),"&gt;="&amp;AL$6,INDIRECT($F$1&amp;dbP!$D$2&amp;":"&amp;dbP!$D$2),"&lt;="&amp;AL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M157" s="1">
        <f ca="1">SUMIFS(INDIRECT($F$1&amp;$F157&amp;":"&amp;$F157),INDIRECT($F$1&amp;dbP!$D$2&amp;":"&amp;dbP!$D$2),"&gt;="&amp;AM$6,INDIRECT($F$1&amp;dbP!$D$2&amp;":"&amp;dbP!$D$2),"&lt;="&amp;AM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N157" s="1">
        <f ca="1">SUMIFS(INDIRECT($F$1&amp;$F157&amp;":"&amp;$F157),INDIRECT($F$1&amp;dbP!$D$2&amp;":"&amp;dbP!$D$2),"&gt;="&amp;AN$6,INDIRECT($F$1&amp;dbP!$D$2&amp;":"&amp;dbP!$D$2),"&lt;="&amp;AN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O157" s="1">
        <f ca="1">SUMIFS(INDIRECT($F$1&amp;$F157&amp;":"&amp;$F157),INDIRECT($F$1&amp;dbP!$D$2&amp;":"&amp;dbP!$D$2),"&gt;="&amp;AO$6,INDIRECT($F$1&amp;dbP!$D$2&amp;":"&amp;dbP!$D$2),"&lt;="&amp;AO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P157" s="1">
        <f ca="1">SUMIFS(INDIRECT($F$1&amp;$F157&amp;":"&amp;$F157),INDIRECT($F$1&amp;dbP!$D$2&amp;":"&amp;dbP!$D$2),"&gt;="&amp;AP$6,INDIRECT($F$1&amp;dbP!$D$2&amp;":"&amp;dbP!$D$2),"&lt;="&amp;AP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Q157" s="1">
        <f ca="1">SUMIFS(INDIRECT($F$1&amp;$F157&amp;":"&amp;$F157),INDIRECT($F$1&amp;dbP!$D$2&amp;":"&amp;dbP!$D$2),"&gt;="&amp;AQ$6,INDIRECT($F$1&amp;dbP!$D$2&amp;":"&amp;dbP!$D$2),"&lt;="&amp;AQ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R157" s="1">
        <f ca="1">SUMIFS(INDIRECT($F$1&amp;$F157&amp;":"&amp;$F157),INDIRECT($F$1&amp;dbP!$D$2&amp;":"&amp;dbP!$D$2),"&gt;="&amp;AR$6,INDIRECT($F$1&amp;dbP!$D$2&amp;":"&amp;dbP!$D$2),"&lt;="&amp;AR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S157" s="1">
        <f ca="1">SUMIFS(INDIRECT($F$1&amp;$F157&amp;":"&amp;$F157),INDIRECT($F$1&amp;dbP!$D$2&amp;":"&amp;dbP!$D$2),"&gt;="&amp;AS$6,INDIRECT($F$1&amp;dbP!$D$2&amp;":"&amp;dbP!$D$2),"&lt;="&amp;AS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T157" s="1">
        <f ca="1">SUMIFS(INDIRECT($F$1&amp;$F157&amp;":"&amp;$F157),INDIRECT($F$1&amp;dbP!$D$2&amp;":"&amp;dbP!$D$2),"&gt;="&amp;AT$6,INDIRECT($F$1&amp;dbP!$D$2&amp;":"&amp;dbP!$D$2),"&lt;="&amp;AT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U157" s="1">
        <f ca="1">SUMIFS(INDIRECT($F$1&amp;$F157&amp;":"&amp;$F157),INDIRECT($F$1&amp;dbP!$D$2&amp;":"&amp;dbP!$D$2),"&gt;="&amp;AU$6,INDIRECT($F$1&amp;dbP!$D$2&amp;":"&amp;dbP!$D$2),"&lt;="&amp;AU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V157" s="1">
        <f ca="1">SUMIFS(INDIRECT($F$1&amp;$F157&amp;":"&amp;$F157),INDIRECT($F$1&amp;dbP!$D$2&amp;":"&amp;dbP!$D$2),"&gt;="&amp;AV$6,INDIRECT($F$1&amp;dbP!$D$2&amp;":"&amp;dbP!$D$2),"&lt;="&amp;AV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W157" s="1">
        <f ca="1">SUMIFS(INDIRECT($F$1&amp;$F157&amp;":"&amp;$F157),INDIRECT($F$1&amp;dbP!$D$2&amp;":"&amp;dbP!$D$2),"&gt;="&amp;AW$6,INDIRECT($F$1&amp;dbP!$D$2&amp;":"&amp;dbP!$D$2),"&lt;="&amp;AW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X157" s="1">
        <f ca="1">SUMIFS(INDIRECT($F$1&amp;$F157&amp;":"&amp;$F157),INDIRECT($F$1&amp;dbP!$D$2&amp;":"&amp;dbP!$D$2),"&gt;="&amp;AX$6,INDIRECT($F$1&amp;dbP!$D$2&amp;":"&amp;dbP!$D$2),"&lt;="&amp;AX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Y157" s="1">
        <f ca="1">SUMIFS(INDIRECT($F$1&amp;$F157&amp;":"&amp;$F157),INDIRECT($F$1&amp;dbP!$D$2&amp;":"&amp;dbP!$D$2),"&gt;="&amp;AY$6,INDIRECT($F$1&amp;dbP!$D$2&amp;":"&amp;dbP!$D$2),"&lt;="&amp;AY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Z157" s="1">
        <f ca="1">SUMIFS(INDIRECT($F$1&amp;$F157&amp;":"&amp;$F157),INDIRECT($F$1&amp;dbP!$D$2&amp;":"&amp;dbP!$D$2),"&gt;="&amp;AZ$6,INDIRECT($F$1&amp;dbP!$D$2&amp;":"&amp;dbP!$D$2),"&lt;="&amp;AZ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A157" s="1">
        <f ca="1">SUMIFS(INDIRECT($F$1&amp;$F157&amp;":"&amp;$F157),INDIRECT($F$1&amp;dbP!$D$2&amp;":"&amp;dbP!$D$2),"&gt;="&amp;BA$6,INDIRECT($F$1&amp;dbP!$D$2&amp;":"&amp;dbP!$D$2),"&lt;="&amp;BA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B157" s="1">
        <f ca="1">SUMIFS(INDIRECT($F$1&amp;$F157&amp;":"&amp;$F157),INDIRECT($F$1&amp;dbP!$D$2&amp;":"&amp;dbP!$D$2),"&gt;="&amp;BB$6,INDIRECT($F$1&amp;dbP!$D$2&amp;":"&amp;dbP!$D$2),"&lt;="&amp;BB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C157" s="1">
        <f ca="1">SUMIFS(INDIRECT($F$1&amp;$F157&amp;":"&amp;$F157),INDIRECT($F$1&amp;dbP!$D$2&amp;":"&amp;dbP!$D$2),"&gt;="&amp;BC$6,INDIRECT($F$1&amp;dbP!$D$2&amp;":"&amp;dbP!$D$2),"&lt;="&amp;BC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D157" s="1">
        <f ca="1">SUMIFS(INDIRECT($F$1&amp;$F157&amp;":"&amp;$F157),INDIRECT($F$1&amp;dbP!$D$2&amp;":"&amp;dbP!$D$2),"&gt;="&amp;BD$6,INDIRECT($F$1&amp;dbP!$D$2&amp;":"&amp;dbP!$D$2),"&lt;="&amp;BD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E157" s="1">
        <f ca="1">SUMIFS(INDIRECT($F$1&amp;$F157&amp;":"&amp;$F157),INDIRECT($F$1&amp;dbP!$D$2&amp;":"&amp;dbP!$D$2),"&gt;="&amp;BE$6,INDIRECT($F$1&amp;dbP!$D$2&amp;":"&amp;dbP!$D$2),"&lt;="&amp;BE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</row>
    <row r="158" spans="2:57" x14ac:dyDescent="0.3">
      <c r="B158" s="1">
        <f>MAX(B$115:B157)+1</f>
        <v>48</v>
      </c>
      <c r="D158" s="1" t="str">
        <f ca="1">INDIRECT($B$1&amp;Items!T$2&amp;$B158)</f>
        <v>CF(-)</v>
      </c>
      <c r="F158" s="1" t="str">
        <f ca="1">INDIRECT($B$1&amp;Items!P$2&amp;$B158)</f>
        <v>AA</v>
      </c>
      <c r="H158" s="13" t="str">
        <f ca="1">INDIRECT($B$1&amp;Items!M$2&amp;$B158)</f>
        <v>Оплаты себестоимостных затрат</v>
      </c>
      <c r="I158" s="13" t="str">
        <f ca="1">IF(INDIRECT($B$1&amp;Items!N$2&amp;$B158)="",H158,INDIRECT($B$1&amp;Items!N$2&amp;$B158))</f>
        <v>Оплаты расходов этапа-3 бизнес-процесса</v>
      </c>
      <c r="J158" s="1" t="str">
        <f ca="1">IF(INDIRECT($B$1&amp;Items!O$2&amp;$B158)="",IF(H158&lt;&gt;I158,"  "&amp;I158,I158),"    "&amp;INDIRECT($B$1&amp;Items!O$2&amp;$B158))</f>
        <v xml:space="preserve">    Производственные затраты-17</v>
      </c>
      <c r="S158" s="1">
        <f ca="1">SUM($U158:INDIRECT(ADDRESS(ROW(),SUMIFS($1:$1,$5:$5,MAX($5:$5)))))</f>
        <v>914757</v>
      </c>
      <c r="V158" s="1">
        <f ca="1">SUMIFS(INDIRECT($F$1&amp;$F158&amp;":"&amp;$F158),INDIRECT($F$1&amp;dbP!$D$2&amp;":"&amp;dbP!$D$2),"&gt;="&amp;V$6,INDIRECT($F$1&amp;dbP!$D$2&amp;":"&amp;dbP!$D$2),"&lt;="&amp;V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W158" s="1">
        <f ca="1">SUMIFS(INDIRECT($F$1&amp;$F158&amp;":"&amp;$F158),INDIRECT($F$1&amp;dbP!$D$2&amp;":"&amp;dbP!$D$2),"&gt;="&amp;W$6,INDIRECT($F$1&amp;dbP!$D$2&amp;":"&amp;dbP!$D$2),"&lt;="&amp;W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X158" s="1">
        <f ca="1">SUMIFS(INDIRECT($F$1&amp;$F158&amp;":"&amp;$F158),INDIRECT($F$1&amp;dbP!$D$2&amp;":"&amp;dbP!$D$2),"&gt;="&amp;X$6,INDIRECT($F$1&amp;dbP!$D$2&amp;":"&amp;dbP!$D$2),"&lt;="&amp;X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Y158" s="1">
        <f ca="1">SUMIFS(INDIRECT($F$1&amp;$F158&amp;":"&amp;$F158),INDIRECT($F$1&amp;dbP!$D$2&amp;":"&amp;dbP!$D$2),"&gt;="&amp;Y$6,INDIRECT($F$1&amp;dbP!$D$2&amp;":"&amp;dbP!$D$2),"&lt;="&amp;Y$7,INDIRECT($F$1&amp;dbP!$O$2&amp;":"&amp;dbP!$O$2),$H158,INDIRECT($F$1&amp;dbP!$P$2&amp;":"&amp;dbP!$P$2),IF($I158=$J158,"*",$I158),INDIRECT($F$1&amp;dbP!$Q$2&amp;":"&amp;dbP!$Q$2),IF(OR($I158=$J158,"  "&amp;$I158=$J158),"*",RIGHT($J158,LEN($J158)-4)))</f>
        <v>914757</v>
      </c>
      <c r="Z158" s="1">
        <f ca="1">SUMIFS(INDIRECT($F$1&amp;$F158&amp;":"&amp;$F158),INDIRECT($F$1&amp;dbP!$D$2&amp;":"&amp;dbP!$D$2),"&gt;="&amp;Z$6,INDIRECT($F$1&amp;dbP!$D$2&amp;":"&amp;dbP!$D$2),"&lt;="&amp;Z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A158" s="1">
        <f ca="1">SUMIFS(INDIRECT($F$1&amp;$F158&amp;":"&amp;$F158),INDIRECT($F$1&amp;dbP!$D$2&amp;":"&amp;dbP!$D$2),"&gt;="&amp;AA$6,INDIRECT($F$1&amp;dbP!$D$2&amp;":"&amp;dbP!$D$2),"&lt;="&amp;AA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B158" s="1">
        <f ca="1">SUMIFS(INDIRECT($F$1&amp;$F158&amp;":"&amp;$F158),INDIRECT($F$1&amp;dbP!$D$2&amp;":"&amp;dbP!$D$2),"&gt;="&amp;AB$6,INDIRECT($F$1&amp;dbP!$D$2&amp;":"&amp;dbP!$D$2),"&lt;="&amp;AB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C158" s="1">
        <f ca="1">SUMIFS(INDIRECT($F$1&amp;$F158&amp;":"&amp;$F158),INDIRECT($F$1&amp;dbP!$D$2&amp;":"&amp;dbP!$D$2),"&gt;="&amp;AC$6,INDIRECT($F$1&amp;dbP!$D$2&amp;":"&amp;dbP!$D$2),"&lt;="&amp;AC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D158" s="1">
        <f ca="1">SUMIFS(INDIRECT($F$1&amp;$F158&amp;":"&amp;$F158),INDIRECT($F$1&amp;dbP!$D$2&amp;":"&amp;dbP!$D$2),"&gt;="&amp;AD$6,INDIRECT($F$1&amp;dbP!$D$2&amp;":"&amp;dbP!$D$2),"&lt;="&amp;AD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E158" s="1">
        <f ca="1">SUMIFS(INDIRECT($F$1&amp;$F158&amp;":"&amp;$F158),INDIRECT($F$1&amp;dbP!$D$2&amp;":"&amp;dbP!$D$2),"&gt;="&amp;AE$6,INDIRECT($F$1&amp;dbP!$D$2&amp;":"&amp;dbP!$D$2),"&lt;="&amp;AE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F158" s="1">
        <f ca="1">SUMIFS(INDIRECT($F$1&amp;$F158&amp;":"&amp;$F158),INDIRECT($F$1&amp;dbP!$D$2&amp;":"&amp;dbP!$D$2),"&gt;="&amp;AF$6,INDIRECT($F$1&amp;dbP!$D$2&amp;":"&amp;dbP!$D$2),"&lt;="&amp;AF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G158" s="1">
        <f ca="1">SUMIFS(INDIRECT($F$1&amp;$F158&amp;":"&amp;$F158),INDIRECT($F$1&amp;dbP!$D$2&amp;":"&amp;dbP!$D$2),"&gt;="&amp;AG$6,INDIRECT($F$1&amp;dbP!$D$2&amp;":"&amp;dbP!$D$2),"&lt;="&amp;AG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H158" s="1">
        <f ca="1">SUMIFS(INDIRECT($F$1&amp;$F158&amp;":"&amp;$F158),INDIRECT($F$1&amp;dbP!$D$2&amp;":"&amp;dbP!$D$2),"&gt;="&amp;AH$6,INDIRECT($F$1&amp;dbP!$D$2&amp;":"&amp;dbP!$D$2),"&lt;="&amp;AH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I158" s="1">
        <f ca="1">SUMIFS(INDIRECT($F$1&amp;$F158&amp;":"&amp;$F158),INDIRECT($F$1&amp;dbP!$D$2&amp;":"&amp;dbP!$D$2),"&gt;="&amp;AI$6,INDIRECT($F$1&amp;dbP!$D$2&amp;":"&amp;dbP!$D$2),"&lt;="&amp;AI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J158" s="1">
        <f ca="1">SUMIFS(INDIRECT($F$1&amp;$F158&amp;":"&amp;$F158),INDIRECT($F$1&amp;dbP!$D$2&amp;":"&amp;dbP!$D$2),"&gt;="&amp;AJ$6,INDIRECT($F$1&amp;dbP!$D$2&amp;":"&amp;dbP!$D$2),"&lt;="&amp;AJ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K158" s="1">
        <f ca="1">SUMIFS(INDIRECT($F$1&amp;$F158&amp;":"&amp;$F158),INDIRECT($F$1&amp;dbP!$D$2&amp;":"&amp;dbP!$D$2),"&gt;="&amp;AK$6,INDIRECT($F$1&amp;dbP!$D$2&amp;":"&amp;dbP!$D$2),"&lt;="&amp;AK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L158" s="1">
        <f ca="1">SUMIFS(INDIRECT($F$1&amp;$F158&amp;":"&amp;$F158),INDIRECT($F$1&amp;dbP!$D$2&amp;":"&amp;dbP!$D$2),"&gt;="&amp;AL$6,INDIRECT($F$1&amp;dbP!$D$2&amp;":"&amp;dbP!$D$2),"&lt;="&amp;AL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M158" s="1">
        <f ca="1">SUMIFS(INDIRECT($F$1&amp;$F158&amp;":"&amp;$F158),INDIRECT($F$1&amp;dbP!$D$2&amp;":"&amp;dbP!$D$2),"&gt;="&amp;AM$6,INDIRECT($F$1&amp;dbP!$D$2&amp;":"&amp;dbP!$D$2),"&lt;="&amp;AM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N158" s="1">
        <f ca="1">SUMIFS(INDIRECT($F$1&amp;$F158&amp;":"&amp;$F158),INDIRECT($F$1&amp;dbP!$D$2&amp;":"&amp;dbP!$D$2),"&gt;="&amp;AN$6,INDIRECT($F$1&amp;dbP!$D$2&amp;":"&amp;dbP!$D$2),"&lt;="&amp;AN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O158" s="1">
        <f ca="1">SUMIFS(INDIRECT($F$1&amp;$F158&amp;":"&amp;$F158),INDIRECT($F$1&amp;dbP!$D$2&amp;":"&amp;dbP!$D$2),"&gt;="&amp;AO$6,INDIRECT($F$1&amp;dbP!$D$2&amp;":"&amp;dbP!$D$2),"&lt;="&amp;AO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P158" s="1">
        <f ca="1">SUMIFS(INDIRECT($F$1&amp;$F158&amp;":"&amp;$F158),INDIRECT($F$1&amp;dbP!$D$2&amp;":"&amp;dbP!$D$2),"&gt;="&amp;AP$6,INDIRECT($F$1&amp;dbP!$D$2&amp;":"&amp;dbP!$D$2),"&lt;="&amp;AP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Q158" s="1">
        <f ca="1">SUMIFS(INDIRECT($F$1&amp;$F158&amp;":"&amp;$F158),INDIRECT($F$1&amp;dbP!$D$2&amp;":"&amp;dbP!$D$2),"&gt;="&amp;AQ$6,INDIRECT($F$1&amp;dbP!$D$2&amp;":"&amp;dbP!$D$2),"&lt;="&amp;AQ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R158" s="1">
        <f ca="1">SUMIFS(INDIRECT($F$1&amp;$F158&amp;":"&amp;$F158),INDIRECT($F$1&amp;dbP!$D$2&amp;":"&amp;dbP!$D$2),"&gt;="&amp;AR$6,INDIRECT($F$1&amp;dbP!$D$2&amp;":"&amp;dbP!$D$2),"&lt;="&amp;AR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S158" s="1">
        <f ca="1">SUMIFS(INDIRECT($F$1&amp;$F158&amp;":"&amp;$F158),INDIRECT($F$1&amp;dbP!$D$2&amp;":"&amp;dbP!$D$2),"&gt;="&amp;AS$6,INDIRECT($F$1&amp;dbP!$D$2&amp;":"&amp;dbP!$D$2),"&lt;="&amp;AS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T158" s="1">
        <f ca="1">SUMIFS(INDIRECT($F$1&amp;$F158&amp;":"&amp;$F158),INDIRECT($F$1&amp;dbP!$D$2&amp;":"&amp;dbP!$D$2),"&gt;="&amp;AT$6,INDIRECT($F$1&amp;dbP!$D$2&amp;":"&amp;dbP!$D$2),"&lt;="&amp;AT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U158" s="1">
        <f ca="1">SUMIFS(INDIRECT($F$1&amp;$F158&amp;":"&amp;$F158),INDIRECT($F$1&amp;dbP!$D$2&amp;":"&amp;dbP!$D$2),"&gt;="&amp;AU$6,INDIRECT($F$1&amp;dbP!$D$2&amp;":"&amp;dbP!$D$2),"&lt;="&amp;AU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V158" s="1">
        <f ca="1">SUMIFS(INDIRECT($F$1&amp;$F158&amp;":"&amp;$F158),INDIRECT($F$1&amp;dbP!$D$2&amp;":"&amp;dbP!$D$2),"&gt;="&amp;AV$6,INDIRECT($F$1&amp;dbP!$D$2&amp;":"&amp;dbP!$D$2),"&lt;="&amp;AV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W158" s="1">
        <f ca="1">SUMIFS(INDIRECT($F$1&amp;$F158&amp;":"&amp;$F158),INDIRECT($F$1&amp;dbP!$D$2&amp;":"&amp;dbP!$D$2),"&gt;="&amp;AW$6,INDIRECT($F$1&amp;dbP!$D$2&amp;":"&amp;dbP!$D$2),"&lt;="&amp;AW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X158" s="1">
        <f ca="1">SUMIFS(INDIRECT($F$1&amp;$F158&amp;":"&amp;$F158),INDIRECT($F$1&amp;dbP!$D$2&amp;":"&amp;dbP!$D$2),"&gt;="&amp;AX$6,INDIRECT($F$1&amp;dbP!$D$2&amp;":"&amp;dbP!$D$2),"&lt;="&amp;AX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Y158" s="1">
        <f ca="1">SUMIFS(INDIRECT($F$1&amp;$F158&amp;":"&amp;$F158),INDIRECT($F$1&amp;dbP!$D$2&amp;":"&amp;dbP!$D$2),"&gt;="&amp;AY$6,INDIRECT($F$1&amp;dbP!$D$2&amp;":"&amp;dbP!$D$2),"&lt;="&amp;AY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Z158" s="1">
        <f ca="1">SUMIFS(INDIRECT($F$1&amp;$F158&amp;":"&amp;$F158),INDIRECT($F$1&amp;dbP!$D$2&amp;":"&amp;dbP!$D$2),"&gt;="&amp;AZ$6,INDIRECT($F$1&amp;dbP!$D$2&amp;":"&amp;dbP!$D$2),"&lt;="&amp;AZ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A158" s="1">
        <f ca="1">SUMIFS(INDIRECT($F$1&amp;$F158&amp;":"&amp;$F158),INDIRECT($F$1&amp;dbP!$D$2&amp;":"&amp;dbP!$D$2),"&gt;="&amp;BA$6,INDIRECT($F$1&amp;dbP!$D$2&amp;":"&amp;dbP!$D$2),"&lt;="&amp;BA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B158" s="1">
        <f ca="1">SUMIFS(INDIRECT($F$1&amp;$F158&amp;":"&amp;$F158),INDIRECT($F$1&amp;dbP!$D$2&amp;":"&amp;dbP!$D$2),"&gt;="&amp;BB$6,INDIRECT($F$1&amp;dbP!$D$2&amp;":"&amp;dbP!$D$2),"&lt;="&amp;BB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C158" s="1">
        <f ca="1">SUMIFS(INDIRECT($F$1&amp;$F158&amp;":"&amp;$F158),INDIRECT($F$1&amp;dbP!$D$2&amp;":"&amp;dbP!$D$2),"&gt;="&amp;BC$6,INDIRECT($F$1&amp;dbP!$D$2&amp;":"&amp;dbP!$D$2),"&lt;="&amp;BC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D158" s="1">
        <f ca="1">SUMIFS(INDIRECT($F$1&amp;$F158&amp;":"&amp;$F158),INDIRECT($F$1&amp;dbP!$D$2&amp;":"&amp;dbP!$D$2),"&gt;="&amp;BD$6,INDIRECT($F$1&amp;dbP!$D$2&amp;":"&amp;dbP!$D$2),"&lt;="&amp;BD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E158" s="1">
        <f ca="1">SUMIFS(INDIRECT($F$1&amp;$F158&amp;":"&amp;$F158),INDIRECT($F$1&amp;dbP!$D$2&amp;":"&amp;dbP!$D$2),"&gt;="&amp;BE$6,INDIRECT($F$1&amp;dbP!$D$2&amp;":"&amp;dbP!$D$2),"&lt;="&amp;BE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</row>
    <row r="159" spans="2:57" x14ac:dyDescent="0.3">
      <c r="B159" s="1">
        <f>MAX(B$115:B158)+1</f>
        <v>49</v>
      </c>
      <c r="D159" s="1" t="str">
        <f ca="1">INDIRECT($B$1&amp;Items!T$2&amp;$B159)</f>
        <v>CF(-)</v>
      </c>
      <c r="F159" s="1" t="str">
        <f ca="1">INDIRECT($B$1&amp;Items!P$2&amp;$B159)</f>
        <v>AA</v>
      </c>
      <c r="H159" s="13" t="str">
        <f ca="1">INDIRECT($B$1&amp;Items!M$2&amp;$B159)</f>
        <v>Оплаты себестоимостных затрат</v>
      </c>
      <c r="I159" s="13" t="str">
        <f ca="1">IF(INDIRECT($B$1&amp;Items!N$2&amp;$B159)="",H159,INDIRECT($B$1&amp;Items!N$2&amp;$B159))</f>
        <v>Оплаты расходов этапа-3 бизнес-процесса</v>
      </c>
      <c r="J159" s="1" t="str">
        <f ca="1">IF(INDIRECT($B$1&amp;Items!O$2&amp;$B159)="",IF(H159&lt;&gt;I159,"  "&amp;I159,I159),"    "&amp;INDIRECT($B$1&amp;Items!O$2&amp;$B159))</f>
        <v xml:space="preserve">    Производственные затраты-18</v>
      </c>
      <c r="S159" s="1">
        <f ca="1">SUM($U159:INDIRECT(ADDRESS(ROW(),SUMIFS($1:$1,$5:$5,MAX($5:$5)))))</f>
        <v>905533.54</v>
      </c>
      <c r="V159" s="1">
        <f ca="1">SUMIFS(INDIRECT($F$1&amp;$F159&amp;":"&amp;$F159),INDIRECT($F$1&amp;dbP!$D$2&amp;":"&amp;dbP!$D$2),"&gt;="&amp;V$6,INDIRECT($F$1&amp;dbP!$D$2&amp;":"&amp;dbP!$D$2),"&lt;="&amp;V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W159" s="1">
        <f ca="1">SUMIFS(INDIRECT($F$1&amp;$F159&amp;":"&amp;$F159),INDIRECT($F$1&amp;dbP!$D$2&amp;":"&amp;dbP!$D$2),"&gt;="&amp;W$6,INDIRECT($F$1&amp;dbP!$D$2&amp;":"&amp;dbP!$D$2),"&lt;="&amp;W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X159" s="1">
        <f ca="1">SUMIFS(INDIRECT($F$1&amp;$F159&amp;":"&amp;$F159),INDIRECT($F$1&amp;dbP!$D$2&amp;":"&amp;dbP!$D$2),"&gt;="&amp;X$6,INDIRECT($F$1&amp;dbP!$D$2&amp;":"&amp;dbP!$D$2),"&lt;="&amp;X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Y159" s="1">
        <f ca="1">SUMIFS(INDIRECT($F$1&amp;$F159&amp;":"&amp;$F159),INDIRECT($F$1&amp;dbP!$D$2&amp;":"&amp;dbP!$D$2),"&gt;="&amp;Y$6,INDIRECT($F$1&amp;dbP!$D$2&amp;":"&amp;dbP!$D$2),"&lt;="&amp;Y$7,INDIRECT($F$1&amp;dbP!$O$2&amp;":"&amp;dbP!$O$2),$H159,INDIRECT($F$1&amp;dbP!$P$2&amp;":"&amp;dbP!$P$2),IF($I159=$J159,"*",$I159),INDIRECT($F$1&amp;dbP!$Q$2&amp;":"&amp;dbP!$Q$2),IF(OR($I159=$J159,"  "&amp;$I159=$J159),"*",RIGHT($J159,LEN($J159)-4)))</f>
        <v>271660.06199999998</v>
      </c>
      <c r="Z159" s="1">
        <f ca="1">SUMIFS(INDIRECT($F$1&amp;$F159&amp;":"&amp;$F159),INDIRECT($F$1&amp;dbP!$D$2&amp;":"&amp;dbP!$D$2),"&gt;="&amp;Z$6,INDIRECT($F$1&amp;dbP!$D$2&amp;":"&amp;dbP!$D$2),"&lt;="&amp;Z$7,INDIRECT($F$1&amp;dbP!$O$2&amp;":"&amp;dbP!$O$2),$H159,INDIRECT($F$1&amp;dbP!$P$2&amp;":"&amp;dbP!$P$2),IF($I159=$J159,"*",$I159),INDIRECT($F$1&amp;dbP!$Q$2&amp;":"&amp;dbP!$Q$2),IF(OR($I159=$J159,"  "&amp;$I159=$J159),"*",RIGHT($J159,LEN($J159)-4)))</f>
        <v>633873.47800000012</v>
      </c>
      <c r="AA159" s="1">
        <f ca="1">SUMIFS(INDIRECT($F$1&amp;$F159&amp;":"&amp;$F159),INDIRECT($F$1&amp;dbP!$D$2&amp;":"&amp;dbP!$D$2),"&gt;="&amp;AA$6,INDIRECT($F$1&amp;dbP!$D$2&amp;":"&amp;dbP!$D$2),"&lt;="&amp;AA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B159" s="1">
        <f ca="1">SUMIFS(INDIRECT($F$1&amp;$F159&amp;":"&amp;$F159),INDIRECT($F$1&amp;dbP!$D$2&amp;":"&amp;dbP!$D$2),"&gt;="&amp;AB$6,INDIRECT($F$1&amp;dbP!$D$2&amp;":"&amp;dbP!$D$2),"&lt;="&amp;AB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C159" s="1">
        <f ca="1">SUMIFS(INDIRECT($F$1&amp;$F159&amp;":"&amp;$F159),INDIRECT($F$1&amp;dbP!$D$2&amp;":"&amp;dbP!$D$2),"&gt;="&amp;AC$6,INDIRECT($F$1&amp;dbP!$D$2&amp;":"&amp;dbP!$D$2),"&lt;="&amp;AC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D159" s="1">
        <f ca="1">SUMIFS(INDIRECT($F$1&amp;$F159&amp;":"&amp;$F159),INDIRECT($F$1&amp;dbP!$D$2&amp;":"&amp;dbP!$D$2),"&gt;="&amp;AD$6,INDIRECT($F$1&amp;dbP!$D$2&amp;":"&amp;dbP!$D$2),"&lt;="&amp;AD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E159" s="1">
        <f ca="1">SUMIFS(INDIRECT($F$1&amp;$F159&amp;":"&amp;$F159),INDIRECT($F$1&amp;dbP!$D$2&amp;":"&amp;dbP!$D$2),"&gt;="&amp;AE$6,INDIRECT($F$1&amp;dbP!$D$2&amp;":"&amp;dbP!$D$2),"&lt;="&amp;AE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F159" s="1">
        <f ca="1">SUMIFS(INDIRECT($F$1&amp;$F159&amp;":"&amp;$F159),INDIRECT($F$1&amp;dbP!$D$2&amp;":"&amp;dbP!$D$2),"&gt;="&amp;AF$6,INDIRECT($F$1&amp;dbP!$D$2&amp;":"&amp;dbP!$D$2),"&lt;="&amp;AF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G159" s="1">
        <f ca="1">SUMIFS(INDIRECT($F$1&amp;$F159&amp;":"&amp;$F159),INDIRECT($F$1&amp;dbP!$D$2&amp;":"&amp;dbP!$D$2),"&gt;="&amp;AG$6,INDIRECT($F$1&amp;dbP!$D$2&amp;":"&amp;dbP!$D$2),"&lt;="&amp;AG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H159" s="1">
        <f ca="1">SUMIFS(INDIRECT($F$1&amp;$F159&amp;":"&amp;$F159),INDIRECT($F$1&amp;dbP!$D$2&amp;":"&amp;dbP!$D$2),"&gt;="&amp;AH$6,INDIRECT($F$1&amp;dbP!$D$2&amp;":"&amp;dbP!$D$2),"&lt;="&amp;AH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I159" s="1">
        <f ca="1">SUMIFS(INDIRECT($F$1&amp;$F159&amp;":"&amp;$F159),INDIRECT($F$1&amp;dbP!$D$2&amp;":"&amp;dbP!$D$2),"&gt;="&amp;AI$6,INDIRECT($F$1&amp;dbP!$D$2&amp;":"&amp;dbP!$D$2),"&lt;="&amp;AI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J159" s="1">
        <f ca="1">SUMIFS(INDIRECT($F$1&amp;$F159&amp;":"&amp;$F159),INDIRECT($F$1&amp;dbP!$D$2&amp;":"&amp;dbP!$D$2),"&gt;="&amp;AJ$6,INDIRECT($F$1&amp;dbP!$D$2&amp;":"&amp;dbP!$D$2),"&lt;="&amp;AJ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K159" s="1">
        <f ca="1">SUMIFS(INDIRECT($F$1&amp;$F159&amp;":"&amp;$F159),INDIRECT($F$1&amp;dbP!$D$2&amp;":"&amp;dbP!$D$2),"&gt;="&amp;AK$6,INDIRECT($F$1&amp;dbP!$D$2&amp;":"&amp;dbP!$D$2),"&lt;="&amp;AK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L159" s="1">
        <f ca="1">SUMIFS(INDIRECT($F$1&amp;$F159&amp;":"&amp;$F159),INDIRECT($F$1&amp;dbP!$D$2&amp;":"&amp;dbP!$D$2),"&gt;="&amp;AL$6,INDIRECT($F$1&amp;dbP!$D$2&amp;":"&amp;dbP!$D$2),"&lt;="&amp;AL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M159" s="1">
        <f ca="1">SUMIFS(INDIRECT($F$1&amp;$F159&amp;":"&amp;$F159),INDIRECT($F$1&amp;dbP!$D$2&amp;":"&amp;dbP!$D$2),"&gt;="&amp;AM$6,INDIRECT($F$1&amp;dbP!$D$2&amp;":"&amp;dbP!$D$2),"&lt;="&amp;AM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N159" s="1">
        <f ca="1">SUMIFS(INDIRECT($F$1&amp;$F159&amp;":"&amp;$F159),INDIRECT($F$1&amp;dbP!$D$2&amp;":"&amp;dbP!$D$2),"&gt;="&amp;AN$6,INDIRECT($F$1&amp;dbP!$D$2&amp;":"&amp;dbP!$D$2),"&lt;="&amp;AN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O159" s="1">
        <f ca="1">SUMIFS(INDIRECT($F$1&amp;$F159&amp;":"&amp;$F159),INDIRECT($F$1&amp;dbP!$D$2&amp;":"&amp;dbP!$D$2),"&gt;="&amp;AO$6,INDIRECT($F$1&amp;dbP!$D$2&amp;":"&amp;dbP!$D$2),"&lt;="&amp;AO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P159" s="1">
        <f ca="1">SUMIFS(INDIRECT($F$1&amp;$F159&amp;":"&amp;$F159),INDIRECT($F$1&amp;dbP!$D$2&amp;":"&amp;dbP!$D$2),"&gt;="&amp;AP$6,INDIRECT($F$1&amp;dbP!$D$2&amp;":"&amp;dbP!$D$2),"&lt;="&amp;AP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Q159" s="1">
        <f ca="1">SUMIFS(INDIRECT($F$1&amp;$F159&amp;":"&amp;$F159),INDIRECT($F$1&amp;dbP!$D$2&amp;":"&amp;dbP!$D$2),"&gt;="&amp;AQ$6,INDIRECT($F$1&amp;dbP!$D$2&amp;":"&amp;dbP!$D$2),"&lt;="&amp;AQ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R159" s="1">
        <f ca="1">SUMIFS(INDIRECT($F$1&amp;$F159&amp;":"&amp;$F159),INDIRECT($F$1&amp;dbP!$D$2&amp;":"&amp;dbP!$D$2),"&gt;="&amp;AR$6,INDIRECT($F$1&amp;dbP!$D$2&amp;":"&amp;dbP!$D$2),"&lt;="&amp;AR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S159" s="1">
        <f ca="1">SUMIFS(INDIRECT($F$1&amp;$F159&amp;":"&amp;$F159),INDIRECT($F$1&amp;dbP!$D$2&amp;":"&amp;dbP!$D$2),"&gt;="&amp;AS$6,INDIRECT($F$1&amp;dbP!$D$2&amp;":"&amp;dbP!$D$2),"&lt;="&amp;AS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T159" s="1">
        <f ca="1">SUMIFS(INDIRECT($F$1&amp;$F159&amp;":"&amp;$F159),INDIRECT($F$1&amp;dbP!$D$2&amp;":"&amp;dbP!$D$2),"&gt;="&amp;AT$6,INDIRECT($F$1&amp;dbP!$D$2&amp;":"&amp;dbP!$D$2),"&lt;="&amp;AT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U159" s="1">
        <f ca="1">SUMIFS(INDIRECT($F$1&amp;$F159&amp;":"&amp;$F159),INDIRECT($F$1&amp;dbP!$D$2&amp;":"&amp;dbP!$D$2),"&gt;="&amp;AU$6,INDIRECT($F$1&amp;dbP!$D$2&amp;":"&amp;dbP!$D$2),"&lt;="&amp;AU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V159" s="1">
        <f ca="1">SUMIFS(INDIRECT($F$1&amp;$F159&amp;":"&amp;$F159),INDIRECT($F$1&amp;dbP!$D$2&amp;":"&amp;dbP!$D$2),"&gt;="&amp;AV$6,INDIRECT($F$1&amp;dbP!$D$2&amp;":"&amp;dbP!$D$2),"&lt;="&amp;AV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W159" s="1">
        <f ca="1">SUMIFS(INDIRECT($F$1&amp;$F159&amp;":"&amp;$F159),INDIRECT($F$1&amp;dbP!$D$2&amp;":"&amp;dbP!$D$2),"&gt;="&amp;AW$6,INDIRECT($F$1&amp;dbP!$D$2&amp;":"&amp;dbP!$D$2),"&lt;="&amp;AW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X159" s="1">
        <f ca="1">SUMIFS(INDIRECT($F$1&amp;$F159&amp;":"&amp;$F159),INDIRECT($F$1&amp;dbP!$D$2&amp;":"&amp;dbP!$D$2),"&gt;="&amp;AX$6,INDIRECT($F$1&amp;dbP!$D$2&amp;":"&amp;dbP!$D$2),"&lt;="&amp;AX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Y159" s="1">
        <f ca="1">SUMIFS(INDIRECT($F$1&amp;$F159&amp;":"&amp;$F159),INDIRECT($F$1&amp;dbP!$D$2&amp;":"&amp;dbP!$D$2),"&gt;="&amp;AY$6,INDIRECT($F$1&amp;dbP!$D$2&amp;":"&amp;dbP!$D$2),"&lt;="&amp;AY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Z159" s="1">
        <f ca="1">SUMIFS(INDIRECT($F$1&amp;$F159&amp;":"&amp;$F159),INDIRECT($F$1&amp;dbP!$D$2&amp;":"&amp;dbP!$D$2),"&gt;="&amp;AZ$6,INDIRECT($F$1&amp;dbP!$D$2&amp;":"&amp;dbP!$D$2),"&lt;="&amp;AZ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A159" s="1">
        <f ca="1">SUMIFS(INDIRECT($F$1&amp;$F159&amp;":"&amp;$F159),INDIRECT($F$1&amp;dbP!$D$2&amp;":"&amp;dbP!$D$2),"&gt;="&amp;BA$6,INDIRECT($F$1&amp;dbP!$D$2&amp;":"&amp;dbP!$D$2),"&lt;="&amp;BA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B159" s="1">
        <f ca="1">SUMIFS(INDIRECT($F$1&amp;$F159&amp;":"&amp;$F159),INDIRECT($F$1&amp;dbP!$D$2&amp;":"&amp;dbP!$D$2),"&gt;="&amp;BB$6,INDIRECT($F$1&amp;dbP!$D$2&amp;":"&amp;dbP!$D$2),"&lt;="&amp;BB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C159" s="1">
        <f ca="1">SUMIFS(INDIRECT($F$1&amp;$F159&amp;":"&amp;$F159),INDIRECT($F$1&amp;dbP!$D$2&amp;":"&amp;dbP!$D$2),"&gt;="&amp;BC$6,INDIRECT($F$1&amp;dbP!$D$2&amp;":"&amp;dbP!$D$2),"&lt;="&amp;BC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D159" s="1">
        <f ca="1">SUMIFS(INDIRECT($F$1&amp;$F159&amp;":"&amp;$F159),INDIRECT($F$1&amp;dbP!$D$2&amp;":"&amp;dbP!$D$2),"&gt;="&amp;BD$6,INDIRECT($F$1&amp;dbP!$D$2&amp;":"&amp;dbP!$D$2),"&lt;="&amp;BD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E159" s="1">
        <f ca="1">SUMIFS(INDIRECT($F$1&amp;$F159&amp;":"&amp;$F159),INDIRECT($F$1&amp;dbP!$D$2&amp;":"&amp;dbP!$D$2),"&gt;="&amp;BE$6,INDIRECT($F$1&amp;dbP!$D$2&amp;":"&amp;dbP!$D$2),"&lt;="&amp;BE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</row>
    <row r="160" spans="2:57" x14ac:dyDescent="0.3">
      <c r="B160" s="1">
        <f>MAX(B$115:B159)+1</f>
        <v>50</v>
      </c>
      <c r="D160" s="1" t="str">
        <f ca="1">INDIRECT($B$1&amp;Items!T$2&amp;$B160)</f>
        <v>CF(-)</v>
      </c>
      <c r="F160" s="1" t="str">
        <f ca="1">INDIRECT($B$1&amp;Items!P$2&amp;$B160)</f>
        <v>AA</v>
      </c>
      <c r="H160" s="13" t="str">
        <f ca="1">INDIRECT($B$1&amp;Items!M$2&amp;$B160)</f>
        <v>Оплаты себестоимостных затрат</v>
      </c>
      <c r="I160" s="13" t="str">
        <f ca="1">IF(INDIRECT($B$1&amp;Items!N$2&amp;$B160)="",H160,INDIRECT($B$1&amp;Items!N$2&amp;$B160))</f>
        <v>Оплаты расходов этапа-3 бизнес-процесса</v>
      </c>
      <c r="J160" s="1" t="str">
        <f ca="1">IF(INDIRECT($B$1&amp;Items!O$2&amp;$B160)="",IF(H160&lt;&gt;I160,"  "&amp;I160,I160),"    "&amp;INDIRECT($B$1&amp;Items!O$2&amp;$B160))</f>
        <v xml:space="preserve">    Производственные затраты-19</v>
      </c>
      <c r="S160" s="1">
        <f ca="1">SUM($U160:INDIRECT(ADDRESS(ROW(),SUMIFS($1:$1,$5:$5,MAX($5:$5)))))</f>
        <v>1093034.8164059999</v>
      </c>
      <c r="V160" s="1">
        <f ca="1">SUMIFS(INDIRECT($F$1&amp;$F160&amp;":"&amp;$F160),INDIRECT($F$1&amp;dbP!$D$2&amp;":"&amp;dbP!$D$2),"&gt;="&amp;V$6,INDIRECT($F$1&amp;dbP!$D$2&amp;":"&amp;dbP!$D$2),"&lt;="&amp;V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W160" s="1">
        <f ca="1">SUMIFS(INDIRECT($F$1&amp;$F160&amp;":"&amp;$F160),INDIRECT($F$1&amp;dbP!$D$2&amp;":"&amp;dbP!$D$2),"&gt;="&amp;W$6,INDIRECT($F$1&amp;dbP!$D$2&amp;":"&amp;dbP!$D$2),"&lt;="&amp;W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X160" s="1">
        <f ca="1">SUMIFS(INDIRECT($F$1&amp;$F160&amp;":"&amp;$F160),INDIRECT($F$1&amp;dbP!$D$2&amp;":"&amp;dbP!$D$2),"&gt;="&amp;X$6,INDIRECT($F$1&amp;dbP!$D$2&amp;":"&amp;dbP!$D$2),"&lt;="&amp;X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Y160" s="1">
        <f ca="1">SUMIFS(INDIRECT($F$1&amp;$F160&amp;":"&amp;$F160),INDIRECT($F$1&amp;dbP!$D$2&amp;":"&amp;dbP!$D$2),"&gt;="&amp;Y$6,INDIRECT($F$1&amp;dbP!$D$2&amp;":"&amp;dbP!$D$2),"&lt;="&amp;Y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Z160" s="1">
        <f ca="1">SUMIFS(INDIRECT($F$1&amp;$F160&amp;":"&amp;$F160),INDIRECT($F$1&amp;dbP!$D$2&amp;":"&amp;dbP!$D$2),"&gt;="&amp;Z$6,INDIRECT($F$1&amp;dbP!$D$2&amp;":"&amp;dbP!$D$2),"&lt;="&amp;Z$7,INDIRECT($F$1&amp;dbP!$O$2&amp;":"&amp;dbP!$O$2),$H160,INDIRECT($F$1&amp;dbP!$P$2&amp;":"&amp;dbP!$P$2),IF($I160=$J160,"*",$I160),INDIRECT($F$1&amp;dbP!$Q$2&amp;":"&amp;dbP!$Q$2),IF(OR($I160=$J160,"  "&amp;$I160=$J160),"*",RIGHT($J160,LEN($J160)-4)))</f>
        <v>546517.40820299997</v>
      </c>
      <c r="AA160" s="1">
        <f ca="1">SUMIFS(INDIRECT($F$1&amp;$F160&amp;":"&amp;$F160),INDIRECT($F$1&amp;dbP!$D$2&amp;":"&amp;dbP!$D$2),"&gt;="&amp;AA$6,INDIRECT($F$1&amp;dbP!$D$2&amp;":"&amp;dbP!$D$2),"&lt;="&amp;AA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B160" s="1">
        <f ca="1">SUMIFS(INDIRECT($F$1&amp;$F160&amp;":"&amp;$F160),INDIRECT($F$1&amp;dbP!$D$2&amp;":"&amp;dbP!$D$2),"&gt;="&amp;AB$6,INDIRECT($F$1&amp;dbP!$D$2&amp;":"&amp;dbP!$D$2),"&lt;="&amp;AB$7,INDIRECT($F$1&amp;dbP!$O$2&amp;":"&amp;dbP!$O$2),$H160,INDIRECT($F$1&amp;dbP!$P$2&amp;":"&amp;dbP!$P$2),IF($I160=$J160,"*",$I160),INDIRECT($F$1&amp;dbP!$Q$2&amp;":"&amp;dbP!$Q$2),IF(OR($I160=$J160,"  "&amp;$I160=$J160),"*",RIGHT($J160,LEN($J160)-4)))</f>
        <v>546517.40820299997</v>
      </c>
      <c r="AC160" s="1">
        <f ca="1">SUMIFS(INDIRECT($F$1&amp;$F160&amp;":"&amp;$F160),INDIRECT($F$1&amp;dbP!$D$2&amp;":"&amp;dbP!$D$2),"&gt;="&amp;AC$6,INDIRECT($F$1&amp;dbP!$D$2&amp;":"&amp;dbP!$D$2),"&lt;="&amp;AC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D160" s="1">
        <f ca="1">SUMIFS(INDIRECT($F$1&amp;$F160&amp;":"&amp;$F160),INDIRECT($F$1&amp;dbP!$D$2&amp;":"&amp;dbP!$D$2),"&gt;="&amp;AD$6,INDIRECT($F$1&amp;dbP!$D$2&amp;":"&amp;dbP!$D$2),"&lt;="&amp;AD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E160" s="1">
        <f ca="1">SUMIFS(INDIRECT($F$1&amp;$F160&amp;":"&amp;$F160),INDIRECT($F$1&amp;dbP!$D$2&amp;":"&amp;dbP!$D$2),"&gt;="&amp;AE$6,INDIRECT($F$1&amp;dbP!$D$2&amp;":"&amp;dbP!$D$2),"&lt;="&amp;AE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F160" s="1">
        <f ca="1">SUMIFS(INDIRECT($F$1&amp;$F160&amp;":"&amp;$F160),INDIRECT($F$1&amp;dbP!$D$2&amp;":"&amp;dbP!$D$2),"&gt;="&amp;AF$6,INDIRECT($F$1&amp;dbP!$D$2&amp;":"&amp;dbP!$D$2),"&lt;="&amp;AF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G160" s="1">
        <f ca="1">SUMIFS(INDIRECT($F$1&amp;$F160&amp;":"&amp;$F160),INDIRECT($F$1&amp;dbP!$D$2&amp;":"&amp;dbP!$D$2),"&gt;="&amp;AG$6,INDIRECT($F$1&amp;dbP!$D$2&amp;":"&amp;dbP!$D$2),"&lt;="&amp;AG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H160" s="1">
        <f ca="1">SUMIFS(INDIRECT($F$1&amp;$F160&amp;":"&amp;$F160),INDIRECT($F$1&amp;dbP!$D$2&amp;":"&amp;dbP!$D$2),"&gt;="&amp;AH$6,INDIRECT($F$1&amp;dbP!$D$2&amp;":"&amp;dbP!$D$2),"&lt;="&amp;AH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I160" s="1">
        <f ca="1">SUMIFS(INDIRECT($F$1&amp;$F160&amp;":"&amp;$F160),INDIRECT($F$1&amp;dbP!$D$2&amp;":"&amp;dbP!$D$2),"&gt;="&amp;AI$6,INDIRECT($F$1&amp;dbP!$D$2&amp;":"&amp;dbP!$D$2),"&lt;="&amp;AI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J160" s="1">
        <f ca="1">SUMIFS(INDIRECT($F$1&amp;$F160&amp;":"&amp;$F160),INDIRECT($F$1&amp;dbP!$D$2&amp;":"&amp;dbP!$D$2),"&gt;="&amp;AJ$6,INDIRECT($F$1&amp;dbP!$D$2&amp;":"&amp;dbP!$D$2),"&lt;="&amp;AJ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K160" s="1">
        <f ca="1">SUMIFS(INDIRECT($F$1&amp;$F160&amp;":"&amp;$F160),INDIRECT($F$1&amp;dbP!$D$2&amp;":"&amp;dbP!$D$2),"&gt;="&amp;AK$6,INDIRECT($F$1&amp;dbP!$D$2&amp;":"&amp;dbP!$D$2),"&lt;="&amp;AK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L160" s="1">
        <f ca="1">SUMIFS(INDIRECT($F$1&amp;$F160&amp;":"&amp;$F160),INDIRECT($F$1&amp;dbP!$D$2&amp;":"&amp;dbP!$D$2),"&gt;="&amp;AL$6,INDIRECT($F$1&amp;dbP!$D$2&amp;":"&amp;dbP!$D$2),"&lt;="&amp;AL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M160" s="1">
        <f ca="1">SUMIFS(INDIRECT($F$1&amp;$F160&amp;":"&amp;$F160),INDIRECT($F$1&amp;dbP!$D$2&amp;":"&amp;dbP!$D$2),"&gt;="&amp;AM$6,INDIRECT($F$1&amp;dbP!$D$2&amp;":"&amp;dbP!$D$2),"&lt;="&amp;AM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N160" s="1">
        <f ca="1">SUMIFS(INDIRECT($F$1&amp;$F160&amp;":"&amp;$F160),INDIRECT($F$1&amp;dbP!$D$2&amp;":"&amp;dbP!$D$2),"&gt;="&amp;AN$6,INDIRECT($F$1&amp;dbP!$D$2&amp;":"&amp;dbP!$D$2),"&lt;="&amp;AN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O160" s="1">
        <f ca="1">SUMIFS(INDIRECT($F$1&amp;$F160&amp;":"&amp;$F160),INDIRECT($F$1&amp;dbP!$D$2&amp;":"&amp;dbP!$D$2),"&gt;="&amp;AO$6,INDIRECT($F$1&amp;dbP!$D$2&amp;":"&amp;dbP!$D$2),"&lt;="&amp;AO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P160" s="1">
        <f ca="1">SUMIFS(INDIRECT($F$1&amp;$F160&amp;":"&amp;$F160),INDIRECT($F$1&amp;dbP!$D$2&amp;":"&amp;dbP!$D$2),"&gt;="&amp;AP$6,INDIRECT($F$1&amp;dbP!$D$2&amp;":"&amp;dbP!$D$2),"&lt;="&amp;AP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Q160" s="1">
        <f ca="1">SUMIFS(INDIRECT($F$1&amp;$F160&amp;":"&amp;$F160),INDIRECT($F$1&amp;dbP!$D$2&amp;":"&amp;dbP!$D$2),"&gt;="&amp;AQ$6,INDIRECT($F$1&amp;dbP!$D$2&amp;":"&amp;dbP!$D$2),"&lt;="&amp;AQ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R160" s="1">
        <f ca="1">SUMIFS(INDIRECT($F$1&amp;$F160&amp;":"&amp;$F160),INDIRECT($F$1&amp;dbP!$D$2&amp;":"&amp;dbP!$D$2),"&gt;="&amp;AR$6,INDIRECT($F$1&amp;dbP!$D$2&amp;":"&amp;dbP!$D$2),"&lt;="&amp;AR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S160" s="1">
        <f ca="1">SUMIFS(INDIRECT($F$1&amp;$F160&amp;":"&amp;$F160),INDIRECT($F$1&amp;dbP!$D$2&amp;":"&amp;dbP!$D$2),"&gt;="&amp;AS$6,INDIRECT($F$1&amp;dbP!$D$2&amp;":"&amp;dbP!$D$2),"&lt;="&amp;AS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T160" s="1">
        <f ca="1">SUMIFS(INDIRECT($F$1&amp;$F160&amp;":"&amp;$F160),INDIRECT($F$1&amp;dbP!$D$2&amp;":"&amp;dbP!$D$2),"&gt;="&amp;AT$6,INDIRECT($F$1&amp;dbP!$D$2&amp;":"&amp;dbP!$D$2),"&lt;="&amp;AT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U160" s="1">
        <f ca="1">SUMIFS(INDIRECT($F$1&amp;$F160&amp;":"&amp;$F160),INDIRECT($F$1&amp;dbP!$D$2&amp;":"&amp;dbP!$D$2),"&gt;="&amp;AU$6,INDIRECT($F$1&amp;dbP!$D$2&amp;":"&amp;dbP!$D$2),"&lt;="&amp;AU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V160" s="1">
        <f ca="1">SUMIFS(INDIRECT($F$1&amp;$F160&amp;":"&amp;$F160),INDIRECT($F$1&amp;dbP!$D$2&amp;":"&amp;dbP!$D$2),"&gt;="&amp;AV$6,INDIRECT($F$1&amp;dbP!$D$2&amp;":"&amp;dbP!$D$2),"&lt;="&amp;AV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W160" s="1">
        <f ca="1">SUMIFS(INDIRECT($F$1&amp;$F160&amp;":"&amp;$F160),INDIRECT($F$1&amp;dbP!$D$2&amp;":"&amp;dbP!$D$2),"&gt;="&amp;AW$6,INDIRECT($F$1&amp;dbP!$D$2&amp;":"&amp;dbP!$D$2),"&lt;="&amp;AW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X160" s="1">
        <f ca="1">SUMIFS(INDIRECT($F$1&amp;$F160&amp;":"&amp;$F160),INDIRECT($F$1&amp;dbP!$D$2&amp;":"&amp;dbP!$D$2),"&gt;="&amp;AX$6,INDIRECT($F$1&amp;dbP!$D$2&amp;":"&amp;dbP!$D$2),"&lt;="&amp;AX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Y160" s="1">
        <f ca="1">SUMIFS(INDIRECT($F$1&amp;$F160&amp;":"&amp;$F160),INDIRECT($F$1&amp;dbP!$D$2&amp;":"&amp;dbP!$D$2),"&gt;="&amp;AY$6,INDIRECT($F$1&amp;dbP!$D$2&amp;":"&amp;dbP!$D$2),"&lt;="&amp;AY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Z160" s="1">
        <f ca="1">SUMIFS(INDIRECT($F$1&amp;$F160&amp;":"&amp;$F160),INDIRECT($F$1&amp;dbP!$D$2&amp;":"&amp;dbP!$D$2),"&gt;="&amp;AZ$6,INDIRECT($F$1&amp;dbP!$D$2&amp;":"&amp;dbP!$D$2),"&lt;="&amp;AZ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A160" s="1">
        <f ca="1">SUMIFS(INDIRECT($F$1&amp;$F160&amp;":"&amp;$F160),INDIRECT($F$1&amp;dbP!$D$2&amp;":"&amp;dbP!$D$2),"&gt;="&amp;BA$6,INDIRECT($F$1&amp;dbP!$D$2&amp;":"&amp;dbP!$D$2),"&lt;="&amp;BA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B160" s="1">
        <f ca="1">SUMIFS(INDIRECT($F$1&amp;$F160&amp;":"&amp;$F160),INDIRECT($F$1&amp;dbP!$D$2&amp;":"&amp;dbP!$D$2),"&gt;="&amp;BB$6,INDIRECT($F$1&amp;dbP!$D$2&amp;":"&amp;dbP!$D$2),"&lt;="&amp;BB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C160" s="1">
        <f ca="1">SUMIFS(INDIRECT($F$1&amp;$F160&amp;":"&amp;$F160),INDIRECT($F$1&amp;dbP!$D$2&amp;":"&amp;dbP!$D$2),"&gt;="&amp;BC$6,INDIRECT($F$1&amp;dbP!$D$2&amp;":"&amp;dbP!$D$2),"&lt;="&amp;BC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D160" s="1">
        <f ca="1">SUMIFS(INDIRECT($F$1&amp;$F160&amp;":"&amp;$F160),INDIRECT($F$1&amp;dbP!$D$2&amp;":"&amp;dbP!$D$2),"&gt;="&amp;BD$6,INDIRECT($F$1&amp;dbP!$D$2&amp;":"&amp;dbP!$D$2),"&lt;="&amp;BD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E160" s="1">
        <f ca="1">SUMIFS(INDIRECT($F$1&amp;$F160&amp;":"&amp;$F160),INDIRECT($F$1&amp;dbP!$D$2&amp;":"&amp;dbP!$D$2),"&gt;="&amp;BE$6,INDIRECT($F$1&amp;dbP!$D$2&amp;":"&amp;dbP!$D$2),"&lt;="&amp;BE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</row>
    <row r="161" spans="2:57" x14ac:dyDescent="0.3">
      <c r="B161" s="1">
        <f>MAX(B$115:B160)+1</f>
        <v>51</v>
      </c>
      <c r="D161" s="1" t="str">
        <f ca="1">INDIRECT($B$1&amp;Items!T$2&amp;$B161)</f>
        <v>CF(-)</v>
      </c>
      <c r="F161" s="1" t="str">
        <f ca="1">INDIRECT($B$1&amp;Items!P$2&amp;$B161)</f>
        <v>AA</v>
      </c>
      <c r="H161" s="13" t="str">
        <f ca="1">INDIRECT($B$1&amp;Items!M$2&amp;$B161)</f>
        <v>Оплаты себестоимостных затрат</v>
      </c>
      <c r="I161" s="13" t="str">
        <f ca="1">IF(INDIRECT($B$1&amp;Items!N$2&amp;$B161)="",H161,INDIRECT($B$1&amp;Items!N$2&amp;$B161))</f>
        <v>Оплаты расходов этапа-3 бизнес-процесса</v>
      </c>
      <c r="J161" s="1" t="str">
        <f ca="1">IF(INDIRECT($B$1&amp;Items!O$2&amp;$B161)="",IF(H161&lt;&gt;I161,"  "&amp;I161,I161),"    "&amp;INDIRECT($B$1&amp;Items!O$2&amp;$B161))</f>
        <v xml:space="preserve">    Производственные затраты-20</v>
      </c>
      <c r="S161" s="1">
        <f ca="1">SUM($U161:INDIRECT(ADDRESS(ROW(),SUMIFS($1:$1,$5:$5,MAX($5:$5)))))</f>
        <v>1489279.0922999999</v>
      </c>
      <c r="V161" s="1">
        <f ca="1">SUMIFS(INDIRECT($F$1&amp;$F161&amp;":"&amp;$F161),INDIRECT($F$1&amp;dbP!$D$2&amp;":"&amp;dbP!$D$2),"&gt;="&amp;V$6,INDIRECT($F$1&amp;dbP!$D$2&amp;":"&amp;dbP!$D$2),"&lt;="&amp;V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W161" s="1">
        <f ca="1">SUMIFS(INDIRECT($F$1&amp;$F161&amp;":"&amp;$F161),INDIRECT($F$1&amp;dbP!$D$2&amp;":"&amp;dbP!$D$2),"&gt;="&amp;W$6,INDIRECT($F$1&amp;dbP!$D$2&amp;":"&amp;dbP!$D$2),"&lt;="&amp;W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X161" s="1">
        <f ca="1">SUMIFS(INDIRECT($F$1&amp;$F161&amp;":"&amp;$F161),INDIRECT($F$1&amp;dbP!$D$2&amp;":"&amp;dbP!$D$2),"&gt;="&amp;X$6,INDIRECT($F$1&amp;dbP!$D$2&amp;":"&amp;dbP!$D$2),"&lt;="&amp;X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Y161" s="1">
        <f ca="1">SUMIFS(INDIRECT($F$1&amp;$F161&amp;":"&amp;$F161),INDIRECT($F$1&amp;dbP!$D$2&amp;":"&amp;dbP!$D$2),"&gt;="&amp;Y$6,INDIRECT($F$1&amp;dbP!$D$2&amp;":"&amp;dbP!$D$2),"&lt;="&amp;Y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Z161" s="1">
        <f ca="1">SUMIFS(INDIRECT($F$1&amp;$F161&amp;":"&amp;$F161),INDIRECT($F$1&amp;dbP!$D$2&amp;":"&amp;dbP!$D$2),"&gt;="&amp;Z$6,INDIRECT($F$1&amp;dbP!$D$2&amp;":"&amp;dbP!$D$2),"&lt;="&amp;Z$7,INDIRECT($F$1&amp;dbP!$O$2&amp;":"&amp;dbP!$O$2),$H161,INDIRECT($F$1&amp;dbP!$P$2&amp;":"&amp;dbP!$P$2),IF($I161=$J161,"*",$I161),INDIRECT($F$1&amp;dbP!$Q$2&amp;":"&amp;dbP!$Q$2),IF(OR($I161=$J161,"  "&amp;$I161=$J161),"*",RIGHT($J161,LEN($J161)-4)))</f>
        <v>1042495.3646099998</v>
      </c>
      <c r="AA161" s="1">
        <f ca="1">SUMIFS(INDIRECT($F$1&amp;$F161&amp;":"&amp;$F161),INDIRECT($F$1&amp;dbP!$D$2&amp;":"&amp;dbP!$D$2),"&gt;="&amp;AA$6,INDIRECT($F$1&amp;dbP!$D$2&amp;":"&amp;dbP!$D$2),"&lt;="&amp;AA$7,INDIRECT($F$1&amp;dbP!$O$2&amp;":"&amp;dbP!$O$2),$H161,INDIRECT($F$1&amp;dbP!$P$2&amp;":"&amp;dbP!$P$2),IF($I161=$J161,"*",$I161),INDIRECT($F$1&amp;dbP!$Q$2&amp;":"&amp;dbP!$Q$2),IF(OR($I161=$J161,"  "&amp;$I161=$J161),"*",RIGHT($J161,LEN($J161)-4)))</f>
        <v>446783.72769000009</v>
      </c>
      <c r="AB161" s="1">
        <f ca="1">SUMIFS(INDIRECT($F$1&amp;$F161&amp;":"&amp;$F161),INDIRECT($F$1&amp;dbP!$D$2&amp;":"&amp;dbP!$D$2),"&gt;="&amp;AB$6,INDIRECT($F$1&amp;dbP!$D$2&amp;":"&amp;dbP!$D$2),"&lt;="&amp;AB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C161" s="1">
        <f ca="1">SUMIFS(INDIRECT($F$1&amp;$F161&amp;":"&amp;$F161),INDIRECT($F$1&amp;dbP!$D$2&amp;":"&amp;dbP!$D$2),"&gt;="&amp;AC$6,INDIRECT($F$1&amp;dbP!$D$2&amp;":"&amp;dbP!$D$2),"&lt;="&amp;AC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D161" s="1">
        <f ca="1">SUMIFS(INDIRECT($F$1&amp;$F161&amp;":"&amp;$F161),INDIRECT($F$1&amp;dbP!$D$2&amp;":"&amp;dbP!$D$2),"&gt;="&amp;AD$6,INDIRECT($F$1&amp;dbP!$D$2&amp;":"&amp;dbP!$D$2),"&lt;="&amp;AD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E161" s="1">
        <f ca="1">SUMIFS(INDIRECT($F$1&amp;$F161&amp;":"&amp;$F161),INDIRECT($F$1&amp;dbP!$D$2&amp;":"&amp;dbP!$D$2),"&gt;="&amp;AE$6,INDIRECT($F$1&amp;dbP!$D$2&amp;":"&amp;dbP!$D$2),"&lt;="&amp;AE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F161" s="1">
        <f ca="1">SUMIFS(INDIRECT($F$1&amp;$F161&amp;":"&amp;$F161),INDIRECT($F$1&amp;dbP!$D$2&amp;":"&amp;dbP!$D$2),"&gt;="&amp;AF$6,INDIRECT($F$1&amp;dbP!$D$2&amp;":"&amp;dbP!$D$2),"&lt;="&amp;AF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G161" s="1">
        <f ca="1">SUMIFS(INDIRECT($F$1&amp;$F161&amp;":"&amp;$F161),INDIRECT($F$1&amp;dbP!$D$2&amp;":"&amp;dbP!$D$2),"&gt;="&amp;AG$6,INDIRECT($F$1&amp;dbP!$D$2&amp;":"&amp;dbP!$D$2),"&lt;="&amp;AG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H161" s="1">
        <f ca="1">SUMIFS(INDIRECT($F$1&amp;$F161&amp;":"&amp;$F161),INDIRECT($F$1&amp;dbP!$D$2&amp;":"&amp;dbP!$D$2),"&gt;="&amp;AH$6,INDIRECT($F$1&amp;dbP!$D$2&amp;":"&amp;dbP!$D$2),"&lt;="&amp;AH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I161" s="1">
        <f ca="1">SUMIFS(INDIRECT($F$1&amp;$F161&amp;":"&amp;$F161),INDIRECT($F$1&amp;dbP!$D$2&amp;":"&amp;dbP!$D$2),"&gt;="&amp;AI$6,INDIRECT($F$1&amp;dbP!$D$2&amp;":"&amp;dbP!$D$2),"&lt;="&amp;AI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J161" s="1">
        <f ca="1">SUMIFS(INDIRECT($F$1&amp;$F161&amp;":"&amp;$F161),INDIRECT($F$1&amp;dbP!$D$2&amp;":"&amp;dbP!$D$2),"&gt;="&amp;AJ$6,INDIRECT($F$1&amp;dbP!$D$2&amp;":"&amp;dbP!$D$2),"&lt;="&amp;AJ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K161" s="1">
        <f ca="1">SUMIFS(INDIRECT($F$1&amp;$F161&amp;":"&amp;$F161),INDIRECT($F$1&amp;dbP!$D$2&amp;":"&amp;dbP!$D$2),"&gt;="&amp;AK$6,INDIRECT($F$1&amp;dbP!$D$2&amp;":"&amp;dbP!$D$2),"&lt;="&amp;AK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L161" s="1">
        <f ca="1">SUMIFS(INDIRECT($F$1&amp;$F161&amp;":"&amp;$F161),INDIRECT($F$1&amp;dbP!$D$2&amp;":"&amp;dbP!$D$2),"&gt;="&amp;AL$6,INDIRECT($F$1&amp;dbP!$D$2&amp;":"&amp;dbP!$D$2),"&lt;="&amp;AL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M161" s="1">
        <f ca="1">SUMIFS(INDIRECT($F$1&amp;$F161&amp;":"&amp;$F161),INDIRECT($F$1&amp;dbP!$D$2&amp;":"&amp;dbP!$D$2),"&gt;="&amp;AM$6,INDIRECT($F$1&amp;dbP!$D$2&amp;":"&amp;dbP!$D$2),"&lt;="&amp;AM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N161" s="1">
        <f ca="1">SUMIFS(INDIRECT($F$1&amp;$F161&amp;":"&amp;$F161),INDIRECT($F$1&amp;dbP!$D$2&amp;":"&amp;dbP!$D$2),"&gt;="&amp;AN$6,INDIRECT($F$1&amp;dbP!$D$2&amp;":"&amp;dbP!$D$2),"&lt;="&amp;AN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O161" s="1">
        <f ca="1">SUMIFS(INDIRECT($F$1&amp;$F161&amp;":"&amp;$F161),INDIRECT($F$1&amp;dbP!$D$2&amp;":"&amp;dbP!$D$2),"&gt;="&amp;AO$6,INDIRECT($F$1&amp;dbP!$D$2&amp;":"&amp;dbP!$D$2),"&lt;="&amp;AO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P161" s="1">
        <f ca="1">SUMIFS(INDIRECT($F$1&amp;$F161&amp;":"&amp;$F161),INDIRECT($F$1&amp;dbP!$D$2&amp;":"&amp;dbP!$D$2),"&gt;="&amp;AP$6,INDIRECT($F$1&amp;dbP!$D$2&amp;":"&amp;dbP!$D$2),"&lt;="&amp;AP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Q161" s="1">
        <f ca="1">SUMIFS(INDIRECT($F$1&amp;$F161&amp;":"&amp;$F161),INDIRECT($F$1&amp;dbP!$D$2&amp;":"&amp;dbP!$D$2),"&gt;="&amp;AQ$6,INDIRECT($F$1&amp;dbP!$D$2&amp;":"&amp;dbP!$D$2),"&lt;="&amp;AQ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R161" s="1">
        <f ca="1">SUMIFS(INDIRECT($F$1&amp;$F161&amp;":"&amp;$F161),INDIRECT($F$1&amp;dbP!$D$2&amp;":"&amp;dbP!$D$2),"&gt;="&amp;AR$6,INDIRECT($F$1&amp;dbP!$D$2&amp;":"&amp;dbP!$D$2),"&lt;="&amp;AR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S161" s="1">
        <f ca="1">SUMIFS(INDIRECT($F$1&amp;$F161&amp;":"&amp;$F161),INDIRECT($F$1&amp;dbP!$D$2&amp;":"&amp;dbP!$D$2),"&gt;="&amp;AS$6,INDIRECT($F$1&amp;dbP!$D$2&amp;":"&amp;dbP!$D$2),"&lt;="&amp;AS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T161" s="1">
        <f ca="1">SUMIFS(INDIRECT($F$1&amp;$F161&amp;":"&amp;$F161),INDIRECT($F$1&amp;dbP!$D$2&amp;":"&amp;dbP!$D$2),"&gt;="&amp;AT$6,INDIRECT($F$1&amp;dbP!$D$2&amp;":"&amp;dbP!$D$2),"&lt;="&amp;AT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U161" s="1">
        <f ca="1">SUMIFS(INDIRECT($F$1&amp;$F161&amp;":"&amp;$F161),INDIRECT($F$1&amp;dbP!$D$2&amp;":"&amp;dbP!$D$2),"&gt;="&amp;AU$6,INDIRECT($F$1&amp;dbP!$D$2&amp;":"&amp;dbP!$D$2),"&lt;="&amp;AU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V161" s="1">
        <f ca="1">SUMIFS(INDIRECT($F$1&amp;$F161&amp;":"&amp;$F161),INDIRECT($F$1&amp;dbP!$D$2&amp;":"&amp;dbP!$D$2),"&gt;="&amp;AV$6,INDIRECT($F$1&amp;dbP!$D$2&amp;":"&amp;dbP!$D$2),"&lt;="&amp;AV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W161" s="1">
        <f ca="1">SUMIFS(INDIRECT($F$1&amp;$F161&amp;":"&amp;$F161),INDIRECT($F$1&amp;dbP!$D$2&amp;":"&amp;dbP!$D$2),"&gt;="&amp;AW$6,INDIRECT($F$1&amp;dbP!$D$2&amp;":"&amp;dbP!$D$2),"&lt;="&amp;AW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X161" s="1">
        <f ca="1">SUMIFS(INDIRECT($F$1&amp;$F161&amp;":"&amp;$F161),INDIRECT($F$1&amp;dbP!$D$2&amp;":"&amp;dbP!$D$2),"&gt;="&amp;AX$6,INDIRECT($F$1&amp;dbP!$D$2&amp;":"&amp;dbP!$D$2),"&lt;="&amp;AX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Y161" s="1">
        <f ca="1">SUMIFS(INDIRECT($F$1&amp;$F161&amp;":"&amp;$F161),INDIRECT($F$1&amp;dbP!$D$2&amp;":"&amp;dbP!$D$2),"&gt;="&amp;AY$6,INDIRECT($F$1&amp;dbP!$D$2&amp;":"&amp;dbP!$D$2),"&lt;="&amp;AY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Z161" s="1">
        <f ca="1">SUMIFS(INDIRECT($F$1&amp;$F161&amp;":"&amp;$F161),INDIRECT($F$1&amp;dbP!$D$2&amp;":"&amp;dbP!$D$2),"&gt;="&amp;AZ$6,INDIRECT($F$1&amp;dbP!$D$2&amp;":"&amp;dbP!$D$2),"&lt;="&amp;AZ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A161" s="1">
        <f ca="1">SUMIFS(INDIRECT($F$1&amp;$F161&amp;":"&amp;$F161),INDIRECT($F$1&amp;dbP!$D$2&amp;":"&amp;dbP!$D$2),"&gt;="&amp;BA$6,INDIRECT($F$1&amp;dbP!$D$2&amp;":"&amp;dbP!$D$2),"&lt;="&amp;BA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B161" s="1">
        <f ca="1">SUMIFS(INDIRECT($F$1&amp;$F161&amp;":"&amp;$F161),INDIRECT($F$1&amp;dbP!$D$2&amp;":"&amp;dbP!$D$2),"&gt;="&amp;BB$6,INDIRECT($F$1&amp;dbP!$D$2&amp;":"&amp;dbP!$D$2),"&lt;="&amp;BB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C161" s="1">
        <f ca="1">SUMIFS(INDIRECT($F$1&amp;$F161&amp;":"&amp;$F161),INDIRECT($F$1&amp;dbP!$D$2&amp;":"&amp;dbP!$D$2),"&gt;="&amp;BC$6,INDIRECT($F$1&amp;dbP!$D$2&amp;":"&amp;dbP!$D$2),"&lt;="&amp;BC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D161" s="1">
        <f ca="1">SUMIFS(INDIRECT($F$1&amp;$F161&amp;":"&amp;$F161),INDIRECT($F$1&amp;dbP!$D$2&amp;":"&amp;dbP!$D$2),"&gt;="&amp;BD$6,INDIRECT($F$1&amp;dbP!$D$2&amp;":"&amp;dbP!$D$2),"&lt;="&amp;BD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E161" s="1">
        <f ca="1">SUMIFS(INDIRECT($F$1&amp;$F161&amp;":"&amp;$F161),INDIRECT($F$1&amp;dbP!$D$2&amp;":"&amp;dbP!$D$2),"&gt;="&amp;BE$6,INDIRECT($F$1&amp;dbP!$D$2&amp;":"&amp;dbP!$D$2),"&lt;="&amp;BE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</row>
    <row r="162" spans="2:57" x14ac:dyDescent="0.3">
      <c r="B162" s="1">
        <f>MAX(B$115:B161)+1</f>
        <v>52</v>
      </c>
      <c r="D162" s="1" t="str">
        <f ca="1">INDIRECT($B$1&amp;Items!T$2&amp;$B162)</f>
        <v>CF(-)</v>
      </c>
      <c r="F162" s="1" t="str">
        <f ca="1">INDIRECT($B$1&amp;Items!P$2&amp;$B162)</f>
        <v>AA</v>
      </c>
      <c r="H162" s="13" t="str">
        <f ca="1">INDIRECT($B$1&amp;Items!M$2&amp;$B162)</f>
        <v>Оплаты себестоимостных затрат</v>
      </c>
      <c r="I162" s="13" t="str">
        <f ca="1">IF(INDIRECT($B$1&amp;Items!N$2&amp;$B162)="",H162,INDIRECT($B$1&amp;Items!N$2&amp;$B162))</f>
        <v>Оплаты расходов этапа-3 бизнес-процесса</v>
      </c>
      <c r="J162" s="1" t="str">
        <f ca="1">IF(INDIRECT($B$1&amp;Items!O$2&amp;$B162)="",IF(H162&lt;&gt;I162,"  "&amp;I162,I162),"    "&amp;INDIRECT($B$1&amp;Items!O$2&amp;$B162))</f>
        <v xml:space="preserve">    Производственные затраты-21</v>
      </c>
      <c r="S162" s="1">
        <f ca="1">SUM($U162:INDIRECT(ADDRESS(ROW(),SUMIFS($1:$1,$5:$5,MAX($5:$5)))))</f>
        <v>1069040.2893000001</v>
      </c>
      <c r="V162" s="1">
        <f ca="1">SUMIFS(INDIRECT($F$1&amp;$F162&amp;":"&amp;$F162),INDIRECT($F$1&amp;dbP!$D$2&amp;":"&amp;dbP!$D$2),"&gt;="&amp;V$6,INDIRECT($F$1&amp;dbP!$D$2&amp;":"&amp;dbP!$D$2),"&lt;="&amp;V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W162" s="1">
        <f ca="1">SUMIFS(INDIRECT($F$1&amp;$F162&amp;":"&amp;$F162),INDIRECT($F$1&amp;dbP!$D$2&amp;":"&amp;dbP!$D$2),"&gt;="&amp;W$6,INDIRECT($F$1&amp;dbP!$D$2&amp;":"&amp;dbP!$D$2),"&lt;="&amp;W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X162" s="1">
        <f ca="1">SUMIFS(INDIRECT($F$1&amp;$F162&amp;":"&amp;$F162),INDIRECT($F$1&amp;dbP!$D$2&amp;":"&amp;dbP!$D$2),"&gt;="&amp;X$6,INDIRECT($F$1&amp;dbP!$D$2&amp;":"&amp;dbP!$D$2),"&lt;="&amp;X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Y162" s="1">
        <f ca="1">SUMIFS(INDIRECT($F$1&amp;$F162&amp;":"&amp;$F162),INDIRECT($F$1&amp;dbP!$D$2&amp;":"&amp;dbP!$D$2),"&gt;="&amp;Y$6,INDIRECT($F$1&amp;dbP!$D$2&amp;":"&amp;dbP!$D$2),"&lt;="&amp;Y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Z162" s="1">
        <f ca="1">SUMIFS(INDIRECT($F$1&amp;$F162&amp;":"&amp;$F162),INDIRECT($F$1&amp;dbP!$D$2&amp;":"&amp;dbP!$D$2),"&gt;="&amp;Z$6,INDIRECT($F$1&amp;dbP!$D$2&amp;":"&amp;dbP!$D$2),"&lt;="&amp;Z$7,INDIRECT($F$1&amp;dbP!$O$2&amp;":"&amp;dbP!$O$2),$H162,INDIRECT($F$1&amp;dbP!$P$2&amp;":"&amp;dbP!$P$2),IF($I162=$J162,"*",$I162),INDIRECT($F$1&amp;dbP!$Q$2&amp;":"&amp;dbP!$Q$2),IF(OR($I162=$J162,"  "&amp;$I162=$J162),"*",RIGHT($J162,LEN($J162)-4)))</f>
        <v>1069040.2893000001</v>
      </c>
      <c r="AA162" s="1">
        <f ca="1">SUMIFS(INDIRECT($F$1&amp;$F162&amp;":"&amp;$F162),INDIRECT($F$1&amp;dbP!$D$2&amp;":"&amp;dbP!$D$2),"&gt;="&amp;AA$6,INDIRECT($F$1&amp;dbP!$D$2&amp;":"&amp;dbP!$D$2),"&lt;="&amp;AA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B162" s="1">
        <f ca="1">SUMIFS(INDIRECT($F$1&amp;$F162&amp;":"&amp;$F162),INDIRECT($F$1&amp;dbP!$D$2&amp;":"&amp;dbP!$D$2),"&gt;="&amp;AB$6,INDIRECT($F$1&amp;dbP!$D$2&amp;":"&amp;dbP!$D$2),"&lt;="&amp;AB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C162" s="1">
        <f ca="1">SUMIFS(INDIRECT($F$1&amp;$F162&amp;":"&amp;$F162),INDIRECT($F$1&amp;dbP!$D$2&amp;":"&amp;dbP!$D$2),"&gt;="&amp;AC$6,INDIRECT($F$1&amp;dbP!$D$2&amp;":"&amp;dbP!$D$2),"&lt;="&amp;AC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D162" s="1">
        <f ca="1">SUMIFS(INDIRECT($F$1&amp;$F162&amp;":"&amp;$F162),INDIRECT($F$1&amp;dbP!$D$2&amp;":"&amp;dbP!$D$2),"&gt;="&amp;AD$6,INDIRECT($F$1&amp;dbP!$D$2&amp;":"&amp;dbP!$D$2),"&lt;="&amp;AD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E162" s="1">
        <f ca="1">SUMIFS(INDIRECT($F$1&amp;$F162&amp;":"&amp;$F162),INDIRECT($F$1&amp;dbP!$D$2&amp;":"&amp;dbP!$D$2),"&gt;="&amp;AE$6,INDIRECT($F$1&amp;dbP!$D$2&amp;":"&amp;dbP!$D$2),"&lt;="&amp;AE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F162" s="1">
        <f ca="1">SUMIFS(INDIRECT($F$1&amp;$F162&amp;":"&amp;$F162),INDIRECT($F$1&amp;dbP!$D$2&amp;":"&amp;dbP!$D$2),"&gt;="&amp;AF$6,INDIRECT($F$1&amp;dbP!$D$2&amp;":"&amp;dbP!$D$2),"&lt;="&amp;AF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G162" s="1">
        <f ca="1">SUMIFS(INDIRECT($F$1&amp;$F162&amp;":"&amp;$F162),INDIRECT($F$1&amp;dbP!$D$2&amp;":"&amp;dbP!$D$2),"&gt;="&amp;AG$6,INDIRECT($F$1&amp;dbP!$D$2&amp;":"&amp;dbP!$D$2),"&lt;="&amp;AG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H162" s="1">
        <f ca="1">SUMIFS(INDIRECT($F$1&amp;$F162&amp;":"&amp;$F162),INDIRECT($F$1&amp;dbP!$D$2&amp;":"&amp;dbP!$D$2),"&gt;="&amp;AH$6,INDIRECT($F$1&amp;dbP!$D$2&amp;":"&amp;dbP!$D$2),"&lt;="&amp;AH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I162" s="1">
        <f ca="1">SUMIFS(INDIRECT($F$1&amp;$F162&amp;":"&amp;$F162),INDIRECT($F$1&amp;dbP!$D$2&amp;":"&amp;dbP!$D$2),"&gt;="&amp;AI$6,INDIRECT($F$1&amp;dbP!$D$2&amp;":"&amp;dbP!$D$2),"&lt;="&amp;AI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J162" s="1">
        <f ca="1">SUMIFS(INDIRECT($F$1&amp;$F162&amp;":"&amp;$F162),INDIRECT($F$1&amp;dbP!$D$2&amp;":"&amp;dbP!$D$2),"&gt;="&amp;AJ$6,INDIRECT($F$1&amp;dbP!$D$2&amp;":"&amp;dbP!$D$2),"&lt;="&amp;AJ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K162" s="1">
        <f ca="1">SUMIFS(INDIRECT($F$1&amp;$F162&amp;":"&amp;$F162),INDIRECT($F$1&amp;dbP!$D$2&amp;":"&amp;dbP!$D$2),"&gt;="&amp;AK$6,INDIRECT($F$1&amp;dbP!$D$2&amp;":"&amp;dbP!$D$2),"&lt;="&amp;AK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L162" s="1">
        <f ca="1">SUMIFS(INDIRECT($F$1&amp;$F162&amp;":"&amp;$F162),INDIRECT($F$1&amp;dbP!$D$2&amp;":"&amp;dbP!$D$2),"&gt;="&amp;AL$6,INDIRECT($F$1&amp;dbP!$D$2&amp;":"&amp;dbP!$D$2),"&lt;="&amp;AL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M162" s="1">
        <f ca="1">SUMIFS(INDIRECT($F$1&amp;$F162&amp;":"&amp;$F162),INDIRECT($F$1&amp;dbP!$D$2&amp;":"&amp;dbP!$D$2),"&gt;="&amp;AM$6,INDIRECT($F$1&amp;dbP!$D$2&amp;":"&amp;dbP!$D$2),"&lt;="&amp;AM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N162" s="1">
        <f ca="1">SUMIFS(INDIRECT($F$1&amp;$F162&amp;":"&amp;$F162),INDIRECT($F$1&amp;dbP!$D$2&amp;":"&amp;dbP!$D$2),"&gt;="&amp;AN$6,INDIRECT($F$1&amp;dbP!$D$2&amp;":"&amp;dbP!$D$2),"&lt;="&amp;AN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O162" s="1">
        <f ca="1">SUMIFS(INDIRECT($F$1&amp;$F162&amp;":"&amp;$F162),INDIRECT($F$1&amp;dbP!$D$2&amp;":"&amp;dbP!$D$2),"&gt;="&amp;AO$6,INDIRECT($F$1&amp;dbP!$D$2&amp;":"&amp;dbP!$D$2),"&lt;="&amp;AO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P162" s="1">
        <f ca="1">SUMIFS(INDIRECT($F$1&amp;$F162&amp;":"&amp;$F162),INDIRECT($F$1&amp;dbP!$D$2&amp;":"&amp;dbP!$D$2),"&gt;="&amp;AP$6,INDIRECT($F$1&amp;dbP!$D$2&amp;":"&amp;dbP!$D$2),"&lt;="&amp;AP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Q162" s="1">
        <f ca="1">SUMIFS(INDIRECT($F$1&amp;$F162&amp;":"&amp;$F162),INDIRECT($F$1&amp;dbP!$D$2&amp;":"&amp;dbP!$D$2),"&gt;="&amp;AQ$6,INDIRECT($F$1&amp;dbP!$D$2&amp;":"&amp;dbP!$D$2),"&lt;="&amp;AQ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R162" s="1">
        <f ca="1">SUMIFS(INDIRECT($F$1&amp;$F162&amp;":"&amp;$F162),INDIRECT($F$1&amp;dbP!$D$2&amp;":"&amp;dbP!$D$2),"&gt;="&amp;AR$6,INDIRECT($F$1&amp;dbP!$D$2&amp;":"&amp;dbP!$D$2),"&lt;="&amp;AR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S162" s="1">
        <f ca="1">SUMIFS(INDIRECT($F$1&amp;$F162&amp;":"&amp;$F162),INDIRECT($F$1&amp;dbP!$D$2&amp;":"&amp;dbP!$D$2),"&gt;="&amp;AS$6,INDIRECT($F$1&amp;dbP!$D$2&amp;":"&amp;dbP!$D$2),"&lt;="&amp;AS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T162" s="1">
        <f ca="1">SUMIFS(INDIRECT($F$1&amp;$F162&amp;":"&amp;$F162),INDIRECT($F$1&amp;dbP!$D$2&amp;":"&amp;dbP!$D$2),"&gt;="&amp;AT$6,INDIRECT($F$1&amp;dbP!$D$2&amp;":"&amp;dbP!$D$2),"&lt;="&amp;AT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U162" s="1">
        <f ca="1">SUMIFS(INDIRECT($F$1&amp;$F162&amp;":"&amp;$F162),INDIRECT($F$1&amp;dbP!$D$2&amp;":"&amp;dbP!$D$2),"&gt;="&amp;AU$6,INDIRECT($F$1&amp;dbP!$D$2&amp;":"&amp;dbP!$D$2),"&lt;="&amp;AU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V162" s="1">
        <f ca="1">SUMIFS(INDIRECT($F$1&amp;$F162&amp;":"&amp;$F162),INDIRECT($F$1&amp;dbP!$D$2&amp;":"&amp;dbP!$D$2),"&gt;="&amp;AV$6,INDIRECT($F$1&amp;dbP!$D$2&amp;":"&amp;dbP!$D$2),"&lt;="&amp;AV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W162" s="1">
        <f ca="1">SUMIFS(INDIRECT($F$1&amp;$F162&amp;":"&amp;$F162),INDIRECT($F$1&amp;dbP!$D$2&amp;":"&amp;dbP!$D$2),"&gt;="&amp;AW$6,INDIRECT($F$1&amp;dbP!$D$2&amp;":"&amp;dbP!$D$2),"&lt;="&amp;AW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X162" s="1">
        <f ca="1">SUMIFS(INDIRECT($F$1&amp;$F162&amp;":"&amp;$F162),INDIRECT($F$1&amp;dbP!$D$2&amp;":"&amp;dbP!$D$2),"&gt;="&amp;AX$6,INDIRECT($F$1&amp;dbP!$D$2&amp;":"&amp;dbP!$D$2),"&lt;="&amp;AX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Y162" s="1">
        <f ca="1">SUMIFS(INDIRECT($F$1&amp;$F162&amp;":"&amp;$F162),INDIRECT($F$1&amp;dbP!$D$2&amp;":"&amp;dbP!$D$2),"&gt;="&amp;AY$6,INDIRECT($F$1&amp;dbP!$D$2&amp;":"&amp;dbP!$D$2),"&lt;="&amp;AY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Z162" s="1">
        <f ca="1">SUMIFS(INDIRECT($F$1&amp;$F162&amp;":"&amp;$F162),INDIRECT($F$1&amp;dbP!$D$2&amp;":"&amp;dbP!$D$2),"&gt;="&amp;AZ$6,INDIRECT($F$1&amp;dbP!$D$2&amp;":"&amp;dbP!$D$2),"&lt;="&amp;AZ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A162" s="1">
        <f ca="1">SUMIFS(INDIRECT($F$1&amp;$F162&amp;":"&amp;$F162),INDIRECT($F$1&amp;dbP!$D$2&amp;":"&amp;dbP!$D$2),"&gt;="&amp;BA$6,INDIRECT($F$1&amp;dbP!$D$2&amp;":"&amp;dbP!$D$2),"&lt;="&amp;BA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B162" s="1">
        <f ca="1">SUMIFS(INDIRECT($F$1&amp;$F162&amp;":"&amp;$F162),INDIRECT($F$1&amp;dbP!$D$2&amp;":"&amp;dbP!$D$2),"&gt;="&amp;BB$6,INDIRECT($F$1&amp;dbP!$D$2&amp;":"&amp;dbP!$D$2),"&lt;="&amp;BB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C162" s="1">
        <f ca="1">SUMIFS(INDIRECT($F$1&amp;$F162&amp;":"&amp;$F162),INDIRECT($F$1&amp;dbP!$D$2&amp;":"&amp;dbP!$D$2),"&gt;="&amp;BC$6,INDIRECT($F$1&amp;dbP!$D$2&amp;":"&amp;dbP!$D$2),"&lt;="&amp;BC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D162" s="1">
        <f ca="1">SUMIFS(INDIRECT($F$1&amp;$F162&amp;":"&amp;$F162),INDIRECT($F$1&amp;dbP!$D$2&amp;":"&amp;dbP!$D$2),"&gt;="&amp;BD$6,INDIRECT($F$1&amp;dbP!$D$2&amp;":"&amp;dbP!$D$2),"&lt;="&amp;BD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E162" s="1">
        <f ca="1">SUMIFS(INDIRECT($F$1&amp;$F162&amp;":"&amp;$F162),INDIRECT($F$1&amp;dbP!$D$2&amp;":"&amp;dbP!$D$2),"&gt;="&amp;BE$6,INDIRECT($F$1&amp;dbP!$D$2&amp;":"&amp;dbP!$D$2),"&lt;="&amp;BE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</row>
    <row r="163" spans="2:57" x14ac:dyDescent="0.3">
      <c r="B163" s="1">
        <f>MAX(B$115:B162)+1</f>
        <v>53</v>
      </c>
      <c r="D163" s="1" t="str">
        <f ca="1">INDIRECT($B$1&amp;Items!T$2&amp;$B163)</f>
        <v>CF(-)</v>
      </c>
      <c r="F163" s="1" t="str">
        <f ca="1">INDIRECT($B$1&amp;Items!P$2&amp;$B163)</f>
        <v>AA</v>
      </c>
      <c r="H163" s="13" t="str">
        <f ca="1">INDIRECT($B$1&amp;Items!M$2&amp;$B163)</f>
        <v>Оплаты себестоимостных затрат</v>
      </c>
      <c r="I163" s="13" t="str">
        <f ca="1">IF(INDIRECT($B$1&amp;Items!N$2&amp;$B163)="",H163,INDIRECT($B$1&amp;Items!N$2&amp;$B163))</f>
        <v>Оплаты расходов этапа-3 бизнес-процесса</v>
      </c>
      <c r="J163" s="1" t="str">
        <f ca="1">IF(INDIRECT($B$1&amp;Items!O$2&amp;$B163)="",IF(H163&lt;&gt;I163,"  "&amp;I163,I163),"    "&amp;INDIRECT($B$1&amp;Items!O$2&amp;$B163))</f>
        <v xml:space="preserve">    Производственные затраты-22</v>
      </c>
      <c r="S163" s="1">
        <f ca="1">SUM($U163:INDIRECT(ADDRESS(ROW(),SUMIFS($1:$1,$5:$5,MAX($5:$5)))))</f>
        <v>1043990.3499460001</v>
      </c>
      <c r="V163" s="1">
        <f ca="1">SUMIFS(INDIRECT($F$1&amp;$F163&amp;":"&amp;$F163),INDIRECT($F$1&amp;dbP!$D$2&amp;":"&amp;dbP!$D$2),"&gt;="&amp;V$6,INDIRECT($F$1&amp;dbP!$D$2&amp;":"&amp;dbP!$D$2),"&lt;="&amp;V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W163" s="1">
        <f ca="1">SUMIFS(INDIRECT($F$1&amp;$F163&amp;":"&amp;$F163),INDIRECT($F$1&amp;dbP!$D$2&amp;":"&amp;dbP!$D$2),"&gt;="&amp;W$6,INDIRECT($F$1&amp;dbP!$D$2&amp;":"&amp;dbP!$D$2),"&lt;="&amp;W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X163" s="1">
        <f ca="1">SUMIFS(INDIRECT($F$1&amp;$F163&amp;":"&amp;$F163),INDIRECT($F$1&amp;dbP!$D$2&amp;":"&amp;dbP!$D$2),"&gt;="&amp;X$6,INDIRECT($F$1&amp;dbP!$D$2&amp;":"&amp;dbP!$D$2),"&lt;="&amp;X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Y163" s="1">
        <f ca="1">SUMIFS(INDIRECT($F$1&amp;$F163&amp;":"&amp;$F163),INDIRECT($F$1&amp;dbP!$D$2&amp;":"&amp;dbP!$D$2),"&gt;="&amp;Y$6,INDIRECT($F$1&amp;dbP!$D$2&amp;":"&amp;dbP!$D$2),"&lt;="&amp;Y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Z163" s="1">
        <f ca="1">SUMIFS(INDIRECT($F$1&amp;$F163&amp;":"&amp;$F163),INDIRECT($F$1&amp;dbP!$D$2&amp;":"&amp;dbP!$D$2),"&gt;="&amp;Z$6,INDIRECT($F$1&amp;dbP!$D$2&amp;":"&amp;dbP!$D$2),"&lt;="&amp;Z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A163" s="1">
        <f ca="1">SUMIFS(INDIRECT($F$1&amp;$F163&amp;":"&amp;$F163),INDIRECT($F$1&amp;dbP!$D$2&amp;":"&amp;dbP!$D$2),"&gt;="&amp;AA$6,INDIRECT($F$1&amp;dbP!$D$2&amp;":"&amp;dbP!$D$2),"&lt;="&amp;AA$7,INDIRECT($F$1&amp;dbP!$O$2&amp;":"&amp;dbP!$O$2),$H163,INDIRECT($F$1&amp;dbP!$P$2&amp;":"&amp;dbP!$P$2),IF($I163=$J163,"*",$I163),INDIRECT($F$1&amp;dbP!$Q$2&amp;":"&amp;dbP!$Q$2),IF(OR($I163=$J163,"  "&amp;$I163=$J163),"*",RIGHT($J163,LEN($J163)-4)))</f>
        <v>313197.10498380003</v>
      </c>
      <c r="AB163" s="1">
        <f ca="1">SUMIFS(INDIRECT($F$1&amp;$F163&amp;":"&amp;$F163),INDIRECT($F$1&amp;dbP!$D$2&amp;":"&amp;dbP!$D$2),"&gt;="&amp;AB$6,INDIRECT($F$1&amp;dbP!$D$2&amp;":"&amp;dbP!$D$2),"&lt;="&amp;AB$7,INDIRECT($F$1&amp;dbP!$O$2&amp;":"&amp;dbP!$O$2),$H163,INDIRECT($F$1&amp;dbP!$P$2&amp;":"&amp;dbP!$P$2),IF($I163=$J163,"*",$I163),INDIRECT($F$1&amp;dbP!$Q$2&amp;":"&amp;dbP!$Q$2),IF(OR($I163=$J163,"  "&amp;$I163=$J163),"*",RIGHT($J163,LEN($J163)-4)))</f>
        <v>730793.24496220006</v>
      </c>
      <c r="AC163" s="1">
        <f ca="1">SUMIFS(INDIRECT($F$1&amp;$F163&amp;":"&amp;$F163),INDIRECT($F$1&amp;dbP!$D$2&amp;":"&amp;dbP!$D$2),"&gt;="&amp;AC$6,INDIRECT($F$1&amp;dbP!$D$2&amp;":"&amp;dbP!$D$2),"&lt;="&amp;AC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D163" s="1">
        <f ca="1">SUMIFS(INDIRECT($F$1&amp;$F163&amp;":"&amp;$F163),INDIRECT($F$1&amp;dbP!$D$2&amp;":"&amp;dbP!$D$2),"&gt;="&amp;AD$6,INDIRECT($F$1&amp;dbP!$D$2&amp;":"&amp;dbP!$D$2),"&lt;="&amp;AD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E163" s="1">
        <f ca="1">SUMIFS(INDIRECT($F$1&amp;$F163&amp;":"&amp;$F163),INDIRECT($F$1&amp;dbP!$D$2&amp;":"&amp;dbP!$D$2),"&gt;="&amp;AE$6,INDIRECT($F$1&amp;dbP!$D$2&amp;":"&amp;dbP!$D$2),"&lt;="&amp;AE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F163" s="1">
        <f ca="1">SUMIFS(INDIRECT($F$1&amp;$F163&amp;":"&amp;$F163),INDIRECT($F$1&amp;dbP!$D$2&amp;":"&amp;dbP!$D$2),"&gt;="&amp;AF$6,INDIRECT($F$1&amp;dbP!$D$2&amp;":"&amp;dbP!$D$2),"&lt;="&amp;AF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G163" s="1">
        <f ca="1">SUMIFS(INDIRECT($F$1&amp;$F163&amp;":"&amp;$F163),INDIRECT($F$1&amp;dbP!$D$2&amp;":"&amp;dbP!$D$2),"&gt;="&amp;AG$6,INDIRECT($F$1&amp;dbP!$D$2&amp;":"&amp;dbP!$D$2),"&lt;="&amp;AG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H163" s="1">
        <f ca="1">SUMIFS(INDIRECT($F$1&amp;$F163&amp;":"&amp;$F163),INDIRECT($F$1&amp;dbP!$D$2&amp;":"&amp;dbP!$D$2),"&gt;="&amp;AH$6,INDIRECT($F$1&amp;dbP!$D$2&amp;":"&amp;dbP!$D$2),"&lt;="&amp;AH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I163" s="1">
        <f ca="1">SUMIFS(INDIRECT($F$1&amp;$F163&amp;":"&amp;$F163),INDIRECT($F$1&amp;dbP!$D$2&amp;":"&amp;dbP!$D$2),"&gt;="&amp;AI$6,INDIRECT($F$1&amp;dbP!$D$2&amp;":"&amp;dbP!$D$2),"&lt;="&amp;AI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J163" s="1">
        <f ca="1">SUMIFS(INDIRECT($F$1&amp;$F163&amp;":"&amp;$F163),INDIRECT($F$1&amp;dbP!$D$2&amp;":"&amp;dbP!$D$2),"&gt;="&amp;AJ$6,INDIRECT($F$1&amp;dbP!$D$2&amp;":"&amp;dbP!$D$2),"&lt;="&amp;AJ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K163" s="1">
        <f ca="1">SUMIFS(INDIRECT($F$1&amp;$F163&amp;":"&amp;$F163),INDIRECT($F$1&amp;dbP!$D$2&amp;":"&amp;dbP!$D$2),"&gt;="&amp;AK$6,INDIRECT($F$1&amp;dbP!$D$2&amp;":"&amp;dbP!$D$2),"&lt;="&amp;AK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L163" s="1">
        <f ca="1">SUMIFS(INDIRECT($F$1&amp;$F163&amp;":"&amp;$F163),INDIRECT($F$1&amp;dbP!$D$2&amp;":"&amp;dbP!$D$2),"&gt;="&amp;AL$6,INDIRECT($F$1&amp;dbP!$D$2&amp;":"&amp;dbP!$D$2),"&lt;="&amp;AL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M163" s="1">
        <f ca="1">SUMIFS(INDIRECT($F$1&amp;$F163&amp;":"&amp;$F163),INDIRECT($F$1&amp;dbP!$D$2&amp;":"&amp;dbP!$D$2),"&gt;="&amp;AM$6,INDIRECT($F$1&amp;dbP!$D$2&amp;":"&amp;dbP!$D$2),"&lt;="&amp;AM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N163" s="1">
        <f ca="1">SUMIFS(INDIRECT($F$1&amp;$F163&amp;":"&amp;$F163),INDIRECT($F$1&amp;dbP!$D$2&amp;":"&amp;dbP!$D$2),"&gt;="&amp;AN$6,INDIRECT($F$1&amp;dbP!$D$2&amp;":"&amp;dbP!$D$2),"&lt;="&amp;AN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O163" s="1">
        <f ca="1">SUMIFS(INDIRECT($F$1&amp;$F163&amp;":"&amp;$F163),INDIRECT($F$1&amp;dbP!$D$2&amp;":"&amp;dbP!$D$2),"&gt;="&amp;AO$6,INDIRECT($F$1&amp;dbP!$D$2&amp;":"&amp;dbP!$D$2),"&lt;="&amp;AO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P163" s="1">
        <f ca="1">SUMIFS(INDIRECT($F$1&amp;$F163&amp;":"&amp;$F163),INDIRECT($F$1&amp;dbP!$D$2&amp;":"&amp;dbP!$D$2),"&gt;="&amp;AP$6,INDIRECT($F$1&amp;dbP!$D$2&amp;":"&amp;dbP!$D$2),"&lt;="&amp;AP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Q163" s="1">
        <f ca="1">SUMIFS(INDIRECT($F$1&amp;$F163&amp;":"&amp;$F163),INDIRECT($F$1&amp;dbP!$D$2&amp;":"&amp;dbP!$D$2),"&gt;="&amp;AQ$6,INDIRECT($F$1&amp;dbP!$D$2&amp;":"&amp;dbP!$D$2),"&lt;="&amp;AQ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R163" s="1">
        <f ca="1">SUMIFS(INDIRECT($F$1&amp;$F163&amp;":"&amp;$F163),INDIRECT($F$1&amp;dbP!$D$2&amp;":"&amp;dbP!$D$2),"&gt;="&amp;AR$6,INDIRECT($F$1&amp;dbP!$D$2&amp;":"&amp;dbP!$D$2),"&lt;="&amp;AR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S163" s="1">
        <f ca="1">SUMIFS(INDIRECT($F$1&amp;$F163&amp;":"&amp;$F163),INDIRECT($F$1&amp;dbP!$D$2&amp;":"&amp;dbP!$D$2),"&gt;="&amp;AS$6,INDIRECT($F$1&amp;dbP!$D$2&amp;":"&amp;dbP!$D$2),"&lt;="&amp;AS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T163" s="1">
        <f ca="1">SUMIFS(INDIRECT($F$1&amp;$F163&amp;":"&amp;$F163),INDIRECT($F$1&amp;dbP!$D$2&amp;":"&amp;dbP!$D$2),"&gt;="&amp;AT$6,INDIRECT($F$1&amp;dbP!$D$2&amp;":"&amp;dbP!$D$2),"&lt;="&amp;AT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U163" s="1">
        <f ca="1">SUMIFS(INDIRECT($F$1&amp;$F163&amp;":"&amp;$F163),INDIRECT($F$1&amp;dbP!$D$2&amp;":"&amp;dbP!$D$2),"&gt;="&amp;AU$6,INDIRECT($F$1&amp;dbP!$D$2&amp;":"&amp;dbP!$D$2),"&lt;="&amp;AU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V163" s="1">
        <f ca="1">SUMIFS(INDIRECT($F$1&amp;$F163&amp;":"&amp;$F163),INDIRECT($F$1&amp;dbP!$D$2&amp;":"&amp;dbP!$D$2),"&gt;="&amp;AV$6,INDIRECT($F$1&amp;dbP!$D$2&amp;":"&amp;dbP!$D$2),"&lt;="&amp;AV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W163" s="1">
        <f ca="1">SUMIFS(INDIRECT($F$1&amp;$F163&amp;":"&amp;$F163),INDIRECT($F$1&amp;dbP!$D$2&amp;":"&amp;dbP!$D$2),"&gt;="&amp;AW$6,INDIRECT($F$1&amp;dbP!$D$2&amp;":"&amp;dbP!$D$2),"&lt;="&amp;AW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X163" s="1">
        <f ca="1">SUMIFS(INDIRECT($F$1&amp;$F163&amp;":"&amp;$F163),INDIRECT($F$1&amp;dbP!$D$2&amp;":"&amp;dbP!$D$2),"&gt;="&amp;AX$6,INDIRECT($F$1&amp;dbP!$D$2&amp;":"&amp;dbP!$D$2),"&lt;="&amp;AX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Y163" s="1">
        <f ca="1">SUMIFS(INDIRECT($F$1&amp;$F163&amp;":"&amp;$F163),INDIRECT($F$1&amp;dbP!$D$2&amp;":"&amp;dbP!$D$2),"&gt;="&amp;AY$6,INDIRECT($F$1&amp;dbP!$D$2&amp;":"&amp;dbP!$D$2),"&lt;="&amp;AY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Z163" s="1">
        <f ca="1">SUMIFS(INDIRECT($F$1&amp;$F163&amp;":"&amp;$F163),INDIRECT($F$1&amp;dbP!$D$2&amp;":"&amp;dbP!$D$2),"&gt;="&amp;AZ$6,INDIRECT($F$1&amp;dbP!$D$2&amp;":"&amp;dbP!$D$2),"&lt;="&amp;AZ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A163" s="1">
        <f ca="1">SUMIFS(INDIRECT($F$1&amp;$F163&amp;":"&amp;$F163),INDIRECT($F$1&amp;dbP!$D$2&amp;":"&amp;dbP!$D$2),"&gt;="&amp;BA$6,INDIRECT($F$1&amp;dbP!$D$2&amp;":"&amp;dbP!$D$2),"&lt;="&amp;BA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B163" s="1">
        <f ca="1">SUMIFS(INDIRECT($F$1&amp;$F163&amp;":"&amp;$F163),INDIRECT($F$1&amp;dbP!$D$2&amp;":"&amp;dbP!$D$2),"&gt;="&amp;BB$6,INDIRECT($F$1&amp;dbP!$D$2&amp;":"&amp;dbP!$D$2),"&lt;="&amp;BB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C163" s="1">
        <f ca="1">SUMIFS(INDIRECT($F$1&amp;$F163&amp;":"&amp;$F163),INDIRECT($F$1&amp;dbP!$D$2&amp;":"&amp;dbP!$D$2),"&gt;="&amp;BC$6,INDIRECT($F$1&amp;dbP!$D$2&amp;":"&amp;dbP!$D$2),"&lt;="&amp;BC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D163" s="1">
        <f ca="1">SUMIFS(INDIRECT($F$1&amp;$F163&amp;":"&amp;$F163),INDIRECT($F$1&amp;dbP!$D$2&amp;":"&amp;dbP!$D$2),"&gt;="&amp;BD$6,INDIRECT($F$1&amp;dbP!$D$2&amp;":"&amp;dbP!$D$2),"&lt;="&amp;BD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E163" s="1">
        <f ca="1">SUMIFS(INDIRECT($F$1&amp;$F163&amp;":"&amp;$F163),INDIRECT($F$1&amp;dbP!$D$2&amp;":"&amp;dbP!$D$2),"&gt;="&amp;BE$6,INDIRECT($F$1&amp;dbP!$D$2&amp;":"&amp;dbP!$D$2),"&lt;="&amp;BE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</row>
    <row r="164" spans="2:57" x14ac:dyDescent="0.3">
      <c r="B164" s="1">
        <f>MAX(B$115:B163)+1</f>
        <v>54</v>
      </c>
      <c r="D164" s="1" t="str">
        <f ca="1">INDIRECT($B$1&amp;Items!T$2&amp;$B164)</f>
        <v>CF(-)</v>
      </c>
      <c r="F164" s="1" t="str">
        <f ca="1">INDIRECT($B$1&amp;Items!P$2&amp;$B164)</f>
        <v>AA</v>
      </c>
      <c r="H164" s="13" t="str">
        <f ca="1">INDIRECT($B$1&amp;Items!M$2&amp;$B164)</f>
        <v>Оплаты себестоимостных затрат</v>
      </c>
      <c r="I164" s="13" t="str">
        <f ca="1">IF(INDIRECT($B$1&amp;Items!N$2&amp;$B164)="",H164,INDIRECT($B$1&amp;Items!N$2&amp;$B164))</f>
        <v>Оплаты расходов этапа-3 бизнес-процесса</v>
      </c>
      <c r="J164" s="1" t="str">
        <f ca="1">IF(INDIRECT($B$1&amp;Items!O$2&amp;$B164)="",IF(H164&lt;&gt;I164,"  "&amp;I164,I164),"    "&amp;INDIRECT($B$1&amp;Items!O$2&amp;$B164))</f>
        <v xml:space="preserve">    Производственные затраты-23</v>
      </c>
      <c r="S164" s="1">
        <f ca="1">SUM($U164:INDIRECT(ADDRESS(ROW(),SUMIFS($1:$1,$5:$5,MAX($5:$5)))))</f>
        <v>863460</v>
      </c>
      <c r="V164" s="1">
        <f ca="1">SUMIFS(INDIRECT($F$1&amp;$F164&amp;":"&amp;$F164),INDIRECT($F$1&amp;dbP!$D$2&amp;":"&amp;dbP!$D$2),"&gt;="&amp;V$6,INDIRECT($F$1&amp;dbP!$D$2&amp;":"&amp;dbP!$D$2),"&lt;="&amp;V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W164" s="1">
        <f ca="1">SUMIFS(INDIRECT($F$1&amp;$F164&amp;":"&amp;$F164),INDIRECT($F$1&amp;dbP!$D$2&amp;":"&amp;dbP!$D$2),"&gt;="&amp;W$6,INDIRECT($F$1&amp;dbP!$D$2&amp;":"&amp;dbP!$D$2),"&lt;="&amp;W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X164" s="1">
        <f ca="1">SUMIFS(INDIRECT($F$1&amp;$F164&amp;":"&amp;$F164),INDIRECT($F$1&amp;dbP!$D$2&amp;":"&amp;dbP!$D$2),"&gt;="&amp;X$6,INDIRECT($F$1&amp;dbP!$D$2&amp;":"&amp;dbP!$D$2),"&lt;="&amp;X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Y164" s="1">
        <f ca="1">SUMIFS(INDIRECT($F$1&amp;$F164&amp;":"&amp;$F164),INDIRECT($F$1&amp;dbP!$D$2&amp;":"&amp;dbP!$D$2),"&gt;="&amp;Y$6,INDIRECT($F$1&amp;dbP!$D$2&amp;":"&amp;dbP!$D$2),"&lt;="&amp;Y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Z164" s="1">
        <f ca="1">SUMIFS(INDIRECT($F$1&amp;$F164&amp;":"&amp;$F164),INDIRECT($F$1&amp;dbP!$D$2&amp;":"&amp;dbP!$D$2),"&gt;="&amp;Z$6,INDIRECT($F$1&amp;dbP!$D$2&amp;":"&amp;dbP!$D$2),"&lt;="&amp;Z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A164" s="1">
        <f ca="1">SUMIFS(INDIRECT($F$1&amp;$F164&amp;":"&amp;$F164),INDIRECT($F$1&amp;dbP!$D$2&amp;":"&amp;dbP!$D$2),"&gt;="&amp;AA$6,INDIRECT($F$1&amp;dbP!$D$2&amp;":"&amp;dbP!$D$2),"&lt;="&amp;AA$7,INDIRECT($F$1&amp;dbP!$O$2&amp;":"&amp;dbP!$O$2),$H164,INDIRECT($F$1&amp;dbP!$P$2&amp;":"&amp;dbP!$P$2),IF($I164=$J164,"*",$I164),INDIRECT($F$1&amp;dbP!$Q$2&amp;":"&amp;dbP!$Q$2),IF(OR($I164=$J164,"  "&amp;$I164=$J164),"*",RIGHT($J164,LEN($J164)-4)))</f>
        <v>431730</v>
      </c>
      <c r="AB164" s="1">
        <f ca="1">SUMIFS(INDIRECT($F$1&amp;$F164&amp;":"&amp;$F164),INDIRECT($F$1&amp;dbP!$D$2&amp;":"&amp;dbP!$D$2),"&gt;="&amp;AB$6,INDIRECT($F$1&amp;dbP!$D$2&amp;":"&amp;dbP!$D$2),"&lt;="&amp;AB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C164" s="1">
        <f ca="1">SUMIFS(INDIRECT($F$1&amp;$F164&amp;":"&amp;$F164),INDIRECT($F$1&amp;dbP!$D$2&amp;":"&amp;dbP!$D$2),"&gt;="&amp;AC$6,INDIRECT($F$1&amp;dbP!$D$2&amp;":"&amp;dbP!$D$2),"&lt;="&amp;AC$7,INDIRECT($F$1&amp;dbP!$O$2&amp;":"&amp;dbP!$O$2),$H164,INDIRECT($F$1&amp;dbP!$P$2&amp;":"&amp;dbP!$P$2),IF($I164=$J164,"*",$I164),INDIRECT($F$1&amp;dbP!$Q$2&amp;":"&amp;dbP!$Q$2),IF(OR($I164=$J164,"  "&amp;$I164=$J164),"*",RIGHT($J164,LEN($J164)-4)))</f>
        <v>431730</v>
      </c>
      <c r="AD164" s="1">
        <f ca="1">SUMIFS(INDIRECT($F$1&amp;$F164&amp;":"&amp;$F164),INDIRECT($F$1&amp;dbP!$D$2&amp;":"&amp;dbP!$D$2),"&gt;="&amp;AD$6,INDIRECT($F$1&amp;dbP!$D$2&amp;":"&amp;dbP!$D$2),"&lt;="&amp;AD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E164" s="1">
        <f ca="1">SUMIFS(INDIRECT($F$1&amp;$F164&amp;":"&amp;$F164),INDIRECT($F$1&amp;dbP!$D$2&amp;":"&amp;dbP!$D$2),"&gt;="&amp;AE$6,INDIRECT($F$1&amp;dbP!$D$2&amp;":"&amp;dbP!$D$2),"&lt;="&amp;AE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F164" s="1">
        <f ca="1">SUMIFS(INDIRECT($F$1&amp;$F164&amp;":"&amp;$F164),INDIRECT($F$1&amp;dbP!$D$2&amp;":"&amp;dbP!$D$2),"&gt;="&amp;AF$6,INDIRECT($F$1&amp;dbP!$D$2&amp;":"&amp;dbP!$D$2),"&lt;="&amp;AF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G164" s="1">
        <f ca="1">SUMIFS(INDIRECT($F$1&amp;$F164&amp;":"&amp;$F164),INDIRECT($F$1&amp;dbP!$D$2&amp;":"&amp;dbP!$D$2),"&gt;="&amp;AG$6,INDIRECT($F$1&amp;dbP!$D$2&amp;":"&amp;dbP!$D$2),"&lt;="&amp;AG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H164" s="1">
        <f ca="1">SUMIFS(INDIRECT($F$1&amp;$F164&amp;":"&amp;$F164),INDIRECT($F$1&amp;dbP!$D$2&amp;":"&amp;dbP!$D$2),"&gt;="&amp;AH$6,INDIRECT($F$1&amp;dbP!$D$2&amp;":"&amp;dbP!$D$2),"&lt;="&amp;AH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I164" s="1">
        <f ca="1">SUMIFS(INDIRECT($F$1&amp;$F164&amp;":"&amp;$F164),INDIRECT($F$1&amp;dbP!$D$2&amp;":"&amp;dbP!$D$2),"&gt;="&amp;AI$6,INDIRECT($F$1&amp;dbP!$D$2&amp;":"&amp;dbP!$D$2),"&lt;="&amp;AI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J164" s="1">
        <f ca="1">SUMIFS(INDIRECT($F$1&amp;$F164&amp;":"&amp;$F164),INDIRECT($F$1&amp;dbP!$D$2&amp;":"&amp;dbP!$D$2),"&gt;="&amp;AJ$6,INDIRECT($F$1&amp;dbP!$D$2&amp;":"&amp;dbP!$D$2),"&lt;="&amp;AJ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K164" s="1">
        <f ca="1">SUMIFS(INDIRECT($F$1&amp;$F164&amp;":"&amp;$F164),INDIRECT($F$1&amp;dbP!$D$2&amp;":"&amp;dbP!$D$2),"&gt;="&amp;AK$6,INDIRECT($F$1&amp;dbP!$D$2&amp;":"&amp;dbP!$D$2),"&lt;="&amp;AK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L164" s="1">
        <f ca="1">SUMIFS(INDIRECT($F$1&amp;$F164&amp;":"&amp;$F164),INDIRECT($F$1&amp;dbP!$D$2&amp;":"&amp;dbP!$D$2),"&gt;="&amp;AL$6,INDIRECT($F$1&amp;dbP!$D$2&amp;":"&amp;dbP!$D$2),"&lt;="&amp;AL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M164" s="1">
        <f ca="1">SUMIFS(INDIRECT($F$1&amp;$F164&amp;":"&amp;$F164),INDIRECT($F$1&amp;dbP!$D$2&amp;":"&amp;dbP!$D$2),"&gt;="&amp;AM$6,INDIRECT($F$1&amp;dbP!$D$2&amp;":"&amp;dbP!$D$2),"&lt;="&amp;AM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N164" s="1">
        <f ca="1">SUMIFS(INDIRECT($F$1&amp;$F164&amp;":"&amp;$F164),INDIRECT($F$1&amp;dbP!$D$2&amp;":"&amp;dbP!$D$2),"&gt;="&amp;AN$6,INDIRECT($F$1&amp;dbP!$D$2&amp;":"&amp;dbP!$D$2),"&lt;="&amp;AN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O164" s="1">
        <f ca="1">SUMIFS(INDIRECT($F$1&amp;$F164&amp;":"&amp;$F164),INDIRECT($F$1&amp;dbP!$D$2&amp;":"&amp;dbP!$D$2),"&gt;="&amp;AO$6,INDIRECT($F$1&amp;dbP!$D$2&amp;":"&amp;dbP!$D$2),"&lt;="&amp;AO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P164" s="1">
        <f ca="1">SUMIFS(INDIRECT($F$1&amp;$F164&amp;":"&amp;$F164),INDIRECT($F$1&amp;dbP!$D$2&amp;":"&amp;dbP!$D$2),"&gt;="&amp;AP$6,INDIRECT($F$1&amp;dbP!$D$2&amp;":"&amp;dbP!$D$2),"&lt;="&amp;AP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Q164" s="1">
        <f ca="1">SUMIFS(INDIRECT($F$1&amp;$F164&amp;":"&amp;$F164),INDIRECT($F$1&amp;dbP!$D$2&amp;":"&amp;dbP!$D$2),"&gt;="&amp;AQ$6,INDIRECT($F$1&amp;dbP!$D$2&amp;":"&amp;dbP!$D$2),"&lt;="&amp;AQ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R164" s="1">
        <f ca="1">SUMIFS(INDIRECT($F$1&amp;$F164&amp;":"&amp;$F164),INDIRECT($F$1&amp;dbP!$D$2&amp;":"&amp;dbP!$D$2),"&gt;="&amp;AR$6,INDIRECT($F$1&amp;dbP!$D$2&amp;":"&amp;dbP!$D$2),"&lt;="&amp;AR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S164" s="1">
        <f ca="1">SUMIFS(INDIRECT($F$1&amp;$F164&amp;":"&amp;$F164),INDIRECT($F$1&amp;dbP!$D$2&amp;":"&amp;dbP!$D$2),"&gt;="&amp;AS$6,INDIRECT($F$1&amp;dbP!$D$2&amp;":"&amp;dbP!$D$2),"&lt;="&amp;AS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T164" s="1">
        <f ca="1">SUMIFS(INDIRECT($F$1&amp;$F164&amp;":"&amp;$F164),INDIRECT($F$1&amp;dbP!$D$2&amp;":"&amp;dbP!$D$2),"&gt;="&amp;AT$6,INDIRECT($F$1&amp;dbP!$D$2&amp;":"&amp;dbP!$D$2),"&lt;="&amp;AT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U164" s="1">
        <f ca="1">SUMIFS(INDIRECT($F$1&amp;$F164&amp;":"&amp;$F164),INDIRECT($F$1&amp;dbP!$D$2&amp;":"&amp;dbP!$D$2),"&gt;="&amp;AU$6,INDIRECT($F$1&amp;dbP!$D$2&amp;":"&amp;dbP!$D$2),"&lt;="&amp;AU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V164" s="1">
        <f ca="1">SUMIFS(INDIRECT($F$1&amp;$F164&amp;":"&amp;$F164),INDIRECT($F$1&amp;dbP!$D$2&amp;":"&amp;dbP!$D$2),"&gt;="&amp;AV$6,INDIRECT($F$1&amp;dbP!$D$2&amp;":"&amp;dbP!$D$2),"&lt;="&amp;AV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W164" s="1">
        <f ca="1">SUMIFS(INDIRECT($F$1&amp;$F164&amp;":"&amp;$F164),INDIRECT($F$1&amp;dbP!$D$2&amp;":"&amp;dbP!$D$2),"&gt;="&amp;AW$6,INDIRECT($F$1&amp;dbP!$D$2&amp;":"&amp;dbP!$D$2),"&lt;="&amp;AW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X164" s="1">
        <f ca="1">SUMIFS(INDIRECT($F$1&amp;$F164&amp;":"&amp;$F164),INDIRECT($F$1&amp;dbP!$D$2&amp;":"&amp;dbP!$D$2),"&gt;="&amp;AX$6,INDIRECT($F$1&amp;dbP!$D$2&amp;":"&amp;dbP!$D$2),"&lt;="&amp;AX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Y164" s="1">
        <f ca="1">SUMIFS(INDIRECT($F$1&amp;$F164&amp;":"&amp;$F164),INDIRECT($F$1&amp;dbP!$D$2&amp;":"&amp;dbP!$D$2),"&gt;="&amp;AY$6,INDIRECT($F$1&amp;dbP!$D$2&amp;":"&amp;dbP!$D$2),"&lt;="&amp;AY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Z164" s="1">
        <f ca="1">SUMIFS(INDIRECT($F$1&amp;$F164&amp;":"&amp;$F164),INDIRECT($F$1&amp;dbP!$D$2&amp;":"&amp;dbP!$D$2),"&gt;="&amp;AZ$6,INDIRECT($F$1&amp;dbP!$D$2&amp;":"&amp;dbP!$D$2),"&lt;="&amp;AZ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A164" s="1">
        <f ca="1">SUMIFS(INDIRECT($F$1&amp;$F164&amp;":"&amp;$F164),INDIRECT($F$1&amp;dbP!$D$2&amp;":"&amp;dbP!$D$2),"&gt;="&amp;BA$6,INDIRECT($F$1&amp;dbP!$D$2&amp;":"&amp;dbP!$D$2),"&lt;="&amp;BA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B164" s="1">
        <f ca="1">SUMIFS(INDIRECT($F$1&amp;$F164&amp;":"&amp;$F164),INDIRECT($F$1&amp;dbP!$D$2&amp;":"&amp;dbP!$D$2),"&gt;="&amp;BB$6,INDIRECT($F$1&amp;dbP!$D$2&amp;":"&amp;dbP!$D$2),"&lt;="&amp;BB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C164" s="1">
        <f ca="1">SUMIFS(INDIRECT($F$1&amp;$F164&amp;":"&amp;$F164),INDIRECT($F$1&amp;dbP!$D$2&amp;":"&amp;dbP!$D$2),"&gt;="&amp;BC$6,INDIRECT($F$1&amp;dbP!$D$2&amp;":"&amp;dbP!$D$2),"&lt;="&amp;BC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D164" s="1">
        <f ca="1">SUMIFS(INDIRECT($F$1&amp;$F164&amp;":"&amp;$F164),INDIRECT($F$1&amp;dbP!$D$2&amp;":"&amp;dbP!$D$2),"&gt;="&amp;BD$6,INDIRECT($F$1&amp;dbP!$D$2&amp;":"&amp;dbP!$D$2),"&lt;="&amp;BD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E164" s="1">
        <f ca="1">SUMIFS(INDIRECT($F$1&amp;$F164&amp;":"&amp;$F164),INDIRECT($F$1&amp;dbP!$D$2&amp;":"&amp;dbP!$D$2),"&gt;="&amp;BE$6,INDIRECT($F$1&amp;dbP!$D$2&amp;":"&amp;dbP!$D$2),"&lt;="&amp;BE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</row>
    <row r="165" spans="2:57" x14ac:dyDescent="0.3">
      <c r="B165" s="1">
        <f>MAX(B$115:B164)+1</f>
        <v>55</v>
      </c>
      <c r="D165" s="1" t="str">
        <f ca="1">INDIRECT($B$1&amp;Items!T$2&amp;$B165)</f>
        <v>CF(-)</v>
      </c>
      <c r="F165" s="1" t="str">
        <f ca="1">INDIRECT($B$1&amp;Items!P$2&amp;$B165)</f>
        <v>AA</v>
      </c>
      <c r="H165" s="13" t="str">
        <f ca="1">INDIRECT($B$1&amp;Items!M$2&amp;$B165)</f>
        <v>Оплаты себестоимостных затрат</v>
      </c>
      <c r="I165" s="13" t="str">
        <f ca="1">IF(INDIRECT($B$1&amp;Items!N$2&amp;$B165)="",H165,INDIRECT($B$1&amp;Items!N$2&amp;$B165))</f>
        <v>Оплаты расходов этапа-3 бизнес-процесса</v>
      </c>
      <c r="J165" s="1" t="str">
        <f ca="1">IF(INDIRECT($B$1&amp;Items!O$2&amp;$B165)="",IF(H165&lt;&gt;I165,"  "&amp;I165,I165),"    "&amp;INDIRECT($B$1&amp;Items!O$2&amp;$B165))</f>
        <v xml:space="preserve">    Производственные затраты-24</v>
      </c>
      <c r="S165" s="1">
        <f ca="1">SUM($U165:INDIRECT(ADDRESS(ROW(),SUMIFS($1:$1,$5:$5,MAX($5:$5)))))</f>
        <v>959400</v>
      </c>
      <c r="V165" s="1">
        <f ca="1">SUMIFS(INDIRECT($F$1&amp;$F165&amp;":"&amp;$F165),INDIRECT($F$1&amp;dbP!$D$2&amp;":"&amp;dbP!$D$2),"&gt;="&amp;V$6,INDIRECT($F$1&amp;dbP!$D$2&amp;":"&amp;dbP!$D$2),"&lt;="&amp;V$7,INDIRECT($F$1&amp;dbP!$O$2&amp;":"&amp;dbP!$O$2),$H165,INDIRECT($F$1&amp;dbP!$P$2&amp;":"&amp;dbP!$P$2),IF($I165=$J165,"*",$I165),INDIRECT($F$1&amp;dbP!$Q$2&amp;":"&amp;dbP!$Q$2),IF(OR($I165=$J165,"  "&amp;$I165=$J165),"*",RIGHT($J165,LEN($J165)-4)))</f>
        <v>671580</v>
      </c>
      <c r="W165" s="1">
        <f ca="1">SUMIFS(INDIRECT($F$1&amp;$F165&amp;":"&amp;$F165),INDIRECT($F$1&amp;dbP!$D$2&amp;":"&amp;dbP!$D$2),"&gt;="&amp;W$6,INDIRECT($F$1&amp;dbP!$D$2&amp;":"&amp;dbP!$D$2),"&lt;="&amp;W$7,INDIRECT($F$1&amp;dbP!$O$2&amp;":"&amp;dbP!$O$2),$H165,INDIRECT($F$1&amp;dbP!$P$2&amp;":"&amp;dbP!$P$2),IF($I165=$J165,"*",$I165),INDIRECT($F$1&amp;dbP!$Q$2&amp;":"&amp;dbP!$Q$2),IF(OR($I165=$J165,"  "&amp;$I165=$J165),"*",RIGHT($J165,LEN($J165)-4)))</f>
        <v>287820</v>
      </c>
      <c r="X165" s="1">
        <f ca="1">SUMIFS(INDIRECT($F$1&amp;$F165&amp;":"&amp;$F165),INDIRECT($F$1&amp;dbP!$D$2&amp;":"&amp;dbP!$D$2),"&gt;="&amp;X$6,INDIRECT($F$1&amp;dbP!$D$2&amp;":"&amp;dbP!$D$2),"&lt;="&amp;X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Y165" s="1">
        <f ca="1">SUMIFS(INDIRECT($F$1&amp;$F165&amp;":"&amp;$F165),INDIRECT($F$1&amp;dbP!$D$2&amp;":"&amp;dbP!$D$2),"&gt;="&amp;Y$6,INDIRECT($F$1&amp;dbP!$D$2&amp;":"&amp;dbP!$D$2),"&lt;="&amp;Y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Z165" s="1">
        <f ca="1">SUMIFS(INDIRECT($F$1&amp;$F165&amp;":"&amp;$F165),INDIRECT($F$1&amp;dbP!$D$2&amp;":"&amp;dbP!$D$2),"&gt;="&amp;Z$6,INDIRECT($F$1&amp;dbP!$D$2&amp;":"&amp;dbP!$D$2),"&lt;="&amp;Z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A165" s="1">
        <f ca="1">SUMIFS(INDIRECT($F$1&amp;$F165&amp;":"&amp;$F165),INDIRECT($F$1&amp;dbP!$D$2&amp;":"&amp;dbP!$D$2),"&gt;="&amp;AA$6,INDIRECT($F$1&amp;dbP!$D$2&amp;":"&amp;dbP!$D$2),"&lt;="&amp;AA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B165" s="1">
        <f ca="1">SUMIFS(INDIRECT($F$1&amp;$F165&amp;":"&amp;$F165),INDIRECT($F$1&amp;dbP!$D$2&amp;":"&amp;dbP!$D$2),"&gt;="&amp;AB$6,INDIRECT($F$1&amp;dbP!$D$2&amp;":"&amp;dbP!$D$2),"&lt;="&amp;AB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C165" s="1">
        <f ca="1">SUMIFS(INDIRECT($F$1&amp;$F165&amp;":"&amp;$F165),INDIRECT($F$1&amp;dbP!$D$2&amp;":"&amp;dbP!$D$2),"&gt;="&amp;AC$6,INDIRECT($F$1&amp;dbP!$D$2&amp;":"&amp;dbP!$D$2),"&lt;="&amp;AC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D165" s="1">
        <f ca="1">SUMIFS(INDIRECT($F$1&amp;$F165&amp;":"&amp;$F165),INDIRECT($F$1&amp;dbP!$D$2&amp;":"&amp;dbP!$D$2),"&gt;="&amp;AD$6,INDIRECT($F$1&amp;dbP!$D$2&amp;":"&amp;dbP!$D$2),"&lt;="&amp;AD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E165" s="1">
        <f ca="1">SUMIFS(INDIRECT($F$1&amp;$F165&amp;":"&amp;$F165),INDIRECT($F$1&amp;dbP!$D$2&amp;":"&amp;dbP!$D$2),"&gt;="&amp;AE$6,INDIRECT($F$1&amp;dbP!$D$2&amp;":"&amp;dbP!$D$2),"&lt;="&amp;AE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F165" s="1">
        <f ca="1">SUMIFS(INDIRECT($F$1&amp;$F165&amp;":"&amp;$F165),INDIRECT($F$1&amp;dbP!$D$2&amp;":"&amp;dbP!$D$2),"&gt;="&amp;AF$6,INDIRECT($F$1&amp;dbP!$D$2&amp;":"&amp;dbP!$D$2),"&lt;="&amp;AF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G165" s="1">
        <f ca="1">SUMIFS(INDIRECT($F$1&amp;$F165&amp;":"&amp;$F165),INDIRECT($F$1&amp;dbP!$D$2&amp;":"&amp;dbP!$D$2),"&gt;="&amp;AG$6,INDIRECT($F$1&amp;dbP!$D$2&amp;":"&amp;dbP!$D$2),"&lt;="&amp;AG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H165" s="1">
        <f ca="1">SUMIFS(INDIRECT($F$1&amp;$F165&amp;":"&amp;$F165),INDIRECT($F$1&amp;dbP!$D$2&amp;":"&amp;dbP!$D$2),"&gt;="&amp;AH$6,INDIRECT($F$1&amp;dbP!$D$2&amp;":"&amp;dbP!$D$2),"&lt;="&amp;AH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I165" s="1">
        <f ca="1">SUMIFS(INDIRECT($F$1&amp;$F165&amp;":"&amp;$F165),INDIRECT($F$1&amp;dbP!$D$2&amp;":"&amp;dbP!$D$2),"&gt;="&amp;AI$6,INDIRECT($F$1&amp;dbP!$D$2&amp;":"&amp;dbP!$D$2),"&lt;="&amp;AI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J165" s="1">
        <f ca="1">SUMIFS(INDIRECT($F$1&amp;$F165&amp;":"&amp;$F165),INDIRECT($F$1&amp;dbP!$D$2&amp;":"&amp;dbP!$D$2),"&gt;="&amp;AJ$6,INDIRECT($F$1&amp;dbP!$D$2&amp;":"&amp;dbP!$D$2),"&lt;="&amp;AJ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K165" s="1">
        <f ca="1">SUMIFS(INDIRECT($F$1&amp;$F165&amp;":"&amp;$F165),INDIRECT($F$1&amp;dbP!$D$2&amp;":"&amp;dbP!$D$2),"&gt;="&amp;AK$6,INDIRECT($F$1&amp;dbP!$D$2&amp;":"&amp;dbP!$D$2),"&lt;="&amp;AK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L165" s="1">
        <f ca="1">SUMIFS(INDIRECT($F$1&amp;$F165&amp;":"&amp;$F165),INDIRECT($F$1&amp;dbP!$D$2&amp;":"&amp;dbP!$D$2),"&gt;="&amp;AL$6,INDIRECT($F$1&amp;dbP!$D$2&amp;":"&amp;dbP!$D$2),"&lt;="&amp;AL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M165" s="1">
        <f ca="1">SUMIFS(INDIRECT($F$1&amp;$F165&amp;":"&amp;$F165),INDIRECT($F$1&amp;dbP!$D$2&amp;":"&amp;dbP!$D$2),"&gt;="&amp;AM$6,INDIRECT($F$1&amp;dbP!$D$2&amp;":"&amp;dbP!$D$2),"&lt;="&amp;AM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N165" s="1">
        <f ca="1">SUMIFS(INDIRECT($F$1&amp;$F165&amp;":"&amp;$F165),INDIRECT($F$1&amp;dbP!$D$2&amp;":"&amp;dbP!$D$2),"&gt;="&amp;AN$6,INDIRECT($F$1&amp;dbP!$D$2&amp;":"&amp;dbP!$D$2),"&lt;="&amp;AN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O165" s="1">
        <f ca="1">SUMIFS(INDIRECT($F$1&amp;$F165&amp;":"&amp;$F165),INDIRECT($F$1&amp;dbP!$D$2&amp;":"&amp;dbP!$D$2),"&gt;="&amp;AO$6,INDIRECT($F$1&amp;dbP!$D$2&amp;":"&amp;dbP!$D$2),"&lt;="&amp;AO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P165" s="1">
        <f ca="1">SUMIFS(INDIRECT($F$1&amp;$F165&amp;":"&amp;$F165),INDIRECT($F$1&amp;dbP!$D$2&amp;":"&amp;dbP!$D$2),"&gt;="&amp;AP$6,INDIRECT($F$1&amp;dbP!$D$2&amp;":"&amp;dbP!$D$2),"&lt;="&amp;AP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Q165" s="1">
        <f ca="1">SUMIFS(INDIRECT($F$1&amp;$F165&amp;":"&amp;$F165),INDIRECT($F$1&amp;dbP!$D$2&amp;":"&amp;dbP!$D$2),"&gt;="&amp;AQ$6,INDIRECT($F$1&amp;dbP!$D$2&amp;":"&amp;dbP!$D$2),"&lt;="&amp;AQ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R165" s="1">
        <f ca="1">SUMIFS(INDIRECT($F$1&amp;$F165&amp;":"&amp;$F165),INDIRECT($F$1&amp;dbP!$D$2&amp;":"&amp;dbP!$D$2),"&gt;="&amp;AR$6,INDIRECT($F$1&amp;dbP!$D$2&amp;":"&amp;dbP!$D$2),"&lt;="&amp;AR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S165" s="1">
        <f ca="1">SUMIFS(INDIRECT($F$1&amp;$F165&amp;":"&amp;$F165),INDIRECT($F$1&amp;dbP!$D$2&amp;":"&amp;dbP!$D$2),"&gt;="&amp;AS$6,INDIRECT($F$1&amp;dbP!$D$2&amp;":"&amp;dbP!$D$2),"&lt;="&amp;AS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T165" s="1">
        <f ca="1">SUMIFS(INDIRECT($F$1&amp;$F165&amp;":"&amp;$F165),INDIRECT($F$1&amp;dbP!$D$2&amp;":"&amp;dbP!$D$2),"&gt;="&amp;AT$6,INDIRECT($F$1&amp;dbP!$D$2&amp;":"&amp;dbP!$D$2),"&lt;="&amp;AT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U165" s="1">
        <f ca="1">SUMIFS(INDIRECT($F$1&amp;$F165&amp;":"&amp;$F165),INDIRECT($F$1&amp;dbP!$D$2&amp;":"&amp;dbP!$D$2),"&gt;="&amp;AU$6,INDIRECT($F$1&amp;dbP!$D$2&amp;":"&amp;dbP!$D$2),"&lt;="&amp;AU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V165" s="1">
        <f ca="1">SUMIFS(INDIRECT($F$1&amp;$F165&amp;":"&amp;$F165),INDIRECT($F$1&amp;dbP!$D$2&amp;":"&amp;dbP!$D$2),"&gt;="&amp;AV$6,INDIRECT($F$1&amp;dbP!$D$2&amp;":"&amp;dbP!$D$2),"&lt;="&amp;AV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W165" s="1">
        <f ca="1">SUMIFS(INDIRECT($F$1&amp;$F165&amp;":"&amp;$F165),INDIRECT($F$1&amp;dbP!$D$2&amp;":"&amp;dbP!$D$2),"&gt;="&amp;AW$6,INDIRECT($F$1&amp;dbP!$D$2&amp;":"&amp;dbP!$D$2),"&lt;="&amp;AW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X165" s="1">
        <f ca="1">SUMIFS(INDIRECT($F$1&amp;$F165&amp;":"&amp;$F165),INDIRECT($F$1&amp;dbP!$D$2&amp;":"&amp;dbP!$D$2),"&gt;="&amp;AX$6,INDIRECT($F$1&amp;dbP!$D$2&amp;":"&amp;dbP!$D$2),"&lt;="&amp;AX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Y165" s="1">
        <f ca="1">SUMIFS(INDIRECT($F$1&amp;$F165&amp;":"&amp;$F165),INDIRECT($F$1&amp;dbP!$D$2&amp;":"&amp;dbP!$D$2),"&gt;="&amp;AY$6,INDIRECT($F$1&amp;dbP!$D$2&amp;":"&amp;dbP!$D$2),"&lt;="&amp;AY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Z165" s="1">
        <f ca="1">SUMIFS(INDIRECT($F$1&amp;$F165&amp;":"&amp;$F165),INDIRECT($F$1&amp;dbP!$D$2&amp;":"&amp;dbP!$D$2),"&gt;="&amp;AZ$6,INDIRECT($F$1&amp;dbP!$D$2&amp;":"&amp;dbP!$D$2),"&lt;="&amp;AZ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A165" s="1">
        <f ca="1">SUMIFS(INDIRECT($F$1&amp;$F165&amp;":"&amp;$F165),INDIRECT($F$1&amp;dbP!$D$2&amp;":"&amp;dbP!$D$2),"&gt;="&amp;BA$6,INDIRECT($F$1&amp;dbP!$D$2&amp;":"&amp;dbP!$D$2),"&lt;="&amp;BA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B165" s="1">
        <f ca="1">SUMIFS(INDIRECT($F$1&amp;$F165&amp;":"&amp;$F165),INDIRECT($F$1&amp;dbP!$D$2&amp;":"&amp;dbP!$D$2),"&gt;="&amp;BB$6,INDIRECT($F$1&amp;dbP!$D$2&amp;":"&amp;dbP!$D$2),"&lt;="&amp;BB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C165" s="1">
        <f ca="1">SUMIFS(INDIRECT($F$1&amp;$F165&amp;":"&amp;$F165),INDIRECT($F$1&amp;dbP!$D$2&amp;":"&amp;dbP!$D$2),"&gt;="&amp;BC$6,INDIRECT($F$1&amp;dbP!$D$2&amp;":"&amp;dbP!$D$2),"&lt;="&amp;BC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D165" s="1">
        <f ca="1">SUMIFS(INDIRECT($F$1&amp;$F165&amp;":"&amp;$F165),INDIRECT($F$1&amp;dbP!$D$2&amp;":"&amp;dbP!$D$2),"&gt;="&amp;BD$6,INDIRECT($F$1&amp;dbP!$D$2&amp;":"&amp;dbP!$D$2),"&lt;="&amp;BD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E165" s="1">
        <f ca="1">SUMIFS(INDIRECT($F$1&amp;$F165&amp;":"&amp;$F165),INDIRECT($F$1&amp;dbP!$D$2&amp;":"&amp;dbP!$D$2),"&gt;="&amp;BE$6,INDIRECT($F$1&amp;dbP!$D$2&amp;":"&amp;dbP!$D$2),"&lt;="&amp;BE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</row>
    <row r="166" spans="2:57" x14ac:dyDescent="0.3">
      <c r="B166" s="1">
        <f>MAX(B$115:B165)+1</f>
        <v>56</v>
      </c>
      <c r="D166" s="1" t="str">
        <f ca="1">INDIRECT($B$1&amp;Items!T$2&amp;$B166)</f>
        <v>CF(-)</v>
      </c>
      <c r="F166" s="1" t="str">
        <f ca="1">INDIRECT($B$1&amp;Items!P$2&amp;$B166)</f>
        <v>AA</v>
      </c>
      <c r="H166" s="13" t="str">
        <f ca="1">INDIRECT($B$1&amp;Items!M$2&amp;$B166)</f>
        <v>Оплаты себестоимостных затрат</v>
      </c>
      <c r="I166" s="13" t="str">
        <f ca="1">IF(INDIRECT($B$1&amp;Items!N$2&amp;$B166)="",H166,INDIRECT($B$1&amp;Items!N$2&amp;$B166))</f>
        <v>Оплаты расходов этапа-3 бизнес-процесса</v>
      </c>
      <c r="J166" s="1" t="str">
        <f ca="1">IF(INDIRECT($B$1&amp;Items!O$2&amp;$B166)="",IF(H166&lt;&gt;I166,"  "&amp;I166,I166),"    "&amp;INDIRECT($B$1&amp;Items!O$2&amp;$B166))</f>
        <v xml:space="preserve">    Производственные затраты-25</v>
      </c>
      <c r="S166" s="1">
        <f ca="1">SUM($U166:INDIRECT(ADDRESS(ROW(),SUMIFS($1:$1,$5:$5,MAX($5:$5)))))</f>
        <v>684600</v>
      </c>
      <c r="V166" s="1">
        <f ca="1">SUMIFS(INDIRECT($F$1&amp;$F166&amp;":"&amp;$F166),INDIRECT($F$1&amp;dbP!$D$2&amp;":"&amp;dbP!$D$2),"&gt;="&amp;V$6,INDIRECT($F$1&amp;dbP!$D$2&amp;":"&amp;dbP!$D$2),"&lt;="&amp;V$7,INDIRECT($F$1&amp;dbP!$O$2&amp;":"&amp;dbP!$O$2),$H166,INDIRECT($F$1&amp;dbP!$P$2&amp;":"&amp;dbP!$P$2),IF($I166=$J166,"*",$I166),INDIRECT($F$1&amp;dbP!$Q$2&amp;":"&amp;dbP!$Q$2),IF(OR($I166=$J166,"  "&amp;$I166=$J166),"*",RIGHT($J166,LEN($J166)-4)))</f>
        <v>684600</v>
      </c>
      <c r="W166" s="1">
        <f ca="1">SUMIFS(INDIRECT($F$1&amp;$F166&amp;":"&amp;$F166),INDIRECT($F$1&amp;dbP!$D$2&amp;":"&amp;dbP!$D$2),"&gt;="&amp;W$6,INDIRECT($F$1&amp;dbP!$D$2&amp;":"&amp;dbP!$D$2),"&lt;="&amp;W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X166" s="1">
        <f ca="1">SUMIFS(INDIRECT($F$1&amp;$F166&amp;":"&amp;$F166),INDIRECT($F$1&amp;dbP!$D$2&amp;":"&amp;dbP!$D$2),"&gt;="&amp;X$6,INDIRECT($F$1&amp;dbP!$D$2&amp;":"&amp;dbP!$D$2),"&lt;="&amp;X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Y166" s="1">
        <f ca="1">SUMIFS(INDIRECT($F$1&amp;$F166&amp;":"&amp;$F166),INDIRECT($F$1&amp;dbP!$D$2&amp;":"&amp;dbP!$D$2),"&gt;="&amp;Y$6,INDIRECT($F$1&amp;dbP!$D$2&amp;":"&amp;dbP!$D$2),"&lt;="&amp;Y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Z166" s="1">
        <f ca="1">SUMIFS(INDIRECT($F$1&amp;$F166&amp;":"&amp;$F166),INDIRECT($F$1&amp;dbP!$D$2&amp;":"&amp;dbP!$D$2),"&gt;="&amp;Z$6,INDIRECT($F$1&amp;dbP!$D$2&amp;":"&amp;dbP!$D$2),"&lt;="&amp;Z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A166" s="1">
        <f ca="1">SUMIFS(INDIRECT($F$1&amp;$F166&amp;":"&amp;$F166),INDIRECT($F$1&amp;dbP!$D$2&amp;":"&amp;dbP!$D$2),"&gt;="&amp;AA$6,INDIRECT($F$1&amp;dbP!$D$2&amp;":"&amp;dbP!$D$2),"&lt;="&amp;AA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B166" s="1">
        <f ca="1">SUMIFS(INDIRECT($F$1&amp;$F166&amp;":"&amp;$F166),INDIRECT($F$1&amp;dbP!$D$2&amp;":"&amp;dbP!$D$2),"&gt;="&amp;AB$6,INDIRECT($F$1&amp;dbP!$D$2&amp;":"&amp;dbP!$D$2),"&lt;="&amp;AB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C166" s="1">
        <f ca="1">SUMIFS(INDIRECT($F$1&amp;$F166&amp;":"&amp;$F166),INDIRECT($F$1&amp;dbP!$D$2&amp;":"&amp;dbP!$D$2),"&gt;="&amp;AC$6,INDIRECT($F$1&amp;dbP!$D$2&amp;":"&amp;dbP!$D$2),"&lt;="&amp;AC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D166" s="1">
        <f ca="1">SUMIFS(INDIRECT($F$1&amp;$F166&amp;":"&amp;$F166),INDIRECT($F$1&amp;dbP!$D$2&amp;":"&amp;dbP!$D$2),"&gt;="&amp;AD$6,INDIRECT($F$1&amp;dbP!$D$2&amp;":"&amp;dbP!$D$2),"&lt;="&amp;AD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E166" s="1">
        <f ca="1">SUMIFS(INDIRECT($F$1&amp;$F166&amp;":"&amp;$F166),INDIRECT($F$1&amp;dbP!$D$2&amp;":"&amp;dbP!$D$2),"&gt;="&amp;AE$6,INDIRECT($F$1&amp;dbP!$D$2&amp;":"&amp;dbP!$D$2),"&lt;="&amp;AE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F166" s="1">
        <f ca="1">SUMIFS(INDIRECT($F$1&amp;$F166&amp;":"&amp;$F166),INDIRECT($F$1&amp;dbP!$D$2&amp;":"&amp;dbP!$D$2),"&gt;="&amp;AF$6,INDIRECT($F$1&amp;dbP!$D$2&amp;":"&amp;dbP!$D$2),"&lt;="&amp;AF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G166" s="1">
        <f ca="1">SUMIFS(INDIRECT($F$1&amp;$F166&amp;":"&amp;$F166),INDIRECT($F$1&amp;dbP!$D$2&amp;":"&amp;dbP!$D$2),"&gt;="&amp;AG$6,INDIRECT($F$1&amp;dbP!$D$2&amp;":"&amp;dbP!$D$2),"&lt;="&amp;AG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H166" s="1">
        <f ca="1">SUMIFS(INDIRECT($F$1&amp;$F166&amp;":"&amp;$F166),INDIRECT($F$1&amp;dbP!$D$2&amp;":"&amp;dbP!$D$2),"&gt;="&amp;AH$6,INDIRECT($F$1&amp;dbP!$D$2&amp;":"&amp;dbP!$D$2),"&lt;="&amp;AH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I166" s="1">
        <f ca="1">SUMIFS(INDIRECT($F$1&amp;$F166&amp;":"&amp;$F166),INDIRECT($F$1&amp;dbP!$D$2&amp;":"&amp;dbP!$D$2),"&gt;="&amp;AI$6,INDIRECT($F$1&amp;dbP!$D$2&amp;":"&amp;dbP!$D$2),"&lt;="&amp;AI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J166" s="1">
        <f ca="1">SUMIFS(INDIRECT($F$1&amp;$F166&amp;":"&amp;$F166),INDIRECT($F$1&amp;dbP!$D$2&amp;":"&amp;dbP!$D$2),"&gt;="&amp;AJ$6,INDIRECT($F$1&amp;dbP!$D$2&amp;":"&amp;dbP!$D$2),"&lt;="&amp;AJ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K166" s="1">
        <f ca="1">SUMIFS(INDIRECT($F$1&amp;$F166&amp;":"&amp;$F166),INDIRECT($F$1&amp;dbP!$D$2&amp;":"&amp;dbP!$D$2),"&gt;="&amp;AK$6,INDIRECT($F$1&amp;dbP!$D$2&amp;":"&amp;dbP!$D$2),"&lt;="&amp;AK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L166" s="1">
        <f ca="1">SUMIFS(INDIRECT($F$1&amp;$F166&amp;":"&amp;$F166),INDIRECT($F$1&amp;dbP!$D$2&amp;":"&amp;dbP!$D$2),"&gt;="&amp;AL$6,INDIRECT($F$1&amp;dbP!$D$2&amp;":"&amp;dbP!$D$2),"&lt;="&amp;AL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M166" s="1">
        <f ca="1">SUMIFS(INDIRECT($F$1&amp;$F166&amp;":"&amp;$F166),INDIRECT($F$1&amp;dbP!$D$2&amp;":"&amp;dbP!$D$2),"&gt;="&amp;AM$6,INDIRECT($F$1&amp;dbP!$D$2&amp;":"&amp;dbP!$D$2),"&lt;="&amp;AM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N166" s="1">
        <f ca="1">SUMIFS(INDIRECT($F$1&amp;$F166&amp;":"&amp;$F166),INDIRECT($F$1&amp;dbP!$D$2&amp;":"&amp;dbP!$D$2),"&gt;="&amp;AN$6,INDIRECT($F$1&amp;dbP!$D$2&amp;":"&amp;dbP!$D$2),"&lt;="&amp;AN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O166" s="1">
        <f ca="1">SUMIFS(INDIRECT($F$1&amp;$F166&amp;":"&amp;$F166),INDIRECT($F$1&amp;dbP!$D$2&amp;":"&amp;dbP!$D$2),"&gt;="&amp;AO$6,INDIRECT($F$1&amp;dbP!$D$2&amp;":"&amp;dbP!$D$2),"&lt;="&amp;AO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P166" s="1">
        <f ca="1">SUMIFS(INDIRECT($F$1&amp;$F166&amp;":"&amp;$F166),INDIRECT($F$1&amp;dbP!$D$2&amp;":"&amp;dbP!$D$2),"&gt;="&amp;AP$6,INDIRECT($F$1&amp;dbP!$D$2&amp;":"&amp;dbP!$D$2),"&lt;="&amp;AP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Q166" s="1">
        <f ca="1">SUMIFS(INDIRECT($F$1&amp;$F166&amp;":"&amp;$F166),INDIRECT($F$1&amp;dbP!$D$2&amp;":"&amp;dbP!$D$2),"&gt;="&amp;AQ$6,INDIRECT($F$1&amp;dbP!$D$2&amp;":"&amp;dbP!$D$2),"&lt;="&amp;AQ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R166" s="1">
        <f ca="1">SUMIFS(INDIRECT($F$1&amp;$F166&amp;":"&amp;$F166),INDIRECT($F$1&amp;dbP!$D$2&amp;":"&amp;dbP!$D$2),"&gt;="&amp;AR$6,INDIRECT($F$1&amp;dbP!$D$2&amp;":"&amp;dbP!$D$2),"&lt;="&amp;AR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S166" s="1">
        <f ca="1">SUMIFS(INDIRECT($F$1&amp;$F166&amp;":"&amp;$F166),INDIRECT($F$1&amp;dbP!$D$2&amp;":"&amp;dbP!$D$2),"&gt;="&amp;AS$6,INDIRECT($F$1&amp;dbP!$D$2&amp;":"&amp;dbP!$D$2),"&lt;="&amp;AS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T166" s="1">
        <f ca="1">SUMIFS(INDIRECT($F$1&amp;$F166&amp;":"&amp;$F166),INDIRECT($F$1&amp;dbP!$D$2&amp;":"&amp;dbP!$D$2),"&gt;="&amp;AT$6,INDIRECT($F$1&amp;dbP!$D$2&amp;":"&amp;dbP!$D$2),"&lt;="&amp;AT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U166" s="1">
        <f ca="1">SUMIFS(INDIRECT($F$1&amp;$F166&amp;":"&amp;$F166),INDIRECT($F$1&amp;dbP!$D$2&amp;":"&amp;dbP!$D$2),"&gt;="&amp;AU$6,INDIRECT($F$1&amp;dbP!$D$2&amp;":"&amp;dbP!$D$2),"&lt;="&amp;AU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V166" s="1">
        <f ca="1">SUMIFS(INDIRECT($F$1&amp;$F166&amp;":"&amp;$F166),INDIRECT($F$1&amp;dbP!$D$2&amp;":"&amp;dbP!$D$2),"&gt;="&amp;AV$6,INDIRECT($F$1&amp;dbP!$D$2&amp;":"&amp;dbP!$D$2),"&lt;="&amp;AV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W166" s="1">
        <f ca="1">SUMIFS(INDIRECT($F$1&amp;$F166&amp;":"&amp;$F166),INDIRECT($F$1&amp;dbP!$D$2&amp;":"&amp;dbP!$D$2),"&gt;="&amp;AW$6,INDIRECT($F$1&amp;dbP!$D$2&amp;":"&amp;dbP!$D$2),"&lt;="&amp;AW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X166" s="1">
        <f ca="1">SUMIFS(INDIRECT($F$1&amp;$F166&amp;":"&amp;$F166),INDIRECT($F$1&amp;dbP!$D$2&amp;":"&amp;dbP!$D$2),"&gt;="&amp;AX$6,INDIRECT($F$1&amp;dbP!$D$2&amp;":"&amp;dbP!$D$2),"&lt;="&amp;AX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Y166" s="1">
        <f ca="1">SUMIFS(INDIRECT($F$1&amp;$F166&amp;":"&amp;$F166),INDIRECT($F$1&amp;dbP!$D$2&amp;":"&amp;dbP!$D$2),"&gt;="&amp;AY$6,INDIRECT($F$1&amp;dbP!$D$2&amp;":"&amp;dbP!$D$2),"&lt;="&amp;AY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Z166" s="1">
        <f ca="1">SUMIFS(INDIRECT($F$1&amp;$F166&amp;":"&amp;$F166),INDIRECT($F$1&amp;dbP!$D$2&amp;":"&amp;dbP!$D$2),"&gt;="&amp;AZ$6,INDIRECT($F$1&amp;dbP!$D$2&amp;":"&amp;dbP!$D$2),"&lt;="&amp;AZ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A166" s="1">
        <f ca="1">SUMIFS(INDIRECT($F$1&amp;$F166&amp;":"&amp;$F166),INDIRECT($F$1&amp;dbP!$D$2&amp;":"&amp;dbP!$D$2),"&gt;="&amp;BA$6,INDIRECT($F$1&amp;dbP!$D$2&amp;":"&amp;dbP!$D$2),"&lt;="&amp;BA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B166" s="1">
        <f ca="1">SUMIFS(INDIRECT($F$1&amp;$F166&amp;":"&amp;$F166),INDIRECT($F$1&amp;dbP!$D$2&amp;":"&amp;dbP!$D$2),"&gt;="&amp;BB$6,INDIRECT($F$1&amp;dbP!$D$2&amp;":"&amp;dbP!$D$2),"&lt;="&amp;BB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C166" s="1">
        <f ca="1">SUMIFS(INDIRECT($F$1&amp;$F166&amp;":"&amp;$F166),INDIRECT($F$1&amp;dbP!$D$2&amp;":"&amp;dbP!$D$2),"&gt;="&amp;BC$6,INDIRECT($F$1&amp;dbP!$D$2&amp;":"&amp;dbP!$D$2),"&lt;="&amp;BC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D166" s="1">
        <f ca="1">SUMIFS(INDIRECT($F$1&amp;$F166&amp;":"&amp;$F166),INDIRECT($F$1&amp;dbP!$D$2&amp;":"&amp;dbP!$D$2),"&gt;="&amp;BD$6,INDIRECT($F$1&amp;dbP!$D$2&amp;":"&amp;dbP!$D$2),"&lt;="&amp;BD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E166" s="1">
        <f ca="1">SUMIFS(INDIRECT($F$1&amp;$F166&amp;":"&amp;$F166),INDIRECT($F$1&amp;dbP!$D$2&amp;":"&amp;dbP!$D$2),"&gt;="&amp;BE$6,INDIRECT($F$1&amp;dbP!$D$2&amp;":"&amp;dbP!$D$2),"&lt;="&amp;BE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</row>
    <row r="167" spans="2:57" x14ac:dyDescent="0.3">
      <c r="B167" s="1">
        <f>MAX(B$115:B166)+1</f>
        <v>57</v>
      </c>
      <c r="D167" s="1" t="str">
        <f ca="1">INDIRECT($B$1&amp;Items!T$2&amp;$B167)</f>
        <v>CF(-)</v>
      </c>
      <c r="F167" s="1" t="str">
        <f ca="1">INDIRECT($B$1&amp;Items!P$2&amp;$B167)</f>
        <v>AA</v>
      </c>
      <c r="H167" s="13" t="str">
        <f ca="1">INDIRECT($B$1&amp;Items!M$2&amp;$B167)</f>
        <v>Оплаты себестоимостных затрат</v>
      </c>
      <c r="I167" s="13" t="str">
        <f ca="1">IF(INDIRECT($B$1&amp;Items!N$2&amp;$B167)="",H167,INDIRECT($B$1&amp;Items!N$2&amp;$B167))</f>
        <v>Оплаты расходов этапа-3 бизнес-процесса</v>
      </c>
      <c r="J167" s="1" t="str">
        <f ca="1">IF(INDIRECT($B$1&amp;Items!O$2&amp;$B167)="",IF(H167&lt;&gt;I167,"  "&amp;I167,I167),"    "&amp;INDIRECT($B$1&amp;Items!O$2&amp;$B167))</f>
        <v xml:space="preserve">    Производственные затраты-26</v>
      </c>
      <c r="S167" s="1">
        <f ca="1">SUM($U167:INDIRECT(ADDRESS(ROW(),SUMIFS($1:$1,$5:$5,MAX($5:$5)))))</f>
        <v>904698.94000000006</v>
      </c>
      <c r="V167" s="1">
        <f ca="1">SUMIFS(INDIRECT($F$1&amp;$F167&amp;":"&amp;$F167),INDIRECT($F$1&amp;dbP!$D$2&amp;":"&amp;dbP!$D$2),"&gt;="&amp;V$6,INDIRECT($F$1&amp;dbP!$D$2&amp;":"&amp;dbP!$D$2),"&lt;="&amp;V$7,INDIRECT($F$1&amp;dbP!$O$2&amp;":"&amp;dbP!$O$2),$H167,INDIRECT($F$1&amp;dbP!$P$2&amp;":"&amp;dbP!$P$2),IF($I167=$J167,"*",$I167),INDIRECT($F$1&amp;dbP!$Q$2&amp;":"&amp;dbP!$Q$2),IF(OR($I167=$J167,"  "&amp;$I167=$J167),"*",RIGHT($J167,LEN($J167)-4)))</f>
        <v>271409.68200000003</v>
      </c>
      <c r="W167" s="1">
        <f ca="1">SUMIFS(INDIRECT($F$1&amp;$F167&amp;":"&amp;$F167),INDIRECT($F$1&amp;dbP!$D$2&amp;":"&amp;dbP!$D$2),"&gt;="&amp;W$6,INDIRECT($F$1&amp;dbP!$D$2&amp;":"&amp;dbP!$D$2),"&lt;="&amp;W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X167" s="1">
        <f ca="1">SUMIFS(INDIRECT($F$1&amp;$F167&amp;":"&amp;$F167),INDIRECT($F$1&amp;dbP!$D$2&amp;":"&amp;dbP!$D$2),"&gt;="&amp;X$6,INDIRECT($F$1&amp;dbP!$D$2&amp;":"&amp;dbP!$D$2),"&lt;="&amp;X$7,INDIRECT($F$1&amp;dbP!$O$2&amp;":"&amp;dbP!$O$2),$H167,INDIRECT($F$1&amp;dbP!$P$2&amp;":"&amp;dbP!$P$2),IF($I167=$J167,"*",$I167),INDIRECT($F$1&amp;dbP!$Q$2&amp;":"&amp;dbP!$Q$2),IF(OR($I167=$J167,"  "&amp;$I167=$J167),"*",RIGHT($J167,LEN($J167)-4)))</f>
        <v>633289.25800000003</v>
      </c>
      <c r="Y167" s="1">
        <f ca="1">SUMIFS(INDIRECT($F$1&amp;$F167&amp;":"&amp;$F167),INDIRECT($F$1&amp;dbP!$D$2&amp;":"&amp;dbP!$D$2),"&gt;="&amp;Y$6,INDIRECT($F$1&amp;dbP!$D$2&amp;":"&amp;dbP!$D$2),"&lt;="&amp;Y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Z167" s="1">
        <f ca="1">SUMIFS(INDIRECT($F$1&amp;$F167&amp;":"&amp;$F167),INDIRECT($F$1&amp;dbP!$D$2&amp;":"&amp;dbP!$D$2),"&gt;="&amp;Z$6,INDIRECT($F$1&amp;dbP!$D$2&amp;":"&amp;dbP!$D$2),"&lt;="&amp;Z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A167" s="1">
        <f ca="1">SUMIFS(INDIRECT($F$1&amp;$F167&amp;":"&amp;$F167),INDIRECT($F$1&amp;dbP!$D$2&amp;":"&amp;dbP!$D$2),"&gt;="&amp;AA$6,INDIRECT($F$1&amp;dbP!$D$2&amp;":"&amp;dbP!$D$2),"&lt;="&amp;AA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B167" s="1">
        <f ca="1">SUMIFS(INDIRECT($F$1&amp;$F167&amp;":"&amp;$F167),INDIRECT($F$1&amp;dbP!$D$2&amp;":"&amp;dbP!$D$2),"&gt;="&amp;AB$6,INDIRECT($F$1&amp;dbP!$D$2&amp;":"&amp;dbP!$D$2),"&lt;="&amp;AB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C167" s="1">
        <f ca="1">SUMIFS(INDIRECT($F$1&amp;$F167&amp;":"&amp;$F167),INDIRECT($F$1&amp;dbP!$D$2&amp;":"&amp;dbP!$D$2),"&gt;="&amp;AC$6,INDIRECT($F$1&amp;dbP!$D$2&amp;":"&amp;dbP!$D$2),"&lt;="&amp;AC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D167" s="1">
        <f ca="1">SUMIFS(INDIRECT($F$1&amp;$F167&amp;":"&amp;$F167),INDIRECT($F$1&amp;dbP!$D$2&amp;":"&amp;dbP!$D$2),"&gt;="&amp;AD$6,INDIRECT($F$1&amp;dbP!$D$2&amp;":"&amp;dbP!$D$2),"&lt;="&amp;AD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E167" s="1">
        <f ca="1">SUMIFS(INDIRECT($F$1&amp;$F167&amp;":"&amp;$F167),INDIRECT($F$1&amp;dbP!$D$2&amp;":"&amp;dbP!$D$2),"&gt;="&amp;AE$6,INDIRECT($F$1&amp;dbP!$D$2&amp;":"&amp;dbP!$D$2),"&lt;="&amp;AE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F167" s="1">
        <f ca="1">SUMIFS(INDIRECT($F$1&amp;$F167&amp;":"&amp;$F167),INDIRECT($F$1&amp;dbP!$D$2&amp;":"&amp;dbP!$D$2),"&gt;="&amp;AF$6,INDIRECT($F$1&amp;dbP!$D$2&amp;":"&amp;dbP!$D$2),"&lt;="&amp;AF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G167" s="1">
        <f ca="1">SUMIFS(INDIRECT($F$1&amp;$F167&amp;":"&amp;$F167),INDIRECT($F$1&amp;dbP!$D$2&amp;":"&amp;dbP!$D$2),"&gt;="&amp;AG$6,INDIRECT($F$1&amp;dbP!$D$2&amp;":"&amp;dbP!$D$2),"&lt;="&amp;AG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H167" s="1">
        <f ca="1">SUMIFS(INDIRECT($F$1&amp;$F167&amp;":"&amp;$F167),INDIRECT($F$1&amp;dbP!$D$2&amp;":"&amp;dbP!$D$2),"&gt;="&amp;AH$6,INDIRECT($F$1&amp;dbP!$D$2&amp;":"&amp;dbP!$D$2),"&lt;="&amp;AH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I167" s="1">
        <f ca="1">SUMIFS(INDIRECT($F$1&amp;$F167&amp;":"&amp;$F167),INDIRECT($F$1&amp;dbP!$D$2&amp;":"&amp;dbP!$D$2),"&gt;="&amp;AI$6,INDIRECT($F$1&amp;dbP!$D$2&amp;":"&amp;dbP!$D$2),"&lt;="&amp;AI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J167" s="1">
        <f ca="1">SUMIFS(INDIRECT($F$1&amp;$F167&amp;":"&amp;$F167),INDIRECT($F$1&amp;dbP!$D$2&amp;":"&amp;dbP!$D$2),"&gt;="&amp;AJ$6,INDIRECT($F$1&amp;dbP!$D$2&amp;":"&amp;dbP!$D$2),"&lt;="&amp;AJ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K167" s="1">
        <f ca="1">SUMIFS(INDIRECT($F$1&amp;$F167&amp;":"&amp;$F167),INDIRECT($F$1&amp;dbP!$D$2&amp;":"&amp;dbP!$D$2),"&gt;="&amp;AK$6,INDIRECT($F$1&amp;dbP!$D$2&amp;":"&amp;dbP!$D$2),"&lt;="&amp;AK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L167" s="1">
        <f ca="1">SUMIFS(INDIRECT($F$1&amp;$F167&amp;":"&amp;$F167),INDIRECT($F$1&amp;dbP!$D$2&amp;":"&amp;dbP!$D$2),"&gt;="&amp;AL$6,INDIRECT($F$1&amp;dbP!$D$2&amp;":"&amp;dbP!$D$2),"&lt;="&amp;AL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M167" s="1">
        <f ca="1">SUMIFS(INDIRECT($F$1&amp;$F167&amp;":"&amp;$F167),INDIRECT($F$1&amp;dbP!$D$2&amp;":"&amp;dbP!$D$2),"&gt;="&amp;AM$6,INDIRECT($F$1&amp;dbP!$D$2&amp;":"&amp;dbP!$D$2),"&lt;="&amp;AM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N167" s="1">
        <f ca="1">SUMIFS(INDIRECT($F$1&amp;$F167&amp;":"&amp;$F167),INDIRECT($F$1&amp;dbP!$D$2&amp;":"&amp;dbP!$D$2),"&gt;="&amp;AN$6,INDIRECT($F$1&amp;dbP!$D$2&amp;":"&amp;dbP!$D$2),"&lt;="&amp;AN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O167" s="1">
        <f ca="1">SUMIFS(INDIRECT($F$1&amp;$F167&amp;":"&amp;$F167),INDIRECT($F$1&amp;dbP!$D$2&amp;":"&amp;dbP!$D$2),"&gt;="&amp;AO$6,INDIRECT($F$1&amp;dbP!$D$2&amp;":"&amp;dbP!$D$2),"&lt;="&amp;AO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P167" s="1">
        <f ca="1">SUMIFS(INDIRECT($F$1&amp;$F167&amp;":"&amp;$F167),INDIRECT($F$1&amp;dbP!$D$2&amp;":"&amp;dbP!$D$2),"&gt;="&amp;AP$6,INDIRECT($F$1&amp;dbP!$D$2&amp;":"&amp;dbP!$D$2),"&lt;="&amp;AP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Q167" s="1">
        <f ca="1">SUMIFS(INDIRECT($F$1&amp;$F167&amp;":"&amp;$F167),INDIRECT($F$1&amp;dbP!$D$2&amp;":"&amp;dbP!$D$2),"&gt;="&amp;AQ$6,INDIRECT($F$1&amp;dbP!$D$2&amp;":"&amp;dbP!$D$2),"&lt;="&amp;AQ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R167" s="1">
        <f ca="1">SUMIFS(INDIRECT($F$1&amp;$F167&amp;":"&amp;$F167),INDIRECT($F$1&amp;dbP!$D$2&amp;":"&amp;dbP!$D$2),"&gt;="&amp;AR$6,INDIRECT($F$1&amp;dbP!$D$2&amp;":"&amp;dbP!$D$2),"&lt;="&amp;AR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S167" s="1">
        <f ca="1">SUMIFS(INDIRECT($F$1&amp;$F167&amp;":"&amp;$F167),INDIRECT($F$1&amp;dbP!$D$2&amp;":"&amp;dbP!$D$2),"&gt;="&amp;AS$6,INDIRECT($F$1&amp;dbP!$D$2&amp;":"&amp;dbP!$D$2),"&lt;="&amp;AS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T167" s="1">
        <f ca="1">SUMIFS(INDIRECT($F$1&amp;$F167&amp;":"&amp;$F167),INDIRECT($F$1&amp;dbP!$D$2&amp;":"&amp;dbP!$D$2),"&gt;="&amp;AT$6,INDIRECT($F$1&amp;dbP!$D$2&amp;":"&amp;dbP!$D$2),"&lt;="&amp;AT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U167" s="1">
        <f ca="1">SUMIFS(INDIRECT($F$1&amp;$F167&amp;":"&amp;$F167),INDIRECT($F$1&amp;dbP!$D$2&amp;":"&amp;dbP!$D$2),"&gt;="&amp;AU$6,INDIRECT($F$1&amp;dbP!$D$2&amp;":"&amp;dbP!$D$2),"&lt;="&amp;AU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V167" s="1">
        <f ca="1">SUMIFS(INDIRECT($F$1&amp;$F167&amp;":"&amp;$F167),INDIRECT($F$1&amp;dbP!$D$2&amp;":"&amp;dbP!$D$2),"&gt;="&amp;AV$6,INDIRECT($F$1&amp;dbP!$D$2&amp;":"&amp;dbP!$D$2),"&lt;="&amp;AV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W167" s="1">
        <f ca="1">SUMIFS(INDIRECT($F$1&amp;$F167&amp;":"&amp;$F167),INDIRECT($F$1&amp;dbP!$D$2&amp;":"&amp;dbP!$D$2),"&gt;="&amp;AW$6,INDIRECT($F$1&amp;dbP!$D$2&amp;":"&amp;dbP!$D$2),"&lt;="&amp;AW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X167" s="1">
        <f ca="1">SUMIFS(INDIRECT($F$1&amp;$F167&amp;":"&amp;$F167),INDIRECT($F$1&amp;dbP!$D$2&amp;":"&amp;dbP!$D$2),"&gt;="&amp;AX$6,INDIRECT($F$1&amp;dbP!$D$2&amp;":"&amp;dbP!$D$2),"&lt;="&amp;AX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Y167" s="1">
        <f ca="1">SUMIFS(INDIRECT($F$1&amp;$F167&amp;":"&amp;$F167),INDIRECT($F$1&amp;dbP!$D$2&amp;":"&amp;dbP!$D$2),"&gt;="&amp;AY$6,INDIRECT($F$1&amp;dbP!$D$2&amp;":"&amp;dbP!$D$2),"&lt;="&amp;AY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Z167" s="1">
        <f ca="1">SUMIFS(INDIRECT($F$1&amp;$F167&amp;":"&amp;$F167),INDIRECT($F$1&amp;dbP!$D$2&amp;":"&amp;dbP!$D$2),"&gt;="&amp;AZ$6,INDIRECT($F$1&amp;dbP!$D$2&amp;":"&amp;dbP!$D$2),"&lt;="&amp;AZ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A167" s="1">
        <f ca="1">SUMIFS(INDIRECT($F$1&amp;$F167&amp;":"&amp;$F167),INDIRECT($F$1&amp;dbP!$D$2&amp;":"&amp;dbP!$D$2),"&gt;="&amp;BA$6,INDIRECT($F$1&amp;dbP!$D$2&amp;":"&amp;dbP!$D$2),"&lt;="&amp;BA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B167" s="1">
        <f ca="1">SUMIFS(INDIRECT($F$1&amp;$F167&amp;":"&amp;$F167),INDIRECT($F$1&amp;dbP!$D$2&amp;":"&amp;dbP!$D$2),"&gt;="&amp;BB$6,INDIRECT($F$1&amp;dbP!$D$2&amp;":"&amp;dbP!$D$2),"&lt;="&amp;BB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C167" s="1">
        <f ca="1">SUMIFS(INDIRECT($F$1&amp;$F167&amp;":"&amp;$F167),INDIRECT($F$1&amp;dbP!$D$2&amp;":"&amp;dbP!$D$2),"&gt;="&amp;BC$6,INDIRECT($F$1&amp;dbP!$D$2&amp;":"&amp;dbP!$D$2),"&lt;="&amp;BC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D167" s="1">
        <f ca="1">SUMIFS(INDIRECT($F$1&amp;$F167&amp;":"&amp;$F167),INDIRECT($F$1&amp;dbP!$D$2&amp;":"&amp;dbP!$D$2),"&gt;="&amp;BD$6,INDIRECT($F$1&amp;dbP!$D$2&amp;":"&amp;dbP!$D$2),"&lt;="&amp;BD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E167" s="1">
        <f ca="1">SUMIFS(INDIRECT($F$1&amp;$F167&amp;":"&amp;$F167),INDIRECT($F$1&amp;dbP!$D$2&amp;":"&amp;dbP!$D$2),"&gt;="&amp;BE$6,INDIRECT($F$1&amp;dbP!$D$2&amp;":"&amp;dbP!$D$2),"&lt;="&amp;BE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</row>
    <row r="168" spans="2:57" x14ac:dyDescent="0.3">
      <c r="B168" s="1">
        <f>MAX(B$115:B167)+1</f>
        <v>58</v>
      </c>
      <c r="D168" s="1" t="str">
        <f ca="1">INDIRECT($B$1&amp;Items!T$2&amp;$B168)</f>
        <v>CF(-)</v>
      </c>
      <c r="F168" s="1" t="str">
        <f ca="1">INDIRECT($B$1&amp;Items!P$2&amp;$B168)</f>
        <v>AA</v>
      </c>
      <c r="H168" s="13" t="str">
        <f ca="1">INDIRECT($B$1&amp;Items!M$2&amp;$B168)</f>
        <v>Оплаты себестоимостных затрат</v>
      </c>
      <c r="I168" s="13" t="str">
        <f ca="1">IF(INDIRECT($B$1&amp;Items!N$2&amp;$B168)="",H168,INDIRECT($B$1&amp;Items!N$2&amp;$B168))</f>
        <v>Оплаты расходов этапа-3 бизнес-процесса</v>
      </c>
      <c r="J168" s="1" t="str">
        <f ca="1">IF(INDIRECT($B$1&amp;Items!O$2&amp;$B168)="",IF(H168&lt;&gt;I168,"  "&amp;I168,I168),"    "&amp;INDIRECT($B$1&amp;Items!O$2&amp;$B168))</f>
        <v xml:space="preserve">    Производственные затраты-27</v>
      </c>
      <c r="S168" s="1">
        <f ca="1">SUM($U168:INDIRECT(ADDRESS(ROW(),SUMIFS($1:$1,$5:$5,MAX($5:$5)))))</f>
        <v>1002477.06</v>
      </c>
      <c r="V168" s="1">
        <f ca="1">SUMIFS(INDIRECT($F$1&amp;$F168&amp;":"&amp;$F168),INDIRECT($F$1&amp;dbP!$D$2&amp;":"&amp;dbP!$D$2),"&gt;="&amp;V$6,INDIRECT($F$1&amp;dbP!$D$2&amp;":"&amp;dbP!$D$2),"&lt;="&amp;V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W168" s="1">
        <f ca="1">SUMIFS(INDIRECT($F$1&amp;$F168&amp;":"&amp;$F168),INDIRECT($F$1&amp;dbP!$D$2&amp;":"&amp;dbP!$D$2),"&gt;="&amp;W$6,INDIRECT($F$1&amp;dbP!$D$2&amp;":"&amp;dbP!$D$2),"&lt;="&amp;W$7,INDIRECT($F$1&amp;dbP!$O$2&amp;":"&amp;dbP!$O$2),$H168,INDIRECT($F$1&amp;dbP!$P$2&amp;":"&amp;dbP!$P$2),IF($I168=$J168,"*",$I168),INDIRECT($F$1&amp;dbP!$Q$2&amp;":"&amp;dbP!$Q$2),IF(OR($I168=$J168,"  "&amp;$I168=$J168),"*",RIGHT($J168,LEN($J168)-4)))</f>
        <v>501238.53</v>
      </c>
      <c r="X168" s="1">
        <f ca="1">SUMIFS(INDIRECT($F$1&amp;$F168&amp;":"&amp;$F168),INDIRECT($F$1&amp;dbP!$D$2&amp;":"&amp;dbP!$D$2),"&gt;="&amp;X$6,INDIRECT($F$1&amp;dbP!$D$2&amp;":"&amp;dbP!$D$2),"&lt;="&amp;X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Y168" s="1">
        <f ca="1">SUMIFS(INDIRECT($F$1&amp;$F168&amp;":"&amp;$F168),INDIRECT($F$1&amp;dbP!$D$2&amp;":"&amp;dbP!$D$2),"&gt;="&amp;Y$6,INDIRECT($F$1&amp;dbP!$D$2&amp;":"&amp;dbP!$D$2),"&lt;="&amp;Y$7,INDIRECT($F$1&amp;dbP!$O$2&amp;":"&amp;dbP!$O$2),$H168,INDIRECT($F$1&amp;dbP!$P$2&amp;":"&amp;dbP!$P$2),IF($I168=$J168,"*",$I168),INDIRECT($F$1&amp;dbP!$Q$2&amp;":"&amp;dbP!$Q$2),IF(OR($I168=$J168,"  "&amp;$I168=$J168),"*",RIGHT($J168,LEN($J168)-4)))</f>
        <v>501238.53</v>
      </c>
      <c r="Z168" s="1">
        <f ca="1">SUMIFS(INDIRECT($F$1&amp;$F168&amp;":"&amp;$F168),INDIRECT($F$1&amp;dbP!$D$2&amp;":"&amp;dbP!$D$2),"&gt;="&amp;Z$6,INDIRECT($F$1&amp;dbP!$D$2&amp;":"&amp;dbP!$D$2),"&lt;="&amp;Z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A168" s="1">
        <f ca="1">SUMIFS(INDIRECT($F$1&amp;$F168&amp;":"&amp;$F168),INDIRECT($F$1&amp;dbP!$D$2&amp;":"&amp;dbP!$D$2),"&gt;="&amp;AA$6,INDIRECT($F$1&amp;dbP!$D$2&amp;":"&amp;dbP!$D$2),"&lt;="&amp;AA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B168" s="1">
        <f ca="1">SUMIFS(INDIRECT($F$1&amp;$F168&amp;":"&amp;$F168),INDIRECT($F$1&amp;dbP!$D$2&amp;":"&amp;dbP!$D$2),"&gt;="&amp;AB$6,INDIRECT($F$1&amp;dbP!$D$2&amp;":"&amp;dbP!$D$2),"&lt;="&amp;AB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C168" s="1">
        <f ca="1">SUMIFS(INDIRECT($F$1&amp;$F168&amp;":"&amp;$F168),INDIRECT($F$1&amp;dbP!$D$2&amp;":"&amp;dbP!$D$2),"&gt;="&amp;AC$6,INDIRECT($F$1&amp;dbP!$D$2&amp;":"&amp;dbP!$D$2),"&lt;="&amp;AC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D168" s="1">
        <f ca="1">SUMIFS(INDIRECT($F$1&amp;$F168&amp;":"&amp;$F168),INDIRECT($F$1&amp;dbP!$D$2&amp;":"&amp;dbP!$D$2),"&gt;="&amp;AD$6,INDIRECT($F$1&amp;dbP!$D$2&amp;":"&amp;dbP!$D$2),"&lt;="&amp;AD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E168" s="1">
        <f ca="1">SUMIFS(INDIRECT($F$1&amp;$F168&amp;":"&amp;$F168),INDIRECT($F$1&amp;dbP!$D$2&amp;":"&amp;dbP!$D$2),"&gt;="&amp;AE$6,INDIRECT($F$1&amp;dbP!$D$2&amp;":"&amp;dbP!$D$2),"&lt;="&amp;AE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F168" s="1">
        <f ca="1">SUMIFS(INDIRECT($F$1&amp;$F168&amp;":"&amp;$F168),INDIRECT($F$1&amp;dbP!$D$2&amp;":"&amp;dbP!$D$2),"&gt;="&amp;AF$6,INDIRECT($F$1&amp;dbP!$D$2&amp;":"&amp;dbP!$D$2),"&lt;="&amp;AF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G168" s="1">
        <f ca="1">SUMIFS(INDIRECT($F$1&amp;$F168&amp;":"&amp;$F168),INDIRECT($F$1&amp;dbP!$D$2&amp;":"&amp;dbP!$D$2),"&gt;="&amp;AG$6,INDIRECT($F$1&amp;dbP!$D$2&amp;":"&amp;dbP!$D$2),"&lt;="&amp;AG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H168" s="1">
        <f ca="1">SUMIFS(INDIRECT($F$1&amp;$F168&amp;":"&amp;$F168),INDIRECT($F$1&amp;dbP!$D$2&amp;":"&amp;dbP!$D$2),"&gt;="&amp;AH$6,INDIRECT($F$1&amp;dbP!$D$2&amp;":"&amp;dbP!$D$2),"&lt;="&amp;AH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I168" s="1">
        <f ca="1">SUMIFS(INDIRECT($F$1&amp;$F168&amp;":"&amp;$F168),INDIRECT($F$1&amp;dbP!$D$2&amp;":"&amp;dbP!$D$2),"&gt;="&amp;AI$6,INDIRECT($F$1&amp;dbP!$D$2&amp;":"&amp;dbP!$D$2),"&lt;="&amp;AI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J168" s="1">
        <f ca="1">SUMIFS(INDIRECT($F$1&amp;$F168&amp;":"&amp;$F168),INDIRECT($F$1&amp;dbP!$D$2&amp;":"&amp;dbP!$D$2),"&gt;="&amp;AJ$6,INDIRECT($F$1&amp;dbP!$D$2&amp;":"&amp;dbP!$D$2),"&lt;="&amp;AJ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K168" s="1">
        <f ca="1">SUMIFS(INDIRECT($F$1&amp;$F168&amp;":"&amp;$F168),INDIRECT($F$1&amp;dbP!$D$2&amp;":"&amp;dbP!$D$2),"&gt;="&amp;AK$6,INDIRECT($F$1&amp;dbP!$D$2&amp;":"&amp;dbP!$D$2),"&lt;="&amp;AK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L168" s="1">
        <f ca="1">SUMIFS(INDIRECT($F$1&amp;$F168&amp;":"&amp;$F168),INDIRECT($F$1&amp;dbP!$D$2&amp;":"&amp;dbP!$D$2),"&gt;="&amp;AL$6,INDIRECT($F$1&amp;dbP!$D$2&amp;":"&amp;dbP!$D$2),"&lt;="&amp;AL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M168" s="1">
        <f ca="1">SUMIFS(INDIRECT($F$1&amp;$F168&amp;":"&amp;$F168),INDIRECT($F$1&amp;dbP!$D$2&amp;":"&amp;dbP!$D$2),"&gt;="&amp;AM$6,INDIRECT($F$1&amp;dbP!$D$2&amp;":"&amp;dbP!$D$2),"&lt;="&amp;AM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N168" s="1">
        <f ca="1">SUMIFS(INDIRECT($F$1&amp;$F168&amp;":"&amp;$F168),INDIRECT($F$1&amp;dbP!$D$2&amp;":"&amp;dbP!$D$2),"&gt;="&amp;AN$6,INDIRECT($F$1&amp;dbP!$D$2&amp;":"&amp;dbP!$D$2),"&lt;="&amp;AN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O168" s="1">
        <f ca="1">SUMIFS(INDIRECT($F$1&amp;$F168&amp;":"&amp;$F168),INDIRECT($F$1&amp;dbP!$D$2&amp;":"&amp;dbP!$D$2),"&gt;="&amp;AO$6,INDIRECT($F$1&amp;dbP!$D$2&amp;":"&amp;dbP!$D$2),"&lt;="&amp;AO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P168" s="1">
        <f ca="1">SUMIFS(INDIRECT($F$1&amp;$F168&amp;":"&amp;$F168),INDIRECT($F$1&amp;dbP!$D$2&amp;":"&amp;dbP!$D$2),"&gt;="&amp;AP$6,INDIRECT($F$1&amp;dbP!$D$2&amp;":"&amp;dbP!$D$2),"&lt;="&amp;AP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Q168" s="1">
        <f ca="1">SUMIFS(INDIRECT($F$1&amp;$F168&amp;":"&amp;$F168),INDIRECT($F$1&amp;dbP!$D$2&amp;":"&amp;dbP!$D$2),"&gt;="&amp;AQ$6,INDIRECT($F$1&amp;dbP!$D$2&amp;":"&amp;dbP!$D$2),"&lt;="&amp;AQ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R168" s="1">
        <f ca="1">SUMIFS(INDIRECT($F$1&amp;$F168&amp;":"&amp;$F168),INDIRECT($F$1&amp;dbP!$D$2&amp;":"&amp;dbP!$D$2),"&gt;="&amp;AR$6,INDIRECT($F$1&amp;dbP!$D$2&amp;":"&amp;dbP!$D$2),"&lt;="&amp;AR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S168" s="1">
        <f ca="1">SUMIFS(INDIRECT($F$1&amp;$F168&amp;":"&amp;$F168),INDIRECT($F$1&amp;dbP!$D$2&amp;":"&amp;dbP!$D$2),"&gt;="&amp;AS$6,INDIRECT($F$1&amp;dbP!$D$2&amp;":"&amp;dbP!$D$2),"&lt;="&amp;AS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T168" s="1">
        <f ca="1">SUMIFS(INDIRECT($F$1&amp;$F168&amp;":"&amp;$F168),INDIRECT($F$1&amp;dbP!$D$2&amp;":"&amp;dbP!$D$2),"&gt;="&amp;AT$6,INDIRECT($F$1&amp;dbP!$D$2&amp;":"&amp;dbP!$D$2),"&lt;="&amp;AT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U168" s="1">
        <f ca="1">SUMIFS(INDIRECT($F$1&amp;$F168&amp;":"&amp;$F168),INDIRECT($F$1&amp;dbP!$D$2&amp;":"&amp;dbP!$D$2),"&gt;="&amp;AU$6,INDIRECT($F$1&amp;dbP!$D$2&amp;":"&amp;dbP!$D$2),"&lt;="&amp;AU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V168" s="1">
        <f ca="1">SUMIFS(INDIRECT($F$1&amp;$F168&amp;":"&amp;$F168),INDIRECT($F$1&amp;dbP!$D$2&amp;":"&amp;dbP!$D$2),"&gt;="&amp;AV$6,INDIRECT($F$1&amp;dbP!$D$2&amp;":"&amp;dbP!$D$2),"&lt;="&amp;AV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W168" s="1">
        <f ca="1">SUMIFS(INDIRECT($F$1&amp;$F168&amp;":"&amp;$F168),INDIRECT($F$1&amp;dbP!$D$2&amp;":"&amp;dbP!$D$2),"&gt;="&amp;AW$6,INDIRECT($F$1&amp;dbP!$D$2&amp;":"&amp;dbP!$D$2),"&lt;="&amp;AW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X168" s="1">
        <f ca="1">SUMIFS(INDIRECT($F$1&amp;$F168&amp;":"&amp;$F168),INDIRECT($F$1&amp;dbP!$D$2&amp;":"&amp;dbP!$D$2),"&gt;="&amp;AX$6,INDIRECT($F$1&amp;dbP!$D$2&amp;":"&amp;dbP!$D$2),"&lt;="&amp;AX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Y168" s="1">
        <f ca="1">SUMIFS(INDIRECT($F$1&amp;$F168&amp;":"&amp;$F168),INDIRECT($F$1&amp;dbP!$D$2&amp;":"&amp;dbP!$D$2),"&gt;="&amp;AY$6,INDIRECT($F$1&amp;dbP!$D$2&amp;":"&amp;dbP!$D$2),"&lt;="&amp;AY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Z168" s="1">
        <f ca="1">SUMIFS(INDIRECT($F$1&amp;$F168&amp;":"&amp;$F168),INDIRECT($F$1&amp;dbP!$D$2&amp;":"&amp;dbP!$D$2),"&gt;="&amp;AZ$6,INDIRECT($F$1&amp;dbP!$D$2&amp;":"&amp;dbP!$D$2),"&lt;="&amp;AZ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A168" s="1">
        <f ca="1">SUMIFS(INDIRECT($F$1&amp;$F168&amp;":"&amp;$F168),INDIRECT($F$1&amp;dbP!$D$2&amp;":"&amp;dbP!$D$2),"&gt;="&amp;BA$6,INDIRECT($F$1&amp;dbP!$D$2&amp;":"&amp;dbP!$D$2),"&lt;="&amp;BA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B168" s="1">
        <f ca="1">SUMIFS(INDIRECT($F$1&amp;$F168&amp;":"&amp;$F168),INDIRECT($F$1&amp;dbP!$D$2&amp;":"&amp;dbP!$D$2),"&gt;="&amp;BB$6,INDIRECT($F$1&amp;dbP!$D$2&amp;":"&amp;dbP!$D$2),"&lt;="&amp;BB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C168" s="1">
        <f ca="1">SUMIFS(INDIRECT($F$1&amp;$F168&amp;":"&amp;$F168),INDIRECT($F$1&amp;dbP!$D$2&amp;":"&amp;dbP!$D$2),"&gt;="&amp;BC$6,INDIRECT($F$1&amp;dbP!$D$2&amp;":"&amp;dbP!$D$2),"&lt;="&amp;BC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D168" s="1">
        <f ca="1">SUMIFS(INDIRECT($F$1&amp;$F168&amp;":"&amp;$F168),INDIRECT($F$1&amp;dbP!$D$2&amp;":"&amp;dbP!$D$2),"&gt;="&amp;BD$6,INDIRECT($F$1&amp;dbP!$D$2&amp;":"&amp;dbP!$D$2),"&lt;="&amp;BD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E168" s="1">
        <f ca="1">SUMIFS(INDIRECT($F$1&amp;$F168&amp;":"&amp;$F168),INDIRECT($F$1&amp;dbP!$D$2&amp;":"&amp;dbP!$D$2),"&gt;="&amp;BE$6,INDIRECT($F$1&amp;dbP!$D$2&amp;":"&amp;dbP!$D$2),"&lt;="&amp;BE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</row>
    <row r="169" spans="2:57" x14ac:dyDescent="0.3">
      <c r="B169" s="1">
        <f>MAX(B$115:B168)+1</f>
        <v>59</v>
      </c>
      <c r="D169" s="1">
        <f ca="1">INDIRECT($B$1&amp;Items!T$2&amp;$B169)</f>
        <v>0</v>
      </c>
      <c r="F169" s="1" t="str">
        <f ca="1">INDIRECT($B$1&amp;Items!P$2&amp;$B169)</f>
        <v>AA</v>
      </c>
      <c r="H169" s="13" t="str">
        <f ca="1">INDIRECT($B$1&amp;Items!M$2&amp;$B169)</f>
        <v>Оплаты себестоимостных затрат</v>
      </c>
      <c r="I169" s="13" t="str">
        <f ca="1">IF(INDIRECT($B$1&amp;Items!N$2&amp;$B169)="",H169,INDIRECT($B$1&amp;Items!N$2&amp;$B169))</f>
        <v>Оплаты расходов этапа-4 бизнес-процесса</v>
      </c>
      <c r="J169" s="1" t="str">
        <f ca="1">IF(INDIRECT($B$1&amp;Items!O$2&amp;$B169)="",IF(H169&lt;&gt;I169,"  "&amp;I169,I169),"    "&amp;INDIRECT($B$1&amp;Items!O$2&amp;$B169))</f>
        <v xml:space="preserve">  Оплаты расходов этапа-4 бизнес-процесса</v>
      </c>
      <c r="S169" s="1">
        <f ca="1">SUM($U169:INDIRECT(ADDRESS(ROW(),SUMIFS($1:$1,$5:$5,MAX($5:$5)))))</f>
        <v>9602816.0041850004</v>
      </c>
      <c r="V169" s="1">
        <f ca="1">SUMIFS(INDIRECT($F$1&amp;$F169&amp;":"&amp;$F169),INDIRECT($F$1&amp;dbP!$D$2&amp;":"&amp;dbP!$D$2),"&gt;="&amp;V$6,INDIRECT($F$1&amp;dbP!$D$2&amp;":"&amp;dbP!$D$2),"&lt;="&amp;V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W169" s="1">
        <f ca="1">SUMIFS(INDIRECT($F$1&amp;$F169&amp;":"&amp;$F169),INDIRECT($F$1&amp;dbP!$D$2&amp;":"&amp;dbP!$D$2),"&gt;="&amp;W$6,INDIRECT($F$1&amp;dbP!$D$2&amp;":"&amp;dbP!$D$2),"&lt;="&amp;W$7,INDIRECT($F$1&amp;dbP!$O$2&amp;":"&amp;dbP!$O$2),$H169,INDIRECT($F$1&amp;dbP!$P$2&amp;":"&amp;dbP!$P$2),IF($I169=$J169,"*",$I169),INDIRECT($F$1&amp;dbP!$Q$2&amp;":"&amp;dbP!$Q$2),IF(OR($I169=$J169,"  "&amp;$I169=$J169),"*",RIGHT($J169,LEN($J169)-4)))</f>
        <v>787605.77699999989</v>
      </c>
      <c r="X169" s="1">
        <f ca="1">SUMIFS(INDIRECT($F$1&amp;$F169&amp;":"&amp;$F169),INDIRECT($F$1&amp;dbP!$D$2&amp;":"&amp;dbP!$D$2),"&gt;="&amp;X$6,INDIRECT($F$1&amp;dbP!$D$2&amp;":"&amp;dbP!$D$2),"&lt;="&amp;X$7,INDIRECT($F$1&amp;dbP!$O$2&amp;":"&amp;dbP!$O$2),$H169,INDIRECT($F$1&amp;dbP!$P$2&amp;":"&amp;dbP!$P$2),IF($I169=$J169,"*",$I169),INDIRECT($F$1&amp;dbP!$Q$2&amp;":"&amp;dbP!$Q$2),IF(OR($I169=$J169,"  "&amp;$I169=$J169),"*",RIGHT($J169,LEN($J169)-4)))</f>
        <v>2957251.8530061003</v>
      </c>
      <c r="Y169" s="1">
        <f ca="1">SUMIFS(INDIRECT($F$1&amp;$F169&amp;":"&amp;$F169),INDIRECT($F$1&amp;dbP!$D$2&amp;":"&amp;dbP!$D$2),"&gt;="&amp;Y$6,INDIRECT($F$1&amp;dbP!$D$2&amp;":"&amp;dbP!$D$2),"&lt;="&amp;Y$7,INDIRECT($F$1&amp;dbP!$O$2&amp;":"&amp;dbP!$O$2),$H169,INDIRECT($F$1&amp;dbP!$P$2&amp;":"&amp;dbP!$P$2),IF($I169=$J169,"*",$I169),INDIRECT($F$1&amp;dbP!$Q$2&amp;":"&amp;dbP!$Q$2),IF(OR($I169=$J169,"  "&amp;$I169=$J169),"*",RIGHT($J169,LEN($J169)-4)))</f>
        <v>2292318.7214302002</v>
      </c>
      <c r="Z169" s="1">
        <f ca="1">SUMIFS(INDIRECT($F$1&amp;$F169&amp;":"&amp;$F169),INDIRECT($F$1&amp;dbP!$D$2&amp;":"&amp;dbP!$D$2),"&gt;="&amp;Z$6,INDIRECT($F$1&amp;dbP!$D$2&amp;":"&amp;dbP!$D$2),"&lt;="&amp;Z$7,INDIRECT($F$1&amp;dbP!$O$2&amp;":"&amp;dbP!$O$2),$H169,INDIRECT($F$1&amp;dbP!$P$2&amp;":"&amp;dbP!$P$2),IF($I169=$J169,"*",$I169),INDIRECT($F$1&amp;dbP!$Q$2&amp;":"&amp;dbP!$Q$2),IF(OR($I169=$J169,"  "&amp;$I169=$J169),"*",RIGHT($J169,LEN($J169)-4)))</f>
        <v>2938856.2527487003</v>
      </c>
      <c r="AA169" s="1">
        <f ca="1">SUMIFS(INDIRECT($F$1&amp;$F169&amp;":"&amp;$F169),INDIRECT($F$1&amp;dbP!$D$2&amp;":"&amp;dbP!$D$2),"&gt;="&amp;AA$6,INDIRECT($F$1&amp;dbP!$D$2&amp;":"&amp;dbP!$D$2),"&lt;="&amp;AA$7,INDIRECT($F$1&amp;dbP!$O$2&amp;":"&amp;dbP!$O$2),$H169,INDIRECT($F$1&amp;dbP!$P$2&amp;":"&amp;dbP!$P$2),IF($I169=$J169,"*",$I169),INDIRECT($F$1&amp;dbP!$Q$2&amp;":"&amp;dbP!$Q$2),IF(OR($I169=$J169,"  "&amp;$I169=$J169),"*",RIGHT($J169,LEN($J169)-4)))</f>
        <v>252617.40000000002</v>
      </c>
      <c r="AB169" s="1">
        <f ca="1">SUMIFS(INDIRECT($F$1&amp;$F169&amp;":"&amp;$F169),INDIRECT($F$1&amp;dbP!$D$2&amp;":"&amp;dbP!$D$2),"&gt;="&amp;AB$6,INDIRECT($F$1&amp;dbP!$D$2&amp;":"&amp;dbP!$D$2),"&lt;="&amp;AB$7,INDIRECT($F$1&amp;dbP!$O$2&amp;":"&amp;dbP!$O$2),$H169,INDIRECT($F$1&amp;dbP!$P$2&amp;":"&amp;dbP!$P$2),IF($I169=$J169,"*",$I169),INDIRECT($F$1&amp;dbP!$Q$2&amp;":"&amp;dbP!$Q$2),IF(OR($I169=$J169,"  "&amp;$I169=$J169),"*",RIGHT($J169,LEN($J169)-4)))</f>
        <v>374166</v>
      </c>
      <c r="AC169" s="1">
        <f ca="1">SUMIFS(INDIRECT($F$1&amp;$F169&amp;":"&amp;$F169),INDIRECT($F$1&amp;dbP!$D$2&amp;":"&amp;dbP!$D$2),"&gt;="&amp;AC$6,INDIRECT($F$1&amp;dbP!$D$2&amp;":"&amp;dbP!$D$2),"&lt;="&amp;AC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D169" s="1">
        <f ca="1">SUMIFS(INDIRECT($F$1&amp;$F169&amp;":"&amp;$F169),INDIRECT($F$1&amp;dbP!$D$2&amp;":"&amp;dbP!$D$2),"&gt;="&amp;AD$6,INDIRECT($F$1&amp;dbP!$D$2&amp;":"&amp;dbP!$D$2),"&lt;="&amp;AD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E169" s="1">
        <f ca="1">SUMIFS(INDIRECT($F$1&amp;$F169&amp;":"&amp;$F169),INDIRECT($F$1&amp;dbP!$D$2&amp;":"&amp;dbP!$D$2),"&gt;="&amp;AE$6,INDIRECT($F$1&amp;dbP!$D$2&amp;":"&amp;dbP!$D$2),"&lt;="&amp;AE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F169" s="1">
        <f ca="1">SUMIFS(INDIRECT($F$1&amp;$F169&amp;":"&amp;$F169),INDIRECT($F$1&amp;dbP!$D$2&amp;":"&amp;dbP!$D$2),"&gt;="&amp;AF$6,INDIRECT($F$1&amp;dbP!$D$2&amp;":"&amp;dbP!$D$2),"&lt;="&amp;AF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G169" s="1">
        <f ca="1">SUMIFS(INDIRECT($F$1&amp;$F169&amp;":"&amp;$F169),INDIRECT($F$1&amp;dbP!$D$2&amp;":"&amp;dbP!$D$2),"&gt;="&amp;AG$6,INDIRECT($F$1&amp;dbP!$D$2&amp;":"&amp;dbP!$D$2),"&lt;="&amp;AG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H169" s="1">
        <f ca="1">SUMIFS(INDIRECT($F$1&amp;$F169&amp;":"&amp;$F169),INDIRECT($F$1&amp;dbP!$D$2&amp;":"&amp;dbP!$D$2),"&gt;="&amp;AH$6,INDIRECT($F$1&amp;dbP!$D$2&amp;":"&amp;dbP!$D$2),"&lt;="&amp;AH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I169" s="1">
        <f ca="1">SUMIFS(INDIRECT($F$1&amp;$F169&amp;":"&amp;$F169),INDIRECT($F$1&amp;dbP!$D$2&amp;":"&amp;dbP!$D$2),"&gt;="&amp;AI$6,INDIRECT($F$1&amp;dbP!$D$2&amp;":"&amp;dbP!$D$2),"&lt;="&amp;AI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J169" s="1">
        <f ca="1">SUMIFS(INDIRECT($F$1&amp;$F169&amp;":"&amp;$F169),INDIRECT($F$1&amp;dbP!$D$2&amp;":"&amp;dbP!$D$2),"&gt;="&amp;AJ$6,INDIRECT($F$1&amp;dbP!$D$2&amp;":"&amp;dbP!$D$2),"&lt;="&amp;AJ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K169" s="1">
        <f ca="1">SUMIFS(INDIRECT($F$1&amp;$F169&amp;":"&amp;$F169),INDIRECT($F$1&amp;dbP!$D$2&amp;":"&amp;dbP!$D$2),"&gt;="&amp;AK$6,INDIRECT($F$1&amp;dbP!$D$2&amp;":"&amp;dbP!$D$2),"&lt;="&amp;AK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L169" s="1">
        <f ca="1">SUMIFS(INDIRECT($F$1&amp;$F169&amp;":"&amp;$F169),INDIRECT($F$1&amp;dbP!$D$2&amp;":"&amp;dbP!$D$2),"&gt;="&amp;AL$6,INDIRECT($F$1&amp;dbP!$D$2&amp;":"&amp;dbP!$D$2),"&lt;="&amp;AL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M169" s="1">
        <f ca="1">SUMIFS(INDIRECT($F$1&amp;$F169&amp;":"&amp;$F169),INDIRECT($F$1&amp;dbP!$D$2&amp;":"&amp;dbP!$D$2),"&gt;="&amp;AM$6,INDIRECT($F$1&amp;dbP!$D$2&amp;":"&amp;dbP!$D$2),"&lt;="&amp;AM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N169" s="1">
        <f ca="1">SUMIFS(INDIRECT($F$1&amp;$F169&amp;":"&amp;$F169),INDIRECT($F$1&amp;dbP!$D$2&amp;":"&amp;dbP!$D$2),"&gt;="&amp;AN$6,INDIRECT($F$1&amp;dbP!$D$2&amp;":"&amp;dbP!$D$2),"&lt;="&amp;AN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O169" s="1">
        <f ca="1">SUMIFS(INDIRECT($F$1&amp;$F169&amp;":"&amp;$F169),INDIRECT($F$1&amp;dbP!$D$2&amp;":"&amp;dbP!$D$2),"&gt;="&amp;AO$6,INDIRECT($F$1&amp;dbP!$D$2&amp;":"&amp;dbP!$D$2),"&lt;="&amp;AO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P169" s="1">
        <f ca="1">SUMIFS(INDIRECT($F$1&amp;$F169&amp;":"&amp;$F169),INDIRECT($F$1&amp;dbP!$D$2&amp;":"&amp;dbP!$D$2),"&gt;="&amp;AP$6,INDIRECT($F$1&amp;dbP!$D$2&amp;":"&amp;dbP!$D$2),"&lt;="&amp;AP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Q169" s="1">
        <f ca="1">SUMIFS(INDIRECT($F$1&amp;$F169&amp;":"&amp;$F169),INDIRECT($F$1&amp;dbP!$D$2&amp;":"&amp;dbP!$D$2),"&gt;="&amp;AQ$6,INDIRECT($F$1&amp;dbP!$D$2&amp;":"&amp;dbP!$D$2),"&lt;="&amp;AQ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R169" s="1">
        <f ca="1">SUMIFS(INDIRECT($F$1&amp;$F169&amp;":"&amp;$F169),INDIRECT($F$1&amp;dbP!$D$2&amp;":"&amp;dbP!$D$2),"&gt;="&amp;AR$6,INDIRECT($F$1&amp;dbP!$D$2&amp;":"&amp;dbP!$D$2),"&lt;="&amp;AR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S169" s="1">
        <f ca="1">SUMIFS(INDIRECT($F$1&amp;$F169&amp;":"&amp;$F169),INDIRECT($F$1&amp;dbP!$D$2&amp;":"&amp;dbP!$D$2),"&gt;="&amp;AS$6,INDIRECT($F$1&amp;dbP!$D$2&amp;":"&amp;dbP!$D$2),"&lt;="&amp;AS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T169" s="1">
        <f ca="1">SUMIFS(INDIRECT($F$1&amp;$F169&amp;":"&amp;$F169),INDIRECT($F$1&amp;dbP!$D$2&amp;":"&amp;dbP!$D$2),"&gt;="&amp;AT$6,INDIRECT($F$1&amp;dbP!$D$2&amp;":"&amp;dbP!$D$2),"&lt;="&amp;AT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U169" s="1">
        <f ca="1">SUMIFS(INDIRECT($F$1&amp;$F169&amp;":"&amp;$F169),INDIRECT($F$1&amp;dbP!$D$2&amp;":"&amp;dbP!$D$2),"&gt;="&amp;AU$6,INDIRECT($F$1&amp;dbP!$D$2&amp;":"&amp;dbP!$D$2),"&lt;="&amp;AU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V169" s="1">
        <f ca="1">SUMIFS(INDIRECT($F$1&amp;$F169&amp;":"&amp;$F169),INDIRECT($F$1&amp;dbP!$D$2&amp;":"&amp;dbP!$D$2),"&gt;="&amp;AV$6,INDIRECT($F$1&amp;dbP!$D$2&amp;":"&amp;dbP!$D$2),"&lt;="&amp;AV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W169" s="1">
        <f ca="1">SUMIFS(INDIRECT($F$1&amp;$F169&amp;":"&amp;$F169),INDIRECT($F$1&amp;dbP!$D$2&amp;":"&amp;dbP!$D$2),"&gt;="&amp;AW$6,INDIRECT($F$1&amp;dbP!$D$2&amp;":"&amp;dbP!$D$2),"&lt;="&amp;AW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X169" s="1">
        <f ca="1">SUMIFS(INDIRECT($F$1&amp;$F169&amp;":"&amp;$F169),INDIRECT($F$1&amp;dbP!$D$2&amp;":"&amp;dbP!$D$2),"&gt;="&amp;AX$6,INDIRECT($F$1&amp;dbP!$D$2&amp;":"&amp;dbP!$D$2),"&lt;="&amp;AX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Y169" s="1">
        <f ca="1">SUMIFS(INDIRECT($F$1&amp;$F169&amp;":"&amp;$F169),INDIRECT($F$1&amp;dbP!$D$2&amp;":"&amp;dbP!$D$2),"&gt;="&amp;AY$6,INDIRECT($F$1&amp;dbP!$D$2&amp;":"&amp;dbP!$D$2),"&lt;="&amp;AY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Z169" s="1">
        <f ca="1">SUMIFS(INDIRECT($F$1&amp;$F169&amp;":"&amp;$F169),INDIRECT($F$1&amp;dbP!$D$2&amp;":"&amp;dbP!$D$2),"&gt;="&amp;AZ$6,INDIRECT($F$1&amp;dbP!$D$2&amp;":"&amp;dbP!$D$2),"&lt;="&amp;AZ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A169" s="1">
        <f ca="1">SUMIFS(INDIRECT($F$1&amp;$F169&amp;":"&amp;$F169),INDIRECT($F$1&amp;dbP!$D$2&amp;":"&amp;dbP!$D$2),"&gt;="&amp;BA$6,INDIRECT($F$1&amp;dbP!$D$2&amp;":"&amp;dbP!$D$2),"&lt;="&amp;BA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B169" s="1">
        <f ca="1">SUMIFS(INDIRECT($F$1&amp;$F169&amp;":"&amp;$F169),INDIRECT($F$1&amp;dbP!$D$2&amp;":"&amp;dbP!$D$2),"&gt;="&amp;BB$6,INDIRECT($F$1&amp;dbP!$D$2&amp;":"&amp;dbP!$D$2),"&lt;="&amp;BB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C169" s="1">
        <f ca="1">SUMIFS(INDIRECT($F$1&amp;$F169&amp;":"&amp;$F169),INDIRECT($F$1&amp;dbP!$D$2&amp;":"&amp;dbP!$D$2),"&gt;="&amp;BC$6,INDIRECT($F$1&amp;dbP!$D$2&amp;":"&amp;dbP!$D$2),"&lt;="&amp;BC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D169" s="1">
        <f ca="1">SUMIFS(INDIRECT($F$1&amp;$F169&amp;":"&amp;$F169),INDIRECT($F$1&amp;dbP!$D$2&amp;":"&amp;dbP!$D$2),"&gt;="&amp;BD$6,INDIRECT($F$1&amp;dbP!$D$2&amp;":"&amp;dbP!$D$2),"&lt;="&amp;BD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E169" s="1">
        <f ca="1">SUMIFS(INDIRECT($F$1&amp;$F169&amp;":"&amp;$F169),INDIRECT($F$1&amp;dbP!$D$2&amp;":"&amp;dbP!$D$2),"&gt;="&amp;BE$6,INDIRECT($F$1&amp;dbP!$D$2&amp;":"&amp;dbP!$D$2),"&lt;="&amp;BE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</row>
    <row r="170" spans="2:57" x14ac:dyDescent="0.3">
      <c r="B170" s="1">
        <f>MAX(B$115:B169)+1</f>
        <v>60</v>
      </c>
      <c r="D170" s="1" t="str">
        <f ca="1">INDIRECT($B$1&amp;Items!T$2&amp;$B170)</f>
        <v>CF(-)</v>
      </c>
      <c r="F170" s="1" t="str">
        <f ca="1">INDIRECT($B$1&amp;Items!P$2&amp;$B170)</f>
        <v>AA</v>
      </c>
      <c r="H170" s="13" t="str">
        <f ca="1">INDIRECT($B$1&amp;Items!M$2&amp;$B170)</f>
        <v>Оплаты себестоимостных затрат</v>
      </c>
      <c r="I170" s="13" t="str">
        <f ca="1">IF(INDIRECT($B$1&amp;Items!N$2&amp;$B170)="",H170,INDIRECT($B$1&amp;Items!N$2&amp;$B170))</f>
        <v>Оплаты расходов этапа-4 бизнес-процесса</v>
      </c>
      <c r="J170" s="1" t="str">
        <f ca="1">IF(INDIRECT($B$1&amp;Items!O$2&amp;$B170)="",IF(H170&lt;&gt;I170,"  "&amp;I170,I170),"    "&amp;INDIRECT($B$1&amp;Items!O$2&amp;$B170))</f>
        <v xml:space="preserve">    Производственные затраты-28</v>
      </c>
      <c r="S170" s="1">
        <f ca="1">SUM($U170:INDIRECT(ADDRESS(ROW(),SUMIFS($1:$1,$5:$5,MAX($5:$5)))))</f>
        <v>1125151.1099999999</v>
      </c>
      <c r="V170" s="1">
        <f ca="1">SUMIFS(INDIRECT($F$1&amp;$F170&amp;":"&amp;$F170),INDIRECT($F$1&amp;dbP!$D$2&amp;":"&amp;dbP!$D$2),"&gt;="&amp;V$6,INDIRECT($F$1&amp;dbP!$D$2&amp;":"&amp;dbP!$D$2),"&lt;="&amp;V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W170" s="1">
        <f ca="1">SUMIFS(INDIRECT($F$1&amp;$F170&amp;":"&amp;$F170),INDIRECT($F$1&amp;dbP!$D$2&amp;":"&amp;dbP!$D$2),"&gt;="&amp;W$6,INDIRECT($F$1&amp;dbP!$D$2&amp;":"&amp;dbP!$D$2),"&lt;="&amp;W$7,INDIRECT($F$1&amp;dbP!$O$2&amp;":"&amp;dbP!$O$2),$H170,INDIRECT($F$1&amp;dbP!$P$2&amp;":"&amp;dbP!$P$2),IF($I170=$J170,"*",$I170),INDIRECT($F$1&amp;dbP!$Q$2&amp;":"&amp;dbP!$Q$2),IF(OR($I170=$J170,"  "&amp;$I170=$J170),"*",RIGHT($J170,LEN($J170)-4)))</f>
        <v>787605.77699999989</v>
      </c>
      <c r="X170" s="1">
        <f ca="1">SUMIFS(INDIRECT($F$1&amp;$F170&amp;":"&amp;$F170),INDIRECT($F$1&amp;dbP!$D$2&amp;":"&amp;dbP!$D$2),"&gt;="&amp;X$6,INDIRECT($F$1&amp;dbP!$D$2&amp;":"&amp;dbP!$D$2),"&lt;="&amp;X$7,INDIRECT($F$1&amp;dbP!$O$2&amp;":"&amp;dbP!$O$2),$H170,INDIRECT($F$1&amp;dbP!$P$2&amp;":"&amp;dbP!$P$2),IF($I170=$J170,"*",$I170),INDIRECT($F$1&amp;dbP!$Q$2&amp;":"&amp;dbP!$Q$2),IF(OR($I170=$J170,"  "&amp;$I170=$J170),"*",RIGHT($J170,LEN($J170)-4)))</f>
        <v>337545.33299999998</v>
      </c>
      <c r="Y170" s="1">
        <f ca="1">SUMIFS(INDIRECT($F$1&amp;$F170&amp;":"&amp;$F170),INDIRECT($F$1&amp;dbP!$D$2&amp;":"&amp;dbP!$D$2),"&gt;="&amp;Y$6,INDIRECT($F$1&amp;dbP!$D$2&amp;":"&amp;dbP!$D$2),"&lt;="&amp;Y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Z170" s="1">
        <f ca="1">SUMIFS(INDIRECT($F$1&amp;$F170&amp;":"&amp;$F170),INDIRECT($F$1&amp;dbP!$D$2&amp;":"&amp;dbP!$D$2),"&gt;="&amp;Z$6,INDIRECT($F$1&amp;dbP!$D$2&amp;":"&amp;dbP!$D$2),"&lt;="&amp;Z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A170" s="1">
        <f ca="1">SUMIFS(INDIRECT($F$1&amp;$F170&amp;":"&amp;$F170),INDIRECT($F$1&amp;dbP!$D$2&amp;":"&amp;dbP!$D$2),"&gt;="&amp;AA$6,INDIRECT($F$1&amp;dbP!$D$2&amp;":"&amp;dbP!$D$2),"&lt;="&amp;AA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B170" s="1">
        <f ca="1">SUMIFS(INDIRECT($F$1&amp;$F170&amp;":"&amp;$F170),INDIRECT($F$1&amp;dbP!$D$2&amp;":"&amp;dbP!$D$2),"&gt;="&amp;AB$6,INDIRECT($F$1&amp;dbP!$D$2&amp;":"&amp;dbP!$D$2),"&lt;="&amp;AB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C170" s="1">
        <f ca="1">SUMIFS(INDIRECT($F$1&amp;$F170&amp;":"&amp;$F170),INDIRECT($F$1&amp;dbP!$D$2&amp;":"&amp;dbP!$D$2),"&gt;="&amp;AC$6,INDIRECT($F$1&amp;dbP!$D$2&amp;":"&amp;dbP!$D$2),"&lt;="&amp;AC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D170" s="1">
        <f ca="1">SUMIFS(INDIRECT($F$1&amp;$F170&amp;":"&amp;$F170),INDIRECT($F$1&amp;dbP!$D$2&amp;":"&amp;dbP!$D$2),"&gt;="&amp;AD$6,INDIRECT($F$1&amp;dbP!$D$2&amp;":"&amp;dbP!$D$2),"&lt;="&amp;AD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E170" s="1">
        <f ca="1">SUMIFS(INDIRECT($F$1&amp;$F170&amp;":"&amp;$F170),INDIRECT($F$1&amp;dbP!$D$2&amp;":"&amp;dbP!$D$2),"&gt;="&amp;AE$6,INDIRECT($F$1&amp;dbP!$D$2&amp;":"&amp;dbP!$D$2),"&lt;="&amp;AE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F170" s="1">
        <f ca="1">SUMIFS(INDIRECT($F$1&amp;$F170&amp;":"&amp;$F170),INDIRECT($F$1&amp;dbP!$D$2&amp;":"&amp;dbP!$D$2),"&gt;="&amp;AF$6,INDIRECT($F$1&amp;dbP!$D$2&amp;":"&amp;dbP!$D$2),"&lt;="&amp;AF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G170" s="1">
        <f ca="1">SUMIFS(INDIRECT($F$1&amp;$F170&amp;":"&amp;$F170),INDIRECT($F$1&amp;dbP!$D$2&amp;":"&amp;dbP!$D$2),"&gt;="&amp;AG$6,INDIRECT($F$1&amp;dbP!$D$2&amp;":"&amp;dbP!$D$2),"&lt;="&amp;AG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H170" s="1">
        <f ca="1">SUMIFS(INDIRECT($F$1&amp;$F170&amp;":"&amp;$F170),INDIRECT($F$1&amp;dbP!$D$2&amp;":"&amp;dbP!$D$2),"&gt;="&amp;AH$6,INDIRECT($F$1&amp;dbP!$D$2&amp;":"&amp;dbP!$D$2),"&lt;="&amp;AH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I170" s="1">
        <f ca="1">SUMIFS(INDIRECT($F$1&amp;$F170&amp;":"&amp;$F170),INDIRECT($F$1&amp;dbP!$D$2&amp;":"&amp;dbP!$D$2),"&gt;="&amp;AI$6,INDIRECT($F$1&amp;dbP!$D$2&amp;":"&amp;dbP!$D$2),"&lt;="&amp;AI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J170" s="1">
        <f ca="1">SUMIFS(INDIRECT($F$1&amp;$F170&amp;":"&amp;$F170),INDIRECT($F$1&amp;dbP!$D$2&amp;":"&amp;dbP!$D$2),"&gt;="&amp;AJ$6,INDIRECT($F$1&amp;dbP!$D$2&amp;":"&amp;dbP!$D$2),"&lt;="&amp;AJ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K170" s="1">
        <f ca="1">SUMIFS(INDIRECT($F$1&amp;$F170&amp;":"&amp;$F170),INDIRECT($F$1&amp;dbP!$D$2&amp;":"&amp;dbP!$D$2),"&gt;="&amp;AK$6,INDIRECT($F$1&amp;dbP!$D$2&amp;":"&amp;dbP!$D$2),"&lt;="&amp;AK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L170" s="1">
        <f ca="1">SUMIFS(INDIRECT($F$1&amp;$F170&amp;":"&amp;$F170),INDIRECT($F$1&amp;dbP!$D$2&amp;":"&amp;dbP!$D$2),"&gt;="&amp;AL$6,INDIRECT($F$1&amp;dbP!$D$2&amp;":"&amp;dbP!$D$2),"&lt;="&amp;AL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M170" s="1">
        <f ca="1">SUMIFS(INDIRECT($F$1&amp;$F170&amp;":"&amp;$F170),INDIRECT($F$1&amp;dbP!$D$2&amp;":"&amp;dbP!$D$2),"&gt;="&amp;AM$6,INDIRECT($F$1&amp;dbP!$D$2&amp;":"&amp;dbP!$D$2),"&lt;="&amp;AM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N170" s="1">
        <f ca="1">SUMIFS(INDIRECT($F$1&amp;$F170&amp;":"&amp;$F170),INDIRECT($F$1&amp;dbP!$D$2&amp;":"&amp;dbP!$D$2),"&gt;="&amp;AN$6,INDIRECT($F$1&amp;dbP!$D$2&amp;":"&amp;dbP!$D$2),"&lt;="&amp;AN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O170" s="1">
        <f ca="1">SUMIFS(INDIRECT($F$1&amp;$F170&amp;":"&amp;$F170),INDIRECT($F$1&amp;dbP!$D$2&amp;":"&amp;dbP!$D$2),"&gt;="&amp;AO$6,INDIRECT($F$1&amp;dbP!$D$2&amp;":"&amp;dbP!$D$2),"&lt;="&amp;AO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P170" s="1">
        <f ca="1">SUMIFS(INDIRECT($F$1&amp;$F170&amp;":"&amp;$F170),INDIRECT($F$1&amp;dbP!$D$2&amp;":"&amp;dbP!$D$2),"&gt;="&amp;AP$6,INDIRECT($F$1&amp;dbP!$D$2&amp;":"&amp;dbP!$D$2),"&lt;="&amp;AP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Q170" s="1">
        <f ca="1">SUMIFS(INDIRECT($F$1&amp;$F170&amp;":"&amp;$F170),INDIRECT($F$1&amp;dbP!$D$2&amp;":"&amp;dbP!$D$2),"&gt;="&amp;AQ$6,INDIRECT($F$1&amp;dbP!$D$2&amp;":"&amp;dbP!$D$2),"&lt;="&amp;AQ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R170" s="1">
        <f ca="1">SUMIFS(INDIRECT($F$1&amp;$F170&amp;":"&amp;$F170),INDIRECT($F$1&amp;dbP!$D$2&amp;":"&amp;dbP!$D$2),"&gt;="&amp;AR$6,INDIRECT($F$1&amp;dbP!$D$2&amp;":"&amp;dbP!$D$2),"&lt;="&amp;AR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S170" s="1">
        <f ca="1">SUMIFS(INDIRECT($F$1&amp;$F170&amp;":"&amp;$F170),INDIRECT($F$1&amp;dbP!$D$2&amp;":"&amp;dbP!$D$2),"&gt;="&amp;AS$6,INDIRECT($F$1&amp;dbP!$D$2&amp;":"&amp;dbP!$D$2),"&lt;="&amp;AS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T170" s="1">
        <f ca="1">SUMIFS(INDIRECT($F$1&amp;$F170&amp;":"&amp;$F170),INDIRECT($F$1&amp;dbP!$D$2&amp;":"&amp;dbP!$D$2),"&gt;="&amp;AT$6,INDIRECT($F$1&amp;dbP!$D$2&amp;":"&amp;dbP!$D$2),"&lt;="&amp;AT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U170" s="1">
        <f ca="1">SUMIFS(INDIRECT($F$1&amp;$F170&amp;":"&amp;$F170),INDIRECT($F$1&amp;dbP!$D$2&amp;":"&amp;dbP!$D$2),"&gt;="&amp;AU$6,INDIRECT($F$1&amp;dbP!$D$2&amp;":"&amp;dbP!$D$2),"&lt;="&amp;AU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V170" s="1">
        <f ca="1">SUMIFS(INDIRECT($F$1&amp;$F170&amp;":"&amp;$F170),INDIRECT($F$1&amp;dbP!$D$2&amp;":"&amp;dbP!$D$2),"&gt;="&amp;AV$6,INDIRECT($F$1&amp;dbP!$D$2&amp;":"&amp;dbP!$D$2),"&lt;="&amp;AV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W170" s="1">
        <f ca="1">SUMIFS(INDIRECT($F$1&amp;$F170&amp;":"&amp;$F170),INDIRECT($F$1&amp;dbP!$D$2&amp;":"&amp;dbP!$D$2),"&gt;="&amp;AW$6,INDIRECT($F$1&amp;dbP!$D$2&amp;":"&amp;dbP!$D$2),"&lt;="&amp;AW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X170" s="1">
        <f ca="1">SUMIFS(INDIRECT($F$1&amp;$F170&amp;":"&amp;$F170),INDIRECT($F$1&amp;dbP!$D$2&amp;":"&amp;dbP!$D$2),"&gt;="&amp;AX$6,INDIRECT($F$1&amp;dbP!$D$2&amp;":"&amp;dbP!$D$2),"&lt;="&amp;AX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Y170" s="1">
        <f ca="1">SUMIFS(INDIRECT($F$1&amp;$F170&amp;":"&amp;$F170),INDIRECT($F$1&amp;dbP!$D$2&amp;":"&amp;dbP!$D$2),"&gt;="&amp;AY$6,INDIRECT($F$1&amp;dbP!$D$2&amp;":"&amp;dbP!$D$2),"&lt;="&amp;AY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Z170" s="1">
        <f ca="1">SUMIFS(INDIRECT($F$1&amp;$F170&amp;":"&amp;$F170),INDIRECT($F$1&amp;dbP!$D$2&amp;":"&amp;dbP!$D$2),"&gt;="&amp;AZ$6,INDIRECT($F$1&amp;dbP!$D$2&amp;":"&amp;dbP!$D$2),"&lt;="&amp;AZ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A170" s="1">
        <f ca="1">SUMIFS(INDIRECT($F$1&amp;$F170&amp;":"&amp;$F170),INDIRECT($F$1&amp;dbP!$D$2&amp;":"&amp;dbP!$D$2),"&gt;="&amp;BA$6,INDIRECT($F$1&amp;dbP!$D$2&amp;":"&amp;dbP!$D$2),"&lt;="&amp;BA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B170" s="1">
        <f ca="1">SUMIFS(INDIRECT($F$1&amp;$F170&amp;":"&amp;$F170),INDIRECT($F$1&amp;dbP!$D$2&amp;":"&amp;dbP!$D$2),"&gt;="&amp;BB$6,INDIRECT($F$1&amp;dbP!$D$2&amp;":"&amp;dbP!$D$2),"&lt;="&amp;BB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C170" s="1">
        <f ca="1">SUMIFS(INDIRECT($F$1&amp;$F170&amp;":"&amp;$F170),INDIRECT($F$1&amp;dbP!$D$2&amp;":"&amp;dbP!$D$2),"&gt;="&amp;BC$6,INDIRECT($F$1&amp;dbP!$D$2&amp;":"&amp;dbP!$D$2),"&lt;="&amp;BC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D170" s="1">
        <f ca="1">SUMIFS(INDIRECT($F$1&amp;$F170&amp;":"&amp;$F170),INDIRECT($F$1&amp;dbP!$D$2&amp;":"&amp;dbP!$D$2),"&gt;="&amp;BD$6,INDIRECT($F$1&amp;dbP!$D$2&amp;":"&amp;dbP!$D$2),"&lt;="&amp;BD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E170" s="1">
        <f ca="1">SUMIFS(INDIRECT($F$1&amp;$F170&amp;":"&amp;$F170),INDIRECT($F$1&amp;dbP!$D$2&amp;":"&amp;dbP!$D$2),"&gt;="&amp;BE$6,INDIRECT($F$1&amp;dbP!$D$2&amp;":"&amp;dbP!$D$2),"&lt;="&amp;BE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</row>
    <row r="171" spans="2:57" x14ac:dyDescent="0.3">
      <c r="B171" s="1">
        <f>MAX(B$115:B170)+1</f>
        <v>61</v>
      </c>
      <c r="D171" s="1" t="str">
        <f ca="1">INDIRECT($B$1&amp;Items!T$2&amp;$B171)</f>
        <v>CF(-)</v>
      </c>
      <c r="F171" s="1" t="str">
        <f ca="1">INDIRECT($B$1&amp;Items!P$2&amp;$B171)</f>
        <v>AA</v>
      </c>
      <c r="H171" s="13" t="str">
        <f ca="1">INDIRECT($B$1&amp;Items!M$2&amp;$B171)</f>
        <v>Оплаты себестоимостных затрат</v>
      </c>
      <c r="I171" s="13" t="str">
        <f ca="1">IF(INDIRECT($B$1&amp;Items!N$2&amp;$B171)="",H171,INDIRECT($B$1&amp;Items!N$2&amp;$B171))</f>
        <v>Оплаты расходов этапа-4 бизнес-процесса</v>
      </c>
      <c r="J171" s="1" t="str">
        <f ca="1">IF(INDIRECT($B$1&amp;Items!O$2&amp;$B171)="",IF(H171&lt;&gt;I171,"  "&amp;I171,I171),"    "&amp;INDIRECT($B$1&amp;Items!O$2&amp;$B171))</f>
        <v xml:space="preserve">    Производственные затраты-29</v>
      </c>
      <c r="S171" s="1">
        <f ca="1">SUM($U171:INDIRECT(ADDRESS(ROW(),SUMIFS($1:$1,$5:$5,MAX($5:$5)))))</f>
        <v>805533.54</v>
      </c>
      <c r="V171" s="1">
        <f ca="1">SUMIFS(INDIRECT($F$1&amp;$F171&amp;":"&amp;$F171),INDIRECT($F$1&amp;dbP!$D$2&amp;":"&amp;dbP!$D$2),"&gt;="&amp;V$6,INDIRECT($F$1&amp;dbP!$D$2&amp;":"&amp;dbP!$D$2),"&lt;="&amp;V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W171" s="1">
        <f ca="1">SUMIFS(INDIRECT($F$1&amp;$F171&amp;":"&amp;$F171),INDIRECT($F$1&amp;dbP!$D$2&amp;":"&amp;dbP!$D$2),"&gt;="&amp;W$6,INDIRECT($F$1&amp;dbP!$D$2&amp;":"&amp;dbP!$D$2),"&lt;="&amp;W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X171" s="1">
        <f ca="1">SUMIFS(INDIRECT($F$1&amp;$F171&amp;":"&amp;$F171),INDIRECT($F$1&amp;dbP!$D$2&amp;":"&amp;dbP!$D$2),"&gt;="&amp;X$6,INDIRECT($F$1&amp;dbP!$D$2&amp;":"&amp;dbP!$D$2),"&lt;="&amp;X$7,INDIRECT($F$1&amp;dbP!$O$2&amp;":"&amp;dbP!$O$2),$H171,INDIRECT($F$1&amp;dbP!$P$2&amp;":"&amp;dbP!$P$2),IF($I171=$J171,"*",$I171),INDIRECT($F$1&amp;dbP!$Q$2&amp;":"&amp;dbP!$Q$2),IF(OR($I171=$J171,"  "&amp;$I171=$J171),"*",RIGHT($J171,LEN($J171)-4)))</f>
        <v>805533.54</v>
      </c>
      <c r="Y171" s="1">
        <f ca="1">SUMIFS(INDIRECT($F$1&amp;$F171&amp;":"&amp;$F171),INDIRECT($F$1&amp;dbP!$D$2&amp;":"&amp;dbP!$D$2),"&gt;="&amp;Y$6,INDIRECT($F$1&amp;dbP!$D$2&amp;":"&amp;dbP!$D$2),"&lt;="&amp;Y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Z171" s="1">
        <f ca="1">SUMIFS(INDIRECT($F$1&amp;$F171&amp;":"&amp;$F171),INDIRECT($F$1&amp;dbP!$D$2&amp;":"&amp;dbP!$D$2),"&gt;="&amp;Z$6,INDIRECT($F$1&amp;dbP!$D$2&amp;":"&amp;dbP!$D$2),"&lt;="&amp;Z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A171" s="1">
        <f ca="1">SUMIFS(INDIRECT($F$1&amp;$F171&amp;":"&amp;$F171),INDIRECT($F$1&amp;dbP!$D$2&amp;":"&amp;dbP!$D$2),"&gt;="&amp;AA$6,INDIRECT($F$1&amp;dbP!$D$2&amp;":"&amp;dbP!$D$2),"&lt;="&amp;AA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B171" s="1">
        <f ca="1">SUMIFS(INDIRECT($F$1&amp;$F171&amp;":"&amp;$F171),INDIRECT($F$1&amp;dbP!$D$2&amp;":"&amp;dbP!$D$2),"&gt;="&amp;AB$6,INDIRECT($F$1&amp;dbP!$D$2&amp;":"&amp;dbP!$D$2),"&lt;="&amp;AB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C171" s="1">
        <f ca="1">SUMIFS(INDIRECT($F$1&amp;$F171&amp;":"&amp;$F171),INDIRECT($F$1&amp;dbP!$D$2&amp;":"&amp;dbP!$D$2),"&gt;="&amp;AC$6,INDIRECT($F$1&amp;dbP!$D$2&amp;":"&amp;dbP!$D$2),"&lt;="&amp;AC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D171" s="1">
        <f ca="1">SUMIFS(INDIRECT($F$1&amp;$F171&amp;":"&amp;$F171),INDIRECT($F$1&amp;dbP!$D$2&amp;":"&amp;dbP!$D$2),"&gt;="&amp;AD$6,INDIRECT($F$1&amp;dbP!$D$2&amp;":"&amp;dbP!$D$2),"&lt;="&amp;AD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E171" s="1">
        <f ca="1">SUMIFS(INDIRECT($F$1&amp;$F171&amp;":"&amp;$F171),INDIRECT($F$1&amp;dbP!$D$2&amp;":"&amp;dbP!$D$2),"&gt;="&amp;AE$6,INDIRECT($F$1&amp;dbP!$D$2&amp;":"&amp;dbP!$D$2),"&lt;="&amp;AE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F171" s="1">
        <f ca="1">SUMIFS(INDIRECT($F$1&amp;$F171&amp;":"&amp;$F171),INDIRECT($F$1&amp;dbP!$D$2&amp;":"&amp;dbP!$D$2),"&gt;="&amp;AF$6,INDIRECT($F$1&amp;dbP!$D$2&amp;":"&amp;dbP!$D$2),"&lt;="&amp;AF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G171" s="1">
        <f ca="1">SUMIFS(INDIRECT($F$1&amp;$F171&amp;":"&amp;$F171),INDIRECT($F$1&amp;dbP!$D$2&amp;":"&amp;dbP!$D$2),"&gt;="&amp;AG$6,INDIRECT($F$1&amp;dbP!$D$2&amp;":"&amp;dbP!$D$2),"&lt;="&amp;AG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H171" s="1">
        <f ca="1">SUMIFS(INDIRECT($F$1&amp;$F171&amp;":"&amp;$F171),INDIRECT($F$1&amp;dbP!$D$2&amp;":"&amp;dbP!$D$2),"&gt;="&amp;AH$6,INDIRECT($F$1&amp;dbP!$D$2&amp;":"&amp;dbP!$D$2),"&lt;="&amp;AH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I171" s="1">
        <f ca="1">SUMIFS(INDIRECT($F$1&amp;$F171&amp;":"&amp;$F171),INDIRECT($F$1&amp;dbP!$D$2&amp;":"&amp;dbP!$D$2),"&gt;="&amp;AI$6,INDIRECT($F$1&amp;dbP!$D$2&amp;":"&amp;dbP!$D$2),"&lt;="&amp;AI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J171" s="1">
        <f ca="1">SUMIFS(INDIRECT($F$1&amp;$F171&amp;":"&amp;$F171),INDIRECT($F$1&amp;dbP!$D$2&amp;":"&amp;dbP!$D$2),"&gt;="&amp;AJ$6,INDIRECT($F$1&amp;dbP!$D$2&amp;":"&amp;dbP!$D$2),"&lt;="&amp;AJ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K171" s="1">
        <f ca="1">SUMIFS(INDIRECT($F$1&amp;$F171&amp;":"&amp;$F171),INDIRECT($F$1&amp;dbP!$D$2&amp;":"&amp;dbP!$D$2),"&gt;="&amp;AK$6,INDIRECT($F$1&amp;dbP!$D$2&amp;":"&amp;dbP!$D$2),"&lt;="&amp;AK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L171" s="1">
        <f ca="1">SUMIFS(INDIRECT($F$1&amp;$F171&amp;":"&amp;$F171),INDIRECT($F$1&amp;dbP!$D$2&amp;":"&amp;dbP!$D$2),"&gt;="&amp;AL$6,INDIRECT($F$1&amp;dbP!$D$2&amp;":"&amp;dbP!$D$2),"&lt;="&amp;AL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M171" s="1">
        <f ca="1">SUMIFS(INDIRECT($F$1&amp;$F171&amp;":"&amp;$F171),INDIRECT($F$1&amp;dbP!$D$2&amp;":"&amp;dbP!$D$2),"&gt;="&amp;AM$6,INDIRECT($F$1&amp;dbP!$D$2&amp;":"&amp;dbP!$D$2),"&lt;="&amp;AM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N171" s="1">
        <f ca="1">SUMIFS(INDIRECT($F$1&amp;$F171&amp;":"&amp;$F171),INDIRECT($F$1&amp;dbP!$D$2&amp;":"&amp;dbP!$D$2),"&gt;="&amp;AN$6,INDIRECT($F$1&amp;dbP!$D$2&amp;":"&amp;dbP!$D$2),"&lt;="&amp;AN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O171" s="1">
        <f ca="1">SUMIFS(INDIRECT($F$1&amp;$F171&amp;":"&amp;$F171),INDIRECT($F$1&amp;dbP!$D$2&amp;":"&amp;dbP!$D$2),"&gt;="&amp;AO$6,INDIRECT($F$1&amp;dbP!$D$2&amp;":"&amp;dbP!$D$2),"&lt;="&amp;AO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P171" s="1">
        <f ca="1">SUMIFS(INDIRECT($F$1&amp;$F171&amp;":"&amp;$F171),INDIRECT($F$1&amp;dbP!$D$2&amp;":"&amp;dbP!$D$2),"&gt;="&amp;AP$6,INDIRECT($F$1&amp;dbP!$D$2&amp;":"&amp;dbP!$D$2),"&lt;="&amp;AP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Q171" s="1">
        <f ca="1">SUMIFS(INDIRECT($F$1&amp;$F171&amp;":"&amp;$F171),INDIRECT($F$1&amp;dbP!$D$2&amp;":"&amp;dbP!$D$2),"&gt;="&amp;AQ$6,INDIRECT($F$1&amp;dbP!$D$2&amp;":"&amp;dbP!$D$2),"&lt;="&amp;AQ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R171" s="1">
        <f ca="1">SUMIFS(INDIRECT($F$1&amp;$F171&amp;":"&amp;$F171),INDIRECT($F$1&amp;dbP!$D$2&amp;":"&amp;dbP!$D$2),"&gt;="&amp;AR$6,INDIRECT($F$1&amp;dbP!$D$2&amp;":"&amp;dbP!$D$2),"&lt;="&amp;AR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S171" s="1">
        <f ca="1">SUMIFS(INDIRECT($F$1&amp;$F171&amp;":"&amp;$F171),INDIRECT($F$1&amp;dbP!$D$2&amp;":"&amp;dbP!$D$2),"&gt;="&amp;AS$6,INDIRECT($F$1&amp;dbP!$D$2&amp;":"&amp;dbP!$D$2),"&lt;="&amp;AS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T171" s="1">
        <f ca="1">SUMIFS(INDIRECT($F$1&amp;$F171&amp;":"&amp;$F171),INDIRECT($F$1&amp;dbP!$D$2&amp;":"&amp;dbP!$D$2),"&gt;="&amp;AT$6,INDIRECT($F$1&amp;dbP!$D$2&amp;":"&amp;dbP!$D$2),"&lt;="&amp;AT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U171" s="1">
        <f ca="1">SUMIFS(INDIRECT($F$1&amp;$F171&amp;":"&amp;$F171),INDIRECT($F$1&amp;dbP!$D$2&amp;":"&amp;dbP!$D$2),"&gt;="&amp;AU$6,INDIRECT($F$1&amp;dbP!$D$2&amp;":"&amp;dbP!$D$2),"&lt;="&amp;AU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V171" s="1">
        <f ca="1">SUMIFS(INDIRECT($F$1&amp;$F171&amp;":"&amp;$F171),INDIRECT($F$1&amp;dbP!$D$2&amp;":"&amp;dbP!$D$2),"&gt;="&amp;AV$6,INDIRECT($F$1&amp;dbP!$D$2&amp;":"&amp;dbP!$D$2),"&lt;="&amp;AV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W171" s="1">
        <f ca="1">SUMIFS(INDIRECT($F$1&amp;$F171&amp;":"&amp;$F171),INDIRECT($F$1&amp;dbP!$D$2&amp;":"&amp;dbP!$D$2),"&gt;="&amp;AW$6,INDIRECT($F$1&amp;dbP!$D$2&amp;":"&amp;dbP!$D$2),"&lt;="&amp;AW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X171" s="1">
        <f ca="1">SUMIFS(INDIRECT($F$1&amp;$F171&amp;":"&amp;$F171),INDIRECT($F$1&amp;dbP!$D$2&amp;":"&amp;dbP!$D$2),"&gt;="&amp;AX$6,INDIRECT($F$1&amp;dbP!$D$2&amp;":"&amp;dbP!$D$2),"&lt;="&amp;AX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Y171" s="1">
        <f ca="1">SUMIFS(INDIRECT($F$1&amp;$F171&amp;":"&amp;$F171),INDIRECT($F$1&amp;dbP!$D$2&amp;":"&amp;dbP!$D$2),"&gt;="&amp;AY$6,INDIRECT($F$1&amp;dbP!$D$2&amp;":"&amp;dbP!$D$2),"&lt;="&amp;AY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Z171" s="1">
        <f ca="1">SUMIFS(INDIRECT($F$1&amp;$F171&amp;":"&amp;$F171),INDIRECT($F$1&amp;dbP!$D$2&amp;":"&amp;dbP!$D$2),"&gt;="&amp;AZ$6,INDIRECT($F$1&amp;dbP!$D$2&amp;":"&amp;dbP!$D$2),"&lt;="&amp;AZ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A171" s="1">
        <f ca="1">SUMIFS(INDIRECT($F$1&amp;$F171&amp;":"&amp;$F171),INDIRECT($F$1&amp;dbP!$D$2&amp;":"&amp;dbP!$D$2),"&gt;="&amp;BA$6,INDIRECT($F$1&amp;dbP!$D$2&amp;":"&amp;dbP!$D$2),"&lt;="&amp;BA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B171" s="1">
        <f ca="1">SUMIFS(INDIRECT($F$1&amp;$F171&amp;":"&amp;$F171),INDIRECT($F$1&amp;dbP!$D$2&amp;":"&amp;dbP!$D$2),"&gt;="&amp;BB$6,INDIRECT($F$1&amp;dbP!$D$2&amp;":"&amp;dbP!$D$2),"&lt;="&amp;BB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C171" s="1">
        <f ca="1">SUMIFS(INDIRECT($F$1&amp;$F171&amp;":"&amp;$F171),INDIRECT($F$1&amp;dbP!$D$2&amp;":"&amp;dbP!$D$2),"&gt;="&amp;BC$6,INDIRECT($F$1&amp;dbP!$D$2&amp;":"&amp;dbP!$D$2),"&lt;="&amp;BC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D171" s="1">
        <f ca="1">SUMIFS(INDIRECT($F$1&amp;$F171&amp;":"&amp;$F171),INDIRECT($F$1&amp;dbP!$D$2&amp;":"&amp;dbP!$D$2),"&gt;="&amp;BD$6,INDIRECT($F$1&amp;dbP!$D$2&amp;":"&amp;dbP!$D$2),"&lt;="&amp;BD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E171" s="1">
        <f ca="1">SUMIFS(INDIRECT($F$1&amp;$F171&amp;":"&amp;$F171),INDIRECT($F$1&amp;dbP!$D$2&amp;":"&amp;dbP!$D$2),"&gt;="&amp;BE$6,INDIRECT($F$1&amp;dbP!$D$2&amp;":"&amp;dbP!$D$2),"&lt;="&amp;BE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</row>
    <row r="172" spans="2:57" x14ac:dyDescent="0.3">
      <c r="B172" s="1">
        <f>MAX(B$115:B171)+1</f>
        <v>62</v>
      </c>
      <c r="D172" s="1" t="str">
        <f ca="1">INDIRECT($B$1&amp;Items!T$2&amp;$B172)</f>
        <v>CF(-)</v>
      </c>
      <c r="F172" s="1" t="str">
        <f ca="1">INDIRECT($B$1&amp;Items!P$2&amp;$B172)</f>
        <v>AA</v>
      </c>
      <c r="H172" s="13" t="str">
        <f ca="1">INDIRECT($B$1&amp;Items!M$2&amp;$B172)</f>
        <v>Оплаты себестоимостных затрат</v>
      </c>
      <c r="I172" s="13" t="str">
        <f ca="1">IF(INDIRECT($B$1&amp;Items!N$2&amp;$B172)="",H172,INDIRECT($B$1&amp;Items!N$2&amp;$B172))</f>
        <v>Оплаты расходов этапа-4 бизнес-процесса</v>
      </c>
      <c r="J172" s="1" t="str">
        <f ca="1">IF(INDIRECT($B$1&amp;Items!O$2&amp;$B172)="",IF(H172&lt;&gt;I172,"  "&amp;I172,I172),"    "&amp;INDIRECT($B$1&amp;Items!O$2&amp;$B172))</f>
        <v xml:space="preserve">    Производственные затраты-30</v>
      </c>
      <c r="S172" s="1">
        <f ca="1">SUM($U172:INDIRECT(ADDRESS(ROW(),SUMIFS($1:$1,$5:$5,MAX($5:$5)))))</f>
        <v>1043034.8164059999</v>
      </c>
      <c r="V172" s="1">
        <f ca="1">SUMIFS(INDIRECT($F$1&amp;$F172&amp;":"&amp;$F172),INDIRECT($F$1&amp;dbP!$D$2&amp;":"&amp;dbP!$D$2),"&gt;="&amp;V$6,INDIRECT($F$1&amp;dbP!$D$2&amp;":"&amp;dbP!$D$2),"&lt;="&amp;V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W172" s="1">
        <f ca="1">SUMIFS(INDIRECT($F$1&amp;$F172&amp;":"&amp;$F172),INDIRECT($F$1&amp;dbP!$D$2&amp;":"&amp;dbP!$D$2),"&gt;="&amp;W$6,INDIRECT($F$1&amp;dbP!$D$2&amp;":"&amp;dbP!$D$2),"&lt;="&amp;W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X172" s="1">
        <f ca="1">SUMIFS(INDIRECT($F$1&amp;$F172&amp;":"&amp;$F172),INDIRECT($F$1&amp;dbP!$D$2&amp;":"&amp;dbP!$D$2),"&gt;="&amp;X$6,INDIRECT($F$1&amp;dbP!$D$2&amp;":"&amp;dbP!$D$2),"&lt;="&amp;X$7,INDIRECT($F$1&amp;dbP!$O$2&amp;":"&amp;dbP!$O$2),$H172,INDIRECT($F$1&amp;dbP!$P$2&amp;":"&amp;dbP!$P$2),IF($I172=$J172,"*",$I172),INDIRECT($F$1&amp;dbP!$Q$2&amp;":"&amp;dbP!$Q$2),IF(OR($I172=$J172,"  "&amp;$I172=$J172),"*",RIGHT($J172,LEN($J172)-4)))</f>
        <v>312910.44492179999</v>
      </c>
      <c r="Y172" s="1">
        <f ca="1">SUMIFS(INDIRECT($F$1&amp;$F172&amp;":"&amp;$F172),INDIRECT($F$1&amp;dbP!$D$2&amp;":"&amp;dbP!$D$2),"&gt;="&amp;Y$6,INDIRECT($F$1&amp;dbP!$D$2&amp;":"&amp;dbP!$D$2),"&lt;="&amp;Y$7,INDIRECT($F$1&amp;dbP!$O$2&amp;":"&amp;dbP!$O$2),$H172,INDIRECT($F$1&amp;dbP!$P$2&amp;":"&amp;dbP!$P$2),IF($I172=$J172,"*",$I172),INDIRECT($F$1&amp;dbP!$Q$2&amp;":"&amp;dbP!$Q$2),IF(OR($I172=$J172,"  "&amp;$I172=$J172),"*",RIGHT($J172,LEN($J172)-4)))</f>
        <v>730124.3714842</v>
      </c>
      <c r="Z172" s="1">
        <f ca="1">SUMIFS(INDIRECT($F$1&amp;$F172&amp;":"&amp;$F172),INDIRECT($F$1&amp;dbP!$D$2&amp;":"&amp;dbP!$D$2),"&gt;="&amp;Z$6,INDIRECT($F$1&amp;dbP!$D$2&amp;":"&amp;dbP!$D$2),"&lt;="&amp;Z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A172" s="1">
        <f ca="1">SUMIFS(INDIRECT($F$1&amp;$F172&amp;":"&amp;$F172),INDIRECT($F$1&amp;dbP!$D$2&amp;":"&amp;dbP!$D$2),"&gt;="&amp;AA$6,INDIRECT($F$1&amp;dbP!$D$2&amp;":"&amp;dbP!$D$2),"&lt;="&amp;AA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B172" s="1">
        <f ca="1">SUMIFS(INDIRECT($F$1&amp;$F172&amp;":"&amp;$F172),INDIRECT($F$1&amp;dbP!$D$2&amp;":"&amp;dbP!$D$2),"&gt;="&amp;AB$6,INDIRECT($F$1&amp;dbP!$D$2&amp;":"&amp;dbP!$D$2),"&lt;="&amp;AB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C172" s="1">
        <f ca="1">SUMIFS(INDIRECT($F$1&amp;$F172&amp;":"&amp;$F172),INDIRECT($F$1&amp;dbP!$D$2&amp;":"&amp;dbP!$D$2),"&gt;="&amp;AC$6,INDIRECT($F$1&amp;dbP!$D$2&amp;":"&amp;dbP!$D$2),"&lt;="&amp;AC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D172" s="1">
        <f ca="1">SUMIFS(INDIRECT($F$1&amp;$F172&amp;":"&amp;$F172),INDIRECT($F$1&amp;dbP!$D$2&amp;":"&amp;dbP!$D$2),"&gt;="&amp;AD$6,INDIRECT($F$1&amp;dbP!$D$2&amp;":"&amp;dbP!$D$2),"&lt;="&amp;AD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E172" s="1">
        <f ca="1">SUMIFS(INDIRECT($F$1&amp;$F172&amp;":"&amp;$F172),INDIRECT($F$1&amp;dbP!$D$2&amp;":"&amp;dbP!$D$2),"&gt;="&amp;AE$6,INDIRECT($F$1&amp;dbP!$D$2&amp;":"&amp;dbP!$D$2),"&lt;="&amp;AE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F172" s="1">
        <f ca="1">SUMIFS(INDIRECT($F$1&amp;$F172&amp;":"&amp;$F172),INDIRECT($F$1&amp;dbP!$D$2&amp;":"&amp;dbP!$D$2),"&gt;="&amp;AF$6,INDIRECT($F$1&amp;dbP!$D$2&amp;":"&amp;dbP!$D$2),"&lt;="&amp;AF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G172" s="1">
        <f ca="1">SUMIFS(INDIRECT($F$1&amp;$F172&amp;":"&amp;$F172),INDIRECT($F$1&amp;dbP!$D$2&amp;":"&amp;dbP!$D$2),"&gt;="&amp;AG$6,INDIRECT($F$1&amp;dbP!$D$2&amp;":"&amp;dbP!$D$2),"&lt;="&amp;AG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H172" s="1">
        <f ca="1">SUMIFS(INDIRECT($F$1&amp;$F172&amp;":"&amp;$F172),INDIRECT($F$1&amp;dbP!$D$2&amp;":"&amp;dbP!$D$2),"&gt;="&amp;AH$6,INDIRECT($F$1&amp;dbP!$D$2&amp;":"&amp;dbP!$D$2),"&lt;="&amp;AH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I172" s="1">
        <f ca="1">SUMIFS(INDIRECT($F$1&amp;$F172&amp;":"&amp;$F172),INDIRECT($F$1&amp;dbP!$D$2&amp;":"&amp;dbP!$D$2),"&gt;="&amp;AI$6,INDIRECT($F$1&amp;dbP!$D$2&amp;":"&amp;dbP!$D$2),"&lt;="&amp;AI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J172" s="1">
        <f ca="1">SUMIFS(INDIRECT($F$1&amp;$F172&amp;":"&amp;$F172),INDIRECT($F$1&amp;dbP!$D$2&amp;":"&amp;dbP!$D$2),"&gt;="&amp;AJ$6,INDIRECT($F$1&amp;dbP!$D$2&amp;":"&amp;dbP!$D$2),"&lt;="&amp;AJ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K172" s="1">
        <f ca="1">SUMIFS(INDIRECT($F$1&amp;$F172&amp;":"&amp;$F172),INDIRECT($F$1&amp;dbP!$D$2&amp;":"&amp;dbP!$D$2),"&gt;="&amp;AK$6,INDIRECT($F$1&amp;dbP!$D$2&amp;":"&amp;dbP!$D$2),"&lt;="&amp;AK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L172" s="1">
        <f ca="1">SUMIFS(INDIRECT($F$1&amp;$F172&amp;":"&amp;$F172),INDIRECT($F$1&amp;dbP!$D$2&amp;":"&amp;dbP!$D$2),"&gt;="&amp;AL$6,INDIRECT($F$1&amp;dbP!$D$2&amp;":"&amp;dbP!$D$2),"&lt;="&amp;AL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M172" s="1">
        <f ca="1">SUMIFS(INDIRECT($F$1&amp;$F172&amp;":"&amp;$F172),INDIRECT($F$1&amp;dbP!$D$2&amp;":"&amp;dbP!$D$2),"&gt;="&amp;AM$6,INDIRECT($F$1&amp;dbP!$D$2&amp;":"&amp;dbP!$D$2),"&lt;="&amp;AM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N172" s="1">
        <f ca="1">SUMIFS(INDIRECT($F$1&amp;$F172&amp;":"&amp;$F172),INDIRECT($F$1&amp;dbP!$D$2&amp;":"&amp;dbP!$D$2),"&gt;="&amp;AN$6,INDIRECT($F$1&amp;dbP!$D$2&amp;":"&amp;dbP!$D$2),"&lt;="&amp;AN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O172" s="1">
        <f ca="1">SUMIFS(INDIRECT($F$1&amp;$F172&amp;":"&amp;$F172),INDIRECT($F$1&amp;dbP!$D$2&amp;":"&amp;dbP!$D$2),"&gt;="&amp;AO$6,INDIRECT($F$1&amp;dbP!$D$2&amp;":"&amp;dbP!$D$2),"&lt;="&amp;AO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P172" s="1">
        <f ca="1">SUMIFS(INDIRECT($F$1&amp;$F172&amp;":"&amp;$F172),INDIRECT($F$1&amp;dbP!$D$2&amp;":"&amp;dbP!$D$2),"&gt;="&amp;AP$6,INDIRECT($F$1&amp;dbP!$D$2&amp;":"&amp;dbP!$D$2),"&lt;="&amp;AP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Q172" s="1">
        <f ca="1">SUMIFS(INDIRECT($F$1&amp;$F172&amp;":"&amp;$F172),INDIRECT($F$1&amp;dbP!$D$2&amp;":"&amp;dbP!$D$2),"&gt;="&amp;AQ$6,INDIRECT($F$1&amp;dbP!$D$2&amp;":"&amp;dbP!$D$2),"&lt;="&amp;AQ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R172" s="1">
        <f ca="1">SUMIFS(INDIRECT($F$1&amp;$F172&amp;":"&amp;$F172),INDIRECT($F$1&amp;dbP!$D$2&amp;":"&amp;dbP!$D$2),"&gt;="&amp;AR$6,INDIRECT($F$1&amp;dbP!$D$2&amp;":"&amp;dbP!$D$2),"&lt;="&amp;AR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S172" s="1">
        <f ca="1">SUMIFS(INDIRECT($F$1&amp;$F172&amp;":"&amp;$F172),INDIRECT($F$1&amp;dbP!$D$2&amp;":"&amp;dbP!$D$2),"&gt;="&amp;AS$6,INDIRECT($F$1&amp;dbP!$D$2&amp;":"&amp;dbP!$D$2),"&lt;="&amp;AS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T172" s="1">
        <f ca="1">SUMIFS(INDIRECT($F$1&amp;$F172&amp;":"&amp;$F172),INDIRECT($F$1&amp;dbP!$D$2&amp;":"&amp;dbP!$D$2),"&gt;="&amp;AT$6,INDIRECT($F$1&amp;dbP!$D$2&amp;":"&amp;dbP!$D$2),"&lt;="&amp;AT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U172" s="1">
        <f ca="1">SUMIFS(INDIRECT($F$1&amp;$F172&amp;":"&amp;$F172),INDIRECT($F$1&amp;dbP!$D$2&amp;":"&amp;dbP!$D$2),"&gt;="&amp;AU$6,INDIRECT($F$1&amp;dbP!$D$2&amp;":"&amp;dbP!$D$2),"&lt;="&amp;AU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V172" s="1">
        <f ca="1">SUMIFS(INDIRECT($F$1&amp;$F172&amp;":"&amp;$F172),INDIRECT($F$1&amp;dbP!$D$2&amp;":"&amp;dbP!$D$2),"&gt;="&amp;AV$6,INDIRECT($F$1&amp;dbP!$D$2&amp;":"&amp;dbP!$D$2),"&lt;="&amp;AV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W172" s="1">
        <f ca="1">SUMIFS(INDIRECT($F$1&amp;$F172&amp;":"&amp;$F172),INDIRECT($F$1&amp;dbP!$D$2&amp;":"&amp;dbP!$D$2),"&gt;="&amp;AW$6,INDIRECT($F$1&amp;dbP!$D$2&amp;":"&amp;dbP!$D$2),"&lt;="&amp;AW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X172" s="1">
        <f ca="1">SUMIFS(INDIRECT($F$1&amp;$F172&amp;":"&amp;$F172),INDIRECT($F$1&amp;dbP!$D$2&amp;":"&amp;dbP!$D$2),"&gt;="&amp;AX$6,INDIRECT($F$1&amp;dbP!$D$2&amp;":"&amp;dbP!$D$2),"&lt;="&amp;AX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Y172" s="1">
        <f ca="1">SUMIFS(INDIRECT($F$1&amp;$F172&amp;":"&amp;$F172),INDIRECT($F$1&amp;dbP!$D$2&amp;":"&amp;dbP!$D$2),"&gt;="&amp;AY$6,INDIRECT($F$1&amp;dbP!$D$2&amp;":"&amp;dbP!$D$2),"&lt;="&amp;AY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Z172" s="1">
        <f ca="1">SUMIFS(INDIRECT($F$1&amp;$F172&amp;":"&amp;$F172),INDIRECT($F$1&amp;dbP!$D$2&amp;":"&amp;dbP!$D$2),"&gt;="&amp;AZ$6,INDIRECT($F$1&amp;dbP!$D$2&amp;":"&amp;dbP!$D$2),"&lt;="&amp;AZ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A172" s="1">
        <f ca="1">SUMIFS(INDIRECT($F$1&amp;$F172&amp;":"&amp;$F172),INDIRECT($F$1&amp;dbP!$D$2&amp;":"&amp;dbP!$D$2),"&gt;="&amp;BA$6,INDIRECT($F$1&amp;dbP!$D$2&amp;":"&amp;dbP!$D$2),"&lt;="&amp;BA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B172" s="1">
        <f ca="1">SUMIFS(INDIRECT($F$1&amp;$F172&amp;":"&amp;$F172),INDIRECT($F$1&amp;dbP!$D$2&amp;":"&amp;dbP!$D$2),"&gt;="&amp;BB$6,INDIRECT($F$1&amp;dbP!$D$2&amp;":"&amp;dbP!$D$2),"&lt;="&amp;BB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C172" s="1">
        <f ca="1">SUMIFS(INDIRECT($F$1&amp;$F172&amp;":"&amp;$F172),INDIRECT($F$1&amp;dbP!$D$2&amp;":"&amp;dbP!$D$2),"&gt;="&amp;BC$6,INDIRECT($F$1&amp;dbP!$D$2&amp;":"&amp;dbP!$D$2),"&lt;="&amp;BC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D172" s="1">
        <f ca="1">SUMIFS(INDIRECT($F$1&amp;$F172&amp;":"&amp;$F172),INDIRECT($F$1&amp;dbP!$D$2&amp;":"&amp;dbP!$D$2),"&gt;="&amp;BD$6,INDIRECT($F$1&amp;dbP!$D$2&amp;":"&amp;dbP!$D$2),"&lt;="&amp;BD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E172" s="1">
        <f ca="1">SUMIFS(INDIRECT($F$1&amp;$F172&amp;":"&amp;$F172),INDIRECT($F$1&amp;dbP!$D$2&amp;":"&amp;dbP!$D$2),"&gt;="&amp;BE$6,INDIRECT($F$1&amp;dbP!$D$2&amp;":"&amp;dbP!$D$2),"&lt;="&amp;BE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</row>
    <row r="173" spans="2:57" x14ac:dyDescent="0.3">
      <c r="B173" s="1">
        <f>MAX(B$115:B172)+1</f>
        <v>63</v>
      </c>
      <c r="D173" s="1" t="str">
        <f ca="1">INDIRECT($B$1&amp;Items!T$2&amp;$B173)</f>
        <v>CF(-)</v>
      </c>
      <c r="F173" s="1" t="str">
        <f ca="1">INDIRECT($B$1&amp;Items!P$2&amp;$B173)</f>
        <v>AA</v>
      </c>
      <c r="H173" s="13" t="str">
        <f ca="1">INDIRECT($B$1&amp;Items!M$2&amp;$B173)</f>
        <v>Оплаты себестоимостных затрат</v>
      </c>
      <c r="I173" s="13" t="str">
        <f ca="1">IF(INDIRECT($B$1&amp;Items!N$2&amp;$B173)="",H173,INDIRECT($B$1&amp;Items!N$2&amp;$B173))</f>
        <v>Оплаты расходов этапа-4 бизнес-процесса</v>
      </c>
      <c r="J173" s="1" t="str">
        <f ca="1">IF(INDIRECT($B$1&amp;Items!O$2&amp;$B173)="",IF(H173&lt;&gt;I173,"  "&amp;I173,I173),"    "&amp;INDIRECT($B$1&amp;Items!O$2&amp;$B173))</f>
        <v xml:space="preserve">    Производственные затраты-31</v>
      </c>
      <c r="S173" s="1">
        <f ca="1">SUM($U173:INDIRECT(ADDRESS(ROW(),SUMIFS($1:$1,$5:$5,MAX($5:$5)))))</f>
        <v>1161637.691994</v>
      </c>
      <c r="V173" s="1">
        <f ca="1">SUMIFS(INDIRECT($F$1&amp;$F173&amp;":"&amp;$F173),INDIRECT($F$1&amp;dbP!$D$2&amp;":"&amp;dbP!$D$2),"&gt;="&amp;V$6,INDIRECT($F$1&amp;dbP!$D$2&amp;":"&amp;dbP!$D$2),"&lt;="&amp;V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W173" s="1">
        <f ca="1">SUMIFS(INDIRECT($F$1&amp;$F173&amp;":"&amp;$F173),INDIRECT($F$1&amp;dbP!$D$2&amp;":"&amp;dbP!$D$2),"&gt;="&amp;W$6,INDIRECT($F$1&amp;dbP!$D$2&amp;":"&amp;dbP!$D$2),"&lt;="&amp;W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X173" s="1">
        <f ca="1">SUMIFS(INDIRECT($F$1&amp;$F173&amp;":"&amp;$F173),INDIRECT($F$1&amp;dbP!$D$2&amp;":"&amp;dbP!$D$2),"&gt;="&amp;X$6,INDIRECT($F$1&amp;dbP!$D$2&amp;":"&amp;dbP!$D$2),"&lt;="&amp;X$7,INDIRECT($F$1&amp;dbP!$O$2&amp;":"&amp;dbP!$O$2),$H173,INDIRECT($F$1&amp;dbP!$P$2&amp;":"&amp;dbP!$P$2),IF($I173=$J173,"*",$I173),INDIRECT($F$1&amp;dbP!$Q$2&amp;":"&amp;dbP!$Q$2),IF(OR($I173=$J173,"  "&amp;$I173=$J173),"*",RIGHT($J173,LEN($J173)-4)))</f>
        <v>580818.845997</v>
      </c>
      <c r="Y173" s="1">
        <f ca="1">SUMIFS(INDIRECT($F$1&amp;$F173&amp;":"&amp;$F173),INDIRECT($F$1&amp;dbP!$D$2&amp;":"&amp;dbP!$D$2),"&gt;="&amp;Y$6,INDIRECT($F$1&amp;dbP!$D$2&amp;":"&amp;dbP!$D$2),"&lt;="&amp;Y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Z173" s="1">
        <f ca="1">SUMIFS(INDIRECT($F$1&amp;$F173&amp;":"&amp;$F173),INDIRECT($F$1&amp;dbP!$D$2&amp;":"&amp;dbP!$D$2),"&gt;="&amp;Z$6,INDIRECT($F$1&amp;dbP!$D$2&amp;":"&amp;dbP!$D$2),"&lt;="&amp;Z$7,INDIRECT($F$1&amp;dbP!$O$2&amp;":"&amp;dbP!$O$2),$H173,INDIRECT($F$1&amp;dbP!$P$2&amp;":"&amp;dbP!$P$2),IF($I173=$J173,"*",$I173),INDIRECT($F$1&amp;dbP!$Q$2&amp;":"&amp;dbP!$Q$2),IF(OR($I173=$J173,"  "&amp;$I173=$J173),"*",RIGHT($J173,LEN($J173)-4)))</f>
        <v>580818.845997</v>
      </c>
      <c r="AA173" s="1">
        <f ca="1">SUMIFS(INDIRECT($F$1&amp;$F173&amp;":"&amp;$F173),INDIRECT($F$1&amp;dbP!$D$2&amp;":"&amp;dbP!$D$2),"&gt;="&amp;AA$6,INDIRECT($F$1&amp;dbP!$D$2&amp;":"&amp;dbP!$D$2),"&lt;="&amp;AA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B173" s="1">
        <f ca="1">SUMIFS(INDIRECT($F$1&amp;$F173&amp;":"&amp;$F173),INDIRECT($F$1&amp;dbP!$D$2&amp;":"&amp;dbP!$D$2),"&gt;="&amp;AB$6,INDIRECT($F$1&amp;dbP!$D$2&amp;":"&amp;dbP!$D$2),"&lt;="&amp;AB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C173" s="1">
        <f ca="1">SUMIFS(INDIRECT($F$1&amp;$F173&amp;":"&amp;$F173),INDIRECT($F$1&amp;dbP!$D$2&amp;":"&amp;dbP!$D$2),"&gt;="&amp;AC$6,INDIRECT($F$1&amp;dbP!$D$2&amp;":"&amp;dbP!$D$2),"&lt;="&amp;AC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D173" s="1">
        <f ca="1">SUMIFS(INDIRECT($F$1&amp;$F173&amp;":"&amp;$F173),INDIRECT($F$1&amp;dbP!$D$2&amp;":"&amp;dbP!$D$2),"&gt;="&amp;AD$6,INDIRECT($F$1&amp;dbP!$D$2&amp;":"&amp;dbP!$D$2),"&lt;="&amp;AD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E173" s="1">
        <f ca="1">SUMIFS(INDIRECT($F$1&amp;$F173&amp;":"&amp;$F173),INDIRECT($F$1&amp;dbP!$D$2&amp;":"&amp;dbP!$D$2),"&gt;="&amp;AE$6,INDIRECT($F$1&amp;dbP!$D$2&amp;":"&amp;dbP!$D$2),"&lt;="&amp;AE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F173" s="1">
        <f ca="1">SUMIFS(INDIRECT($F$1&amp;$F173&amp;":"&amp;$F173),INDIRECT($F$1&amp;dbP!$D$2&amp;":"&amp;dbP!$D$2),"&gt;="&amp;AF$6,INDIRECT($F$1&amp;dbP!$D$2&amp;":"&amp;dbP!$D$2),"&lt;="&amp;AF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G173" s="1">
        <f ca="1">SUMIFS(INDIRECT($F$1&amp;$F173&amp;":"&amp;$F173),INDIRECT($F$1&amp;dbP!$D$2&amp;":"&amp;dbP!$D$2),"&gt;="&amp;AG$6,INDIRECT($F$1&amp;dbP!$D$2&amp;":"&amp;dbP!$D$2),"&lt;="&amp;AG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H173" s="1">
        <f ca="1">SUMIFS(INDIRECT($F$1&amp;$F173&amp;":"&amp;$F173),INDIRECT($F$1&amp;dbP!$D$2&amp;":"&amp;dbP!$D$2),"&gt;="&amp;AH$6,INDIRECT($F$1&amp;dbP!$D$2&amp;":"&amp;dbP!$D$2),"&lt;="&amp;AH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I173" s="1">
        <f ca="1">SUMIFS(INDIRECT($F$1&amp;$F173&amp;":"&amp;$F173),INDIRECT($F$1&amp;dbP!$D$2&amp;":"&amp;dbP!$D$2),"&gt;="&amp;AI$6,INDIRECT($F$1&amp;dbP!$D$2&amp;":"&amp;dbP!$D$2),"&lt;="&amp;AI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J173" s="1">
        <f ca="1">SUMIFS(INDIRECT($F$1&amp;$F173&amp;":"&amp;$F173),INDIRECT($F$1&amp;dbP!$D$2&amp;":"&amp;dbP!$D$2),"&gt;="&amp;AJ$6,INDIRECT($F$1&amp;dbP!$D$2&amp;":"&amp;dbP!$D$2),"&lt;="&amp;AJ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K173" s="1">
        <f ca="1">SUMIFS(INDIRECT($F$1&amp;$F173&amp;":"&amp;$F173),INDIRECT($F$1&amp;dbP!$D$2&amp;":"&amp;dbP!$D$2),"&gt;="&amp;AK$6,INDIRECT($F$1&amp;dbP!$D$2&amp;":"&amp;dbP!$D$2),"&lt;="&amp;AK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L173" s="1">
        <f ca="1">SUMIFS(INDIRECT($F$1&amp;$F173&amp;":"&amp;$F173),INDIRECT($F$1&amp;dbP!$D$2&amp;":"&amp;dbP!$D$2),"&gt;="&amp;AL$6,INDIRECT($F$1&amp;dbP!$D$2&amp;":"&amp;dbP!$D$2),"&lt;="&amp;AL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M173" s="1">
        <f ca="1">SUMIFS(INDIRECT($F$1&amp;$F173&amp;":"&amp;$F173),INDIRECT($F$1&amp;dbP!$D$2&amp;":"&amp;dbP!$D$2),"&gt;="&amp;AM$6,INDIRECT($F$1&amp;dbP!$D$2&amp;":"&amp;dbP!$D$2),"&lt;="&amp;AM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N173" s="1">
        <f ca="1">SUMIFS(INDIRECT($F$1&amp;$F173&amp;":"&amp;$F173),INDIRECT($F$1&amp;dbP!$D$2&amp;":"&amp;dbP!$D$2),"&gt;="&amp;AN$6,INDIRECT($F$1&amp;dbP!$D$2&amp;":"&amp;dbP!$D$2),"&lt;="&amp;AN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O173" s="1">
        <f ca="1">SUMIFS(INDIRECT($F$1&amp;$F173&amp;":"&amp;$F173),INDIRECT($F$1&amp;dbP!$D$2&amp;":"&amp;dbP!$D$2),"&gt;="&amp;AO$6,INDIRECT($F$1&amp;dbP!$D$2&amp;":"&amp;dbP!$D$2),"&lt;="&amp;AO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P173" s="1">
        <f ca="1">SUMIFS(INDIRECT($F$1&amp;$F173&amp;":"&amp;$F173),INDIRECT($F$1&amp;dbP!$D$2&amp;":"&amp;dbP!$D$2),"&gt;="&amp;AP$6,INDIRECT($F$1&amp;dbP!$D$2&amp;":"&amp;dbP!$D$2),"&lt;="&amp;AP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Q173" s="1">
        <f ca="1">SUMIFS(INDIRECT($F$1&amp;$F173&amp;":"&amp;$F173),INDIRECT($F$1&amp;dbP!$D$2&amp;":"&amp;dbP!$D$2),"&gt;="&amp;AQ$6,INDIRECT($F$1&amp;dbP!$D$2&amp;":"&amp;dbP!$D$2),"&lt;="&amp;AQ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R173" s="1">
        <f ca="1">SUMIFS(INDIRECT($F$1&amp;$F173&amp;":"&amp;$F173),INDIRECT($F$1&amp;dbP!$D$2&amp;":"&amp;dbP!$D$2),"&gt;="&amp;AR$6,INDIRECT($F$1&amp;dbP!$D$2&amp;":"&amp;dbP!$D$2),"&lt;="&amp;AR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S173" s="1">
        <f ca="1">SUMIFS(INDIRECT($F$1&amp;$F173&amp;":"&amp;$F173),INDIRECT($F$1&amp;dbP!$D$2&amp;":"&amp;dbP!$D$2),"&gt;="&amp;AS$6,INDIRECT($F$1&amp;dbP!$D$2&amp;":"&amp;dbP!$D$2),"&lt;="&amp;AS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T173" s="1">
        <f ca="1">SUMIFS(INDIRECT($F$1&amp;$F173&amp;":"&amp;$F173),INDIRECT($F$1&amp;dbP!$D$2&amp;":"&amp;dbP!$D$2),"&gt;="&amp;AT$6,INDIRECT($F$1&amp;dbP!$D$2&amp;":"&amp;dbP!$D$2),"&lt;="&amp;AT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U173" s="1">
        <f ca="1">SUMIFS(INDIRECT($F$1&amp;$F173&amp;":"&amp;$F173),INDIRECT($F$1&amp;dbP!$D$2&amp;":"&amp;dbP!$D$2),"&gt;="&amp;AU$6,INDIRECT($F$1&amp;dbP!$D$2&amp;":"&amp;dbP!$D$2),"&lt;="&amp;AU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V173" s="1">
        <f ca="1">SUMIFS(INDIRECT($F$1&amp;$F173&amp;":"&amp;$F173),INDIRECT($F$1&amp;dbP!$D$2&amp;":"&amp;dbP!$D$2),"&gt;="&amp;AV$6,INDIRECT($F$1&amp;dbP!$D$2&amp;":"&amp;dbP!$D$2),"&lt;="&amp;AV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W173" s="1">
        <f ca="1">SUMIFS(INDIRECT($F$1&amp;$F173&amp;":"&amp;$F173),INDIRECT($F$1&amp;dbP!$D$2&amp;":"&amp;dbP!$D$2),"&gt;="&amp;AW$6,INDIRECT($F$1&amp;dbP!$D$2&amp;":"&amp;dbP!$D$2),"&lt;="&amp;AW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X173" s="1">
        <f ca="1">SUMIFS(INDIRECT($F$1&amp;$F173&amp;":"&amp;$F173),INDIRECT($F$1&amp;dbP!$D$2&amp;":"&amp;dbP!$D$2),"&gt;="&amp;AX$6,INDIRECT($F$1&amp;dbP!$D$2&amp;":"&amp;dbP!$D$2),"&lt;="&amp;AX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Y173" s="1">
        <f ca="1">SUMIFS(INDIRECT($F$1&amp;$F173&amp;":"&amp;$F173),INDIRECT($F$1&amp;dbP!$D$2&amp;":"&amp;dbP!$D$2),"&gt;="&amp;AY$6,INDIRECT($F$1&amp;dbP!$D$2&amp;":"&amp;dbP!$D$2),"&lt;="&amp;AY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Z173" s="1">
        <f ca="1">SUMIFS(INDIRECT($F$1&amp;$F173&amp;":"&amp;$F173),INDIRECT($F$1&amp;dbP!$D$2&amp;":"&amp;dbP!$D$2),"&gt;="&amp;AZ$6,INDIRECT($F$1&amp;dbP!$D$2&amp;":"&amp;dbP!$D$2),"&lt;="&amp;AZ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A173" s="1">
        <f ca="1">SUMIFS(INDIRECT($F$1&amp;$F173&amp;":"&amp;$F173),INDIRECT($F$1&amp;dbP!$D$2&amp;":"&amp;dbP!$D$2),"&gt;="&amp;BA$6,INDIRECT($F$1&amp;dbP!$D$2&amp;":"&amp;dbP!$D$2),"&lt;="&amp;BA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B173" s="1">
        <f ca="1">SUMIFS(INDIRECT($F$1&amp;$F173&amp;":"&amp;$F173),INDIRECT($F$1&amp;dbP!$D$2&amp;":"&amp;dbP!$D$2),"&gt;="&amp;BB$6,INDIRECT($F$1&amp;dbP!$D$2&amp;":"&amp;dbP!$D$2),"&lt;="&amp;BB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C173" s="1">
        <f ca="1">SUMIFS(INDIRECT($F$1&amp;$F173&amp;":"&amp;$F173),INDIRECT($F$1&amp;dbP!$D$2&amp;":"&amp;dbP!$D$2),"&gt;="&amp;BC$6,INDIRECT($F$1&amp;dbP!$D$2&amp;":"&amp;dbP!$D$2),"&lt;="&amp;BC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D173" s="1">
        <f ca="1">SUMIFS(INDIRECT($F$1&amp;$F173&amp;":"&amp;$F173),INDIRECT($F$1&amp;dbP!$D$2&amp;":"&amp;dbP!$D$2),"&gt;="&amp;BD$6,INDIRECT($F$1&amp;dbP!$D$2&amp;":"&amp;dbP!$D$2),"&lt;="&amp;BD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E173" s="1">
        <f ca="1">SUMIFS(INDIRECT($F$1&amp;$F173&amp;":"&amp;$F173),INDIRECT($F$1&amp;dbP!$D$2&amp;":"&amp;dbP!$D$2),"&gt;="&amp;BE$6,INDIRECT($F$1&amp;dbP!$D$2&amp;":"&amp;dbP!$D$2),"&lt;="&amp;BE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</row>
    <row r="174" spans="2:57" x14ac:dyDescent="0.3">
      <c r="B174" s="1">
        <f>MAX(B$115:B173)+1</f>
        <v>64</v>
      </c>
      <c r="D174" s="1" t="str">
        <f ca="1">INDIRECT($B$1&amp;Items!T$2&amp;$B174)</f>
        <v>CF(-)</v>
      </c>
      <c r="F174" s="1" t="str">
        <f ca="1">INDIRECT($B$1&amp;Items!P$2&amp;$B174)</f>
        <v>AA</v>
      </c>
      <c r="H174" s="13" t="str">
        <f ca="1">INDIRECT($B$1&amp;Items!M$2&amp;$B174)</f>
        <v>Оплаты себестоимостных затрат</v>
      </c>
      <c r="I174" s="13" t="str">
        <f ca="1">IF(INDIRECT($B$1&amp;Items!N$2&amp;$B174)="",H174,INDIRECT($B$1&amp;Items!N$2&amp;$B174))</f>
        <v>Оплаты расходов этапа-4 бизнес-процесса</v>
      </c>
      <c r="J174" s="1" t="str">
        <f ca="1">IF(INDIRECT($B$1&amp;Items!O$2&amp;$B174)="",IF(H174&lt;&gt;I174,"  "&amp;I174,I174),"    "&amp;INDIRECT($B$1&amp;Items!O$2&amp;$B174))</f>
        <v xml:space="preserve">    Производственные затраты-32</v>
      </c>
      <c r="S174" s="1">
        <f ca="1">SUM($U174:INDIRECT(ADDRESS(ROW(),SUMIFS($1:$1,$5:$5,MAX($5:$5)))))</f>
        <v>1314919.555839</v>
      </c>
      <c r="V174" s="1">
        <f ca="1">SUMIFS(INDIRECT($F$1&amp;$F174&amp;":"&amp;$F174),INDIRECT($F$1&amp;dbP!$D$2&amp;":"&amp;dbP!$D$2),"&gt;="&amp;V$6,INDIRECT($F$1&amp;dbP!$D$2&amp;":"&amp;dbP!$D$2),"&lt;="&amp;V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W174" s="1">
        <f ca="1">SUMIFS(INDIRECT($F$1&amp;$F174&amp;":"&amp;$F174),INDIRECT($F$1&amp;dbP!$D$2&amp;":"&amp;dbP!$D$2),"&gt;="&amp;W$6,INDIRECT($F$1&amp;dbP!$D$2&amp;":"&amp;dbP!$D$2),"&lt;="&amp;W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X174" s="1">
        <f ca="1">SUMIFS(INDIRECT($F$1&amp;$F174&amp;":"&amp;$F174),INDIRECT($F$1&amp;dbP!$D$2&amp;":"&amp;dbP!$D$2),"&gt;="&amp;X$6,INDIRECT($F$1&amp;dbP!$D$2&amp;":"&amp;dbP!$D$2),"&lt;="&amp;X$7,INDIRECT($F$1&amp;dbP!$O$2&amp;":"&amp;dbP!$O$2),$H174,INDIRECT($F$1&amp;dbP!$P$2&amp;":"&amp;dbP!$P$2),IF($I174=$J174,"*",$I174),INDIRECT($F$1&amp;dbP!$Q$2&amp;":"&amp;dbP!$Q$2),IF(OR($I174=$J174,"  "&amp;$I174=$J174),"*",RIGHT($J174,LEN($J174)-4)))</f>
        <v>920443.68908729998</v>
      </c>
      <c r="Y174" s="1">
        <f ca="1">SUMIFS(INDIRECT($F$1&amp;$F174&amp;":"&amp;$F174),INDIRECT($F$1&amp;dbP!$D$2&amp;":"&amp;dbP!$D$2),"&gt;="&amp;Y$6,INDIRECT($F$1&amp;dbP!$D$2&amp;":"&amp;dbP!$D$2),"&lt;="&amp;Y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Z174" s="1">
        <f ca="1">SUMIFS(INDIRECT($F$1&amp;$F174&amp;":"&amp;$F174),INDIRECT($F$1&amp;dbP!$D$2&amp;":"&amp;dbP!$D$2),"&gt;="&amp;Z$6,INDIRECT($F$1&amp;dbP!$D$2&amp;":"&amp;dbP!$D$2),"&lt;="&amp;Z$7,INDIRECT($F$1&amp;dbP!$O$2&amp;":"&amp;dbP!$O$2),$H174,INDIRECT($F$1&amp;dbP!$P$2&amp;":"&amp;dbP!$P$2),IF($I174=$J174,"*",$I174),INDIRECT($F$1&amp;dbP!$Q$2&amp;":"&amp;dbP!$Q$2),IF(OR($I174=$J174,"  "&amp;$I174=$J174),"*",RIGHT($J174,LEN($J174)-4)))</f>
        <v>394475.86675170006</v>
      </c>
      <c r="AA174" s="1">
        <f ca="1">SUMIFS(INDIRECT($F$1&amp;$F174&amp;":"&amp;$F174),INDIRECT($F$1&amp;dbP!$D$2&amp;":"&amp;dbP!$D$2),"&gt;="&amp;AA$6,INDIRECT($F$1&amp;dbP!$D$2&amp;":"&amp;dbP!$D$2),"&lt;="&amp;AA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B174" s="1">
        <f ca="1">SUMIFS(INDIRECT($F$1&amp;$F174&amp;":"&amp;$F174),INDIRECT($F$1&amp;dbP!$D$2&amp;":"&amp;dbP!$D$2),"&gt;="&amp;AB$6,INDIRECT($F$1&amp;dbP!$D$2&amp;":"&amp;dbP!$D$2),"&lt;="&amp;AB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C174" s="1">
        <f ca="1">SUMIFS(INDIRECT($F$1&amp;$F174&amp;":"&amp;$F174),INDIRECT($F$1&amp;dbP!$D$2&amp;":"&amp;dbP!$D$2),"&gt;="&amp;AC$6,INDIRECT($F$1&amp;dbP!$D$2&amp;":"&amp;dbP!$D$2),"&lt;="&amp;AC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D174" s="1">
        <f ca="1">SUMIFS(INDIRECT($F$1&amp;$F174&amp;":"&amp;$F174),INDIRECT($F$1&amp;dbP!$D$2&amp;":"&amp;dbP!$D$2),"&gt;="&amp;AD$6,INDIRECT($F$1&amp;dbP!$D$2&amp;":"&amp;dbP!$D$2),"&lt;="&amp;AD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E174" s="1">
        <f ca="1">SUMIFS(INDIRECT($F$1&amp;$F174&amp;":"&amp;$F174),INDIRECT($F$1&amp;dbP!$D$2&amp;":"&amp;dbP!$D$2),"&gt;="&amp;AE$6,INDIRECT($F$1&amp;dbP!$D$2&amp;":"&amp;dbP!$D$2),"&lt;="&amp;AE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F174" s="1">
        <f ca="1">SUMIFS(INDIRECT($F$1&amp;$F174&amp;":"&amp;$F174),INDIRECT($F$1&amp;dbP!$D$2&amp;":"&amp;dbP!$D$2),"&gt;="&amp;AF$6,INDIRECT($F$1&amp;dbP!$D$2&amp;":"&amp;dbP!$D$2),"&lt;="&amp;AF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G174" s="1">
        <f ca="1">SUMIFS(INDIRECT($F$1&amp;$F174&amp;":"&amp;$F174),INDIRECT($F$1&amp;dbP!$D$2&amp;":"&amp;dbP!$D$2),"&gt;="&amp;AG$6,INDIRECT($F$1&amp;dbP!$D$2&amp;":"&amp;dbP!$D$2),"&lt;="&amp;AG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H174" s="1">
        <f ca="1">SUMIFS(INDIRECT($F$1&amp;$F174&amp;":"&amp;$F174),INDIRECT($F$1&amp;dbP!$D$2&amp;":"&amp;dbP!$D$2),"&gt;="&amp;AH$6,INDIRECT($F$1&amp;dbP!$D$2&amp;":"&amp;dbP!$D$2),"&lt;="&amp;AH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I174" s="1">
        <f ca="1">SUMIFS(INDIRECT($F$1&amp;$F174&amp;":"&amp;$F174),INDIRECT($F$1&amp;dbP!$D$2&amp;":"&amp;dbP!$D$2),"&gt;="&amp;AI$6,INDIRECT($F$1&amp;dbP!$D$2&amp;":"&amp;dbP!$D$2),"&lt;="&amp;AI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J174" s="1">
        <f ca="1">SUMIFS(INDIRECT($F$1&amp;$F174&amp;":"&amp;$F174),INDIRECT($F$1&amp;dbP!$D$2&amp;":"&amp;dbP!$D$2),"&gt;="&amp;AJ$6,INDIRECT($F$1&amp;dbP!$D$2&amp;":"&amp;dbP!$D$2),"&lt;="&amp;AJ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K174" s="1">
        <f ca="1">SUMIFS(INDIRECT($F$1&amp;$F174&amp;":"&amp;$F174),INDIRECT($F$1&amp;dbP!$D$2&amp;":"&amp;dbP!$D$2),"&gt;="&amp;AK$6,INDIRECT($F$1&amp;dbP!$D$2&amp;":"&amp;dbP!$D$2),"&lt;="&amp;AK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L174" s="1">
        <f ca="1">SUMIFS(INDIRECT($F$1&amp;$F174&amp;":"&amp;$F174),INDIRECT($F$1&amp;dbP!$D$2&amp;":"&amp;dbP!$D$2),"&gt;="&amp;AL$6,INDIRECT($F$1&amp;dbP!$D$2&amp;":"&amp;dbP!$D$2),"&lt;="&amp;AL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M174" s="1">
        <f ca="1">SUMIFS(INDIRECT($F$1&amp;$F174&amp;":"&amp;$F174),INDIRECT($F$1&amp;dbP!$D$2&amp;":"&amp;dbP!$D$2),"&gt;="&amp;AM$6,INDIRECT($F$1&amp;dbP!$D$2&amp;":"&amp;dbP!$D$2),"&lt;="&amp;AM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N174" s="1">
        <f ca="1">SUMIFS(INDIRECT($F$1&amp;$F174&amp;":"&amp;$F174),INDIRECT($F$1&amp;dbP!$D$2&amp;":"&amp;dbP!$D$2),"&gt;="&amp;AN$6,INDIRECT($F$1&amp;dbP!$D$2&amp;":"&amp;dbP!$D$2),"&lt;="&amp;AN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O174" s="1">
        <f ca="1">SUMIFS(INDIRECT($F$1&amp;$F174&amp;":"&amp;$F174),INDIRECT($F$1&amp;dbP!$D$2&amp;":"&amp;dbP!$D$2),"&gt;="&amp;AO$6,INDIRECT($F$1&amp;dbP!$D$2&amp;":"&amp;dbP!$D$2),"&lt;="&amp;AO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P174" s="1">
        <f ca="1">SUMIFS(INDIRECT($F$1&amp;$F174&amp;":"&amp;$F174),INDIRECT($F$1&amp;dbP!$D$2&amp;":"&amp;dbP!$D$2),"&gt;="&amp;AP$6,INDIRECT($F$1&amp;dbP!$D$2&amp;":"&amp;dbP!$D$2),"&lt;="&amp;AP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Q174" s="1">
        <f ca="1">SUMIFS(INDIRECT($F$1&amp;$F174&amp;":"&amp;$F174),INDIRECT($F$1&amp;dbP!$D$2&amp;":"&amp;dbP!$D$2),"&gt;="&amp;AQ$6,INDIRECT($F$1&amp;dbP!$D$2&amp;":"&amp;dbP!$D$2),"&lt;="&amp;AQ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R174" s="1">
        <f ca="1">SUMIFS(INDIRECT($F$1&amp;$F174&amp;":"&amp;$F174),INDIRECT($F$1&amp;dbP!$D$2&amp;":"&amp;dbP!$D$2),"&gt;="&amp;AR$6,INDIRECT($F$1&amp;dbP!$D$2&amp;":"&amp;dbP!$D$2),"&lt;="&amp;AR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S174" s="1">
        <f ca="1">SUMIFS(INDIRECT($F$1&amp;$F174&amp;":"&amp;$F174),INDIRECT($F$1&amp;dbP!$D$2&amp;":"&amp;dbP!$D$2),"&gt;="&amp;AS$6,INDIRECT($F$1&amp;dbP!$D$2&amp;":"&amp;dbP!$D$2),"&lt;="&amp;AS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T174" s="1">
        <f ca="1">SUMIFS(INDIRECT($F$1&amp;$F174&amp;":"&amp;$F174),INDIRECT($F$1&amp;dbP!$D$2&amp;":"&amp;dbP!$D$2),"&gt;="&amp;AT$6,INDIRECT($F$1&amp;dbP!$D$2&amp;":"&amp;dbP!$D$2),"&lt;="&amp;AT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U174" s="1">
        <f ca="1">SUMIFS(INDIRECT($F$1&amp;$F174&amp;":"&amp;$F174),INDIRECT($F$1&amp;dbP!$D$2&amp;":"&amp;dbP!$D$2),"&gt;="&amp;AU$6,INDIRECT($F$1&amp;dbP!$D$2&amp;":"&amp;dbP!$D$2),"&lt;="&amp;AU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V174" s="1">
        <f ca="1">SUMIFS(INDIRECT($F$1&amp;$F174&amp;":"&amp;$F174),INDIRECT($F$1&amp;dbP!$D$2&amp;":"&amp;dbP!$D$2),"&gt;="&amp;AV$6,INDIRECT($F$1&amp;dbP!$D$2&amp;":"&amp;dbP!$D$2),"&lt;="&amp;AV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W174" s="1">
        <f ca="1">SUMIFS(INDIRECT($F$1&amp;$F174&amp;":"&amp;$F174),INDIRECT($F$1&amp;dbP!$D$2&amp;":"&amp;dbP!$D$2),"&gt;="&amp;AW$6,INDIRECT($F$1&amp;dbP!$D$2&amp;":"&amp;dbP!$D$2),"&lt;="&amp;AW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X174" s="1">
        <f ca="1">SUMIFS(INDIRECT($F$1&amp;$F174&amp;":"&amp;$F174),INDIRECT($F$1&amp;dbP!$D$2&amp;":"&amp;dbP!$D$2),"&gt;="&amp;AX$6,INDIRECT($F$1&amp;dbP!$D$2&amp;":"&amp;dbP!$D$2),"&lt;="&amp;AX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Y174" s="1">
        <f ca="1">SUMIFS(INDIRECT($F$1&amp;$F174&amp;":"&amp;$F174),INDIRECT($F$1&amp;dbP!$D$2&amp;":"&amp;dbP!$D$2),"&gt;="&amp;AY$6,INDIRECT($F$1&amp;dbP!$D$2&amp;":"&amp;dbP!$D$2),"&lt;="&amp;AY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Z174" s="1">
        <f ca="1">SUMIFS(INDIRECT($F$1&amp;$F174&amp;":"&amp;$F174),INDIRECT($F$1&amp;dbP!$D$2&amp;":"&amp;dbP!$D$2),"&gt;="&amp;AZ$6,INDIRECT($F$1&amp;dbP!$D$2&amp;":"&amp;dbP!$D$2),"&lt;="&amp;AZ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A174" s="1">
        <f ca="1">SUMIFS(INDIRECT($F$1&amp;$F174&amp;":"&amp;$F174),INDIRECT($F$1&amp;dbP!$D$2&amp;":"&amp;dbP!$D$2),"&gt;="&amp;BA$6,INDIRECT($F$1&amp;dbP!$D$2&amp;":"&amp;dbP!$D$2),"&lt;="&amp;BA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B174" s="1">
        <f ca="1">SUMIFS(INDIRECT($F$1&amp;$F174&amp;":"&amp;$F174),INDIRECT($F$1&amp;dbP!$D$2&amp;":"&amp;dbP!$D$2),"&gt;="&amp;BB$6,INDIRECT($F$1&amp;dbP!$D$2&amp;":"&amp;dbP!$D$2),"&lt;="&amp;BB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C174" s="1">
        <f ca="1">SUMIFS(INDIRECT($F$1&amp;$F174&amp;":"&amp;$F174),INDIRECT($F$1&amp;dbP!$D$2&amp;":"&amp;dbP!$D$2),"&gt;="&amp;BC$6,INDIRECT($F$1&amp;dbP!$D$2&amp;":"&amp;dbP!$D$2),"&lt;="&amp;BC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D174" s="1">
        <f ca="1">SUMIFS(INDIRECT($F$1&amp;$F174&amp;":"&amp;$F174),INDIRECT($F$1&amp;dbP!$D$2&amp;":"&amp;dbP!$D$2),"&gt;="&amp;BD$6,INDIRECT($F$1&amp;dbP!$D$2&amp;":"&amp;dbP!$D$2),"&lt;="&amp;BD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E174" s="1">
        <f ca="1">SUMIFS(INDIRECT($F$1&amp;$F174&amp;":"&amp;$F174),INDIRECT($F$1&amp;dbP!$D$2&amp;":"&amp;dbP!$D$2),"&gt;="&amp;BE$6,INDIRECT($F$1&amp;dbP!$D$2&amp;":"&amp;dbP!$D$2),"&lt;="&amp;BE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</row>
    <row r="175" spans="2:57" x14ac:dyDescent="0.3">
      <c r="B175" s="1">
        <f>MAX(B$115:B174)+1</f>
        <v>65</v>
      </c>
      <c r="D175" s="1" t="str">
        <f ca="1">INDIRECT($B$1&amp;Items!T$2&amp;$B175)</f>
        <v>CF(-)</v>
      </c>
      <c r="F175" s="1" t="str">
        <f ca="1">INDIRECT($B$1&amp;Items!P$2&amp;$B175)</f>
        <v>AA</v>
      </c>
      <c r="H175" s="13" t="str">
        <f ca="1">INDIRECT($B$1&amp;Items!M$2&amp;$B175)</f>
        <v>Оплаты себестоимостных затрат</v>
      </c>
      <c r="I175" s="13" t="str">
        <f ca="1">IF(INDIRECT($B$1&amp;Items!N$2&amp;$B175)="",H175,INDIRECT($B$1&amp;Items!N$2&amp;$B175))</f>
        <v>Оплаты расходов этапа-4 бизнес-процесса</v>
      </c>
      <c r="J175" s="1" t="str">
        <f ca="1">IF(INDIRECT($B$1&amp;Items!O$2&amp;$B175)="",IF(H175&lt;&gt;I175,"  "&amp;I175,I175),"    "&amp;INDIRECT($B$1&amp;Items!O$2&amp;$B175))</f>
        <v xml:space="preserve">    Производственные затраты-33</v>
      </c>
      <c r="S175" s="1">
        <f ca="1">SUM($U175:INDIRECT(ADDRESS(ROW(),SUMIFS($1:$1,$5:$5,MAX($5:$5)))))</f>
        <v>943990.34994600015</v>
      </c>
      <c r="V175" s="1">
        <f ca="1">SUMIFS(INDIRECT($F$1&amp;$F175&amp;":"&amp;$F175),INDIRECT($F$1&amp;dbP!$D$2&amp;":"&amp;dbP!$D$2),"&gt;="&amp;V$6,INDIRECT($F$1&amp;dbP!$D$2&amp;":"&amp;dbP!$D$2),"&lt;="&amp;V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W175" s="1">
        <f ca="1">SUMIFS(INDIRECT($F$1&amp;$F175&amp;":"&amp;$F175),INDIRECT($F$1&amp;dbP!$D$2&amp;":"&amp;dbP!$D$2),"&gt;="&amp;W$6,INDIRECT($F$1&amp;dbP!$D$2&amp;":"&amp;dbP!$D$2),"&lt;="&amp;W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X175" s="1">
        <f ca="1">SUMIFS(INDIRECT($F$1&amp;$F175&amp;":"&amp;$F175),INDIRECT($F$1&amp;dbP!$D$2&amp;":"&amp;dbP!$D$2),"&gt;="&amp;X$6,INDIRECT($F$1&amp;dbP!$D$2&amp;":"&amp;dbP!$D$2),"&lt;="&amp;X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Y175" s="1">
        <f ca="1">SUMIFS(INDIRECT($F$1&amp;$F175&amp;":"&amp;$F175),INDIRECT($F$1&amp;dbP!$D$2&amp;":"&amp;dbP!$D$2),"&gt;="&amp;Y$6,INDIRECT($F$1&amp;dbP!$D$2&amp;":"&amp;dbP!$D$2),"&lt;="&amp;Y$7,INDIRECT($F$1&amp;dbP!$O$2&amp;":"&amp;dbP!$O$2),$H175,INDIRECT($F$1&amp;dbP!$P$2&amp;":"&amp;dbP!$P$2),IF($I175=$J175,"*",$I175),INDIRECT($F$1&amp;dbP!$Q$2&amp;":"&amp;dbP!$Q$2),IF(OR($I175=$J175,"  "&amp;$I175=$J175),"*",RIGHT($J175,LEN($J175)-4)))</f>
        <v>943990.34994600015</v>
      </c>
      <c r="Z175" s="1">
        <f ca="1">SUMIFS(INDIRECT($F$1&amp;$F175&amp;":"&amp;$F175),INDIRECT($F$1&amp;dbP!$D$2&amp;":"&amp;dbP!$D$2),"&gt;="&amp;Z$6,INDIRECT($F$1&amp;dbP!$D$2&amp;":"&amp;dbP!$D$2),"&lt;="&amp;Z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A175" s="1">
        <f ca="1">SUMIFS(INDIRECT($F$1&amp;$F175&amp;":"&amp;$F175),INDIRECT($F$1&amp;dbP!$D$2&amp;":"&amp;dbP!$D$2),"&gt;="&amp;AA$6,INDIRECT($F$1&amp;dbP!$D$2&amp;":"&amp;dbP!$D$2),"&lt;="&amp;AA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B175" s="1">
        <f ca="1">SUMIFS(INDIRECT($F$1&amp;$F175&amp;":"&amp;$F175),INDIRECT($F$1&amp;dbP!$D$2&amp;":"&amp;dbP!$D$2),"&gt;="&amp;AB$6,INDIRECT($F$1&amp;dbP!$D$2&amp;":"&amp;dbP!$D$2),"&lt;="&amp;AB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C175" s="1">
        <f ca="1">SUMIFS(INDIRECT($F$1&amp;$F175&amp;":"&amp;$F175),INDIRECT($F$1&amp;dbP!$D$2&amp;":"&amp;dbP!$D$2),"&gt;="&amp;AC$6,INDIRECT($F$1&amp;dbP!$D$2&amp;":"&amp;dbP!$D$2),"&lt;="&amp;AC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D175" s="1">
        <f ca="1">SUMIFS(INDIRECT($F$1&amp;$F175&amp;":"&amp;$F175),INDIRECT($F$1&amp;dbP!$D$2&amp;":"&amp;dbP!$D$2),"&gt;="&amp;AD$6,INDIRECT($F$1&amp;dbP!$D$2&amp;":"&amp;dbP!$D$2),"&lt;="&amp;AD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E175" s="1">
        <f ca="1">SUMIFS(INDIRECT($F$1&amp;$F175&amp;":"&amp;$F175),INDIRECT($F$1&amp;dbP!$D$2&amp;":"&amp;dbP!$D$2),"&gt;="&amp;AE$6,INDIRECT($F$1&amp;dbP!$D$2&amp;":"&amp;dbP!$D$2),"&lt;="&amp;AE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F175" s="1">
        <f ca="1">SUMIFS(INDIRECT($F$1&amp;$F175&amp;":"&amp;$F175),INDIRECT($F$1&amp;dbP!$D$2&amp;":"&amp;dbP!$D$2),"&gt;="&amp;AF$6,INDIRECT($F$1&amp;dbP!$D$2&amp;":"&amp;dbP!$D$2),"&lt;="&amp;AF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G175" s="1">
        <f ca="1">SUMIFS(INDIRECT($F$1&amp;$F175&amp;":"&amp;$F175),INDIRECT($F$1&amp;dbP!$D$2&amp;":"&amp;dbP!$D$2),"&gt;="&amp;AG$6,INDIRECT($F$1&amp;dbP!$D$2&amp;":"&amp;dbP!$D$2),"&lt;="&amp;AG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H175" s="1">
        <f ca="1">SUMIFS(INDIRECT($F$1&amp;$F175&amp;":"&amp;$F175),INDIRECT($F$1&amp;dbP!$D$2&amp;":"&amp;dbP!$D$2),"&gt;="&amp;AH$6,INDIRECT($F$1&amp;dbP!$D$2&amp;":"&amp;dbP!$D$2),"&lt;="&amp;AH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I175" s="1">
        <f ca="1">SUMIFS(INDIRECT($F$1&amp;$F175&amp;":"&amp;$F175),INDIRECT($F$1&amp;dbP!$D$2&amp;":"&amp;dbP!$D$2),"&gt;="&amp;AI$6,INDIRECT($F$1&amp;dbP!$D$2&amp;":"&amp;dbP!$D$2),"&lt;="&amp;AI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J175" s="1">
        <f ca="1">SUMIFS(INDIRECT($F$1&amp;$F175&amp;":"&amp;$F175),INDIRECT($F$1&amp;dbP!$D$2&amp;":"&amp;dbP!$D$2),"&gt;="&amp;AJ$6,INDIRECT($F$1&amp;dbP!$D$2&amp;":"&amp;dbP!$D$2),"&lt;="&amp;AJ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K175" s="1">
        <f ca="1">SUMIFS(INDIRECT($F$1&amp;$F175&amp;":"&amp;$F175),INDIRECT($F$1&amp;dbP!$D$2&amp;":"&amp;dbP!$D$2),"&gt;="&amp;AK$6,INDIRECT($F$1&amp;dbP!$D$2&amp;":"&amp;dbP!$D$2),"&lt;="&amp;AK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L175" s="1">
        <f ca="1">SUMIFS(INDIRECT($F$1&amp;$F175&amp;":"&amp;$F175),INDIRECT($F$1&amp;dbP!$D$2&amp;":"&amp;dbP!$D$2),"&gt;="&amp;AL$6,INDIRECT($F$1&amp;dbP!$D$2&amp;":"&amp;dbP!$D$2),"&lt;="&amp;AL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M175" s="1">
        <f ca="1">SUMIFS(INDIRECT($F$1&amp;$F175&amp;":"&amp;$F175),INDIRECT($F$1&amp;dbP!$D$2&amp;":"&amp;dbP!$D$2),"&gt;="&amp;AM$6,INDIRECT($F$1&amp;dbP!$D$2&amp;":"&amp;dbP!$D$2),"&lt;="&amp;AM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N175" s="1">
        <f ca="1">SUMIFS(INDIRECT($F$1&amp;$F175&amp;":"&amp;$F175),INDIRECT($F$1&amp;dbP!$D$2&amp;":"&amp;dbP!$D$2),"&gt;="&amp;AN$6,INDIRECT($F$1&amp;dbP!$D$2&amp;":"&amp;dbP!$D$2),"&lt;="&amp;AN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O175" s="1">
        <f ca="1">SUMIFS(INDIRECT($F$1&amp;$F175&amp;":"&amp;$F175),INDIRECT($F$1&amp;dbP!$D$2&amp;":"&amp;dbP!$D$2),"&gt;="&amp;AO$6,INDIRECT($F$1&amp;dbP!$D$2&amp;":"&amp;dbP!$D$2),"&lt;="&amp;AO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P175" s="1">
        <f ca="1">SUMIFS(INDIRECT($F$1&amp;$F175&amp;":"&amp;$F175),INDIRECT($F$1&amp;dbP!$D$2&amp;":"&amp;dbP!$D$2),"&gt;="&amp;AP$6,INDIRECT($F$1&amp;dbP!$D$2&amp;":"&amp;dbP!$D$2),"&lt;="&amp;AP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Q175" s="1">
        <f ca="1">SUMIFS(INDIRECT($F$1&amp;$F175&amp;":"&amp;$F175),INDIRECT($F$1&amp;dbP!$D$2&amp;":"&amp;dbP!$D$2),"&gt;="&amp;AQ$6,INDIRECT($F$1&amp;dbP!$D$2&amp;":"&amp;dbP!$D$2),"&lt;="&amp;AQ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R175" s="1">
        <f ca="1">SUMIFS(INDIRECT($F$1&amp;$F175&amp;":"&amp;$F175),INDIRECT($F$1&amp;dbP!$D$2&amp;":"&amp;dbP!$D$2),"&gt;="&amp;AR$6,INDIRECT($F$1&amp;dbP!$D$2&amp;":"&amp;dbP!$D$2),"&lt;="&amp;AR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S175" s="1">
        <f ca="1">SUMIFS(INDIRECT($F$1&amp;$F175&amp;":"&amp;$F175),INDIRECT($F$1&amp;dbP!$D$2&amp;":"&amp;dbP!$D$2),"&gt;="&amp;AS$6,INDIRECT($F$1&amp;dbP!$D$2&amp;":"&amp;dbP!$D$2),"&lt;="&amp;AS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T175" s="1">
        <f ca="1">SUMIFS(INDIRECT($F$1&amp;$F175&amp;":"&amp;$F175),INDIRECT($F$1&amp;dbP!$D$2&amp;":"&amp;dbP!$D$2),"&gt;="&amp;AT$6,INDIRECT($F$1&amp;dbP!$D$2&amp;":"&amp;dbP!$D$2),"&lt;="&amp;AT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U175" s="1">
        <f ca="1">SUMIFS(INDIRECT($F$1&amp;$F175&amp;":"&amp;$F175),INDIRECT($F$1&amp;dbP!$D$2&amp;":"&amp;dbP!$D$2),"&gt;="&amp;AU$6,INDIRECT($F$1&amp;dbP!$D$2&amp;":"&amp;dbP!$D$2),"&lt;="&amp;AU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V175" s="1">
        <f ca="1">SUMIFS(INDIRECT($F$1&amp;$F175&amp;":"&amp;$F175),INDIRECT($F$1&amp;dbP!$D$2&amp;":"&amp;dbP!$D$2),"&gt;="&amp;AV$6,INDIRECT($F$1&amp;dbP!$D$2&amp;":"&amp;dbP!$D$2),"&lt;="&amp;AV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W175" s="1">
        <f ca="1">SUMIFS(INDIRECT($F$1&amp;$F175&amp;":"&amp;$F175),INDIRECT($F$1&amp;dbP!$D$2&amp;":"&amp;dbP!$D$2),"&gt;="&amp;AW$6,INDIRECT($F$1&amp;dbP!$D$2&amp;":"&amp;dbP!$D$2),"&lt;="&amp;AW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X175" s="1">
        <f ca="1">SUMIFS(INDIRECT($F$1&amp;$F175&amp;":"&amp;$F175),INDIRECT($F$1&amp;dbP!$D$2&amp;":"&amp;dbP!$D$2),"&gt;="&amp;AX$6,INDIRECT($F$1&amp;dbP!$D$2&amp;":"&amp;dbP!$D$2),"&lt;="&amp;AX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Y175" s="1">
        <f ca="1">SUMIFS(INDIRECT($F$1&amp;$F175&amp;":"&amp;$F175),INDIRECT($F$1&amp;dbP!$D$2&amp;":"&amp;dbP!$D$2),"&gt;="&amp;AY$6,INDIRECT($F$1&amp;dbP!$D$2&amp;":"&amp;dbP!$D$2),"&lt;="&amp;AY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Z175" s="1">
        <f ca="1">SUMIFS(INDIRECT($F$1&amp;$F175&amp;":"&amp;$F175),INDIRECT($F$1&amp;dbP!$D$2&amp;":"&amp;dbP!$D$2),"&gt;="&amp;AZ$6,INDIRECT($F$1&amp;dbP!$D$2&amp;":"&amp;dbP!$D$2),"&lt;="&amp;AZ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A175" s="1">
        <f ca="1">SUMIFS(INDIRECT($F$1&amp;$F175&amp;":"&amp;$F175),INDIRECT($F$1&amp;dbP!$D$2&amp;":"&amp;dbP!$D$2),"&gt;="&amp;BA$6,INDIRECT($F$1&amp;dbP!$D$2&amp;":"&amp;dbP!$D$2),"&lt;="&amp;BA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B175" s="1">
        <f ca="1">SUMIFS(INDIRECT($F$1&amp;$F175&amp;":"&amp;$F175),INDIRECT($F$1&amp;dbP!$D$2&amp;":"&amp;dbP!$D$2),"&gt;="&amp;BB$6,INDIRECT($F$1&amp;dbP!$D$2&amp;":"&amp;dbP!$D$2),"&lt;="&amp;BB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C175" s="1">
        <f ca="1">SUMIFS(INDIRECT($F$1&amp;$F175&amp;":"&amp;$F175),INDIRECT($F$1&amp;dbP!$D$2&amp;":"&amp;dbP!$D$2),"&gt;="&amp;BC$6,INDIRECT($F$1&amp;dbP!$D$2&amp;":"&amp;dbP!$D$2),"&lt;="&amp;BC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D175" s="1">
        <f ca="1">SUMIFS(INDIRECT($F$1&amp;$F175&amp;":"&amp;$F175),INDIRECT($F$1&amp;dbP!$D$2&amp;":"&amp;dbP!$D$2),"&gt;="&amp;BD$6,INDIRECT($F$1&amp;dbP!$D$2&amp;":"&amp;dbP!$D$2),"&lt;="&amp;BD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E175" s="1">
        <f ca="1">SUMIFS(INDIRECT($F$1&amp;$F175&amp;":"&amp;$F175),INDIRECT($F$1&amp;dbP!$D$2&amp;":"&amp;dbP!$D$2),"&gt;="&amp;BE$6,INDIRECT($F$1&amp;dbP!$D$2&amp;":"&amp;dbP!$D$2),"&lt;="&amp;BE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</row>
    <row r="176" spans="2:57" x14ac:dyDescent="0.3">
      <c r="B176" s="1">
        <f>MAX(B$115:B175)+1</f>
        <v>66</v>
      </c>
      <c r="D176" s="1" t="str">
        <f ca="1">INDIRECT($B$1&amp;Items!T$2&amp;$B176)</f>
        <v>CF(-)</v>
      </c>
      <c r="F176" s="1" t="str">
        <f ca="1">INDIRECT($B$1&amp;Items!P$2&amp;$B176)</f>
        <v>AA</v>
      </c>
      <c r="H176" s="13" t="str">
        <f ca="1">INDIRECT($B$1&amp;Items!M$2&amp;$B176)</f>
        <v>Оплаты себестоимостных затрат</v>
      </c>
      <c r="I176" s="13" t="str">
        <f ca="1">IF(INDIRECT($B$1&amp;Items!N$2&amp;$B176)="",H176,INDIRECT($B$1&amp;Items!N$2&amp;$B176))</f>
        <v>Оплаты расходов этапа-4 бизнес-процесса</v>
      </c>
      <c r="J176" s="1" t="str">
        <f ca="1">IF(INDIRECT($B$1&amp;Items!O$2&amp;$B176)="",IF(H176&lt;&gt;I176,"  "&amp;I176,I176),"    "&amp;INDIRECT($B$1&amp;Items!O$2&amp;$B176))</f>
        <v xml:space="preserve">    Производственные затраты-34</v>
      </c>
      <c r="S176" s="1">
        <f ca="1">SUM($U176:INDIRECT(ADDRESS(ROW(),SUMIFS($1:$1,$5:$5,MAX($5:$5)))))</f>
        <v>813460</v>
      </c>
      <c r="V176" s="1">
        <f ca="1">SUMIFS(INDIRECT($F$1&amp;$F176&amp;":"&amp;$F176),INDIRECT($F$1&amp;dbP!$D$2&amp;":"&amp;dbP!$D$2),"&gt;="&amp;V$6,INDIRECT($F$1&amp;dbP!$D$2&amp;":"&amp;dbP!$D$2),"&lt;="&amp;V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W176" s="1">
        <f ca="1">SUMIFS(INDIRECT($F$1&amp;$F176&amp;":"&amp;$F176),INDIRECT($F$1&amp;dbP!$D$2&amp;":"&amp;dbP!$D$2),"&gt;="&amp;W$6,INDIRECT($F$1&amp;dbP!$D$2&amp;":"&amp;dbP!$D$2),"&lt;="&amp;W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X176" s="1">
        <f ca="1">SUMIFS(INDIRECT($F$1&amp;$F176&amp;":"&amp;$F176),INDIRECT($F$1&amp;dbP!$D$2&amp;":"&amp;dbP!$D$2),"&gt;="&amp;X$6,INDIRECT($F$1&amp;dbP!$D$2&amp;":"&amp;dbP!$D$2),"&lt;="&amp;X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Y176" s="1">
        <f ca="1">SUMIFS(INDIRECT($F$1&amp;$F176&amp;":"&amp;$F176),INDIRECT($F$1&amp;dbP!$D$2&amp;":"&amp;dbP!$D$2),"&gt;="&amp;Y$6,INDIRECT($F$1&amp;dbP!$D$2&amp;":"&amp;dbP!$D$2),"&lt;="&amp;Y$7,INDIRECT($F$1&amp;dbP!$O$2&amp;":"&amp;dbP!$O$2),$H176,INDIRECT($F$1&amp;dbP!$P$2&amp;":"&amp;dbP!$P$2),IF($I176=$J176,"*",$I176),INDIRECT($F$1&amp;dbP!$Q$2&amp;":"&amp;dbP!$Q$2),IF(OR($I176=$J176,"  "&amp;$I176=$J176),"*",RIGHT($J176,LEN($J176)-4)))</f>
        <v>244038</v>
      </c>
      <c r="Z176" s="1">
        <f ca="1">SUMIFS(INDIRECT($F$1&amp;$F176&amp;":"&amp;$F176),INDIRECT($F$1&amp;dbP!$D$2&amp;":"&amp;dbP!$D$2),"&gt;="&amp;Z$6,INDIRECT($F$1&amp;dbP!$D$2&amp;":"&amp;dbP!$D$2),"&lt;="&amp;Z$7,INDIRECT($F$1&amp;dbP!$O$2&amp;":"&amp;dbP!$O$2),$H176,INDIRECT($F$1&amp;dbP!$P$2&amp;":"&amp;dbP!$P$2),IF($I176=$J176,"*",$I176),INDIRECT($F$1&amp;dbP!$Q$2&amp;":"&amp;dbP!$Q$2),IF(OR($I176=$J176,"  "&amp;$I176=$J176),"*",RIGHT($J176,LEN($J176)-4)))</f>
        <v>569422</v>
      </c>
      <c r="AA176" s="1">
        <f ca="1">SUMIFS(INDIRECT($F$1&amp;$F176&amp;":"&amp;$F176),INDIRECT($F$1&amp;dbP!$D$2&amp;":"&amp;dbP!$D$2),"&gt;="&amp;AA$6,INDIRECT($F$1&amp;dbP!$D$2&amp;":"&amp;dbP!$D$2),"&lt;="&amp;AA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B176" s="1">
        <f ca="1">SUMIFS(INDIRECT($F$1&amp;$F176&amp;":"&amp;$F176),INDIRECT($F$1&amp;dbP!$D$2&amp;":"&amp;dbP!$D$2),"&gt;="&amp;AB$6,INDIRECT($F$1&amp;dbP!$D$2&amp;":"&amp;dbP!$D$2),"&lt;="&amp;AB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C176" s="1">
        <f ca="1">SUMIFS(INDIRECT($F$1&amp;$F176&amp;":"&amp;$F176),INDIRECT($F$1&amp;dbP!$D$2&amp;":"&amp;dbP!$D$2),"&gt;="&amp;AC$6,INDIRECT($F$1&amp;dbP!$D$2&amp;":"&amp;dbP!$D$2),"&lt;="&amp;AC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D176" s="1">
        <f ca="1">SUMIFS(INDIRECT($F$1&amp;$F176&amp;":"&amp;$F176),INDIRECT($F$1&amp;dbP!$D$2&amp;":"&amp;dbP!$D$2),"&gt;="&amp;AD$6,INDIRECT($F$1&amp;dbP!$D$2&amp;":"&amp;dbP!$D$2),"&lt;="&amp;AD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E176" s="1">
        <f ca="1">SUMIFS(INDIRECT($F$1&amp;$F176&amp;":"&amp;$F176),INDIRECT($F$1&amp;dbP!$D$2&amp;":"&amp;dbP!$D$2),"&gt;="&amp;AE$6,INDIRECT($F$1&amp;dbP!$D$2&amp;":"&amp;dbP!$D$2),"&lt;="&amp;AE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F176" s="1">
        <f ca="1">SUMIFS(INDIRECT($F$1&amp;$F176&amp;":"&amp;$F176),INDIRECT($F$1&amp;dbP!$D$2&amp;":"&amp;dbP!$D$2),"&gt;="&amp;AF$6,INDIRECT($F$1&amp;dbP!$D$2&amp;":"&amp;dbP!$D$2),"&lt;="&amp;AF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G176" s="1">
        <f ca="1">SUMIFS(INDIRECT($F$1&amp;$F176&amp;":"&amp;$F176),INDIRECT($F$1&amp;dbP!$D$2&amp;":"&amp;dbP!$D$2),"&gt;="&amp;AG$6,INDIRECT($F$1&amp;dbP!$D$2&amp;":"&amp;dbP!$D$2),"&lt;="&amp;AG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H176" s="1">
        <f ca="1">SUMIFS(INDIRECT($F$1&amp;$F176&amp;":"&amp;$F176),INDIRECT($F$1&amp;dbP!$D$2&amp;":"&amp;dbP!$D$2),"&gt;="&amp;AH$6,INDIRECT($F$1&amp;dbP!$D$2&amp;":"&amp;dbP!$D$2),"&lt;="&amp;AH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I176" s="1">
        <f ca="1">SUMIFS(INDIRECT($F$1&amp;$F176&amp;":"&amp;$F176),INDIRECT($F$1&amp;dbP!$D$2&amp;":"&amp;dbP!$D$2),"&gt;="&amp;AI$6,INDIRECT($F$1&amp;dbP!$D$2&amp;":"&amp;dbP!$D$2),"&lt;="&amp;AI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J176" s="1">
        <f ca="1">SUMIFS(INDIRECT($F$1&amp;$F176&amp;":"&amp;$F176),INDIRECT($F$1&amp;dbP!$D$2&amp;":"&amp;dbP!$D$2),"&gt;="&amp;AJ$6,INDIRECT($F$1&amp;dbP!$D$2&amp;":"&amp;dbP!$D$2),"&lt;="&amp;AJ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K176" s="1">
        <f ca="1">SUMIFS(INDIRECT($F$1&amp;$F176&amp;":"&amp;$F176),INDIRECT($F$1&amp;dbP!$D$2&amp;":"&amp;dbP!$D$2),"&gt;="&amp;AK$6,INDIRECT($F$1&amp;dbP!$D$2&amp;":"&amp;dbP!$D$2),"&lt;="&amp;AK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L176" s="1">
        <f ca="1">SUMIFS(INDIRECT($F$1&amp;$F176&amp;":"&amp;$F176),INDIRECT($F$1&amp;dbP!$D$2&amp;":"&amp;dbP!$D$2),"&gt;="&amp;AL$6,INDIRECT($F$1&amp;dbP!$D$2&amp;":"&amp;dbP!$D$2),"&lt;="&amp;AL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M176" s="1">
        <f ca="1">SUMIFS(INDIRECT($F$1&amp;$F176&amp;":"&amp;$F176),INDIRECT($F$1&amp;dbP!$D$2&amp;":"&amp;dbP!$D$2),"&gt;="&amp;AM$6,INDIRECT($F$1&amp;dbP!$D$2&amp;":"&amp;dbP!$D$2),"&lt;="&amp;AM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N176" s="1">
        <f ca="1">SUMIFS(INDIRECT($F$1&amp;$F176&amp;":"&amp;$F176),INDIRECT($F$1&amp;dbP!$D$2&amp;":"&amp;dbP!$D$2),"&gt;="&amp;AN$6,INDIRECT($F$1&amp;dbP!$D$2&amp;":"&amp;dbP!$D$2),"&lt;="&amp;AN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O176" s="1">
        <f ca="1">SUMIFS(INDIRECT($F$1&amp;$F176&amp;":"&amp;$F176),INDIRECT($F$1&amp;dbP!$D$2&amp;":"&amp;dbP!$D$2),"&gt;="&amp;AO$6,INDIRECT($F$1&amp;dbP!$D$2&amp;":"&amp;dbP!$D$2),"&lt;="&amp;AO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P176" s="1">
        <f ca="1">SUMIFS(INDIRECT($F$1&amp;$F176&amp;":"&amp;$F176),INDIRECT($F$1&amp;dbP!$D$2&amp;":"&amp;dbP!$D$2),"&gt;="&amp;AP$6,INDIRECT($F$1&amp;dbP!$D$2&amp;":"&amp;dbP!$D$2),"&lt;="&amp;AP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Q176" s="1">
        <f ca="1">SUMIFS(INDIRECT($F$1&amp;$F176&amp;":"&amp;$F176),INDIRECT($F$1&amp;dbP!$D$2&amp;":"&amp;dbP!$D$2),"&gt;="&amp;AQ$6,INDIRECT($F$1&amp;dbP!$D$2&amp;":"&amp;dbP!$D$2),"&lt;="&amp;AQ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R176" s="1">
        <f ca="1">SUMIFS(INDIRECT($F$1&amp;$F176&amp;":"&amp;$F176),INDIRECT($F$1&amp;dbP!$D$2&amp;":"&amp;dbP!$D$2),"&gt;="&amp;AR$6,INDIRECT($F$1&amp;dbP!$D$2&amp;":"&amp;dbP!$D$2),"&lt;="&amp;AR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S176" s="1">
        <f ca="1">SUMIFS(INDIRECT($F$1&amp;$F176&amp;":"&amp;$F176),INDIRECT($F$1&amp;dbP!$D$2&amp;":"&amp;dbP!$D$2),"&gt;="&amp;AS$6,INDIRECT($F$1&amp;dbP!$D$2&amp;":"&amp;dbP!$D$2),"&lt;="&amp;AS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T176" s="1">
        <f ca="1">SUMIFS(INDIRECT($F$1&amp;$F176&amp;":"&amp;$F176),INDIRECT($F$1&amp;dbP!$D$2&amp;":"&amp;dbP!$D$2),"&gt;="&amp;AT$6,INDIRECT($F$1&amp;dbP!$D$2&amp;":"&amp;dbP!$D$2),"&lt;="&amp;AT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U176" s="1">
        <f ca="1">SUMIFS(INDIRECT($F$1&amp;$F176&amp;":"&amp;$F176),INDIRECT($F$1&amp;dbP!$D$2&amp;":"&amp;dbP!$D$2),"&gt;="&amp;AU$6,INDIRECT($F$1&amp;dbP!$D$2&amp;":"&amp;dbP!$D$2),"&lt;="&amp;AU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V176" s="1">
        <f ca="1">SUMIFS(INDIRECT($F$1&amp;$F176&amp;":"&amp;$F176),INDIRECT($F$1&amp;dbP!$D$2&amp;":"&amp;dbP!$D$2),"&gt;="&amp;AV$6,INDIRECT($F$1&amp;dbP!$D$2&amp;":"&amp;dbP!$D$2),"&lt;="&amp;AV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W176" s="1">
        <f ca="1">SUMIFS(INDIRECT($F$1&amp;$F176&amp;":"&amp;$F176),INDIRECT($F$1&amp;dbP!$D$2&amp;":"&amp;dbP!$D$2),"&gt;="&amp;AW$6,INDIRECT($F$1&amp;dbP!$D$2&amp;":"&amp;dbP!$D$2),"&lt;="&amp;AW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X176" s="1">
        <f ca="1">SUMIFS(INDIRECT($F$1&amp;$F176&amp;":"&amp;$F176),INDIRECT($F$1&amp;dbP!$D$2&amp;":"&amp;dbP!$D$2),"&gt;="&amp;AX$6,INDIRECT($F$1&amp;dbP!$D$2&amp;":"&amp;dbP!$D$2),"&lt;="&amp;AX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Y176" s="1">
        <f ca="1">SUMIFS(INDIRECT($F$1&amp;$F176&amp;":"&amp;$F176),INDIRECT($F$1&amp;dbP!$D$2&amp;":"&amp;dbP!$D$2),"&gt;="&amp;AY$6,INDIRECT($F$1&amp;dbP!$D$2&amp;":"&amp;dbP!$D$2),"&lt;="&amp;AY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Z176" s="1">
        <f ca="1">SUMIFS(INDIRECT($F$1&amp;$F176&amp;":"&amp;$F176),INDIRECT($F$1&amp;dbP!$D$2&amp;":"&amp;dbP!$D$2),"&gt;="&amp;AZ$6,INDIRECT($F$1&amp;dbP!$D$2&amp;":"&amp;dbP!$D$2),"&lt;="&amp;AZ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A176" s="1">
        <f ca="1">SUMIFS(INDIRECT($F$1&amp;$F176&amp;":"&amp;$F176),INDIRECT($F$1&amp;dbP!$D$2&amp;":"&amp;dbP!$D$2),"&gt;="&amp;BA$6,INDIRECT($F$1&amp;dbP!$D$2&amp;":"&amp;dbP!$D$2),"&lt;="&amp;BA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B176" s="1">
        <f ca="1">SUMIFS(INDIRECT($F$1&amp;$F176&amp;":"&amp;$F176),INDIRECT($F$1&amp;dbP!$D$2&amp;":"&amp;dbP!$D$2),"&gt;="&amp;BB$6,INDIRECT($F$1&amp;dbP!$D$2&amp;":"&amp;dbP!$D$2),"&lt;="&amp;BB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C176" s="1">
        <f ca="1">SUMIFS(INDIRECT($F$1&amp;$F176&amp;":"&amp;$F176),INDIRECT($F$1&amp;dbP!$D$2&amp;":"&amp;dbP!$D$2),"&gt;="&amp;BC$6,INDIRECT($F$1&amp;dbP!$D$2&amp;":"&amp;dbP!$D$2),"&lt;="&amp;BC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D176" s="1">
        <f ca="1">SUMIFS(INDIRECT($F$1&amp;$F176&amp;":"&amp;$F176),INDIRECT($F$1&amp;dbP!$D$2&amp;":"&amp;dbP!$D$2),"&gt;="&amp;BD$6,INDIRECT($F$1&amp;dbP!$D$2&amp;":"&amp;dbP!$D$2),"&lt;="&amp;BD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E176" s="1">
        <f ca="1">SUMIFS(INDIRECT($F$1&amp;$F176&amp;":"&amp;$F176),INDIRECT($F$1&amp;dbP!$D$2&amp;":"&amp;dbP!$D$2),"&gt;="&amp;BE$6,INDIRECT($F$1&amp;dbP!$D$2&amp;":"&amp;dbP!$D$2),"&lt;="&amp;BE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</row>
    <row r="177" spans="1:57" x14ac:dyDescent="0.3">
      <c r="B177" s="1">
        <f>MAX(B$115:B176)+1</f>
        <v>67</v>
      </c>
      <c r="D177" s="1" t="str">
        <f ca="1">INDIRECT($B$1&amp;Items!T$2&amp;$B177)</f>
        <v>CF(-)</v>
      </c>
      <c r="F177" s="1" t="str">
        <f ca="1">INDIRECT($B$1&amp;Items!P$2&amp;$B177)</f>
        <v>AA</v>
      </c>
      <c r="H177" s="13" t="str">
        <f ca="1">INDIRECT($B$1&amp;Items!M$2&amp;$B177)</f>
        <v>Оплаты себестоимостных затрат</v>
      </c>
      <c r="I177" s="13" t="str">
        <f ca="1">IF(INDIRECT($B$1&amp;Items!N$2&amp;$B177)="",H177,INDIRECT($B$1&amp;Items!N$2&amp;$B177))</f>
        <v>Оплаты расходов этапа-4 бизнес-процесса</v>
      </c>
      <c r="J177" s="1" t="str">
        <f ca="1">IF(INDIRECT($B$1&amp;Items!O$2&amp;$B177)="",IF(H177&lt;&gt;I177,"  "&amp;I177,I177),"    "&amp;INDIRECT($B$1&amp;Items!O$2&amp;$B177))</f>
        <v xml:space="preserve">    Производственные затраты-35</v>
      </c>
      <c r="S177" s="1">
        <f ca="1">SUM($U177:INDIRECT(ADDRESS(ROW(),SUMIFS($1:$1,$5:$5,MAX($5:$5)))))</f>
        <v>748332</v>
      </c>
      <c r="V177" s="1">
        <f ca="1">SUMIFS(INDIRECT($F$1&amp;$F177&amp;":"&amp;$F177),INDIRECT($F$1&amp;dbP!$D$2&amp;":"&amp;dbP!$D$2),"&gt;="&amp;V$6,INDIRECT($F$1&amp;dbP!$D$2&amp;":"&amp;dbP!$D$2),"&lt;="&amp;V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W177" s="1">
        <f ca="1">SUMIFS(INDIRECT($F$1&amp;$F177&amp;":"&amp;$F177),INDIRECT($F$1&amp;dbP!$D$2&amp;":"&amp;dbP!$D$2),"&gt;="&amp;W$6,INDIRECT($F$1&amp;dbP!$D$2&amp;":"&amp;dbP!$D$2),"&lt;="&amp;W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X177" s="1">
        <f ca="1">SUMIFS(INDIRECT($F$1&amp;$F177&amp;":"&amp;$F177),INDIRECT($F$1&amp;dbP!$D$2&amp;":"&amp;dbP!$D$2),"&gt;="&amp;X$6,INDIRECT($F$1&amp;dbP!$D$2&amp;":"&amp;dbP!$D$2),"&lt;="&amp;X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Y177" s="1">
        <f ca="1">SUMIFS(INDIRECT($F$1&amp;$F177&amp;":"&amp;$F177),INDIRECT($F$1&amp;dbP!$D$2&amp;":"&amp;dbP!$D$2),"&gt;="&amp;Y$6,INDIRECT($F$1&amp;dbP!$D$2&amp;":"&amp;dbP!$D$2),"&lt;="&amp;Y$7,INDIRECT($F$1&amp;dbP!$O$2&amp;":"&amp;dbP!$O$2),$H177,INDIRECT($F$1&amp;dbP!$P$2&amp;":"&amp;dbP!$P$2),IF($I177=$J177,"*",$I177),INDIRECT($F$1&amp;dbP!$Q$2&amp;":"&amp;dbP!$Q$2),IF(OR($I177=$J177,"  "&amp;$I177=$J177),"*",RIGHT($J177,LEN($J177)-4)))</f>
        <v>374166</v>
      </c>
      <c r="Z177" s="1">
        <f ca="1">SUMIFS(INDIRECT($F$1&amp;$F177&amp;":"&amp;$F177),INDIRECT($F$1&amp;dbP!$D$2&amp;":"&amp;dbP!$D$2),"&gt;="&amp;Z$6,INDIRECT($F$1&amp;dbP!$D$2&amp;":"&amp;dbP!$D$2),"&lt;="&amp;Z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A177" s="1">
        <f ca="1">SUMIFS(INDIRECT($F$1&amp;$F177&amp;":"&amp;$F177),INDIRECT($F$1&amp;dbP!$D$2&amp;":"&amp;dbP!$D$2),"&gt;="&amp;AA$6,INDIRECT($F$1&amp;dbP!$D$2&amp;":"&amp;dbP!$D$2),"&lt;="&amp;AA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B177" s="1">
        <f ca="1">SUMIFS(INDIRECT($F$1&amp;$F177&amp;":"&amp;$F177),INDIRECT($F$1&amp;dbP!$D$2&amp;":"&amp;dbP!$D$2),"&gt;="&amp;AB$6,INDIRECT($F$1&amp;dbP!$D$2&amp;":"&amp;dbP!$D$2),"&lt;="&amp;AB$7,INDIRECT($F$1&amp;dbP!$O$2&amp;":"&amp;dbP!$O$2),$H177,INDIRECT($F$1&amp;dbP!$P$2&amp;":"&amp;dbP!$P$2),IF($I177=$J177,"*",$I177),INDIRECT($F$1&amp;dbP!$Q$2&amp;":"&amp;dbP!$Q$2),IF(OR($I177=$J177,"  "&amp;$I177=$J177),"*",RIGHT($J177,LEN($J177)-4)))</f>
        <v>374166</v>
      </c>
      <c r="AC177" s="1">
        <f ca="1">SUMIFS(INDIRECT($F$1&amp;$F177&amp;":"&amp;$F177),INDIRECT($F$1&amp;dbP!$D$2&amp;":"&amp;dbP!$D$2),"&gt;="&amp;AC$6,INDIRECT($F$1&amp;dbP!$D$2&amp;":"&amp;dbP!$D$2),"&lt;="&amp;AC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D177" s="1">
        <f ca="1">SUMIFS(INDIRECT($F$1&amp;$F177&amp;":"&amp;$F177),INDIRECT($F$1&amp;dbP!$D$2&amp;":"&amp;dbP!$D$2),"&gt;="&amp;AD$6,INDIRECT($F$1&amp;dbP!$D$2&amp;":"&amp;dbP!$D$2),"&lt;="&amp;AD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E177" s="1">
        <f ca="1">SUMIFS(INDIRECT($F$1&amp;$F177&amp;":"&amp;$F177),INDIRECT($F$1&amp;dbP!$D$2&amp;":"&amp;dbP!$D$2),"&gt;="&amp;AE$6,INDIRECT($F$1&amp;dbP!$D$2&amp;":"&amp;dbP!$D$2),"&lt;="&amp;AE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F177" s="1">
        <f ca="1">SUMIFS(INDIRECT($F$1&amp;$F177&amp;":"&amp;$F177),INDIRECT($F$1&amp;dbP!$D$2&amp;":"&amp;dbP!$D$2),"&gt;="&amp;AF$6,INDIRECT($F$1&amp;dbP!$D$2&amp;":"&amp;dbP!$D$2),"&lt;="&amp;AF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G177" s="1">
        <f ca="1">SUMIFS(INDIRECT($F$1&amp;$F177&amp;":"&amp;$F177),INDIRECT($F$1&amp;dbP!$D$2&amp;":"&amp;dbP!$D$2),"&gt;="&amp;AG$6,INDIRECT($F$1&amp;dbP!$D$2&amp;":"&amp;dbP!$D$2),"&lt;="&amp;AG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H177" s="1">
        <f ca="1">SUMIFS(INDIRECT($F$1&amp;$F177&amp;":"&amp;$F177),INDIRECT($F$1&amp;dbP!$D$2&amp;":"&amp;dbP!$D$2),"&gt;="&amp;AH$6,INDIRECT($F$1&amp;dbP!$D$2&amp;":"&amp;dbP!$D$2),"&lt;="&amp;AH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I177" s="1">
        <f ca="1">SUMIFS(INDIRECT($F$1&amp;$F177&amp;":"&amp;$F177),INDIRECT($F$1&amp;dbP!$D$2&amp;":"&amp;dbP!$D$2),"&gt;="&amp;AI$6,INDIRECT($F$1&amp;dbP!$D$2&amp;":"&amp;dbP!$D$2),"&lt;="&amp;AI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J177" s="1">
        <f ca="1">SUMIFS(INDIRECT($F$1&amp;$F177&amp;":"&amp;$F177),INDIRECT($F$1&amp;dbP!$D$2&amp;":"&amp;dbP!$D$2),"&gt;="&amp;AJ$6,INDIRECT($F$1&amp;dbP!$D$2&amp;":"&amp;dbP!$D$2),"&lt;="&amp;AJ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K177" s="1">
        <f ca="1">SUMIFS(INDIRECT($F$1&amp;$F177&amp;":"&amp;$F177),INDIRECT($F$1&amp;dbP!$D$2&amp;":"&amp;dbP!$D$2),"&gt;="&amp;AK$6,INDIRECT($F$1&amp;dbP!$D$2&amp;":"&amp;dbP!$D$2),"&lt;="&amp;AK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L177" s="1">
        <f ca="1">SUMIFS(INDIRECT($F$1&amp;$F177&amp;":"&amp;$F177),INDIRECT($F$1&amp;dbP!$D$2&amp;":"&amp;dbP!$D$2),"&gt;="&amp;AL$6,INDIRECT($F$1&amp;dbP!$D$2&amp;":"&amp;dbP!$D$2),"&lt;="&amp;AL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M177" s="1">
        <f ca="1">SUMIFS(INDIRECT($F$1&amp;$F177&amp;":"&amp;$F177),INDIRECT($F$1&amp;dbP!$D$2&amp;":"&amp;dbP!$D$2),"&gt;="&amp;AM$6,INDIRECT($F$1&amp;dbP!$D$2&amp;":"&amp;dbP!$D$2),"&lt;="&amp;AM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N177" s="1">
        <f ca="1">SUMIFS(INDIRECT($F$1&amp;$F177&amp;":"&amp;$F177),INDIRECT($F$1&amp;dbP!$D$2&amp;":"&amp;dbP!$D$2),"&gt;="&amp;AN$6,INDIRECT($F$1&amp;dbP!$D$2&amp;":"&amp;dbP!$D$2),"&lt;="&amp;AN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O177" s="1">
        <f ca="1">SUMIFS(INDIRECT($F$1&amp;$F177&amp;":"&amp;$F177),INDIRECT($F$1&amp;dbP!$D$2&amp;":"&amp;dbP!$D$2),"&gt;="&amp;AO$6,INDIRECT($F$1&amp;dbP!$D$2&amp;":"&amp;dbP!$D$2),"&lt;="&amp;AO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P177" s="1">
        <f ca="1">SUMIFS(INDIRECT($F$1&amp;$F177&amp;":"&amp;$F177),INDIRECT($F$1&amp;dbP!$D$2&amp;":"&amp;dbP!$D$2),"&gt;="&amp;AP$6,INDIRECT($F$1&amp;dbP!$D$2&amp;":"&amp;dbP!$D$2),"&lt;="&amp;AP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Q177" s="1">
        <f ca="1">SUMIFS(INDIRECT($F$1&amp;$F177&amp;":"&amp;$F177),INDIRECT($F$1&amp;dbP!$D$2&amp;":"&amp;dbP!$D$2),"&gt;="&amp;AQ$6,INDIRECT($F$1&amp;dbP!$D$2&amp;":"&amp;dbP!$D$2),"&lt;="&amp;AQ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R177" s="1">
        <f ca="1">SUMIFS(INDIRECT($F$1&amp;$F177&amp;":"&amp;$F177),INDIRECT($F$1&amp;dbP!$D$2&amp;":"&amp;dbP!$D$2),"&gt;="&amp;AR$6,INDIRECT($F$1&amp;dbP!$D$2&amp;":"&amp;dbP!$D$2),"&lt;="&amp;AR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S177" s="1">
        <f ca="1">SUMIFS(INDIRECT($F$1&amp;$F177&amp;":"&amp;$F177),INDIRECT($F$1&amp;dbP!$D$2&amp;":"&amp;dbP!$D$2),"&gt;="&amp;AS$6,INDIRECT($F$1&amp;dbP!$D$2&amp;":"&amp;dbP!$D$2),"&lt;="&amp;AS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T177" s="1">
        <f ca="1">SUMIFS(INDIRECT($F$1&amp;$F177&amp;":"&amp;$F177),INDIRECT($F$1&amp;dbP!$D$2&amp;":"&amp;dbP!$D$2),"&gt;="&amp;AT$6,INDIRECT($F$1&amp;dbP!$D$2&amp;":"&amp;dbP!$D$2),"&lt;="&amp;AT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U177" s="1">
        <f ca="1">SUMIFS(INDIRECT($F$1&amp;$F177&amp;":"&amp;$F177),INDIRECT($F$1&amp;dbP!$D$2&amp;":"&amp;dbP!$D$2),"&gt;="&amp;AU$6,INDIRECT($F$1&amp;dbP!$D$2&amp;":"&amp;dbP!$D$2),"&lt;="&amp;AU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V177" s="1">
        <f ca="1">SUMIFS(INDIRECT($F$1&amp;$F177&amp;":"&amp;$F177),INDIRECT($F$1&amp;dbP!$D$2&amp;":"&amp;dbP!$D$2),"&gt;="&amp;AV$6,INDIRECT($F$1&amp;dbP!$D$2&amp;":"&amp;dbP!$D$2),"&lt;="&amp;AV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W177" s="1">
        <f ca="1">SUMIFS(INDIRECT($F$1&amp;$F177&amp;":"&amp;$F177),INDIRECT($F$1&amp;dbP!$D$2&amp;":"&amp;dbP!$D$2),"&gt;="&amp;AW$6,INDIRECT($F$1&amp;dbP!$D$2&amp;":"&amp;dbP!$D$2),"&lt;="&amp;AW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X177" s="1">
        <f ca="1">SUMIFS(INDIRECT($F$1&amp;$F177&amp;":"&amp;$F177),INDIRECT($F$1&amp;dbP!$D$2&amp;":"&amp;dbP!$D$2),"&gt;="&amp;AX$6,INDIRECT($F$1&amp;dbP!$D$2&amp;":"&amp;dbP!$D$2),"&lt;="&amp;AX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Y177" s="1">
        <f ca="1">SUMIFS(INDIRECT($F$1&amp;$F177&amp;":"&amp;$F177),INDIRECT($F$1&amp;dbP!$D$2&amp;":"&amp;dbP!$D$2),"&gt;="&amp;AY$6,INDIRECT($F$1&amp;dbP!$D$2&amp;":"&amp;dbP!$D$2),"&lt;="&amp;AY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Z177" s="1">
        <f ca="1">SUMIFS(INDIRECT($F$1&amp;$F177&amp;":"&amp;$F177),INDIRECT($F$1&amp;dbP!$D$2&amp;":"&amp;dbP!$D$2),"&gt;="&amp;AZ$6,INDIRECT($F$1&amp;dbP!$D$2&amp;":"&amp;dbP!$D$2),"&lt;="&amp;AZ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A177" s="1">
        <f ca="1">SUMIFS(INDIRECT($F$1&amp;$F177&amp;":"&amp;$F177),INDIRECT($F$1&amp;dbP!$D$2&amp;":"&amp;dbP!$D$2),"&gt;="&amp;BA$6,INDIRECT($F$1&amp;dbP!$D$2&amp;":"&amp;dbP!$D$2),"&lt;="&amp;BA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B177" s="1">
        <f ca="1">SUMIFS(INDIRECT($F$1&amp;$F177&amp;":"&amp;$F177),INDIRECT($F$1&amp;dbP!$D$2&amp;":"&amp;dbP!$D$2),"&gt;="&amp;BB$6,INDIRECT($F$1&amp;dbP!$D$2&amp;":"&amp;dbP!$D$2),"&lt;="&amp;BB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C177" s="1">
        <f ca="1">SUMIFS(INDIRECT($F$1&amp;$F177&amp;":"&amp;$F177),INDIRECT($F$1&amp;dbP!$D$2&amp;":"&amp;dbP!$D$2),"&gt;="&amp;BC$6,INDIRECT($F$1&amp;dbP!$D$2&amp;":"&amp;dbP!$D$2),"&lt;="&amp;BC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D177" s="1">
        <f ca="1">SUMIFS(INDIRECT($F$1&amp;$F177&amp;":"&amp;$F177),INDIRECT($F$1&amp;dbP!$D$2&amp;":"&amp;dbP!$D$2),"&gt;="&amp;BD$6,INDIRECT($F$1&amp;dbP!$D$2&amp;":"&amp;dbP!$D$2),"&lt;="&amp;BD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E177" s="1">
        <f ca="1">SUMIFS(INDIRECT($F$1&amp;$F177&amp;":"&amp;$F177),INDIRECT($F$1&amp;dbP!$D$2&amp;":"&amp;dbP!$D$2),"&gt;="&amp;BE$6,INDIRECT($F$1&amp;dbP!$D$2&amp;":"&amp;dbP!$D$2),"&lt;="&amp;BE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</row>
    <row r="178" spans="1:57" x14ac:dyDescent="0.3">
      <c r="B178" s="1">
        <f>MAX(B$115:B177)+1</f>
        <v>68</v>
      </c>
      <c r="D178" s="1" t="str">
        <f ca="1">INDIRECT($B$1&amp;Items!T$2&amp;$B178)</f>
        <v>CF(-)</v>
      </c>
      <c r="F178" s="1" t="str">
        <f ca="1">INDIRECT($B$1&amp;Items!P$2&amp;$B178)</f>
        <v>AA</v>
      </c>
      <c r="H178" s="13" t="str">
        <f ca="1">INDIRECT($B$1&amp;Items!M$2&amp;$B178)</f>
        <v>Оплаты себестоимостных затрат</v>
      </c>
      <c r="I178" s="13" t="str">
        <f ca="1">IF(INDIRECT($B$1&amp;Items!N$2&amp;$B178)="",H178,INDIRECT($B$1&amp;Items!N$2&amp;$B178))</f>
        <v>Оплаты расходов этапа-4 бизнес-процесса</v>
      </c>
      <c r="J178" s="1" t="str">
        <f ca="1">IF(INDIRECT($B$1&amp;Items!O$2&amp;$B178)="",IF(H178&lt;&gt;I178,"  "&amp;I178,I178),"    "&amp;INDIRECT($B$1&amp;Items!O$2&amp;$B178))</f>
        <v xml:space="preserve">    Производственные затраты-36</v>
      </c>
      <c r="S178" s="1">
        <f ca="1">SUM($U178:INDIRECT(ADDRESS(ROW(),SUMIFS($1:$1,$5:$5,MAX($5:$5)))))</f>
        <v>842058</v>
      </c>
      <c r="V178" s="1">
        <f ca="1">SUMIFS(INDIRECT($F$1&amp;$F178&amp;":"&amp;$F178),INDIRECT($F$1&amp;dbP!$D$2&amp;":"&amp;dbP!$D$2),"&gt;="&amp;V$6,INDIRECT($F$1&amp;dbP!$D$2&amp;":"&amp;dbP!$D$2),"&lt;="&amp;V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W178" s="1">
        <f ca="1">SUMIFS(INDIRECT($F$1&amp;$F178&amp;":"&amp;$F178),INDIRECT($F$1&amp;dbP!$D$2&amp;":"&amp;dbP!$D$2),"&gt;="&amp;W$6,INDIRECT($F$1&amp;dbP!$D$2&amp;":"&amp;dbP!$D$2),"&lt;="&amp;W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X178" s="1">
        <f ca="1">SUMIFS(INDIRECT($F$1&amp;$F178&amp;":"&amp;$F178),INDIRECT($F$1&amp;dbP!$D$2&amp;":"&amp;dbP!$D$2),"&gt;="&amp;X$6,INDIRECT($F$1&amp;dbP!$D$2&amp;":"&amp;dbP!$D$2),"&lt;="&amp;X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Y178" s="1">
        <f ca="1">SUMIFS(INDIRECT($F$1&amp;$F178&amp;":"&amp;$F178),INDIRECT($F$1&amp;dbP!$D$2&amp;":"&amp;dbP!$D$2),"&gt;="&amp;Y$6,INDIRECT($F$1&amp;dbP!$D$2&amp;":"&amp;dbP!$D$2),"&lt;="&amp;Y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Z178" s="1">
        <f ca="1">SUMIFS(INDIRECT($F$1&amp;$F178&amp;":"&amp;$F178),INDIRECT($F$1&amp;dbP!$D$2&amp;":"&amp;dbP!$D$2),"&gt;="&amp;Z$6,INDIRECT($F$1&amp;dbP!$D$2&amp;":"&amp;dbP!$D$2),"&lt;="&amp;Z$7,INDIRECT($F$1&amp;dbP!$O$2&amp;":"&amp;dbP!$O$2),$H178,INDIRECT($F$1&amp;dbP!$P$2&amp;":"&amp;dbP!$P$2),IF($I178=$J178,"*",$I178),INDIRECT($F$1&amp;dbP!$Q$2&amp;":"&amp;dbP!$Q$2),IF(OR($I178=$J178,"  "&amp;$I178=$J178),"*",RIGHT($J178,LEN($J178)-4)))</f>
        <v>589440.6</v>
      </c>
      <c r="AA178" s="1">
        <f ca="1">SUMIFS(INDIRECT($F$1&amp;$F178&amp;":"&amp;$F178),INDIRECT($F$1&amp;dbP!$D$2&amp;":"&amp;dbP!$D$2),"&gt;="&amp;AA$6,INDIRECT($F$1&amp;dbP!$D$2&amp;":"&amp;dbP!$D$2),"&lt;="&amp;AA$7,INDIRECT($F$1&amp;dbP!$O$2&amp;":"&amp;dbP!$O$2),$H178,INDIRECT($F$1&amp;dbP!$P$2&amp;":"&amp;dbP!$P$2),IF($I178=$J178,"*",$I178),INDIRECT($F$1&amp;dbP!$Q$2&amp;":"&amp;dbP!$Q$2),IF(OR($I178=$J178,"  "&amp;$I178=$J178),"*",RIGHT($J178,LEN($J178)-4)))</f>
        <v>252617.40000000002</v>
      </c>
      <c r="AB178" s="1">
        <f ca="1">SUMIFS(INDIRECT($F$1&amp;$F178&amp;":"&amp;$F178),INDIRECT($F$1&amp;dbP!$D$2&amp;":"&amp;dbP!$D$2),"&gt;="&amp;AB$6,INDIRECT($F$1&amp;dbP!$D$2&amp;":"&amp;dbP!$D$2),"&lt;="&amp;AB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C178" s="1">
        <f ca="1">SUMIFS(INDIRECT($F$1&amp;$F178&amp;":"&amp;$F178),INDIRECT($F$1&amp;dbP!$D$2&amp;":"&amp;dbP!$D$2),"&gt;="&amp;AC$6,INDIRECT($F$1&amp;dbP!$D$2&amp;":"&amp;dbP!$D$2),"&lt;="&amp;AC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D178" s="1">
        <f ca="1">SUMIFS(INDIRECT($F$1&amp;$F178&amp;":"&amp;$F178),INDIRECT($F$1&amp;dbP!$D$2&amp;":"&amp;dbP!$D$2),"&gt;="&amp;AD$6,INDIRECT($F$1&amp;dbP!$D$2&amp;":"&amp;dbP!$D$2),"&lt;="&amp;AD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E178" s="1">
        <f ca="1">SUMIFS(INDIRECT($F$1&amp;$F178&amp;":"&amp;$F178),INDIRECT($F$1&amp;dbP!$D$2&amp;":"&amp;dbP!$D$2),"&gt;="&amp;AE$6,INDIRECT($F$1&amp;dbP!$D$2&amp;":"&amp;dbP!$D$2),"&lt;="&amp;AE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F178" s="1">
        <f ca="1">SUMIFS(INDIRECT($F$1&amp;$F178&amp;":"&amp;$F178),INDIRECT($F$1&amp;dbP!$D$2&amp;":"&amp;dbP!$D$2),"&gt;="&amp;AF$6,INDIRECT($F$1&amp;dbP!$D$2&amp;":"&amp;dbP!$D$2),"&lt;="&amp;AF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G178" s="1">
        <f ca="1">SUMIFS(INDIRECT($F$1&amp;$F178&amp;":"&amp;$F178),INDIRECT($F$1&amp;dbP!$D$2&amp;":"&amp;dbP!$D$2),"&gt;="&amp;AG$6,INDIRECT($F$1&amp;dbP!$D$2&amp;":"&amp;dbP!$D$2),"&lt;="&amp;AG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H178" s="1">
        <f ca="1">SUMIFS(INDIRECT($F$1&amp;$F178&amp;":"&amp;$F178),INDIRECT($F$1&amp;dbP!$D$2&amp;":"&amp;dbP!$D$2),"&gt;="&amp;AH$6,INDIRECT($F$1&amp;dbP!$D$2&amp;":"&amp;dbP!$D$2),"&lt;="&amp;AH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I178" s="1">
        <f ca="1">SUMIFS(INDIRECT($F$1&amp;$F178&amp;":"&amp;$F178),INDIRECT($F$1&amp;dbP!$D$2&amp;":"&amp;dbP!$D$2),"&gt;="&amp;AI$6,INDIRECT($F$1&amp;dbP!$D$2&amp;":"&amp;dbP!$D$2),"&lt;="&amp;AI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J178" s="1">
        <f ca="1">SUMIFS(INDIRECT($F$1&amp;$F178&amp;":"&amp;$F178),INDIRECT($F$1&amp;dbP!$D$2&amp;":"&amp;dbP!$D$2),"&gt;="&amp;AJ$6,INDIRECT($F$1&amp;dbP!$D$2&amp;":"&amp;dbP!$D$2),"&lt;="&amp;AJ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K178" s="1">
        <f ca="1">SUMIFS(INDIRECT($F$1&amp;$F178&amp;":"&amp;$F178),INDIRECT($F$1&amp;dbP!$D$2&amp;":"&amp;dbP!$D$2),"&gt;="&amp;AK$6,INDIRECT($F$1&amp;dbP!$D$2&amp;":"&amp;dbP!$D$2),"&lt;="&amp;AK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L178" s="1">
        <f ca="1">SUMIFS(INDIRECT($F$1&amp;$F178&amp;":"&amp;$F178),INDIRECT($F$1&amp;dbP!$D$2&amp;":"&amp;dbP!$D$2),"&gt;="&amp;AL$6,INDIRECT($F$1&amp;dbP!$D$2&amp;":"&amp;dbP!$D$2),"&lt;="&amp;AL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M178" s="1">
        <f ca="1">SUMIFS(INDIRECT($F$1&amp;$F178&amp;":"&amp;$F178),INDIRECT($F$1&amp;dbP!$D$2&amp;":"&amp;dbP!$D$2),"&gt;="&amp;AM$6,INDIRECT($F$1&amp;dbP!$D$2&amp;":"&amp;dbP!$D$2),"&lt;="&amp;AM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N178" s="1">
        <f ca="1">SUMIFS(INDIRECT($F$1&amp;$F178&amp;":"&amp;$F178),INDIRECT($F$1&amp;dbP!$D$2&amp;":"&amp;dbP!$D$2),"&gt;="&amp;AN$6,INDIRECT($F$1&amp;dbP!$D$2&amp;":"&amp;dbP!$D$2),"&lt;="&amp;AN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O178" s="1">
        <f ca="1">SUMIFS(INDIRECT($F$1&amp;$F178&amp;":"&amp;$F178),INDIRECT($F$1&amp;dbP!$D$2&amp;":"&amp;dbP!$D$2),"&gt;="&amp;AO$6,INDIRECT($F$1&amp;dbP!$D$2&amp;":"&amp;dbP!$D$2),"&lt;="&amp;AO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P178" s="1">
        <f ca="1">SUMIFS(INDIRECT($F$1&amp;$F178&amp;":"&amp;$F178),INDIRECT($F$1&amp;dbP!$D$2&amp;":"&amp;dbP!$D$2),"&gt;="&amp;AP$6,INDIRECT($F$1&amp;dbP!$D$2&amp;":"&amp;dbP!$D$2),"&lt;="&amp;AP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Q178" s="1">
        <f ca="1">SUMIFS(INDIRECT($F$1&amp;$F178&amp;":"&amp;$F178),INDIRECT($F$1&amp;dbP!$D$2&amp;":"&amp;dbP!$D$2),"&gt;="&amp;AQ$6,INDIRECT($F$1&amp;dbP!$D$2&amp;":"&amp;dbP!$D$2),"&lt;="&amp;AQ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R178" s="1">
        <f ca="1">SUMIFS(INDIRECT($F$1&amp;$F178&amp;":"&amp;$F178),INDIRECT($F$1&amp;dbP!$D$2&amp;":"&amp;dbP!$D$2),"&gt;="&amp;AR$6,INDIRECT($F$1&amp;dbP!$D$2&amp;":"&amp;dbP!$D$2),"&lt;="&amp;AR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S178" s="1">
        <f ca="1">SUMIFS(INDIRECT($F$1&amp;$F178&amp;":"&amp;$F178),INDIRECT($F$1&amp;dbP!$D$2&amp;":"&amp;dbP!$D$2),"&gt;="&amp;AS$6,INDIRECT($F$1&amp;dbP!$D$2&amp;":"&amp;dbP!$D$2),"&lt;="&amp;AS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T178" s="1">
        <f ca="1">SUMIFS(INDIRECT($F$1&amp;$F178&amp;":"&amp;$F178),INDIRECT($F$1&amp;dbP!$D$2&amp;":"&amp;dbP!$D$2),"&gt;="&amp;AT$6,INDIRECT($F$1&amp;dbP!$D$2&amp;":"&amp;dbP!$D$2),"&lt;="&amp;AT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U178" s="1">
        <f ca="1">SUMIFS(INDIRECT($F$1&amp;$F178&amp;":"&amp;$F178),INDIRECT($F$1&amp;dbP!$D$2&amp;":"&amp;dbP!$D$2),"&gt;="&amp;AU$6,INDIRECT($F$1&amp;dbP!$D$2&amp;":"&amp;dbP!$D$2),"&lt;="&amp;AU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V178" s="1">
        <f ca="1">SUMIFS(INDIRECT($F$1&amp;$F178&amp;":"&amp;$F178),INDIRECT($F$1&amp;dbP!$D$2&amp;":"&amp;dbP!$D$2),"&gt;="&amp;AV$6,INDIRECT($F$1&amp;dbP!$D$2&amp;":"&amp;dbP!$D$2),"&lt;="&amp;AV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W178" s="1">
        <f ca="1">SUMIFS(INDIRECT($F$1&amp;$F178&amp;":"&amp;$F178),INDIRECT($F$1&amp;dbP!$D$2&amp;":"&amp;dbP!$D$2),"&gt;="&amp;AW$6,INDIRECT($F$1&amp;dbP!$D$2&amp;":"&amp;dbP!$D$2),"&lt;="&amp;AW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X178" s="1">
        <f ca="1">SUMIFS(INDIRECT($F$1&amp;$F178&amp;":"&amp;$F178),INDIRECT($F$1&amp;dbP!$D$2&amp;":"&amp;dbP!$D$2),"&gt;="&amp;AX$6,INDIRECT($F$1&amp;dbP!$D$2&amp;":"&amp;dbP!$D$2),"&lt;="&amp;AX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Y178" s="1">
        <f ca="1">SUMIFS(INDIRECT($F$1&amp;$F178&amp;":"&amp;$F178),INDIRECT($F$1&amp;dbP!$D$2&amp;":"&amp;dbP!$D$2),"&gt;="&amp;AY$6,INDIRECT($F$1&amp;dbP!$D$2&amp;":"&amp;dbP!$D$2),"&lt;="&amp;AY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Z178" s="1">
        <f ca="1">SUMIFS(INDIRECT($F$1&amp;$F178&amp;":"&amp;$F178),INDIRECT($F$1&amp;dbP!$D$2&amp;":"&amp;dbP!$D$2),"&gt;="&amp;AZ$6,INDIRECT($F$1&amp;dbP!$D$2&amp;":"&amp;dbP!$D$2),"&lt;="&amp;AZ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A178" s="1">
        <f ca="1">SUMIFS(INDIRECT($F$1&amp;$F178&amp;":"&amp;$F178),INDIRECT($F$1&amp;dbP!$D$2&amp;":"&amp;dbP!$D$2),"&gt;="&amp;BA$6,INDIRECT($F$1&amp;dbP!$D$2&amp;":"&amp;dbP!$D$2),"&lt;="&amp;BA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B178" s="1">
        <f ca="1">SUMIFS(INDIRECT($F$1&amp;$F178&amp;":"&amp;$F178),INDIRECT($F$1&amp;dbP!$D$2&amp;":"&amp;dbP!$D$2),"&gt;="&amp;BB$6,INDIRECT($F$1&amp;dbP!$D$2&amp;":"&amp;dbP!$D$2),"&lt;="&amp;BB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C178" s="1">
        <f ca="1">SUMIFS(INDIRECT($F$1&amp;$F178&amp;":"&amp;$F178),INDIRECT($F$1&amp;dbP!$D$2&amp;":"&amp;dbP!$D$2),"&gt;="&amp;BC$6,INDIRECT($F$1&amp;dbP!$D$2&amp;":"&amp;dbP!$D$2),"&lt;="&amp;BC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D178" s="1">
        <f ca="1">SUMIFS(INDIRECT($F$1&amp;$F178&amp;":"&amp;$F178),INDIRECT($F$1&amp;dbP!$D$2&amp;":"&amp;dbP!$D$2),"&gt;="&amp;BD$6,INDIRECT($F$1&amp;dbP!$D$2&amp;":"&amp;dbP!$D$2),"&lt;="&amp;BD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E178" s="1">
        <f ca="1">SUMIFS(INDIRECT($F$1&amp;$F178&amp;":"&amp;$F178),INDIRECT($F$1&amp;dbP!$D$2&amp;":"&amp;dbP!$D$2),"&gt;="&amp;BE$6,INDIRECT($F$1&amp;dbP!$D$2&amp;":"&amp;dbP!$D$2),"&lt;="&amp;BE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</row>
    <row r="179" spans="1:57" x14ac:dyDescent="0.3">
      <c r="B179" s="1">
        <f>MAX(B$115:B178)+1</f>
        <v>69</v>
      </c>
      <c r="D179" s="1" t="str">
        <f ca="1">INDIRECT($B$1&amp;Items!T$2&amp;$B179)</f>
        <v>CF(-)</v>
      </c>
      <c r="F179" s="1" t="str">
        <f ca="1">INDIRECT($B$1&amp;Items!P$2&amp;$B179)</f>
        <v>AA</v>
      </c>
      <c r="H179" s="13" t="str">
        <f ca="1">INDIRECT($B$1&amp;Items!M$2&amp;$B179)</f>
        <v>Оплаты себестоимостных затрат</v>
      </c>
      <c r="I179" s="13" t="str">
        <f ca="1">IF(INDIRECT($B$1&amp;Items!N$2&amp;$B179)="",H179,INDIRECT($B$1&amp;Items!N$2&amp;$B179))</f>
        <v>Оплаты расходов этапа-4 бизнес-процесса</v>
      </c>
      <c r="J179" s="1" t="str">
        <f ca="1">IF(INDIRECT($B$1&amp;Items!O$2&amp;$B179)="",IF(H179&lt;&gt;I179,"  "&amp;I179,I179),"    "&amp;INDIRECT($B$1&amp;Items!O$2&amp;$B179))</f>
        <v xml:space="preserve">    Производственные затраты-37</v>
      </c>
      <c r="S179" s="1">
        <f ca="1">SUM($U179:INDIRECT(ADDRESS(ROW(),SUMIFS($1:$1,$5:$5,MAX($5:$5)))))</f>
        <v>804698.94000000006</v>
      </c>
      <c r="V179" s="1">
        <f ca="1">SUMIFS(INDIRECT($F$1&amp;$F179&amp;":"&amp;$F179),INDIRECT($F$1&amp;dbP!$D$2&amp;":"&amp;dbP!$D$2),"&gt;="&amp;V$6,INDIRECT($F$1&amp;dbP!$D$2&amp;":"&amp;dbP!$D$2),"&lt;="&amp;V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W179" s="1">
        <f ca="1">SUMIFS(INDIRECT($F$1&amp;$F179&amp;":"&amp;$F179),INDIRECT($F$1&amp;dbP!$D$2&amp;":"&amp;dbP!$D$2),"&gt;="&amp;W$6,INDIRECT($F$1&amp;dbP!$D$2&amp;":"&amp;dbP!$D$2),"&lt;="&amp;W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X179" s="1">
        <f ca="1">SUMIFS(INDIRECT($F$1&amp;$F179&amp;":"&amp;$F179),INDIRECT($F$1&amp;dbP!$D$2&amp;":"&amp;dbP!$D$2),"&gt;="&amp;X$6,INDIRECT($F$1&amp;dbP!$D$2&amp;":"&amp;dbP!$D$2),"&lt;="&amp;X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Y179" s="1">
        <f ca="1">SUMIFS(INDIRECT($F$1&amp;$F179&amp;":"&amp;$F179),INDIRECT($F$1&amp;dbP!$D$2&amp;":"&amp;dbP!$D$2),"&gt;="&amp;Y$6,INDIRECT($F$1&amp;dbP!$D$2&amp;":"&amp;dbP!$D$2),"&lt;="&amp;Y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Z179" s="1">
        <f ca="1">SUMIFS(INDIRECT($F$1&amp;$F179&amp;":"&amp;$F179),INDIRECT($F$1&amp;dbP!$D$2&amp;":"&amp;dbP!$D$2),"&gt;="&amp;Z$6,INDIRECT($F$1&amp;dbP!$D$2&amp;":"&amp;dbP!$D$2),"&lt;="&amp;Z$7,INDIRECT($F$1&amp;dbP!$O$2&amp;":"&amp;dbP!$O$2),$H179,INDIRECT($F$1&amp;dbP!$P$2&amp;":"&amp;dbP!$P$2),IF($I179=$J179,"*",$I179),INDIRECT($F$1&amp;dbP!$Q$2&amp;":"&amp;dbP!$Q$2),IF(OR($I179=$J179,"  "&amp;$I179=$J179),"*",RIGHT($J179,LEN($J179)-4)))</f>
        <v>804698.94000000006</v>
      </c>
      <c r="AA179" s="1">
        <f ca="1">SUMIFS(INDIRECT($F$1&amp;$F179&amp;":"&amp;$F179),INDIRECT($F$1&amp;dbP!$D$2&amp;":"&amp;dbP!$D$2),"&gt;="&amp;AA$6,INDIRECT($F$1&amp;dbP!$D$2&amp;":"&amp;dbP!$D$2),"&lt;="&amp;AA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B179" s="1">
        <f ca="1">SUMIFS(INDIRECT($F$1&amp;$F179&amp;":"&amp;$F179),INDIRECT($F$1&amp;dbP!$D$2&amp;":"&amp;dbP!$D$2),"&gt;="&amp;AB$6,INDIRECT($F$1&amp;dbP!$D$2&amp;":"&amp;dbP!$D$2),"&lt;="&amp;AB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C179" s="1">
        <f ca="1">SUMIFS(INDIRECT($F$1&amp;$F179&amp;":"&amp;$F179),INDIRECT($F$1&amp;dbP!$D$2&amp;":"&amp;dbP!$D$2),"&gt;="&amp;AC$6,INDIRECT($F$1&amp;dbP!$D$2&amp;":"&amp;dbP!$D$2),"&lt;="&amp;AC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D179" s="1">
        <f ca="1">SUMIFS(INDIRECT($F$1&amp;$F179&amp;":"&amp;$F179),INDIRECT($F$1&amp;dbP!$D$2&amp;":"&amp;dbP!$D$2),"&gt;="&amp;AD$6,INDIRECT($F$1&amp;dbP!$D$2&amp;":"&amp;dbP!$D$2),"&lt;="&amp;AD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E179" s="1">
        <f ca="1">SUMIFS(INDIRECT($F$1&amp;$F179&amp;":"&amp;$F179),INDIRECT($F$1&amp;dbP!$D$2&amp;":"&amp;dbP!$D$2),"&gt;="&amp;AE$6,INDIRECT($F$1&amp;dbP!$D$2&amp;":"&amp;dbP!$D$2),"&lt;="&amp;AE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F179" s="1">
        <f ca="1">SUMIFS(INDIRECT($F$1&amp;$F179&amp;":"&amp;$F179),INDIRECT($F$1&amp;dbP!$D$2&amp;":"&amp;dbP!$D$2),"&gt;="&amp;AF$6,INDIRECT($F$1&amp;dbP!$D$2&amp;":"&amp;dbP!$D$2),"&lt;="&amp;AF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G179" s="1">
        <f ca="1">SUMIFS(INDIRECT($F$1&amp;$F179&amp;":"&amp;$F179),INDIRECT($F$1&amp;dbP!$D$2&amp;":"&amp;dbP!$D$2),"&gt;="&amp;AG$6,INDIRECT($F$1&amp;dbP!$D$2&amp;":"&amp;dbP!$D$2),"&lt;="&amp;AG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H179" s="1">
        <f ca="1">SUMIFS(INDIRECT($F$1&amp;$F179&amp;":"&amp;$F179),INDIRECT($F$1&amp;dbP!$D$2&amp;":"&amp;dbP!$D$2),"&gt;="&amp;AH$6,INDIRECT($F$1&amp;dbP!$D$2&amp;":"&amp;dbP!$D$2),"&lt;="&amp;AH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I179" s="1">
        <f ca="1">SUMIFS(INDIRECT($F$1&amp;$F179&amp;":"&amp;$F179),INDIRECT($F$1&amp;dbP!$D$2&amp;":"&amp;dbP!$D$2),"&gt;="&amp;AI$6,INDIRECT($F$1&amp;dbP!$D$2&amp;":"&amp;dbP!$D$2),"&lt;="&amp;AI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J179" s="1">
        <f ca="1">SUMIFS(INDIRECT($F$1&amp;$F179&amp;":"&amp;$F179),INDIRECT($F$1&amp;dbP!$D$2&amp;":"&amp;dbP!$D$2),"&gt;="&amp;AJ$6,INDIRECT($F$1&amp;dbP!$D$2&amp;":"&amp;dbP!$D$2),"&lt;="&amp;AJ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K179" s="1">
        <f ca="1">SUMIFS(INDIRECT($F$1&amp;$F179&amp;":"&amp;$F179),INDIRECT($F$1&amp;dbP!$D$2&amp;":"&amp;dbP!$D$2),"&gt;="&amp;AK$6,INDIRECT($F$1&amp;dbP!$D$2&amp;":"&amp;dbP!$D$2),"&lt;="&amp;AK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L179" s="1">
        <f ca="1">SUMIFS(INDIRECT($F$1&amp;$F179&amp;":"&amp;$F179),INDIRECT($F$1&amp;dbP!$D$2&amp;":"&amp;dbP!$D$2),"&gt;="&amp;AL$6,INDIRECT($F$1&amp;dbP!$D$2&amp;":"&amp;dbP!$D$2),"&lt;="&amp;AL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M179" s="1">
        <f ca="1">SUMIFS(INDIRECT($F$1&amp;$F179&amp;":"&amp;$F179),INDIRECT($F$1&amp;dbP!$D$2&amp;":"&amp;dbP!$D$2),"&gt;="&amp;AM$6,INDIRECT($F$1&amp;dbP!$D$2&amp;":"&amp;dbP!$D$2),"&lt;="&amp;AM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N179" s="1">
        <f ca="1">SUMIFS(INDIRECT($F$1&amp;$F179&amp;":"&amp;$F179),INDIRECT($F$1&amp;dbP!$D$2&amp;":"&amp;dbP!$D$2),"&gt;="&amp;AN$6,INDIRECT($F$1&amp;dbP!$D$2&amp;":"&amp;dbP!$D$2),"&lt;="&amp;AN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O179" s="1">
        <f ca="1">SUMIFS(INDIRECT($F$1&amp;$F179&amp;":"&amp;$F179),INDIRECT($F$1&amp;dbP!$D$2&amp;":"&amp;dbP!$D$2),"&gt;="&amp;AO$6,INDIRECT($F$1&amp;dbP!$D$2&amp;":"&amp;dbP!$D$2),"&lt;="&amp;AO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P179" s="1">
        <f ca="1">SUMIFS(INDIRECT($F$1&amp;$F179&amp;":"&amp;$F179),INDIRECT($F$1&amp;dbP!$D$2&amp;":"&amp;dbP!$D$2),"&gt;="&amp;AP$6,INDIRECT($F$1&amp;dbP!$D$2&amp;":"&amp;dbP!$D$2),"&lt;="&amp;AP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Q179" s="1">
        <f ca="1">SUMIFS(INDIRECT($F$1&amp;$F179&amp;":"&amp;$F179),INDIRECT($F$1&amp;dbP!$D$2&amp;":"&amp;dbP!$D$2),"&gt;="&amp;AQ$6,INDIRECT($F$1&amp;dbP!$D$2&amp;":"&amp;dbP!$D$2),"&lt;="&amp;AQ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R179" s="1">
        <f ca="1">SUMIFS(INDIRECT($F$1&amp;$F179&amp;":"&amp;$F179),INDIRECT($F$1&amp;dbP!$D$2&amp;":"&amp;dbP!$D$2),"&gt;="&amp;AR$6,INDIRECT($F$1&amp;dbP!$D$2&amp;":"&amp;dbP!$D$2),"&lt;="&amp;AR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S179" s="1">
        <f ca="1">SUMIFS(INDIRECT($F$1&amp;$F179&amp;":"&amp;$F179),INDIRECT($F$1&amp;dbP!$D$2&amp;":"&amp;dbP!$D$2),"&gt;="&amp;AS$6,INDIRECT($F$1&amp;dbP!$D$2&amp;":"&amp;dbP!$D$2),"&lt;="&amp;AS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T179" s="1">
        <f ca="1">SUMIFS(INDIRECT($F$1&amp;$F179&amp;":"&amp;$F179),INDIRECT($F$1&amp;dbP!$D$2&amp;":"&amp;dbP!$D$2),"&gt;="&amp;AT$6,INDIRECT($F$1&amp;dbP!$D$2&amp;":"&amp;dbP!$D$2),"&lt;="&amp;AT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U179" s="1">
        <f ca="1">SUMIFS(INDIRECT($F$1&amp;$F179&amp;":"&amp;$F179),INDIRECT($F$1&amp;dbP!$D$2&amp;":"&amp;dbP!$D$2),"&gt;="&amp;AU$6,INDIRECT($F$1&amp;dbP!$D$2&amp;":"&amp;dbP!$D$2),"&lt;="&amp;AU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V179" s="1">
        <f ca="1">SUMIFS(INDIRECT($F$1&amp;$F179&amp;":"&amp;$F179),INDIRECT($F$1&amp;dbP!$D$2&amp;":"&amp;dbP!$D$2),"&gt;="&amp;AV$6,INDIRECT($F$1&amp;dbP!$D$2&amp;":"&amp;dbP!$D$2),"&lt;="&amp;AV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W179" s="1">
        <f ca="1">SUMIFS(INDIRECT($F$1&amp;$F179&amp;":"&amp;$F179),INDIRECT($F$1&amp;dbP!$D$2&amp;":"&amp;dbP!$D$2),"&gt;="&amp;AW$6,INDIRECT($F$1&amp;dbP!$D$2&amp;":"&amp;dbP!$D$2),"&lt;="&amp;AW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X179" s="1">
        <f ca="1">SUMIFS(INDIRECT($F$1&amp;$F179&amp;":"&amp;$F179),INDIRECT($F$1&amp;dbP!$D$2&amp;":"&amp;dbP!$D$2),"&gt;="&amp;AX$6,INDIRECT($F$1&amp;dbP!$D$2&amp;":"&amp;dbP!$D$2),"&lt;="&amp;AX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Y179" s="1">
        <f ca="1">SUMIFS(INDIRECT($F$1&amp;$F179&amp;":"&amp;$F179),INDIRECT($F$1&amp;dbP!$D$2&amp;":"&amp;dbP!$D$2),"&gt;="&amp;AY$6,INDIRECT($F$1&amp;dbP!$D$2&amp;":"&amp;dbP!$D$2),"&lt;="&amp;AY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Z179" s="1">
        <f ca="1">SUMIFS(INDIRECT($F$1&amp;$F179&amp;":"&amp;$F179),INDIRECT($F$1&amp;dbP!$D$2&amp;":"&amp;dbP!$D$2),"&gt;="&amp;AZ$6,INDIRECT($F$1&amp;dbP!$D$2&amp;":"&amp;dbP!$D$2),"&lt;="&amp;AZ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A179" s="1">
        <f ca="1">SUMIFS(INDIRECT($F$1&amp;$F179&amp;":"&amp;$F179),INDIRECT($F$1&amp;dbP!$D$2&amp;":"&amp;dbP!$D$2),"&gt;="&amp;BA$6,INDIRECT($F$1&amp;dbP!$D$2&amp;":"&amp;dbP!$D$2),"&lt;="&amp;BA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B179" s="1">
        <f ca="1">SUMIFS(INDIRECT($F$1&amp;$F179&amp;":"&amp;$F179),INDIRECT($F$1&amp;dbP!$D$2&amp;":"&amp;dbP!$D$2),"&gt;="&amp;BB$6,INDIRECT($F$1&amp;dbP!$D$2&amp;":"&amp;dbP!$D$2),"&lt;="&amp;BB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C179" s="1">
        <f ca="1">SUMIFS(INDIRECT($F$1&amp;$F179&amp;":"&amp;$F179),INDIRECT($F$1&amp;dbP!$D$2&amp;":"&amp;dbP!$D$2),"&gt;="&amp;BC$6,INDIRECT($F$1&amp;dbP!$D$2&amp;":"&amp;dbP!$D$2),"&lt;="&amp;BC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D179" s="1">
        <f ca="1">SUMIFS(INDIRECT($F$1&amp;$F179&amp;":"&amp;$F179),INDIRECT($F$1&amp;dbP!$D$2&amp;":"&amp;dbP!$D$2),"&gt;="&amp;BD$6,INDIRECT($F$1&amp;dbP!$D$2&amp;":"&amp;dbP!$D$2),"&lt;="&amp;BD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E179" s="1">
        <f ca="1">SUMIFS(INDIRECT($F$1&amp;$F179&amp;":"&amp;$F179),INDIRECT($F$1&amp;dbP!$D$2&amp;":"&amp;dbP!$D$2),"&gt;="&amp;BE$6,INDIRECT($F$1&amp;dbP!$D$2&amp;":"&amp;dbP!$D$2),"&lt;="&amp;BE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</row>
    <row r="180" spans="1:57" x14ac:dyDescent="0.3">
      <c r="B180" s="1">
        <f>MAX(B$115:B179)+1</f>
        <v>70</v>
      </c>
      <c r="D180" s="1">
        <f ca="1">INDIRECT($B$1&amp;Items!T$2&amp;$B180)</f>
        <v>0</v>
      </c>
      <c r="F180" s="1" t="str">
        <f ca="1">INDIRECT($B$1&amp;Items!P$2&amp;$B180)</f>
        <v>AA</v>
      </c>
      <c r="H180" s="13" t="str">
        <f ca="1">INDIRECT($B$1&amp;Items!M$2&amp;$B180)</f>
        <v>Оплаты себестоимостных затрат</v>
      </c>
      <c r="I180" s="13" t="str">
        <f ca="1">IF(INDIRECT($B$1&amp;Items!N$2&amp;$B180)="",H180,INDIRECT($B$1&amp;Items!N$2&amp;$B180))</f>
        <v>Оплаты расходов этапа-5 бизнес-процесса</v>
      </c>
      <c r="J180" s="1" t="str">
        <f ca="1">IF(INDIRECT($B$1&amp;Items!O$2&amp;$B180)="",IF(H180&lt;&gt;I180,"  "&amp;I180,I180),"    "&amp;INDIRECT($B$1&amp;Items!O$2&amp;$B180))</f>
        <v xml:space="preserve">  Оплаты расходов этапа-5 бизнес-процесса</v>
      </c>
      <c r="S180" s="1">
        <f ca="1">SUM($U180:INDIRECT(ADDRESS(ROW(),SUMIFS($1:$1,$5:$5,MAX($5:$5)))))</f>
        <v>9130916.3123879991</v>
      </c>
      <c r="V180" s="1">
        <f ca="1">SUMIFS(INDIRECT($F$1&amp;$F180&amp;":"&amp;$F180),INDIRECT($F$1&amp;dbP!$D$2&amp;":"&amp;dbP!$D$2),"&gt;="&amp;V$6,INDIRECT($F$1&amp;dbP!$D$2&amp;":"&amp;dbP!$D$2),"&lt;="&amp;V$7,INDIRECT($F$1&amp;dbP!$O$2&amp;":"&amp;dbP!$O$2),$H180,INDIRECT($F$1&amp;dbP!$P$2&amp;":"&amp;dbP!$P$2),IF($I180=$J180,"*",$I180),INDIRECT($F$1&amp;dbP!$Q$2&amp;":"&amp;dbP!$Q$2),IF(OR($I180=$J180,"  "&amp;$I180=$J180),"*",RIGHT($J180,LEN($J180)-4)))</f>
        <v>1276526.1240041999</v>
      </c>
      <c r="W180" s="1">
        <f ca="1">SUMIFS(INDIRECT($F$1&amp;$F180&amp;":"&amp;$F180),INDIRECT($F$1&amp;dbP!$D$2&amp;":"&amp;dbP!$D$2),"&gt;="&amp;W$6,INDIRECT($F$1&amp;dbP!$D$2&amp;":"&amp;dbP!$D$2),"&lt;="&amp;W$7,INDIRECT($F$1&amp;dbP!$O$2&amp;":"&amp;dbP!$O$2),$H180,INDIRECT($F$1&amp;dbP!$P$2&amp;":"&amp;dbP!$P$2),IF($I180=$J180,"*",$I180),INDIRECT($F$1&amp;dbP!$Q$2&amp;":"&amp;dbP!$Q$2),IF(OR($I180=$J180,"  "&amp;$I180=$J180),"*",RIGHT($J180,LEN($J180)-4)))</f>
        <v>2039054.3180807161</v>
      </c>
      <c r="X180" s="1">
        <f ca="1">SUMIFS(INDIRECT($F$1&amp;$F180&amp;":"&amp;$F180),INDIRECT($F$1&amp;dbP!$D$2&amp;":"&amp;dbP!$D$2),"&gt;="&amp;X$6,INDIRECT($F$1&amp;dbP!$D$2&amp;":"&amp;dbP!$D$2),"&lt;="&amp;X$7,INDIRECT($F$1&amp;dbP!$O$2&amp;":"&amp;dbP!$O$2),$H180,INDIRECT($F$1&amp;dbP!$P$2&amp;":"&amp;dbP!$P$2),IF($I180=$J180,"*",$I180),INDIRECT($F$1&amp;dbP!$Q$2&amp;":"&amp;dbP!$Q$2),IF(OR($I180=$J180,"  "&amp;$I180=$J180),"*",RIGHT($J180,LEN($J180)-4)))</f>
        <v>2481616.0635258742</v>
      </c>
      <c r="Y180" s="1">
        <f ca="1">SUMIFS(INDIRECT($F$1&amp;$F180&amp;":"&amp;$F180),INDIRECT($F$1&amp;dbP!$D$2&amp;":"&amp;dbP!$D$2),"&gt;="&amp;Y$6,INDIRECT($F$1&amp;dbP!$D$2&amp;":"&amp;dbP!$D$2),"&lt;="&amp;Y$7,INDIRECT($F$1&amp;dbP!$O$2&amp;":"&amp;dbP!$O$2),$H180,INDIRECT($F$1&amp;dbP!$P$2&amp;":"&amp;dbP!$P$2),IF($I180=$J180,"*",$I180),INDIRECT($F$1&amp;dbP!$Q$2&amp;":"&amp;dbP!$Q$2),IF(OR($I180=$J180,"  "&amp;$I180=$J180),"*",RIGHT($J180,LEN($J180)-4)))</f>
        <v>512818.62677721004</v>
      </c>
      <c r="Z180" s="1">
        <f ca="1">SUMIFS(INDIRECT($F$1&amp;$F180&amp;":"&amp;$F180),INDIRECT($F$1&amp;dbP!$D$2&amp;":"&amp;dbP!$D$2),"&gt;="&amp;Z$6,INDIRECT($F$1&amp;dbP!$D$2&amp;":"&amp;dbP!$D$2),"&lt;="&amp;Z$7,INDIRECT($F$1&amp;dbP!$O$2&amp;":"&amp;dbP!$O$2),$H180,INDIRECT($F$1&amp;dbP!$P$2&amp;":"&amp;dbP!$P$2),IF($I180=$J180,"*",$I180),INDIRECT($F$1&amp;dbP!$Q$2&amp;":"&amp;dbP!$Q$2),IF(OR($I180=$J180,"  "&amp;$I180=$J180),"*",RIGHT($J180,LEN($J180)-4)))</f>
        <v>285743.11800000002</v>
      </c>
      <c r="AA180" s="1">
        <f ca="1">SUMIFS(INDIRECT($F$1&amp;$F180&amp;":"&amp;$F180),INDIRECT($F$1&amp;dbP!$D$2&amp;":"&amp;dbP!$D$2),"&gt;="&amp;AA$6,INDIRECT($F$1&amp;dbP!$D$2&amp;":"&amp;dbP!$D$2),"&lt;="&amp;AA$7,INDIRECT($F$1&amp;dbP!$O$2&amp;":"&amp;dbP!$O$2),$H180,INDIRECT($F$1&amp;dbP!$P$2&amp;":"&amp;dbP!$P$2),IF($I180=$J180,"*",$I180),INDIRECT($F$1&amp;dbP!$Q$2&amp;":"&amp;dbP!$Q$2),IF(OR($I180=$J180,"  "&amp;$I180=$J180),"*",RIGHT($J180,LEN($J180)-4)))</f>
        <v>1132373.3108399999</v>
      </c>
      <c r="AB180" s="1">
        <f ca="1">SUMIFS(INDIRECT($F$1&amp;$F180&amp;":"&amp;$F180),INDIRECT($F$1&amp;dbP!$D$2&amp;":"&amp;dbP!$D$2),"&gt;="&amp;AB$6,INDIRECT($F$1&amp;dbP!$D$2&amp;":"&amp;dbP!$D$2),"&lt;="&amp;AB$7,INDIRECT($F$1&amp;dbP!$O$2&amp;":"&amp;dbP!$O$2),$H180,INDIRECT($F$1&amp;dbP!$P$2&amp;":"&amp;dbP!$P$2),IF($I180=$J180,"*",$I180),INDIRECT($F$1&amp;dbP!$Q$2&amp;":"&amp;dbP!$Q$2),IF(OR($I180=$J180,"  "&amp;$I180=$J180),"*",RIGHT($J180,LEN($J180)-4)))</f>
        <v>963975.81826000009</v>
      </c>
      <c r="AC180" s="1">
        <f ca="1">SUMIFS(INDIRECT($F$1&amp;$F180&amp;":"&amp;$F180),INDIRECT($F$1&amp;dbP!$D$2&amp;":"&amp;dbP!$D$2),"&gt;="&amp;AC$6,INDIRECT($F$1&amp;dbP!$D$2&amp;":"&amp;dbP!$D$2),"&lt;="&amp;AC$7,INDIRECT($F$1&amp;dbP!$O$2&amp;":"&amp;dbP!$O$2),$H180,INDIRECT($F$1&amp;dbP!$P$2&amp;":"&amp;dbP!$P$2),IF($I180=$J180,"*",$I180),INDIRECT($F$1&amp;dbP!$Q$2&amp;":"&amp;dbP!$Q$2),IF(OR($I180=$J180,"  "&amp;$I180=$J180),"*",RIGHT($J180,LEN($J180)-4)))</f>
        <v>438808.93289999996</v>
      </c>
      <c r="AD180" s="1">
        <f ca="1">SUMIFS(INDIRECT($F$1&amp;$F180&amp;":"&amp;$F180),INDIRECT($F$1&amp;dbP!$D$2&amp;":"&amp;dbP!$D$2),"&gt;="&amp;AD$6,INDIRECT($F$1&amp;dbP!$D$2&amp;":"&amp;dbP!$D$2),"&lt;="&amp;AD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E180" s="1">
        <f ca="1">SUMIFS(INDIRECT($F$1&amp;$F180&amp;":"&amp;$F180),INDIRECT($F$1&amp;dbP!$D$2&amp;":"&amp;dbP!$D$2),"&gt;="&amp;AE$6,INDIRECT($F$1&amp;dbP!$D$2&amp;":"&amp;dbP!$D$2),"&lt;="&amp;AE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F180" s="1">
        <f ca="1">SUMIFS(INDIRECT($F$1&amp;$F180&amp;":"&amp;$F180),INDIRECT($F$1&amp;dbP!$D$2&amp;":"&amp;dbP!$D$2),"&gt;="&amp;AF$6,INDIRECT($F$1&amp;dbP!$D$2&amp;":"&amp;dbP!$D$2),"&lt;="&amp;AF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G180" s="1">
        <f ca="1">SUMIFS(INDIRECT($F$1&amp;$F180&amp;":"&amp;$F180),INDIRECT($F$1&amp;dbP!$D$2&amp;":"&amp;dbP!$D$2),"&gt;="&amp;AG$6,INDIRECT($F$1&amp;dbP!$D$2&amp;":"&amp;dbP!$D$2),"&lt;="&amp;AG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H180" s="1">
        <f ca="1">SUMIFS(INDIRECT($F$1&amp;$F180&amp;":"&amp;$F180),INDIRECT($F$1&amp;dbP!$D$2&amp;":"&amp;dbP!$D$2),"&gt;="&amp;AH$6,INDIRECT($F$1&amp;dbP!$D$2&amp;":"&amp;dbP!$D$2),"&lt;="&amp;AH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I180" s="1">
        <f ca="1">SUMIFS(INDIRECT($F$1&amp;$F180&amp;":"&amp;$F180),INDIRECT($F$1&amp;dbP!$D$2&amp;":"&amp;dbP!$D$2),"&gt;="&amp;AI$6,INDIRECT($F$1&amp;dbP!$D$2&amp;":"&amp;dbP!$D$2),"&lt;="&amp;AI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J180" s="1">
        <f ca="1">SUMIFS(INDIRECT($F$1&amp;$F180&amp;":"&amp;$F180),INDIRECT($F$1&amp;dbP!$D$2&amp;":"&amp;dbP!$D$2),"&gt;="&amp;AJ$6,INDIRECT($F$1&amp;dbP!$D$2&amp;":"&amp;dbP!$D$2),"&lt;="&amp;AJ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K180" s="1">
        <f ca="1">SUMIFS(INDIRECT($F$1&amp;$F180&amp;":"&amp;$F180),INDIRECT($F$1&amp;dbP!$D$2&amp;":"&amp;dbP!$D$2),"&gt;="&amp;AK$6,INDIRECT($F$1&amp;dbP!$D$2&amp;":"&amp;dbP!$D$2),"&lt;="&amp;AK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L180" s="1">
        <f ca="1">SUMIFS(INDIRECT($F$1&amp;$F180&amp;":"&amp;$F180),INDIRECT($F$1&amp;dbP!$D$2&amp;":"&amp;dbP!$D$2),"&gt;="&amp;AL$6,INDIRECT($F$1&amp;dbP!$D$2&amp;":"&amp;dbP!$D$2),"&lt;="&amp;AL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M180" s="1">
        <f ca="1">SUMIFS(INDIRECT($F$1&amp;$F180&amp;":"&amp;$F180),INDIRECT($F$1&amp;dbP!$D$2&amp;":"&amp;dbP!$D$2),"&gt;="&amp;AM$6,INDIRECT($F$1&amp;dbP!$D$2&amp;":"&amp;dbP!$D$2),"&lt;="&amp;AM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N180" s="1">
        <f ca="1">SUMIFS(INDIRECT($F$1&amp;$F180&amp;":"&amp;$F180),INDIRECT($F$1&amp;dbP!$D$2&amp;":"&amp;dbP!$D$2),"&gt;="&amp;AN$6,INDIRECT($F$1&amp;dbP!$D$2&amp;":"&amp;dbP!$D$2),"&lt;="&amp;AN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O180" s="1">
        <f ca="1">SUMIFS(INDIRECT($F$1&amp;$F180&amp;":"&amp;$F180),INDIRECT($F$1&amp;dbP!$D$2&amp;":"&amp;dbP!$D$2),"&gt;="&amp;AO$6,INDIRECT($F$1&amp;dbP!$D$2&amp;":"&amp;dbP!$D$2),"&lt;="&amp;AO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P180" s="1">
        <f ca="1">SUMIFS(INDIRECT($F$1&amp;$F180&amp;":"&amp;$F180),INDIRECT($F$1&amp;dbP!$D$2&amp;":"&amp;dbP!$D$2),"&gt;="&amp;AP$6,INDIRECT($F$1&amp;dbP!$D$2&amp;":"&amp;dbP!$D$2),"&lt;="&amp;AP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Q180" s="1">
        <f ca="1">SUMIFS(INDIRECT($F$1&amp;$F180&amp;":"&amp;$F180),INDIRECT($F$1&amp;dbP!$D$2&amp;":"&amp;dbP!$D$2),"&gt;="&amp;AQ$6,INDIRECT($F$1&amp;dbP!$D$2&amp;":"&amp;dbP!$D$2),"&lt;="&amp;AQ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R180" s="1">
        <f ca="1">SUMIFS(INDIRECT($F$1&amp;$F180&amp;":"&amp;$F180),INDIRECT($F$1&amp;dbP!$D$2&amp;":"&amp;dbP!$D$2),"&gt;="&amp;AR$6,INDIRECT($F$1&amp;dbP!$D$2&amp;":"&amp;dbP!$D$2),"&lt;="&amp;AR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S180" s="1">
        <f ca="1">SUMIFS(INDIRECT($F$1&amp;$F180&amp;":"&amp;$F180),INDIRECT($F$1&amp;dbP!$D$2&amp;":"&amp;dbP!$D$2),"&gt;="&amp;AS$6,INDIRECT($F$1&amp;dbP!$D$2&amp;":"&amp;dbP!$D$2),"&lt;="&amp;AS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T180" s="1">
        <f ca="1">SUMIFS(INDIRECT($F$1&amp;$F180&amp;":"&amp;$F180),INDIRECT($F$1&amp;dbP!$D$2&amp;":"&amp;dbP!$D$2),"&gt;="&amp;AT$6,INDIRECT($F$1&amp;dbP!$D$2&amp;":"&amp;dbP!$D$2),"&lt;="&amp;AT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U180" s="1">
        <f ca="1">SUMIFS(INDIRECT($F$1&amp;$F180&amp;":"&amp;$F180),INDIRECT($F$1&amp;dbP!$D$2&amp;":"&amp;dbP!$D$2),"&gt;="&amp;AU$6,INDIRECT($F$1&amp;dbP!$D$2&amp;":"&amp;dbP!$D$2),"&lt;="&amp;AU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V180" s="1">
        <f ca="1">SUMIFS(INDIRECT($F$1&amp;$F180&amp;":"&amp;$F180),INDIRECT($F$1&amp;dbP!$D$2&amp;":"&amp;dbP!$D$2),"&gt;="&amp;AV$6,INDIRECT($F$1&amp;dbP!$D$2&amp;":"&amp;dbP!$D$2),"&lt;="&amp;AV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W180" s="1">
        <f ca="1">SUMIFS(INDIRECT($F$1&amp;$F180&amp;":"&amp;$F180),INDIRECT($F$1&amp;dbP!$D$2&amp;":"&amp;dbP!$D$2),"&gt;="&amp;AW$6,INDIRECT($F$1&amp;dbP!$D$2&amp;":"&amp;dbP!$D$2),"&lt;="&amp;AW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X180" s="1">
        <f ca="1">SUMIFS(INDIRECT($F$1&amp;$F180&amp;":"&amp;$F180),INDIRECT($F$1&amp;dbP!$D$2&amp;":"&amp;dbP!$D$2),"&gt;="&amp;AX$6,INDIRECT($F$1&amp;dbP!$D$2&amp;":"&amp;dbP!$D$2),"&lt;="&amp;AX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Y180" s="1">
        <f ca="1">SUMIFS(INDIRECT($F$1&amp;$F180&amp;":"&amp;$F180),INDIRECT($F$1&amp;dbP!$D$2&amp;":"&amp;dbP!$D$2),"&gt;="&amp;AY$6,INDIRECT($F$1&amp;dbP!$D$2&amp;":"&amp;dbP!$D$2),"&lt;="&amp;AY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Z180" s="1">
        <f ca="1">SUMIFS(INDIRECT($F$1&amp;$F180&amp;":"&amp;$F180),INDIRECT($F$1&amp;dbP!$D$2&amp;":"&amp;dbP!$D$2),"&gt;="&amp;AZ$6,INDIRECT($F$1&amp;dbP!$D$2&amp;":"&amp;dbP!$D$2),"&lt;="&amp;AZ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A180" s="1">
        <f ca="1">SUMIFS(INDIRECT($F$1&amp;$F180&amp;":"&amp;$F180),INDIRECT($F$1&amp;dbP!$D$2&amp;":"&amp;dbP!$D$2),"&gt;="&amp;BA$6,INDIRECT($F$1&amp;dbP!$D$2&amp;":"&amp;dbP!$D$2),"&lt;="&amp;BA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B180" s="1">
        <f ca="1">SUMIFS(INDIRECT($F$1&amp;$F180&amp;":"&amp;$F180),INDIRECT($F$1&amp;dbP!$D$2&amp;":"&amp;dbP!$D$2),"&gt;="&amp;BB$6,INDIRECT($F$1&amp;dbP!$D$2&amp;":"&amp;dbP!$D$2),"&lt;="&amp;BB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C180" s="1">
        <f ca="1">SUMIFS(INDIRECT($F$1&amp;$F180&amp;":"&amp;$F180),INDIRECT($F$1&amp;dbP!$D$2&amp;":"&amp;dbP!$D$2),"&gt;="&amp;BC$6,INDIRECT($F$1&amp;dbP!$D$2&amp;":"&amp;dbP!$D$2),"&lt;="&amp;BC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D180" s="1">
        <f ca="1">SUMIFS(INDIRECT($F$1&amp;$F180&amp;":"&amp;$F180),INDIRECT($F$1&amp;dbP!$D$2&amp;":"&amp;dbP!$D$2),"&gt;="&amp;BD$6,INDIRECT($F$1&amp;dbP!$D$2&amp;":"&amp;dbP!$D$2),"&lt;="&amp;BD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E180" s="1">
        <f ca="1">SUMIFS(INDIRECT($F$1&amp;$F180&amp;":"&amp;$F180),INDIRECT($F$1&amp;dbP!$D$2&amp;":"&amp;dbP!$D$2),"&gt;="&amp;BE$6,INDIRECT($F$1&amp;dbP!$D$2&amp;":"&amp;dbP!$D$2),"&lt;="&amp;BE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</row>
    <row r="181" spans="1:57" x14ac:dyDescent="0.3">
      <c r="B181" s="1">
        <f>MAX(B$115:B180)+1</f>
        <v>71</v>
      </c>
      <c r="D181" s="1" t="str">
        <f ca="1">INDIRECT($B$1&amp;Items!T$2&amp;$B181)</f>
        <v>CF(-)</v>
      </c>
      <c r="F181" s="1" t="str">
        <f ca="1">INDIRECT($B$1&amp;Items!P$2&amp;$B181)</f>
        <v>AA</v>
      </c>
      <c r="H181" s="13" t="str">
        <f ca="1">INDIRECT($B$1&amp;Items!M$2&amp;$B181)</f>
        <v>Оплаты себестоимостных затрат</v>
      </c>
      <c r="I181" s="13" t="str">
        <f ca="1">IF(INDIRECT($B$1&amp;Items!N$2&amp;$B181)="",H181,INDIRECT($B$1&amp;Items!N$2&amp;$B181))</f>
        <v>Оплаты расходов этапа-5 бизнес-процесса</v>
      </c>
      <c r="J181" s="1" t="str">
        <f ca="1">IF(INDIRECT($B$1&amp;Items!O$2&amp;$B181)="",IF(H181&lt;&gt;I181,"  "&amp;I181,I181),"    "&amp;INDIRECT($B$1&amp;Items!O$2&amp;$B181))</f>
        <v xml:space="preserve">    Затраты на доставку и продажу-1</v>
      </c>
      <c r="S181" s="1">
        <f ca="1">SUM($U181:INDIRECT(ADDRESS(ROW(),SUMIFS($1:$1,$5:$5,MAX($5:$5)))))</f>
        <v>952477.06</v>
      </c>
      <c r="V181" s="1">
        <f ca="1">SUMIFS(INDIRECT($F$1&amp;$F181&amp;":"&amp;$F181),INDIRECT($F$1&amp;dbP!$D$2&amp;":"&amp;dbP!$D$2),"&gt;="&amp;V$6,INDIRECT($F$1&amp;dbP!$D$2&amp;":"&amp;dbP!$D$2),"&lt;="&amp;V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W181" s="1">
        <f ca="1">SUMIFS(INDIRECT($F$1&amp;$F181&amp;":"&amp;$F181),INDIRECT($F$1&amp;dbP!$D$2&amp;":"&amp;dbP!$D$2),"&gt;="&amp;W$6,INDIRECT($F$1&amp;dbP!$D$2&amp;":"&amp;dbP!$D$2),"&lt;="&amp;W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X181" s="1">
        <f ca="1">SUMIFS(INDIRECT($F$1&amp;$F181&amp;":"&amp;$F181),INDIRECT($F$1&amp;dbP!$D$2&amp;":"&amp;dbP!$D$2),"&gt;="&amp;X$6,INDIRECT($F$1&amp;dbP!$D$2&amp;":"&amp;dbP!$D$2),"&lt;="&amp;X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Y181" s="1">
        <f ca="1">SUMIFS(INDIRECT($F$1&amp;$F181&amp;":"&amp;$F181),INDIRECT($F$1&amp;dbP!$D$2&amp;":"&amp;dbP!$D$2),"&gt;="&amp;Y$6,INDIRECT($F$1&amp;dbP!$D$2&amp;":"&amp;dbP!$D$2),"&lt;="&amp;Y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Z181" s="1">
        <f ca="1">SUMIFS(INDIRECT($F$1&amp;$F181&amp;":"&amp;$F181),INDIRECT($F$1&amp;dbP!$D$2&amp;":"&amp;dbP!$D$2),"&gt;="&amp;Z$6,INDIRECT($F$1&amp;dbP!$D$2&amp;":"&amp;dbP!$D$2),"&lt;="&amp;Z$7,INDIRECT($F$1&amp;dbP!$O$2&amp;":"&amp;dbP!$O$2),$H181,INDIRECT($F$1&amp;dbP!$P$2&amp;":"&amp;dbP!$P$2),IF($I181=$J181,"*",$I181),INDIRECT($F$1&amp;dbP!$Q$2&amp;":"&amp;dbP!$Q$2),IF(OR($I181=$J181,"  "&amp;$I181=$J181),"*",RIGHT($J181,LEN($J181)-4)))</f>
        <v>285743.11800000002</v>
      </c>
      <c r="AA181" s="1">
        <f ca="1">SUMIFS(INDIRECT($F$1&amp;$F181&amp;":"&amp;$F181),INDIRECT($F$1&amp;dbP!$D$2&amp;":"&amp;dbP!$D$2),"&gt;="&amp;AA$6,INDIRECT($F$1&amp;dbP!$D$2&amp;":"&amp;dbP!$D$2),"&lt;="&amp;AA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B181" s="1">
        <f ca="1">SUMIFS(INDIRECT($F$1&amp;$F181&amp;":"&amp;$F181),INDIRECT($F$1&amp;dbP!$D$2&amp;":"&amp;dbP!$D$2),"&gt;="&amp;AB$6,INDIRECT($F$1&amp;dbP!$D$2&amp;":"&amp;dbP!$D$2),"&lt;="&amp;AB$7,INDIRECT($F$1&amp;dbP!$O$2&amp;":"&amp;dbP!$O$2),$H181,INDIRECT($F$1&amp;dbP!$P$2&amp;":"&amp;dbP!$P$2),IF($I181=$J181,"*",$I181),INDIRECT($F$1&amp;dbP!$Q$2&amp;":"&amp;dbP!$Q$2),IF(OR($I181=$J181,"  "&amp;$I181=$J181),"*",RIGHT($J181,LEN($J181)-4)))</f>
        <v>666733.94200000004</v>
      </c>
      <c r="AC181" s="1">
        <f ca="1">SUMIFS(INDIRECT($F$1&amp;$F181&amp;":"&amp;$F181),INDIRECT($F$1&amp;dbP!$D$2&amp;":"&amp;dbP!$D$2),"&gt;="&amp;AC$6,INDIRECT($F$1&amp;dbP!$D$2&amp;":"&amp;dbP!$D$2),"&lt;="&amp;AC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D181" s="1">
        <f ca="1">SUMIFS(INDIRECT($F$1&amp;$F181&amp;":"&amp;$F181),INDIRECT($F$1&amp;dbP!$D$2&amp;":"&amp;dbP!$D$2),"&gt;="&amp;AD$6,INDIRECT($F$1&amp;dbP!$D$2&amp;":"&amp;dbP!$D$2),"&lt;="&amp;AD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E181" s="1">
        <f ca="1">SUMIFS(INDIRECT($F$1&amp;$F181&amp;":"&amp;$F181),INDIRECT($F$1&amp;dbP!$D$2&amp;":"&amp;dbP!$D$2),"&gt;="&amp;AE$6,INDIRECT($F$1&amp;dbP!$D$2&amp;":"&amp;dbP!$D$2),"&lt;="&amp;AE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F181" s="1">
        <f ca="1">SUMIFS(INDIRECT($F$1&amp;$F181&amp;":"&amp;$F181),INDIRECT($F$1&amp;dbP!$D$2&amp;":"&amp;dbP!$D$2),"&gt;="&amp;AF$6,INDIRECT($F$1&amp;dbP!$D$2&amp;":"&amp;dbP!$D$2),"&lt;="&amp;AF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G181" s="1">
        <f ca="1">SUMIFS(INDIRECT($F$1&amp;$F181&amp;":"&amp;$F181),INDIRECT($F$1&amp;dbP!$D$2&amp;":"&amp;dbP!$D$2),"&gt;="&amp;AG$6,INDIRECT($F$1&amp;dbP!$D$2&amp;":"&amp;dbP!$D$2),"&lt;="&amp;AG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H181" s="1">
        <f ca="1">SUMIFS(INDIRECT($F$1&amp;$F181&amp;":"&amp;$F181),INDIRECT($F$1&amp;dbP!$D$2&amp;":"&amp;dbP!$D$2),"&gt;="&amp;AH$6,INDIRECT($F$1&amp;dbP!$D$2&amp;":"&amp;dbP!$D$2),"&lt;="&amp;AH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I181" s="1">
        <f ca="1">SUMIFS(INDIRECT($F$1&amp;$F181&amp;":"&amp;$F181),INDIRECT($F$1&amp;dbP!$D$2&amp;":"&amp;dbP!$D$2),"&gt;="&amp;AI$6,INDIRECT($F$1&amp;dbP!$D$2&amp;":"&amp;dbP!$D$2),"&lt;="&amp;AI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J181" s="1">
        <f ca="1">SUMIFS(INDIRECT($F$1&amp;$F181&amp;":"&amp;$F181),INDIRECT($F$1&amp;dbP!$D$2&amp;":"&amp;dbP!$D$2),"&gt;="&amp;AJ$6,INDIRECT($F$1&amp;dbP!$D$2&amp;":"&amp;dbP!$D$2),"&lt;="&amp;AJ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K181" s="1">
        <f ca="1">SUMIFS(INDIRECT($F$1&amp;$F181&amp;":"&amp;$F181),INDIRECT($F$1&amp;dbP!$D$2&amp;":"&amp;dbP!$D$2),"&gt;="&amp;AK$6,INDIRECT($F$1&amp;dbP!$D$2&amp;":"&amp;dbP!$D$2),"&lt;="&amp;AK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L181" s="1">
        <f ca="1">SUMIFS(INDIRECT($F$1&amp;$F181&amp;":"&amp;$F181),INDIRECT($F$1&amp;dbP!$D$2&amp;":"&amp;dbP!$D$2),"&gt;="&amp;AL$6,INDIRECT($F$1&amp;dbP!$D$2&amp;":"&amp;dbP!$D$2),"&lt;="&amp;AL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M181" s="1">
        <f ca="1">SUMIFS(INDIRECT($F$1&amp;$F181&amp;":"&amp;$F181),INDIRECT($F$1&amp;dbP!$D$2&amp;":"&amp;dbP!$D$2),"&gt;="&amp;AM$6,INDIRECT($F$1&amp;dbP!$D$2&amp;":"&amp;dbP!$D$2),"&lt;="&amp;AM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N181" s="1">
        <f ca="1">SUMIFS(INDIRECT($F$1&amp;$F181&amp;":"&amp;$F181),INDIRECT($F$1&amp;dbP!$D$2&amp;":"&amp;dbP!$D$2),"&gt;="&amp;AN$6,INDIRECT($F$1&amp;dbP!$D$2&amp;":"&amp;dbP!$D$2),"&lt;="&amp;AN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O181" s="1">
        <f ca="1">SUMIFS(INDIRECT($F$1&amp;$F181&amp;":"&amp;$F181),INDIRECT($F$1&amp;dbP!$D$2&amp;":"&amp;dbP!$D$2),"&gt;="&amp;AO$6,INDIRECT($F$1&amp;dbP!$D$2&amp;":"&amp;dbP!$D$2),"&lt;="&amp;AO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P181" s="1">
        <f ca="1">SUMIFS(INDIRECT($F$1&amp;$F181&amp;":"&amp;$F181),INDIRECT($F$1&amp;dbP!$D$2&amp;":"&amp;dbP!$D$2),"&gt;="&amp;AP$6,INDIRECT($F$1&amp;dbP!$D$2&amp;":"&amp;dbP!$D$2),"&lt;="&amp;AP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Q181" s="1">
        <f ca="1">SUMIFS(INDIRECT($F$1&amp;$F181&amp;":"&amp;$F181),INDIRECT($F$1&amp;dbP!$D$2&amp;":"&amp;dbP!$D$2),"&gt;="&amp;AQ$6,INDIRECT($F$1&amp;dbP!$D$2&amp;":"&amp;dbP!$D$2),"&lt;="&amp;AQ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R181" s="1">
        <f ca="1">SUMIFS(INDIRECT($F$1&amp;$F181&amp;":"&amp;$F181),INDIRECT($F$1&amp;dbP!$D$2&amp;":"&amp;dbP!$D$2),"&gt;="&amp;AR$6,INDIRECT($F$1&amp;dbP!$D$2&amp;":"&amp;dbP!$D$2),"&lt;="&amp;AR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S181" s="1">
        <f ca="1">SUMIFS(INDIRECT($F$1&amp;$F181&amp;":"&amp;$F181),INDIRECT($F$1&amp;dbP!$D$2&amp;":"&amp;dbP!$D$2),"&gt;="&amp;AS$6,INDIRECT($F$1&amp;dbP!$D$2&amp;":"&amp;dbP!$D$2),"&lt;="&amp;AS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T181" s="1">
        <f ca="1">SUMIFS(INDIRECT($F$1&amp;$F181&amp;":"&amp;$F181),INDIRECT($F$1&amp;dbP!$D$2&amp;":"&amp;dbP!$D$2),"&gt;="&amp;AT$6,INDIRECT($F$1&amp;dbP!$D$2&amp;":"&amp;dbP!$D$2),"&lt;="&amp;AT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U181" s="1">
        <f ca="1">SUMIFS(INDIRECT($F$1&amp;$F181&amp;":"&amp;$F181),INDIRECT($F$1&amp;dbP!$D$2&amp;":"&amp;dbP!$D$2),"&gt;="&amp;AU$6,INDIRECT($F$1&amp;dbP!$D$2&amp;":"&amp;dbP!$D$2),"&lt;="&amp;AU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V181" s="1">
        <f ca="1">SUMIFS(INDIRECT($F$1&amp;$F181&amp;":"&amp;$F181),INDIRECT($F$1&amp;dbP!$D$2&amp;":"&amp;dbP!$D$2),"&gt;="&amp;AV$6,INDIRECT($F$1&amp;dbP!$D$2&amp;":"&amp;dbP!$D$2),"&lt;="&amp;AV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W181" s="1">
        <f ca="1">SUMIFS(INDIRECT($F$1&amp;$F181&amp;":"&amp;$F181),INDIRECT($F$1&amp;dbP!$D$2&amp;":"&amp;dbP!$D$2),"&gt;="&amp;AW$6,INDIRECT($F$1&amp;dbP!$D$2&amp;":"&amp;dbP!$D$2),"&lt;="&amp;AW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X181" s="1">
        <f ca="1">SUMIFS(INDIRECT($F$1&amp;$F181&amp;":"&amp;$F181),INDIRECT($F$1&amp;dbP!$D$2&amp;":"&amp;dbP!$D$2),"&gt;="&amp;AX$6,INDIRECT($F$1&amp;dbP!$D$2&amp;":"&amp;dbP!$D$2),"&lt;="&amp;AX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Y181" s="1">
        <f ca="1">SUMIFS(INDIRECT($F$1&amp;$F181&amp;":"&amp;$F181),INDIRECT($F$1&amp;dbP!$D$2&amp;":"&amp;dbP!$D$2),"&gt;="&amp;AY$6,INDIRECT($F$1&amp;dbP!$D$2&amp;":"&amp;dbP!$D$2),"&lt;="&amp;AY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Z181" s="1">
        <f ca="1">SUMIFS(INDIRECT($F$1&amp;$F181&amp;":"&amp;$F181),INDIRECT($F$1&amp;dbP!$D$2&amp;":"&amp;dbP!$D$2),"&gt;="&amp;AZ$6,INDIRECT($F$1&amp;dbP!$D$2&amp;":"&amp;dbP!$D$2),"&lt;="&amp;AZ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A181" s="1">
        <f ca="1">SUMIFS(INDIRECT($F$1&amp;$F181&amp;":"&amp;$F181),INDIRECT($F$1&amp;dbP!$D$2&amp;":"&amp;dbP!$D$2),"&gt;="&amp;BA$6,INDIRECT($F$1&amp;dbP!$D$2&amp;":"&amp;dbP!$D$2),"&lt;="&amp;BA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B181" s="1">
        <f ca="1">SUMIFS(INDIRECT($F$1&amp;$F181&amp;":"&amp;$F181),INDIRECT($F$1&amp;dbP!$D$2&amp;":"&amp;dbP!$D$2),"&gt;="&amp;BB$6,INDIRECT($F$1&amp;dbP!$D$2&amp;":"&amp;dbP!$D$2),"&lt;="&amp;BB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C181" s="1">
        <f ca="1">SUMIFS(INDIRECT($F$1&amp;$F181&amp;":"&amp;$F181),INDIRECT($F$1&amp;dbP!$D$2&amp;":"&amp;dbP!$D$2),"&gt;="&amp;BC$6,INDIRECT($F$1&amp;dbP!$D$2&amp;":"&amp;dbP!$D$2),"&lt;="&amp;BC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D181" s="1">
        <f ca="1">SUMIFS(INDIRECT($F$1&amp;$F181&amp;":"&amp;$F181),INDIRECT($F$1&amp;dbP!$D$2&amp;":"&amp;dbP!$D$2),"&gt;="&amp;BD$6,INDIRECT($F$1&amp;dbP!$D$2&amp;":"&amp;dbP!$D$2),"&lt;="&amp;BD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E181" s="1">
        <f ca="1">SUMIFS(INDIRECT($F$1&amp;$F181&amp;":"&amp;$F181),INDIRECT($F$1&amp;dbP!$D$2&amp;":"&amp;dbP!$D$2),"&gt;="&amp;BE$6,INDIRECT($F$1&amp;dbP!$D$2&amp;":"&amp;dbP!$D$2),"&lt;="&amp;BE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</row>
    <row r="182" spans="1:57" x14ac:dyDescent="0.3">
      <c r="B182" s="1">
        <f>MAX(B$115:B181)+1</f>
        <v>72</v>
      </c>
      <c r="D182" s="1" t="str">
        <f ca="1">INDIRECT($B$1&amp;Items!T$2&amp;$B182)</f>
        <v>CF(-)</v>
      </c>
      <c r="F182" s="1" t="str">
        <f ca="1">INDIRECT($B$1&amp;Items!P$2&amp;$B182)</f>
        <v>AA</v>
      </c>
      <c r="H182" s="13" t="str">
        <f ca="1">INDIRECT($B$1&amp;Items!M$2&amp;$B182)</f>
        <v>Оплаты себестоимостных затрат</v>
      </c>
      <c r="I182" s="13" t="str">
        <f ca="1">IF(INDIRECT($B$1&amp;Items!N$2&amp;$B182)="",H182,INDIRECT($B$1&amp;Items!N$2&amp;$B182))</f>
        <v>Оплаты расходов этапа-5 бизнес-процесса</v>
      </c>
      <c r="J182" s="1" t="str">
        <f ca="1">IF(INDIRECT($B$1&amp;Items!O$2&amp;$B182)="",IF(H182&lt;&gt;I182,"  "&amp;I182,I182),"    "&amp;INDIRECT($B$1&amp;Items!O$2&amp;$B182))</f>
        <v xml:space="preserve">    Затраты на доставку и продажу-2</v>
      </c>
      <c r="S182" s="1">
        <f ca="1">SUM($U182:INDIRECT(ADDRESS(ROW(),SUMIFS($1:$1,$5:$5,MAX($5:$5)))))</f>
        <v>877617.86579999991</v>
      </c>
      <c r="V182" s="1">
        <f ca="1">SUMIFS(INDIRECT($F$1&amp;$F182&amp;":"&amp;$F182),INDIRECT($F$1&amp;dbP!$D$2&amp;":"&amp;dbP!$D$2),"&gt;="&amp;V$6,INDIRECT($F$1&amp;dbP!$D$2&amp;":"&amp;dbP!$D$2),"&lt;="&amp;V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W182" s="1">
        <f ca="1">SUMIFS(INDIRECT($F$1&amp;$F182&amp;":"&amp;$F182),INDIRECT($F$1&amp;dbP!$D$2&amp;":"&amp;dbP!$D$2),"&gt;="&amp;W$6,INDIRECT($F$1&amp;dbP!$D$2&amp;":"&amp;dbP!$D$2),"&lt;="&amp;W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X182" s="1">
        <f ca="1">SUMIFS(INDIRECT($F$1&amp;$F182&amp;":"&amp;$F182),INDIRECT($F$1&amp;dbP!$D$2&amp;":"&amp;dbP!$D$2),"&gt;="&amp;X$6,INDIRECT($F$1&amp;dbP!$D$2&amp;":"&amp;dbP!$D$2),"&lt;="&amp;X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Y182" s="1">
        <f ca="1">SUMIFS(INDIRECT($F$1&amp;$F182&amp;":"&amp;$F182),INDIRECT($F$1&amp;dbP!$D$2&amp;":"&amp;dbP!$D$2),"&gt;="&amp;Y$6,INDIRECT($F$1&amp;dbP!$D$2&amp;":"&amp;dbP!$D$2),"&lt;="&amp;Y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Z182" s="1">
        <f ca="1">SUMIFS(INDIRECT($F$1&amp;$F182&amp;":"&amp;$F182),INDIRECT($F$1&amp;dbP!$D$2&amp;":"&amp;dbP!$D$2),"&gt;="&amp;Z$6,INDIRECT($F$1&amp;dbP!$D$2&amp;":"&amp;dbP!$D$2),"&lt;="&amp;Z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A182" s="1">
        <f ca="1">SUMIFS(INDIRECT($F$1&amp;$F182&amp;":"&amp;$F182),INDIRECT($F$1&amp;dbP!$D$2&amp;":"&amp;dbP!$D$2),"&gt;="&amp;AA$6,INDIRECT($F$1&amp;dbP!$D$2&amp;":"&amp;dbP!$D$2),"&lt;="&amp;AA$7,INDIRECT($F$1&amp;dbP!$O$2&amp;":"&amp;dbP!$O$2),$H182,INDIRECT($F$1&amp;dbP!$P$2&amp;":"&amp;dbP!$P$2),IF($I182=$J182,"*",$I182),INDIRECT($F$1&amp;dbP!$Q$2&amp;":"&amp;dbP!$Q$2),IF(OR($I182=$J182,"  "&amp;$I182=$J182),"*",RIGHT($J182,LEN($J182)-4)))</f>
        <v>438808.93289999996</v>
      </c>
      <c r="AB182" s="1">
        <f ca="1">SUMIFS(INDIRECT($F$1&amp;$F182&amp;":"&amp;$F182),INDIRECT($F$1&amp;dbP!$D$2&amp;":"&amp;dbP!$D$2),"&gt;="&amp;AB$6,INDIRECT($F$1&amp;dbP!$D$2&amp;":"&amp;dbP!$D$2),"&lt;="&amp;AB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C182" s="1">
        <f ca="1">SUMIFS(INDIRECT($F$1&amp;$F182&amp;":"&amp;$F182),INDIRECT($F$1&amp;dbP!$D$2&amp;":"&amp;dbP!$D$2),"&gt;="&amp;AC$6,INDIRECT($F$1&amp;dbP!$D$2&amp;":"&amp;dbP!$D$2),"&lt;="&amp;AC$7,INDIRECT($F$1&amp;dbP!$O$2&amp;":"&amp;dbP!$O$2),$H182,INDIRECT($F$1&amp;dbP!$P$2&amp;":"&amp;dbP!$P$2),IF($I182=$J182,"*",$I182),INDIRECT($F$1&amp;dbP!$Q$2&amp;":"&amp;dbP!$Q$2),IF(OR($I182=$J182,"  "&amp;$I182=$J182),"*",RIGHT($J182,LEN($J182)-4)))</f>
        <v>438808.93289999996</v>
      </c>
      <c r="AD182" s="1">
        <f ca="1">SUMIFS(INDIRECT($F$1&amp;$F182&amp;":"&amp;$F182),INDIRECT($F$1&amp;dbP!$D$2&amp;":"&amp;dbP!$D$2),"&gt;="&amp;AD$6,INDIRECT($F$1&amp;dbP!$D$2&amp;":"&amp;dbP!$D$2),"&lt;="&amp;AD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E182" s="1">
        <f ca="1">SUMIFS(INDIRECT($F$1&amp;$F182&amp;":"&amp;$F182),INDIRECT($F$1&amp;dbP!$D$2&amp;":"&amp;dbP!$D$2),"&gt;="&amp;AE$6,INDIRECT($F$1&amp;dbP!$D$2&amp;":"&amp;dbP!$D$2),"&lt;="&amp;AE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F182" s="1">
        <f ca="1">SUMIFS(INDIRECT($F$1&amp;$F182&amp;":"&amp;$F182),INDIRECT($F$1&amp;dbP!$D$2&amp;":"&amp;dbP!$D$2),"&gt;="&amp;AF$6,INDIRECT($F$1&amp;dbP!$D$2&amp;":"&amp;dbP!$D$2),"&lt;="&amp;AF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G182" s="1">
        <f ca="1">SUMIFS(INDIRECT($F$1&amp;$F182&amp;":"&amp;$F182),INDIRECT($F$1&amp;dbP!$D$2&amp;":"&amp;dbP!$D$2),"&gt;="&amp;AG$6,INDIRECT($F$1&amp;dbP!$D$2&amp;":"&amp;dbP!$D$2),"&lt;="&amp;AG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H182" s="1">
        <f ca="1">SUMIFS(INDIRECT($F$1&amp;$F182&amp;":"&amp;$F182),INDIRECT($F$1&amp;dbP!$D$2&amp;":"&amp;dbP!$D$2),"&gt;="&amp;AH$6,INDIRECT($F$1&amp;dbP!$D$2&amp;":"&amp;dbP!$D$2),"&lt;="&amp;AH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I182" s="1">
        <f ca="1">SUMIFS(INDIRECT($F$1&amp;$F182&amp;":"&amp;$F182),INDIRECT($F$1&amp;dbP!$D$2&amp;":"&amp;dbP!$D$2),"&gt;="&amp;AI$6,INDIRECT($F$1&amp;dbP!$D$2&amp;":"&amp;dbP!$D$2),"&lt;="&amp;AI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J182" s="1">
        <f ca="1">SUMIFS(INDIRECT($F$1&amp;$F182&amp;":"&amp;$F182),INDIRECT($F$1&amp;dbP!$D$2&amp;":"&amp;dbP!$D$2),"&gt;="&amp;AJ$6,INDIRECT($F$1&amp;dbP!$D$2&amp;":"&amp;dbP!$D$2),"&lt;="&amp;AJ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K182" s="1">
        <f ca="1">SUMIFS(INDIRECT($F$1&amp;$F182&amp;":"&amp;$F182),INDIRECT($F$1&amp;dbP!$D$2&amp;":"&amp;dbP!$D$2),"&gt;="&amp;AK$6,INDIRECT($F$1&amp;dbP!$D$2&amp;":"&amp;dbP!$D$2),"&lt;="&amp;AK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L182" s="1">
        <f ca="1">SUMIFS(INDIRECT($F$1&amp;$F182&amp;":"&amp;$F182),INDIRECT($F$1&amp;dbP!$D$2&amp;":"&amp;dbP!$D$2),"&gt;="&amp;AL$6,INDIRECT($F$1&amp;dbP!$D$2&amp;":"&amp;dbP!$D$2),"&lt;="&amp;AL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M182" s="1">
        <f ca="1">SUMIFS(INDIRECT($F$1&amp;$F182&amp;":"&amp;$F182),INDIRECT($F$1&amp;dbP!$D$2&amp;":"&amp;dbP!$D$2),"&gt;="&amp;AM$6,INDIRECT($F$1&amp;dbP!$D$2&amp;":"&amp;dbP!$D$2),"&lt;="&amp;AM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N182" s="1">
        <f ca="1">SUMIFS(INDIRECT($F$1&amp;$F182&amp;":"&amp;$F182),INDIRECT($F$1&amp;dbP!$D$2&amp;":"&amp;dbP!$D$2),"&gt;="&amp;AN$6,INDIRECT($F$1&amp;dbP!$D$2&amp;":"&amp;dbP!$D$2),"&lt;="&amp;AN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O182" s="1">
        <f ca="1">SUMIFS(INDIRECT($F$1&amp;$F182&amp;":"&amp;$F182),INDIRECT($F$1&amp;dbP!$D$2&amp;":"&amp;dbP!$D$2),"&gt;="&amp;AO$6,INDIRECT($F$1&amp;dbP!$D$2&amp;":"&amp;dbP!$D$2),"&lt;="&amp;AO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P182" s="1">
        <f ca="1">SUMIFS(INDIRECT($F$1&amp;$F182&amp;":"&amp;$F182),INDIRECT($F$1&amp;dbP!$D$2&amp;":"&amp;dbP!$D$2),"&gt;="&amp;AP$6,INDIRECT($F$1&amp;dbP!$D$2&amp;":"&amp;dbP!$D$2),"&lt;="&amp;AP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Q182" s="1">
        <f ca="1">SUMIFS(INDIRECT($F$1&amp;$F182&amp;":"&amp;$F182),INDIRECT($F$1&amp;dbP!$D$2&amp;":"&amp;dbP!$D$2),"&gt;="&amp;AQ$6,INDIRECT($F$1&amp;dbP!$D$2&amp;":"&amp;dbP!$D$2),"&lt;="&amp;AQ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R182" s="1">
        <f ca="1">SUMIFS(INDIRECT($F$1&amp;$F182&amp;":"&amp;$F182),INDIRECT($F$1&amp;dbP!$D$2&amp;":"&amp;dbP!$D$2),"&gt;="&amp;AR$6,INDIRECT($F$1&amp;dbP!$D$2&amp;":"&amp;dbP!$D$2),"&lt;="&amp;AR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S182" s="1">
        <f ca="1">SUMIFS(INDIRECT($F$1&amp;$F182&amp;":"&amp;$F182),INDIRECT($F$1&amp;dbP!$D$2&amp;":"&amp;dbP!$D$2),"&gt;="&amp;AS$6,INDIRECT($F$1&amp;dbP!$D$2&amp;":"&amp;dbP!$D$2),"&lt;="&amp;AS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T182" s="1">
        <f ca="1">SUMIFS(INDIRECT($F$1&amp;$F182&amp;":"&amp;$F182),INDIRECT($F$1&amp;dbP!$D$2&amp;":"&amp;dbP!$D$2),"&gt;="&amp;AT$6,INDIRECT($F$1&amp;dbP!$D$2&amp;":"&amp;dbP!$D$2),"&lt;="&amp;AT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U182" s="1">
        <f ca="1">SUMIFS(INDIRECT($F$1&amp;$F182&amp;":"&amp;$F182),INDIRECT($F$1&amp;dbP!$D$2&amp;":"&amp;dbP!$D$2),"&gt;="&amp;AU$6,INDIRECT($F$1&amp;dbP!$D$2&amp;":"&amp;dbP!$D$2),"&lt;="&amp;AU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V182" s="1">
        <f ca="1">SUMIFS(INDIRECT($F$1&amp;$F182&amp;":"&amp;$F182),INDIRECT($F$1&amp;dbP!$D$2&amp;":"&amp;dbP!$D$2),"&gt;="&amp;AV$6,INDIRECT($F$1&amp;dbP!$D$2&amp;":"&amp;dbP!$D$2),"&lt;="&amp;AV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W182" s="1">
        <f ca="1">SUMIFS(INDIRECT($F$1&amp;$F182&amp;":"&amp;$F182),INDIRECT($F$1&amp;dbP!$D$2&amp;":"&amp;dbP!$D$2),"&gt;="&amp;AW$6,INDIRECT($F$1&amp;dbP!$D$2&amp;":"&amp;dbP!$D$2),"&lt;="&amp;AW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X182" s="1">
        <f ca="1">SUMIFS(INDIRECT($F$1&amp;$F182&amp;":"&amp;$F182),INDIRECT($F$1&amp;dbP!$D$2&amp;":"&amp;dbP!$D$2),"&gt;="&amp;AX$6,INDIRECT($F$1&amp;dbP!$D$2&amp;":"&amp;dbP!$D$2),"&lt;="&amp;AX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Y182" s="1">
        <f ca="1">SUMIFS(INDIRECT($F$1&amp;$F182&amp;":"&amp;$F182),INDIRECT($F$1&amp;dbP!$D$2&amp;":"&amp;dbP!$D$2),"&gt;="&amp;AY$6,INDIRECT($F$1&amp;dbP!$D$2&amp;":"&amp;dbP!$D$2),"&lt;="&amp;AY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Z182" s="1">
        <f ca="1">SUMIFS(INDIRECT($F$1&amp;$F182&amp;":"&amp;$F182),INDIRECT($F$1&amp;dbP!$D$2&amp;":"&amp;dbP!$D$2),"&gt;="&amp;AZ$6,INDIRECT($F$1&amp;dbP!$D$2&amp;":"&amp;dbP!$D$2),"&lt;="&amp;AZ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A182" s="1">
        <f ca="1">SUMIFS(INDIRECT($F$1&amp;$F182&amp;":"&amp;$F182),INDIRECT($F$1&amp;dbP!$D$2&amp;":"&amp;dbP!$D$2),"&gt;="&amp;BA$6,INDIRECT($F$1&amp;dbP!$D$2&amp;":"&amp;dbP!$D$2),"&lt;="&amp;BA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B182" s="1">
        <f ca="1">SUMIFS(INDIRECT($F$1&amp;$F182&amp;":"&amp;$F182),INDIRECT($F$1&amp;dbP!$D$2&amp;":"&amp;dbP!$D$2),"&gt;="&amp;BB$6,INDIRECT($F$1&amp;dbP!$D$2&amp;":"&amp;dbP!$D$2),"&lt;="&amp;BB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C182" s="1">
        <f ca="1">SUMIFS(INDIRECT($F$1&amp;$F182&amp;":"&amp;$F182),INDIRECT($F$1&amp;dbP!$D$2&amp;":"&amp;dbP!$D$2),"&gt;="&amp;BC$6,INDIRECT($F$1&amp;dbP!$D$2&amp;":"&amp;dbP!$D$2),"&lt;="&amp;BC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D182" s="1">
        <f ca="1">SUMIFS(INDIRECT($F$1&amp;$F182&amp;":"&amp;$F182),INDIRECT($F$1&amp;dbP!$D$2&amp;":"&amp;dbP!$D$2),"&gt;="&amp;BD$6,INDIRECT($F$1&amp;dbP!$D$2&amp;":"&amp;dbP!$D$2),"&lt;="&amp;BD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E182" s="1">
        <f ca="1">SUMIFS(INDIRECT($F$1&amp;$F182&amp;":"&amp;$F182),INDIRECT($F$1&amp;dbP!$D$2&amp;":"&amp;dbP!$D$2),"&gt;="&amp;BE$6,INDIRECT($F$1&amp;dbP!$D$2&amp;":"&amp;dbP!$D$2),"&lt;="&amp;BE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</row>
    <row r="183" spans="1:57" x14ac:dyDescent="0.3">
      <c r="B183" s="1">
        <f>MAX(B$115:B182)+1</f>
        <v>73</v>
      </c>
      <c r="D183" s="1" t="str">
        <f ca="1">INDIRECT($B$1&amp;Items!T$2&amp;$B183)</f>
        <v>CF(-)</v>
      </c>
      <c r="F183" s="1" t="str">
        <f ca="1">INDIRECT($B$1&amp;Items!P$2&amp;$B183)</f>
        <v>AA</v>
      </c>
      <c r="H183" s="13" t="str">
        <f ca="1">INDIRECT($B$1&amp;Items!M$2&amp;$B183)</f>
        <v>Оплаты себестоимостных затрат</v>
      </c>
      <c r="I183" s="13" t="str">
        <f ca="1">IF(INDIRECT($B$1&amp;Items!N$2&amp;$B183)="",H183,INDIRECT($B$1&amp;Items!N$2&amp;$B183))</f>
        <v>Оплаты расходов этапа-5 бизнес-процесса</v>
      </c>
      <c r="J183" s="1" t="str">
        <f ca="1">IF(INDIRECT($B$1&amp;Items!O$2&amp;$B183)="",IF(H183&lt;&gt;I183,"  "&amp;I183,I183),"    "&amp;INDIRECT($B$1&amp;Items!O$2&amp;$B183))</f>
        <v xml:space="preserve">    Затраты на доставку и продажу-3</v>
      </c>
      <c r="S183" s="1">
        <f ca="1">SUM($U183:INDIRECT(ADDRESS(ROW(),SUMIFS($1:$1,$5:$5,MAX($5:$5)))))</f>
        <v>990806.25420000008</v>
      </c>
      <c r="V183" s="1">
        <f ca="1">SUMIFS(INDIRECT($F$1&amp;$F183&amp;":"&amp;$F183),INDIRECT($F$1&amp;dbP!$D$2&amp;":"&amp;dbP!$D$2),"&gt;="&amp;V$6,INDIRECT($F$1&amp;dbP!$D$2&amp;":"&amp;dbP!$D$2),"&lt;="&amp;V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W183" s="1">
        <f ca="1">SUMIFS(INDIRECT($F$1&amp;$F183&amp;":"&amp;$F183),INDIRECT($F$1&amp;dbP!$D$2&amp;":"&amp;dbP!$D$2),"&gt;="&amp;W$6,INDIRECT($F$1&amp;dbP!$D$2&amp;":"&amp;dbP!$D$2),"&lt;="&amp;W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X183" s="1">
        <f ca="1">SUMIFS(INDIRECT($F$1&amp;$F183&amp;":"&amp;$F183),INDIRECT($F$1&amp;dbP!$D$2&amp;":"&amp;dbP!$D$2),"&gt;="&amp;X$6,INDIRECT($F$1&amp;dbP!$D$2&amp;":"&amp;dbP!$D$2),"&lt;="&amp;X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Y183" s="1">
        <f ca="1">SUMIFS(INDIRECT($F$1&amp;$F183&amp;":"&amp;$F183),INDIRECT($F$1&amp;dbP!$D$2&amp;":"&amp;dbP!$D$2),"&gt;="&amp;Y$6,INDIRECT($F$1&amp;dbP!$D$2&amp;":"&amp;dbP!$D$2),"&lt;="&amp;Y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Z183" s="1">
        <f ca="1">SUMIFS(INDIRECT($F$1&amp;$F183&amp;":"&amp;$F183),INDIRECT($F$1&amp;dbP!$D$2&amp;":"&amp;dbP!$D$2),"&gt;="&amp;Z$6,INDIRECT($F$1&amp;dbP!$D$2&amp;":"&amp;dbP!$D$2),"&lt;="&amp;Z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A183" s="1">
        <f ca="1">SUMIFS(INDIRECT($F$1&amp;$F183&amp;":"&amp;$F183),INDIRECT($F$1&amp;dbP!$D$2&amp;":"&amp;dbP!$D$2),"&gt;="&amp;AA$6,INDIRECT($F$1&amp;dbP!$D$2&amp;":"&amp;dbP!$D$2),"&lt;="&amp;AA$7,INDIRECT($F$1&amp;dbP!$O$2&amp;":"&amp;dbP!$O$2),$H183,INDIRECT($F$1&amp;dbP!$P$2&amp;":"&amp;dbP!$P$2),IF($I183=$J183,"*",$I183),INDIRECT($F$1&amp;dbP!$Q$2&amp;":"&amp;dbP!$Q$2),IF(OR($I183=$J183,"  "&amp;$I183=$J183),"*",RIGHT($J183,LEN($J183)-4)))</f>
        <v>693564.37794000003</v>
      </c>
      <c r="AB183" s="1">
        <f ca="1">SUMIFS(INDIRECT($F$1&amp;$F183&amp;":"&amp;$F183),INDIRECT($F$1&amp;dbP!$D$2&amp;":"&amp;dbP!$D$2),"&gt;="&amp;AB$6,INDIRECT($F$1&amp;dbP!$D$2&amp;":"&amp;dbP!$D$2),"&lt;="&amp;AB$7,INDIRECT($F$1&amp;dbP!$O$2&amp;":"&amp;dbP!$O$2),$H183,INDIRECT($F$1&amp;dbP!$P$2&amp;":"&amp;dbP!$P$2),IF($I183=$J183,"*",$I183),INDIRECT($F$1&amp;dbP!$Q$2&amp;":"&amp;dbP!$Q$2),IF(OR($I183=$J183,"  "&amp;$I183=$J183),"*",RIGHT($J183,LEN($J183)-4)))</f>
        <v>297241.87626000005</v>
      </c>
      <c r="AC183" s="1">
        <f ca="1">SUMIFS(INDIRECT($F$1&amp;$F183&amp;":"&amp;$F183),INDIRECT($F$1&amp;dbP!$D$2&amp;":"&amp;dbP!$D$2),"&gt;="&amp;AC$6,INDIRECT($F$1&amp;dbP!$D$2&amp;":"&amp;dbP!$D$2),"&lt;="&amp;AC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D183" s="1">
        <f ca="1">SUMIFS(INDIRECT($F$1&amp;$F183&amp;":"&amp;$F183),INDIRECT($F$1&amp;dbP!$D$2&amp;":"&amp;dbP!$D$2),"&gt;="&amp;AD$6,INDIRECT($F$1&amp;dbP!$D$2&amp;":"&amp;dbP!$D$2),"&lt;="&amp;AD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E183" s="1">
        <f ca="1">SUMIFS(INDIRECT($F$1&amp;$F183&amp;":"&amp;$F183),INDIRECT($F$1&amp;dbP!$D$2&amp;":"&amp;dbP!$D$2),"&gt;="&amp;AE$6,INDIRECT($F$1&amp;dbP!$D$2&amp;":"&amp;dbP!$D$2),"&lt;="&amp;AE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F183" s="1">
        <f ca="1">SUMIFS(INDIRECT($F$1&amp;$F183&amp;":"&amp;$F183),INDIRECT($F$1&amp;dbP!$D$2&amp;":"&amp;dbP!$D$2),"&gt;="&amp;AF$6,INDIRECT($F$1&amp;dbP!$D$2&amp;":"&amp;dbP!$D$2),"&lt;="&amp;AF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G183" s="1">
        <f ca="1">SUMIFS(INDIRECT($F$1&amp;$F183&amp;":"&amp;$F183),INDIRECT($F$1&amp;dbP!$D$2&amp;":"&amp;dbP!$D$2),"&gt;="&amp;AG$6,INDIRECT($F$1&amp;dbP!$D$2&amp;":"&amp;dbP!$D$2),"&lt;="&amp;AG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H183" s="1">
        <f ca="1">SUMIFS(INDIRECT($F$1&amp;$F183&amp;":"&amp;$F183),INDIRECT($F$1&amp;dbP!$D$2&amp;":"&amp;dbP!$D$2),"&gt;="&amp;AH$6,INDIRECT($F$1&amp;dbP!$D$2&amp;":"&amp;dbP!$D$2),"&lt;="&amp;AH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I183" s="1">
        <f ca="1">SUMIFS(INDIRECT($F$1&amp;$F183&amp;":"&amp;$F183),INDIRECT($F$1&amp;dbP!$D$2&amp;":"&amp;dbP!$D$2),"&gt;="&amp;AI$6,INDIRECT($F$1&amp;dbP!$D$2&amp;":"&amp;dbP!$D$2),"&lt;="&amp;AI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J183" s="1">
        <f ca="1">SUMIFS(INDIRECT($F$1&amp;$F183&amp;":"&amp;$F183),INDIRECT($F$1&amp;dbP!$D$2&amp;":"&amp;dbP!$D$2),"&gt;="&amp;AJ$6,INDIRECT($F$1&amp;dbP!$D$2&amp;":"&amp;dbP!$D$2),"&lt;="&amp;AJ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K183" s="1">
        <f ca="1">SUMIFS(INDIRECT($F$1&amp;$F183&amp;":"&amp;$F183),INDIRECT($F$1&amp;dbP!$D$2&amp;":"&amp;dbP!$D$2),"&gt;="&amp;AK$6,INDIRECT($F$1&amp;dbP!$D$2&amp;":"&amp;dbP!$D$2),"&lt;="&amp;AK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L183" s="1">
        <f ca="1">SUMIFS(INDIRECT($F$1&amp;$F183&amp;":"&amp;$F183),INDIRECT($F$1&amp;dbP!$D$2&amp;":"&amp;dbP!$D$2),"&gt;="&amp;AL$6,INDIRECT($F$1&amp;dbP!$D$2&amp;":"&amp;dbP!$D$2),"&lt;="&amp;AL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M183" s="1">
        <f ca="1">SUMIFS(INDIRECT($F$1&amp;$F183&amp;":"&amp;$F183),INDIRECT($F$1&amp;dbP!$D$2&amp;":"&amp;dbP!$D$2),"&gt;="&amp;AM$6,INDIRECT($F$1&amp;dbP!$D$2&amp;":"&amp;dbP!$D$2),"&lt;="&amp;AM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N183" s="1">
        <f ca="1">SUMIFS(INDIRECT($F$1&amp;$F183&amp;":"&amp;$F183),INDIRECT($F$1&amp;dbP!$D$2&amp;":"&amp;dbP!$D$2),"&gt;="&amp;AN$6,INDIRECT($F$1&amp;dbP!$D$2&amp;":"&amp;dbP!$D$2),"&lt;="&amp;AN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O183" s="1">
        <f ca="1">SUMIFS(INDIRECT($F$1&amp;$F183&amp;":"&amp;$F183),INDIRECT($F$1&amp;dbP!$D$2&amp;":"&amp;dbP!$D$2),"&gt;="&amp;AO$6,INDIRECT($F$1&amp;dbP!$D$2&amp;":"&amp;dbP!$D$2),"&lt;="&amp;AO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P183" s="1">
        <f ca="1">SUMIFS(INDIRECT($F$1&amp;$F183&amp;":"&amp;$F183),INDIRECT($F$1&amp;dbP!$D$2&amp;":"&amp;dbP!$D$2),"&gt;="&amp;AP$6,INDIRECT($F$1&amp;dbP!$D$2&amp;":"&amp;dbP!$D$2),"&lt;="&amp;AP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Q183" s="1">
        <f ca="1">SUMIFS(INDIRECT($F$1&amp;$F183&amp;":"&amp;$F183),INDIRECT($F$1&amp;dbP!$D$2&amp;":"&amp;dbP!$D$2),"&gt;="&amp;AQ$6,INDIRECT($F$1&amp;dbP!$D$2&amp;":"&amp;dbP!$D$2),"&lt;="&amp;AQ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R183" s="1">
        <f ca="1">SUMIFS(INDIRECT($F$1&amp;$F183&amp;":"&amp;$F183),INDIRECT($F$1&amp;dbP!$D$2&amp;":"&amp;dbP!$D$2),"&gt;="&amp;AR$6,INDIRECT($F$1&amp;dbP!$D$2&amp;":"&amp;dbP!$D$2),"&lt;="&amp;AR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S183" s="1">
        <f ca="1">SUMIFS(INDIRECT($F$1&amp;$F183&amp;":"&amp;$F183),INDIRECT($F$1&amp;dbP!$D$2&amp;":"&amp;dbP!$D$2),"&gt;="&amp;AS$6,INDIRECT($F$1&amp;dbP!$D$2&amp;":"&amp;dbP!$D$2),"&lt;="&amp;AS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T183" s="1">
        <f ca="1">SUMIFS(INDIRECT($F$1&amp;$F183&amp;":"&amp;$F183),INDIRECT($F$1&amp;dbP!$D$2&amp;":"&amp;dbP!$D$2),"&gt;="&amp;AT$6,INDIRECT($F$1&amp;dbP!$D$2&amp;":"&amp;dbP!$D$2),"&lt;="&amp;AT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U183" s="1">
        <f ca="1">SUMIFS(INDIRECT($F$1&amp;$F183&amp;":"&amp;$F183),INDIRECT($F$1&amp;dbP!$D$2&amp;":"&amp;dbP!$D$2),"&gt;="&amp;AU$6,INDIRECT($F$1&amp;dbP!$D$2&amp;":"&amp;dbP!$D$2),"&lt;="&amp;AU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V183" s="1">
        <f ca="1">SUMIFS(INDIRECT($F$1&amp;$F183&amp;":"&amp;$F183),INDIRECT($F$1&amp;dbP!$D$2&amp;":"&amp;dbP!$D$2),"&gt;="&amp;AV$6,INDIRECT($F$1&amp;dbP!$D$2&amp;":"&amp;dbP!$D$2),"&lt;="&amp;AV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W183" s="1">
        <f ca="1">SUMIFS(INDIRECT($F$1&amp;$F183&amp;":"&amp;$F183),INDIRECT($F$1&amp;dbP!$D$2&amp;":"&amp;dbP!$D$2),"&gt;="&amp;AW$6,INDIRECT($F$1&amp;dbP!$D$2&amp;":"&amp;dbP!$D$2),"&lt;="&amp;AW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X183" s="1">
        <f ca="1">SUMIFS(INDIRECT($F$1&amp;$F183&amp;":"&amp;$F183),INDIRECT($F$1&amp;dbP!$D$2&amp;":"&amp;dbP!$D$2),"&gt;="&amp;AX$6,INDIRECT($F$1&amp;dbP!$D$2&amp;":"&amp;dbP!$D$2),"&lt;="&amp;AX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Y183" s="1">
        <f ca="1">SUMIFS(INDIRECT($F$1&amp;$F183&amp;":"&amp;$F183),INDIRECT($F$1&amp;dbP!$D$2&amp;":"&amp;dbP!$D$2),"&gt;="&amp;AY$6,INDIRECT($F$1&amp;dbP!$D$2&amp;":"&amp;dbP!$D$2),"&lt;="&amp;AY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Z183" s="1">
        <f ca="1">SUMIFS(INDIRECT($F$1&amp;$F183&amp;":"&amp;$F183),INDIRECT($F$1&amp;dbP!$D$2&amp;":"&amp;dbP!$D$2),"&gt;="&amp;AZ$6,INDIRECT($F$1&amp;dbP!$D$2&amp;":"&amp;dbP!$D$2),"&lt;="&amp;AZ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A183" s="1">
        <f ca="1">SUMIFS(INDIRECT($F$1&amp;$F183&amp;":"&amp;$F183),INDIRECT($F$1&amp;dbP!$D$2&amp;":"&amp;dbP!$D$2),"&gt;="&amp;BA$6,INDIRECT($F$1&amp;dbP!$D$2&amp;":"&amp;dbP!$D$2),"&lt;="&amp;BA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B183" s="1">
        <f ca="1">SUMIFS(INDIRECT($F$1&amp;$F183&amp;":"&amp;$F183),INDIRECT($F$1&amp;dbP!$D$2&amp;":"&amp;dbP!$D$2),"&gt;="&amp;BB$6,INDIRECT($F$1&amp;dbP!$D$2&amp;":"&amp;dbP!$D$2),"&lt;="&amp;BB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C183" s="1">
        <f ca="1">SUMIFS(INDIRECT($F$1&amp;$F183&amp;":"&amp;$F183),INDIRECT($F$1&amp;dbP!$D$2&amp;":"&amp;dbP!$D$2),"&gt;="&amp;BC$6,INDIRECT($F$1&amp;dbP!$D$2&amp;":"&amp;dbP!$D$2),"&lt;="&amp;BC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D183" s="1">
        <f ca="1">SUMIFS(INDIRECT($F$1&amp;$F183&amp;":"&amp;$F183),INDIRECT($F$1&amp;dbP!$D$2&amp;":"&amp;dbP!$D$2),"&gt;="&amp;BD$6,INDIRECT($F$1&amp;dbP!$D$2&amp;":"&amp;dbP!$D$2),"&lt;="&amp;BD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E183" s="1">
        <f ca="1">SUMIFS(INDIRECT($F$1&amp;$F183&amp;":"&amp;$F183),INDIRECT($F$1&amp;dbP!$D$2&amp;":"&amp;dbP!$D$2),"&gt;="&amp;BE$6,INDIRECT($F$1&amp;dbP!$D$2&amp;":"&amp;dbP!$D$2),"&lt;="&amp;BE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</row>
    <row r="184" spans="1:57" x14ac:dyDescent="0.3">
      <c r="B184" s="1">
        <f>MAX(B$115:B183)+1</f>
        <v>74</v>
      </c>
      <c r="D184" s="1" t="str">
        <f ca="1">INDIRECT($B$1&amp;Items!T$2&amp;$B184)</f>
        <v>CF(-)</v>
      </c>
      <c r="F184" s="1" t="str">
        <f ca="1">INDIRECT($B$1&amp;Items!P$2&amp;$B184)</f>
        <v>AA</v>
      </c>
      <c r="H184" s="13" t="str">
        <f ca="1">INDIRECT($B$1&amp;Items!M$2&amp;$B184)</f>
        <v>Оплаты себестоимостных затрат</v>
      </c>
      <c r="I184" s="13" t="str">
        <f ca="1">IF(INDIRECT($B$1&amp;Items!N$2&amp;$B184)="",H184,INDIRECT($B$1&amp;Items!N$2&amp;$B184))</f>
        <v>Оплаты расходов этапа-5 бизнес-процесса</v>
      </c>
      <c r="J184" s="1" t="str">
        <f ca="1">IF(INDIRECT($B$1&amp;Items!O$2&amp;$B184)="",IF(H184&lt;&gt;I184,"  "&amp;I184,I184),"    "&amp;INDIRECT($B$1&amp;Items!O$2&amp;$B184))</f>
        <v xml:space="preserve">    Затраты на доставку и продажу-4</v>
      </c>
      <c r="S184" s="1">
        <f ca="1">SUM($U184:INDIRECT(ADDRESS(ROW(),SUMIFS($1:$1,$5:$5,MAX($5:$5)))))</f>
        <v>943034.81640599994</v>
      </c>
      <c r="V184" s="1">
        <f ca="1">SUMIFS(INDIRECT($F$1&amp;$F184&amp;":"&amp;$F184),INDIRECT($F$1&amp;dbP!$D$2&amp;":"&amp;dbP!$D$2),"&gt;="&amp;V$6,INDIRECT($F$1&amp;dbP!$D$2&amp;":"&amp;dbP!$D$2),"&lt;="&amp;V$7,INDIRECT($F$1&amp;dbP!$O$2&amp;":"&amp;dbP!$O$2),$H184,INDIRECT($F$1&amp;dbP!$P$2&amp;":"&amp;dbP!$P$2),IF($I184=$J184,"*",$I184),INDIRECT($F$1&amp;dbP!$Q$2&amp;":"&amp;dbP!$Q$2),IF(OR($I184=$J184,"  "&amp;$I184=$J184),"*",RIGHT($J184,LEN($J184)-4)))</f>
        <v>943034.81640599994</v>
      </c>
      <c r="W184" s="1">
        <f ca="1">SUMIFS(INDIRECT($F$1&amp;$F184&amp;":"&amp;$F184),INDIRECT($F$1&amp;dbP!$D$2&amp;":"&amp;dbP!$D$2),"&gt;="&amp;W$6,INDIRECT($F$1&amp;dbP!$D$2&amp;":"&amp;dbP!$D$2),"&lt;="&amp;W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X184" s="1">
        <f ca="1">SUMIFS(INDIRECT($F$1&amp;$F184&amp;":"&amp;$F184),INDIRECT($F$1&amp;dbP!$D$2&amp;":"&amp;dbP!$D$2),"&gt;="&amp;X$6,INDIRECT($F$1&amp;dbP!$D$2&amp;":"&amp;dbP!$D$2),"&lt;="&amp;X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Y184" s="1">
        <f ca="1">SUMIFS(INDIRECT($F$1&amp;$F184&amp;":"&amp;$F184),INDIRECT($F$1&amp;dbP!$D$2&amp;":"&amp;dbP!$D$2),"&gt;="&amp;Y$6,INDIRECT($F$1&amp;dbP!$D$2&amp;":"&amp;dbP!$D$2),"&lt;="&amp;Y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Z184" s="1">
        <f ca="1">SUMIFS(INDIRECT($F$1&amp;$F184&amp;":"&amp;$F184),INDIRECT($F$1&amp;dbP!$D$2&amp;":"&amp;dbP!$D$2),"&gt;="&amp;Z$6,INDIRECT($F$1&amp;dbP!$D$2&amp;":"&amp;dbP!$D$2),"&lt;="&amp;Z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A184" s="1">
        <f ca="1">SUMIFS(INDIRECT($F$1&amp;$F184&amp;":"&amp;$F184),INDIRECT($F$1&amp;dbP!$D$2&amp;":"&amp;dbP!$D$2),"&gt;="&amp;AA$6,INDIRECT($F$1&amp;dbP!$D$2&amp;":"&amp;dbP!$D$2),"&lt;="&amp;AA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B184" s="1">
        <f ca="1">SUMIFS(INDIRECT($F$1&amp;$F184&amp;":"&amp;$F184),INDIRECT($F$1&amp;dbP!$D$2&amp;":"&amp;dbP!$D$2),"&gt;="&amp;AB$6,INDIRECT($F$1&amp;dbP!$D$2&amp;":"&amp;dbP!$D$2),"&lt;="&amp;AB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C184" s="1">
        <f ca="1">SUMIFS(INDIRECT($F$1&amp;$F184&amp;":"&amp;$F184),INDIRECT($F$1&amp;dbP!$D$2&amp;":"&amp;dbP!$D$2),"&gt;="&amp;AC$6,INDIRECT($F$1&amp;dbP!$D$2&amp;":"&amp;dbP!$D$2),"&lt;="&amp;AC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D184" s="1">
        <f ca="1">SUMIFS(INDIRECT($F$1&amp;$F184&amp;":"&amp;$F184),INDIRECT($F$1&amp;dbP!$D$2&amp;":"&amp;dbP!$D$2),"&gt;="&amp;AD$6,INDIRECT($F$1&amp;dbP!$D$2&amp;":"&amp;dbP!$D$2),"&lt;="&amp;AD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E184" s="1">
        <f ca="1">SUMIFS(INDIRECT($F$1&amp;$F184&amp;":"&amp;$F184),INDIRECT($F$1&amp;dbP!$D$2&amp;":"&amp;dbP!$D$2),"&gt;="&amp;AE$6,INDIRECT($F$1&amp;dbP!$D$2&amp;":"&amp;dbP!$D$2),"&lt;="&amp;AE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F184" s="1">
        <f ca="1">SUMIFS(INDIRECT($F$1&amp;$F184&amp;":"&amp;$F184),INDIRECT($F$1&amp;dbP!$D$2&amp;":"&amp;dbP!$D$2),"&gt;="&amp;AF$6,INDIRECT($F$1&amp;dbP!$D$2&amp;":"&amp;dbP!$D$2),"&lt;="&amp;AF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G184" s="1">
        <f ca="1">SUMIFS(INDIRECT($F$1&amp;$F184&amp;":"&amp;$F184),INDIRECT($F$1&amp;dbP!$D$2&amp;":"&amp;dbP!$D$2),"&gt;="&amp;AG$6,INDIRECT($F$1&amp;dbP!$D$2&amp;":"&amp;dbP!$D$2),"&lt;="&amp;AG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H184" s="1">
        <f ca="1">SUMIFS(INDIRECT($F$1&amp;$F184&amp;":"&amp;$F184),INDIRECT($F$1&amp;dbP!$D$2&amp;":"&amp;dbP!$D$2),"&gt;="&amp;AH$6,INDIRECT($F$1&amp;dbP!$D$2&amp;":"&amp;dbP!$D$2),"&lt;="&amp;AH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I184" s="1">
        <f ca="1">SUMIFS(INDIRECT($F$1&amp;$F184&amp;":"&amp;$F184),INDIRECT($F$1&amp;dbP!$D$2&amp;":"&amp;dbP!$D$2),"&gt;="&amp;AI$6,INDIRECT($F$1&amp;dbP!$D$2&amp;":"&amp;dbP!$D$2),"&lt;="&amp;AI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J184" s="1">
        <f ca="1">SUMIFS(INDIRECT($F$1&amp;$F184&amp;":"&amp;$F184),INDIRECT($F$1&amp;dbP!$D$2&amp;":"&amp;dbP!$D$2),"&gt;="&amp;AJ$6,INDIRECT($F$1&amp;dbP!$D$2&amp;":"&amp;dbP!$D$2),"&lt;="&amp;AJ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K184" s="1">
        <f ca="1">SUMIFS(INDIRECT($F$1&amp;$F184&amp;":"&amp;$F184),INDIRECT($F$1&amp;dbP!$D$2&amp;":"&amp;dbP!$D$2),"&gt;="&amp;AK$6,INDIRECT($F$1&amp;dbP!$D$2&amp;":"&amp;dbP!$D$2),"&lt;="&amp;AK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L184" s="1">
        <f ca="1">SUMIFS(INDIRECT($F$1&amp;$F184&amp;":"&amp;$F184),INDIRECT($F$1&amp;dbP!$D$2&amp;":"&amp;dbP!$D$2),"&gt;="&amp;AL$6,INDIRECT($F$1&amp;dbP!$D$2&amp;":"&amp;dbP!$D$2),"&lt;="&amp;AL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M184" s="1">
        <f ca="1">SUMIFS(INDIRECT($F$1&amp;$F184&amp;":"&amp;$F184),INDIRECT($F$1&amp;dbP!$D$2&amp;":"&amp;dbP!$D$2),"&gt;="&amp;AM$6,INDIRECT($F$1&amp;dbP!$D$2&amp;":"&amp;dbP!$D$2),"&lt;="&amp;AM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N184" s="1">
        <f ca="1">SUMIFS(INDIRECT($F$1&amp;$F184&amp;":"&amp;$F184),INDIRECT($F$1&amp;dbP!$D$2&amp;":"&amp;dbP!$D$2),"&gt;="&amp;AN$6,INDIRECT($F$1&amp;dbP!$D$2&amp;":"&amp;dbP!$D$2),"&lt;="&amp;AN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O184" s="1">
        <f ca="1">SUMIFS(INDIRECT($F$1&amp;$F184&amp;":"&amp;$F184),INDIRECT($F$1&amp;dbP!$D$2&amp;":"&amp;dbP!$D$2),"&gt;="&amp;AO$6,INDIRECT($F$1&amp;dbP!$D$2&amp;":"&amp;dbP!$D$2),"&lt;="&amp;AO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P184" s="1">
        <f ca="1">SUMIFS(INDIRECT($F$1&amp;$F184&amp;":"&amp;$F184),INDIRECT($F$1&amp;dbP!$D$2&amp;":"&amp;dbP!$D$2),"&gt;="&amp;AP$6,INDIRECT($F$1&amp;dbP!$D$2&amp;":"&amp;dbP!$D$2),"&lt;="&amp;AP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Q184" s="1">
        <f ca="1">SUMIFS(INDIRECT($F$1&amp;$F184&amp;":"&amp;$F184),INDIRECT($F$1&amp;dbP!$D$2&amp;":"&amp;dbP!$D$2),"&gt;="&amp;AQ$6,INDIRECT($F$1&amp;dbP!$D$2&amp;":"&amp;dbP!$D$2),"&lt;="&amp;AQ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R184" s="1">
        <f ca="1">SUMIFS(INDIRECT($F$1&amp;$F184&amp;":"&amp;$F184),INDIRECT($F$1&amp;dbP!$D$2&amp;":"&amp;dbP!$D$2),"&gt;="&amp;AR$6,INDIRECT($F$1&amp;dbP!$D$2&amp;":"&amp;dbP!$D$2),"&lt;="&amp;AR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S184" s="1">
        <f ca="1">SUMIFS(INDIRECT($F$1&amp;$F184&amp;":"&amp;$F184),INDIRECT($F$1&amp;dbP!$D$2&amp;":"&amp;dbP!$D$2),"&gt;="&amp;AS$6,INDIRECT($F$1&amp;dbP!$D$2&amp;":"&amp;dbP!$D$2),"&lt;="&amp;AS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T184" s="1">
        <f ca="1">SUMIFS(INDIRECT($F$1&amp;$F184&amp;":"&amp;$F184),INDIRECT($F$1&amp;dbP!$D$2&amp;":"&amp;dbP!$D$2),"&gt;="&amp;AT$6,INDIRECT($F$1&amp;dbP!$D$2&amp;":"&amp;dbP!$D$2),"&lt;="&amp;AT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U184" s="1">
        <f ca="1">SUMIFS(INDIRECT($F$1&amp;$F184&amp;":"&amp;$F184),INDIRECT($F$1&amp;dbP!$D$2&amp;":"&amp;dbP!$D$2),"&gt;="&amp;AU$6,INDIRECT($F$1&amp;dbP!$D$2&amp;":"&amp;dbP!$D$2),"&lt;="&amp;AU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V184" s="1">
        <f ca="1">SUMIFS(INDIRECT($F$1&amp;$F184&amp;":"&amp;$F184),INDIRECT($F$1&amp;dbP!$D$2&amp;":"&amp;dbP!$D$2),"&gt;="&amp;AV$6,INDIRECT($F$1&amp;dbP!$D$2&amp;":"&amp;dbP!$D$2),"&lt;="&amp;AV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W184" s="1">
        <f ca="1">SUMIFS(INDIRECT($F$1&amp;$F184&amp;":"&amp;$F184),INDIRECT($F$1&amp;dbP!$D$2&amp;":"&amp;dbP!$D$2),"&gt;="&amp;AW$6,INDIRECT($F$1&amp;dbP!$D$2&amp;":"&amp;dbP!$D$2),"&lt;="&amp;AW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X184" s="1">
        <f ca="1">SUMIFS(INDIRECT($F$1&amp;$F184&amp;":"&amp;$F184),INDIRECT($F$1&amp;dbP!$D$2&amp;":"&amp;dbP!$D$2),"&gt;="&amp;AX$6,INDIRECT($F$1&amp;dbP!$D$2&amp;":"&amp;dbP!$D$2),"&lt;="&amp;AX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Y184" s="1">
        <f ca="1">SUMIFS(INDIRECT($F$1&amp;$F184&amp;":"&amp;$F184),INDIRECT($F$1&amp;dbP!$D$2&amp;":"&amp;dbP!$D$2),"&gt;="&amp;AY$6,INDIRECT($F$1&amp;dbP!$D$2&amp;":"&amp;dbP!$D$2),"&lt;="&amp;AY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Z184" s="1">
        <f ca="1">SUMIFS(INDIRECT($F$1&amp;$F184&amp;":"&amp;$F184),INDIRECT($F$1&amp;dbP!$D$2&amp;":"&amp;dbP!$D$2),"&gt;="&amp;AZ$6,INDIRECT($F$1&amp;dbP!$D$2&amp;":"&amp;dbP!$D$2),"&lt;="&amp;AZ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A184" s="1">
        <f ca="1">SUMIFS(INDIRECT($F$1&amp;$F184&amp;":"&amp;$F184),INDIRECT($F$1&amp;dbP!$D$2&amp;":"&amp;dbP!$D$2),"&gt;="&amp;BA$6,INDIRECT($F$1&amp;dbP!$D$2&amp;":"&amp;dbP!$D$2),"&lt;="&amp;BA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B184" s="1">
        <f ca="1">SUMIFS(INDIRECT($F$1&amp;$F184&amp;":"&amp;$F184),INDIRECT($F$1&amp;dbP!$D$2&amp;":"&amp;dbP!$D$2),"&gt;="&amp;BB$6,INDIRECT($F$1&amp;dbP!$D$2&amp;":"&amp;dbP!$D$2),"&lt;="&amp;BB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C184" s="1">
        <f ca="1">SUMIFS(INDIRECT($F$1&amp;$F184&amp;":"&amp;$F184),INDIRECT($F$1&amp;dbP!$D$2&amp;":"&amp;dbP!$D$2),"&gt;="&amp;BC$6,INDIRECT($F$1&amp;dbP!$D$2&amp;":"&amp;dbP!$D$2),"&lt;="&amp;BC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D184" s="1">
        <f ca="1">SUMIFS(INDIRECT($F$1&amp;$F184&amp;":"&amp;$F184),INDIRECT($F$1&amp;dbP!$D$2&amp;":"&amp;dbP!$D$2),"&gt;="&amp;BD$6,INDIRECT($F$1&amp;dbP!$D$2&amp;":"&amp;dbP!$D$2),"&lt;="&amp;BD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E184" s="1">
        <f ca="1">SUMIFS(INDIRECT($F$1&amp;$F184&amp;":"&amp;$F184),INDIRECT($F$1&amp;dbP!$D$2&amp;":"&amp;dbP!$D$2),"&gt;="&amp;BE$6,INDIRECT($F$1&amp;dbP!$D$2&amp;":"&amp;dbP!$D$2),"&lt;="&amp;BE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</row>
    <row r="185" spans="1:57" x14ac:dyDescent="0.3">
      <c r="B185" s="1">
        <f>MAX(B$115:B184)+1</f>
        <v>75</v>
      </c>
      <c r="D185" s="1" t="str">
        <f ca="1">INDIRECT($B$1&amp;Items!T$2&amp;$B185)</f>
        <v>CF(-)</v>
      </c>
      <c r="F185" s="1" t="str">
        <f ca="1">INDIRECT($B$1&amp;Items!P$2&amp;$B185)</f>
        <v>AA</v>
      </c>
      <c r="H185" s="13" t="str">
        <f ca="1">INDIRECT($B$1&amp;Items!M$2&amp;$B185)</f>
        <v>Оплаты себестоимостных затрат</v>
      </c>
      <c r="I185" s="13" t="str">
        <f ca="1">IF(INDIRECT($B$1&amp;Items!N$2&amp;$B185)="",H185,INDIRECT($B$1&amp;Items!N$2&amp;$B185))</f>
        <v>Оплаты расходов этапа-5 бизнес-процесса</v>
      </c>
      <c r="J185" s="1" t="str">
        <f ca="1">IF(INDIRECT($B$1&amp;Items!O$2&amp;$B185)="",IF(H185&lt;&gt;I185,"  "&amp;I185,I185),"    "&amp;INDIRECT($B$1&amp;Items!O$2&amp;$B185))</f>
        <v xml:space="preserve">    Затраты на доставку и продажу-5</v>
      </c>
      <c r="S185" s="1">
        <f ca="1">SUM($U185:INDIRECT(ADDRESS(ROW(),SUMIFS($1:$1,$5:$5,MAX($5:$5)))))</f>
        <v>1111637.691994</v>
      </c>
      <c r="V185" s="1">
        <f ca="1">SUMIFS(INDIRECT($F$1&amp;$F185&amp;":"&amp;$F185),INDIRECT($F$1&amp;dbP!$D$2&amp;":"&amp;dbP!$D$2),"&gt;="&amp;V$6,INDIRECT($F$1&amp;dbP!$D$2&amp;":"&amp;dbP!$D$2),"&lt;="&amp;V$7,INDIRECT($F$1&amp;dbP!$O$2&amp;":"&amp;dbP!$O$2),$H185,INDIRECT($F$1&amp;dbP!$P$2&amp;":"&amp;dbP!$P$2),IF($I185=$J185,"*",$I185),INDIRECT($F$1&amp;dbP!$Q$2&amp;":"&amp;dbP!$Q$2),IF(OR($I185=$J185,"  "&amp;$I185=$J185),"*",RIGHT($J185,LEN($J185)-4)))</f>
        <v>333491.30759819999</v>
      </c>
      <c r="W185" s="1">
        <f ca="1">SUMIFS(INDIRECT($F$1&amp;$F185&amp;":"&amp;$F185),INDIRECT($F$1&amp;dbP!$D$2&amp;":"&amp;dbP!$D$2),"&gt;="&amp;W$6,INDIRECT($F$1&amp;dbP!$D$2&amp;":"&amp;dbP!$D$2),"&lt;="&amp;W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X185" s="1">
        <f ca="1">SUMIFS(INDIRECT($F$1&amp;$F185&amp;":"&amp;$F185),INDIRECT($F$1&amp;dbP!$D$2&amp;":"&amp;dbP!$D$2),"&gt;="&amp;X$6,INDIRECT($F$1&amp;dbP!$D$2&amp;":"&amp;dbP!$D$2),"&lt;="&amp;X$7,INDIRECT($F$1&amp;dbP!$O$2&amp;":"&amp;dbP!$O$2),$H185,INDIRECT($F$1&amp;dbP!$P$2&amp;":"&amp;dbP!$P$2),IF($I185=$J185,"*",$I185),INDIRECT($F$1&amp;dbP!$Q$2&amp;":"&amp;dbP!$Q$2),IF(OR($I185=$J185,"  "&amp;$I185=$J185),"*",RIGHT($J185,LEN($J185)-4)))</f>
        <v>778146.38439580007</v>
      </c>
      <c r="Y185" s="1">
        <f ca="1">SUMIFS(INDIRECT($F$1&amp;$F185&amp;":"&amp;$F185),INDIRECT($F$1&amp;dbP!$D$2&amp;":"&amp;dbP!$D$2),"&gt;="&amp;Y$6,INDIRECT($F$1&amp;dbP!$D$2&amp;":"&amp;dbP!$D$2),"&lt;="&amp;Y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Z185" s="1">
        <f ca="1">SUMIFS(INDIRECT($F$1&amp;$F185&amp;":"&amp;$F185),INDIRECT($F$1&amp;dbP!$D$2&amp;":"&amp;dbP!$D$2),"&gt;="&amp;Z$6,INDIRECT($F$1&amp;dbP!$D$2&amp;":"&amp;dbP!$D$2),"&lt;="&amp;Z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A185" s="1">
        <f ca="1">SUMIFS(INDIRECT($F$1&amp;$F185&amp;":"&amp;$F185),INDIRECT($F$1&amp;dbP!$D$2&amp;":"&amp;dbP!$D$2),"&gt;="&amp;AA$6,INDIRECT($F$1&amp;dbP!$D$2&amp;":"&amp;dbP!$D$2),"&lt;="&amp;AA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B185" s="1">
        <f ca="1">SUMIFS(INDIRECT($F$1&amp;$F185&amp;":"&amp;$F185),INDIRECT($F$1&amp;dbP!$D$2&amp;":"&amp;dbP!$D$2),"&gt;="&amp;AB$6,INDIRECT($F$1&amp;dbP!$D$2&amp;":"&amp;dbP!$D$2),"&lt;="&amp;AB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C185" s="1">
        <f ca="1">SUMIFS(INDIRECT($F$1&amp;$F185&amp;":"&amp;$F185),INDIRECT($F$1&amp;dbP!$D$2&amp;":"&amp;dbP!$D$2),"&gt;="&amp;AC$6,INDIRECT($F$1&amp;dbP!$D$2&amp;":"&amp;dbP!$D$2),"&lt;="&amp;AC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D185" s="1">
        <f ca="1">SUMIFS(INDIRECT($F$1&amp;$F185&amp;":"&amp;$F185),INDIRECT($F$1&amp;dbP!$D$2&amp;":"&amp;dbP!$D$2),"&gt;="&amp;AD$6,INDIRECT($F$1&amp;dbP!$D$2&amp;":"&amp;dbP!$D$2),"&lt;="&amp;AD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E185" s="1">
        <f ca="1">SUMIFS(INDIRECT($F$1&amp;$F185&amp;":"&amp;$F185),INDIRECT($F$1&amp;dbP!$D$2&amp;":"&amp;dbP!$D$2),"&gt;="&amp;AE$6,INDIRECT($F$1&amp;dbP!$D$2&amp;":"&amp;dbP!$D$2),"&lt;="&amp;AE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F185" s="1">
        <f ca="1">SUMIFS(INDIRECT($F$1&amp;$F185&amp;":"&amp;$F185),INDIRECT($F$1&amp;dbP!$D$2&amp;":"&amp;dbP!$D$2),"&gt;="&amp;AF$6,INDIRECT($F$1&amp;dbP!$D$2&amp;":"&amp;dbP!$D$2),"&lt;="&amp;AF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G185" s="1">
        <f ca="1">SUMIFS(INDIRECT($F$1&amp;$F185&amp;":"&amp;$F185),INDIRECT($F$1&amp;dbP!$D$2&amp;":"&amp;dbP!$D$2),"&gt;="&amp;AG$6,INDIRECT($F$1&amp;dbP!$D$2&amp;":"&amp;dbP!$D$2),"&lt;="&amp;AG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H185" s="1">
        <f ca="1">SUMIFS(INDIRECT($F$1&amp;$F185&amp;":"&amp;$F185),INDIRECT($F$1&amp;dbP!$D$2&amp;":"&amp;dbP!$D$2),"&gt;="&amp;AH$6,INDIRECT($F$1&amp;dbP!$D$2&amp;":"&amp;dbP!$D$2),"&lt;="&amp;AH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I185" s="1">
        <f ca="1">SUMIFS(INDIRECT($F$1&amp;$F185&amp;":"&amp;$F185),INDIRECT($F$1&amp;dbP!$D$2&amp;":"&amp;dbP!$D$2),"&gt;="&amp;AI$6,INDIRECT($F$1&amp;dbP!$D$2&amp;":"&amp;dbP!$D$2),"&lt;="&amp;AI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J185" s="1">
        <f ca="1">SUMIFS(INDIRECT($F$1&amp;$F185&amp;":"&amp;$F185),INDIRECT($F$1&amp;dbP!$D$2&amp;":"&amp;dbP!$D$2),"&gt;="&amp;AJ$6,INDIRECT($F$1&amp;dbP!$D$2&amp;":"&amp;dbP!$D$2),"&lt;="&amp;AJ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K185" s="1">
        <f ca="1">SUMIFS(INDIRECT($F$1&amp;$F185&amp;":"&amp;$F185),INDIRECT($F$1&amp;dbP!$D$2&amp;":"&amp;dbP!$D$2),"&gt;="&amp;AK$6,INDIRECT($F$1&amp;dbP!$D$2&amp;":"&amp;dbP!$D$2),"&lt;="&amp;AK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L185" s="1">
        <f ca="1">SUMIFS(INDIRECT($F$1&amp;$F185&amp;":"&amp;$F185),INDIRECT($F$1&amp;dbP!$D$2&amp;":"&amp;dbP!$D$2),"&gt;="&amp;AL$6,INDIRECT($F$1&amp;dbP!$D$2&amp;":"&amp;dbP!$D$2),"&lt;="&amp;AL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M185" s="1">
        <f ca="1">SUMIFS(INDIRECT($F$1&amp;$F185&amp;":"&amp;$F185),INDIRECT($F$1&amp;dbP!$D$2&amp;":"&amp;dbP!$D$2),"&gt;="&amp;AM$6,INDIRECT($F$1&amp;dbP!$D$2&amp;":"&amp;dbP!$D$2),"&lt;="&amp;AM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N185" s="1">
        <f ca="1">SUMIFS(INDIRECT($F$1&amp;$F185&amp;":"&amp;$F185),INDIRECT($F$1&amp;dbP!$D$2&amp;":"&amp;dbP!$D$2),"&gt;="&amp;AN$6,INDIRECT($F$1&amp;dbP!$D$2&amp;":"&amp;dbP!$D$2),"&lt;="&amp;AN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O185" s="1">
        <f ca="1">SUMIFS(INDIRECT($F$1&amp;$F185&amp;":"&amp;$F185),INDIRECT($F$1&amp;dbP!$D$2&amp;":"&amp;dbP!$D$2),"&gt;="&amp;AO$6,INDIRECT($F$1&amp;dbP!$D$2&amp;":"&amp;dbP!$D$2),"&lt;="&amp;AO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P185" s="1">
        <f ca="1">SUMIFS(INDIRECT($F$1&amp;$F185&amp;":"&amp;$F185),INDIRECT($F$1&amp;dbP!$D$2&amp;":"&amp;dbP!$D$2),"&gt;="&amp;AP$6,INDIRECT($F$1&amp;dbP!$D$2&amp;":"&amp;dbP!$D$2),"&lt;="&amp;AP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Q185" s="1">
        <f ca="1">SUMIFS(INDIRECT($F$1&amp;$F185&amp;":"&amp;$F185),INDIRECT($F$1&amp;dbP!$D$2&amp;":"&amp;dbP!$D$2),"&gt;="&amp;AQ$6,INDIRECT($F$1&amp;dbP!$D$2&amp;":"&amp;dbP!$D$2),"&lt;="&amp;AQ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R185" s="1">
        <f ca="1">SUMIFS(INDIRECT($F$1&amp;$F185&amp;":"&amp;$F185),INDIRECT($F$1&amp;dbP!$D$2&amp;":"&amp;dbP!$D$2),"&gt;="&amp;AR$6,INDIRECT($F$1&amp;dbP!$D$2&amp;":"&amp;dbP!$D$2),"&lt;="&amp;AR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S185" s="1">
        <f ca="1">SUMIFS(INDIRECT($F$1&amp;$F185&amp;":"&amp;$F185),INDIRECT($F$1&amp;dbP!$D$2&amp;":"&amp;dbP!$D$2),"&gt;="&amp;AS$6,INDIRECT($F$1&amp;dbP!$D$2&amp;":"&amp;dbP!$D$2),"&lt;="&amp;AS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T185" s="1">
        <f ca="1">SUMIFS(INDIRECT($F$1&amp;$F185&amp;":"&amp;$F185),INDIRECT($F$1&amp;dbP!$D$2&amp;":"&amp;dbP!$D$2),"&gt;="&amp;AT$6,INDIRECT($F$1&amp;dbP!$D$2&amp;":"&amp;dbP!$D$2),"&lt;="&amp;AT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U185" s="1">
        <f ca="1">SUMIFS(INDIRECT($F$1&amp;$F185&amp;":"&amp;$F185),INDIRECT($F$1&amp;dbP!$D$2&amp;":"&amp;dbP!$D$2),"&gt;="&amp;AU$6,INDIRECT($F$1&amp;dbP!$D$2&amp;":"&amp;dbP!$D$2),"&lt;="&amp;AU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V185" s="1">
        <f ca="1">SUMIFS(INDIRECT($F$1&amp;$F185&amp;":"&amp;$F185),INDIRECT($F$1&amp;dbP!$D$2&amp;":"&amp;dbP!$D$2),"&gt;="&amp;AV$6,INDIRECT($F$1&amp;dbP!$D$2&amp;":"&amp;dbP!$D$2),"&lt;="&amp;AV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W185" s="1">
        <f ca="1">SUMIFS(INDIRECT($F$1&amp;$F185&amp;":"&amp;$F185),INDIRECT($F$1&amp;dbP!$D$2&amp;":"&amp;dbP!$D$2),"&gt;="&amp;AW$6,INDIRECT($F$1&amp;dbP!$D$2&amp;":"&amp;dbP!$D$2),"&lt;="&amp;AW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X185" s="1">
        <f ca="1">SUMIFS(INDIRECT($F$1&amp;$F185&amp;":"&amp;$F185),INDIRECT($F$1&amp;dbP!$D$2&amp;":"&amp;dbP!$D$2),"&gt;="&amp;AX$6,INDIRECT($F$1&amp;dbP!$D$2&amp;":"&amp;dbP!$D$2),"&lt;="&amp;AX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Y185" s="1">
        <f ca="1">SUMIFS(INDIRECT($F$1&amp;$F185&amp;":"&amp;$F185),INDIRECT($F$1&amp;dbP!$D$2&amp;":"&amp;dbP!$D$2),"&gt;="&amp;AY$6,INDIRECT($F$1&amp;dbP!$D$2&amp;":"&amp;dbP!$D$2),"&lt;="&amp;AY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Z185" s="1">
        <f ca="1">SUMIFS(INDIRECT($F$1&amp;$F185&amp;":"&amp;$F185),INDIRECT($F$1&amp;dbP!$D$2&amp;":"&amp;dbP!$D$2),"&gt;="&amp;AZ$6,INDIRECT($F$1&amp;dbP!$D$2&amp;":"&amp;dbP!$D$2),"&lt;="&amp;AZ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A185" s="1">
        <f ca="1">SUMIFS(INDIRECT($F$1&amp;$F185&amp;":"&amp;$F185),INDIRECT($F$1&amp;dbP!$D$2&amp;":"&amp;dbP!$D$2),"&gt;="&amp;BA$6,INDIRECT($F$1&amp;dbP!$D$2&amp;":"&amp;dbP!$D$2),"&lt;="&amp;BA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B185" s="1">
        <f ca="1">SUMIFS(INDIRECT($F$1&amp;$F185&amp;":"&amp;$F185),INDIRECT($F$1&amp;dbP!$D$2&amp;":"&amp;dbP!$D$2),"&gt;="&amp;BB$6,INDIRECT($F$1&amp;dbP!$D$2&amp;":"&amp;dbP!$D$2),"&lt;="&amp;BB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C185" s="1">
        <f ca="1">SUMIFS(INDIRECT($F$1&amp;$F185&amp;":"&amp;$F185),INDIRECT($F$1&amp;dbP!$D$2&amp;":"&amp;dbP!$D$2),"&gt;="&amp;BC$6,INDIRECT($F$1&amp;dbP!$D$2&amp;":"&amp;dbP!$D$2),"&lt;="&amp;BC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D185" s="1">
        <f ca="1">SUMIFS(INDIRECT($F$1&amp;$F185&amp;":"&amp;$F185),INDIRECT($F$1&amp;dbP!$D$2&amp;":"&amp;dbP!$D$2),"&gt;="&amp;BD$6,INDIRECT($F$1&amp;dbP!$D$2&amp;":"&amp;dbP!$D$2),"&lt;="&amp;BD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E185" s="1">
        <f ca="1">SUMIFS(INDIRECT($F$1&amp;$F185&amp;":"&amp;$F185),INDIRECT($F$1&amp;dbP!$D$2&amp;":"&amp;dbP!$D$2),"&gt;="&amp;BE$6,INDIRECT($F$1&amp;dbP!$D$2&amp;":"&amp;dbP!$D$2),"&lt;="&amp;BE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</row>
    <row r="186" spans="1:57" x14ac:dyDescent="0.3">
      <c r="B186" s="1">
        <f>MAX(B$115:B185)+1</f>
        <v>76</v>
      </c>
      <c r="D186" s="1" t="str">
        <f ca="1">INDIRECT($B$1&amp;Items!T$2&amp;$B186)</f>
        <v>CF(-)</v>
      </c>
      <c r="F186" s="1" t="str">
        <f ca="1">INDIRECT($B$1&amp;Items!P$2&amp;$B186)</f>
        <v>AA</v>
      </c>
      <c r="H186" s="13" t="str">
        <f ca="1">INDIRECT($B$1&amp;Items!M$2&amp;$B186)</f>
        <v>Оплаты себестоимостных затрат</v>
      </c>
      <c r="I186" s="13" t="str">
        <f ca="1">IF(INDIRECT($B$1&amp;Items!N$2&amp;$B186)="",H186,INDIRECT($B$1&amp;Items!N$2&amp;$B186))</f>
        <v>Оплаты расходов этапа-5 бизнес-процесса</v>
      </c>
      <c r="J186" s="1" t="str">
        <f ca="1">IF(INDIRECT($B$1&amp;Items!O$2&amp;$B186)="",IF(H186&lt;&gt;I186,"  "&amp;I186,I186),"    "&amp;INDIRECT($B$1&amp;Items!O$2&amp;$B186))</f>
        <v xml:space="preserve">    Затраты на доставку и продажу-6</v>
      </c>
      <c r="S186" s="1">
        <f ca="1">SUM($U186:INDIRECT(ADDRESS(ROW(),SUMIFS($1:$1,$5:$5,MAX($5:$5)))))</f>
        <v>1025637.2535544201</v>
      </c>
      <c r="V186" s="1">
        <f ca="1">SUMIFS(INDIRECT($F$1&amp;$F186&amp;":"&amp;$F186),INDIRECT($F$1&amp;dbP!$D$2&amp;":"&amp;dbP!$D$2),"&gt;="&amp;V$6,INDIRECT($F$1&amp;dbP!$D$2&amp;":"&amp;dbP!$D$2),"&lt;="&amp;V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W186" s="1">
        <f ca="1">SUMIFS(INDIRECT($F$1&amp;$F186&amp;":"&amp;$F186),INDIRECT($F$1&amp;dbP!$D$2&amp;":"&amp;dbP!$D$2),"&gt;="&amp;W$6,INDIRECT($F$1&amp;dbP!$D$2&amp;":"&amp;dbP!$D$2),"&lt;="&amp;W$7,INDIRECT($F$1&amp;dbP!$O$2&amp;":"&amp;dbP!$O$2),$H186,INDIRECT($F$1&amp;dbP!$P$2&amp;":"&amp;dbP!$P$2),IF($I186=$J186,"*",$I186),INDIRECT($F$1&amp;dbP!$Q$2&amp;":"&amp;dbP!$Q$2),IF(OR($I186=$J186,"  "&amp;$I186=$J186),"*",RIGHT($J186,LEN($J186)-4)))</f>
        <v>512818.62677721004</v>
      </c>
      <c r="X186" s="1">
        <f ca="1">SUMIFS(INDIRECT($F$1&amp;$F186&amp;":"&amp;$F186),INDIRECT($F$1&amp;dbP!$D$2&amp;":"&amp;dbP!$D$2),"&gt;="&amp;X$6,INDIRECT($F$1&amp;dbP!$D$2&amp;":"&amp;dbP!$D$2),"&lt;="&amp;X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Y186" s="1">
        <f ca="1">SUMIFS(INDIRECT($F$1&amp;$F186&amp;":"&amp;$F186),INDIRECT($F$1&amp;dbP!$D$2&amp;":"&amp;dbP!$D$2),"&gt;="&amp;Y$6,INDIRECT($F$1&amp;dbP!$D$2&amp;":"&amp;dbP!$D$2),"&lt;="&amp;Y$7,INDIRECT($F$1&amp;dbP!$O$2&amp;":"&amp;dbP!$O$2),$H186,INDIRECT($F$1&amp;dbP!$P$2&amp;":"&amp;dbP!$P$2),IF($I186=$J186,"*",$I186),INDIRECT($F$1&amp;dbP!$Q$2&amp;":"&amp;dbP!$Q$2),IF(OR($I186=$J186,"  "&amp;$I186=$J186),"*",RIGHT($J186,LEN($J186)-4)))</f>
        <v>512818.62677721004</v>
      </c>
      <c r="Z186" s="1">
        <f ca="1">SUMIFS(INDIRECT($F$1&amp;$F186&amp;":"&amp;$F186),INDIRECT($F$1&amp;dbP!$D$2&amp;":"&amp;dbP!$D$2),"&gt;="&amp;Z$6,INDIRECT($F$1&amp;dbP!$D$2&amp;":"&amp;dbP!$D$2),"&lt;="&amp;Z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A186" s="1">
        <f ca="1">SUMIFS(INDIRECT($F$1&amp;$F186&amp;":"&amp;$F186),INDIRECT($F$1&amp;dbP!$D$2&amp;":"&amp;dbP!$D$2),"&gt;="&amp;AA$6,INDIRECT($F$1&amp;dbP!$D$2&amp;":"&amp;dbP!$D$2),"&lt;="&amp;AA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B186" s="1">
        <f ca="1">SUMIFS(INDIRECT($F$1&amp;$F186&amp;":"&amp;$F186),INDIRECT($F$1&amp;dbP!$D$2&amp;":"&amp;dbP!$D$2),"&gt;="&amp;AB$6,INDIRECT($F$1&amp;dbP!$D$2&amp;":"&amp;dbP!$D$2),"&lt;="&amp;AB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C186" s="1">
        <f ca="1">SUMIFS(INDIRECT($F$1&amp;$F186&amp;":"&amp;$F186),INDIRECT($F$1&amp;dbP!$D$2&amp;":"&amp;dbP!$D$2),"&gt;="&amp;AC$6,INDIRECT($F$1&amp;dbP!$D$2&amp;":"&amp;dbP!$D$2),"&lt;="&amp;AC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D186" s="1">
        <f ca="1">SUMIFS(INDIRECT($F$1&amp;$F186&amp;":"&amp;$F186),INDIRECT($F$1&amp;dbP!$D$2&amp;":"&amp;dbP!$D$2),"&gt;="&amp;AD$6,INDIRECT($F$1&amp;dbP!$D$2&amp;":"&amp;dbP!$D$2),"&lt;="&amp;AD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E186" s="1">
        <f ca="1">SUMIFS(INDIRECT($F$1&amp;$F186&amp;":"&amp;$F186),INDIRECT($F$1&amp;dbP!$D$2&amp;":"&amp;dbP!$D$2),"&gt;="&amp;AE$6,INDIRECT($F$1&amp;dbP!$D$2&amp;":"&amp;dbP!$D$2),"&lt;="&amp;AE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F186" s="1">
        <f ca="1">SUMIFS(INDIRECT($F$1&amp;$F186&amp;":"&amp;$F186),INDIRECT($F$1&amp;dbP!$D$2&amp;":"&amp;dbP!$D$2),"&gt;="&amp;AF$6,INDIRECT($F$1&amp;dbP!$D$2&amp;":"&amp;dbP!$D$2),"&lt;="&amp;AF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G186" s="1">
        <f ca="1">SUMIFS(INDIRECT($F$1&amp;$F186&amp;":"&amp;$F186),INDIRECT($F$1&amp;dbP!$D$2&amp;":"&amp;dbP!$D$2),"&gt;="&amp;AG$6,INDIRECT($F$1&amp;dbP!$D$2&amp;":"&amp;dbP!$D$2),"&lt;="&amp;AG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H186" s="1">
        <f ca="1">SUMIFS(INDIRECT($F$1&amp;$F186&amp;":"&amp;$F186),INDIRECT($F$1&amp;dbP!$D$2&amp;":"&amp;dbP!$D$2),"&gt;="&amp;AH$6,INDIRECT($F$1&amp;dbP!$D$2&amp;":"&amp;dbP!$D$2),"&lt;="&amp;AH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I186" s="1">
        <f ca="1">SUMIFS(INDIRECT($F$1&amp;$F186&amp;":"&amp;$F186),INDIRECT($F$1&amp;dbP!$D$2&amp;":"&amp;dbP!$D$2),"&gt;="&amp;AI$6,INDIRECT($F$1&amp;dbP!$D$2&amp;":"&amp;dbP!$D$2),"&lt;="&amp;AI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J186" s="1">
        <f ca="1">SUMIFS(INDIRECT($F$1&amp;$F186&amp;":"&amp;$F186),INDIRECT($F$1&amp;dbP!$D$2&amp;":"&amp;dbP!$D$2),"&gt;="&amp;AJ$6,INDIRECT($F$1&amp;dbP!$D$2&amp;":"&amp;dbP!$D$2),"&lt;="&amp;AJ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K186" s="1">
        <f ca="1">SUMIFS(INDIRECT($F$1&amp;$F186&amp;":"&amp;$F186),INDIRECT($F$1&amp;dbP!$D$2&amp;":"&amp;dbP!$D$2),"&gt;="&amp;AK$6,INDIRECT($F$1&amp;dbP!$D$2&amp;":"&amp;dbP!$D$2),"&lt;="&amp;AK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L186" s="1">
        <f ca="1">SUMIFS(INDIRECT($F$1&amp;$F186&amp;":"&amp;$F186),INDIRECT($F$1&amp;dbP!$D$2&amp;":"&amp;dbP!$D$2),"&gt;="&amp;AL$6,INDIRECT($F$1&amp;dbP!$D$2&amp;":"&amp;dbP!$D$2),"&lt;="&amp;AL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M186" s="1">
        <f ca="1">SUMIFS(INDIRECT($F$1&amp;$F186&amp;":"&amp;$F186),INDIRECT($F$1&amp;dbP!$D$2&amp;":"&amp;dbP!$D$2),"&gt;="&amp;AM$6,INDIRECT($F$1&amp;dbP!$D$2&amp;":"&amp;dbP!$D$2),"&lt;="&amp;AM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N186" s="1">
        <f ca="1">SUMIFS(INDIRECT($F$1&amp;$F186&amp;":"&amp;$F186),INDIRECT($F$1&amp;dbP!$D$2&amp;":"&amp;dbP!$D$2),"&gt;="&amp;AN$6,INDIRECT($F$1&amp;dbP!$D$2&amp;":"&amp;dbP!$D$2),"&lt;="&amp;AN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O186" s="1">
        <f ca="1">SUMIFS(INDIRECT($F$1&amp;$F186&amp;":"&amp;$F186),INDIRECT($F$1&amp;dbP!$D$2&amp;":"&amp;dbP!$D$2),"&gt;="&amp;AO$6,INDIRECT($F$1&amp;dbP!$D$2&amp;":"&amp;dbP!$D$2),"&lt;="&amp;AO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P186" s="1">
        <f ca="1">SUMIFS(INDIRECT($F$1&amp;$F186&amp;":"&amp;$F186),INDIRECT($F$1&amp;dbP!$D$2&amp;":"&amp;dbP!$D$2),"&gt;="&amp;AP$6,INDIRECT($F$1&amp;dbP!$D$2&amp;":"&amp;dbP!$D$2),"&lt;="&amp;AP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Q186" s="1">
        <f ca="1">SUMIFS(INDIRECT($F$1&amp;$F186&amp;":"&amp;$F186),INDIRECT($F$1&amp;dbP!$D$2&amp;":"&amp;dbP!$D$2),"&gt;="&amp;AQ$6,INDIRECT($F$1&amp;dbP!$D$2&amp;":"&amp;dbP!$D$2),"&lt;="&amp;AQ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R186" s="1">
        <f ca="1">SUMIFS(INDIRECT($F$1&amp;$F186&amp;":"&amp;$F186),INDIRECT($F$1&amp;dbP!$D$2&amp;":"&amp;dbP!$D$2),"&gt;="&amp;AR$6,INDIRECT($F$1&amp;dbP!$D$2&amp;":"&amp;dbP!$D$2),"&lt;="&amp;AR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S186" s="1">
        <f ca="1">SUMIFS(INDIRECT($F$1&amp;$F186&amp;":"&amp;$F186),INDIRECT($F$1&amp;dbP!$D$2&amp;":"&amp;dbP!$D$2),"&gt;="&amp;AS$6,INDIRECT($F$1&amp;dbP!$D$2&amp;":"&amp;dbP!$D$2),"&lt;="&amp;AS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T186" s="1">
        <f ca="1">SUMIFS(INDIRECT($F$1&amp;$F186&amp;":"&amp;$F186),INDIRECT($F$1&amp;dbP!$D$2&amp;":"&amp;dbP!$D$2),"&gt;="&amp;AT$6,INDIRECT($F$1&amp;dbP!$D$2&amp;":"&amp;dbP!$D$2),"&lt;="&amp;AT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U186" s="1">
        <f ca="1">SUMIFS(INDIRECT($F$1&amp;$F186&amp;":"&amp;$F186),INDIRECT($F$1&amp;dbP!$D$2&amp;":"&amp;dbP!$D$2),"&gt;="&amp;AU$6,INDIRECT($F$1&amp;dbP!$D$2&amp;":"&amp;dbP!$D$2),"&lt;="&amp;AU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V186" s="1">
        <f ca="1">SUMIFS(INDIRECT($F$1&amp;$F186&amp;":"&amp;$F186),INDIRECT($F$1&amp;dbP!$D$2&amp;":"&amp;dbP!$D$2),"&gt;="&amp;AV$6,INDIRECT($F$1&amp;dbP!$D$2&amp;":"&amp;dbP!$D$2),"&lt;="&amp;AV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W186" s="1">
        <f ca="1">SUMIFS(INDIRECT($F$1&amp;$F186&amp;":"&amp;$F186),INDIRECT($F$1&amp;dbP!$D$2&amp;":"&amp;dbP!$D$2),"&gt;="&amp;AW$6,INDIRECT($F$1&amp;dbP!$D$2&amp;":"&amp;dbP!$D$2),"&lt;="&amp;AW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X186" s="1">
        <f ca="1">SUMIFS(INDIRECT($F$1&amp;$F186&amp;":"&amp;$F186),INDIRECT($F$1&amp;dbP!$D$2&amp;":"&amp;dbP!$D$2),"&gt;="&amp;AX$6,INDIRECT($F$1&amp;dbP!$D$2&amp;":"&amp;dbP!$D$2),"&lt;="&amp;AX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Y186" s="1">
        <f ca="1">SUMIFS(INDIRECT($F$1&amp;$F186&amp;":"&amp;$F186),INDIRECT($F$1&amp;dbP!$D$2&amp;":"&amp;dbP!$D$2),"&gt;="&amp;AY$6,INDIRECT($F$1&amp;dbP!$D$2&amp;":"&amp;dbP!$D$2),"&lt;="&amp;AY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Z186" s="1">
        <f ca="1">SUMIFS(INDIRECT($F$1&amp;$F186&amp;":"&amp;$F186),INDIRECT($F$1&amp;dbP!$D$2&amp;":"&amp;dbP!$D$2),"&gt;="&amp;AZ$6,INDIRECT($F$1&amp;dbP!$D$2&amp;":"&amp;dbP!$D$2),"&lt;="&amp;AZ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A186" s="1">
        <f ca="1">SUMIFS(INDIRECT($F$1&amp;$F186&amp;":"&amp;$F186),INDIRECT($F$1&amp;dbP!$D$2&amp;":"&amp;dbP!$D$2),"&gt;="&amp;BA$6,INDIRECT($F$1&amp;dbP!$D$2&amp;":"&amp;dbP!$D$2),"&lt;="&amp;BA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B186" s="1">
        <f ca="1">SUMIFS(INDIRECT($F$1&amp;$F186&amp;":"&amp;$F186),INDIRECT($F$1&amp;dbP!$D$2&amp;":"&amp;dbP!$D$2),"&gt;="&amp;BB$6,INDIRECT($F$1&amp;dbP!$D$2&amp;":"&amp;dbP!$D$2),"&lt;="&amp;BB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C186" s="1">
        <f ca="1">SUMIFS(INDIRECT($F$1&amp;$F186&amp;":"&amp;$F186),INDIRECT($F$1&amp;dbP!$D$2&amp;":"&amp;dbP!$D$2),"&gt;="&amp;BC$6,INDIRECT($F$1&amp;dbP!$D$2&amp;":"&amp;dbP!$D$2),"&lt;="&amp;BC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D186" s="1">
        <f ca="1">SUMIFS(INDIRECT($F$1&amp;$F186&amp;":"&amp;$F186),INDIRECT($F$1&amp;dbP!$D$2&amp;":"&amp;dbP!$D$2),"&gt;="&amp;BD$6,INDIRECT($F$1&amp;dbP!$D$2&amp;":"&amp;dbP!$D$2),"&lt;="&amp;BD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E186" s="1">
        <f ca="1">SUMIFS(INDIRECT($F$1&amp;$F186&amp;":"&amp;$F186),INDIRECT($F$1&amp;dbP!$D$2&amp;":"&amp;dbP!$D$2),"&gt;="&amp;BE$6,INDIRECT($F$1&amp;dbP!$D$2&amp;":"&amp;dbP!$D$2),"&lt;="&amp;BE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</row>
    <row r="187" spans="1:57" x14ac:dyDescent="0.3">
      <c r="B187" s="1">
        <f>MAX(B$115:B186)+1</f>
        <v>77</v>
      </c>
      <c r="D187" s="1" t="str">
        <f ca="1">INDIRECT($B$1&amp;Items!T$2&amp;$B187)</f>
        <v>CF(-)</v>
      </c>
      <c r="F187" s="1" t="str">
        <f ca="1">INDIRECT($B$1&amp;Items!P$2&amp;$B187)</f>
        <v>AA</v>
      </c>
      <c r="H187" s="13" t="str">
        <f ca="1">INDIRECT($B$1&amp;Items!M$2&amp;$B187)</f>
        <v>Оплаты себестоимостных затрат</v>
      </c>
      <c r="I187" s="13" t="str">
        <f ca="1">IF(INDIRECT($B$1&amp;Items!N$2&amp;$B187)="",H187,INDIRECT($B$1&amp;Items!N$2&amp;$B187))</f>
        <v>Оплаты расходов этапа-5 бизнес-процесса</v>
      </c>
      <c r="J187" s="1" t="str">
        <f ca="1">IF(INDIRECT($B$1&amp;Items!O$2&amp;$B187)="",IF(H187&lt;&gt;I187,"  "&amp;I187,I187),"    "&amp;INDIRECT($B$1&amp;Items!O$2&amp;$B187))</f>
        <v xml:space="preserve">    Затраты на доставку и продажу-7</v>
      </c>
      <c r="S187" s="1">
        <f ca="1">SUM($U187:INDIRECT(ADDRESS(ROW(),SUMIFS($1:$1,$5:$5,MAX($5:$5)))))</f>
        <v>1161108.1304335801</v>
      </c>
      <c r="V187" s="1">
        <f ca="1">SUMIFS(INDIRECT($F$1&amp;$F187&amp;":"&amp;$F187),INDIRECT($F$1&amp;dbP!$D$2&amp;":"&amp;dbP!$D$2),"&gt;="&amp;V$6,INDIRECT($F$1&amp;dbP!$D$2&amp;":"&amp;dbP!$D$2),"&lt;="&amp;V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W187" s="1">
        <f ca="1">SUMIFS(INDIRECT($F$1&amp;$F187&amp;":"&amp;$F187),INDIRECT($F$1&amp;dbP!$D$2&amp;":"&amp;dbP!$D$2),"&gt;="&amp;W$6,INDIRECT($F$1&amp;dbP!$D$2&amp;":"&amp;dbP!$D$2),"&lt;="&amp;W$7,INDIRECT($F$1&amp;dbP!$O$2&amp;":"&amp;dbP!$O$2),$H187,INDIRECT($F$1&amp;dbP!$P$2&amp;":"&amp;dbP!$P$2),IF($I187=$J187,"*",$I187),INDIRECT($F$1&amp;dbP!$Q$2&amp;":"&amp;dbP!$Q$2),IF(OR($I187=$J187,"  "&amp;$I187=$J187),"*",RIGHT($J187,LEN($J187)-4)))</f>
        <v>812775.69130350603</v>
      </c>
      <c r="X187" s="1">
        <f ca="1">SUMIFS(INDIRECT($F$1&amp;$F187&amp;":"&amp;$F187),INDIRECT($F$1&amp;dbP!$D$2&amp;":"&amp;dbP!$D$2),"&gt;="&amp;X$6,INDIRECT($F$1&amp;dbP!$D$2&amp;":"&amp;dbP!$D$2),"&lt;="&amp;X$7,INDIRECT($F$1&amp;dbP!$O$2&amp;":"&amp;dbP!$O$2),$H187,INDIRECT($F$1&amp;dbP!$P$2&amp;":"&amp;dbP!$P$2),IF($I187=$J187,"*",$I187),INDIRECT($F$1&amp;dbP!$Q$2&amp;":"&amp;dbP!$Q$2),IF(OR($I187=$J187,"  "&amp;$I187=$J187),"*",RIGHT($J187,LEN($J187)-4)))</f>
        <v>348332.43913007411</v>
      </c>
      <c r="Y187" s="1">
        <f ca="1">SUMIFS(INDIRECT($F$1&amp;$F187&amp;":"&amp;$F187),INDIRECT($F$1&amp;dbP!$D$2&amp;":"&amp;dbP!$D$2),"&gt;="&amp;Y$6,INDIRECT($F$1&amp;dbP!$D$2&amp;":"&amp;dbP!$D$2),"&lt;="&amp;Y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Z187" s="1">
        <f ca="1">SUMIFS(INDIRECT($F$1&amp;$F187&amp;":"&amp;$F187),INDIRECT($F$1&amp;dbP!$D$2&amp;":"&amp;dbP!$D$2),"&gt;="&amp;Z$6,INDIRECT($F$1&amp;dbP!$D$2&amp;":"&amp;dbP!$D$2),"&lt;="&amp;Z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A187" s="1">
        <f ca="1">SUMIFS(INDIRECT($F$1&amp;$F187&amp;":"&amp;$F187),INDIRECT($F$1&amp;dbP!$D$2&amp;":"&amp;dbP!$D$2),"&gt;="&amp;AA$6,INDIRECT($F$1&amp;dbP!$D$2&amp;":"&amp;dbP!$D$2),"&lt;="&amp;AA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B187" s="1">
        <f ca="1">SUMIFS(INDIRECT($F$1&amp;$F187&amp;":"&amp;$F187),INDIRECT($F$1&amp;dbP!$D$2&amp;":"&amp;dbP!$D$2),"&gt;="&amp;AB$6,INDIRECT($F$1&amp;dbP!$D$2&amp;":"&amp;dbP!$D$2),"&lt;="&amp;AB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C187" s="1">
        <f ca="1">SUMIFS(INDIRECT($F$1&amp;$F187&amp;":"&amp;$F187),INDIRECT($F$1&amp;dbP!$D$2&amp;":"&amp;dbP!$D$2),"&gt;="&amp;AC$6,INDIRECT($F$1&amp;dbP!$D$2&amp;":"&amp;dbP!$D$2),"&lt;="&amp;AC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D187" s="1">
        <f ca="1">SUMIFS(INDIRECT($F$1&amp;$F187&amp;":"&amp;$F187),INDIRECT($F$1&amp;dbP!$D$2&amp;":"&amp;dbP!$D$2),"&gt;="&amp;AD$6,INDIRECT($F$1&amp;dbP!$D$2&amp;":"&amp;dbP!$D$2),"&lt;="&amp;AD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E187" s="1">
        <f ca="1">SUMIFS(INDIRECT($F$1&amp;$F187&amp;":"&amp;$F187),INDIRECT($F$1&amp;dbP!$D$2&amp;":"&amp;dbP!$D$2),"&gt;="&amp;AE$6,INDIRECT($F$1&amp;dbP!$D$2&amp;":"&amp;dbP!$D$2),"&lt;="&amp;AE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F187" s="1">
        <f ca="1">SUMIFS(INDIRECT($F$1&amp;$F187&amp;":"&amp;$F187),INDIRECT($F$1&amp;dbP!$D$2&amp;":"&amp;dbP!$D$2),"&gt;="&amp;AF$6,INDIRECT($F$1&amp;dbP!$D$2&amp;":"&amp;dbP!$D$2),"&lt;="&amp;AF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G187" s="1">
        <f ca="1">SUMIFS(INDIRECT($F$1&amp;$F187&amp;":"&amp;$F187),INDIRECT($F$1&amp;dbP!$D$2&amp;":"&amp;dbP!$D$2),"&gt;="&amp;AG$6,INDIRECT($F$1&amp;dbP!$D$2&amp;":"&amp;dbP!$D$2),"&lt;="&amp;AG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H187" s="1">
        <f ca="1">SUMIFS(INDIRECT($F$1&amp;$F187&amp;":"&amp;$F187),INDIRECT($F$1&amp;dbP!$D$2&amp;":"&amp;dbP!$D$2),"&gt;="&amp;AH$6,INDIRECT($F$1&amp;dbP!$D$2&amp;":"&amp;dbP!$D$2),"&lt;="&amp;AH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I187" s="1">
        <f ca="1">SUMIFS(INDIRECT($F$1&amp;$F187&amp;":"&amp;$F187),INDIRECT($F$1&amp;dbP!$D$2&amp;":"&amp;dbP!$D$2),"&gt;="&amp;AI$6,INDIRECT($F$1&amp;dbP!$D$2&amp;":"&amp;dbP!$D$2),"&lt;="&amp;AI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J187" s="1">
        <f ca="1">SUMIFS(INDIRECT($F$1&amp;$F187&amp;":"&amp;$F187),INDIRECT($F$1&amp;dbP!$D$2&amp;":"&amp;dbP!$D$2),"&gt;="&amp;AJ$6,INDIRECT($F$1&amp;dbP!$D$2&amp;":"&amp;dbP!$D$2),"&lt;="&amp;AJ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K187" s="1">
        <f ca="1">SUMIFS(INDIRECT($F$1&amp;$F187&amp;":"&amp;$F187),INDIRECT($F$1&amp;dbP!$D$2&amp;":"&amp;dbP!$D$2),"&gt;="&amp;AK$6,INDIRECT($F$1&amp;dbP!$D$2&amp;":"&amp;dbP!$D$2),"&lt;="&amp;AK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L187" s="1">
        <f ca="1">SUMIFS(INDIRECT($F$1&amp;$F187&amp;":"&amp;$F187),INDIRECT($F$1&amp;dbP!$D$2&amp;":"&amp;dbP!$D$2),"&gt;="&amp;AL$6,INDIRECT($F$1&amp;dbP!$D$2&amp;":"&amp;dbP!$D$2),"&lt;="&amp;AL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M187" s="1">
        <f ca="1">SUMIFS(INDIRECT($F$1&amp;$F187&amp;":"&amp;$F187),INDIRECT($F$1&amp;dbP!$D$2&amp;":"&amp;dbP!$D$2),"&gt;="&amp;AM$6,INDIRECT($F$1&amp;dbP!$D$2&amp;":"&amp;dbP!$D$2),"&lt;="&amp;AM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N187" s="1">
        <f ca="1">SUMIFS(INDIRECT($F$1&amp;$F187&amp;":"&amp;$F187),INDIRECT($F$1&amp;dbP!$D$2&amp;":"&amp;dbP!$D$2),"&gt;="&amp;AN$6,INDIRECT($F$1&amp;dbP!$D$2&amp;":"&amp;dbP!$D$2),"&lt;="&amp;AN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O187" s="1">
        <f ca="1">SUMIFS(INDIRECT($F$1&amp;$F187&amp;":"&amp;$F187),INDIRECT($F$1&amp;dbP!$D$2&amp;":"&amp;dbP!$D$2),"&gt;="&amp;AO$6,INDIRECT($F$1&amp;dbP!$D$2&amp;":"&amp;dbP!$D$2),"&lt;="&amp;AO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P187" s="1">
        <f ca="1">SUMIFS(INDIRECT($F$1&amp;$F187&amp;":"&amp;$F187),INDIRECT($F$1&amp;dbP!$D$2&amp;":"&amp;dbP!$D$2),"&gt;="&amp;AP$6,INDIRECT($F$1&amp;dbP!$D$2&amp;":"&amp;dbP!$D$2),"&lt;="&amp;AP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Q187" s="1">
        <f ca="1">SUMIFS(INDIRECT($F$1&amp;$F187&amp;":"&amp;$F187),INDIRECT($F$1&amp;dbP!$D$2&amp;":"&amp;dbP!$D$2),"&gt;="&amp;AQ$6,INDIRECT($F$1&amp;dbP!$D$2&amp;":"&amp;dbP!$D$2),"&lt;="&amp;AQ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R187" s="1">
        <f ca="1">SUMIFS(INDIRECT($F$1&amp;$F187&amp;":"&amp;$F187),INDIRECT($F$1&amp;dbP!$D$2&amp;":"&amp;dbP!$D$2),"&gt;="&amp;AR$6,INDIRECT($F$1&amp;dbP!$D$2&amp;":"&amp;dbP!$D$2),"&lt;="&amp;AR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S187" s="1">
        <f ca="1">SUMIFS(INDIRECT($F$1&amp;$F187&amp;":"&amp;$F187),INDIRECT($F$1&amp;dbP!$D$2&amp;":"&amp;dbP!$D$2),"&gt;="&amp;AS$6,INDIRECT($F$1&amp;dbP!$D$2&amp;":"&amp;dbP!$D$2),"&lt;="&amp;AS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T187" s="1">
        <f ca="1">SUMIFS(INDIRECT($F$1&amp;$F187&amp;":"&amp;$F187),INDIRECT($F$1&amp;dbP!$D$2&amp;":"&amp;dbP!$D$2),"&gt;="&amp;AT$6,INDIRECT($F$1&amp;dbP!$D$2&amp;":"&amp;dbP!$D$2),"&lt;="&amp;AT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U187" s="1">
        <f ca="1">SUMIFS(INDIRECT($F$1&amp;$F187&amp;":"&amp;$F187),INDIRECT($F$1&amp;dbP!$D$2&amp;":"&amp;dbP!$D$2),"&gt;="&amp;AU$6,INDIRECT($F$1&amp;dbP!$D$2&amp;":"&amp;dbP!$D$2),"&lt;="&amp;AU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V187" s="1">
        <f ca="1">SUMIFS(INDIRECT($F$1&amp;$F187&amp;":"&amp;$F187),INDIRECT($F$1&amp;dbP!$D$2&amp;":"&amp;dbP!$D$2),"&gt;="&amp;AV$6,INDIRECT($F$1&amp;dbP!$D$2&amp;":"&amp;dbP!$D$2),"&lt;="&amp;AV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W187" s="1">
        <f ca="1">SUMIFS(INDIRECT($F$1&amp;$F187&amp;":"&amp;$F187),INDIRECT($F$1&amp;dbP!$D$2&amp;":"&amp;dbP!$D$2),"&gt;="&amp;AW$6,INDIRECT($F$1&amp;dbP!$D$2&amp;":"&amp;dbP!$D$2),"&lt;="&amp;AW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X187" s="1">
        <f ca="1">SUMIFS(INDIRECT($F$1&amp;$F187&amp;":"&amp;$F187),INDIRECT($F$1&amp;dbP!$D$2&amp;":"&amp;dbP!$D$2),"&gt;="&amp;AX$6,INDIRECT($F$1&amp;dbP!$D$2&amp;":"&amp;dbP!$D$2),"&lt;="&amp;AX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Y187" s="1">
        <f ca="1">SUMIFS(INDIRECT($F$1&amp;$F187&amp;":"&amp;$F187),INDIRECT($F$1&amp;dbP!$D$2&amp;":"&amp;dbP!$D$2),"&gt;="&amp;AY$6,INDIRECT($F$1&amp;dbP!$D$2&amp;":"&amp;dbP!$D$2),"&lt;="&amp;AY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Z187" s="1">
        <f ca="1">SUMIFS(INDIRECT($F$1&amp;$F187&amp;":"&amp;$F187),INDIRECT($F$1&amp;dbP!$D$2&amp;":"&amp;dbP!$D$2),"&gt;="&amp;AZ$6,INDIRECT($F$1&amp;dbP!$D$2&amp;":"&amp;dbP!$D$2),"&lt;="&amp;AZ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A187" s="1">
        <f ca="1">SUMIFS(INDIRECT($F$1&amp;$F187&amp;":"&amp;$F187),INDIRECT($F$1&amp;dbP!$D$2&amp;":"&amp;dbP!$D$2),"&gt;="&amp;BA$6,INDIRECT($F$1&amp;dbP!$D$2&amp;":"&amp;dbP!$D$2),"&lt;="&amp;BA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B187" s="1">
        <f ca="1">SUMIFS(INDIRECT($F$1&amp;$F187&amp;":"&amp;$F187),INDIRECT($F$1&amp;dbP!$D$2&amp;":"&amp;dbP!$D$2),"&gt;="&amp;BB$6,INDIRECT($F$1&amp;dbP!$D$2&amp;":"&amp;dbP!$D$2),"&lt;="&amp;BB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C187" s="1">
        <f ca="1">SUMIFS(INDIRECT($F$1&amp;$F187&amp;":"&amp;$F187),INDIRECT($F$1&amp;dbP!$D$2&amp;":"&amp;dbP!$D$2),"&gt;="&amp;BC$6,INDIRECT($F$1&amp;dbP!$D$2&amp;":"&amp;dbP!$D$2),"&lt;="&amp;BC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D187" s="1">
        <f ca="1">SUMIFS(INDIRECT($F$1&amp;$F187&amp;":"&amp;$F187),INDIRECT($F$1&amp;dbP!$D$2&amp;":"&amp;dbP!$D$2),"&gt;="&amp;BD$6,INDIRECT($F$1&amp;dbP!$D$2&amp;":"&amp;dbP!$D$2),"&lt;="&amp;BD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E187" s="1">
        <f ca="1">SUMIFS(INDIRECT($F$1&amp;$F187&amp;":"&amp;$F187),INDIRECT($F$1&amp;dbP!$D$2&amp;":"&amp;dbP!$D$2),"&gt;="&amp;BE$6,INDIRECT($F$1&amp;dbP!$D$2&amp;":"&amp;dbP!$D$2),"&lt;="&amp;BE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</row>
    <row r="188" spans="1:57" x14ac:dyDescent="0.3">
      <c r="B188" s="1">
        <f>MAX(B$115:B187)+1</f>
        <v>78</v>
      </c>
      <c r="D188" s="1" t="str">
        <f ca="1">INDIRECT($B$1&amp;Items!T$2&amp;$B188)</f>
        <v>CF(-)</v>
      </c>
      <c r="F188" s="1" t="str">
        <f ca="1">INDIRECT($B$1&amp;Items!P$2&amp;$B188)</f>
        <v>AA</v>
      </c>
      <c r="H188" s="13" t="str">
        <f ca="1">INDIRECT($B$1&amp;Items!M$2&amp;$B188)</f>
        <v>Оплаты себестоимостных затрат</v>
      </c>
      <c r="I188" s="13" t="str">
        <f ca="1">IF(INDIRECT($B$1&amp;Items!N$2&amp;$B188)="",H188,INDIRECT($B$1&amp;Items!N$2&amp;$B188))</f>
        <v>Оплаты расходов этапа-5 бизнес-процесса</v>
      </c>
      <c r="J188" s="1" t="str">
        <f ca="1">IF(INDIRECT($B$1&amp;Items!O$2&amp;$B188)="",IF(H188&lt;&gt;I188,"  "&amp;I188,I188),"    "&amp;INDIRECT($B$1&amp;Items!O$2&amp;$B188))</f>
        <v xml:space="preserve">    Затраты на доставку и продажу-8</v>
      </c>
      <c r="S188" s="1">
        <f ca="1">SUM($U188:INDIRECT(ADDRESS(ROW(),SUMIFS($1:$1,$5:$5,MAX($5:$5)))))</f>
        <v>713460</v>
      </c>
      <c r="V188" s="1">
        <f ca="1">SUMIFS(INDIRECT($F$1&amp;$F188&amp;":"&amp;$F188),INDIRECT($F$1&amp;dbP!$D$2&amp;":"&amp;dbP!$D$2),"&gt;="&amp;V$6,INDIRECT($F$1&amp;dbP!$D$2&amp;":"&amp;dbP!$D$2),"&lt;="&amp;V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W188" s="1">
        <f ca="1">SUMIFS(INDIRECT($F$1&amp;$F188&amp;":"&amp;$F188),INDIRECT($F$1&amp;dbP!$D$2&amp;":"&amp;dbP!$D$2),"&gt;="&amp;W$6,INDIRECT($F$1&amp;dbP!$D$2&amp;":"&amp;dbP!$D$2),"&lt;="&amp;W$7,INDIRECT($F$1&amp;dbP!$O$2&amp;":"&amp;dbP!$O$2),$H188,INDIRECT($F$1&amp;dbP!$P$2&amp;":"&amp;dbP!$P$2),IF($I188=$J188,"*",$I188),INDIRECT($F$1&amp;dbP!$Q$2&amp;":"&amp;dbP!$Q$2),IF(OR($I188=$J188,"  "&amp;$I188=$J188),"*",RIGHT($J188,LEN($J188)-4)))</f>
        <v>713460</v>
      </c>
      <c r="X188" s="1">
        <f ca="1">SUMIFS(INDIRECT($F$1&amp;$F188&amp;":"&amp;$F188),INDIRECT($F$1&amp;dbP!$D$2&amp;":"&amp;dbP!$D$2),"&gt;="&amp;X$6,INDIRECT($F$1&amp;dbP!$D$2&amp;":"&amp;dbP!$D$2),"&lt;="&amp;X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Y188" s="1">
        <f ca="1">SUMIFS(INDIRECT($F$1&amp;$F188&amp;":"&amp;$F188),INDIRECT($F$1&amp;dbP!$D$2&amp;":"&amp;dbP!$D$2),"&gt;="&amp;Y$6,INDIRECT($F$1&amp;dbP!$D$2&amp;":"&amp;dbP!$D$2),"&lt;="&amp;Y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Z188" s="1">
        <f ca="1">SUMIFS(INDIRECT($F$1&amp;$F188&amp;":"&amp;$F188),INDIRECT($F$1&amp;dbP!$D$2&amp;":"&amp;dbP!$D$2),"&gt;="&amp;Z$6,INDIRECT($F$1&amp;dbP!$D$2&amp;":"&amp;dbP!$D$2),"&lt;="&amp;Z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A188" s="1">
        <f ca="1">SUMIFS(INDIRECT($F$1&amp;$F188&amp;":"&amp;$F188),INDIRECT($F$1&amp;dbP!$D$2&amp;":"&amp;dbP!$D$2),"&gt;="&amp;AA$6,INDIRECT($F$1&amp;dbP!$D$2&amp;":"&amp;dbP!$D$2),"&lt;="&amp;AA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B188" s="1">
        <f ca="1">SUMIFS(INDIRECT($F$1&amp;$F188&amp;":"&amp;$F188),INDIRECT($F$1&amp;dbP!$D$2&amp;":"&amp;dbP!$D$2),"&gt;="&amp;AB$6,INDIRECT($F$1&amp;dbP!$D$2&amp;":"&amp;dbP!$D$2),"&lt;="&amp;AB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C188" s="1">
        <f ca="1">SUMIFS(INDIRECT($F$1&amp;$F188&amp;":"&amp;$F188),INDIRECT($F$1&amp;dbP!$D$2&amp;":"&amp;dbP!$D$2),"&gt;="&amp;AC$6,INDIRECT($F$1&amp;dbP!$D$2&amp;":"&amp;dbP!$D$2),"&lt;="&amp;AC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D188" s="1">
        <f ca="1">SUMIFS(INDIRECT($F$1&amp;$F188&amp;":"&amp;$F188),INDIRECT($F$1&amp;dbP!$D$2&amp;":"&amp;dbP!$D$2),"&gt;="&amp;AD$6,INDIRECT($F$1&amp;dbP!$D$2&amp;":"&amp;dbP!$D$2),"&lt;="&amp;AD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E188" s="1">
        <f ca="1">SUMIFS(INDIRECT($F$1&amp;$F188&amp;":"&amp;$F188),INDIRECT($F$1&amp;dbP!$D$2&amp;":"&amp;dbP!$D$2),"&gt;="&amp;AE$6,INDIRECT($F$1&amp;dbP!$D$2&amp;":"&amp;dbP!$D$2),"&lt;="&amp;AE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F188" s="1">
        <f ca="1">SUMIFS(INDIRECT($F$1&amp;$F188&amp;":"&amp;$F188),INDIRECT($F$1&amp;dbP!$D$2&amp;":"&amp;dbP!$D$2),"&gt;="&amp;AF$6,INDIRECT($F$1&amp;dbP!$D$2&amp;":"&amp;dbP!$D$2),"&lt;="&amp;AF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G188" s="1">
        <f ca="1">SUMIFS(INDIRECT($F$1&amp;$F188&amp;":"&amp;$F188),INDIRECT($F$1&amp;dbP!$D$2&amp;":"&amp;dbP!$D$2),"&gt;="&amp;AG$6,INDIRECT($F$1&amp;dbP!$D$2&amp;":"&amp;dbP!$D$2),"&lt;="&amp;AG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H188" s="1">
        <f ca="1">SUMIFS(INDIRECT($F$1&amp;$F188&amp;":"&amp;$F188),INDIRECT($F$1&amp;dbP!$D$2&amp;":"&amp;dbP!$D$2),"&gt;="&amp;AH$6,INDIRECT($F$1&amp;dbP!$D$2&amp;":"&amp;dbP!$D$2),"&lt;="&amp;AH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I188" s="1">
        <f ca="1">SUMIFS(INDIRECT($F$1&amp;$F188&amp;":"&amp;$F188),INDIRECT($F$1&amp;dbP!$D$2&amp;":"&amp;dbP!$D$2),"&gt;="&amp;AI$6,INDIRECT($F$1&amp;dbP!$D$2&amp;":"&amp;dbP!$D$2),"&lt;="&amp;AI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J188" s="1">
        <f ca="1">SUMIFS(INDIRECT($F$1&amp;$F188&amp;":"&amp;$F188),INDIRECT($F$1&amp;dbP!$D$2&amp;":"&amp;dbP!$D$2),"&gt;="&amp;AJ$6,INDIRECT($F$1&amp;dbP!$D$2&amp;":"&amp;dbP!$D$2),"&lt;="&amp;AJ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K188" s="1">
        <f ca="1">SUMIFS(INDIRECT($F$1&amp;$F188&amp;":"&amp;$F188),INDIRECT($F$1&amp;dbP!$D$2&amp;":"&amp;dbP!$D$2),"&gt;="&amp;AK$6,INDIRECT($F$1&amp;dbP!$D$2&amp;":"&amp;dbP!$D$2),"&lt;="&amp;AK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L188" s="1">
        <f ca="1">SUMIFS(INDIRECT($F$1&amp;$F188&amp;":"&amp;$F188),INDIRECT($F$1&amp;dbP!$D$2&amp;":"&amp;dbP!$D$2),"&gt;="&amp;AL$6,INDIRECT($F$1&amp;dbP!$D$2&amp;":"&amp;dbP!$D$2),"&lt;="&amp;AL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M188" s="1">
        <f ca="1">SUMIFS(INDIRECT($F$1&amp;$F188&amp;":"&amp;$F188),INDIRECT($F$1&amp;dbP!$D$2&amp;":"&amp;dbP!$D$2),"&gt;="&amp;AM$6,INDIRECT($F$1&amp;dbP!$D$2&amp;":"&amp;dbP!$D$2),"&lt;="&amp;AM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N188" s="1">
        <f ca="1">SUMIFS(INDIRECT($F$1&amp;$F188&amp;":"&amp;$F188),INDIRECT($F$1&amp;dbP!$D$2&amp;":"&amp;dbP!$D$2),"&gt;="&amp;AN$6,INDIRECT($F$1&amp;dbP!$D$2&amp;":"&amp;dbP!$D$2),"&lt;="&amp;AN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O188" s="1">
        <f ca="1">SUMIFS(INDIRECT($F$1&amp;$F188&amp;":"&amp;$F188),INDIRECT($F$1&amp;dbP!$D$2&amp;":"&amp;dbP!$D$2),"&gt;="&amp;AO$6,INDIRECT($F$1&amp;dbP!$D$2&amp;":"&amp;dbP!$D$2),"&lt;="&amp;AO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P188" s="1">
        <f ca="1">SUMIFS(INDIRECT($F$1&amp;$F188&amp;":"&amp;$F188),INDIRECT($F$1&amp;dbP!$D$2&amp;":"&amp;dbP!$D$2),"&gt;="&amp;AP$6,INDIRECT($F$1&amp;dbP!$D$2&amp;":"&amp;dbP!$D$2),"&lt;="&amp;AP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Q188" s="1">
        <f ca="1">SUMIFS(INDIRECT($F$1&amp;$F188&amp;":"&amp;$F188),INDIRECT($F$1&amp;dbP!$D$2&amp;":"&amp;dbP!$D$2),"&gt;="&amp;AQ$6,INDIRECT($F$1&amp;dbP!$D$2&amp;":"&amp;dbP!$D$2),"&lt;="&amp;AQ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R188" s="1">
        <f ca="1">SUMIFS(INDIRECT($F$1&amp;$F188&amp;":"&amp;$F188),INDIRECT($F$1&amp;dbP!$D$2&amp;":"&amp;dbP!$D$2),"&gt;="&amp;AR$6,INDIRECT($F$1&amp;dbP!$D$2&amp;":"&amp;dbP!$D$2),"&lt;="&amp;AR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S188" s="1">
        <f ca="1">SUMIFS(INDIRECT($F$1&amp;$F188&amp;":"&amp;$F188),INDIRECT($F$1&amp;dbP!$D$2&amp;":"&amp;dbP!$D$2),"&gt;="&amp;AS$6,INDIRECT($F$1&amp;dbP!$D$2&amp;":"&amp;dbP!$D$2),"&lt;="&amp;AS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T188" s="1">
        <f ca="1">SUMIFS(INDIRECT($F$1&amp;$F188&amp;":"&amp;$F188),INDIRECT($F$1&amp;dbP!$D$2&amp;":"&amp;dbP!$D$2),"&gt;="&amp;AT$6,INDIRECT($F$1&amp;dbP!$D$2&amp;":"&amp;dbP!$D$2),"&lt;="&amp;AT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U188" s="1">
        <f ca="1">SUMIFS(INDIRECT($F$1&amp;$F188&amp;":"&amp;$F188),INDIRECT($F$1&amp;dbP!$D$2&amp;":"&amp;dbP!$D$2),"&gt;="&amp;AU$6,INDIRECT($F$1&amp;dbP!$D$2&amp;":"&amp;dbP!$D$2),"&lt;="&amp;AU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V188" s="1">
        <f ca="1">SUMIFS(INDIRECT($F$1&amp;$F188&amp;":"&amp;$F188),INDIRECT($F$1&amp;dbP!$D$2&amp;":"&amp;dbP!$D$2),"&gt;="&amp;AV$6,INDIRECT($F$1&amp;dbP!$D$2&amp;":"&amp;dbP!$D$2),"&lt;="&amp;AV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W188" s="1">
        <f ca="1">SUMIFS(INDIRECT($F$1&amp;$F188&amp;":"&amp;$F188),INDIRECT($F$1&amp;dbP!$D$2&amp;":"&amp;dbP!$D$2),"&gt;="&amp;AW$6,INDIRECT($F$1&amp;dbP!$D$2&amp;":"&amp;dbP!$D$2),"&lt;="&amp;AW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X188" s="1">
        <f ca="1">SUMIFS(INDIRECT($F$1&amp;$F188&amp;":"&amp;$F188),INDIRECT($F$1&amp;dbP!$D$2&amp;":"&amp;dbP!$D$2),"&gt;="&amp;AX$6,INDIRECT($F$1&amp;dbP!$D$2&amp;":"&amp;dbP!$D$2),"&lt;="&amp;AX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Y188" s="1">
        <f ca="1">SUMIFS(INDIRECT($F$1&amp;$F188&amp;":"&amp;$F188),INDIRECT($F$1&amp;dbP!$D$2&amp;":"&amp;dbP!$D$2),"&gt;="&amp;AY$6,INDIRECT($F$1&amp;dbP!$D$2&amp;":"&amp;dbP!$D$2),"&lt;="&amp;AY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Z188" s="1">
        <f ca="1">SUMIFS(INDIRECT($F$1&amp;$F188&amp;":"&amp;$F188),INDIRECT($F$1&amp;dbP!$D$2&amp;":"&amp;dbP!$D$2),"&gt;="&amp;AZ$6,INDIRECT($F$1&amp;dbP!$D$2&amp;":"&amp;dbP!$D$2),"&lt;="&amp;AZ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A188" s="1">
        <f ca="1">SUMIFS(INDIRECT($F$1&amp;$F188&amp;":"&amp;$F188),INDIRECT($F$1&amp;dbP!$D$2&amp;":"&amp;dbP!$D$2),"&gt;="&amp;BA$6,INDIRECT($F$1&amp;dbP!$D$2&amp;":"&amp;dbP!$D$2),"&lt;="&amp;BA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B188" s="1">
        <f ca="1">SUMIFS(INDIRECT($F$1&amp;$F188&amp;":"&amp;$F188),INDIRECT($F$1&amp;dbP!$D$2&amp;":"&amp;dbP!$D$2),"&gt;="&amp;BB$6,INDIRECT($F$1&amp;dbP!$D$2&amp;":"&amp;dbP!$D$2),"&lt;="&amp;BB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C188" s="1">
        <f ca="1">SUMIFS(INDIRECT($F$1&amp;$F188&amp;":"&amp;$F188),INDIRECT($F$1&amp;dbP!$D$2&amp;":"&amp;dbP!$D$2),"&gt;="&amp;BC$6,INDIRECT($F$1&amp;dbP!$D$2&amp;":"&amp;dbP!$D$2),"&lt;="&amp;BC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D188" s="1">
        <f ca="1">SUMIFS(INDIRECT($F$1&amp;$F188&amp;":"&amp;$F188),INDIRECT($F$1&amp;dbP!$D$2&amp;":"&amp;dbP!$D$2),"&gt;="&amp;BD$6,INDIRECT($F$1&amp;dbP!$D$2&amp;":"&amp;dbP!$D$2),"&lt;="&amp;BD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E188" s="1">
        <f ca="1">SUMIFS(INDIRECT($F$1&amp;$F188&amp;":"&amp;$F188),INDIRECT($F$1&amp;dbP!$D$2&amp;":"&amp;dbP!$D$2),"&gt;="&amp;BE$6,INDIRECT($F$1&amp;dbP!$D$2&amp;":"&amp;dbP!$D$2),"&lt;="&amp;BE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</row>
    <row r="189" spans="1:57" x14ac:dyDescent="0.3">
      <c r="B189" s="1">
        <f>MAX(B$115:B188)+1</f>
        <v>79</v>
      </c>
      <c r="D189" s="1" t="str">
        <f ca="1">INDIRECT($B$1&amp;Items!T$2&amp;$B189)</f>
        <v>CF(-)</v>
      </c>
      <c r="F189" s="1" t="str">
        <f ca="1">INDIRECT($B$1&amp;Items!P$2&amp;$B189)</f>
        <v>AA</v>
      </c>
      <c r="H189" s="13" t="str">
        <f ca="1">INDIRECT($B$1&amp;Items!M$2&amp;$B189)</f>
        <v>Оплаты себестоимостных затрат</v>
      </c>
      <c r="I189" s="13" t="str">
        <f ca="1">IF(INDIRECT($B$1&amp;Items!N$2&amp;$B189)="",H189,INDIRECT($B$1&amp;Items!N$2&amp;$B189))</f>
        <v>Оплаты расходов этапа-5 бизнес-процесса</v>
      </c>
      <c r="J189" s="1" t="str">
        <f ca="1">IF(INDIRECT($B$1&amp;Items!O$2&amp;$B189)="",IF(H189&lt;&gt;I189,"  "&amp;I189,I189),"    "&amp;INDIRECT($B$1&amp;Items!O$2&amp;$B189))</f>
        <v xml:space="preserve">    Затраты на доставку и продажу-9</v>
      </c>
      <c r="S189" s="1">
        <f ca="1">SUM($U189:INDIRECT(ADDRESS(ROW(),SUMIFS($1:$1,$5:$5,MAX($5:$5)))))</f>
        <v>698332</v>
      </c>
      <c r="V189" s="1">
        <f ca="1">SUMIFS(INDIRECT($F$1&amp;$F189&amp;":"&amp;$F189),INDIRECT($F$1&amp;dbP!$D$2&amp;":"&amp;dbP!$D$2),"&gt;="&amp;V$6,INDIRECT($F$1&amp;dbP!$D$2&amp;":"&amp;dbP!$D$2),"&lt;="&amp;V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W189" s="1">
        <f ca="1">SUMIFS(INDIRECT($F$1&amp;$F189&amp;":"&amp;$F189),INDIRECT($F$1&amp;dbP!$D$2&amp;":"&amp;dbP!$D$2),"&gt;="&amp;W$6,INDIRECT($F$1&amp;dbP!$D$2&amp;":"&amp;dbP!$D$2),"&lt;="&amp;W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X189" s="1">
        <f ca="1">SUMIFS(INDIRECT($F$1&amp;$F189&amp;":"&amp;$F189),INDIRECT($F$1&amp;dbP!$D$2&amp;":"&amp;dbP!$D$2),"&gt;="&amp;X$6,INDIRECT($F$1&amp;dbP!$D$2&amp;":"&amp;dbP!$D$2),"&lt;="&amp;X$7,INDIRECT($F$1&amp;dbP!$O$2&amp;":"&amp;dbP!$O$2),$H189,INDIRECT($F$1&amp;dbP!$P$2&amp;":"&amp;dbP!$P$2),IF($I189=$J189,"*",$I189),INDIRECT($F$1&amp;dbP!$Q$2&amp;":"&amp;dbP!$Q$2),IF(OR($I189=$J189,"  "&amp;$I189=$J189),"*",RIGHT($J189,LEN($J189)-4)))</f>
        <v>698332</v>
      </c>
      <c r="Y189" s="1">
        <f ca="1">SUMIFS(INDIRECT($F$1&amp;$F189&amp;":"&amp;$F189),INDIRECT($F$1&amp;dbP!$D$2&amp;":"&amp;dbP!$D$2),"&gt;="&amp;Y$6,INDIRECT($F$1&amp;dbP!$D$2&amp;":"&amp;dbP!$D$2),"&lt;="&amp;Y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Z189" s="1">
        <f ca="1">SUMIFS(INDIRECT($F$1&amp;$F189&amp;":"&amp;$F189),INDIRECT($F$1&amp;dbP!$D$2&amp;":"&amp;dbP!$D$2),"&gt;="&amp;Z$6,INDIRECT($F$1&amp;dbP!$D$2&amp;":"&amp;dbP!$D$2),"&lt;="&amp;Z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A189" s="1">
        <f ca="1">SUMIFS(INDIRECT($F$1&amp;$F189&amp;":"&amp;$F189),INDIRECT($F$1&amp;dbP!$D$2&amp;":"&amp;dbP!$D$2),"&gt;="&amp;AA$6,INDIRECT($F$1&amp;dbP!$D$2&amp;":"&amp;dbP!$D$2),"&lt;="&amp;AA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B189" s="1">
        <f ca="1">SUMIFS(INDIRECT($F$1&amp;$F189&amp;":"&amp;$F189),INDIRECT($F$1&amp;dbP!$D$2&amp;":"&amp;dbP!$D$2),"&gt;="&amp;AB$6,INDIRECT($F$1&amp;dbP!$D$2&amp;":"&amp;dbP!$D$2),"&lt;="&amp;AB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C189" s="1">
        <f ca="1">SUMIFS(INDIRECT($F$1&amp;$F189&amp;":"&amp;$F189),INDIRECT($F$1&amp;dbP!$D$2&amp;":"&amp;dbP!$D$2),"&gt;="&amp;AC$6,INDIRECT($F$1&amp;dbP!$D$2&amp;":"&amp;dbP!$D$2),"&lt;="&amp;AC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D189" s="1">
        <f ca="1">SUMIFS(INDIRECT($F$1&amp;$F189&amp;":"&amp;$F189),INDIRECT($F$1&amp;dbP!$D$2&amp;":"&amp;dbP!$D$2),"&gt;="&amp;AD$6,INDIRECT($F$1&amp;dbP!$D$2&amp;":"&amp;dbP!$D$2),"&lt;="&amp;AD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E189" s="1">
        <f ca="1">SUMIFS(INDIRECT($F$1&amp;$F189&amp;":"&amp;$F189),INDIRECT($F$1&amp;dbP!$D$2&amp;":"&amp;dbP!$D$2),"&gt;="&amp;AE$6,INDIRECT($F$1&amp;dbP!$D$2&amp;":"&amp;dbP!$D$2),"&lt;="&amp;AE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F189" s="1">
        <f ca="1">SUMIFS(INDIRECT($F$1&amp;$F189&amp;":"&amp;$F189),INDIRECT($F$1&amp;dbP!$D$2&amp;":"&amp;dbP!$D$2),"&gt;="&amp;AF$6,INDIRECT($F$1&amp;dbP!$D$2&amp;":"&amp;dbP!$D$2),"&lt;="&amp;AF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G189" s="1">
        <f ca="1">SUMIFS(INDIRECT($F$1&amp;$F189&amp;":"&amp;$F189),INDIRECT($F$1&amp;dbP!$D$2&amp;":"&amp;dbP!$D$2),"&gt;="&amp;AG$6,INDIRECT($F$1&amp;dbP!$D$2&amp;":"&amp;dbP!$D$2),"&lt;="&amp;AG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H189" s="1">
        <f ca="1">SUMIFS(INDIRECT($F$1&amp;$F189&amp;":"&amp;$F189),INDIRECT($F$1&amp;dbP!$D$2&amp;":"&amp;dbP!$D$2),"&gt;="&amp;AH$6,INDIRECT($F$1&amp;dbP!$D$2&amp;":"&amp;dbP!$D$2),"&lt;="&amp;AH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I189" s="1">
        <f ca="1">SUMIFS(INDIRECT($F$1&amp;$F189&amp;":"&amp;$F189),INDIRECT($F$1&amp;dbP!$D$2&amp;":"&amp;dbP!$D$2),"&gt;="&amp;AI$6,INDIRECT($F$1&amp;dbP!$D$2&amp;":"&amp;dbP!$D$2),"&lt;="&amp;AI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J189" s="1">
        <f ca="1">SUMIFS(INDIRECT($F$1&amp;$F189&amp;":"&amp;$F189),INDIRECT($F$1&amp;dbP!$D$2&amp;":"&amp;dbP!$D$2),"&gt;="&amp;AJ$6,INDIRECT($F$1&amp;dbP!$D$2&amp;":"&amp;dbP!$D$2),"&lt;="&amp;AJ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K189" s="1">
        <f ca="1">SUMIFS(INDIRECT($F$1&amp;$F189&amp;":"&amp;$F189),INDIRECT($F$1&amp;dbP!$D$2&amp;":"&amp;dbP!$D$2),"&gt;="&amp;AK$6,INDIRECT($F$1&amp;dbP!$D$2&amp;":"&amp;dbP!$D$2),"&lt;="&amp;AK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L189" s="1">
        <f ca="1">SUMIFS(INDIRECT($F$1&amp;$F189&amp;":"&amp;$F189),INDIRECT($F$1&amp;dbP!$D$2&amp;":"&amp;dbP!$D$2),"&gt;="&amp;AL$6,INDIRECT($F$1&amp;dbP!$D$2&amp;":"&amp;dbP!$D$2),"&lt;="&amp;AL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M189" s="1">
        <f ca="1">SUMIFS(INDIRECT($F$1&amp;$F189&amp;":"&amp;$F189),INDIRECT($F$1&amp;dbP!$D$2&amp;":"&amp;dbP!$D$2),"&gt;="&amp;AM$6,INDIRECT($F$1&amp;dbP!$D$2&amp;":"&amp;dbP!$D$2),"&lt;="&amp;AM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N189" s="1">
        <f ca="1">SUMIFS(INDIRECT($F$1&amp;$F189&amp;":"&amp;$F189),INDIRECT($F$1&amp;dbP!$D$2&amp;":"&amp;dbP!$D$2),"&gt;="&amp;AN$6,INDIRECT($F$1&amp;dbP!$D$2&amp;":"&amp;dbP!$D$2),"&lt;="&amp;AN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O189" s="1">
        <f ca="1">SUMIFS(INDIRECT($F$1&amp;$F189&amp;":"&amp;$F189),INDIRECT($F$1&amp;dbP!$D$2&amp;":"&amp;dbP!$D$2),"&gt;="&amp;AO$6,INDIRECT($F$1&amp;dbP!$D$2&amp;":"&amp;dbP!$D$2),"&lt;="&amp;AO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P189" s="1">
        <f ca="1">SUMIFS(INDIRECT($F$1&amp;$F189&amp;":"&amp;$F189),INDIRECT($F$1&amp;dbP!$D$2&amp;":"&amp;dbP!$D$2),"&gt;="&amp;AP$6,INDIRECT($F$1&amp;dbP!$D$2&amp;":"&amp;dbP!$D$2),"&lt;="&amp;AP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Q189" s="1">
        <f ca="1">SUMIFS(INDIRECT($F$1&amp;$F189&amp;":"&amp;$F189),INDIRECT($F$1&amp;dbP!$D$2&amp;":"&amp;dbP!$D$2),"&gt;="&amp;AQ$6,INDIRECT($F$1&amp;dbP!$D$2&amp;":"&amp;dbP!$D$2),"&lt;="&amp;AQ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R189" s="1">
        <f ca="1">SUMIFS(INDIRECT($F$1&amp;$F189&amp;":"&amp;$F189),INDIRECT($F$1&amp;dbP!$D$2&amp;":"&amp;dbP!$D$2),"&gt;="&amp;AR$6,INDIRECT($F$1&amp;dbP!$D$2&amp;":"&amp;dbP!$D$2),"&lt;="&amp;AR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S189" s="1">
        <f ca="1">SUMIFS(INDIRECT($F$1&amp;$F189&amp;":"&amp;$F189),INDIRECT($F$1&amp;dbP!$D$2&amp;":"&amp;dbP!$D$2),"&gt;="&amp;AS$6,INDIRECT($F$1&amp;dbP!$D$2&amp;":"&amp;dbP!$D$2),"&lt;="&amp;AS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T189" s="1">
        <f ca="1">SUMIFS(INDIRECT($F$1&amp;$F189&amp;":"&amp;$F189),INDIRECT($F$1&amp;dbP!$D$2&amp;":"&amp;dbP!$D$2),"&gt;="&amp;AT$6,INDIRECT($F$1&amp;dbP!$D$2&amp;":"&amp;dbP!$D$2),"&lt;="&amp;AT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U189" s="1">
        <f ca="1">SUMIFS(INDIRECT($F$1&amp;$F189&amp;":"&amp;$F189),INDIRECT($F$1&amp;dbP!$D$2&amp;":"&amp;dbP!$D$2),"&gt;="&amp;AU$6,INDIRECT($F$1&amp;dbP!$D$2&amp;":"&amp;dbP!$D$2),"&lt;="&amp;AU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V189" s="1">
        <f ca="1">SUMIFS(INDIRECT($F$1&amp;$F189&amp;":"&amp;$F189),INDIRECT($F$1&amp;dbP!$D$2&amp;":"&amp;dbP!$D$2),"&gt;="&amp;AV$6,INDIRECT($F$1&amp;dbP!$D$2&amp;":"&amp;dbP!$D$2),"&lt;="&amp;AV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W189" s="1">
        <f ca="1">SUMIFS(INDIRECT($F$1&amp;$F189&amp;":"&amp;$F189),INDIRECT($F$1&amp;dbP!$D$2&amp;":"&amp;dbP!$D$2),"&gt;="&amp;AW$6,INDIRECT($F$1&amp;dbP!$D$2&amp;":"&amp;dbP!$D$2),"&lt;="&amp;AW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X189" s="1">
        <f ca="1">SUMIFS(INDIRECT($F$1&amp;$F189&amp;":"&amp;$F189),INDIRECT($F$1&amp;dbP!$D$2&amp;":"&amp;dbP!$D$2),"&gt;="&amp;AX$6,INDIRECT($F$1&amp;dbP!$D$2&amp;":"&amp;dbP!$D$2),"&lt;="&amp;AX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Y189" s="1">
        <f ca="1">SUMIFS(INDIRECT($F$1&amp;$F189&amp;":"&amp;$F189),INDIRECT($F$1&amp;dbP!$D$2&amp;":"&amp;dbP!$D$2),"&gt;="&amp;AY$6,INDIRECT($F$1&amp;dbP!$D$2&amp;":"&amp;dbP!$D$2),"&lt;="&amp;AY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Z189" s="1">
        <f ca="1">SUMIFS(INDIRECT($F$1&amp;$F189&amp;":"&amp;$F189),INDIRECT($F$1&amp;dbP!$D$2&amp;":"&amp;dbP!$D$2),"&gt;="&amp;AZ$6,INDIRECT($F$1&amp;dbP!$D$2&amp;":"&amp;dbP!$D$2),"&lt;="&amp;AZ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A189" s="1">
        <f ca="1">SUMIFS(INDIRECT($F$1&amp;$F189&amp;":"&amp;$F189),INDIRECT($F$1&amp;dbP!$D$2&amp;":"&amp;dbP!$D$2),"&gt;="&amp;BA$6,INDIRECT($F$1&amp;dbP!$D$2&amp;":"&amp;dbP!$D$2),"&lt;="&amp;BA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B189" s="1">
        <f ca="1">SUMIFS(INDIRECT($F$1&amp;$F189&amp;":"&amp;$F189),INDIRECT($F$1&amp;dbP!$D$2&amp;":"&amp;dbP!$D$2),"&gt;="&amp;BB$6,INDIRECT($F$1&amp;dbP!$D$2&amp;":"&amp;dbP!$D$2),"&lt;="&amp;BB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C189" s="1">
        <f ca="1">SUMIFS(INDIRECT($F$1&amp;$F189&amp;":"&amp;$F189),INDIRECT($F$1&amp;dbP!$D$2&amp;":"&amp;dbP!$D$2),"&gt;="&amp;BC$6,INDIRECT($F$1&amp;dbP!$D$2&amp;":"&amp;dbP!$D$2),"&lt;="&amp;BC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D189" s="1">
        <f ca="1">SUMIFS(INDIRECT($F$1&amp;$F189&amp;":"&amp;$F189),INDIRECT($F$1&amp;dbP!$D$2&amp;":"&amp;dbP!$D$2),"&gt;="&amp;BD$6,INDIRECT($F$1&amp;dbP!$D$2&amp;":"&amp;dbP!$D$2),"&lt;="&amp;BD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E189" s="1">
        <f ca="1">SUMIFS(INDIRECT($F$1&amp;$F189&amp;":"&amp;$F189),INDIRECT($F$1&amp;dbP!$D$2&amp;":"&amp;dbP!$D$2),"&gt;="&amp;BE$6,INDIRECT($F$1&amp;dbP!$D$2&amp;":"&amp;dbP!$D$2),"&lt;="&amp;BE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</row>
    <row r="190" spans="1:57" x14ac:dyDescent="0.3">
      <c r="B190" s="1">
        <f>MAX(B$115:B189)+1</f>
        <v>80</v>
      </c>
      <c r="D190" s="1" t="str">
        <f ca="1">INDIRECT($B$1&amp;Items!T$2&amp;$B190)</f>
        <v>CF(-)</v>
      </c>
      <c r="F190" s="1" t="str">
        <f ca="1">INDIRECT($B$1&amp;Items!P$2&amp;$B190)</f>
        <v>AA</v>
      </c>
      <c r="H190" s="13" t="str">
        <f ca="1">INDIRECT($B$1&amp;Items!M$2&amp;$B190)</f>
        <v>Оплаты себестоимостных затрат</v>
      </c>
      <c r="I190" s="13" t="str">
        <f ca="1">IF(INDIRECT($B$1&amp;Items!N$2&amp;$B190)="",H190,INDIRECT($B$1&amp;Items!N$2&amp;$B190))</f>
        <v>Оплаты расходов этапа-5 бизнес-процесса</v>
      </c>
      <c r="J190" s="1" t="str">
        <f ca="1">IF(INDIRECT($B$1&amp;Items!O$2&amp;$B190)="",IF(H190&lt;&gt;I190,"  "&amp;I190,I190),"    "&amp;INDIRECT($B$1&amp;Items!O$2&amp;$B190))</f>
        <v xml:space="preserve">    Затраты на доставку и продажу-10</v>
      </c>
      <c r="S190" s="1">
        <f ca="1">SUM($U190:INDIRECT(ADDRESS(ROW(),SUMIFS($1:$1,$5:$5,MAX($5:$5)))))</f>
        <v>656805.24</v>
      </c>
      <c r="V190" s="1">
        <f ca="1">SUMIFS(INDIRECT($F$1&amp;$F190&amp;":"&amp;$F190),INDIRECT($F$1&amp;dbP!$D$2&amp;":"&amp;dbP!$D$2),"&gt;="&amp;V$6,INDIRECT($F$1&amp;dbP!$D$2&amp;":"&amp;dbP!$D$2),"&lt;="&amp;V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W190" s="1">
        <f ca="1">SUMIFS(INDIRECT($F$1&amp;$F190&amp;":"&amp;$F190),INDIRECT($F$1&amp;dbP!$D$2&amp;":"&amp;dbP!$D$2),"&gt;="&amp;W$6,INDIRECT($F$1&amp;dbP!$D$2&amp;":"&amp;dbP!$D$2),"&lt;="&amp;W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X190" s="1">
        <f ca="1">SUMIFS(INDIRECT($F$1&amp;$F190&amp;":"&amp;$F190),INDIRECT($F$1&amp;dbP!$D$2&amp;":"&amp;dbP!$D$2),"&gt;="&amp;X$6,INDIRECT($F$1&amp;dbP!$D$2&amp;":"&amp;dbP!$D$2),"&lt;="&amp;X$7,INDIRECT($F$1&amp;dbP!$O$2&amp;":"&amp;dbP!$O$2),$H190,INDIRECT($F$1&amp;dbP!$P$2&amp;":"&amp;dbP!$P$2),IF($I190=$J190,"*",$I190),INDIRECT($F$1&amp;dbP!$Q$2&amp;":"&amp;dbP!$Q$2),IF(OR($I190=$J190,"  "&amp;$I190=$J190),"*",RIGHT($J190,LEN($J190)-4)))</f>
        <v>656805.24</v>
      </c>
      <c r="Y190" s="1">
        <f ca="1">SUMIFS(INDIRECT($F$1&amp;$F190&amp;":"&amp;$F190),INDIRECT($F$1&amp;dbP!$D$2&amp;":"&amp;dbP!$D$2),"&gt;="&amp;Y$6,INDIRECT($F$1&amp;dbP!$D$2&amp;":"&amp;dbP!$D$2),"&lt;="&amp;Y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Z190" s="1">
        <f ca="1">SUMIFS(INDIRECT($F$1&amp;$F190&amp;":"&amp;$F190),INDIRECT($F$1&amp;dbP!$D$2&amp;":"&amp;dbP!$D$2),"&gt;="&amp;Z$6,INDIRECT($F$1&amp;dbP!$D$2&amp;":"&amp;dbP!$D$2),"&lt;="&amp;Z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A190" s="1">
        <f ca="1">SUMIFS(INDIRECT($F$1&amp;$F190&amp;":"&amp;$F190),INDIRECT($F$1&amp;dbP!$D$2&amp;":"&amp;dbP!$D$2),"&gt;="&amp;AA$6,INDIRECT($F$1&amp;dbP!$D$2&amp;":"&amp;dbP!$D$2),"&lt;="&amp;AA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B190" s="1">
        <f ca="1">SUMIFS(INDIRECT($F$1&amp;$F190&amp;":"&amp;$F190),INDIRECT($F$1&amp;dbP!$D$2&amp;":"&amp;dbP!$D$2),"&gt;="&amp;AB$6,INDIRECT($F$1&amp;dbP!$D$2&amp;":"&amp;dbP!$D$2),"&lt;="&amp;AB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C190" s="1">
        <f ca="1">SUMIFS(INDIRECT($F$1&amp;$F190&amp;":"&amp;$F190),INDIRECT($F$1&amp;dbP!$D$2&amp;":"&amp;dbP!$D$2),"&gt;="&amp;AC$6,INDIRECT($F$1&amp;dbP!$D$2&amp;":"&amp;dbP!$D$2),"&lt;="&amp;AC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D190" s="1">
        <f ca="1">SUMIFS(INDIRECT($F$1&amp;$F190&amp;":"&amp;$F190),INDIRECT($F$1&amp;dbP!$D$2&amp;":"&amp;dbP!$D$2),"&gt;="&amp;AD$6,INDIRECT($F$1&amp;dbP!$D$2&amp;":"&amp;dbP!$D$2),"&lt;="&amp;AD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E190" s="1">
        <f ca="1">SUMIFS(INDIRECT($F$1&amp;$F190&amp;":"&amp;$F190),INDIRECT($F$1&amp;dbP!$D$2&amp;":"&amp;dbP!$D$2),"&gt;="&amp;AE$6,INDIRECT($F$1&amp;dbP!$D$2&amp;":"&amp;dbP!$D$2),"&lt;="&amp;AE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F190" s="1">
        <f ca="1">SUMIFS(INDIRECT($F$1&amp;$F190&amp;":"&amp;$F190),INDIRECT($F$1&amp;dbP!$D$2&amp;":"&amp;dbP!$D$2),"&gt;="&amp;AF$6,INDIRECT($F$1&amp;dbP!$D$2&amp;":"&amp;dbP!$D$2),"&lt;="&amp;AF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G190" s="1">
        <f ca="1">SUMIFS(INDIRECT($F$1&amp;$F190&amp;":"&amp;$F190),INDIRECT($F$1&amp;dbP!$D$2&amp;":"&amp;dbP!$D$2),"&gt;="&amp;AG$6,INDIRECT($F$1&amp;dbP!$D$2&amp;":"&amp;dbP!$D$2),"&lt;="&amp;AG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H190" s="1">
        <f ca="1">SUMIFS(INDIRECT($F$1&amp;$F190&amp;":"&amp;$F190),INDIRECT($F$1&amp;dbP!$D$2&amp;":"&amp;dbP!$D$2),"&gt;="&amp;AH$6,INDIRECT($F$1&amp;dbP!$D$2&amp;":"&amp;dbP!$D$2),"&lt;="&amp;AH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I190" s="1">
        <f ca="1">SUMIFS(INDIRECT($F$1&amp;$F190&amp;":"&amp;$F190),INDIRECT($F$1&amp;dbP!$D$2&amp;":"&amp;dbP!$D$2),"&gt;="&amp;AI$6,INDIRECT($F$1&amp;dbP!$D$2&amp;":"&amp;dbP!$D$2),"&lt;="&amp;AI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J190" s="1">
        <f ca="1">SUMIFS(INDIRECT($F$1&amp;$F190&amp;":"&amp;$F190),INDIRECT($F$1&amp;dbP!$D$2&amp;":"&amp;dbP!$D$2),"&gt;="&amp;AJ$6,INDIRECT($F$1&amp;dbP!$D$2&amp;":"&amp;dbP!$D$2),"&lt;="&amp;AJ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K190" s="1">
        <f ca="1">SUMIFS(INDIRECT($F$1&amp;$F190&amp;":"&amp;$F190),INDIRECT($F$1&amp;dbP!$D$2&amp;":"&amp;dbP!$D$2),"&gt;="&amp;AK$6,INDIRECT($F$1&amp;dbP!$D$2&amp;":"&amp;dbP!$D$2),"&lt;="&amp;AK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L190" s="1">
        <f ca="1">SUMIFS(INDIRECT($F$1&amp;$F190&amp;":"&amp;$F190),INDIRECT($F$1&amp;dbP!$D$2&amp;":"&amp;dbP!$D$2),"&gt;="&amp;AL$6,INDIRECT($F$1&amp;dbP!$D$2&amp;":"&amp;dbP!$D$2),"&lt;="&amp;AL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M190" s="1">
        <f ca="1">SUMIFS(INDIRECT($F$1&amp;$F190&amp;":"&amp;$F190),INDIRECT($F$1&amp;dbP!$D$2&amp;":"&amp;dbP!$D$2),"&gt;="&amp;AM$6,INDIRECT($F$1&amp;dbP!$D$2&amp;":"&amp;dbP!$D$2),"&lt;="&amp;AM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N190" s="1">
        <f ca="1">SUMIFS(INDIRECT($F$1&amp;$F190&amp;":"&amp;$F190),INDIRECT($F$1&amp;dbP!$D$2&amp;":"&amp;dbP!$D$2),"&gt;="&amp;AN$6,INDIRECT($F$1&amp;dbP!$D$2&amp;":"&amp;dbP!$D$2),"&lt;="&amp;AN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O190" s="1">
        <f ca="1">SUMIFS(INDIRECT($F$1&amp;$F190&amp;":"&amp;$F190),INDIRECT($F$1&amp;dbP!$D$2&amp;":"&amp;dbP!$D$2),"&gt;="&amp;AO$6,INDIRECT($F$1&amp;dbP!$D$2&amp;":"&amp;dbP!$D$2),"&lt;="&amp;AO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P190" s="1">
        <f ca="1">SUMIFS(INDIRECT($F$1&amp;$F190&amp;":"&amp;$F190),INDIRECT($F$1&amp;dbP!$D$2&amp;":"&amp;dbP!$D$2),"&gt;="&amp;AP$6,INDIRECT($F$1&amp;dbP!$D$2&amp;":"&amp;dbP!$D$2),"&lt;="&amp;AP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Q190" s="1">
        <f ca="1">SUMIFS(INDIRECT($F$1&amp;$F190&amp;":"&amp;$F190),INDIRECT($F$1&amp;dbP!$D$2&amp;":"&amp;dbP!$D$2),"&gt;="&amp;AQ$6,INDIRECT($F$1&amp;dbP!$D$2&amp;":"&amp;dbP!$D$2),"&lt;="&amp;AQ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R190" s="1">
        <f ca="1">SUMIFS(INDIRECT($F$1&amp;$F190&amp;":"&amp;$F190),INDIRECT($F$1&amp;dbP!$D$2&amp;":"&amp;dbP!$D$2),"&gt;="&amp;AR$6,INDIRECT($F$1&amp;dbP!$D$2&amp;":"&amp;dbP!$D$2),"&lt;="&amp;AR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S190" s="1">
        <f ca="1">SUMIFS(INDIRECT($F$1&amp;$F190&amp;":"&amp;$F190),INDIRECT($F$1&amp;dbP!$D$2&amp;":"&amp;dbP!$D$2),"&gt;="&amp;AS$6,INDIRECT($F$1&amp;dbP!$D$2&amp;":"&amp;dbP!$D$2),"&lt;="&amp;AS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T190" s="1">
        <f ca="1">SUMIFS(INDIRECT($F$1&amp;$F190&amp;":"&amp;$F190),INDIRECT($F$1&amp;dbP!$D$2&amp;":"&amp;dbP!$D$2),"&gt;="&amp;AT$6,INDIRECT($F$1&amp;dbP!$D$2&amp;":"&amp;dbP!$D$2),"&lt;="&amp;AT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U190" s="1">
        <f ca="1">SUMIFS(INDIRECT($F$1&amp;$F190&amp;":"&amp;$F190),INDIRECT($F$1&amp;dbP!$D$2&amp;":"&amp;dbP!$D$2),"&gt;="&amp;AU$6,INDIRECT($F$1&amp;dbP!$D$2&amp;":"&amp;dbP!$D$2),"&lt;="&amp;AU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V190" s="1">
        <f ca="1">SUMIFS(INDIRECT($F$1&amp;$F190&amp;":"&amp;$F190),INDIRECT($F$1&amp;dbP!$D$2&amp;":"&amp;dbP!$D$2),"&gt;="&amp;AV$6,INDIRECT($F$1&amp;dbP!$D$2&amp;":"&amp;dbP!$D$2),"&lt;="&amp;AV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W190" s="1">
        <f ca="1">SUMIFS(INDIRECT($F$1&amp;$F190&amp;":"&amp;$F190),INDIRECT($F$1&amp;dbP!$D$2&amp;":"&amp;dbP!$D$2),"&gt;="&amp;AW$6,INDIRECT($F$1&amp;dbP!$D$2&amp;":"&amp;dbP!$D$2),"&lt;="&amp;AW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X190" s="1">
        <f ca="1">SUMIFS(INDIRECT($F$1&amp;$F190&amp;":"&amp;$F190),INDIRECT($F$1&amp;dbP!$D$2&amp;":"&amp;dbP!$D$2),"&gt;="&amp;AX$6,INDIRECT($F$1&amp;dbP!$D$2&amp;":"&amp;dbP!$D$2),"&lt;="&amp;AX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Y190" s="1">
        <f ca="1">SUMIFS(INDIRECT($F$1&amp;$F190&amp;":"&amp;$F190),INDIRECT($F$1&amp;dbP!$D$2&amp;":"&amp;dbP!$D$2),"&gt;="&amp;AY$6,INDIRECT($F$1&amp;dbP!$D$2&amp;":"&amp;dbP!$D$2),"&lt;="&amp;AY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Z190" s="1">
        <f ca="1">SUMIFS(INDIRECT($F$1&amp;$F190&amp;":"&amp;$F190),INDIRECT($F$1&amp;dbP!$D$2&amp;":"&amp;dbP!$D$2),"&gt;="&amp;AZ$6,INDIRECT($F$1&amp;dbP!$D$2&amp;":"&amp;dbP!$D$2),"&lt;="&amp;AZ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A190" s="1">
        <f ca="1">SUMIFS(INDIRECT($F$1&amp;$F190&amp;":"&amp;$F190),INDIRECT($F$1&amp;dbP!$D$2&amp;":"&amp;dbP!$D$2),"&gt;="&amp;BA$6,INDIRECT($F$1&amp;dbP!$D$2&amp;":"&amp;dbP!$D$2),"&lt;="&amp;BA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B190" s="1">
        <f ca="1">SUMIFS(INDIRECT($F$1&amp;$F190&amp;":"&amp;$F190),INDIRECT($F$1&amp;dbP!$D$2&amp;":"&amp;dbP!$D$2),"&gt;="&amp;BB$6,INDIRECT($F$1&amp;dbP!$D$2&amp;":"&amp;dbP!$D$2),"&lt;="&amp;BB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C190" s="1">
        <f ca="1">SUMIFS(INDIRECT($F$1&amp;$F190&amp;":"&amp;$F190),INDIRECT($F$1&amp;dbP!$D$2&amp;":"&amp;dbP!$D$2),"&gt;="&amp;BC$6,INDIRECT($F$1&amp;dbP!$D$2&amp;":"&amp;dbP!$D$2),"&lt;="&amp;BC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D190" s="1">
        <f ca="1">SUMIFS(INDIRECT($F$1&amp;$F190&amp;":"&amp;$F190),INDIRECT($F$1&amp;dbP!$D$2&amp;":"&amp;dbP!$D$2),"&gt;="&amp;BD$6,INDIRECT($F$1&amp;dbP!$D$2&amp;":"&amp;dbP!$D$2),"&lt;="&amp;BD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E190" s="1">
        <f ca="1">SUMIFS(INDIRECT($F$1&amp;$F190&amp;":"&amp;$F190),INDIRECT($F$1&amp;dbP!$D$2&amp;":"&amp;dbP!$D$2),"&gt;="&amp;BE$6,INDIRECT($F$1&amp;dbP!$D$2&amp;":"&amp;dbP!$D$2),"&lt;="&amp;BE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</row>
    <row r="191" spans="1:57" ht="4.95" customHeight="1" x14ac:dyDescent="0.3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</row>
    <row r="192" spans="1:57" x14ac:dyDescent="0.3">
      <c r="B192" s="1">
        <f>MAX(B$115:B191)+1</f>
        <v>81</v>
      </c>
      <c r="D192" s="1" t="str">
        <f ca="1">INDIRECT($B$1&amp;Items!T$2&amp;$B192)</f>
        <v>CF</v>
      </c>
      <c r="F192" s="1">
        <f ca="1">INDIRECT($B$1&amp;Items!P$2&amp;$B192)</f>
        <v>0</v>
      </c>
      <c r="H192" s="13" t="str">
        <f ca="1">INDIRECT($B$1&amp;Items!M$2&amp;$B192)</f>
        <v>Денежный поток от продаж</v>
      </c>
      <c r="I192" s="13" t="str">
        <f ca="1">IF(INDIRECT($B$1&amp;Items!N$2&amp;$B192)="",H192,INDIRECT($B$1&amp;Items!N$2&amp;$B192))</f>
        <v>Денежный поток от продаж</v>
      </c>
      <c r="J192" s="1" t="str">
        <f ca="1">IF(INDIRECT($B$1&amp;Items!O$2&amp;$B192)="",IF(H192&lt;&gt;I192,"  "&amp;I192,I192),"    "&amp;INDIRECT($B$1&amp;Items!O$2&amp;$B192))</f>
        <v>Денежный поток от продаж</v>
      </c>
      <c r="S192" s="1">
        <f ca="1">SUM($U192:INDIRECT(ADDRESS(ROW(),SUMIFS($1:$1,$5:$5,MAX($5:$5)))))</f>
        <v>8997306.4089450706</v>
      </c>
      <c r="V192" s="1">
        <f ca="1">SUMIFS(V$117:V191,$D$117:$D191,Items!$T$11)-SUMIFS(V$117:V191,$D$117:$D191,Items!$T$19)</f>
        <v>-8082707.2673942</v>
      </c>
      <c r="W192" s="1">
        <f ca="1">SUMIFS(W$117:W191,$D$117:$D191,Items!$T$11)-SUMIFS(W$117:W191,$D$117:$D191,Items!$T$19)</f>
        <v>-7605572.3931537159</v>
      </c>
      <c r="X192" s="1">
        <f ca="1">SUMIFS(X$117:X191,$D$117:$D191,Items!$T$11)-SUMIFS(X$117:X191,$D$117:$D191,Items!$T$19)</f>
        <v>-9530854.9153617099</v>
      </c>
      <c r="Y192" s="1">
        <f ca="1">SUMIFS(Y$117:Y191,$D$117:$D191,Items!$T$11)-SUMIFS(Y$117:Y191,$D$117:$D191,Items!$T$19)</f>
        <v>-6523666.0943401456</v>
      </c>
      <c r="Z192" s="1">
        <f ca="1">SUMIFS(Z$117:Z191,$D$117:$D191,Items!$T$11)-SUMIFS(Z$117:Z191,$D$117:$D191,Items!$T$19)</f>
        <v>15037984.290429598</v>
      </c>
      <c r="AA192" s="1">
        <f ca="1">SUMIFS(AA$117:AA191,$D$117:$D191,Items!$T$11)-SUMIFS(AA$117:AA191,$D$117:$D191,Items!$T$19)</f>
        <v>15867128.50696102</v>
      </c>
      <c r="AB192" s="1">
        <f ca="1">SUMIFS(AB$117:AB191,$D$117:$D191,Items!$T$11)-SUMIFS(AB$117:AB191,$D$117:$D191,Items!$T$19)</f>
        <v>10705533.214704225</v>
      </c>
      <c r="AC192" s="1">
        <f ca="1">SUMIFS(AC$117:AC191,$D$117:$D191,Items!$T$11)-SUMIFS(AC$117:AC191,$D$117:$D191,Items!$T$19)</f>
        <v>-870538.9328999999</v>
      </c>
      <c r="AD192" s="1">
        <f ca="1">SUMIFS(AD$117:AD191,$D$117:$D191,Items!$T$11)-SUMIFS(AD$117:AD191,$D$117:$D191,Items!$T$19)</f>
        <v>0</v>
      </c>
      <c r="AE192" s="1">
        <f ca="1">SUMIFS(AE$117:AE191,$D$117:$D191,Items!$T$11)-SUMIFS(AE$117:AE191,$D$117:$D191,Items!$T$19)</f>
        <v>0</v>
      </c>
      <c r="AF192" s="1">
        <f ca="1">SUMIFS(AF$117:AF191,$D$117:$D191,Items!$T$11)-SUMIFS(AF$117:AF191,$D$117:$D191,Items!$T$19)</f>
        <v>0</v>
      </c>
      <c r="AG192" s="1">
        <f ca="1">SUMIFS(AG$117:AG191,$D$117:$D191,Items!$T$11)-SUMIFS(AG$117:AG191,$D$117:$D191,Items!$T$19)</f>
        <v>0</v>
      </c>
      <c r="AH192" s="1">
        <f ca="1">SUMIFS(AH$117:AH191,$D$117:$D191,Items!$T$11)-SUMIFS(AH$117:AH191,$D$117:$D191,Items!$T$19)</f>
        <v>0</v>
      </c>
      <c r="AI192" s="1">
        <f ca="1">SUMIFS(AI$117:AI191,$D$117:$D191,Items!$T$11)-SUMIFS(AI$117:AI191,$D$117:$D191,Items!$T$19)</f>
        <v>0</v>
      </c>
      <c r="AJ192" s="1">
        <f ca="1">SUMIFS(AJ$117:AJ191,$D$117:$D191,Items!$T$11)-SUMIFS(AJ$117:AJ191,$D$117:$D191,Items!$T$19)</f>
        <v>0</v>
      </c>
      <c r="AK192" s="1">
        <f ca="1">SUMIFS(AK$117:AK191,$D$117:$D191,Items!$T$11)-SUMIFS(AK$117:AK191,$D$117:$D191,Items!$T$19)</f>
        <v>0</v>
      </c>
      <c r="AL192" s="1">
        <f ca="1">SUMIFS(AL$117:AL191,$D$117:$D191,Items!$T$11)-SUMIFS(AL$117:AL191,$D$117:$D191,Items!$T$19)</f>
        <v>0</v>
      </c>
      <c r="AM192" s="1">
        <f ca="1">SUMIFS(AM$117:AM191,$D$117:$D191,Items!$T$11)-SUMIFS(AM$117:AM191,$D$117:$D191,Items!$T$19)</f>
        <v>0</v>
      </c>
      <c r="AN192" s="1">
        <f ca="1">SUMIFS(AN$117:AN191,$D$117:$D191,Items!$T$11)-SUMIFS(AN$117:AN191,$D$117:$D191,Items!$T$19)</f>
        <v>0</v>
      </c>
      <c r="AO192" s="1">
        <f ca="1">SUMIFS(AO$117:AO191,$D$117:$D191,Items!$T$11)-SUMIFS(AO$117:AO191,$D$117:$D191,Items!$T$19)</f>
        <v>0</v>
      </c>
      <c r="AP192" s="1">
        <f ca="1">SUMIFS(AP$117:AP191,$D$117:$D191,Items!$T$11)-SUMIFS(AP$117:AP191,$D$117:$D191,Items!$T$19)</f>
        <v>0</v>
      </c>
      <c r="AQ192" s="1">
        <f ca="1">SUMIFS(AQ$117:AQ191,$D$117:$D191,Items!$T$11)-SUMIFS(AQ$117:AQ191,$D$117:$D191,Items!$T$19)</f>
        <v>0</v>
      </c>
      <c r="AR192" s="1">
        <f ca="1">SUMIFS(AR$117:AR191,$D$117:$D191,Items!$T$11)-SUMIFS(AR$117:AR191,$D$117:$D191,Items!$T$19)</f>
        <v>0</v>
      </c>
      <c r="AS192" s="1">
        <f ca="1">SUMIFS(AS$117:AS191,$D$117:$D191,Items!$T$11)-SUMIFS(AS$117:AS191,$D$117:$D191,Items!$T$19)</f>
        <v>0</v>
      </c>
      <c r="AT192" s="1">
        <f ca="1">SUMIFS(AT$117:AT191,$D$117:$D191,Items!$T$11)-SUMIFS(AT$117:AT191,$D$117:$D191,Items!$T$19)</f>
        <v>0</v>
      </c>
      <c r="AU192" s="1">
        <f ca="1">SUMIFS(AU$117:AU191,$D$117:$D191,Items!$T$11)-SUMIFS(AU$117:AU191,$D$117:$D191,Items!$T$19)</f>
        <v>0</v>
      </c>
      <c r="AV192" s="1">
        <f ca="1">SUMIFS(AV$117:AV191,$D$117:$D191,Items!$T$11)-SUMIFS(AV$117:AV191,$D$117:$D191,Items!$T$19)</f>
        <v>0</v>
      </c>
      <c r="AW192" s="1">
        <f ca="1">SUMIFS(AW$117:AW191,$D$117:$D191,Items!$T$11)-SUMIFS(AW$117:AW191,$D$117:$D191,Items!$T$19)</f>
        <v>0</v>
      </c>
      <c r="AX192" s="1">
        <f ca="1">SUMIFS(AX$117:AX191,$D$117:$D191,Items!$T$11)-SUMIFS(AX$117:AX191,$D$117:$D191,Items!$T$19)</f>
        <v>0</v>
      </c>
      <c r="AY192" s="1">
        <f ca="1">SUMIFS(AY$117:AY191,$D$117:$D191,Items!$T$11)-SUMIFS(AY$117:AY191,$D$117:$D191,Items!$T$19)</f>
        <v>0</v>
      </c>
      <c r="AZ192" s="1">
        <f ca="1">SUMIFS(AZ$117:AZ191,$D$117:$D191,Items!$T$11)-SUMIFS(AZ$117:AZ191,$D$117:$D191,Items!$T$19)</f>
        <v>0</v>
      </c>
      <c r="BA192" s="1">
        <f ca="1">SUMIFS(BA$117:BA191,$D$117:$D191,Items!$T$11)-SUMIFS(BA$117:BA191,$D$117:$D191,Items!$T$19)</f>
        <v>0</v>
      </c>
      <c r="BB192" s="1">
        <f ca="1">SUMIFS(BB$117:BB191,$D$117:$D191,Items!$T$11)-SUMIFS(BB$117:BB191,$D$117:$D191,Items!$T$19)</f>
        <v>0</v>
      </c>
      <c r="BC192" s="1">
        <f ca="1">SUMIFS(BC$117:BC191,$D$117:$D191,Items!$T$11)-SUMIFS(BC$117:BC191,$D$117:$D191,Items!$T$19)</f>
        <v>0</v>
      </c>
      <c r="BD192" s="1">
        <f ca="1">SUMIFS(BD$117:BD191,$D$117:$D191,Items!$T$11)-SUMIFS(BD$117:BD191,$D$117:$D191,Items!$T$19)</f>
        <v>0</v>
      </c>
      <c r="BE192" s="1">
        <f ca="1">SUMIFS(BE$117:BE191,$D$117:$D191,Items!$T$11)-SUMIFS(BE$117:BE191,$D$117:$D191,Items!$T$19)</f>
        <v>0</v>
      </c>
    </row>
    <row r="193" spans="1:57" ht="4.95" customHeight="1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</row>
    <row r="195" spans="1:57" x14ac:dyDescent="0.3">
      <c r="H195" s="1" t="s">
        <v>160</v>
      </c>
    </row>
    <row r="197" spans="1:57" x14ac:dyDescent="0.3">
      <c r="B197" s="1">
        <f>ROW(Items!A9)</f>
        <v>9</v>
      </c>
      <c r="D197" s="1">
        <f ca="1">INDIRECT($B$1&amp;Items!AB$2&amp;$B197)</f>
        <v>0</v>
      </c>
      <c r="F197" s="1" t="str">
        <f ca="1">INDIRECT($B$1&amp;Items!X$2&amp;$B197)</f>
        <v>AA</v>
      </c>
      <c r="H197" s="13" t="str">
        <f ca="1">INDIRECT($B$1&amp;Items!U$2&amp;$B197)</f>
        <v>Выручка</v>
      </c>
      <c r="I197" s="13" t="str">
        <f ca="1">IF(INDIRECT($B$1&amp;Items!V$2&amp;$B197)="",H197,INDIRECT($B$1&amp;Items!V$2&amp;$B197))</f>
        <v>Выручка</v>
      </c>
      <c r="J197" s="1" t="str">
        <f ca="1">IF(INDIRECT($B$1&amp;Items!W$2&amp;$B197)="",IF(H197&lt;&gt;I197,"  "&amp;I197,I197),"    "&amp;INDIRECT($B$1&amp;Items!W$2&amp;$B197))</f>
        <v>Выручка</v>
      </c>
      <c r="S197" s="1">
        <f ca="1">SUM($U197:INDIRECT(ADDRESS(ROW(),SUMIFS($1:$1,$5:$5,MAX($5:$5)))))</f>
        <v>67803230.650416076</v>
      </c>
      <c r="V197" s="1">
        <f ca="1">SUMIFS(INDIRECT($F$1&amp;$F197&amp;":"&amp;$F197),INDIRECT($F$1&amp;dbP!$D$2&amp;":"&amp;dbP!$D$2),"&gt;="&amp;V$6,INDIRECT($F$1&amp;dbP!$D$2&amp;":"&amp;dbP!$D$2),"&lt;="&amp;V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W197" s="1">
        <f ca="1">SUMIFS(INDIRECT($F$1&amp;$F197&amp;":"&amp;$F197),INDIRECT($F$1&amp;dbP!$D$2&amp;":"&amp;dbP!$D$2),"&gt;="&amp;W$6,INDIRECT($F$1&amp;dbP!$D$2&amp;":"&amp;dbP!$D$2),"&lt;="&amp;W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X197" s="1">
        <f ca="1">SUMIFS(INDIRECT($F$1&amp;$F197&amp;":"&amp;$F197),INDIRECT($F$1&amp;dbP!$D$2&amp;":"&amp;dbP!$D$2),"&gt;="&amp;X$6,INDIRECT($F$1&amp;dbP!$D$2&amp;":"&amp;dbP!$D$2),"&lt;="&amp;X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Y197" s="1">
        <f ca="1">SUMIFS(INDIRECT($F$1&amp;$F197&amp;":"&amp;$F197),INDIRECT($F$1&amp;dbP!$D$2&amp;":"&amp;dbP!$D$2),"&gt;="&amp;Y$6,INDIRECT($F$1&amp;dbP!$D$2&amp;":"&amp;dbP!$D$2),"&lt;="&amp;Y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Z197" s="1">
        <f ca="1">SUMIFS(INDIRECT($F$1&amp;$F197&amp;":"&amp;$F197),INDIRECT($F$1&amp;dbP!$D$2&amp;":"&amp;dbP!$D$2),"&gt;="&amp;Z$6,INDIRECT($F$1&amp;dbP!$D$2&amp;":"&amp;dbP!$D$2),"&lt;="&amp;Z$7,INDIRECT($F$1&amp;dbP!$O$2&amp;":"&amp;dbP!$O$2),$H197,INDIRECT($F$1&amp;dbP!$P$2&amp;":"&amp;dbP!$P$2),IF($I197=$J197,"*",$I197),INDIRECT($F$1&amp;dbP!$Q$2&amp;":"&amp;dbP!$Q$2),IF(OR($I197=$J197,"  "&amp;$I197=$J197),"*",RIGHT($J197,LEN($J197)-4)))</f>
        <v>19641178.696651317</v>
      </c>
      <c r="AA197" s="1">
        <f ca="1">SUMIFS(INDIRECT($F$1&amp;$F197&amp;":"&amp;$F197),INDIRECT($F$1&amp;dbP!$D$2&amp;":"&amp;dbP!$D$2),"&gt;="&amp;AA$6,INDIRECT($F$1&amp;dbP!$D$2&amp;":"&amp;dbP!$D$2),"&lt;="&amp;AA$7,INDIRECT($F$1&amp;dbP!$O$2&amp;":"&amp;dbP!$O$2),$H197,INDIRECT($F$1&amp;dbP!$P$2&amp;":"&amp;dbP!$P$2),IF($I197=$J197,"*",$I197),INDIRECT($F$1&amp;dbP!$Q$2&amp;":"&amp;dbP!$Q$2),IF(OR($I197=$J197,"  "&amp;$I197=$J197),"*",RIGHT($J197,LEN($J197)-4)))</f>
        <v>48162051.953764752</v>
      </c>
      <c r="AB197" s="1">
        <f ca="1">SUMIFS(INDIRECT($F$1&amp;$F197&amp;":"&amp;$F197),INDIRECT($F$1&amp;dbP!$D$2&amp;":"&amp;dbP!$D$2),"&gt;="&amp;AB$6,INDIRECT($F$1&amp;dbP!$D$2&amp;":"&amp;dbP!$D$2),"&lt;="&amp;AB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C197" s="1">
        <f ca="1">SUMIFS(INDIRECT($F$1&amp;$F197&amp;":"&amp;$F197),INDIRECT($F$1&amp;dbP!$D$2&amp;":"&amp;dbP!$D$2),"&gt;="&amp;AC$6,INDIRECT($F$1&amp;dbP!$D$2&amp;":"&amp;dbP!$D$2),"&lt;="&amp;AC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D197" s="1">
        <f ca="1">SUMIFS(INDIRECT($F$1&amp;$F197&amp;":"&amp;$F197),INDIRECT($F$1&amp;dbP!$D$2&amp;":"&amp;dbP!$D$2),"&gt;="&amp;AD$6,INDIRECT($F$1&amp;dbP!$D$2&amp;":"&amp;dbP!$D$2),"&lt;="&amp;AD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E197" s="1">
        <f ca="1">SUMIFS(INDIRECT($F$1&amp;$F197&amp;":"&amp;$F197),INDIRECT($F$1&amp;dbP!$D$2&amp;":"&amp;dbP!$D$2),"&gt;="&amp;AE$6,INDIRECT($F$1&amp;dbP!$D$2&amp;":"&amp;dbP!$D$2),"&lt;="&amp;AE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F197" s="1">
        <f ca="1">SUMIFS(INDIRECT($F$1&amp;$F197&amp;":"&amp;$F197),INDIRECT($F$1&amp;dbP!$D$2&amp;":"&amp;dbP!$D$2),"&gt;="&amp;AF$6,INDIRECT($F$1&amp;dbP!$D$2&amp;":"&amp;dbP!$D$2),"&lt;="&amp;AF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G197" s="1">
        <f ca="1">SUMIFS(INDIRECT($F$1&amp;$F197&amp;":"&amp;$F197),INDIRECT($F$1&amp;dbP!$D$2&amp;":"&amp;dbP!$D$2),"&gt;="&amp;AG$6,INDIRECT($F$1&amp;dbP!$D$2&amp;":"&amp;dbP!$D$2),"&lt;="&amp;AG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H197" s="1">
        <f ca="1">SUMIFS(INDIRECT($F$1&amp;$F197&amp;":"&amp;$F197),INDIRECT($F$1&amp;dbP!$D$2&amp;":"&amp;dbP!$D$2),"&gt;="&amp;AH$6,INDIRECT($F$1&amp;dbP!$D$2&amp;":"&amp;dbP!$D$2),"&lt;="&amp;AH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I197" s="1">
        <f ca="1">SUMIFS(INDIRECT($F$1&amp;$F197&amp;":"&amp;$F197),INDIRECT($F$1&amp;dbP!$D$2&amp;":"&amp;dbP!$D$2),"&gt;="&amp;AI$6,INDIRECT($F$1&amp;dbP!$D$2&amp;":"&amp;dbP!$D$2),"&lt;="&amp;AI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J197" s="1">
        <f ca="1">SUMIFS(INDIRECT($F$1&amp;$F197&amp;":"&amp;$F197),INDIRECT($F$1&amp;dbP!$D$2&amp;":"&amp;dbP!$D$2),"&gt;="&amp;AJ$6,INDIRECT($F$1&amp;dbP!$D$2&amp;":"&amp;dbP!$D$2),"&lt;="&amp;AJ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K197" s="1">
        <f ca="1">SUMIFS(INDIRECT($F$1&amp;$F197&amp;":"&amp;$F197),INDIRECT($F$1&amp;dbP!$D$2&amp;":"&amp;dbP!$D$2),"&gt;="&amp;AK$6,INDIRECT($F$1&amp;dbP!$D$2&amp;":"&amp;dbP!$D$2),"&lt;="&amp;AK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L197" s="1">
        <f ca="1">SUMIFS(INDIRECT($F$1&amp;$F197&amp;":"&amp;$F197),INDIRECT($F$1&amp;dbP!$D$2&amp;":"&amp;dbP!$D$2),"&gt;="&amp;AL$6,INDIRECT($F$1&amp;dbP!$D$2&amp;":"&amp;dbP!$D$2),"&lt;="&amp;AL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M197" s="1">
        <f ca="1">SUMIFS(INDIRECT($F$1&amp;$F197&amp;":"&amp;$F197),INDIRECT($F$1&amp;dbP!$D$2&amp;":"&amp;dbP!$D$2),"&gt;="&amp;AM$6,INDIRECT($F$1&amp;dbP!$D$2&amp;":"&amp;dbP!$D$2),"&lt;="&amp;AM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N197" s="1">
        <f ca="1">SUMIFS(INDIRECT($F$1&amp;$F197&amp;":"&amp;$F197),INDIRECT($F$1&amp;dbP!$D$2&amp;":"&amp;dbP!$D$2),"&gt;="&amp;AN$6,INDIRECT($F$1&amp;dbP!$D$2&amp;":"&amp;dbP!$D$2),"&lt;="&amp;AN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O197" s="1">
        <f ca="1">SUMIFS(INDIRECT($F$1&amp;$F197&amp;":"&amp;$F197),INDIRECT($F$1&amp;dbP!$D$2&amp;":"&amp;dbP!$D$2),"&gt;="&amp;AO$6,INDIRECT($F$1&amp;dbP!$D$2&amp;":"&amp;dbP!$D$2),"&lt;="&amp;AO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P197" s="1">
        <f ca="1">SUMIFS(INDIRECT($F$1&amp;$F197&amp;":"&amp;$F197),INDIRECT($F$1&amp;dbP!$D$2&amp;":"&amp;dbP!$D$2),"&gt;="&amp;AP$6,INDIRECT($F$1&amp;dbP!$D$2&amp;":"&amp;dbP!$D$2),"&lt;="&amp;AP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Q197" s="1">
        <f ca="1">SUMIFS(INDIRECT($F$1&amp;$F197&amp;":"&amp;$F197),INDIRECT($F$1&amp;dbP!$D$2&amp;":"&amp;dbP!$D$2),"&gt;="&amp;AQ$6,INDIRECT($F$1&amp;dbP!$D$2&amp;":"&amp;dbP!$D$2),"&lt;="&amp;AQ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R197" s="1">
        <f ca="1">SUMIFS(INDIRECT($F$1&amp;$F197&amp;":"&amp;$F197),INDIRECT($F$1&amp;dbP!$D$2&amp;":"&amp;dbP!$D$2),"&gt;="&amp;AR$6,INDIRECT($F$1&amp;dbP!$D$2&amp;":"&amp;dbP!$D$2),"&lt;="&amp;AR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S197" s="1">
        <f ca="1">SUMIFS(INDIRECT($F$1&amp;$F197&amp;":"&amp;$F197),INDIRECT($F$1&amp;dbP!$D$2&amp;":"&amp;dbP!$D$2),"&gt;="&amp;AS$6,INDIRECT($F$1&amp;dbP!$D$2&amp;":"&amp;dbP!$D$2),"&lt;="&amp;AS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T197" s="1">
        <f ca="1">SUMIFS(INDIRECT($F$1&amp;$F197&amp;":"&amp;$F197),INDIRECT($F$1&amp;dbP!$D$2&amp;":"&amp;dbP!$D$2),"&gt;="&amp;AT$6,INDIRECT($F$1&amp;dbP!$D$2&amp;":"&amp;dbP!$D$2),"&lt;="&amp;AT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U197" s="1">
        <f ca="1">SUMIFS(INDIRECT($F$1&amp;$F197&amp;":"&amp;$F197),INDIRECT($F$1&amp;dbP!$D$2&amp;":"&amp;dbP!$D$2),"&gt;="&amp;AU$6,INDIRECT($F$1&amp;dbP!$D$2&amp;":"&amp;dbP!$D$2),"&lt;="&amp;AU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V197" s="1">
        <f ca="1">SUMIFS(INDIRECT($F$1&amp;$F197&amp;":"&amp;$F197),INDIRECT($F$1&amp;dbP!$D$2&amp;":"&amp;dbP!$D$2),"&gt;="&amp;AV$6,INDIRECT($F$1&amp;dbP!$D$2&amp;":"&amp;dbP!$D$2),"&lt;="&amp;AV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W197" s="1">
        <f ca="1">SUMIFS(INDIRECT($F$1&amp;$F197&amp;":"&amp;$F197),INDIRECT($F$1&amp;dbP!$D$2&amp;":"&amp;dbP!$D$2),"&gt;="&amp;AW$6,INDIRECT($F$1&amp;dbP!$D$2&amp;":"&amp;dbP!$D$2),"&lt;="&amp;AW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X197" s="1">
        <f ca="1">SUMIFS(INDIRECT($F$1&amp;$F197&amp;":"&amp;$F197),INDIRECT($F$1&amp;dbP!$D$2&amp;":"&amp;dbP!$D$2),"&gt;="&amp;AX$6,INDIRECT($F$1&amp;dbP!$D$2&amp;":"&amp;dbP!$D$2),"&lt;="&amp;AX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Y197" s="1">
        <f ca="1">SUMIFS(INDIRECT($F$1&amp;$F197&amp;":"&amp;$F197),INDIRECT($F$1&amp;dbP!$D$2&amp;":"&amp;dbP!$D$2),"&gt;="&amp;AY$6,INDIRECT($F$1&amp;dbP!$D$2&amp;":"&amp;dbP!$D$2),"&lt;="&amp;AY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Z197" s="1">
        <f ca="1">SUMIFS(INDIRECT($F$1&amp;$F197&amp;":"&amp;$F197),INDIRECT($F$1&amp;dbP!$D$2&amp;":"&amp;dbP!$D$2),"&gt;="&amp;AZ$6,INDIRECT($F$1&amp;dbP!$D$2&amp;":"&amp;dbP!$D$2),"&lt;="&amp;AZ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A197" s="1">
        <f ca="1">SUMIFS(INDIRECT($F$1&amp;$F197&amp;":"&amp;$F197),INDIRECT($F$1&amp;dbP!$D$2&amp;":"&amp;dbP!$D$2),"&gt;="&amp;BA$6,INDIRECT($F$1&amp;dbP!$D$2&amp;":"&amp;dbP!$D$2),"&lt;="&amp;BA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B197" s="1">
        <f ca="1">SUMIFS(INDIRECT($F$1&amp;$F197&amp;":"&amp;$F197),INDIRECT($F$1&amp;dbP!$D$2&amp;":"&amp;dbP!$D$2),"&gt;="&amp;BB$6,INDIRECT($F$1&amp;dbP!$D$2&amp;":"&amp;dbP!$D$2),"&lt;="&amp;BB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C197" s="1">
        <f ca="1">SUMIFS(INDIRECT($F$1&amp;$F197&amp;":"&amp;$F197),INDIRECT($F$1&amp;dbP!$D$2&amp;":"&amp;dbP!$D$2),"&gt;="&amp;BC$6,INDIRECT($F$1&amp;dbP!$D$2&amp;":"&amp;dbP!$D$2),"&lt;="&amp;BC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D197" s="1">
        <f ca="1">SUMIFS(INDIRECT($F$1&amp;$F197&amp;":"&amp;$F197),INDIRECT($F$1&amp;dbP!$D$2&amp;":"&amp;dbP!$D$2),"&gt;="&amp;BD$6,INDIRECT($F$1&amp;dbP!$D$2&amp;":"&amp;dbP!$D$2),"&lt;="&amp;BD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E197" s="1">
        <f ca="1">SUMIFS(INDIRECT($F$1&amp;$F197&amp;":"&amp;$F197),INDIRECT($F$1&amp;dbP!$D$2&amp;":"&amp;dbP!$D$2),"&gt;="&amp;BE$6,INDIRECT($F$1&amp;dbP!$D$2&amp;":"&amp;dbP!$D$2),"&lt;="&amp;BE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</row>
    <row r="198" spans="1:57" x14ac:dyDescent="0.3">
      <c r="B198" s="1">
        <f>MAX(B$196:B197)+1</f>
        <v>10</v>
      </c>
      <c r="D198" s="1">
        <f ca="1">INDIRECT($B$1&amp;Items!AB$2&amp;$B198)</f>
        <v>0</v>
      </c>
      <c r="F198" s="1" t="str">
        <f ca="1">INDIRECT($B$1&amp;Items!X$2&amp;$B198)</f>
        <v>AA</v>
      </c>
      <c r="H198" s="13" t="str">
        <f ca="1">INDIRECT($B$1&amp;Items!U$2&amp;$B198)</f>
        <v>Выручка</v>
      </c>
      <c r="I198" s="13" t="str">
        <f ca="1">IF(INDIRECT($B$1&amp;Items!V$2&amp;$B198)="",H198,INDIRECT($B$1&amp;Items!V$2&amp;$B198))</f>
        <v>Выручка от реализации</v>
      </c>
      <c r="J198" s="1" t="str">
        <f ca="1">IF(INDIRECT($B$1&amp;Items!W$2&amp;$B198)="",IF(H198&lt;&gt;I198,"  "&amp;I198,I198),"    "&amp;INDIRECT($B$1&amp;Items!W$2&amp;$B198))</f>
        <v xml:space="preserve">  Выручка от реализации</v>
      </c>
      <c r="S198" s="1">
        <f ca="1">SUM($U198:INDIRECT(ADDRESS(ROW(),SUMIFS($1:$1,$5:$5,MAX($5:$5)))))</f>
        <v>67803230.650416076</v>
      </c>
      <c r="V198" s="1">
        <f ca="1">SUMIFS(INDIRECT($F$1&amp;$F198&amp;":"&amp;$F198),INDIRECT($F$1&amp;dbP!$D$2&amp;":"&amp;dbP!$D$2),"&gt;="&amp;V$6,INDIRECT($F$1&amp;dbP!$D$2&amp;":"&amp;dbP!$D$2),"&lt;="&amp;V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W198" s="1">
        <f ca="1">SUMIFS(INDIRECT($F$1&amp;$F198&amp;":"&amp;$F198),INDIRECT($F$1&amp;dbP!$D$2&amp;":"&amp;dbP!$D$2),"&gt;="&amp;W$6,INDIRECT($F$1&amp;dbP!$D$2&amp;":"&amp;dbP!$D$2),"&lt;="&amp;W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X198" s="1">
        <f ca="1">SUMIFS(INDIRECT($F$1&amp;$F198&amp;":"&amp;$F198),INDIRECT($F$1&amp;dbP!$D$2&amp;":"&amp;dbP!$D$2),"&gt;="&amp;X$6,INDIRECT($F$1&amp;dbP!$D$2&amp;":"&amp;dbP!$D$2),"&lt;="&amp;X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Y198" s="1">
        <f ca="1">SUMIFS(INDIRECT($F$1&amp;$F198&amp;":"&amp;$F198),INDIRECT($F$1&amp;dbP!$D$2&amp;":"&amp;dbP!$D$2),"&gt;="&amp;Y$6,INDIRECT($F$1&amp;dbP!$D$2&amp;":"&amp;dbP!$D$2),"&lt;="&amp;Y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Z198" s="1">
        <f ca="1">SUMIFS(INDIRECT($F$1&amp;$F198&amp;":"&amp;$F198),INDIRECT($F$1&amp;dbP!$D$2&amp;":"&amp;dbP!$D$2),"&gt;="&amp;Z$6,INDIRECT($F$1&amp;dbP!$D$2&amp;":"&amp;dbP!$D$2),"&lt;="&amp;Z$7,INDIRECT($F$1&amp;dbP!$O$2&amp;":"&amp;dbP!$O$2),$H198,INDIRECT($F$1&amp;dbP!$P$2&amp;":"&amp;dbP!$P$2),IF($I198=$J198,"*",$I198),INDIRECT($F$1&amp;dbP!$Q$2&amp;":"&amp;dbP!$Q$2),IF(OR($I198=$J198,"  "&amp;$I198=$J198),"*",RIGHT($J198,LEN($J198)-4)))</f>
        <v>19641178.696651317</v>
      </c>
      <c r="AA198" s="1">
        <f ca="1">SUMIFS(INDIRECT($F$1&amp;$F198&amp;":"&amp;$F198),INDIRECT($F$1&amp;dbP!$D$2&amp;":"&amp;dbP!$D$2),"&gt;="&amp;AA$6,INDIRECT($F$1&amp;dbP!$D$2&amp;":"&amp;dbP!$D$2),"&lt;="&amp;AA$7,INDIRECT($F$1&amp;dbP!$O$2&amp;":"&amp;dbP!$O$2),$H198,INDIRECT($F$1&amp;dbP!$P$2&amp;":"&amp;dbP!$P$2),IF($I198=$J198,"*",$I198),INDIRECT($F$1&amp;dbP!$Q$2&amp;":"&amp;dbP!$Q$2),IF(OR($I198=$J198,"  "&amp;$I198=$J198),"*",RIGHT($J198,LEN($J198)-4)))</f>
        <v>48162051.953764752</v>
      </c>
      <c r="AB198" s="1">
        <f ca="1">SUMIFS(INDIRECT($F$1&amp;$F198&amp;":"&amp;$F198),INDIRECT($F$1&amp;dbP!$D$2&amp;":"&amp;dbP!$D$2),"&gt;="&amp;AB$6,INDIRECT($F$1&amp;dbP!$D$2&amp;":"&amp;dbP!$D$2),"&lt;="&amp;AB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C198" s="1">
        <f ca="1">SUMIFS(INDIRECT($F$1&amp;$F198&amp;":"&amp;$F198),INDIRECT($F$1&amp;dbP!$D$2&amp;":"&amp;dbP!$D$2),"&gt;="&amp;AC$6,INDIRECT($F$1&amp;dbP!$D$2&amp;":"&amp;dbP!$D$2),"&lt;="&amp;AC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D198" s="1">
        <f ca="1">SUMIFS(INDIRECT($F$1&amp;$F198&amp;":"&amp;$F198),INDIRECT($F$1&amp;dbP!$D$2&amp;":"&amp;dbP!$D$2),"&gt;="&amp;AD$6,INDIRECT($F$1&amp;dbP!$D$2&amp;":"&amp;dbP!$D$2),"&lt;="&amp;AD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E198" s="1">
        <f ca="1">SUMIFS(INDIRECT($F$1&amp;$F198&amp;":"&amp;$F198),INDIRECT($F$1&amp;dbP!$D$2&amp;":"&amp;dbP!$D$2),"&gt;="&amp;AE$6,INDIRECT($F$1&amp;dbP!$D$2&amp;":"&amp;dbP!$D$2),"&lt;="&amp;AE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F198" s="1">
        <f ca="1">SUMIFS(INDIRECT($F$1&amp;$F198&amp;":"&amp;$F198),INDIRECT($F$1&amp;dbP!$D$2&amp;":"&amp;dbP!$D$2),"&gt;="&amp;AF$6,INDIRECT($F$1&amp;dbP!$D$2&amp;":"&amp;dbP!$D$2),"&lt;="&amp;AF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G198" s="1">
        <f ca="1">SUMIFS(INDIRECT($F$1&amp;$F198&amp;":"&amp;$F198),INDIRECT($F$1&amp;dbP!$D$2&amp;":"&amp;dbP!$D$2),"&gt;="&amp;AG$6,INDIRECT($F$1&amp;dbP!$D$2&amp;":"&amp;dbP!$D$2),"&lt;="&amp;AG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H198" s="1">
        <f ca="1">SUMIFS(INDIRECT($F$1&amp;$F198&amp;":"&amp;$F198),INDIRECT($F$1&amp;dbP!$D$2&amp;":"&amp;dbP!$D$2),"&gt;="&amp;AH$6,INDIRECT($F$1&amp;dbP!$D$2&amp;":"&amp;dbP!$D$2),"&lt;="&amp;AH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I198" s="1">
        <f ca="1">SUMIFS(INDIRECT($F$1&amp;$F198&amp;":"&amp;$F198),INDIRECT($F$1&amp;dbP!$D$2&amp;":"&amp;dbP!$D$2),"&gt;="&amp;AI$6,INDIRECT($F$1&amp;dbP!$D$2&amp;":"&amp;dbP!$D$2),"&lt;="&amp;AI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J198" s="1">
        <f ca="1">SUMIFS(INDIRECT($F$1&amp;$F198&amp;":"&amp;$F198),INDIRECT($F$1&amp;dbP!$D$2&amp;":"&amp;dbP!$D$2),"&gt;="&amp;AJ$6,INDIRECT($F$1&amp;dbP!$D$2&amp;":"&amp;dbP!$D$2),"&lt;="&amp;AJ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K198" s="1">
        <f ca="1">SUMIFS(INDIRECT($F$1&amp;$F198&amp;":"&amp;$F198),INDIRECT($F$1&amp;dbP!$D$2&amp;":"&amp;dbP!$D$2),"&gt;="&amp;AK$6,INDIRECT($F$1&amp;dbP!$D$2&amp;":"&amp;dbP!$D$2),"&lt;="&amp;AK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L198" s="1">
        <f ca="1">SUMIFS(INDIRECT($F$1&amp;$F198&amp;":"&amp;$F198),INDIRECT($F$1&amp;dbP!$D$2&amp;":"&amp;dbP!$D$2),"&gt;="&amp;AL$6,INDIRECT($F$1&amp;dbP!$D$2&amp;":"&amp;dbP!$D$2),"&lt;="&amp;AL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M198" s="1">
        <f ca="1">SUMIFS(INDIRECT($F$1&amp;$F198&amp;":"&amp;$F198),INDIRECT($F$1&amp;dbP!$D$2&amp;":"&amp;dbP!$D$2),"&gt;="&amp;AM$6,INDIRECT($F$1&amp;dbP!$D$2&amp;":"&amp;dbP!$D$2),"&lt;="&amp;AM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N198" s="1">
        <f ca="1">SUMIFS(INDIRECT($F$1&amp;$F198&amp;":"&amp;$F198),INDIRECT($F$1&amp;dbP!$D$2&amp;":"&amp;dbP!$D$2),"&gt;="&amp;AN$6,INDIRECT($F$1&amp;dbP!$D$2&amp;":"&amp;dbP!$D$2),"&lt;="&amp;AN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O198" s="1">
        <f ca="1">SUMIFS(INDIRECT($F$1&amp;$F198&amp;":"&amp;$F198),INDIRECT($F$1&amp;dbP!$D$2&amp;":"&amp;dbP!$D$2),"&gt;="&amp;AO$6,INDIRECT($F$1&amp;dbP!$D$2&amp;":"&amp;dbP!$D$2),"&lt;="&amp;AO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P198" s="1">
        <f ca="1">SUMIFS(INDIRECT($F$1&amp;$F198&amp;":"&amp;$F198),INDIRECT($F$1&amp;dbP!$D$2&amp;":"&amp;dbP!$D$2),"&gt;="&amp;AP$6,INDIRECT($F$1&amp;dbP!$D$2&amp;":"&amp;dbP!$D$2),"&lt;="&amp;AP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Q198" s="1">
        <f ca="1">SUMIFS(INDIRECT($F$1&amp;$F198&amp;":"&amp;$F198),INDIRECT($F$1&amp;dbP!$D$2&amp;":"&amp;dbP!$D$2),"&gt;="&amp;AQ$6,INDIRECT($F$1&amp;dbP!$D$2&amp;":"&amp;dbP!$D$2),"&lt;="&amp;AQ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R198" s="1">
        <f ca="1">SUMIFS(INDIRECT($F$1&amp;$F198&amp;":"&amp;$F198),INDIRECT($F$1&amp;dbP!$D$2&amp;":"&amp;dbP!$D$2),"&gt;="&amp;AR$6,INDIRECT($F$1&amp;dbP!$D$2&amp;":"&amp;dbP!$D$2),"&lt;="&amp;AR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S198" s="1">
        <f ca="1">SUMIFS(INDIRECT($F$1&amp;$F198&amp;":"&amp;$F198),INDIRECT($F$1&amp;dbP!$D$2&amp;":"&amp;dbP!$D$2),"&gt;="&amp;AS$6,INDIRECT($F$1&amp;dbP!$D$2&amp;":"&amp;dbP!$D$2),"&lt;="&amp;AS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T198" s="1">
        <f ca="1">SUMIFS(INDIRECT($F$1&amp;$F198&amp;":"&amp;$F198),INDIRECT($F$1&amp;dbP!$D$2&amp;":"&amp;dbP!$D$2),"&gt;="&amp;AT$6,INDIRECT($F$1&amp;dbP!$D$2&amp;":"&amp;dbP!$D$2),"&lt;="&amp;AT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U198" s="1">
        <f ca="1">SUMIFS(INDIRECT($F$1&amp;$F198&amp;":"&amp;$F198),INDIRECT($F$1&amp;dbP!$D$2&amp;":"&amp;dbP!$D$2),"&gt;="&amp;AU$6,INDIRECT($F$1&amp;dbP!$D$2&amp;":"&amp;dbP!$D$2),"&lt;="&amp;AU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V198" s="1">
        <f ca="1">SUMIFS(INDIRECT($F$1&amp;$F198&amp;":"&amp;$F198),INDIRECT($F$1&amp;dbP!$D$2&amp;":"&amp;dbP!$D$2),"&gt;="&amp;AV$6,INDIRECT($F$1&amp;dbP!$D$2&amp;":"&amp;dbP!$D$2),"&lt;="&amp;AV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W198" s="1">
        <f ca="1">SUMIFS(INDIRECT($F$1&amp;$F198&amp;":"&amp;$F198),INDIRECT($F$1&amp;dbP!$D$2&amp;":"&amp;dbP!$D$2),"&gt;="&amp;AW$6,INDIRECT($F$1&amp;dbP!$D$2&amp;":"&amp;dbP!$D$2),"&lt;="&amp;AW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X198" s="1">
        <f ca="1">SUMIFS(INDIRECT($F$1&amp;$F198&amp;":"&amp;$F198),INDIRECT($F$1&amp;dbP!$D$2&amp;":"&amp;dbP!$D$2),"&gt;="&amp;AX$6,INDIRECT($F$1&amp;dbP!$D$2&amp;":"&amp;dbP!$D$2),"&lt;="&amp;AX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Y198" s="1">
        <f ca="1">SUMIFS(INDIRECT($F$1&amp;$F198&amp;":"&amp;$F198),INDIRECT($F$1&amp;dbP!$D$2&amp;":"&amp;dbP!$D$2),"&gt;="&amp;AY$6,INDIRECT($F$1&amp;dbP!$D$2&amp;":"&amp;dbP!$D$2),"&lt;="&amp;AY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Z198" s="1">
        <f ca="1">SUMIFS(INDIRECT($F$1&amp;$F198&amp;":"&amp;$F198),INDIRECT($F$1&amp;dbP!$D$2&amp;":"&amp;dbP!$D$2),"&gt;="&amp;AZ$6,INDIRECT($F$1&amp;dbP!$D$2&amp;":"&amp;dbP!$D$2),"&lt;="&amp;AZ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A198" s="1">
        <f ca="1">SUMIFS(INDIRECT($F$1&amp;$F198&amp;":"&amp;$F198),INDIRECT($F$1&amp;dbP!$D$2&amp;":"&amp;dbP!$D$2),"&gt;="&amp;BA$6,INDIRECT($F$1&amp;dbP!$D$2&amp;":"&amp;dbP!$D$2),"&lt;="&amp;BA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B198" s="1">
        <f ca="1">SUMIFS(INDIRECT($F$1&amp;$F198&amp;":"&amp;$F198),INDIRECT($F$1&amp;dbP!$D$2&amp;":"&amp;dbP!$D$2),"&gt;="&amp;BB$6,INDIRECT($F$1&amp;dbP!$D$2&amp;":"&amp;dbP!$D$2),"&lt;="&amp;BB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C198" s="1">
        <f ca="1">SUMIFS(INDIRECT($F$1&amp;$F198&amp;":"&amp;$F198),INDIRECT($F$1&amp;dbP!$D$2&amp;":"&amp;dbP!$D$2),"&gt;="&amp;BC$6,INDIRECT($F$1&amp;dbP!$D$2&amp;":"&amp;dbP!$D$2),"&lt;="&amp;BC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D198" s="1">
        <f ca="1">SUMIFS(INDIRECT($F$1&amp;$F198&amp;":"&amp;$F198),INDIRECT($F$1&amp;dbP!$D$2&amp;":"&amp;dbP!$D$2),"&gt;="&amp;BD$6,INDIRECT($F$1&amp;dbP!$D$2&amp;":"&amp;dbP!$D$2),"&lt;="&amp;BD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E198" s="1">
        <f ca="1">SUMIFS(INDIRECT($F$1&amp;$F198&amp;":"&amp;$F198),INDIRECT($F$1&amp;dbP!$D$2&amp;":"&amp;dbP!$D$2),"&gt;="&amp;BE$6,INDIRECT($F$1&amp;dbP!$D$2&amp;":"&amp;dbP!$D$2),"&lt;="&amp;BE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</row>
    <row r="199" spans="1:57" x14ac:dyDescent="0.3">
      <c r="B199" s="1">
        <f>MAX(B$196:B198)+1</f>
        <v>11</v>
      </c>
      <c r="D199" s="1" t="str">
        <f ca="1">INDIRECT($B$1&amp;Items!AB$2&amp;$B199)</f>
        <v>PL(+)</v>
      </c>
      <c r="F199" s="1" t="str">
        <f ca="1">INDIRECT($B$1&amp;Items!X$2&amp;$B199)</f>
        <v>AA</v>
      </c>
      <c r="H199" s="13" t="str">
        <f ca="1">INDIRECT($B$1&amp;Items!U$2&amp;$B199)</f>
        <v>Выручка</v>
      </c>
      <c r="I199" s="13" t="str">
        <f ca="1">IF(INDIRECT($B$1&amp;Items!V$2&amp;$B199)="",H199,INDIRECT($B$1&amp;Items!V$2&amp;$B199))</f>
        <v>Выручка от реализации</v>
      </c>
      <c r="J199" s="1" t="str">
        <f ca="1">IF(INDIRECT($B$1&amp;Items!W$2&amp;$B199)="",IF(H199&lt;&gt;I199,"  "&amp;I199,I199),"    "&amp;INDIRECT($B$1&amp;Items!W$2&amp;$B199))</f>
        <v xml:space="preserve">    Направление-1</v>
      </c>
      <c r="S199" s="1">
        <f ca="1">SUM($U199:INDIRECT(ADDRESS(ROW(),SUMIFS($1:$1,$5:$5,MAX($5:$5)))))</f>
        <v>19641178.696651317</v>
      </c>
      <c r="V199" s="1">
        <f ca="1">SUMIFS(INDIRECT($F$1&amp;$F199&amp;":"&amp;$F199),INDIRECT($F$1&amp;dbP!$D$2&amp;":"&amp;dbP!$D$2),"&gt;="&amp;V$6,INDIRECT($F$1&amp;dbP!$D$2&amp;":"&amp;dbP!$D$2),"&lt;="&amp;V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W199" s="1">
        <f ca="1">SUMIFS(INDIRECT($F$1&amp;$F199&amp;":"&amp;$F199),INDIRECT($F$1&amp;dbP!$D$2&amp;":"&amp;dbP!$D$2),"&gt;="&amp;W$6,INDIRECT($F$1&amp;dbP!$D$2&amp;":"&amp;dbP!$D$2),"&lt;="&amp;W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X199" s="1">
        <f ca="1">SUMIFS(INDIRECT($F$1&amp;$F199&amp;":"&amp;$F199),INDIRECT($F$1&amp;dbP!$D$2&amp;":"&amp;dbP!$D$2),"&gt;="&amp;X$6,INDIRECT($F$1&amp;dbP!$D$2&amp;":"&amp;dbP!$D$2),"&lt;="&amp;X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Y199" s="1">
        <f ca="1">SUMIFS(INDIRECT($F$1&amp;$F199&amp;":"&amp;$F199),INDIRECT($F$1&amp;dbP!$D$2&amp;":"&amp;dbP!$D$2),"&gt;="&amp;Y$6,INDIRECT($F$1&amp;dbP!$D$2&amp;":"&amp;dbP!$D$2),"&lt;="&amp;Y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Z199" s="1">
        <f ca="1">SUMIFS(INDIRECT($F$1&amp;$F199&amp;":"&amp;$F199),INDIRECT($F$1&amp;dbP!$D$2&amp;":"&amp;dbP!$D$2),"&gt;="&amp;Z$6,INDIRECT($F$1&amp;dbP!$D$2&amp;":"&amp;dbP!$D$2),"&lt;="&amp;Z$7,INDIRECT($F$1&amp;dbP!$O$2&amp;":"&amp;dbP!$O$2),$H199,INDIRECT($F$1&amp;dbP!$P$2&amp;":"&amp;dbP!$P$2),IF($I199=$J199,"*",$I199),INDIRECT($F$1&amp;dbP!$Q$2&amp;":"&amp;dbP!$Q$2),IF(OR($I199=$J199,"  "&amp;$I199=$J199),"*",RIGHT($J199,LEN($J199)-4)))</f>
        <v>19641178.696651317</v>
      </c>
      <c r="AA199" s="1">
        <f ca="1">SUMIFS(INDIRECT($F$1&amp;$F199&amp;":"&amp;$F199),INDIRECT($F$1&amp;dbP!$D$2&amp;":"&amp;dbP!$D$2),"&gt;="&amp;AA$6,INDIRECT($F$1&amp;dbP!$D$2&amp;":"&amp;dbP!$D$2),"&lt;="&amp;AA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B199" s="1">
        <f ca="1">SUMIFS(INDIRECT($F$1&amp;$F199&amp;":"&amp;$F199),INDIRECT($F$1&amp;dbP!$D$2&amp;":"&amp;dbP!$D$2),"&gt;="&amp;AB$6,INDIRECT($F$1&amp;dbP!$D$2&amp;":"&amp;dbP!$D$2),"&lt;="&amp;AB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C199" s="1">
        <f ca="1">SUMIFS(INDIRECT($F$1&amp;$F199&amp;":"&amp;$F199),INDIRECT($F$1&amp;dbP!$D$2&amp;":"&amp;dbP!$D$2),"&gt;="&amp;AC$6,INDIRECT($F$1&amp;dbP!$D$2&amp;":"&amp;dbP!$D$2),"&lt;="&amp;AC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D199" s="1">
        <f ca="1">SUMIFS(INDIRECT($F$1&amp;$F199&amp;":"&amp;$F199),INDIRECT($F$1&amp;dbP!$D$2&amp;":"&amp;dbP!$D$2),"&gt;="&amp;AD$6,INDIRECT($F$1&amp;dbP!$D$2&amp;":"&amp;dbP!$D$2),"&lt;="&amp;AD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E199" s="1">
        <f ca="1">SUMIFS(INDIRECT($F$1&amp;$F199&amp;":"&amp;$F199),INDIRECT($F$1&amp;dbP!$D$2&amp;":"&amp;dbP!$D$2),"&gt;="&amp;AE$6,INDIRECT($F$1&amp;dbP!$D$2&amp;":"&amp;dbP!$D$2),"&lt;="&amp;AE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F199" s="1">
        <f ca="1">SUMIFS(INDIRECT($F$1&amp;$F199&amp;":"&amp;$F199),INDIRECT($F$1&amp;dbP!$D$2&amp;":"&amp;dbP!$D$2),"&gt;="&amp;AF$6,INDIRECT($F$1&amp;dbP!$D$2&amp;":"&amp;dbP!$D$2),"&lt;="&amp;AF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G199" s="1">
        <f ca="1">SUMIFS(INDIRECT($F$1&amp;$F199&amp;":"&amp;$F199),INDIRECT($F$1&amp;dbP!$D$2&amp;":"&amp;dbP!$D$2),"&gt;="&amp;AG$6,INDIRECT($F$1&amp;dbP!$D$2&amp;":"&amp;dbP!$D$2),"&lt;="&amp;AG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H199" s="1">
        <f ca="1">SUMIFS(INDIRECT($F$1&amp;$F199&amp;":"&amp;$F199),INDIRECT($F$1&amp;dbP!$D$2&amp;":"&amp;dbP!$D$2),"&gt;="&amp;AH$6,INDIRECT($F$1&amp;dbP!$D$2&amp;":"&amp;dbP!$D$2),"&lt;="&amp;AH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I199" s="1">
        <f ca="1">SUMIFS(INDIRECT($F$1&amp;$F199&amp;":"&amp;$F199),INDIRECT($F$1&amp;dbP!$D$2&amp;":"&amp;dbP!$D$2),"&gt;="&amp;AI$6,INDIRECT($F$1&amp;dbP!$D$2&amp;":"&amp;dbP!$D$2),"&lt;="&amp;AI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J199" s="1">
        <f ca="1">SUMIFS(INDIRECT($F$1&amp;$F199&amp;":"&amp;$F199),INDIRECT($F$1&amp;dbP!$D$2&amp;":"&amp;dbP!$D$2),"&gt;="&amp;AJ$6,INDIRECT($F$1&amp;dbP!$D$2&amp;":"&amp;dbP!$D$2),"&lt;="&amp;AJ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K199" s="1">
        <f ca="1">SUMIFS(INDIRECT($F$1&amp;$F199&amp;":"&amp;$F199),INDIRECT($F$1&amp;dbP!$D$2&amp;":"&amp;dbP!$D$2),"&gt;="&amp;AK$6,INDIRECT($F$1&amp;dbP!$D$2&amp;":"&amp;dbP!$D$2),"&lt;="&amp;AK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L199" s="1">
        <f ca="1">SUMIFS(INDIRECT($F$1&amp;$F199&amp;":"&amp;$F199),INDIRECT($F$1&amp;dbP!$D$2&amp;":"&amp;dbP!$D$2),"&gt;="&amp;AL$6,INDIRECT($F$1&amp;dbP!$D$2&amp;":"&amp;dbP!$D$2),"&lt;="&amp;AL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M199" s="1">
        <f ca="1">SUMIFS(INDIRECT($F$1&amp;$F199&amp;":"&amp;$F199),INDIRECT($F$1&amp;dbP!$D$2&amp;":"&amp;dbP!$D$2),"&gt;="&amp;AM$6,INDIRECT($F$1&amp;dbP!$D$2&amp;":"&amp;dbP!$D$2),"&lt;="&amp;AM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N199" s="1">
        <f ca="1">SUMIFS(INDIRECT($F$1&amp;$F199&amp;":"&amp;$F199),INDIRECT($F$1&amp;dbP!$D$2&amp;":"&amp;dbP!$D$2),"&gt;="&amp;AN$6,INDIRECT($F$1&amp;dbP!$D$2&amp;":"&amp;dbP!$D$2),"&lt;="&amp;AN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O199" s="1">
        <f ca="1">SUMIFS(INDIRECT($F$1&amp;$F199&amp;":"&amp;$F199),INDIRECT($F$1&amp;dbP!$D$2&amp;":"&amp;dbP!$D$2),"&gt;="&amp;AO$6,INDIRECT($F$1&amp;dbP!$D$2&amp;":"&amp;dbP!$D$2),"&lt;="&amp;AO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P199" s="1">
        <f ca="1">SUMIFS(INDIRECT($F$1&amp;$F199&amp;":"&amp;$F199),INDIRECT($F$1&amp;dbP!$D$2&amp;":"&amp;dbP!$D$2),"&gt;="&amp;AP$6,INDIRECT($F$1&amp;dbP!$D$2&amp;":"&amp;dbP!$D$2),"&lt;="&amp;AP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Q199" s="1">
        <f ca="1">SUMIFS(INDIRECT($F$1&amp;$F199&amp;":"&amp;$F199),INDIRECT($F$1&amp;dbP!$D$2&amp;":"&amp;dbP!$D$2),"&gt;="&amp;AQ$6,INDIRECT($F$1&amp;dbP!$D$2&amp;":"&amp;dbP!$D$2),"&lt;="&amp;AQ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R199" s="1">
        <f ca="1">SUMIFS(INDIRECT($F$1&amp;$F199&amp;":"&amp;$F199),INDIRECT($F$1&amp;dbP!$D$2&amp;":"&amp;dbP!$D$2),"&gt;="&amp;AR$6,INDIRECT($F$1&amp;dbP!$D$2&amp;":"&amp;dbP!$D$2),"&lt;="&amp;AR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S199" s="1">
        <f ca="1">SUMIFS(INDIRECT($F$1&amp;$F199&amp;":"&amp;$F199),INDIRECT($F$1&amp;dbP!$D$2&amp;":"&amp;dbP!$D$2),"&gt;="&amp;AS$6,INDIRECT($F$1&amp;dbP!$D$2&amp;":"&amp;dbP!$D$2),"&lt;="&amp;AS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T199" s="1">
        <f ca="1">SUMIFS(INDIRECT($F$1&amp;$F199&amp;":"&amp;$F199),INDIRECT($F$1&amp;dbP!$D$2&amp;":"&amp;dbP!$D$2),"&gt;="&amp;AT$6,INDIRECT($F$1&amp;dbP!$D$2&amp;":"&amp;dbP!$D$2),"&lt;="&amp;AT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U199" s="1">
        <f ca="1">SUMIFS(INDIRECT($F$1&amp;$F199&amp;":"&amp;$F199),INDIRECT($F$1&amp;dbP!$D$2&amp;":"&amp;dbP!$D$2),"&gt;="&amp;AU$6,INDIRECT($F$1&amp;dbP!$D$2&amp;":"&amp;dbP!$D$2),"&lt;="&amp;AU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V199" s="1">
        <f ca="1">SUMIFS(INDIRECT($F$1&amp;$F199&amp;":"&amp;$F199),INDIRECT($F$1&amp;dbP!$D$2&amp;":"&amp;dbP!$D$2),"&gt;="&amp;AV$6,INDIRECT($F$1&amp;dbP!$D$2&amp;":"&amp;dbP!$D$2),"&lt;="&amp;AV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W199" s="1">
        <f ca="1">SUMIFS(INDIRECT($F$1&amp;$F199&amp;":"&amp;$F199),INDIRECT($F$1&amp;dbP!$D$2&amp;":"&amp;dbP!$D$2),"&gt;="&amp;AW$6,INDIRECT($F$1&amp;dbP!$D$2&amp;":"&amp;dbP!$D$2),"&lt;="&amp;AW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X199" s="1">
        <f ca="1">SUMIFS(INDIRECT($F$1&amp;$F199&amp;":"&amp;$F199),INDIRECT($F$1&amp;dbP!$D$2&amp;":"&amp;dbP!$D$2),"&gt;="&amp;AX$6,INDIRECT($F$1&amp;dbP!$D$2&amp;":"&amp;dbP!$D$2),"&lt;="&amp;AX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Y199" s="1">
        <f ca="1">SUMIFS(INDIRECT($F$1&amp;$F199&amp;":"&amp;$F199),INDIRECT($F$1&amp;dbP!$D$2&amp;":"&amp;dbP!$D$2),"&gt;="&amp;AY$6,INDIRECT($F$1&amp;dbP!$D$2&amp;":"&amp;dbP!$D$2),"&lt;="&amp;AY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Z199" s="1">
        <f ca="1">SUMIFS(INDIRECT($F$1&amp;$F199&amp;":"&amp;$F199),INDIRECT($F$1&amp;dbP!$D$2&amp;":"&amp;dbP!$D$2),"&gt;="&amp;AZ$6,INDIRECT($F$1&amp;dbP!$D$2&amp;":"&amp;dbP!$D$2),"&lt;="&amp;AZ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A199" s="1">
        <f ca="1">SUMIFS(INDIRECT($F$1&amp;$F199&amp;":"&amp;$F199),INDIRECT($F$1&amp;dbP!$D$2&amp;":"&amp;dbP!$D$2),"&gt;="&amp;BA$6,INDIRECT($F$1&amp;dbP!$D$2&amp;":"&amp;dbP!$D$2),"&lt;="&amp;BA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B199" s="1">
        <f ca="1">SUMIFS(INDIRECT($F$1&amp;$F199&amp;":"&amp;$F199),INDIRECT($F$1&amp;dbP!$D$2&amp;":"&amp;dbP!$D$2),"&gt;="&amp;BB$6,INDIRECT($F$1&amp;dbP!$D$2&amp;":"&amp;dbP!$D$2),"&lt;="&amp;BB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C199" s="1">
        <f ca="1">SUMIFS(INDIRECT($F$1&amp;$F199&amp;":"&amp;$F199),INDIRECT($F$1&amp;dbP!$D$2&amp;":"&amp;dbP!$D$2),"&gt;="&amp;BC$6,INDIRECT($F$1&amp;dbP!$D$2&amp;":"&amp;dbP!$D$2),"&lt;="&amp;BC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D199" s="1">
        <f ca="1">SUMIFS(INDIRECT($F$1&amp;$F199&amp;":"&amp;$F199),INDIRECT($F$1&amp;dbP!$D$2&amp;":"&amp;dbP!$D$2),"&gt;="&amp;BD$6,INDIRECT($F$1&amp;dbP!$D$2&amp;":"&amp;dbP!$D$2),"&lt;="&amp;BD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E199" s="1">
        <f ca="1">SUMIFS(INDIRECT($F$1&amp;$F199&amp;":"&amp;$F199),INDIRECT($F$1&amp;dbP!$D$2&amp;":"&amp;dbP!$D$2),"&gt;="&amp;BE$6,INDIRECT($F$1&amp;dbP!$D$2&amp;":"&amp;dbP!$D$2),"&lt;="&amp;BE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</row>
    <row r="200" spans="1:57" x14ac:dyDescent="0.3">
      <c r="B200" s="1">
        <f>MAX(B$196:B199)+1</f>
        <v>12</v>
      </c>
      <c r="D200" s="1" t="str">
        <f ca="1">INDIRECT($B$1&amp;Items!AB$2&amp;$B200)</f>
        <v>PL(+)</v>
      </c>
      <c r="F200" s="1" t="str">
        <f ca="1">INDIRECT($B$1&amp;Items!X$2&amp;$B200)</f>
        <v>AA</v>
      </c>
      <c r="H200" s="13" t="str">
        <f ca="1">INDIRECT($B$1&amp;Items!U$2&amp;$B200)</f>
        <v>Выручка</v>
      </c>
      <c r="I200" s="13" t="str">
        <f ca="1">IF(INDIRECT($B$1&amp;Items!V$2&amp;$B200)="",H200,INDIRECT($B$1&amp;Items!V$2&amp;$B200))</f>
        <v>Выручка от реализации</v>
      </c>
      <c r="J200" s="1" t="str">
        <f ca="1">IF(INDIRECT($B$1&amp;Items!W$2&amp;$B200)="",IF(H200&lt;&gt;I200,"  "&amp;I200,I200),"    "&amp;INDIRECT($B$1&amp;Items!W$2&amp;$B200))</f>
        <v xml:space="preserve">    Направление-2</v>
      </c>
      <c r="S200" s="1">
        <f ca="1">SUM($U200:INDIRECT(ADDRESS(ROW(),SUMIFS($1:$1,$5:$5,MAX($5:$5)))))</f>
        <v>48162051.953764752</v>
      </c>
      <c r="V200" s="1">
        <f ca="1">SUMIFS(INDIRECT($F$1&amp;$F200&amp;":"&amp;$F200),INDIRECT($F$1&amp;dbP!$D$2&amp;":"&amp;dbP!$D$2),"&gt;="&amp;V$6,INDIRECT($F$1&amp;dbP!$D$2&amp;":"&amp;dbP!$D$2),"&lt;="&amp;V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W200" s="1">
        <f ca="1">SUMIFS(INDIRECT($F$1&amp;$F200&amp;":"&amp;$F200),INDIRECT($F$1&amp;dbP!$D$2&amp;":"&amp;dbP!$D$2),"&gt;="&amp;W$6,INDIRECT($F$1&amp;dbP!$D$2&amp;":"&amp;dbP!$D$2),"&lt;="&amp;W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X200" s="1">
        <f ca="1">SUMIFS(INDIRECT($F$1&amp;$F200&amp;":"&amp;$F200),INDIRECT($F$1&amp;dbP!$D$2&amp;":"&amp;dbP!$D$2),"&gt;="&amp;X$6,INDIRECT($F$1&amp;dbP!$D$2&amp;":"&amp;dbP!$D$2),"&lt;="&amp;X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Y200" s="1">
        <f ca="1">SUMIFS(INDIRECT($F$1&amp;$F200&amp;":"&amp;$F200),INDIRECT($F$1&amp;dbP!$D$2&amp;":"&amp;dbP!$D$2),"&gt;="&amp;Y$6,INDIRECT($F$1&amp;dbP!$D$2&amp;":"&amp;dbP!$D$2),"&lt;="&amp;Y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Z200" s="1">
        <f ca="1">SUMIFS(INDIRECT($F$1&amp;$F200&amp;":"&amp;$F200),INDIRECT($F$1&amp;dbP!$D$2&amp;":"&amp;dbP!$D$2),"&gt;="&amp;Z$6,INDIRECT($F$1&amp;dbP!$D$2&amp;":"&amp;dbP!$D$2),"&lt;="&amp;Z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A200" s="1">
        <f ca="1">SUMIFS(INDIRECT($F$1&amp;$F200&amp;":"&amp;$F200),INDIRECT($F$1&amp;dbP!$D$2&amp;":"&amp;dbP!$D$2),"&gt;="&amp;AA$6,INDIRECT($F$1&amp;dbP!$D$2&amp;":"&amp;dbP!$D$2),"&lt;="&amp;AA$7,INDIRECT($F$1&amp;dbP!$O$2&amp;":"&amp;dbP!$O$2),$H200,INDIRECT($F$1&amp;dbP!$P$2&amp;":"&amp;dbP!$P$2),IF($I200=$J200,"*",$I200),INDIRECT($F$1&amp;dbP!$Q$2&amp;":"&amp;dbP!$Q$2),IF(OR($I200=$J200,"  "&amp;$I200=$J200),"*",RIGHT($J200,LEN($J200)-4)))</f>
        <v>48162051.953764752</v>
      </c>
      <c r="AB200" s="1">
        <f ca="1">SUMIFS(INDIRECT($F$1&amp;$F200&amp;":"&amp;$F200),INDIRECT($F$1&amp;dbP!$D$2&amp;":"&amp;dbP!$D$2),"&gt;="&amp;AB$6,INDIRECT($F$1&amp;dbP!$D$2&amp;":"&amp;dbP!$D$2),"&lt;="&amp;AB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C200" s="1">
        <f ca="1">SUMIFS(INDIRECT($F$1&amp;$F200&amp;":"&amp;$F200),INDIRECT($F$1&amp;dbP!$D$2&amp;":"&amp;dbP!$D$2),"&gt;="&amp;AC$6,INDIRECT($F$1&amp;dbP!$D$2&amp;":"&amp;dbP!$D$2),"&lt;="&amp;AC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D200" s="1">
        <f ca="1">SUMIFS(INDIRECT($F$1&amp;$F200&amp;":"&amp;$F200),INDIRECT($F$1&amp;dbP!$D$2&amp;":"&amp;dbP!$D$2),"&gt;="&amp;AD$6,INDIRECT($F$1&amp;dbP!$D$2&amp;":"&amp;dbP!$D$2),"&lt;="&amp;AD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E200" s="1">
        <f ca="1">SUMIFS(INDIRECT($F$1&amp;$F200&amp;":"&amp;$F200),INDIRECT($F$1&amp;dbP!$D$2&amp;":"&amp;dbP!$D$2),"&gt;="&amp;AE$6,INDIRECT($F$1&amp;dbP!$D$2&amp;":"&amp;dbP!$D$2),"&lt;="&amp;AE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F200" s="1">
        <f ca="1">SUMIFS(INDIRECT($F$1&amp;$F200&amp;":"&amp;$F200),INDIRECT($F$1&amp;dbP!$D$2&amp;":"&amp;dbP!$D$2),"&gt;="&amp;AF$6,INDIRECT($F$1&amp;dbP!$D$2&amp;":"&amp;dbP!$D$2),"&lt;="&amp;AF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G200" s="1">
        <f ca="1">SUMIFS(INDIRECT($F$1&amp;$F200&amp;":"&amp;$F200),INDIRECT($F$1&amp;dbP!$D$2&amp;":"&amp;dbP!$D$2),"&gt;="&amp;AG$6,INDIRECT($F$1&amp;dbP!$D$2&amp;":"&amp;dbP!$D$2),"&lt;="&amp;AG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H200" s="1">
        <f ca="1">SUMIFS(INDIRECT($F$1&amp;$F200&amp;":"&amp;$F200),INDIRECT($F$1&amp;dbP!$D$2&amp;":"&amp;dbP!$D$2),"&gt;="&amp;AH$6,INDIRECT($F$1&amp;dbP!$D$2&amp;":"&amp;dbP!$D$2),"&lt;="&amp;AH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I200" s="1">
        <f ca="1">SUMIFS(INDIRECT($F$1&amp;$F200&amp;":"&amp;$F200),INDIRECT($F$1&amp;dbP!$D$2&amp;":"&amp;dbP!$D$2),"&gt;="&amp;AI$6,INDIRECT($F$1&amp;dbP!$D$2&amp;":"&amp;dbP!$D$2),"&lt;="&amp;AI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J200" s="1">
        <f ca="1">SUMIFS(INDIRECT($F$1&amp;$F200&amp;":"&amp;$F200),INDIRECT($F$1&amp;dbP!$D$2&amp;":"&amp;dbP!$D$2),"&gt;="&amp;AJ$6,INDIRECT($F$1&amp;dbP!$D$2&amp;":"&amp;dbP!$D$2),"&lt;="&amp;AJ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K200" s="1">
        <f ca="1">SUMIFS(INDIRECT($F$1&amp;$F200&amp;":"&amp;$F200),INDIRECT($F$1&amp;dbP!$D$2&amp;":"&amp;dbP!$D$2),"&gt;="&amp;AK$6,INDIRECT($F$1&amp;dbP!$D$2&amp;":"&amp;dbP!$D$2),"&lt;="&amp;AK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L200" s="1">
        <f ca="1">SUMIFS(INDIRECT($F$1&amp;$F200&amp;":"&amp;$F200),INDIRECT($F$1&amp;dbP!$D$2&amp;":"&amp;dbP!$D$2),"&gt;="&amp;AL$6,INDIRECT($F$1&amp;dbP!$D$2&amp;":"&amp;dbP!$D$2),"&lt;="&amp;AL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M200" s="1">
        <f ca="1">SUMIFS(INDIRECT($F$1&amp;$F200&amp;":"&amp;$F200),INDIRECT($F$1&amp;dbP!$D$2&amp;":"&amp;dbP!$D$2),"&gt;="&amp;AM$6,INDIRECT($F$1&amp;dbP!$D$2&amp;":"&amp;dbP!$D$2),"&lt;="&amp;AM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N200" s="1">
        <f ca="1">SUMIFS(INDIRECT($F$1&amp;$F200&amp;":"&amp;$F200),INDIRECT($F$1&amp;dbP!$D$2&amp;":"&amp;dbP!$D$2),"&gt;="&amp;AN$6,INDIRECT($F$1&amp;dbP!$D$2&amp;":"&amp;dbP!$D$2),"&lt;="&amp;AN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O200" s="1">
        <f ca="1">SUMIFS(INDIRECT($F$1&amp;$F200&amp;":"&amp;$F200),INDIRECT($F$1&amp;dbP!$D$2&amp;":"&amp;dbP!$D$2),"&gt;="&amp;AO$6,INDIRECT($F$1&amp;dbP!$D$2&amp;":"&amp;dbP!$D$2),"&lt;="&amp;AO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P200" s="1">
        <f ca="1">SUMIFS(INDIRECT($F$1&amp;$F200&amp;":"&amp;$F200),INDIRECT($F$1&amp;dbP!$D$2&amp;":"&amp;dbP!$D$2),"&gt;="&amp;AP$6,INDIRECT($F$1&amp;dbP!$D$2&amp;":"&amp;dbP!$D$2),"&lt;="&amp;AP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Q200" s="1">
        <f ca="1">SUMIFS(INDIRECT($F$1&amp;$F200&amp;":"&amp;$F200),INDIRECT($F$1&amp;dbP!$D$2&amp;":"&amp;dbP!$D$2),"&gt;="&amp;AQ$6,INDIRECT($F$1&amp;dbP!$D$2&amp;":"&amp;dbP!$D$2),"&lt;="&amp;AQ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R200" s="1">
        <f ca="1">SUMIFS(INDIRECT($F$1&amp;$F200&amp;":"&amp;$F200),INDIRECT($F$1&amp;dbP!$D$2&amp;":"&amp;dbP!$D$2),"&gt;="&amp;AR$6,INDIRECT($F$1&amp;dbP!$D$2&amp;":"&amp;dbP!$D$2),"&lt;="&amp;AR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S200" s="1">
        <f ca="1">SUMIFS(INDIRECT($F$1&amp;$F200&amp;":"&amp;$F200),INDIRECT($F$1&amp;dbP!$D$2&amp;":"&amp;dbP!$D$2),"&gt;="&amp;AS$6,INDIRECT($F$1&amp;dbP!$D$2&amp;":"&amp;dbP!$D$2),"&lt;="&amp;AS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T200" s="1">
        <f ca="1">SUMIFS(INDIRECT($F$1&amp;$F200&amp;":"&amp;$F200),INDIRECT($F$1&amp;dbP!$D$2&amp;":"&amp;dbP!$D$2),"&gt;="&amp;AT$6,INDIRECT($F$1&amp;dbP!$D$2&amp;":"&amp;dbP!$D$2),"&lt;="&amp;AT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U200" s="1">
        <f ca="1">SUMIFS(INDIRECT($F$1&amp;$F200&amp;":"&amp;$F200),INDIRECT($F$1&amp;dbP!$D$2&amp;":"&amp;dbP!$D$2),"&gt;="&amp;AU$6,INDIRECT($F$1&amp;dbP!$D$2&amp;":"&amp;dbP!$D$2),"&lt;="&amp;AU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V200" s="1">
        <f ca="1">SUMIFS(INDIRECT($F$1&amp;$F200&amp;":"&amp;$F200),INDIRECT($F$1&amp;dbP!$D$2&amp;":"&amp;dbP!$D$2),"&gt;="&amp;AV$6,INDIRECT($F$1&amp;dbP!$D$2&amp;":"&amp;dbP!$D$2),"&lt;="&amp;AV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W200" s="1">
        <f ca="1">SUMIFS(INDIRECT($F$1&amp;$F200&amp;":"&amp;$F200),INDIRECT($F$1&amp;dbP!$D$2&amp;":"&amp;dbP!$D$2),"&gt;="&amp;AW$6,INDIRECT($F$1&amp;dbP!$D$2&amp;":"&amp;dbP!$D$2),"&lt;="&amp;AW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X200" s="1">
        <f ca="1">SUMIFS(INDIRECT($F$1&amp;$F200&amp;":"&amp;$F200),INDIRECT($F$1&amp;dbP!$D$2&amp;":"&amp;dbP!$D$2),"&gt;="&amp;AX$6,INDIRECT($F$1&amp;dbP!$D$2&amp;":"&amp;dbP!$D$2),"&lt;="&amp;AX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Y200" s="1">
        <f ca="1">SUMIFS(INDIRECT($F$1&amp;$F200&amp;":"&amp;$F200),INDIRECT($F$1&amp;dbP!$D$2&amp;":"&amp;dbP!$D$2),"&gt;="&amp;AY$6,INDIRECT($F$1&amp;dbP!$D$2&amp;":"&amp;dbP!$D$2),"&lt;="&amp;AY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Z200" s="1">
        <f ca="1">SUMIFS(INDIRECT($F$1&amp;$F200&amp;":"&amp;$F200),INDIRECT($F$1&amp;dbP!$D$2&amp;":"&amp;dbP!$D$2),"&gt;="&amp;AZ$6,INDIRECT($F$1&amp;dbP!$D$2&amp;":"&amp;dbP!$D$2),"&lt;="&amp;AZ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A200" s="1">
        <f ca="1">SUMIFS(INDIRECT($F$1&amp;$F200&amp;":"&amp;$F200),INDIRECT($F$1&amp;dbP!$D$2&amp;":"&amp;dbP!$D$2),"&gt;="&amp;BA$6,INDIRECT($F$1&amp;dbP!$D$2&amp;":"&amp;dbP!$D$2),"&lt;="&amp;BA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B200" s="1">
        <f ca="1">SUMIFS(INDIRECT($F$1&amp;$F200&amp;":"&amp;$F200),INDIRECT($F$1&amp;dbP!$D$2&amp;":"&amp;dbP!$D$2),"&gt;="&amp;BB$6,INDIRECT($F$1&amp;dbP!$D$2&amp;":"&amp;dbP!$D$2),"&lt;="&amp;BB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C200" s="1">
        <f ca="1">SUMIFS(INDIRECT($F$1&amp;$F200&amp;":"&amp;$F200),INDIRECT($F$1&amp;dbP!$D$2&amp;":"&amp;dbP!$D$2),"&gt;="&amp;BC$6,INDIRECT($F$1&amp;dbP!$D$2&amp;":"&amp;dbP!$D$2),"&lt;="&amp;BC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D200" s="1">
        <f ca="1">SUMIFS(INDIRECT($F$1&amp;$F200&amp;":"&amp;$F200),INDIRECT($F$1&amp;dbP!$D$2&amp;":"&amp;dbP!$D$2),"&gt;="&amp;BD$6,INDIRECT($F$1&amp;dbP!$D$2&amp;":"&amp;dbP!$D$2),"&lt;="&amp;BD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E200" s="1">
        <f ca="1">SUMIFS(INDIRECT($F$1&amp;$F200&amp;":"&amp;$F200),INDIRECT($F$1&amp;dbP!$D$2&amp;":"&amp;dbP!$D$2),"&gt;="&amp;BE$6,INDIRECT($F$1&amp;dbP!$D$2&amp;":"&amp;dbP!$D$2),"&lt;="&amp;BE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</row>
    <row r="201" spans="1:57" x14ac:dyDescent="0.3">
      <c r="B201" s="1">
        <f>MAX(B$196:B200)+1</f>
        <v>13</v>
      </c>
      <c r="D201" s="1" t="str">
        <f ca="1">INDIRECT($B$1&amp;Items!AB$2&amp;$B201)</f>
        <v>PL(+)</v>
      </c>
      <c r="F201" s="1" t="str">
        <f ca="1">INDIRECT($B$1&amp;Items!X$2&amp;$B201)</f>
        <v>AA</v>
      </c>
      <c r="H201" s="13" t="str">
        <f ca="1">INDIRECT($B$1&amp;Items!U$2&amp;$B201)</f>
        <v>Выручка</v>
      </c>
      <c r="I201" s="13" t="str">
        <f ca="1">IF(INDIRECT($B$1&amp;Items!V$2&amp;$B201)="",H201,INDIRECT($B$1&amp;Items!V$2&amp;$B201))</f>
        <v>Выручка от реализации</v>
      </c>
      <c r="J201" s="1" t="str">
        <f ca="1">IF(INDIRECT($B$1&amp;Items!W$2&amp;$B201)="",IF(H201&lt;&gt;I201,"  "&amp;I201,I201),"    "&amp;INDIRECT($B$1&amp;Items!W$2&amp;$B201))</f>
        <v xml:space="preserve">    Направление-3</v>
      </c>
      <c r="S201" s="1">
        <f ca="1">SUM($U201:INDIRECT(ADDRESS(ROW(),SUMIFS($1:$1,$5:$5,MAX($5:$5)))))</f>
        <v>0</v>
      </c>
      <c r="V201" s="1">
        <f ca="1">SUMIFS(INDIRECT($F$1&amp;$F201&amp;":"&amp;$F201),INDIRECT($F$1&amp;dbP!$D$2&amp;":"&amp;dbP!$D$2),"&gt;="&amp;V$6,INDIRECT($F$1&amp;dbP!$D$2&amp;":"&amp;dbP!$D$2),"&lt;="&amp;V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W201" s="1">
        <f ca="1">SUMIFS(INDIRECT($F$1&amp;$F201&amp;":"&amp;$F201),INDIRECT($F$1&amp;dbP!$D$2&amp;":"&amp;dbP!$D$2),"&gt;="&amp;W$6,INDIRECT($F$1&amp;dbP!$D$2&amp;":"&amp;dbP!$D$2),"&lt;="&amp;W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X201" s="1">
        <f ca="1">SUMIFS(INDIRECT($F$1&amp;$F201&amp;":"&amp;$F201),INDIRECT($F$1&amp;dbP!$D$2&amp;":"&amp;dbP!$D$2),"&gt;="&amp;X$6,INDIRECT($F$1&amp;dbP!$D$2&amp;":"&amp;dbP!$D$2),"&lt;="&amp;X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Y201" s="1">
        <f ca="1">SUMIFS(INDIRECT($F$1&amp;$F201&amp;":"&amp;$F201),INDIRECT($F$1&amp;dbP!$D$2&amp;":"&amp;dbP!$D$2),"&gt;="&amp;Y$6,INDIRECT($F$1&amp;dbP!$D$2&amp;":"&amp;dbP!$D$2),"&lt;="&amp;Y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Z201" s="1">
        <f ca="1">SUMIFS(INDIRECT($F$1&amp;$F201&amp;":"&amp;$F201),INDIRECT($F$1&amp;dbP!$D$2&amp;":"&amp;dbP!$D$2),"&gt;="&amp;Z$6,INDIRECT($F$1&amp;dbP!$D$2&amp;":"&amp;dbP!$D$2),"&lt;="&amp;Z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A201" s="1">
        <f ca="1">SUMIFS(INDIRECT($F$1&amp;$F201&amp;":"&amp;$F201),INDIRECT($F$1&amp;dbP!$D$2&amp;":"&amp;dbP!$D$2),"&gt;="&amp;AA$6,INDIRECT($F$1&amp;dbP!$D$2&amp;":"&amp;dbP!$D$2),"&lt;="&amp;AA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B201" s="1">
        <f ca="1">SUMIFS(INDIRECT($F$1&amp;$F201&amp;":"&amp;$F201),INDIRECT($F$1&amp;dbP!$D$2&amp;":"&amp;dbP!$D$2),"&gt;="&amp;AB$6,INDIRECT($F$1&amp;dbP!$D$2&amp;":"&amp;dbP!$D$2),"&lt;="&amp;AB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C201" s="1">
        <f ca="1">SUMIFS(INDIRECT($F$1&amp;$F201&amp;":"&amp;$F201),INDIRECT($F$1&amp;dbP!$D$2&amp;":"&amp;dbP!$D$2),"&gt;="&amp;AC$6,INDIRECT($F$1&amp;dbP!$D$2&amp;":"&amp;dbP!$D$2),"&lt;="&amp;AC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D201" s="1">
        <f ca="1">SUMIFS(INDIRECT($F$1&amp;$F201&amp;":"&amp;$F201),INDIRECT($F$1&amp;dbP!$D$2&amp;":"&amp;dbP!$D$2),"&gt;="&amp;AD$6,INDIRECT($F$1&amp;dbP!$D$2&amp;":"&amp;dbP!$D$2),"&lt;="&amp;AD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E201" s="1">
        <f ca="1">SUMIFS(INDIRECT($F$1&amp;$F201&amp;":"&amp;$F201),INDIRECT($F$1&amp;dbP!$D$2&amp;":"&amp;dbP!$D$2),"&gt;="&amp;AE$6,INDIRECT($F$1&amp;dbP!$D$2&amp;":"&amp;dbP!$D$2),"&lt;="&amp;AE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F201" s="1">
        <f ca="1">SUMIFS(INDIRECT($F$1&amp;$F201&amp;":"&amp;$F201),INDIRECT($F$1&amp;dbP!$D$2&amp;":"&amp;dbP!$D$2),"&gt;="&amp;AF$6,INDIRECT($F$1&amp;dbP!$D$2&amp;":"&amp;dbP!$D$2),"&lt;="&amp;AF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G201" s="1">
        <f ca="1">SUMIFS(INDIRECT($F$1&amp;$F201&amp;":"&amp;$F201),INDIRECT($F$1&amp;dbP!$D$2&amp;":"&amp;dbP!$D$2),"&gt;="&amp;AG$6,INDIRECT($F$1&amp;dbP!$D$2&amp;":"&amp;dbP!$D$2),"&lt;="&amp;AG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H201" s="1">
        <f ca="1">SUMIFS(INDIRECT($F$1&amp;$F201&amp;":"&amp;$F201),INDIRECT($F$1&amp;dbP!$D$2&amp;":"&amp;dbP!$D$2),"&gt;="&amp;AH$6,INDIRECT($F$1&amp;dbP!$D$2&amp;":"&amp;dbP!$D$2),"&lt;="&amp;AH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I201" s="1">
        <f ca="1">SUMIFS(INDIRECT($F$1&amp;$F201&amp;":"&amp;$F201),INDIRECT($F$1&amp;dbP!$D$2&amp;":"&amp;dbP!$D$2),"&gt;="&amp;AI$6,INDIRECT($F$1&amp;dbP!$D$2&amp;":"&amp;dbP!$D$2),"&lt;="&amp;AI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J201" s="1">
        <f ca="1">SUMIFS(INDIRECT($F$1&amp;$F201&amp;":"&amp;$F201),INDIRECT($F$1&amp;dbP!$D$2&amp;":"&amp;dbP!$D$2),"&gt;="&amp;AJ$6,INDIRECT($F$1&amp;dbP!$D$2&amp;":"&amp;dbP!$D$2),"&lt;="&amp;AJ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K201" s="1">
        <f ca="1">SUMIFS(INDIRECT($F$1&amp;$F201&amp;":"&amp;$F201),INDIRECT($F$1&amp;dbP!$D$2&amp;":"&amp;dbP!$D$2),"&gt;="&amp;AK$6,INDIRECT($F$1&amp;dbP!$D$2&amp;":"&amp;dbP!$D$2),"&lt;="&amp;AK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L201" s="1">
        <f ca="1">SUMIFS(INDIRECT($F$1&amp;$F201&amp;":"&amp;$F201),INDIRECT($F$1&amp;dbP!$D$2&amp;":"&amp;dbP!$D$2),"&gt;="&amp;AL$6,INDIRECT($F$1&amp;dbP!$D$2&amp;":"&amp;dbP!$D$2),"&lt;="&amp;AL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M201" s="1">
        <f ca="1">SUMIFS(INDIRECT($F$1&amp;$F201&amp;":"&amp;$F201),INDIRECT($F$1&amp;dbP!$D$2&amp;":"&amp;dbP!$D$2),"&gt;="&amp;AM$6,INDIRECT($F$1&amp;dbP!$D$2&amp;":"&amp;dbP!$D$2),"&lt;="&amp;AM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N201" s="1">
        <f ca="1">SUMIFS(INDIRECT($F$1&amp;$F201&amp;":"&amp;$F201),INDIRECT($F$1&amp;dbP!$D$2&amp;":"&amp;dbP!$D$2),"&gt;="&amp;AN$6,INDIRECT($F$1&amp;dbP!$D$2&amp;":"&amp;dbP!$D$2),"&lt;="&amp;AN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O201" s="1">
        <f ca="1">SUMIFS(INDIRECT($F$1&amp;$F201&amp;":"&amp;$F201),INDIRECT($F$1&amp;dbP!$D$2&amp;":"&amp;dbP!$D$2),"&gt;="&amp;AO$6,INDIRECT($F$1&amp;dbP!$D$2&amp;":"&amp;dbP!$D$2),"&lt;="&amp;AO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P201" s="1">
        <f ca="1">SUMIFS(INDIRECT($F$1&amp;$F201&amp;":"&amp;$F201),INDIRECT($F$1&amp;dbP!$D$2&amp;":"&amp;dbP!$D$2),"&gt;="&amp;AP$6,INDIRECT($F$1&amp;dbP!$D$2&amp;":"&amp;dbP!$D$2),"&lt;="&amp;AP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Q201" s="1">
        <f ca="1">SUMIFS(INDIRECT($F$1&amp;$F201&amp;":"&amp;$F201),INDIRECT($F$1&amp;dbP!$D$2&amp;":"&amp;dbP!$D$2),"&gt;="&amp;AQ$6,INDIRECT($F$1&amp;dbP!$D$2&amp;":"&amp;dbP!$D$2),"&lt;="&amp;AQ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R201" s="1">
        <f ca="1">SUMIFS(INDIRECT($F$1&amp;$F201&amp;":"&amp;$F201),INDIRECT($F$1&amp;dbP!$D$2&amp;":"&amp;dbP!$D$2),"&gt;="&amp;AR$6,INDIRECT($F$1&amp;dbP!$D$2&amp;":"&amp;dbP!$D$2),"&lt;="&amp;AR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S201" s="1">
        <f ca="1">SUMIFS(INDIRECT($F$1&amp;$F201&amp;":"&amp;$F201),INDIRECT($F$1&amp;dbP!$D$2&amp;":"&amp;dbP!$D$2),"&gt;="&amp;AS$6,INDIRECT($F$1&amp;dbP!$D$2&amp;":"&amp;dbP!$D$2),"&lt;="&amp;AS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T201" s="1">
        <f ca="1">SUMIFS(INDIRECT($F$1&amp;$F201&amp;":"&amp;$F201),INDIRECT($F$1&amp;dbP!$D$2&amp;":"&amp;dbP!$D$2),"&gt;="&amp;AT$6,INDIRECT($F$1&amp;dbP!$D$2&amp;":"&amp;dbP!$D$2),"&lt;="&amp;AT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U201" s="1">
        <f ca="1">SUMIFS(INDIRECT($F$1&amp;$F201&amp;":"&amp;$F201),INDIRECT($F$1&amp;dbP!$D$2&amp;":"&amp;dbP!$D$2),"&gt;="&amp;AU$6,INDIRECT($F$1&amp;dbP!$D$2&amp;":"&amp;dbP!$D$2),"&lt;="&amp;AU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V201" s="1">
        <f ca="1">SUMIFS(INDIRECT($F$1&amp;$F201&amp;":"&amp;$F201),INDIRECT($F$1&amp;dbP!$D$2&amp;":"&amp;dbP!$D$2),"&gt;="&amp;AV$6,INDIRECT($F$1&amp;dbP!$D$2&amp;":"&amp;dbP!$D$2),"&lt;="&amp;AV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W201" s="1">
        <f ca="1">SUMIFS(INDIRECT($F$1&amp;$F201&amp;":"&amp;$F201),INDIRECT($F$1&amp;dbP!$D$2&amp;":"&amp;dbP!$D$2),"&gt;="&amp;AW$6,INDIRECT($F$1&amp;dbP!$D$2&amp;":"&amp;dbP!$D$2),"&lt;="&amp;AW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X201" s="1">
        <f ca="1">SUMIFS(INDIRECT($F$1&amp;$F201&amp;":"&amp;$F201),INDIRECT($F$1&amp;dbP!$D$2&amp;":"&amp;dbP!$D$2),"&gt;="&amp;AX$6,INDIRECT($F$1&amp;dbP!$D$2&amp;":"&amp;dbP!$D$2),"&lt;="&amp;AX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Y201" s="1">
        <f ca="1">SUMIFS(INDIRECT($F$1&amp;$F201&amp;":"&amp;$F201),INDIRECT($F$1&amp;dbP!$D$2&amp;":"&amp;dbP!$D$2),"&gt;="&amp;AY$6,INDIRECT($F$1&amp;dbP!$D$2&amp;":"&amp;dbP!$D$2),"&lt;="&amp;AY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Z201" s="1">
        <f ca="1">SUMIFS(INDIRECT($F$1&amp;$F201&amp;":"&amp;$F201),INDIRECT($F$1&amp;dbP!$D$2&amp;":"&amp;dbP!$D$2),"&gt;="&amp;AZ$6,INDIRECT($F$1&amp;dbP!$D$2&amp;":"&amp;dbP!$D$2),"&lt;="&amp;AZ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A201" s="1">
        <f ca="1">SUMIFS(INDIRECT($F$1&amp;$F201&amp;":"&amp;$F201),INDIRECT($F$1&amp;dbP!$D$2&amp;":"&amp;dbP!$D$2),"&gt;="&amp;BA$6,INDIRECT($F$1&amp;dbP!$D$2&amp;":"&amp;dbP!$D$2),"&lt;="&amp;BA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B201" s="1">
        <f ca="1">SUMIFS(INDIRECT($F$1&amp;$F201&amp;":"&amp;$F201),INDIRECT($F$1&amp;dbP!$D$2&amp;":"&amp;dbP!$D$2),"&gt;="&amp;BB$6,INDIRECT($F$1&amp;dbP!$D$2&amp;":"&amp;dbP!$D$2),"&lt;="&amp;BB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C201" s="1">
        <f ca="1">SUMIFS(INDIRECT($F$1&amp;$F201&amp;":"&amp;$F201),INDIRECT($F$1&amp;dbP!$D$2&amp;":"&amp;dbP!$D$2),"&gt;="&amp;BC$6,INDIRECT($F$1&amp;dbP!$D$2&amp;":"&amp;dbP!$D$2),"&lt;="&amp;BC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D201" s="1">
        <f ca="1">SUMIFS(INDIRECT($F$1&amp;$F201&amp;":"&amp;$F201),INDIRECT($F$1&amp;dbP!$D$2&amp;":"&amp;dbP!$D$2),"&gt;="&amp;BD$6,INDIRECT($F$1&amp;dbP!$D$2&amp;":"&amp;dbP!$D$2),"&lt;="&amp;BD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E201" s="1">
        <f ca="1">SUMIFS(INDIRECT($F$1&amp;$F201&amp;":"&amp;$F201),INDIRECT($F$1&amp;dbP!$D$2&amp;":"&amp;dbP!$D$2),"&gt;="&amp;BE$6,INDIRECT($F$1&amp;dbP!$D$2&amp;":"&amp;dbP!$D$2),"&lt;="&amp;BE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</row>
    <row r="202" spans="1:57" x14ac:dyDescent="0.3">
      <c r="B202" s="1">
        <f>MAX(B$196:B201)+1</f>
        <v>14</v>
      </c>
      <c r="D202" s="1">
        <f ca="1">INDIRECT($B$1&amp;Items!AB$2&amp;$B202)</f>
        <v>0</v>
      </c>
      <c r="F202" s="1" t="str">
        <f ca="1">INDIRECT($B$1&amp;Items!X$2&amp;$B202)</f>
        <v>AA</v>
      </c>
      <c r="H202" s="13" t="str">
        <f ca="1">INDIRECT($B$1&amp;Items!U$2&amp;$B202)</f>
        <v>Выручка</v>
      </c>
      <c r="I202" s="13" t="str">
        <f ca="1">IF(INDIRECT($B$1&amp;Items!V$2&amp;$B202)="",H202,INDIRECT($B$1&amp;Items!V$2&amp;$B202))</f>
        <v>Прочая выручка</v>
      </c>
      <c r="J202" s="1" t="str">
        <f ca="1">IF(INDIRECT($B$1&amp;Items!W$2&amp;$B202)="",IF(H202&lt;&gt;I202,"  "&amp;I202,I202),"    "&amp;INDIRECT($B$1&amp;Items!W$2&amp;$B202))</f>
        <v xml:space="preserve">  Прочая выручка</v>
      </c>
      <c r="S202" s="1">
        <f ca="1">SUM($U202:INDIRECT(ADDRESS(ROW(),SUMIFS($1:$1,$5:$5,MAX($5:$5)))))</f>
        <v>0</v>
      </c>
      <c r="V202" s="1">
        <f ca="1">SUMIFS(INDIRECT($F$1&amp;$F202&amp;":"&amp;$F202),INDIRECT($F$1&amp;dbP!$D$2&amp;":"&amp;dbP!$D$2),"&gt;="&amp;V$6,INDIRECT($F$1&amp;dbP!$D$2&amp;":"&amp;dbP!$D$2),"&lt;="&amp;V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W202" s="1">
        <f ca="1">SUMIFS(INDIRECT($F$1&amp;$F202&amp;":"&amp;$F202),INDIRECT($F$1&amp;dbP!$D$2&amp;":"&amp;dbP!$D$2),"&gt;="&amp;W$6,INDIRECT($F$1&amp;dbP!$D$2&amp;":"&amp;dbP!$D$2),"&lt;="&amp;W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X202" s="1">
        <f ca="1">SUMIFS(INDIRECT($F$1&amp;$F202&amp;":"&amp;$F202),INDIRECT($F$1&amp;dbP!$D$2&amp;":"&amp;dbP!$D$2),"&gt;="&amp;X$6,INDIRECT($F$1&amp;dbP!$D$2&amp;":"&amp;dbP!$D$2),"&lt;="&amp;X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Y202" s="1">
        <f ca="1">SUMIFS(INDIRECT($F$1&amp;$F202&amp;":"&amp;$F202),INDIRECT($F$1&amp;dbP!$D$2&amp;":"&amp;dbP!$D$2),"&gt;="&amp;Y$6,INDIRECT($F$1&amp;dbP!$D$2&amp;":"&amp;dbP!$D$2),"&lt;="&amp;Y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Z202" s="1">
        <f ca="1">SUMIFS(INDIRECT($F$1&amp;$F202&amp;":"&amp;$F202),INDIRECT($F$1&amp;dbP!$D$2&amp;":"&amp;dbP!$D$2),"&gt;="&amp;Z$6,INDIRECT($F$1&amp;dbP!$D$2&amp;":"&amp;dbP!$D$2),"&lt;="&amp;Z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A202" s="1">
        <f ca="1">SUMIFS(INDIRECT($F$1&amp;$F202&amp;":"&amp;$F202),INDIRECT($F$1&amp;dbP!$D$2&amp;":"&amp;dbP!$D$2),"&gt;="&amp;AA$6,INDIRECT($F$1&amp;dbP!$D$2&amp;":"&amp;dbP!$D$2),"&lt;="&amp;AA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B202" s="1">
        <f ca="1">SUMIFS(INDIRECT($F$1&amp;$F202&amp;":"&amp;$F202),INDIRECT($F$1&amp;dbP!$D$2&amp;":"&amp;dbP!$D$2),"&gt;="&amp;AB$6,INDIRECT($F$1&amp;dbP!$D$2&amp;":"&amp;dbP!$D$2),"&lt;="&amp;AB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C202" s="1">
        <f ca="1">SUMIFS(INDIRECT($F$1&amp;$F202&amp;":"&amp;$F202),INDIRECT($F$1&amp;dbP!$D$2&amp;":"&amp;dbP!$D$2),"&gt;="&amp;AC$6,INDIRECT($F$1&amp;dbP!$D$2&amp;":"&amp;dbP!$D$2),"&lt;="&amp;AC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D202" s="1">
        <f ca="1">SUMIFS(INDIRECT($F$1&amp;$F202&amp;":"&amp;$F202),INDIRECT($F$1&amp;dbP!$D$2&amp;":"&amp;dbP!$D$2),"&gt;="&amp;AD$6,INDIRECT($F$1&amp;dbP!$D$2&amp;":"&amp;dbP!$D$2),"&lt;="&amp;AD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E202" s="1">
        <f ca="1">SUMIFS(INDIRECT($F$1&amp;$F202&amp;":"&amp;$F202),INDIRECT($F$1&amp;dbP!$D$2&amp;":"&amp;dbP!$D$2),"&gt;="&amp;AE$6,INDIRECT($F$1&amp;dbP!$D$2&amp;":"&amp;dbP!$D$2),"&lt;="&amp;AE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F202" s="1">
        <f ca="1">SUMIFS(INDIRECT($F$1&amp;$F202&amp;":"&amp;$F202),INDIRECT($F$1&amp;dbP!$D$2&amp;":"&amp;dbP!$D$2),"&gt;="&amp;AF$6,INDIRECT($F$1&amp;dbP!$D$2&amp;":"&amp;dbP!$D$2),"&lt;="&amp;AF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G202" s="1">
        <f ca="1">SUMIFS(INDIRECT($F$1&amp;$F202&amp;":"&amp;$F202),INDIRECT($F$1&amp;dbP!$D$2&amp;":"&amp;dbP!$D$2),"&gt;="&amp;AG$6,INDIRECT($F$1&amp;dbP!$D$2&amp;":"&amp;dbP!$D$2),"&lt;="&amp;AG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H202" s="1">
        <f ca="1">SUMIFS(INDIRECT($F$1&amp;$F202&amp;":"&amp;$F202),INDIRECT($F$1&amp;dbP!$D$2&amp;":"&amp;dbP!$D$2),"&gt;="&amp;AH$6,INDIRECT($F$1&amp;dbP!$D$2&amp;":"&amp;dbP!$D$2),"&lt;="&amp;AH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I202" s="1">
        <f ca="1">SUMIFS(INDIRECT($F$1&amp;$F202&amp;":"&amp;$F202),INDIRECT($F$1&amp;dbP!$D$2&amp;":"&amp;dbP!$D$2),"&gt;="&amp;AI$6,INDIRECT($F$1&amp;dbP!$D$2&amp;":"&amp;dbP!$D$2),"&lt;="&amp;AI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J202" s="1">
        <f ca="1">SUMIFS(INDIRECT($F$1&amp;$F202&amp;":"&amp;$F202),INDIRECT($F$1&amp;dbP!$D$2&amp;":"&amp;dbP!$D$2),"&gt;="&amp;AJ$6,INDIRECT($F$1&amp;dbP!$D$2&amp;":"&amp;dbP!$D$2),"&lt;="&amp;AJ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K202" s="1">
        <f ca="1">SUMIFS(INDIRECT($F$1&amp;$F202&amp;":"&amp;$F202),INDIRECT($F$1&amp;dbP!$D$2&amp;":"&amp;dbP!$D$2),"&gt;="&amp;AK$6,INDIRECT($F$1&amp;dbP!$D$2&amp;":"&amp;dbP!$D$2),"&lt;="&amp;AK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L202" s="1">
        <f ca="1">SUMIFS(INDIRECT($F$1&amp;$F202&amp;":"&amp;$F202),INDIRECT($F$1&amp;dbP!$D$2&amp;":"&amp;dbP!$D$2),"&gt;="&amp;AL$6,INDIRECT($F$1&amp;dbP!$D$2&amp;":"&amp;dbP!$D$2),"&lt;="&amp;AL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M202" s="1">
        <f ca="1">SUMIFS(INDIRECT($F$1&amp;$F202&amp;":"&amp;$F202),INDIRECT($F$1&amp;dbP!$D$2&amp;":"&amp;dbP!$D$2),"&gt;="&amp;AM$6,INDIRECT($F$1&amp;dbP!$D$2&amp;":"&amp;dbP!$D$2),"&lt;="&amp;AM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N202" s="1">
        <f ca="1">SUMIFS(INDIRECT($F$1&amp;$F202&amp;":"&amp;$F202),INDIRECT($F$1&amp;dbP!$D$2&amp;":"&amp;dbP!$D$2),"&gt;="&amp;AN$6,INDIRECT($F$1&amp;dbP!$D$2&amp;":"&amp;dbP!$D$2),"&lt;="&amp;AN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O202" s="1">
        <f ca="1">SUMIFS(INDIRECT($F$1&amp;$F202&amp;":"&amp;$F202),INDIRECT($F$1&amp;dbP!$D$2&amp;":"&amp;dbP!$D$2),"&gt;="&amp;AO$6,INDIRECT($F$1&amp;dbP!$D$2&amp;":"&amp;dbP!$D$2),"&lt;="&amp;AO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P202" s="1">
        <f ca="1">SUMIFS(INDIRECT($F$1&amp;$F202&amp;":"&amp;$F202),INDIRECT($F$1&amp;dbP!$D$2&amp;":"&amp;dbP!$D$2),"&gt;="&amp;AP$6,INDIRECT($F$1&amp;dbP!$D$2&amp;":"&amp;dbP!$D$2),"&lt;="&amp;AP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Q202" s="1">
        <f ca="1">SUMIFS(INDIRECT($F$1&amp;$F202&amp;":"&amp;$F202),INDIRECT($F$1&amp;dbP!$D$2&amp;":"&amp;dbP!$D$2),"&gt;="&amp;AQ$6,INDIRECT($F$1&amp;dbP!$D$2&amp;":"&amp;dbP!$D$2),"&lt;="&amp;AQ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R202" s="1">
        <f ca="1">SUMIFS(INDIRECT($F$1&amp;$F202&amp;":"&amp;$F202),INDIRECT($F$1&amp;dbP!$D$2&amp;":"&amp;dbP!$D$2),"&gt;="&amp;AR$6,INDIRECT($F$1&amp;dbP!$D$2&amp;":"&amp;dbP!$D$2),"&lt;="&amp;AR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S202" s="1">
        <f ca="1">SUMIFS(INDIRECT($F$1&amp;$F202&amp;":"&amp;$F202),INDIRECT($F$1&amp;dbP!$D$2&amp;":"&amp;dbP!$D$2),"&gt;="&amp;AS$6,INDIRECT($F$1&amp;dbP!$D$2&amp;":"&amp;dbP!$D$2),"&lt;="&amp;AS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T202" s="1">
        <f ca="1">SUMIFS(INDIRECT($F$1&amp;$F202&amp;":"&amp;$F202),INDIRECT($F$1&amp;dbP!$D$2&amp;":"&amp;dbP!$D$2),"&gt;="&amp;AT$6,INDIRECT($F$1&amp;dbP!$D$2&amp;":"&amp;dbP!$D$2),"&lt;="&amp;AT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U202" s="1">
        <f ca="1">SUMIFS(INDIRECT($F$1&amp;$F202&amp;":"&amp;$F202),INDIRECT($F$1&amp;dbP!$D$2&amp;":"&amp;dbP!$D$2),"&gt;="&amp;AU$6,INDIRECT($F$1&amp;dbP!$D$2&amp;":"&amp;dbP!$D$2),"&lt;="&amp;AU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V202" s="1">
        <f ca="1">SUMIFS(INDIRECT($F$1&amp;$F202&amp;":"&amp;$F202),INDIRECT($F$1&amp;dbP!$D$2&amp;":"&amp;dbP!$D$2),"&gt;="&amp;AV$6,INDIRECT($F$1&amp;dbP!$D$2&amp;":"&amp;dbP!$D$2),"&lt;="&amp;AV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W202" s="1">
        <f ca="1">SUMIFS(INDIRECT($F$1&amp;$F202&amp;":"&amp;$F202),INDIRECT($F$1&amp;dbP!$D$2&amp;":"&amp;dbP!$D$2),"&gt;="&amp;AW$6,INDIRECT($F$1&amp;dbP!$D$2&amp;":"&amp;dbP!$D$2),"&lt;="&amp;AW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X202" s="1">
        <f ca="1">SUMIFS(INDIRECT($F$1&amp;$F202&amp;":"&amp;$F202),INDIRECT($F$1&amp;dbP!$D$2&amp;":"&amp;dbP!$D$2),"&gt;="&amp;AX$6,INDIRECT($F$1&amp;dbP!$D$2&amp;":"&amp;dbP!$D$2),"&lt;="&amp;AX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Y202" s="1">
        <f ca="1">SUMIFS(INDIRECT($F$1&amp;$F202&amp;":"&amp;$F202),INDIRECT($F$1&amp;dbP!$D$2&amp;":"&amp;dbP!$D$2),"&gt;="&amp;AY$6,INDIRECT($F$1&amp;dbP!$D$2&amp;":"&amp;dbP!$D$2),"&lt;="&amp;AY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Z202" s="1">
        <f ca="1">SUMIFS(INDIRECT($F$1&amp;$F202&amp;":"&amp;$F202),INDIRECT($F$1&amp;dbP!$D$2&amp;":"&amp;dbP!$D$2),"&gt;="&amp;AZ$6,INDIRECT($F$1&amp;dbP!$D$2&amp;":"&amp;dbP!$D$2),"&lt;="&amp;AZ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A202" s="1">
        <f ca="1">SUMIFS(INDIRECT($F$1&amp;$F202&amp;":"&amp;$F202),INDIRECT($F$1&amp;dbP!$D$2&amp;":"&amp;dbP!$D$2),"&gt;="&amp;BA$6,INDIRECT($F$1&amp;dbP!$D$2&amp;":"&amp;dbP!$D$2),"&lt;="&amp;BA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B202" s="1">
        <f ca="1">SUMIFS(INDIRECT($F$1&amp;$F202&amp;":"&amp;$F202),INDIRECT($F$1&amp;dbP!$D$2&amp;":"&amp;dbP!$D$2),"&gt;="&amp;BB$6,INDIRECT($F$1&amp;dbP!$D$2&amp;":"&amp;dbP!$D$2),"&lt;="&amp;BB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C202" s="1">
        <f ca="1">SUMIFS(INDIRECT($F$1&amp;$F202&amp;":"&amp;$F202),INDIRECT($F$1&amp;dbP!$D$2&amp;":"&amp;dbP!$D$2),"&gt;="&amp;BC$6,INDIRECT($F$1&amp;dbP!$D$2&amp;":"&amp;dbP!$D$2),"&lt;="&amp;BC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D202" s="1">
        <f ca="1">SUMIFS(INDIRECT($F$1&amp;$F202&amp;":"&amp;$F202),INDIRECT($F$1&amp;dbP!$D$2&amp;":"&amp;dbP!$D$2),"&gt;="&amp;BD$6,INDIRECT($F$1&amp;dbP!$D$2&amp;":"&amp;dbP!$D$2),"&lt;="&amp;BD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E202" s="1">
        <f ca="1">SUMIFS(INDIRECT($F$1&amp;$F202&amp;":"&amp;$F202),INDIRECT($F$1&amp;dbP!$D$2&amp;":"&amp;dbP!$D$2),"&gt;="&amp;BE$6,INDIRECT($F$1&amp;dbP!$D$2&amp;":"&amp;dbP!$D$2),"&lt;="&amp;BE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</row>
    <row r="203" spans="1:57" x14ac:dyDescent="0.3">
      <c r="B203" s="1">
        <f>MAX(B$196:B202)+1</f>
        <v>15</v>
      </c>
      <c r="D203" s="1" t="str">
        <f ca="1">INDIRECT($B$1&amp;Items!AB$2&amp;$B203)</f>
        <v>PL(+)</v>
      </c>
      <c r="F203" s="1" t="str">
        <f ca="1">INDIRECT($B$1&amp;Items!X$2&amp;$B203)</f>
        <v>AA</v>
      </c>
      <c r="H203" s="13" t="str">
        <f ca="1">INDIRECT($B$1&amp;Items!U$2&amp;$B203)</f>
        <v>Выручка</v>
      </c>
      <c r="I203" s="13" t="str">
        <f ca="1">IF(INDIRECT($B$1&amp;Items!V$2&amp;$B203)="",H203,INDIRECT($B$1&amp;Items!V$2&amp;$B203))</f>
        <v>Прочая выручка</v>
      </c>
      <c r="J203" s="1" t="str">
        <f ca="1">IF(INDIRECT($B$1&amp;Items!W$2&amp;$B203)="",IF(H203&lt;&gt;I203,"  "&amp;I203,I203),"    "&amp;INDIRECT($B$1&amp;Items!W$2&amp;$B203))</f>
        <v xml:space="preserve">    Прочие продажи-1</v>
      </c>
      <c r="S203" s="1">
        <f ca="1">SUM($U203:INDIRECT(ADDRESS(ROW(),SUMIFS($1:$1,$5:$5,MAX($5:$5)))))</f>
        <v>0</v>
      </c>
      <c r="V203" s="1">
        <f ca="1">SUMIFS(INDIRECT($F$1&amp;$F203&amp;":"&amp;$F203),INDIRECT($F$1&amp;dbP!$D$2&amp;":"&amp;dbP!$D$2),"&gt;="&amp;V$6,INDIRECT($F$1&amp;dbP!$D$2&amp;":"&amp;dbP!$D$2),"&lt;="&amp;V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W203" s="1">
        <f ca="1">SUMIFS(INDIRECT($F$1&amp;$F203&amp;":"&amp;$F203),INDIRECT($F$1&amp;dbP!$D$2&amp;":"&amp;dbP!$D$2),"&gt;="&amp;W$6,INDIRECT($F$1&amp;dbP!$D$2&amp;":"&amp;dbP!$D$2),"&lt;="&amp;W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X203" s="1">
        <f ca="1">SUMIFS(INDIRECT($F$1&amp;$F203&amp;":"&amp;$F203),INDIRECT($F$1&amp;dbP!$D$2&amp;":"&amp;dbP!$D$2),"&gt;="&amp;X$6,INDIRECT($F$1&amp;dbP!$D$2&amp;":"&amp;dbP!$D$2),"&lt;="&amp;X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Y203" s="1">
        <f ca="1">SUMIFS(INDIRECT($F$1&amp;$F203&amp;":"&amp;$F203),INDIRECT($F$1&amp;dbP!$D$2&amp;":"&amp;dbP!$D$2),"&gt;="&amp;Y$6,INDIRECT($F$1&amp;dbP!$D$2&amp;":"&amp;dbP!$D$2),"&lt;="&amp;Y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Z203" s="1">
        <f ca="1">SUMIFS(INDIRECT($F$1&amp;$F203&amp;":"&amp;$F203),INDIRECT($F$1&amp;dbP!$D$2&amp;":"&amp;dbP!$D$2),"&gt;="&amp;Z$6,INDIRECT($F$1&amp;dbP!$D$2&amp;":"&amp;dbP!$D$2),"&lt;="&amp;Z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A203" s="1">
        <f ca="1">SUMIFS(INDIRECT($F$1&amp;$F203&amp;":"&amp;$F203),INDIRECT($F$1&amp;dbP!$D$2&amp;":"&amp;dbP!$D$2),"&gt;="&amp;AA$6,INDIRECT($F$1&amp;dbP!$D$2&amp;":"&amp;dbP!$D$2),"&lt;="&amp;AA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B203" s="1">
        <f ca="1">SUMIFS(INDIRECT($F$1&amp;$F203&amp;":"&amp;$F203),INDIRECT($F$1&amp;dbP!$D$2&amp;":"&amp;dbP!$D$2),"&gt;="&amp;AB$6,INDIRECT($F$1&amp;dbP!$D$2&amp;":"&amp;dbP!$D$2),"&lt;="&amp;AB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C203" s="1">
        <f ca="1">SUMIFS(INDIRECT($F$1&amp;$F203&amp;":"&amp;$F203),INDIRECT($F$1&amp;dbP!$D$2&amp;":"&amp;dbP!$D$2),"&gt;="&amp;AC$6,INDIRECT($F$1&amp;dbP!$D$2&amp;":"&amp;dbP!$D$2),"&lt;="&amp;AC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D203" s="1">
        <f ca="1">SUMIFS(INDIRECT($F$1&amp;$F203&amp;":"&amp;$F203),INDIRECT($F$1&amp;dbP!$D$2&amp;":"&amp;dbP!$D$2),"&gt;="&amp;AD$6,INDIRECT($F$1&amp;dbP!$D$2&amp;":"&amp;dbP!$D$2),"&lt;="&amp;AD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E203" s="1">
        <f ca="1">SUMIFS(INDIRECT($F$1&amp;$F203&amp;":"&amp;$F203),INDIRECT($F$1&amp;dbP!$D$2&amp;":"&amp;dbP!$D$2),"&gt;="&amp;AE$6,INDIRECT($F$1&amp;dbP!$D$2&amp;":"&amp;dbP!$D$2),"&lt;="&amp;AE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F203" s="1">
        <f ca="1">SUMIFS(INDIRECT($F$1&amp;$F203&amp;":"&amp;$F203),INDIRECT($F$1&amp;dbP!$D$2&amp;":"&amp;dbP!$D$2),"&gt;="&amp;AF$6,INDIRECT($F$1&amp;dbP!$D$2&amp;":"&amp;dbP!$D$2),"&lt;="&amp;AF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G203" s="1">
        <f ca="1">SUMIFS(INDIRECT($F$1&amp;$F203&amp;":"&amp;$F203),INDIRECT($F$1&amp;dbP!$D$2&amp;":"&amp;dbP!$D$2),"&gt;="&amp;AG$6,INDIRECT($F$1&amp;dbP!$D$2&amp;":"&amp;dbP!$D$2),"&lt;="&amp;AG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H203" s="1">
        <f ca="1">SUMIFS(INDIRECT($F$1&amp;$F203&amp;":"&amp;$F203),INDIRECT($F$1&amp;dbP!$D$2&amp;":"&amp;dbP!$D$2),"&gt;="&amp;AH$6,INDIRECT($F$1&amp;dbP!$D$2&amp;":"&amp;dbP!$D$2),"&lt;="&amp;AH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I203" s="1">
        <f ca="1">SUMIFS(INDIRECT($F$1&amp;$F203&amp;":"&amp;$F203),INDIRECT($F$1&amp;dbP!$D$2&amp;":"&amp;dbP!$D$2),"&gt;="&amp;AI$6,INDIRECT($F$1&amp;dbP!$D$2&amp;":"&amp;dbP!$D$2),"&lt;="&amp;AI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J203" s="1">
        <f ca="1">SUMIFS(INDIRECT($F$1&amp;$F203&amp;":"&amp;$F203),INDIRECT($F$1&amp;dbP!$D$2&amp;":"&amp;dbP!$D$2),"&gt;="&amp;AJ$6,INDIRECT($F$1&amp;dbP!$D$2&amp;":"&amp;dbP!$D$2),"&lt;="&amp;AJ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K203" s="1">
        <f ca="1">SUMIFS(INDIRECT($F$1&amp;$F203&amp;":"&amp;$F203),INDIRECT($F$1&amp;dbP!$D$2&amp;":"&amp;dbP!$D$2),"&gt;="&amp;AK$6,INDIRECT($F$1&amp;dbP!$D$2&amp;":"&amp;dbP!$D$2),"&lt;="&amp;AK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L203" s="1">
        <f ca="1">SUMIFS(INDIRECT($F$1&amp;$F203&amp;":"&amp;$F203),INDIRECT($F$1&amp;dbP!$D$2&amp;":"&amp;dbP!$D$2),"&gt;="&amp;AL$6,INDIRECT($F$1&amp;dbP!$D$2&amp;":"&amp;dbP!$D$2),"&lt;="&amp;AL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M203" s="1">
        <f ca="1">SUMIFS(INDIRECT($F$1&amp;$F203&amp;":"&amp;$F203),INDIRECT($F$1&amp;dbP!$D$2&amp;":"&amp;dbP!$D$2),"&gt;="&amp;AM$6,INDIRECT($F$1&amp;dbP!$D$2&amp;":"&amp;dbP!$D$2),"&lt;="&amp;AM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N203" s="1">
        <f ca="1">SUMIFS(INDIRECT($F$1&amp;$F203&amp;":"&amp;$F203),INDIRECT($F$1&amp;dbP!$D$2&amp;":"&amp;dbP!$D$2),"&gt;="&amp;AN$6,INDIRECT($F$1&amp;dbP!$D$2&amp;":"&amp;dbP!$D$2),"&lt;="&amp;AN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O203" s="1">
        <f ca="1">SUMIFS(INDIRECT($F$1&amp;$F203&amp;":"&amp;$F203),INDIRECT($F$1&amp;dbP!$D$2&amp;":"&amp;dbP!$D$2),"&gt;="&amp;AO$6,INDIRECT($F$1&amp;dbP!$D$2&amp;":"&amp;dbP!$D$2),"&lt;="&amp;AO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P203" s="1">
        <f ca="1">SUMIFS(INDIRECT($F$1&amp;$F203&amp;":"&amp;$F203),INDIRECT($F$1&amp;dbP!$D$2&amp;":"&amp;dbP!$D$2),"&gt;="&amp;AP$6,INDIRECT($F$1&amp;dbP!$D$2&amp;":"&amp;dbP!$D$2),"&lt;="&amp;AP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Q203" s="1">
        <f ca="1">SUMIFS(INDIRECT($F$1&amp;$F203&amp;":"&amp;$F203),INDIRECT($F$1&amp;dbP!$D$2&amp;":"&amp;dbP!$D$2),"&gt;="&amp;AQ$6,INDIRECT($F$1&amp;dbP!$D$2&amp;":"&amp;dbP!$D$2),"&lt;="&amp;AQ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R203" s="1">
        <f ca="1">SUMIFS(INDIRECT($F$1&amp;$F203&amp;":"&amp;$F203),INDIRECT($F$1&amp;dbP!$D$2&amp;":"&amp;dbP!$D$2),"&gt;="&amp;AR$6,INDIRECT($F$1&amp;dbP!$D$2&amp;":"&amp;dbP!$D$2),"&lt;="&amp;AR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S203" s="1">
        <f ca="1">SUMIFS(INDIRECT($F$1&amp;$F203&amp;":"&amp;$F203),INDIRECT($F$1&amp;dbP!$D$2&amp;":"&amp;dbP!$D$2),"&gt;="&amp;AS$6,INDIRECT($F$1&amp;dbP!$D$2&amp;":"&amp;dbP!$D$2),"&lt;="&amp;AS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T203" s="1">
        <f ca="1">SUMIFS(INDIRECT($F$1&amp;$F203&amp;":"&amp;$F203),INDIRECT($F$1&amp;dbP!$D$2&amp;":"&amp;dbP!$D$2),"&gt;="&amp;AT$6,INDIRECT($F$1&amp;dbP!$D$2&amp;":"&amp;dbP!$D$2),"&lt;="&amp;AT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U203" s="1">
        <f ca="1">SUMIFS(INDIRECT($F$1&amp;$F203&amp;":"&amp;$F203),INDIRECT($F$1&amp;dbP!$D$2&amp;":"&amp;dbP!$D$2),"&gt;="&amp;AU$6,INDIRECT($F$1&amp;dbP!$D$2&amp;":"&amp;dbP!$D$2),"&lt;="&amp;AU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V203" s="1">
        <f ca="1">SUMIFS(INDIRECT($F$1&amp;$F203&amp;":"&amp;$F203),INDIRECT($F$1&amp;dbP!$D$2&amp;":"&amp;dbP!$D$2),"&gt;="&amp;AV$6,INDIRECT($F$1&amp;dbP!$D$2&amp;":"&amp;dbP!$D$2),"&lt;="&amp;AV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W203" s="1">
        <f ca="1">SUMIFS(INDIRECT($F$1&amp;$F203&amp;":"&amp;$F203),INDIRECT($F$1&amp;dbP!$D$2&amp;":"&amp;dbP!$D$2),"&gt;="&amp;AW$6,INDIRECT($F$1&amp;dbP!$D$2&amp;":"&amp;dbP!$D$2),"&lt;="&amp;AW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X203" s="1">
        <f ca="1">SUMIFS(INDIRECT($F$1&amp;$F203&amp;":"&amp;$F203),INDIRECT($F$1&amp;dbP!$D$2&amp;":"&amp;dbP!$D$2),"&gt;="&amp;AX$6,INDIRECT($F$1&amp;dbP!$D$2&amp;":"&amp;dbP!$D$2),"&lt;="&amp;AX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Y203" s="1">
        <f ca="1">SUMIFS(INDIRECT($F$1&amp;$F203&amp;":"&amp;$F203),INDIRECT($F$1&amp;dbP!$D$2&amp;":"&amp;dbP!$D$2),"&gt;="&amp;AY$6,INDIRECT($F$1&amp;dbP!$D$2&amp;":"&amp;dbP!$D$2),"&lt;="&amp;AY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Z203" s="1">
        <f ca="1">SUMIFS(INDIRECT($F$1&amp;$F203&amp;":"&amp;$F203),INDIRECT($F$1&amp;dbP!$D$2&amp;":"&amp;dbP!$D$2),"&gt;="&amp;AZ$6,INDIRECT($F$1&amp;dbP!$D$2&amp;":"&amp;dbP!$D$2),"&lt;="&amp;AZ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A203" s="1">
        <f ca="1">SUMIFS(INDIRECT($F$1&amp;$F203&amp;":"&amp;$F203),INDIRECT($F$1&amp;dbP!$D$2&amp;":"&amp;dbP!$D$2),"&gt;="&amp;BA$6,INDIRECT($F$1&amp;dbP!$D$2&amp;":"&amp;dbP!$D$2),"&lt;="&amp;BA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B203" s="1">
        <f ca="1">SUMIFS(INDIRECT($F$1&amp;$F203&amp;":"&amp;$F203),INDIRECT($F$1&amp;dbP!$D$2&amp;":"&amp;dbP!$D$2),"&gt;="&amp;BB$6,INDIRECT($F$1&amp;dbP!$D$2&amp;":"&amp;dbP!$D$2),"&lt;="&amp;BB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C203" s="1">
        <f ca="1">SUMIFS(INDIRECT($F$1&amp;$F203&amp;":"&amp;$F203),INDIRECT($F$1&amp;dbP!$D$2&amp;":"&amp;dbP!$D$2),"&gt;="&amp;BC$6,INDIRECT($F$1&amp;dbP!$D$2&amp;":"&amp;dbP!$D$2),"&lt;="&amp;BC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D203" s="1">
        <f ca="1">SUMIFS(INDIRECT($F$1&amp;$F203&amp;":"&amp;$F203),INDIRECT($F$1&amp;dbP!$D$2&amp;":"&amp;dbP!$D$2),"&gt;="&amp;BD$6,INDIRECT($F$1&amp;dbP!$D$2&amp;":"&amp;dbP!$D$2),"&lt;="&amp;BD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E203" s="1">
        <f ca="1">SUMIFS(INDIRECT($F$1&amp;$F203&amp;":"&amp;$F203),INDIRECT($F$1&amp;dbP!$D$2&amp;":"&amp;dbP!$D$2),"&gt;="&amp;BE$6,INDIRECT($F$1&amp;dbP!$D$2&amp;":"&amp;dbP!$D$2),"&lt;="&amp;BE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</row>
    <row r="204" spans="1:57" x14ac:dyDescent="0.3">
      <c r="B204" s="1">
        <f>MAX(B$196:B203)+1</f>
        <v>16</v>
      </c>
      <c r="D204" s="1" t="str">
        <f ca="1">INDIRECT($B$1&amp;Items!AB$2&amp;$B204)</f>
        <v>PL(+)</v>
      </c>
      <c r="F204" s="1" t="str">
        <f ca="1">INDIRECT($B$1&amp;Items!X$2&amp;$B204)</f>
        <v>AA</v>
      </c>
      <c r="H204" s="13" t="str">
        <f ca="1">INDIRECT($B$1&amp;Items!U$2&amp;$B204)</f>
        <v>Выручка</v>
      </c>
      <c r="I204" s="13" t="str">
        <f ca="1">IF(INDIRECT($B$1&amp;Items!V$2&amp;$B204)="",H204,INDIRECT($B$1&amp;Items!V$2&amp;$B204))</f>
        <v>Прочая выручка</v>
      </c>
      <c r="J204" s="1" t="str">
        <f ca="1">IF(INDIRECT($B$1&amp;Items!W$2&amp;$B204)="",IF(H204&lt;&gt;I204,"  "&amp;I204,I204),"    "&amp;INDIRECT($B$1&amp;Items!W$2&amp;$B204))</f>
        <v xml:space="preserve">    Прочие продажи-2</v>
      </c>
      <c r="S204" s="1">
        <f ca="1">SUM($U204:INDIRECT(ADDRESS(ROW(),SUMIFS($1:$1,$5:$5,MAX($5:$5)))))</f>
        <v>0</v>
      </c>
      <c r="V204" s="1">
        <f ca="1">SUMIFS(INDIRECT($F$1&amp;$F204&amp;":"&amp;$F204),INDIRECT($F$1&amp;dbP!$D$2&amp;":"&amp;dbP!$D$2),"&gt;="&amp;V$6,INDIRECT($F$1&amp;dbP!$D$2&amp;":"&amp;dbP!$D$2),"&lt;="&amp;V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W204" s="1">
        <f ca="1">SUMIFS(INDIRECT($F$1&amp;$F204&amp;":"&amp;$F204),INDIRECT($F$1&amp;dbP!$D$2&amp;":"&amp;dbP!$D$2),"&gt;="&amp;W$6,INDIRECT($F$1&amp;dbP!$D$2&amp;":"&amp;dbP!$D$2),"&lt;="&amp;W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X204" s="1">
        <f ca="1">SUMIFS(INDIRECT($F$1&amp;$F204&amp;":"&amp;$F204),INDIRECT($F$1&amp;dbP!$D$2&amp;":"&amp;dbP!$D$2),"&gt;="&amp;X$6,INDIRECT($F$1&amp;dbP!$D$2&amp;":"&amp;dbP!$D$2),"&lt;="&amp;X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Y204" s="1">
        <f ca="1">SUMIFS(INDIRECT($F$1&amp;$F204&amp;":"&amp;$F204),INDIRECT($F$1&amp;dbP!$D$2&amp;":"&amp;dbP!$D$2),"&gt;="&amp;Y$6,INDIRECT($F$1&amp;dbP!$D$2&amp;":"&amp;dbP!$D$2),"&lt;="&amp;Y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Z204" s="1">
        <f ca="1">SUMIFS(INDIRECT($F$1&amp;$F204&amp;":"&amp;$F204),INDIRECT($F$1&amp;dbP!$D$2&amp;":"&amp;dbP!$D$2),"&gt;="&amp;Z$6,INDIRECT($F$1&amp;dbP!$D$2&amp;":"&amp;dbP!$D$2),"&lt;="&amp;Z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A204" s="1">
        <f ca="1">SUMIFS(INDIRECT($F$1&amp;$F204&amp;":"&amp;$F204),INDIRECT($F$1&amp;dbP!$D$2&amp;":"&amp;dbP!$D$2),"&gt;="&amp;AA$6,INDIRECT($F$1&amp;dbP!$D$2&amp;":"&amp;dbP!$D$2),"&lt;="&amp;AA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B204" s="1">
        <f ca="1">SUMIFS(INDIRECT($F$1&amp;$F204&amp;":"&amp;$F204),INDIRECT($F$1&amp;dbP!$D$2&amp;":"&amp;dbP!$D$2),"&gt;="&amp;AB$6,INDIRECT($F$1&amp;dbP!$D$2&amp;":"&amp;dbP!$D$2),"&lt;="&amp;AB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C204" s="1">
        <f ca="1">SUMIFS(INDIRECT($F$1&amp;$F204&amp;":"&amp;$F204),INDIRECT($F$1&amp;dbP!$D$2&amp;":"&amp;dbP!$D$2),"&gt;="&amp;AC$6,INDIRECT($F$1&amp;dbP!$D$2&amp;":"&amp;dbP!$D$2),"&lt;="&amp;AC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D204" s="1">
        <f ca="1">SUMIFS(INDIRECT($F$1&amp;$F204&amp;":"&amp;$F204),INDIRECT($F$1&amp;dbP!$D$2&amp;":"&amp;dbP!$D$2),"&gt;="&amp;AD$6,INDIRECT($F$1&amp;dbP!$D$2&amp;":"&amp;dbP!$D$2),"&lt;="&amp;AD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E204" s="1">
        <f ca="1">SUMIFS(INDIRECT($F$1&amp;$F204&amp;":"&amp;$F204),INDIRECT($F$1&amp;dbP!$D$2&amp;":"&amp;dbP!$D$2),"&gt;="&amp;AE$6,INDIRECT($F$1&amp;dbP!$D$2&amp;":"&amp;dbP!$D$2),"&lt;="&amp;AE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F204" s="1">
        <f ca="1">SUMIFS(INDIRECT($F$1&amp;$F204&amp;":"&amp;$F204),INDIRECT($F$1&amp;dbP!$D$2&amp;":"&amp;dbP!$D$2),"&gt;="&amp;AF$6,INDIRECT($F$1&amp;dbP!$D$2&amp;":"&amp;dbP!$D$2),"&lt;="&amp;AF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G204" s="1">
        <f ca="1">SUMIFS(INDIRECT($F$1&amp;$F204&amp;":"&amp;$F204),INDIRECT($F$1&amp;dbP!$D$2&amp;":"&amp;dbP!$D$2),"&gt;="&amp;AG$6,INDIRECT($F$1&amp;dbP!$D$2&amp;":"&amp;dbP!$D$2),"&lt;="&amp;AG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H204" s="1">
        <f ca="1">SUMIFS(INDIRECT($F$1&amp;$F204&amp;":"&amp;$F204),INDIRECT($F$1&amp;dbP!$D$2&amp;":"&amp;dbP!$D$2),"&gt;="&amp;AH$6,INDIRECT($F$1&amp;dbP!$D$2&amp;":"&amp;dbP!$D$2),"&lt;="&amp;AH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I204" s="1">
        <f ca="1">SUMIFS(INDIRECT($F$1&amp;$F204&amp;":"&amp;$F204),INDIRECT($F$1&amp;dbP!$D$2&amp;":"&amp;dbP!$D$2),"&gt;="&amp;AI$6,INDIRECT($F$1&amp;dbP!$D$2&amp;":"&amp;dbP!$D$2),"&lt;="&amp;AI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J204" s="1">
        <f ca="1">SUMIFS(INDIRECT($F$1&amp;$F204&amp;":"&amp;$F204),INDIRECT($F$1&amp;dbP!$D$2&amp;":"&amp;dbP!$D$2),"&gt;="&amp;AJ$6,INDIRECT($F$1&amp;dbP!$D$2&amp;":"&amp;dbP!$D$2),"&lt;="&amp;AJ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K204" s="1">
        <f ca="1">SUMIFS(INDIRECT($F$1&amp;$F204&amp;":"&amp;$F204),INDIRECT($F$1&amp;dbP!$D$2&amp;":"&amp;dbP!$D$2),"&gt;="&amp;AK$6,INDIRECT($F$1&amp;dbP!$D$2&amp;":"&amp;dbP!$D$2),"&lt;="&amp;AK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L204" s="1">
        <f ca="1">SUMIFS(INDIRECT($F$1&amp;$F204&amp;":"&amp;$F204),INDIRECT($F$1&amp;dbP!$D$2&amp;":"&amp;dbP!$D$2),"&gt;="&amp;AL$6,INDIRECT($F$1&amp;dbP!$D$2&amp;":"&amp;dbP!$D$2),"&lt;="&amp;AL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M204" s="1">
        <f ca="1">SUMIFS(INDIRECT($F$1&amp;$F204&amp;":"&amp;$F204),INDIRECT($F$1&amp;dbP!$D$2&amp;":"&amp;dbP!$D$2),"&gt;="&amp;AM$6,INDIRECT($F$1&amp;dbP!$D$2&amp;":"&amp;dbP!$D$2),"&lt;="&amp;AM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N204" s="1">
        <f ca="1">SUMIFS(INDIRECT($F$1&amp;$F204&amp;":"&amp;$F204),INDIRECT($F$1&amp;dbP!$D$2&amp;":"&amp;dbP!$D$2),"&gt;="&amp;AN$6,INDIRECT($F$1&amp;dbP!$D$2&amp;":"&amp;dbP!$D$2),"&lt;="&amp;AN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O204" s="1">
        <f ca="1">SUMIFS(INDIRECT($F$1&amp;$F204&amp;":"&amp;$F204),INDIRECT($F$1&amp;dbP!$D$2&amp;":"&amp;dbP!$D$2),"&gt;="&amp;AO$6,INDIRECT($F$1&amp;dbP!$D$2&amp;":"&amp;dbP!$D$2),"&lt;="&amp;AO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P204" s="1">
        <f ca="1">SUMIFS(INDIRECT($F$1&amp;$F204&amp;":"&amp;$F204),INDIRECT($F$1&amp;dbP!$D$2&amp;":"&amp;dbP!$D$2),"&gt;="&amp;AP$6,INDIRECT($F$1&amp;dbP!$D$2&amp;":"&amp;dbP!$D$2),"&lt;="&amp;AP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Q204" s="1">
        <f ca="1">SUMIFS(INDIRECT($F$1&amp;$F204&amp;":"&amp;$F204),INDIRECT($F$1&amp;dbP!$D$2&amp;":"&amp;dbP!$D$2),"&gt;="&amp;AQ$6,INDIRECT($F$1&amp;dbP!$D$2&amp;":"&amp;dbP!$D$2),"&lt;="&amp;AQ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R204" s="1">
        <f ca="1">SUMIFS(INDIRECT($F$1&amp;$F204&amp;":"&amp;$F204),INDIRECT($F$1&amp;dbP!$D$2&amp;":"&amp;dbP!$D$2),"&gt;="&amp;AR$6,INDIRECT($F$1&amp;dbP!$D$2&amp;":"&amp;dbP!$D$2),"&lt;="&amp;AR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S204" s="1">
        <f ca="1">SUMIFS(INDIRECT($F$1&amp;$F204&amp;":"&amp;$F204),INDIRECT($F$1&amp;dbP!$D$2&amp;":"&amp;dbP!$D$2),"&gt;="&amp;AS$6,INDIRECT($F$1&amp;dbP!$D$2&amp;":"&amp;dbP!$D$2),"&lt;="&amp;AS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T204" s="1">
        <f ca="1">SUMIFS(INDIRECT($F$1&amp;$F204&amp;":"&amp;$F204),INDIRECT($F$1&amp;dbP!$D$2&amp;":"&amp;dbP!$D$2),"&gt;="&amp;AT$6,INDIRECT($F$1&amp;dbP!$D$2&amp;":"&amp;dbP!$D$2),"&lt;="&amp;AT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U204" s="1">
        <f ca="1">SUMIFS(INDIRECT($F$1&amp;$F204&amp;":"&amp;$F204),INDIRECT($F$1&amp;dbP!$D$2&amp;":"&amp;dbP!$D$2),"&gt;="&amp;AU$6,INDIRECT($F$1&amp;dbP!$D$2&amp;":"&amp;dbP!$D$2),"&lt;="&amp;AU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V204" s="1">
        <f ca="1">SUMIFS(INDIRECT($F$1&amp;$F204&amp;":"&amp;$F204),INDIRECT($F$1&amp;dbP!$D$2&amp;":"&amp;dbP!$D$2),"&gt;="&amp;AV$6,INDIRECT($F$1&amp;dbP!$D$2&amp;":"&amp;dbP!$D$2),"&lt;="&amp;AV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W204" s="1">
        <f ca="1">SUMIFS(INDIRECT($F$1&amp;$F204&amp;":"&amp;$F204),INDIRECT($F$1&amp;dbP!$D$2&amp;":"&amp;dbP!$D$2),"&gt;="&amp;AW$6,INDIRECT($F$1&amp;dbP!$D$2&amp;":"&amp;dbP!$D$2),"&lt;="&amp;AW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X204" s="1">
        <f ca="1">SUMIFS(INDIRECT($F$1&amp;$F204&amp;":"&amp;$F204),INDIRECT($F$1&amp;dbP!$D$2&amp;":"&amp;dbP!$D$2),"&gt;="&amp;AX$6,INDIRECT($F$1&amp;dbP!$D$2&amp;":"&amp;dbP!$D$2),"&lt;="&amp;AX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Y204" s="1">
        <f ca="1">SUMIFS(INDIRECT($F$1&amp;$F204&amp;":"&amp;$F204),INDIRECT($F$1&amp;dbP!$D$2&amp;":"&amp;dbP!$D$2),"&gt;="&amp;AY$6,INDIRECT($F$1&amp;dbP!$D$2&amp;":"&amp;dbP!$D$2),"&lt;="&amp;AY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Z204" s="1">
        <f ca="1">SUMIFS(INDIRECT($F$1&amp;$F204&amp;":"&amp;$F204),INDIRECT($F$1&amp;dbP!$D$2&amp;":"&amp;dbP!$D$2),"&gt;="&amp;AZ$6,INDIRECT($F$1&amp;dbP!$D$2&amp;":"&amp;dbP!$D$2),"&lt;="&amp;AZ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A204" s="1">
        <f ca="1">SUMIFS(INDIRECT($F$1&amp;$F204&amp;":"&amp;$F204),INDIRECT($F$1&amp;dbP!$D$2&amp;":"&amp;dbP!$D$2),"&gt;="&amp;BA$6,INDIRECT($F$1&amp;dbP!$D$2&amp;":"&amp;dbP!$D$2),"&lt;="&amp;BA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B204" s="1">
        <f ca="1">SUMIFS(INDIRECT($F$1&amp;$F204&amp;":"&amp;$F204),INDIRECT($F$1&amp;dbP!$D$2&amp;":"&amp;dbP!$D$2),"&gt;="&amp;BB$6,INDIRECT($F$1&amp;dbP!$D$2&amp;":"&amp;dbP!$D$2),"&lt;="&amp;BB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C204" s="1">
        <f ca="1">SUMIFS(INDIRECT($F$1&amp;$F204&amp;":"&amp;$F204),INDIRECT($F$1&amp;dbP!$D$2&amp;":"&amp;dbP!$D$2),"&gt;="&amp;BC$6,INDIRECT($F$1&amp;dbP!$D$2&amp;":"&amp;dbP!$D$2),"&lt;="&amp;BC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D204" s="1">
        <f ca="1">SUMIFS(INDIRECT($F$1&amp;$F204&amp;":"&amp;$F204),INDIRECT($F$1&amp;dbP!$D$2&amp;":"&amp;dbP!$D$2),"&gt;="&amp;BD$6,INDIRECT($F$1&amp;dbP!$D$2&amp;":"&amp;dbP!$D$2),"&lt;="&amp;BD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E204" s="1">
        <f ca="1">SUMIFS(INDIRECT($F$1&amp;$F204&amp;":"&amp;$F204),INDIRECT($F$1&amp;dbP!$D$2&amp;":"&amp;dbP!$D$2),"&gt;="&amp;BE$6,INDIRECT($F$1&amp;dbP!$D$2&amp;":"&amp;dbP!$D$2),"&lt;="&amp;BE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</row>
    <row r="205" spans="1:57" x14ac:dyDescent="0.3">
      <c r="B205" s="1">
        <f>MAX(B$196:B204)+1</f>
        <v>17</v>
      </c>
      <c r="D205" s="1">
        <f ca="1">INDIRECT($B$1&amp;Items!AB$2&amp;$B205)</f>
        <v>0</v>
      </c>
      <c r="F205" s="1" t="str">
        <f ca="1">INDIRECT($B$1&amp;Items!X$2&amp;$B205)</f>
        <v>AA</v>
      </c>
      <c r="H205" s="13" t="str">
        <f ca="1">INDIRECT($B$1&amp;Items!U$2&amp;$B205)</f>
        <v>Себестоимость продаж</v>
      </c>
      <c r="I205" s="13" t="str">
        <f ca="1">IF(INDIRECT($B$1&amp;Items!V$2&amp;$B205)="",H205,INDIRECT($B$1&amp;Items!V$2&amp;$B205))</f>
        <v>Себестоимость продаж</v>
      </c>
      <c r="J205" s="1" t="str">
        <f ca="1">IF(INDIRECT($B$1&amp;Items!W$2&amp;$B205)="",IF(H205&lt;&gt;I205,"  "&amp;I205,I205),"    "&amp;INDIRECT($B$1&amp;Items!W$2&amp;$B205))</f>
        <v>Себестоимость продаж</v>
      </c>
      <c r="S205" s="1">
        <f ca="1">SUM($U205:INDIRECT(ADDRESS(ROW(),SUMIFS($1:$1,$5:$5,MAX($5:$5)))))</f>
        <v>38223850.756956153</v>
      </c>
      <c r="V205" s="1">
        <f ca="1">SUMIFS(INDIRECT($F$1&amp;$F205&amp;":"&amp;$F205),INDIRECT($F$1&amp;dbP!$D$2&amp;":"&amp;dbP!$D$2),"&gt;="&amp;V$6,INDIRECT($F$1&amp;dbP!$D$2&amp;":"&amp;dbP!$D$2),"&lt;="&amp;V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W205" s="1">
        <f ca="1">SUMIFS(INDIRECT($F$1&amp;$F205&amp;":"&amp;$F205),INDIRECT($F$1&amp;dbP!$D$2&amp;":"&amp;dbP!$D$2),"&gt;="&amp;W$6,INDIRECT($F$1&amp;dbP!$D$2&amp;":"&amp;dbP!$D$2),"&lt;="&amp;W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X205" s="1">
        <f ca="1">SUMIFS(INDIRECT($F$1&amp;$F205&amp;":"&amp;$F205),INDIRECT($F$1&amp;dbP!$D$2&amp;":"&amp;dbP!$D$2),"&gt;="&amp;X$6,INDIRECT($F$1&amp;dbP!$D$2&amp;":"&amp;dbP!$D$2),"&lt;="&amp;X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Y205" s="1">
        <f ca="1">SUMIFS(INDIRECT($F$1&amp;$F205&amp;":"&amp;$F205),INDIRECT($F$1&amp;dbP!$D$2&amp;":"&amp;dbP!$D$2),"&gt;="&amp;Y$6,INDIRECT($F$1&amp;dbP!$D$2&amp;":"&amp;dbP!$D$2),"&lt;="&amp;Y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Z205" s="1">
        <f ca="1">SUMIFS(INDIRECT($F$1&amp;$F205&amp;":"&amp;$F205),INDIRECT($F$1&amp;dbP!$D$2&amp;":"&amp;dbP!$D$2),"&gt;="&amp;Z$6,INDIRECT($F$1&amp;dbP!$D$2&amp;":"&amp;dbP!$D$2),"&lt;="&amp;Z$7,INDIRECT($F$1&amp;dbP!$O$2&amp;":"&amp;dbP!$O$2),$H205,INDIRECT($F$1&amp;dbP!$P$2&amp;":"&amp;dbP!$P$2),IF($I205=$J205,"*",$I205),INDIRECT($F$1&amp;dbP!$Q$2&amp;":"&amp;dbP!$Q$2),IF(OR($I205=$J205,"  "&amp;$I205=$J205),"*",RIGHT($J205,LEN($J205)-4)))</f>
        <v>11761184.848294202</v>
      </c>
      <c r="AA205" s="1">
        <f ca="1">SUMIFS(INDIRECT($F$1&amp;$F205&amp;":"&amp;$F205),INDIRECT($F$1&amp;dbP!$D$2&amp;":"&amp;dbP!$D$2),"&gt;="&amp;AA$6,INDIRECT($F$1&amp;dbP!$D$2&amp;":"&amp;dbP!$D$2),"&lt;="&amp;AA$7,INDIRECT($F$1&amp;dbP!$O$2&amp;":"&amp;dbP!$O$2),$H205,INDIRECT($F$1&amp;dbP!$P$2&amp;":"&amp;dbP!$P$2),IF($I205=$J205,"*",$I205),INDIRECT($F$1&amp;dbP!$Q$2&amp;":"&amp;dbP!$Q$2),IF(OR($I205=$J205,"  "&amp;$I205=$J205),"*",RIGHT($J205,LEN($J205)-4)))</f>
        <v>26462665.90866195</v>
      </c>
      <c r="AB205" s="1">
        <f ca="1">SUMIFS(INDIRECT($F$1&amp;$F205&amp;":"&amp;$F205),INDIRECT($F$1&amp;dbP!$D$2&amp;":"&amp;dbP!$D$2),"&gt;="&amp;AB$6,INDIRECT($F$1&amp;dbP!$D$2&amp;":"&amp;dbP!$D$2),"&lt;="&amp;AB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C205" s="1">
        <f ca="1">SUMIFS(INDIRECT($F$1&amp;$F205&amp;":"&amp;$F205),INDIRECT($F$1&amp;dbP!$D$2&amp;":"&amp;dbP!$D$2),"&gt;="&amp;AC$6,INDIRECT($F$1&amp;dbP!$D$2&amp;":"&amp;dbP!$D$2),"&lt;="&amp;AC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D205" s="1">
        <f ca="1">SUMIFS(INDIRECT($F$1&amp;$F205&amp;":"&amp;$F205),INDIRECT($F$1&amp;dbP!$D$2&amp;":"&amp;dbP!$D$2),"&gt;="&amp;AD$6,INDIRECT($F$1&amp;dbP!$D$2&amp;":"&amp;dbP!$D$2),"&lt;="&amp;AD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E205" s="1">
        <f ca="1">SUMIFS(INDIRECT($F$1&amp;$F205&amp;":"&amp;$F205),INDIRECT($F$1&amp;dbP!$D$2&amp;":"&amp;dbP!$D$2),"&gt;="&amp;AE$6,INDIRECT($F$1&amp;dbP!$D$2&amp;":"&amp;dbP!$D$2),"&lt;="&amp;AE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F205" s="1">
        <f ca="1">SUMIFS(INDIRECT($F$1&amp;$F205&amp;":"&amp;$F205),INDIRECT($F$1&amp;dbP!$D$2&amp;":"&amp;dbP!$D$2),"&gt;="&amp;AF$6,INDIRECT($F$1&amp;dbP!$D$2&amp;":"&amp;dbP!$D$2),"&lt;="&amp;AF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G205" s="1">
        <f ca="1">SUMIFS(INDIRECT($F$1&amp;$F205&amp;":"&amp;$F205),INDIRECT($F$1&amp;dbP!$D$2&amp;":"&amp;dbP!$D$2),"&gt;="&amp;AG$6,INDIRECT($F$1&amp;dbP!$D$2&amp;":"&amp;dbP!$D$2),"&lt;="&amp;AG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H205" s="1">
        <f ca="1">SUMIFS(INDIRECT($F$1&amp;$F205&amp;":"&amp;$F205),INDIRECT($F$1&amp;dbP!$D$2&amp;":"&amp;dbP!$D$2),"&gt;="&amp;AH$6,INDIRECT($F$1&amp;dbP!$D$2&amp;":"&amp;dbP!$D$2),"&lt;="&amp;AH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I205" s="1">
        <f ca="1">SUMIFS(INDIRECT($F$1&amp;$F205&amp;":"&amp;$F205),INDIRECT($F$1&amp;dbP!$D$2&amp;":"&amp;dbP!$D$2),"&gt;="&amp;AI$6,INDIRECT($F$1&amp;dbP!$D$2&amp;":"&amp;dbP!$D$2),"&lt;="&amp;AI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J205" s="1">
        <f ca="1">SUMIFS(INDIRECT($F$1&amp;$F205&amp;":"&amp;$F205),INDIRECT($F$1&amp;dbP!$D$2&amp;":"&amp;dbP!$D$2),"&gt;="&amp;AJ$6,INDIRECT($F$1&amp;dbP!$D$2&amp;":"&amp;dbP!$D$2),"&lt;="&amp;AJ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K205" s="1">
        <f ca="1">SUMIFS(INDIRECT($F$1&amp;$F205&amp;":"&amp;$F205),INDIRECT($F$1&amp;dbP!$D$2&amp;":"&amp;dbP!$D$2),"&gt;="&amp;AK$6,INDIRECT($F$1&amp;dbP!$D$2&amp;":"&amp;dbP!$D$2),"&lt;="&amp;AK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L205" s="1">
        <f ca="1">SUMIFS(INDIRECT($F$1&amp;$F205&amp;":"&amp;$F205),INDIRECT($F$1&amp;dbP!$D$2&amp;":"&amp;dbP!$D$2),"&gt;="&amp;AL$6,INDIRECT($F$1&amp;dbP!$D$2&amp;":"&amp;dbP!$D$2),"&lt;="&amp;AL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M205" s="1">
        <f ca="1">SUMIFS(INDIRECT($F$1&amp;$F205&amp;":"&amp;$F205),INDIRECT($F$1&amp;dbP!$D$2&amp;":"&amp;dbP!$D$2),"&gt;="&amp;AM$6,INDIRECT($F$1&amp;dbP!$D$2&amp;":"&amp;dbP!$D$2),"&lt;="&amp;AM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N205" s="1">
        <f ca="1">SUMIFS(INDIRECT($F$1&amp;$F205&amp;":"&amp;$F205),INDIRECT($F$1&amp;dbP!$D$2&amp;":"&amp;dbP!$D$2),"&gt;="&amp;AN$6,INDIRECT($F$1&amp;dbP!$D$2&amp;":"&amp;dbP!$D$2),"&lt;="&amp;AN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O205" s="1">
        <f ca="1">SUMIFS(INDIRECT($F$1&amp;$F205&amp;":"&amp;$F205),INDIRECT($F$1&amp;dbP!$D$2&amp;":"&amp;dbP!$D$2),"&gt;="&amp;AO$6,INDIRECT($F$1&amp;dbP!$D$2&amp;":"&amp;dbP!$D$2),"&lt;="&amp;AO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P205" s="1">
        <f ca="1">SUMIFS(INDIRECT($F$1&amp;$F205&amp;":"&amp;$F205),INDIRECT($F$1&amp;dbP!$D$2&amp;":"&amp;dbP!$D$2),"&gt;="&amp;AP$6,INDIRECT($F$1&amp;dbP!$D$2&amp;":"&amp;dbP!$D$2),"&lt;="&amp;AP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Q205" s="1">
        <f ca="1">SUMIFS(INDIRECT($F$1&amp;$F205&amp;":"&amp;$F205),INDIRECT($F$1&amp;dbP!$D$2&amp;":"&amp;dbP!$D$2),"&gt;="&amp;AQ$6,INDIRECT($F$1&amp;dbP!$D$2&amp;":"&amp;dbP!$D$2),"&lt;="&amp;AQ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R205" s="1">
        <f ca="1">SUMIFS(INDIRECT($F$1&amp;$F205&amp;":"&amp;$F205),INDIRECT($F$1&amp;dbP!$D$2&amp;":"&amp;dbP!$D$2),"&gt;="&amp;AR$6,INDIRECT($F$1&amp;dbP!$D$2&amp;":"&amp;dbP!$D$2),"&lt;="&amp;AR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S205" s="1">
        <f ca="1">SUMIFS(INDIRECT($F$1&amp;$F205&amp;":"&amp;$F205),INDIRECT($F$1&amp;dbP!$D$2&amp;":"&amp;dbP!$D$2),"&gt;="&amp;AS$6,INDIRECT($F$1&amp;dbP!$D$2&amp;":"&amp;dbP!$D$2),"&lt;="&amp;AS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T205" s="1">
        <f ca="1">SUMIFS(INDIRECT($F$1&amp;$F205&amp;":"&amp;$F205),INDIRECT($F$1&amp;dbP!$D$2&amp;":"&amp;dbP!$D$2),"&gt;="&amp;AT$6,INDIRECT($F$1&amp;dbP!$D$2&amp;":"&amp;dbP!$D$2),"&lt;="&amp;AT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U205" s="1">
        <f ca="1">SUMIFS(INDIRECT($F$1&amp;$F205&amp;":"&amp;$F205),INDIRECT($F$1&amp;dbP!$D$2&amp;":"&amp;dbP!$D$2),"&gt;="&amp;AU$6,INDIRECT($F$1&amp;dbP!$D$2&amp;":"&amp;dbP!$D$2),"&lt;="&amp;AU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V205" s="1">
        <f ca="1">SUMIFS(INDIRECT($F$1&amp;$F205&amp;":"&amp;$F205),INDIRECT($F$1&amp;dbP!$D$2&amp;":"&amp;dbP!$D$2),"&gt;="&amp;AV$6,INDIRECT($F$1&amp;dbP!$D$2&amp;":"&amp;dbP!$D$2),"&lt;="&amp;AV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W205" s="1">
        <f ca="1">SUMIFS(INDIRECT($F$1&amp;$F205&amp;":"&amp;$F205),INDIRECT($F$1&amp;dbP!$D$2&amp;":"&amp;dbP!$D$2),"&gt;="&amp;AW$6,INDIRECT($F$1&amp;dbP!$D$2&amp;":"&amp;dbP!$D$2),"&lt;="&amp;AW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X205" s="1">
        <f ca="1">SUMIFS(INDIRECT($F$1&amp;$F205&amp;":"&amp;$F205),INDIRECT($F$1&amp;dbP!$D$2&amp;":"&amp;dbP!$D$2),"&gt;="&amp;AX$6,INDIRECT($F$1&amp;dbP!$D$2&amp;":"&amp;dbP!$D$2),"&lt;="&amp;AX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Y205" s="1">
        <f ca="1">SUMIFS(INDIRECT($F$1&amp;$F205&amp;":"&amp;$F205),INDIRECT($F$1&amp;dbP!$D$2&amp;":"&amp;dbP!$D$2),"&gt;="&amp;AY$6,INDIRECT($F$1&amp;dbP!$D$2&amp;":"&amp;dbP!$D$2),"&lt;="&amp;AY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Z205" s="1">
        <f ca="1">SUMIFS(INDIRECT($F$1&amp;$F205&amp;":"&amp;$F205),INDIRECT($F$1&amp;dbP!$D$2&amp;":"&amp;dbP!$D$2),"&gt;="&amp;AZ$6,INDIRECT($F$1&amp;dbP!$D$2&amp;":"&amp;dbP!$D$2),"&lt;="&amp;AZ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A205" s="1">
        <f ca="1">SUMIFS(INDIRECT($F$1&amp;$F205&amp;":"&amp;$F205),INDIRECT($F$1&amp;dbP!$D$2&amp;":"&amp;dbP!$D$2),"&gt;="&amp;BA$6,INDIRECT($F$1&amp;dbP!$D$2&amp;":"&amp;dbP!$D$2),"&lt;="&amp;BA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B205" s="1">
        <f ca="1">SUMIFS(INDIRECT($F$1&amp;$F205&amp;":"&amp;$F205),INDIRECT($F$1&amp;dbP!$D$2&amp;":"&amp;dbP!$D$2),"&gt;="&amp;BB$6,INDIRECT($F$1&amp;dbP!$D$2&amp;":"&amp;dbP!$D$2),"&lt;="&amp;BB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C205" s="1">
        <f ca="1">SUMIFS(INDIRECT($F$1&amp;$F205&amp;":"&amp;$F205),INDIRECT($F$1&amp;dbP!$D$2&amp;":"&amp;dbP!$D$2),"&gt;="&amp;BC$6,INDIRECT($F$1&amp;dbP!$D$2&amp;":"&amp;dbP!$D$2),"&lt;="&amp;BC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D205" s="1">
        <f ca="1">SUMIFS(INDIRECT($F$1&amp;$F205&amp;":"&amp;$F205),INDIRECT($F$1&amp;dbP!$D$2&amp;":"&amp;dbP!$D$2),"&gt;="&amp;BD$6,INDIRECT($F$1&amp;dbP!$D$2&amp;":"&amp;dbP!$D$2),"&lt;="&amp;BD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E205" s="1">
        <f ca="1">SUMIFS(INDIRECT($F$1&amp;$F205&amp;":"&amp;$F205),INDIRECT($F$1&amp;dbP!$D$2&amp;":"&amp;dbP!$D$2),"&gt;="&amp;BE$6,INDIRECT($F$1&amp;dbP!$D$2&amp;":"&amp;dbP!$D$2),"&lt;="&amp;BE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</row>
    <row r="206" spans="1:57" x14ac:dyDescent="0.3">
      <c r="B206" s="1">
        <f>MAX(B$196:B205)+1</f>
        <v>18</v>
      </c>
      <c r="D206" s="1">
        <f ca="1">INDIRECT($B$1&amp;Items!AB$2&amp;$B206)</f>
        <v>0</v>
      </c>
      <c r="F206" s="1" t="str">
        <f ca="1">INDIRECT($B$1&amp;Items!X$2&amp;$B206)</f>
        <v>AA</v>
      </c>
      <c r="H206" s="13" t="str">
        <f ca="1">INDIRECT($B$1&amp;Items!U$2&amp;$B206)</f>
        <v>Себестоимость продаж</v>
      </c>
      <c r="I206" s="13" t="str">
        <f ca="1">IF(INDIRECT($B$1&amp;Items!V$2&amp;$B206)="",H206,INDIRECT($B$1&amp;Items!V$2&amp;$B206))</f>
        <v>Затраты этапа-1 бизнес-процесса</v>
      </c>
      <c r="J206" s="1" t="str">
        <f ca="1">IF(INDIRECT($B$1&amp;Items!W$2&amp;$B206)="",IF(H206&lt;&gt;I206,"  "&amp;I206,I206),"    "&amp;INDIRECT($B$1&amp;Items!W$2&amp;$B206))</f>
        <v xml:space="preserve">  Затраты этапа-1 бизнес-процесса</v>
      </c>
      <c r="S206" s="1">
        <f ca="1">SUM($U206:INDIRECT(ADDRESS(ROW(),SUMIFS($1:$1,$5:$5,MAX($5:$5)))))</f>
        <v>8125960.7130000005</v>
      </c>
      <c r="V206" s="1">
        <f ca="1">SUMIFS(INDIRECT($F$1&amp;$F206&amp;":"&amp;$F206),INDIRECT($F$1&amp;dbP!$D$2&amp;":"&amp;dbP!$D$2),"&gt;="&amp;V$6,INDIRECT($F$1&amp;dbP!$D$2&amp;":"&amp;dbP!$D$2),"&lt;="&amp;V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W206" s="1">
        <f ca="1">SUMIFS(INDIRECT($F$1&amp;$F206&amp;":"&amp;$F206),INDIRECT($F$1&amp;dbP!$D$2&amp;":"&amp;dbP!$D$2),"&gt;="&amp;W$6,INDIRECT($F$1&amp;dbP!$D$2&amp;":"&amp;dbP!$D$2),"&lt;="&amp;W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X206" s="1">
        <f ca="1">SUMIFS(INDIRECT($F$1&amp;$F206&amp;":"&amp;$F206),INDIRECT($F$1&amp;dbP!$D$2&amp;":"&amp;dbP!$D$2),"&gt;="&amp;X$6,INDIRECT($F$1&amp;dbP!$D$2&amp;":"&amp;dbP!$D$2),"&lt;="&amp;X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Y206" s="1">
        <f ca="1">SUMIFS(INDIRECT($F$1&amp;$F206&amp;":"&amp;$F206),INDIRECT($F$1&amp;dbP!$D$2&amp;":"&amp;dbP!$D$2),"&gt;="&amp;Y$6,INDIRECT($F$1&amp;dbP!$D$2&amp;":"&amp;dbP!$D$2),"&lt;="&amp;Y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Z206" s="1">
        <f ca="1">SUMIFS(INDIRECT($F$1&amp;$F206&amp;":"&amp;$F206),INDIRECT($F$1&amp;dbP!$D$2&amp;":"&amp;dbP!$D$2),"&gt;="&amp;Z$6,INDIRECT($F$1&amp;dbP!$D$2&amp;":"&amp;dbP!$D$2),"&lt;="&amp;Z$7,INDIRECT($F$1&amp;dbP!$O$2&amp;":"&amp;dbP!$O$2),$H206,INDIRECT($F$1&amp;dbP!$P$2&amp;":"&amp;dbP!$P$2),IF($I206=$J206,"*",$I206),INDIRECT($F$1&amp;dbP!$Q$2&amp;":"&amp;dbP!$Q$2),IF(OR($I206=$J206,"  "&amp;$I206=$J206),"*",RIGHT($J206,LEN($J206)-4)))</f>
        <v>2500295.6040000003</v>
      </c>
      <c r="AA206" s="1">
        <f ca="1">SUMIFS(INDIRECT($F$1&amp;$F206&amp;":"&amp;$F206),INDIRECT($F$1&amp;dbP!$D$2&amp;":"&amp;dbP!$D$2),"&gt;="&amp;AA$6,INDIRECT($F$1&amp;dbP!$D$2&amp;":"&amp;dbP!$D$2),"&lt;="&amp;AA$7,INDIRECT($F$1&amp;dbP!$O$2&amp;":"&amp;dbP!$O$2),$H206,INDIRECT($F$1&amp;dbP!$P$2&amp;":"&amp;dbP!$P$2),IF($I206=$J206,"*",$I206),INDIRECT($F$1&amp;dbP!$Q$2&amp;":"&amp;dbP!$Q$2),IF(OR($I206=$J206,"  "&amp;$I206=$J206),"*",RIGHT($J206,LEN($J206)-4)))</f>
        <v>5625665.1090000002</v>
      </c>
      <c r="AB206" s="1">
        <f ca="1">SUMIFS(INDIRECT($F$1&amp;$F206&amp;":"&amp;$F206),INDIRECT($F$1&amp;dbP!$D$2&amp;":"&amp;dbP!$D$2),"&gt;="&amp;AB$6,INDIRECT($F$1&amp;dbP!$D$2&amp;":"&amp;dbP!$D$2),"&lt;="&amp;AB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C206" s="1">
        <f ca="1">SUMIFS(INDIRECT($F$1&amp;$F206&amp;":"&amp;$F206),INDIRECT($F$1&amp;dbP!$D$2&amp;":"&amp;dbP!$D$2),"&gt;="&amp;AC$6,INDIRECT($F$1&amp;dbP!$D$2&amp;":"&amp;dbP!$D$2),"&lt;="&amp;AC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D206" s="1">
        <f ca="1">SUMIFS(INDIRECT($F$1&amp;$F206&amp;":"&amp;$F206),INDIRECT($F$1&amp;dbP!$D$2&amp;":"&amp;dbP!$D$2),"&gt;="&amp;AD$6,INDIRECT($F$1&amp;dbP!$D$2&amp;":"&amp;dbP!$D$2),"&lt;="&amp;AD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E206" s="1">
        <f ca="1">SUMIFS(INDIRECT($F$1&amp;$F206&amp;":"&amp;$F206),INDIRECT($F$1&amp;dbP!$D$2&amp;":"&amp;dbP!$D$2),"&gt;="&amp;AE$6,INDIRECT($F$1&amp;dbP!$D$2&amp;":"&amp;dbP!$D$2),"&lt;="&amp;AE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F206" s="1">
        <f ca="1">SUMIFS(INDIRECT($F$1&amp;$F206&amp;":"&amp;$F206),INDIRECT($F$1&amp;dbP!$D$2&amp;":"&amp;dbP!$D$2),"&gt;="&amp;AF$6,INDIRECT($F$1&amp;dbP!$D$2&amp;":"&amp;dbP!$D$2),"&lt;="&amp;AF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G206" s="1">
        <f ca="1">SUMIFS(INDIRECT($F$1&amp;$F206&amp;":"&amp;$F206),INDIRECT($F$1&amp;dbP!$D$2&amp;":"&amp;dbP!$D$2),"&gt;="&amp;AG$6,INDIRECT($F$1&amp;dbP!$D$2&amp;":"&amp;dbP!$D$2),"&lt;="&amp;AG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H206" s="1">
        <f ca="1">SUMIFS(INDIRECT($F$1&amp;$F206&amp;":"&amp;$F206),INDIRECT($F$1&amp;dbP!$D$2&amp;":"&amp;dbP!$D$2),"&gt;="&amp;AH$6,INDIRECT($F$1&amp;dbP!$D$2&amp;":"&amp;dbP!$D$2),"&lt;="&amp;AH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I206" s="1">
        <f ca="1">SUMIFS(INDIRECT($F$1&amp;$F206&amp;":"&amp;$F206),INDIRECT($F$1&amp;dbP!$D$2&amp;":"&amp;dbP!$D$2),"&gt;="&amp;AI$6,INDIRECT($F$1&amp;dbP!$D$2&amp;":"&amp;dbP!$D$2),"&lt;="&amp;AI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J206" s="1">
        <f ca="1">SUMIFS(INDIRECT($F$1&amp;$F206&amp;":"&amp;$F206),INDIRECT($F$1&amp;dbP!$D$2&amp;":"&amp;dbP!$D$2),"&gt;="&amp;AJ$6,INDIRECT($F$1&amp;dbP!$D$2&amp;":"&amp;dbP!$D$2),"&lt;="&amp;AJ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K206" s="1">
        <f ca="1">SUMIFS(INDIRECT($F$1&amp;$F206&amp;":"&amp;$F206),INDIRECT($F$1&amp;dbP!$D$2&amp;":"&amp;dbP!$D$2),"&gt;="&amp;AK$6,INDIRECT($F$1&amp;dbP!$D$2&amp;":"&amp;dbP!$D$2),"&lt;="&amp;AK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L206" s="1">
        <f ca="1">SUMIFS(INDIRECT($F$1&amp;$F206&amp;":"&amp;$F206),INDIRECT($F$1&amp;dbP!$D$2&amp;":"&amp;dbP!$D$2),"&gt;="&amp;AL$6,INDIRECT($F$1&amp;dbP!$D$2&amp;":"&amp;dbP!$D$2),"&lt;="&amp;AL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M206" s="1">
        <f ca="1">SUMIFS(INDIRECT($F$1&amp;$F206&amp;":"&amp;$F206),INDIRECT($F$1&amp;dbP!$D$2&amp;":"&amp;dbP!$D$2),"&gt;="&amp;AM$6,INDIRECT($F$1&amp;dbP!$D$2&amp;":"&amp;dbP!$D$2),"&lt;="&amp;AM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N206" s="1">
        <f ca="1">SUMIFS(INDIRECT($F$1&amp;$F206&amp;":"&amp;$F206),INDIRECT($F$1&amp;dbP!$D$2&amp;":"&amp;dbP!$D$2),"&gt;="&amp;AN$6,INDIRECT($F$1&amp;dbP!$D$2&amp;":"&amp;dbP!$D$2),"&lt;="&amp;AN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O206" s="1">
        <f ca="1">SUMIFS(INDIRECT($F$1&amp;$F206&amp;":"&amp;$F206),INDIRECT($F$1&amp;dbP!$D$2&amp;":"&amp;dbP!$D$2),"&gt;="&amp;AO$6,INDIRECT($F$1&amp;dbP!$D$2&amp;":"&amp;dbP!$D$2),"&lt;="&amp;AO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P206" s="1">
        <f ca="1">SUMIFS(INDIRECT($F$1&amp;$F206&amp;":"&amp;$F206),INDIRECT($F$1&amp;dbP!$D$2&amp;":"&amp;dbP!$D$2),"&gt;="&amp;AP$6,INDIRECT($F$1&amp;dbP!$D$2&amp;":"&amp;dbP!$D$2),"&lt;="&amp;AP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Q206" s="1">
        <f ca="1">SUMIFS(INDIRECT($F$1&amp;$F206&amp;":"&amp;$F206),INDIRECT($F$1&amp;dbP!$D$2&amp;":"&amp;dbP!$D$2),"&gt;="&amp;AQ$6,INDIRECT($F$1&amp;dbP!$D$2&amp;":"&amp;dbP!$D$2),"&lt;="&amp;AQ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R206" s="1">
        <f ca="1">SUMIFS(INDIRECT($F$1&amp;$F206&amp;":"&amp;$F206),INDIRECT($F$1&amp;dbP!$D$2&amp;":"&amp;dbP!$D$2),"&gt;="&amp;AR$6,INDIRECT($F$1&amp;dbP!$D$2&amp;":"&amp;dbP!$D$2),"&lt;="&amp;AR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S206" s="1">
        <f ca="1">SUMIFS(INDIRECT($F$1&amp;$F206&amp;":"&amp;$F206),INDIRECT($F$1&amp;dbP!$D$2&amp;":"&amp;dbP!$D$2),"&gt;="&amp;AS$6,INDIRECT($F$1&amp;dbP!$D$2&amp;":"&amp;dbP!$D$2),"&lt;="&amp;AS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T206" s="1">
        <f ca="1">SUMIFS(INDIRECT($F$1&amp;$F206&amp;":"&amp;$F206),INDIRECT($F$1&amp;dbP!$D$2&amp;":"&amp;dbP!$D$2),"&gt;="&amp;AT$6,INDIRECT($F$1&amp;dbP!$D$2&amp;":"&amp;dbP!$D$2),"&lt;="&amp;AT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U206" s="1">
        <f ca="1">SUMIFS(INDIRECT($F$1&amp;$F206&amp;":"&amp;$F206),INDIRECT($F$1&amp;dbP!$D$2&amp;":"&amp;dbP!$D$2),"&gt;="&amp;AU$6,INDIRECT($F$1&amp;dbP!$D$2&amp;":"&amp;dbP!$D$2),"&lt;="&amp;AU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V206" s="1">
        <f ca="1">SUMIFS(INDIRECT($F$1&amp;$F206&amp;":"&amp;$F206),INDIRECT($F$1&amp;dbP!$D$2&amp;":"&amp;dbP!$D$2),"&gt;="&amp;AV$6,INDIRECT($F$1&amp;dbP!$D$2&amp;":"&amp;dbP!$D$2),"&lt;="&amp;AV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W206" s="1">
        <f ca="1">SUMIFS(INDIRECT($F$1&amp;$F206&amp;":"&amp;$F206),INDIRECT($F$1&amp;dbP!$D$2&amp;":"&amp;dbP!$D$2),"&gt;="&amp;AW$6,INDIRECT($F$1&amp;dbP!$D$2&amp;":"&amp;dbP!$D$2),"&lt;="&amp;AW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X206" s="1">
        <f ca="1">SUMIFS(INDIRECT($F$1&amp;$F206&amp;":"&amp;$F206),INDIRECT($F$1&amp;dbP!$D$2&amp;":"&amp;dbP!$D$2),"&gt;="&amp;AX$6,INDIRECT($F$1&amp;dbP!$D$2&amp;":"&amp;dbP!$D$2),"&lt;="&amp;AX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Y206" s="1">
        <f ca="1">SUMIFS(INDIRECT($F$1&amp;$F206&amp;":"&amp;$F206),INDIRECT($F$1&amp;dbP!$D$2&amp;":"&amp;dbP!$D$2),"&gt;="&amp;AY$6,INDIRECT($F$1&amp;dbP!$D$2&amp;":"&amp;dbP!$D$2),"&lt;="&amp;AY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Z206" s="1">
        <f ca="1">SUMIFS(INDIRECT($F$1&amp;$F206&amp;":"&amp;$F206),INDIRECT($F$1&amp;dbP!$D$2&amp;":"&amp;dbP!$D$2),"&gt;="&amp;AZ$6,INDIRECT($F$1&amp;dbP!$D$2&amp;":"&amp;dbP!$D$2),"&lt;="&amp;AZ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A206" s="1">
        <f ca="1">SUMIFS(INDIRECT($F$1&amp;$F206&amp;":"&amp;$F206),INDIRECT($F$1&amp;dbP!$D$2&amp;":"&amp;dbP!$D$2),"&gt;="&amp;BA$6,INDIRECT($F$1&amp;dbP!$D$2&amp;":"&amp;dbP!$D$2),"&lt;="&amp;BA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B206" s="1">
        <f ca="1">SUMIFS(INDIRECT($F$1&amp;$F206&amp;":"&amp;$F206),INDIRECT($F$1&amp;dbP!$D$2&amp;":"&amp;dbP!$D$2),"&gt;="&amp;BB$6,INDIRECT($F$1&amp;dbP!$D$2&amp;":"&amp;dbP!$D$2),"&lt;="&amp;BB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C206" s="1">
        <f ca="1">SUMIFS(INDIRECT($F$1&amp;$F206&amp;":"&amp;$F206),INDIRECT($F$1&amp;dbP!$D$2&amp;":"&amp;dbP!$D$2),"&gt;="&amp;BC$6,INDIRECT($F$1&amp;dbP!$D$2&amp;":"&amp;dbP!$D$2),"&lt;="&amp;BC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D206" s="1">
        <f ca="1">SUMIFS(INDIRECT($F$1&amp;$F206&amp;":"&amp;$F206),INDIRECT($F$1&amp;dbP!$D$2&amp;":"&amp;dbP!$D$2),"&gt;="&amp;BD$6,INDIRECT($F$1&amp;dbP!$D$2&amp;":"&amp;dbP!$D$2),"&lt;="&amp;BD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E206" s="1">
        <f ca="1">SUMIFS(INDIRECT($F$1&amp;$F206&amp;":"&amp;$F206),INDIRECT($F$1&amp;dbP!$D$2&amp;":"&amp;dbP!$D$2),"&gt;="&amp;BE$6,INDIRECT($F$1&amp;dbP!$D$2&amp;":"&amp;dbP!$D$2),"&lt;="&amp;BE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</row>
    <row r="207" spans="1:57" x14ac:dyDescent="0.3">
      <c r="B207" s="1">
        <f>MAX(B$196:B206)+1</f>
        <v>19</v>
      </c>
      <c r="D207" s="1" t="str">
        <f ca="1">INDIRECT($B$1&amp;Items!AB$2&amp;$B207)</f>
        <v>PL(-)</v>
      </c>
      <c r="F207" s="1" t="str">
        <f ca="1">INDIRECT($B$1&amp;Items!X$2&amp;$B207)</f>
        <v>AA</v>
      </c>
      <c r="H207" s="13" t="str">
        <f ca="1">INDIRECT($B$1&amp;Items!U$2&amp;$B207)</f>
        <v>Себестоимость продаж</v>
      </c>
      <c r="I207" s="13" t="str">
        <f ca="1">IF(INDIRECT($B$1&amp;Items!V$2&amp;$B207)="",H207,INDIRECT($B$1&amp;Items!V$2&amp;$B207))</f>
        <v>Затраты этапа-1 бизнес-процесса</v>
      </c>
      <c r="J207" s="1" t="str">
        <f ca="1">IF(INDIRECT($B$1&amp;Items!W$2&amp;$B207)="",IF(H207&lt;&gt;I207,"  "&amp;I207,I207),"    "&amp;INDIRECT($B$1&amp;Items!W$2&amp;$B207))</f>
        <v xml:space="preserve">    Сырье и материалы-1</v>
      </c>
      <c r="S207" s="1">
        <f ca="1">SUM($U207:INDIRECT(ADDRESS(ROW(),SUMIFS($1:$1,$5:$5,MAX($5:$5)))))</f>
        <v>650000</v>
      </c>
      <c r="V207" s="1">
        <f ca="1">SUMIFS(INDIRECT($F$1&amp;$F207&amp;":"&amp;$F207),INDIRECT($F$1&amp;dbP!$D$2&amp;":"&amp;dbP!$D$2),"&gt;="&amp;V$6,INDIRECT($F$1&amp;dbP!$D$2&amp;":"&amp;dbP!$D$2),"&lt;="&amp;V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W207" s="1">
        <f ca="1">SUMIFS(INDIRECT($F$1&amp;$F207&amp;":"&amp;$F207),INDIRECT($F$1&amp;dbP!$D$2&amp;":"&amp;dbP!$D$2),"&gt;="&amp;W$6,INDIRECT($F$1&amp;dbP!$D$2&amp;":"&amp;dbP!$D$2),"&lt;="&amp;W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X207" s="1">
        <f ca="1">SUMIFS(INDIRECT($F$1&amp;$F207&amp;":"&amp;$F207),INDIRECT($F$1&amp;dbP!$D$2&amp;":"&amp;dbP!$D$2),"&gt;="&amp;X$6,INDIRECT($F$1&amp;dbP!$D$2&amp;":"&amp;dbP!$D$2),"&lt;="&amp;X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Y207" s="1">
        <f ca="1">SUMIFS(INDIRECT($F$1&amp;$F207&amp;":"&amp;$F207),INDIRECT($F$1&amp;dbP!$D$2&amp;":"&amp;dbP!$D$2),"&gt;="&amp;Y$6,INDIRECT($F$1&amp;dbP!$D$2&amp;":"&amp;dbP!$D$2),"&lt;="&amp;Y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Z207" s="1">
        <f ca="1">SUMIFS(INDIRECT($F$1&amp;$F207&amp;":"&amp;$F207),INDIRECT($F$1&amp;dbP!$D$2&amp;":"&amp;dbP!$D$2),"&gt;="&amp;Z$6,INDIRECT($F$1&amp;dbP!$D$2&amp;":"&amp;dbP!$D$2),"&lt;="&amp;Z$7,INDIRECT($F$1&amp;dbP!$O$2&amp;":"&amp;dbP!$O$2),$H207,INDIRECT($F$1&amp;dbP!$P$2&amp;":"&amp;dbP!$P$2),IF($I207=$J207,"*",$I207),INDIRECT($F$1&amp;dbP!$Q$2&amp;":"&amp;dbP!$Q$2),IF(OR($I207=$J207,"  "&amp;$I207=$J207),"*",RIGHT($J207,LEN($J207)-4)))</f>
        <v>200000</v>
      </c>
      <c r="AA207" s="1">
        <f ca="1">SUMIFS(INDIRECT($F$1&amp;$F207&amp;":"&amp;$F207),INDIRECT($F$1&amp;dbP!$D$2&amp;":"&amp;dbP!$D$2),"&gt;="&amp;AA$6,INDIRECT($F$1&amp;dbP!$D$2&amp;":"&amp;dbP!$D$2),"&lt;="&amp;AA$7,INDIRECT($F$1&amp;dbP!$O$2&amp;":"&amp;dbP!$O$2),$H207,INDIRECT($F$1&amp;dbP!$P$2&amp;":"&amp;dbP!$P$2),IF($I207=$J207,"*",$I207),INDIRECT($F$1&amp;dbP!$Q$2&amp;":"&amp;dbP!$Q$2),IF(OR($I207=$J207,"  "&amp;$I207=$J207),"*",RIGHT($J207,LEN($J207)-4)))</f>
        <v>450000</v>
      </c>
      <c r="AB207" s="1">
        <f ca="1">SUMIFS(INDIRECT($F$1&amp;$F207&amp;":"&amp;$F207),INDIRECT($F$1&amp;dbP!$D$2&amp;":"&amp;dbP!$D$2),"&gt;="&amp;AB$6,INDIRECT($F$1&amp;dbP!$D$2&amp;":"&amp;dbP!$D$2),"&lt;="&amp;AB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C207" s="1">
        <f ca="1">SUMIFS(INDIRECT($F$1&amp;$F207&amp;":"&amp;$F207),INDIRECT($F$1&amp;dbP!$D$2&amp;":"&amp;dbP!$D$2),"&gt;="&amp;AC$6,INDIRECT($F$1&amp;dbP!$D$2&amp;":"&amp;dbP!$D$2),"&lt;="&amp;AC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D207" s="1">
        <f ca="1">SUMIFS(INDIRECT($F$1&amp;$F207&amp;":"&amp;$F207),INDIRECT($F$1&amp;dbP!$D$2&amp;":"&amp;dbP!$D$2),"&gt;="&amp;AD$6,INDIRECT($F$1&amp;dbP!$D$2&amp;":"&amp;dbP!$D$2),"&lt;="&amp;AD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E207" s="1">
        <f ca="1">SUMIFS(INDIRECT($F$1&amp;$F207&amp;":"&amp;$F207),INDIRECT($F$1&amp;dbP!$D$2&amp;":"&amp;dbP!$D$2),"&gt;="&amp;AE$6,INDIRECT($F$1&amp;dbP!$D$2&amp;":"&amp;dbP!$D$2),"&lt;="&amp;AE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F207" s="1">
        <f ca="1">SUMIFS(INDIRECT($F$1&amp;$F207&amp;":"&amp;$F207),INDIRECT($F$1&amp;dbP!$D$2&amp;":"&amp;dbP!$D$2),"&gt;="&amp;AF$6,INDIRECT($F$1&amp;dbP!$D$2&amp;":"&amp;dbP!$D$2),"&lt;="&amp;AF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G207" s="1">
        <f ca="1">SUMIFS(INDIRECT($F$1&amp;$F207&amp;":"&amp;$F207),INDIRECT($F$1&amp;dbP!$D$2&amp;":"&amp;dbP!$D$2),"&gt;="&amp;AG$6,INDIRECT($F$1&amp;dbP!$D$2&amp;":"&amp;dbP!$D$2),"&lt;="&amp;AG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H207" s="1">
        <f ca="1">SUMIFS(INDIRECT($F$1&amp;$F207&amp;":"&amp;$F207),INDIRECT($F$1&amp;dbP!$D$2&amp;":"&amp;dbP!$D$2),"&gt;="&amp;AH$6,INDIRECT($F$1&amp;dbP!$D$2&amp;":"&amp;dbP!$D$2),"&lt;="&amp;AH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I207" s="1">
        <f ca="1">SUMIFS(INDIRECT($F$1&amp;$F207&amp;":"&amp;$F207),INDIRECT($F$1&amp;dbP!$D$2&amp;":"&amp;dbP!$D$2),"&gt;="&amp;AI$6,INDIRECT($F$1&amp;dbP!$D$2&amp;":"&amp;dbP!$D$2),"&lt;="&amp;AI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J207" s="1">
        <f ca="1">SUMIFS(INDIRECT($F$1&amp;$F207&amp;":"&amp;$F207),INDIRECT($F$1&amp;dbP!$D$2&amp;":"&amp;dbP!$D$2),"&gt;="&amp;AJ$6,INDIRECT($F$1&amp;dbP!$D$2&amp;":"&amp;dbP!$D$2),"&lt;="&amp;AJ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K207" s="1">
        <f ca="1">SUMIFS(INDIRECT($F$1&amp;$F207&amp;":"&amp;$F207),INDIRECT($F$1&amp;dbP!$D$2&amp;":"&amp;dbP!$D$2),"&gt;="&amp;AK$6,INDIRECT($F$1&amp;dbP!$D$2&amp;":"&amp;dbP!$D$2),"&lt;="&amp;AK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L207" s="1">
        <f ca="1">SUMIFS(INDIRECT($F$1&amp;$F207&amp;":"&amp;$F207),INDIRECT($F$1&amp;dbP!$D$2&amp;":"&amp;dbP!$D$2),"&gt;="&amp;AL$6,INDIRECT($F$1&amp;dbP!$D$2&amp;":"&amp;dbP!$D$2),"&lt;="&amp;AL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M207" s="1">
        <f ca="1">SUMIFS(INDIRECT($F$1&amp;$F207&amp;":"&amp;$F207),INDIRECT($F$1&amp;dbP!$D$2&amp;":"&amp;dbP!$D$2),"&gt;="&amp;AM$6,INDIRECT($F$1&amp;dbP!$D$2&amp;":"&amp;dbP!$D$2),"&lt;="&amp;AM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N207" s="1">
        <f ca="1">SUMIFS(INDIRECT($F$1&amp;$F207&amp;":"&amp;$F207),INDIRECT($F$1&amp;dbP!$D$2&amp;":"&amp;dbP!$D$2),"&gt;="&amp;AN$6,INDIRECT($F$1&amp;dbP!$D$2&amp;":"&amp;dbP!$D$2),"&lt;="&amp;AN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O207" s="1">
        <f ca="1">SUMIFS(INDIRECT($F$1&amp;$F207&amp;":"&amp;$F207),INDIRECT($F$1&amp;dbP!$D$2&amp;":"&amp;dbP!$D$2),"&gt;="&amp;AO$6,INDIRECT($F$1&amp;dbP!$D$2&amp;":"&amp;dbP!$D$2),"&lt;="&amp;AO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P207" s="1">
        <f ca="1">SUMIFS(INDIRECT($F$1&amp;$F207&amp;":"&amp;$F207),INDIRECT($F$1&amp;dbP!$D$2&amp;":"&amp;dbP!$D$2),"&gt;="&amp;AP$6,INDIRECT($F$1&amp;dbP!$D$2&amp;":"&amp;dbP!$D$2),"&lt;="&amp;AP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Q207" s="1">
        <f ca="1">SUMIFS(INDIRECT($F$1&amp;$F207&amp;":"&amp;$F207),INDIRECT($F$1&amp;dbP!$D$2&amp;":"&amp;dbP!$D$2),"&gt;="&amp;AQ$6,INDIRECT($F$1&amp;dbP!$D$2&amp;":"&amp;dbP!$D$2),"&lt;="&amp;AQ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R207" s="1">
        <f ca="1">SUMIFS(INDIRECT($F$1&amp;$F207&amp;":"&amp;$F207),INDIRECT($F$1&amp;dbP!$D$2&amp;":"&amp;dbP!$D$2),"&gt;="&amp;AR$6,INDIRECT($F$1&amp;dbP!$D$2&amp;":"&amp;dbP!$D$2),"&lt;="&amp;AR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S207" s="1">
        <f ca="1">SUMIFS(INDIRECT($F$1&amp;$F207&amp;":"&amp;$F207),INDIRECT($F$1&amp;dbP!$D$2&amp;":"&amp;dbP!$D$2),"&gt;="&amp;AS$6,INDIRECT($F$1&amp;dbP!$D$2&amp;":"&amp;dbP!$D$2),"&lt;="&amp;AS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T207" s="1">
        <f ca="1">SUMIFS(INDIRECT($F$1&amp;$F207&amp;":"&amp;$F207),INDIRECT($F$1&amp;dbP!$D$2&amp;":"&amp;dbP!$D$2),"&gt;="&amp;AT$6,INDIRECT($F$1&amp;dbP!$D$2&amp;":"&amp;dbP!$D$2),"&lt;="&amp;AT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U207" s="1">
        <f ca="1">SUMIFS(INDIRECT($F$1&amp;$F207&amp;":"&amp;$F207),INDIRECT($F$1&amp;dbP!$D$2&amp;":"&amp;dbP!$D$2),"&gt;="&amp;AU$6,INDIRECT($F$1&amp;dbP!$D$2&amp;":"&amp;dbP!$D$2),"&lt;="&amp;AU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V207" s="1">
        <f ca="1">SUMIFS(INDIRECT($F$1&amp;$F207&amp;":"&amp;$F207),INDIRECT($F$1&amp;dbP!$D$2&amp;":"&amp;dbP!$D$2),"&gt;="&amp;AV$6,INDIRECT($F$1&amp;dbP!$D$2&amp;":"&amp;dbP!$D$2),"&lt;="&amp;AV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W207" s="1">
        <f ca="1">SUMIFS(INDIRECT($F$1&amp;$F207&amp;":"&amp;$F207),INDIRECT($F$1&amp;dbP!$D$2&amp;":"&amp;dbP!$D$2),"&gt;="&amp;AW$6,INDIRECT($F$1&amp;dbP!$D$2&amp;":"&amp;dbP!$D$2),"&lt;="&amp;AW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X207" s="1">
        <f ca="1">SUMIFS(INDIRECT($F$1&amp;$F207&amp;":"&amp;$F207),INDIRECT($F$1&amp;dbP!$D$2&amp;":"&amp;dbP!$D$2),"&gt;="&amp;AX$6,INDIRECT($F$1&amp;dbP!$D$2&amp;":"&amp;dbP!$D$2),"&lt;="&amp;AX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Y207" s="1">
        <f ca="1">SUMIFS(INDIRECT($F$1&amp;$F207&amp;":"&amp;$F207),INDIRECT($F$1&amp;dbP!$D$2&amp;":"&amp;dbP!$D$2),"&gt;="&amp;AY$6,INDIRECT($F$1&amp;dbP!$D$2&amp;":"&amp;dbP!$D$2),"&lt;="&amp;AY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Z207" s="1">
        <f ca="1">SUMIFS(INDIRECT($F$1&amp;$F207&amp;":"&amp;$F207),INDIRECT($F$1&amp;dbP!$D$2&amp;":"&amp;dbP!$D$2),"&gt;="&amp;AZ$6,INDIRECT($F$1&amp;dbP!$D$2&amp;":"&amp;dbP!$D$2),"&lt;="&amp;AZ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A207" s="1">
        <f ca="1">SUMIFS(INDIRECT($F$1&amp;$F207&amp;":"&amp;$F207),INDIRECT($F$1&amp;dbP!$D$2&amp;":"&amp;dbP!$D$2),"&gt;="&amp;BA$6,INDIRECT($F$1&amp;dbP!$D$2&amp;":"&amp;dbP!$D$2),"&lt;="&amp;BA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B207" s="1">
        <f ca="1">SUMIFS(INDIRECT($F$1&amp;$F207&amp;":"&amp;$F207),INDIRECT($F$1&amp;dbP!$D$2&amp;":"&amp;dbP!$D$2),"&gt;="&amp;BB$6,INDIRECT($F$1&amp;dbP!$D$2&amp;":"&amp;dbP!$D$2),"&lt;="&amp;BB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C207" s="1">
        <f ca="1">SUMIFS(INDIRECT($F$1&amp;$F207&amp;":"&amp;$F207),INDIRECT($F$1&amp;dbP!$D$2&amp;":"&amp;dbP!$D$2),"&gt;="&amp;BC$6,INDIRECT($F$1&amp;dbP!$D$2&amp;":"&amp;dbP!$D$2),"&lt;="&amp;BC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D207" s="1">
        <f ca="1">SUMIFS(INDIRECT($F$1&amp;$F207&amp;":"&amp;$F207),INDIRECT($F$1&amp;dbP!$D$2&amp;":"&amp;dbP!$D$2),"&gt;="&amp;BD$6,INDIRECT($F$1&amp;dbP!$D$2&amp;":"&amp;dbP!$D$2),"&lt;="&amp;BD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E207" s="1">
        <f ca="1">SUMIFS(INDIRECT($F$1&amp;$F207&amp;":"&amp;$F207),INDIRECT($F$1&amp;dbP!$D$2&amp;":"&amp;dbP!$D$2),"&gt;="&amp;BE$6,INDIRECT($F$1&amp;dbP!$D$2&amp;":"&amp;dbP!$D$2),"&lt;="&amp;BE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</row>
    <row r="208" spans="1:57" x14ac:dyDescent="0.3">
      <c r="B208" s="1">
        <f>MAX(B$196:B207)+1</f>
        <v>20</v>
      </c>
      <c r="D208" s="1" t="str">
        <f ca="1">INDIRECT($B$1&amp;Items!AB$2&amp;$B208)</f>
        <v>PL(-)</v>
      </c>
      <c r="F208" s="1" t="str">
        <f ca="1">INDIRECT($B$1&amp;Items!X$2&amp;$B208)</f>
        <v>AA</v>
      </c>
      <c r="H208" s="13" t="str">
        <f ca="1">INDIRECT($B$1&amp;Items!U$2&amp;$B208)</f>
        <v>Себестоимость продаж</v>
      </c>
      <c r="I208" s="13" t="str">
        <f ca="1">IF(INDIRECT($B$1&amp;Items!V$2&amp;$B208)="",H208,INDIRECT($B$1&amp;Items!V$2&amp;$B208))</f>
        <v>Затраты этапа-1 бизнес-процесса</v>
      </c>
      <c r="J208" s="1" t="str">
        <f ca="1">IF(INDIRECT($B$1&amp;Items!W$2&amp;$B208)="",IF(H208&lt;&gt;I208,"  "&amp;I208,I208),"    "&amp;INDIRECT($B$1&amp;Items!W$2&amp;$B208))</f>
        <v xml:space="preserve">    Сырье и материалы-2</v>
      </c>
      <c r="S208" s="1">
        <f ca="1">SUM($U208:INDIRECT(ADDRESS(ROW(),SUMIFS($1:$1,$5:$5,MAX($5:$5)))))</f>
        <v>604500</v>
      </c>
      <c r="V208" s="1">
        <f ca="1">SUMIFS(INDIRECT($F$1&amp;$F208&amp;":"&amp;$F208),INDIRECT($F$1&amp;dbP!$D$2&amp;":"&amp;dbP!$D$2),"&gt;="&amp;V$6,INDIRECT($F$1&amp;dbP!$D$2&amp;":"&amp;dbP!$D$2),"&lt;="&amp;V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W208" s="1">
        <f ca="1">SUMIFS(INDIRECT($F$1&amp;$F208&amp;":"&amp;$F208),INDIRECT($F$1&amp;dbP!$D$2&amp;":"&amp;dbP!$D$2),"&gt;="&amp;W$6,INDIRECT($F$1&amp;dbP!$D$2&amp;":"&amp;dbP!$D$2),"&lt;="&amp;W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X208" s="1">
        <f ca="1">SUMIFS(INDIRECT($F$1&amp;$F208&amp;":"&amp;$F208),INDIRECT($F$1&amp;dbP!$D$2&amp;":"&amp;dbP!$D$2),"&gt;="&amp;X$6,INDIRECT($F$1&amp;dbP!$D$2&amp;":"&amp;dbP!$D$2),"&lt;="&amp;X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Y208" s="1">
        <f ca="1">SUMIFS(INDIRECT($F$1&amp;$F208&amp;":"&amp;$F208),INDIRECT($F$1&amp;dbP!$D$2&amp;":"&amp;dbP!$D$2),"&gt;="&amp;Y$6,INDIRECT($F$1&amp;dbP!$D$2&amp;":"&amp;dbP!$D$2),"&lt;="&amp;Y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Z208" s="1">
        <f ca="1">SUMIFS(INDIRECT($F$1&amp;$F208&amp;":"&amp;$F208),INDIRECT($F$1&amp;dbP!$D$2&amp;":"&amp;dbP!$D$2),"&gt;="&amp;Z$6,INDIRECT($F$1&amp;dbP!$D$2&amp;":"&amp;dbP!$D$2),"&lt;="&amp;Z$7,INDIRECT($F$1&amp;dbP!$O$2&amp;":"&amp;dbP!$O$2),$H208,INDIRECT($F$1&amp;dbP!$P$2&amp;":"&amp;dbP!$P$2),IF($I208=$J208,"*",$I208),INDIRECT($F$1&amp;dbP!$Q$2&amp;":"&amp;dbP!$Q$2),IF(OR($I208=$J208,"  "&amp;$I208=$J208),"*",RIGHT($J208,LEN($J208)-4)))</f>
        <v>186000</v>
      </c>
      <c r="AA208" s="1">
        <f ca="1">SUMIFS(INDIRECT($F$1&amp;$F208&amp;":"&amp;$F208),INDIRECT($F$1&amp;dbP!$D$2&amp;":"&amp;dbP!$D$2),"&gt;="&amp;AA$6,INDIRECT($F$1&amp;dbP!$D$2&amp;":"&amp;dbP!$D$2),"&lt;="&amp;AA$7,INDIRECT($F$1&amp;dbP!$O$2&amp;":"&amp;dbP!$O$2),$H208,INDIRECT($F$1&amp;dbP!$P$2&amp;":"&amp;dbP!$P$2),IF($I208=$J208,"*",$I208),INDIRECT($F$1&amp;dbP!$Q$2&amp;":"&amp;dbP!$Q$2),IF(OR($I208=$J208,"  "&amp;$I208=$J208),"*",RIGHT($J208,LEN($J208)-4)))</f>
        <v>418500</v>
      </c>
      <c r="AB208" s="1">
        <f ca="1">SUMIFS(INDIRECT($F$1&amp;$F208&amp;":"&amp;$F208),INDIRECT($F$1&amp;dbP!$D$2&amp;":"&amp;dbP!$D$2),"&gt;="&amp;AB$6,INDIRECT($F$1&amp;dbP!$D$2&amp;":"&amp;dbP!$D$2),"&lt;="&amp;AB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C208" s="1">
        <f ca="1">SUMIFS(INDIRECT($F$1&amp;$F208&amp;":"&amp;$F208),INDIRECT($F$1&amp;dbP!$D$2&amp;":"&amp;dbP!$D$2),"&gt;="&amp;AC$6,INDIRECT($F$1&amp;dbP!$D$2&amp;":"&amp;dbP!$D$2),"&lt;="&amp;AC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D208" s="1">
        <f ca="1">SUMIFS(INDIRECT($F$1&amp;$F208&amp;":"&amp;$F208),INDIRECT($F$1&amp;dbP!$D$2&amp;":"&amp;dbP!$D$2),"&gt;="&amp;AD$6,INDIRECT($F$1&amp;dbP!$D$2&amp;":"&amp;dbP!$D$2),"&lt;="&amp;AD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E208" s="1">
        <f ca="1">SUMIFS(INDIRECT($F$1&amp;$F208&amp;":"&amp;$F208),INDIRECT($F$1&amp;dbP!$D$2&amp;":"&amp;dbP!$D$2),"&gt;="&amp;AE$6,INDIRECT($F$1&amp;dbP!$D$2&amp;":"&amp;dbP!$D$2),"&lt;="&amp;AE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F208" s="1">
        <f ca="1">SUMIFS(INDIRECT($F$1&amp;$F208&amp;":"&amp;$F208),INDIRECT($F$1&amp;dbP!$D$2&amp;":"&amp;dbP!$D$2),"&gt;="&amp;AF$6,INDIRECT($F$1&amp;dbP!$D$2&amp;":"&amp;dbP!$D$2),"&lt;="&amp;AF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G208" s="1">
        <f ca="1">SUMIFS(INDIRECT($F$1&amp;$F208&amp;":"&amp;$F208),INDIRECT($F$1&amp;dbP!$D$2&amp;":"&amp;dbP!$D$2),"&gt;="&amp;AG$6,INDIRECT($F$1&amp;dbP!$D$2&amp;":"&amp;dbP!$D$2),"&lt;="&amp;AG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H208" s="1">
        <f ca="1">SUMIFS(INDIRECT($F$1&amp;$F208&amp;":"&amp;$F208),INDIRECT($F$1&amp;dbP!$D$2&amp;":"&amp;dbP!$D$2),"&gt;="&amp;AH$6,INDIRECT($F$1&amp;dbP!$D$2&amp;":"&amp;dbP!$D$2),"&lt;="&amp;AH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I208" s="1">
        <f ca="1">SUMIFS(INDIRECT($F$1&amp;$F208&amp;":"&amp;$F208),INDIRECT($F$1&amp;dbP!$D$2&amp;":"&amp;dbP!$D$2),"&gt;="&amp;AI$6,INDIRECT($F$1&amp;dbP!$D$2&amp;":"&amp;dbP!$D$2),"&lt;="&amp;AI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J208" s="1">
        <f ca="1">SUMIFS(INDIRECT($F$1&amp;$F208&amp;":"&amp;$F208),INDIRECT($F$1&amp;dbP!$D$2&amp;":"&amp;dbP!$D$2),"&gt;="&amp;AJ$6,INDIRECT($F$1&amp;dbP!$D$2&amp;":"&amp;dbP!$D$2),"&lt;="&amp;AJ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K208" s="1">
        <f ca="1">SUMIFS(INDIRECT($F$1&amp;$F208&amp;":"&amp;$F208),INDIRECT($F$1&amp;dbP!$D$2&amp;":"&amp;dbP!$D$2),"&gt;="&amp;AK$6,INDIRECT($F$1&amp;dbP!$D$2&amp;":"&amp;dbP!$D$2),"&lt;="&amp;AK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L208" s="1">
        <f ca="1">SUMIFS(INDIRECT($F$1&amp;$F208&amp;":"&amp;$F208),INDIRECT($F$1&amp;dbP!$D$2&amp;":"&amp;dbP!$D$2),"&gt;="&amp;AL$6,INDIRECT($F$1&amp;dbP!$D$2&amp;":"&amp;dbP!$D$2),"&lt;="&amp;AL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M208" s="1">
        <f ca="1">SUMIFS(INDIRECT($F$1&amp;$F208&amp;":"&amp;$F208),INDIRECT($F$1&amp;dbP!$D$2&amp;":"&amp;dbP!$D$2),"&gt;="&amp;AM$6,INDIRECT($F$1&amp;dbP!$D$2&amp;":"&amp;dbP!$D$2),"&lt;="&amp;AM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N208" s="1">
        <f ca="1">SUMIFS(INDIRECT($F$1&amp;$F208&amp;":"&amp;$F208),INDIRECT($F$1&amp;dbP!$D$2&amp;":"&amp;dbP!$D$2),"&gt;="&amp;AN$6,INDIRECT($F$1&amp;dbP!$D$2&amp;":"&amp;dbP!$D$2),"&lt;="&amp;AN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O208" s="1">
        <f ca="1">SUMIFS(INDIRECT($F$1&amp;$F208&amp;":"&amp;$F208),INDIRECT($F$1&amp;dbP!$D$2&amp;":"&amp;dbP!$D$2),"&gt;="&amp;AO$6,INDIRECT($F$1&amp;dbP!$D$2&amp;":"&amp;dbP!$D$2),"&lt;="&amp;AO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P208" s="1">
        <f ca="1">SUMIFS(INDIRECT($F$1&amp;$F208&amp;":"&amp;$F208),INDIRECT($F$1&amp;dbP!$D$2&amp;":"&amp;dbP!$D$2),"&gt;="&amp;AP$6,INDIRECT($F$1&amp;dbP!$D$2&amp;":"&amp;dbP!$D$2),"&lt;="&amp;AP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Q208" s="1">
        <f ca="1">SUMIFS(INDIRECT($F$1&amp;$F208&amp;":"&amp;$F208),INDIRECT($F$1&amp;dbP!$D$2&amp;":"&amp;dbP!$D$2),"&gt;="&amp;AQ$6,INDIRECT($F$1&amp;dbP!$D$2&amp;":"&amp;dbP!$D$2),"&lt;="&amp;AQ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R208" s="1">
        <f ca="1">SUMIFS(INDIRECT($F$1&amp;$F208&amp;":"&amp;$F208),INDIRECT($F$1&amp;dbP!$D$2&amp;":"&amp;dbP!$D$2),"&gt;="&amp;AR$6,INDIRECT($F$1&amp;dbP!$D$2&amp;":"&amp;dbP!$D$2),"&lt;="&amp;AR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S208" s="1">
        <f ca="1">SUMIFS(INDIRECT($F$1&amp;$F208&amp;":"&amp;$F208),INDIRECT($F$1&amp;dbP!$D$2&amp;":"&amp;dbP!$D$2),"&gt;="&amp;AS$6,INDIRECT($F$1&amp;dbP!$D$2&amp;":"&amp;dbP!$D$2),"&lt;="&amp;AS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T208" s="1">
        <f ca="1">SUMIFS(INDIRECT($F$1&amp;$F208&amp;":"&amp;$F208),INDIRECT($F$1&amp;dbP!$D$2&amp;":"&amp;dbP!$D$2),"&gt;="&amp;AT$6,INDIRECT($F$1&amp;dbP!$D$2&amp;":"&amp;dbP!$D$2),"&lt;="&amp;AT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U208" s="1">
        <f ca="1">SUMIFS(INDIRECT($F$1&amp;$F208&amp;":"&amp;$F208),INDIRECT($F$1&amp;dbP!$D$2&amp;":"&amp;dbP!$D$2),"&gt;="&amp;AU$6,INDIRECT($F$1&amp;dbP!$D$2&amp;":"&amp;dbP!$D$2),"&lt;="&amp;AU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V208" s="1">
        <f ca="1">SUMIFS(INDIRECT($F$1&amp;$F208&amp;":"&amp;$F208),INDIRECT($F$1&amp;dbP!$D$2&amp;":"&amp;dbP!$D$2),"&gt;="&amp;AV$6,INDIRECT($F$1&amp;dbP!$D$2&amp;":"&amp;dbP!$D$2),"&lt;="&amp;AV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W208" s="1">
        <f ca="1">SUMIFS(INDIRECT($F$1&amp;$F208&amp;":"&amp;$F208),INDIRECT($F$1&amp;dbP!$D$2&amp;":"&amp;dbP!$D$2),"&gt;="&amp;AW$6,INDIRECT($F$1&amp;dbP!$D$2&amp;":"&amp;dbP!$D$2),"&lt;="&amp;AW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X208" s="1">
        <f ca="1">SUMIFS(INDIRECT($F$1&amp;$F208&amp;":"&amp;$F208),INDIRECT($F$1&amp;dbP!$D$2&amp;":"&amp;dbP!$D$2),"&gt;="&amp;AX$6,INDIRECT($F$1&amp;dbP!$D$2&amp;":"&amp;dbP!$D$2),"&lt;="&amp;AX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Y208" s="1">
        <f ca="1">SUMIFS(INDIRECT($F$1&amp;$F208&amp;":"&amp;$F208),INDIRECT($F$1&amp;dbP!$D$2&amp;":"&amp;dbP!$D$2),"&gt;="&amp;AY$6,INDIRECT($F$1&amp;dbP!$D$2&amp;":"&amp;dbP!$D$2),"&lt;="&amp;AY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Z208" s="1">
        <f ca="1">SUMIFS(INDIRECT($F$1&amp;$F208&amp;":"&amp;$F208),INDIRECT($F$1&amp;dbP!$D$2&amp;":"&amp;dbP!$D$2),"&gt;="&amp;AZ$6,INDIRECT($F$1&amp;dbP!$D$2&amp;":"&amp;dbP!$D$2),"&lt;="&amp;AZ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A208" s="1">
        <f ca="1">SUMIFS(INDIRECT($F$1&amp;$F208&amp;":"&amp;$F208),INDIRECT($F$1&amp;dbP!$D$2&amp;":"&amp;dbP!$D$2),"&gt;="&amp;BA$6,INDIRECT($F$1&amp;dbP!$D$2&amp;":"&amp;dbP!$D$2),"&lt;="&amp;BA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B208" s="1">
        <f ca="1">SUMIFS(INDIRECT($F$1&amp;$F208&amp;":"&amp;$F208),INDIRECT($F$1&amp;dbP!$D$2&amp;":"&amp;dbP!$D$2),"&gt;="&amp;BB$6,INDIRECT($F$1&amp;dbP!$D$2&amp;":"&amp;dbP!$D$2),"&lt;="&amp;BB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C208" s="1">
        <f ca="1">SUMIFS(INDIRECT($F$1&amp;$F208&amp;":"&amp;$F208),INDIRECT($F$1&amp;dbP!$D$2&amp;":"&amp;dbP!$D$2),"&gt;="&amp;BC$6,INDIRECT($F$1&amp;dbP!$D$2&amp;":"&amp;dbP!$D$2),"&lt;="&amp;BC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D208" s="1">
        <f ca="1">SUMIFS(INDIRECT($F$1&amp;$F208&amp;":"&amp;$F208),INDIRECT($F$1&amp;dbP!$D$2&amp;":"&amp;dbP!$D$2),"&gt;="&amp;BD$6,INDIRECT($F$1&amp;dbP!$D$2&amp;":"&amp;dbP!$D$2),"&lt;="&amp;BD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E208" s="1">
        <f ca="1">SUMIFS(INDIRECT($F$1&amp;$F208&amp;":"&amp;$F208),INDIRECT($F$1&amp;dbP!$D$2&amp;":"&amp;dbP!$D$2),"&gt;="&amp;BE$6,INDIRECT($F$1&amp;dbP!$D$2&amp;":"&amp;dbP!$D$2),"&lt;="&amp;BE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</row>
    <row r="209" spans="2:57" x14ac:dyDescent="0.3">
      <c r="B209" s="1">
        <f>MAX(B$196:B208)+1</f>
        <v>21</v>
      </c>
      <c r="D209" s="1" t="str">
        <f ca="1">INDIRECT($B$1&amp;Items!AB$2&amp;$B209)</f>
        <v>PL(-)</v>
      </c>
      <c r="F209" s="1" t="str">
        <f ca="1">INDIRECT($B$1&amp;Items!X$2&amp;$B209)</f>
        <v>AA</v>
      </c>
      <c r="H209" s="13" t="str">
        <f ca="1">INDIRECT($B$1&amp;Items!U$2&amp;$B209)</f>
        <v>Себестоимость продаж</v>
      </c>
      <c r="I209" s="13" t="str">
        <f ca="1">IF(INDIRECT($B$1&amp;Items!V$2&amp;$B209)="",H209,INDIRECT($B$1&amp;Items!V$2&amp;$B209))</f>
        <v>Затраты этапа-1 бизнес-процесса</v>
      </c>
      <c r="J209" s="1" t="str">
        <f ca="1">IF(INDIRECT($B$1&amp;Items!W$2&amp;$B209)="",IF(H209&lt;&gt;I209,"  "&amp;I209,I209),"    "&amp;INDIRECT($B$1&amp;Items!W$2&amp;$B209))</f>
        <v xml:space="preserve">    Сырье и материалы-3</v>
      </c>
      <c r="S209" s="1">
        <f ca="1">SUM($U209:INDIRECT(ADDRESS(ROW(),SUMIFS($1:$1,$5:$5,MAX($5:$5)))))</f>
        <v>695500</v>
      </c>
      <c r="V209" s="1">
        <f ca="1">SUMIFS(INDIRECT($F$1&amp;$F209&amp;":"&amp;$F209),INDIRECT($F$1&amp;dbP!$D$2&amp;":"&amp;dbP!$D$2),"&gt;="&amp;V$6,INDIRECT($F$1&amp;dbP!$D$2&amp;":"&amp;dbP!$D$2),"&lt;="&amp;V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W209" s="1">
        <f ca="1">SUMIFS(INDIRECT($F$1&amp;$F209&amp;":"&amp;$F209),INDIRECT($F$1&amp;dbP!$D$2&amp;":"&amp;dbP!$D$2),"&gt;="&amp;W$6,INDIRECT($F$1&amp;dbP!$D$2&amp;":"&amp;dbP!$D$2),"&lt;="&amp;W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X209" s="1">
        <f ca="1">SUMIFS(INDIRECT($F$1&amp;$F209&amp;":"&amp;$F209),INDIRECT($F$1&amp;dbP!$D$2&amp;":"&amp;dbP!$D$2),"&gt;="&amp;X$6,INDIRECT($F$1&amp;dbP!$D$2&amp;":"&amp;dbP!$D$2),"&lt;="&amp;X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Y209" s="1">
        <f ca="1">SUMIFS(INDIRECT($F$1&amp;$F209&amp;":"&amp;$F209),INDIRECT($F$1&amp;dbP!$D$2&amp;":"&amp;dbP!$D$2),"&gt;="&amp;Y$6,INDIRECT($F$1&amp;dbP!$D$2&amp;":"&amp;dbP!$D$2),"&lt;="&amp;Y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Z209" s="1">
        <f ca="1">SUMIFS(INDIRECT($F$1&amp;$F209&amp;":"&amp;$F209),INDIRECT($F$1&amp;dbP!$D$2&amp;":"&amp;dbP!$D$2),"&gt;="&amp;Z$6,INDIRECT($F$1&amp;dbP!$D$2&amp;":"&amp;dbP!$D$2),"&lt;="&amp;Z$7,INDIRECT($F$1&amp;dbP!$O$2&amp;":"&amp;dbP!$O$2),$H209,INDIRECT($F$1&amp;dbP!$P$2&amp;":"&amp;dbP!$P$2),IF($I209=$J209,"*",$I209),INDIRECT($F$1&amp;dbP!$Q$2&amp;":"&amp;dbP!$Q$2),IF(OR($I209=$J209,"  "&amp;$I209=$J209),"*",RIGHT($J209,LEN($J209)-4)))</f>
        <v>214000</v>
      </c>
      <c r="AA209" s="1">
        <f ca="1">SUMIFS(INDIRECT($F$1&amp;$F209&amp;":"&amp;$F209),INDIRECT($F$1&amp;dbP!$D$2&amp;":"&amp;dbP!$D$2),"&gt;="&amp;AA$6,INDIRECT($F$1&amp;dbP!$D$2&amp;":"&amp;dbP!$D$2),"&lt;="&amp;AA$7,INDIRECT($F$1&amp;dbP!$O$2&amp;":"&amp;dbP!$O$2),$H209,INDIRECT($F$1&amp;dbP!$P$2&amp;":"&amp;dbP!$P$2),IF($I209=$J209,"*",$I209),INDIRECT($F$1&amp;dbP!$Q$2&amp;":"&amp;dbP!$Q$2),IF(OR($I209=$J209,"  "&amp;$I209=$J209),"*",RIGHT($J209,LEN($J209)-4)))</f>
        <v>481500</v>
      </c>
      <c r="AB209" s="1">
        <f ca="1">SUMIFS(INDIRECT($F$1&amp;$F209&amp;":"&amp;$F209),INDIRECT($F$1&amp;dbP!$D$2&amp;":"&amp;dbP!$D$2),"&gt;="&amp;AB$6,INDIRECT($F$1&amp;dbP!$D$2&amp;":"&amp;dbP!$D$2),"&lt;="&amp;AB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C209" s="1">
        <f ca="1">SUMIFS(INDIRECT($F$1&amp;$F209&amp;":"&amp;$F209),INDIRECT($F$1&amp;dbP!$D$2&amp;":"&amp;dbP!$D$2),"&gt;="&amp;AC$6,INDIRECT($F$1&amp;dbP!$D$2&amp;":"&amp;dbP!$D$2),"&lt;="&amp;AC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D209" s="1">
        <f ca="1">SUMIFS(INDIRECT($F$1&amp;$F209&amp;":"&amp;$F209),INDIRECT($F$1&amp;dbP!$D$2&amp;":"&amp;dbP!$D$2),"&gt;="&amp;AD$6,INDIRECT($F$1&amp;dbP!$D$2&amp;":"&amp;dbP!$D$2),"&lt;="&amp;AD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E209" s="1">
        <f ca="1">SUMIFS(INDIRECT($F$1&amp;$F209&amp;":"&amp;$F209),INDIRECT($F$1&amp;dbP!$D$2&amp;":"&amp;dbP!$D$2),"&gt;="&amp;AE$6,INDIRECT($F$1&amp;dbP!$D$2&amp;":"&amp;dbP!$D$2),"&lt;="&amp;AE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F209" s="1">
        <f ca="1">SUMIFS(INDIRECT($F$1&amp;$F209&amp;":"&amp;$F209),INDIRECT($F$1&amp;dbP!$D$2&amp;":"&amp;dbP!$D$2),"&gt;="&amp;AF$6,INDIRECT($F$1&amp;dbP!$D$2&amp;":"&amp;dbP!$D$2),"&lt;="&amp;AF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G209" s="1">
        <f ca="1">SUMIFS(INDIRECT($F$1&amp;$F209&amp;":"&amp;$F209),INDIRECT($F$1&amp;dbP!$D$2&amp;":"&amp;dbP!$D$2),"&gt;="&amp;AG$6,INDIRECT($F$1&amp;dbP!$D$2&amp;":"&amp;dbP!$D$2),"&lt;="&amp;AG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H209" s="1">
        <f ca="1">SUMIFS(INDIRECT($F$1&amp;$F209&amp;":"&amp;$F209),INDIRECT($F$1&amp;dbP!$D$2&amp;":"&amp;dbP!$D$2),"&gt;="&amp;AH$6,INDIRECT($F$1&amp;dbP!$D$2&amp;":"&amp;dbP!$D$2),"&lt;="&amp;AH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I209" s="1">
        <f ca="1">SUMIFS(INDIRECT($F$1&amp;$F209&amp;":"&amp;$F209),INDIRECT($F$1&amp;dbP!$D$2&amp;":"&amp;dbP!$D$2),"&gt;="&amp;AI$6,INDIRECT($F$1&amp;dbP!$D$2&amp;":"&amp;dbP!$D$2),"&lt;="&amp;AI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J209" s="1">
        <f ca="1">SUMIFS(INDIRECT($F$1&amp;$F209&amp;":"&amp;$F209),INDIRECT($F$1&amp;dbP!$D$2&amp;":"&amp;dbP!$D$2),"&gt;="&amp;AJ$6,INDIRECT($F$1&amp;dbP!$D$2&amp;":"&amp;dbP!$D$2),"&lt;="&amp;AJ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K209" s="1">
        <f ca="1">SUMIFS(INDIRECT($F$1&amp;$F209&amp;":"&amp;$F209),INDIRECT($F$1&amp;dbP!$D$2&amp;":"&amp;dbP!$D$2),"&gt;="&amp;AK$6,INDIRECT($F$1&amp;dbP!$D$2&amp;":"&amp;dbP!$D$2),"&lt;="&amp;AK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L209" s="1">
        <f ca="1">SUMIFS(INDIRECT($F$1&amp;$F209&amp;":"&amp;$F209),INDIRECT($F$1&amp;dbP!$D$2&amp;":"&amp;dbP!$D$2),"&gt;="&amp;AL$6,INDIRECT($F$1&amp;dbP!$D$2&amp;":"&amp;dbP!$D$2),"&lt;="&amp;AL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M209" s="1">
        <f ca="1">SUMIFS(INDIRECT($F$1&amp;$F209&amp;":"&amp;$F209),INDIRECT($F$1&amp;dbP!$D$2&amp;":"&amp;dbP!$D$2),"&gt;="&amp;AM$6,INDIRECT($F$1&amp;dbP!$D$2&amp;":"&amp;dbP!$D$2),"&lt;="&amp;AM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N209" s="1">
        <f ca="1">SUMIFS(INDIRECT($F$1&amp;$F209&amp;":"&amp;$F209),INDIRECT($F$1&amp;dbP!$D$2&amp;":"&amp;dbP!$D$2),"&gt;="&amp;AN$6,INDIRECT($F$1&amp;dbP!$D$2&amp;":"&amp;dbP!$D$2),"&lt;="&amp;AN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O209" s="1">
        <f ca="1">SUMIFS(INDIRECT($F$1&amp;$F209&amp;":"&amp;$F209),INDIRECT($F$1&amp;dbP!$D$2&amp;":"&amp;dbP!$D$2),"&gt;="&amp;AO$6,INDIRECT($F$1&amp;dbP!$D$2&amp;":"&amp;dbP!$D$2),"&lt;="&amp;AO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P209" s="1">
        <f ca="1">SUMIFS(INDIRECT($F$1&amp;$F209&amp;":"&amp;$F209),INDIRECT($F$1&amp;dbP!$D$2&amp;":"&amp;dbP!$D$2),"&gt;="&amp;AP$6,INDIRECT($F$1&amp;dbP!$D$2&amp;":"&amp;dbP!$D$2),"&lt;="&amp;AP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Q209" s="1">
        <f ca="1">SUMIFS(INDIRECT($F$1&amp;$F209&amp;":"&amp;$F209),INDIRECT($F$1&amp;dbP!$D$2&amp;":"&amp;dbP!$D$2),"&gt;="&amp;AQ$6,INDIRECT($F$1&amp;dbP!$D$2&amp;":"&amp;dbP!$D$2),"&lt;="&amp;AQ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R209" s="1">
        <f ca="1">SUMIFS(INDIRECT($F$1&amp;$F209&amp;":"&amp;$F209),INDIRECT($F$1&amp;dbP!$D$2&amp;":"&amp;dbP!$D$2),"&gt;="&amp;AR$6,INDIRECT($F$1&amp;dbP!$D$2&amp;":"&amp;dbP!$D$2),"&lt;="&amp;AR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S209" s="1">
        <f ca="1">SUMIFS(INDIRECT($F$1&amp;$F209&amp;":"&amp;$F209),INDIRECT($F$1&amp;dbP!$D$2&amp;":"&amp;dbP!$D$2),"&gt;="&amp;AS$6,INDIRECT($F$1&amp;dbP!$D$2&amp;":"&amp;dbP!$D$2),"&lt;="&amp;AS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T209" s="1">
        <f ca="1">SUMIFS(INDIRECT($F$1&amp;$F209&amp;":"&amp;$F209),INDIRECT($F$1&amp;dbP!$D$2&amp;":"&amp;dbP!$D$2),"&gt;="&amp;AT$6,INDIRECT($F$1&amp;dbP!$D$2&amp;":"&amp;dbP!$D$2),"&lt;="&amp;AT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U209" s="1">
        <f ca="1">SUMIFS(INDIRECT($F$1&amp;$F209&amp;":"&amp;$F209),INDIRECT($F$1&amp;dbP!$D$2&amp;":"&amp;dbP!$D$2),"&gt;="&amp;AU$6,INDIRECT($F$1&amp;dbP!$D$2&amp;":"&amp;dbP!$D$2),"&lt;="&amp;AU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V209" s="1">
        <f ca="1">SUMIFS(INDIRECT($F$1&amp;$F209&amp;":"&amp;$F209),INDIRECT($F$1&amp;dbP!$D$2&amp;":"&amp;dbP!$D$2),"&gt;="&amp;AV$6,INDIRECT($F$1&amp;dbP!$D$2&amp;":"&amp;dbP!$D$2),"&lt;="&amp;AV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W209" s="1">
        <f ca="1">SUMIFS(INDIRECT($F$1&amp;$F209&amp;":"&amp;$F209),INDIRECT($F$1&amp;dbP!$D$2&amp;":"&amp;dbP!$D$2),"&gt;="&amp;AW$6,INDIRECT($F$1&amp;dbP!$D$2&amp;":"&amp;dbP!$D$2),"&lt;="&amp;AW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X209" s="1">
        <f ca="1">SUMIFS(INDIRECT($F$1&amp;$F209&amp;":"&amp;$F209),INDIRECT($F$1&amp;dbP!$D$2&amp;":"&amp;dbP!$D$2),"&gt;="&amp;AX$6,INDIRECT($F$1&amp;dbP!$D$2&amp;":"&amp;dbP!$D$2),"&lt;="&amp;AX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Y209" s="1">
        <f ca="1">SUMIFS(INDIRECT($F$1&amp;$F209&amp;":"&amp;$F209),INDIRECT($F$1&amp;dbP!$D$2&amp;":"&amp;dbP!$D$2),"&gt;="&amp;AY$6,INDIRECT($F$1&amp;dbP!$D$2&amp;":"&amp;dbP!$D$2),"&lt;="&amp;AY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Z209" s="1">
        <f ca="1">SUMIFS(INDIRECT($F$1&amp;$F209&amp;":"&amp;$F209),INDIRECT($F$1&amp;dbP!$D$2&amp;":"&amp;dbP!$D$2),"&gt;="&amp;AZ$6,INDIRECT($F$1&amp;dbP!$D$2&amp;":"&amp;dbP!$D$2),"&lt;="&amp;AZ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A209" s="1">
        <f ca="1">SUMIFS(INDIRECT($F$1&amp;$F209&amp;":"&amp;$F209),INDIRECT($F$1&amp;dbP!$D$2&amp;":"&amp;dbP!$D$2),"&gt;="&amp;BA$6,INDIRECT($F$1&amp;dbP!$D$2&amp;":"&amp;dbP!$D$2),"&lt;="&amp;BA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B209" s="1">
        <f ca="1">SUMIFS(INDIRECT($F$1&amp;$F209&amp;":"&amp;$F209),INDIRECT($F$1&amp;dbP!$D$2&amp;":"&amp;dbP!$D$2),"&gt;="&amp;BB$6,INDIRECT($F$1&amp;dbP!$D$2&amp;":"&amp;dbP!$D$2),"&lt;="&amp;BB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C209" s="1">
        <f ca="1">SUMIFS(INDIRECT($F$1&amp;$F209&amp;":"&amp;$F209),INDIRECT($F$1&amp;dbP!$D$2&amp;":"&amp;dbP!$D$2),"&gt;="&amp;BC$6,INDIRECT($F$1&amp;dbP!$D$2&amp;":"&amp;dbP!$D$2),"&lt;="&amp;BC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D209" s="1">
        <f ca="1">SUMIFS(INDIRECT($F$1&amp;$F209&amp;":"&amp;$F209),INDIRECT($F$1&amp;dbP!$D$2&amp;":"&amp;dbP!$D$2),"&gt;="&amp;BD$6,INDIRECT($F$1&amp;dbP!$D$2&amp;":"&amp;dbP!$D$2),"&lt;="&amp;BD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E209" s="1">
        <f ca="1">SUMIFS(INDIRECT($F$1&amp;$F209&amp;":"&amp;$F209),INDIRECT($F$1&amp;dbP!$D$2&amp;":"&amp;dbP!$D$2),"&gt;="&amp;BE$6,INDIRECT($F$1&amp;dbP!$D$2&amp;":"&amp;dbP!$D$2),"&lt;="&amp;BE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</row>
    <row r="210" spans="2:57" x14ac:dyDescent="0.3">
      <c r="B210" s="1">
        <f>MAX(B$196:B209)+1</f>
        <v>22</v>
      </c>
      <c r="D210" s="1" t="str">
        <f ca="1">INDIRECT($B$1&amp;Items!AB$2&amp;$B210)</f>
        <v>PL(-)</v>
      </c>
      <c r="F210" s="1" t="str">
        <f ca="1">INDIRECT($B$1&amp;Items!X$2&amp;$B210)</f>
        <v>AA</v>
      </c>
      <c r="H210" s="13" t="str">
        <f ca="1">INDIRECT($B$1&amp;Items!U$2&amp;$B210)</f>
        <v>Себестоимость продаж</v>
      </c>
      <c r="I210" s="13" t="str">
        <f ca="1">IF(INDIRECT($B$1&amp;Items!V$2&amp;$B210)="",H210,INDIRECT($B$1&amp;Items!V$2&amp;$B210))</f>
        <v>Затраты этапа-1 бизнес-процесса</v>
      </c>
      <c r="J210" s="1" t="str">
        <f ca="1">IF(INDIRECT($B$1&amp;Items!W$2&amp;$B210)="",IF(H210&lt;&gt;I210,"  "&amp;I210,I210),"    "&amp;INDIRECT($B$1&amp;Items!W$2&amp;$B210))</f>
        <v xml:space="preserve">    Сырье и материалы-4</v>
      </c>
      <c r="S210" s="1">
        <f ca="1">SUM($U210:INDIRECT(ADDRESS(ROW(),SUMIFS($1:$1,$5:$5,MAX($5:$5)))))</f>
        <v>646815</v>
      </c>
      <c r="V210" s="1">
        <f ca="1">SUMIFS(INDIRECT($F$1&amp;$F210&amp;":"&amp;$F210),INDIRECT($F$1&amp;dbP!$D$2&amp;":"&amp;dbP!$D$2),"&gt;="&amp;V$6,INDIRECT($F$1&amp;dbP!$D$2&amp;":"&amp;dbP!$D$2),"&lt;="&amp;V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W210" s="1">
        <f ca="1">SUMIFS(INDIRECT($F$1&amp;$F210&amp;":"&amp;$F210),INDIRECT($F$1&amp;dbP!$D$2&amp;":"&amp;dbP!$D$2),"&gt;="&amp;W$6,INDIRECT($F$1&amp;dbP!$D$2&amp;":"&amp;dbP!$D$2),"&lt;="&amp;W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X210" s="1">
        <f ca="1">SUMIFS(INDIRECT($F$1&amp;$F210&amp;":"&amp;$F210),INDIRECT($F$1&amp;dbP!$D$2&amp;":"&amp;dbP!$D$2),"&gt;="&amp;X$6,INDIRECT($F$1&amp;dbP!$D$2&amp;":"&amp;dbP!$D$2),"&lt;="&amp;X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Y210" s="1">
        <f ca="1">SUMIFS(INDIRECT($F$1&amp;$F210&amp;":"&amp;$F210),INDIRECT($F$1&amp;dbP!$D$2&amp;":"&amp;dbP!$D$2),"&gt;="&amp;Y$6,INDIRECT($F$1&amp;dbP!$D$2&amp;":"&amp;dbP!$D$2),"&lt;="&amp;Y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Z210" s="1">
        <f ca="1">SUMIFS(INDIRECT($F$1&amp;$F210&amp;":"&amp;$F210),INDIRECT($F$1&amp;dbP!$D$2&amp;":"&amp;dbP!$D$2),"&gt;="&amp;Z$6,INDIRECT($F$1&amp;dbP!$D$2&amp;":"&amp;dbP!$D$2),"&lt;="&amp;Z$7,INDIRECT($F$1&amp;dbP!$O$2&amp;":"&amp;dbP!$O$2),$H210,INDIRECT($F$1&amp;dbP!$P$2&amp;":"&amp;dbP!$P$2),IF($I210=$J210,"*",$I210),INDIRECT($F$1&amp;dbP!$Q$2&amp;":"&amp;dbP!$Q$2),IF(OR($I210=$J210,"  "&amp;$I210=$J210),"*",RIGHT($J210,LEN($J210)-4)))</f>
        <v>199020</v>
      </c>
      <c r="AA210" s="1">
        <f ca="1">SUMIFS(INDIRECT($F$1&amp;$F210&amp;":"&amp;$F210),INDIRECT($F$1&amp;dbP!$D$2&amp;":"&amp;dbP!$D$2),"&gt;="&amp;AA$6,INDIRECT($F$1&amp;dbP!$D$2&amp;":"&amp;dbP!$D$2),"&lt;="&amp;AA$7,INDIRECT($F$1&amp;dbP!$O$2&amp;":"&amp;dbP!$O$2),$H210,INDIRECT($F$1&amp;dbP!$P$2&amp;":"&amp;dbP!$P$2),IF($I210=$J210,"*",$I210),INDIRECT($F$1&amp;dbP!$Q$2&amp;":"&amp;dbP!$Q$2),IF(OR($I210=$J210,"  "&amp;$I210=$J210),"*",RIGHT($J210,LEN($J210)-4)))</f>
        <v>447795</v>
      </c>
      <c r="AB210" s="1">
        <f ca="1">SUMIFS(INDIRECT($F$1&amp;$F210&amp;":"&amp;$F210),INDIRECT($F$1&amp;dbP!$D$2&amp;":"&amp;dbP!$D$2),"&gt;="&amp;AB$6,INDIRECT($F$1&amp;dbP!$D$2&amp;":"&amp;dbP!$D$2),"&lt;="&amp;AB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C210" s="1">
        <f ca="1">SUMIFS(INDIRECT($F$1&amp;$F210&amp;":"&amp;$F210),INDIRECT($F$1&amp;dbP!$D$2&amp;":"&amp;dbP!$D$2),"&gt;="&amp;AC$6,INDIRECT($F$1&amp;dbP!$D$2&amp;":"&amp;dbP!$D$2),"&lt;="&amp;AC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D210" s="1">
        <f ca="1">SUMIFS(INDIRECT($F$1&amp;$F210&amp;":"&amp;$F210),INDIRECT($F$1&amp;dbP!$D$2&amp;":"&amp;dbP!$D$2),"&gt;="&amp;AD$6,INDIRECT($F$1&amp;dbP!$D$2&amp;":"&amp;dbP!$D$2),"&lt;="&amp;AD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E210" s="1">
        <f ca="1">SUMIFS(INDIRECT($F$1&amp;$F210&amp;":"&amp;$F210),INDIRECT($F$1&amp;dbP!$D$2&amp;":"&amp;dbP!$D$2),"&gt;="&amp;AE$6,INDIRECT($F$1&amp;dbP!$D$2&amp;":"&amp;dbP!$D$2),"&lt;="&amp;AE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F210" s="1">
        <f ca="1">SUMIFS(INDIRECT($F$1&amp;$F210&amp;":"&amp;$F210),INDIRECT($F$1&amp;dbP!$D$2&amp;":"&amp;dbP!$D$2),"&gt;="&amp;AF$6,INDIRECT($F$1&amp;dbP!$D$2&amp;":"&amp;dbP!$D$2),"&lt;="&amp;AF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G210" s="1">
        <f ca="1">SUMIFS(INDIRECT($F$1&amp;$F210&amp;":"&amp;$F210),INDIRECT($F$1&amp;dbP!$D$2&amp;":"&amp;dbP!$D$2),"&gt;="&amp;AG$6,INDIRECT($F$1&amp;dbP!$D$2&amp;":"&amp;dbP!$D$2),"&lt;="&amp;AG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H210" s="1">
        <f ca="1">SUMIFS(INDIRECT($F$1&amp;$F210&amp;":"&amp;$F210),INDIRECT($F$1&amp;dbP!$D$2&amp;":"&amp;dbP!$D$2),"&gt;="&amp;AH$6,INDIRECT($F$1&amp;dbP!$D$2&amp;":"&amp;dbP!$D$2),"&lt;="&amp;AH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I210" s="1">
        <f ca="1">SUMIFS(INDIRECT($F$1&amp;$F210&amp;":"&amp;$F210),INDIRECT($F$1&amp;dbP!$D$2&amp;":"&amp;dbP!$D$2),"&gt;="&amp;AI$6,INDIRECT($F$1&amp;dbP!$D$2&amp;":"&amp;dbP!$D$2),"&lt;="&amp;AI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J210" s="1">
        <f ca="1">SUMIFS(INDIRECT($F$1&amp;$F210&amp;":"&amp;$F210),INDIRECT($F$1&amp;dbP!$D$2&amp;":"&amp;dbP!$D$2),"&gt;="&amp;AJ$6,INDIRECT($F$1&amp;dbP!$D$2&amp;":"&amp;dbP!$D$2),"&lt;="&amp;AJ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K210" s="1">
        <f ca="1">SUMIFS(INDIRECT($F$1&amp;$F210&amp;":"&amp;$F210),INDIRECT($F$1&amp;dbP!$D$2&amp;":"&amp;dbP!$D$2),"&gt;="&amp;AK$6,INDIRECT($F$1&amp;dbP!$D$2&amp;":"&amp;dbP!$D$2),"&lt;="&amp;AK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L210" s="1">
        <f ca="1">SUMIFS(INDIRECT($F$1&amp;$F210&amp;":"&amp;$F210),INDIRECT($F$1&amp;dbP!$D$2&amp;":"&amp;dbP!$D$2),"&gt;="&amp;AL$6,INDIRECT($F$1&amp;dbP!$D$2&amp;":"&amp;dbP!$D$2),"&lt;="&amp;AL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M210" s="1">
        <f ca="1">SUMIFS(INDIRECT($F$1&amp;$F210&amp;":"&amp;$F210),INDIRECT($F$1&amp;dbP!$D$2&amp;":"&amp;dbP!$D$2),"&gt;="&amp;AM$6,INDIRECT($F$1&amp;dbP!$D$2&amp;":"&amp;dbP!$D$2),"&lt;="&amp;AM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N210" s="1">
        <f ca="1">SUMIFS(INDIRECT($F$1&amp;$F210&amp;":"&amp;$F210),INDIRECT($F$1&amp;dbP!$D$2&amp;":"&amp;dbP!$D$2),"&gt;="&amp;AN$6,INDIRECT($F$1&amp;dbP!$D$2&amp;":"&amp;dbP!$D$2),"&lt;="&amp;AN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O210" s="1">
        <f ca="1">SUMIFS(INDIRECT($F$1&amp;$F210&amp;":"&amp;$F210),INDIRECT($F$1&amp;dbP!$D$2&amp;":"&amp;dbP!$D$2),"&gt;="&amp;AO$6,INDIRECT($F$1&amp;dbP!$D$2&amp;":"&amp;dbP!$D$2),"&lt;="&amp;AO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P210" s="1">
        <f ca="1">SUMIFS(INDIRECT($F$1&amp;$F210&amp;":"&amp;$F210),INDIRECT($F$1&amp;dbP!$D$2&amp;":"&amp;dbP!$D$2),"&gt;="&amp;AP$6,INDIRECT($F$1&amp;dbP!$D$2&amp;":"&amp;dbP!$D$2),"&lt;="&amp;AP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Q210" s="1">
        <f ca="1">SUMIFS(INDIRECT($F$1&amp;$F210&amp;":"&amp;$F210),INDIRECT($F$1&amp;dbP!$D$2&amp;":"&amp;dbP!$D$2),"&gt;="&amp;AQ$6,INDIRECT($F$1&amp;dbP!$D$2&amp;":"&amp;dbP!$D$2),"&lt;="&amp;AQ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R210" s="1">
        <f ca="1">SUMIFS(INDIRECT($F$1&amp;$F210&amp;":"&amp;$F210),INDIRECT($F$1&amp;dbP!$D$2&amp;":"&amp;dbP!$D$2),"&gt;="&amp;AR$6,INDIRECT($F$1&amp;dbP!$D$2&amp;":"&amp;dbP!$D$2),"&lt;="&amp;AR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S210" s="1">
        <f ca="1">SUMIFS(INDIRECT($F$1&amp;$F210&amp;":"&amp;$F210),INDIRECT($F$1&amp;dbP!$D$2&amp;":"&amp;dbP!$D$2),"&gt;="&amp;AS$6,INDIRECT($F$1&amp;dbP!$D$2&amp;":"&amp;dbP!$D$2),"&lt;="&amp;AS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T210" s="1">
        <f ca="1">SUMIFS(INDIRECT($F$1&amp;$F210&amp;":"&amp;$F210),INDIRECT($F$1&amp;dbP!$D$2&amp;":"&amp;dbP!$D$2),"&gt;="&amp;AT$6,INDIRECT($F$1&amp;dbP!$D$2&amp;":"&amp;dbP!$D$2),"&lt;="&amp;AT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U210" s="1">
        <f ca="1">SUMIFS(INDIRECT($F$1&amp;$F210&amp;":"&amp;$F210),INDIRECT($F$1&amp;dbP!$D$2&amp;":"&amp;dbP!$D$2),"&gt;="&amp;AU$6,INDIRECT($F$1&amp;dbP!$D$2&amp;":"&amp;dbP!$D$2),"&lt;="&amp;AU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V210" s="1">
        <f ca="1">SUMIFS(INDIRECT($F$1&amp;$F210&amp;":"&amp;$F210),INDIRECT($F$1&amp;dbP!$D$2&amp;":"&amp;dbP!$D$2),"&gt;="&amp;AV$6,INDIRECT($F$1&amp;dbP!$D$2&amp;":"&amp;dbP!$D$2),"&lt;="&amp;AV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W210" s="1">
        <f ca="1">SUMIFS(INDIRECT($F$1&amp;$F210&amp;":"&amp;$F210),INDIRECT($F$1&amp;dbP!$D$2&amp;":"&amp;dbP!$D$2),"&gt;="&amp;AW$6,INDIRECT($F$1&amp;dbP!$D$2&amp;":"&amp;dbP!$D$2),"&lt;="&amp;AW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X210" s="1">
        <f ca="1">SUMIFS(INDIRECT($F$1&amp;$F210&amp;":"&amp;$F210),INDIRECT($F$1&amp;dbP!$D$2&amp;":"&amp;dbP!$D$2),"&gt;="&amp;AX$6,INDIRECT($F$1&amp;dbP!$D$2&amp;":"&amp;dbP!$D$2),"&lt;="&amp;AX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Y210" s="1">
        <f ca="1">SUMIFS(INDIRECT($F$1&amp;$F210&amp;":"&amp;$F210),INDIRECT($F$1&amp;dbP!$D$2&amp;":"&amp;dbP!$D$2),"&gt;="&amp;AY$6,INDIRECT($F$1&amp;dbP!$D$2&amp;":"&amp;dbP!$D$2),"&lt;="&amp;AY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Z210" s="1">
        <f ca="1">SUMIFS(INDIRECT($F$1&amp;$F210&amp;":"&amp;$F210),INDIRECT($F$1&amp;dbP!$D$2&amp;":"&amp;dbP!$D$2),"&gt;="&amp;AZ$6,INDIRECT($F$1&amp;dbP!$D$2&amp;":"&amp;dbP!$D$2),"&lt;="&amp;AZ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A210" s="1">
        <f ca="1">SUMIFS(INDIRECT($F$1&amp;$F210&amp;":"&amp;$F210),INDIRECT($F$1&amp;dbP!$D$2&amp;":"&amp;dbP!$D$2),"&gt;="&amp;BA$6,INDIRECT($F$1&amp;dbP!$D$2&amp;":"&amp;dbP!$D$2),"&lt;="&amp;BA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B210" s="1">
        <f ca="1">SUMIFS(INDIRECT($F$1&amp;$F210&amp;":"&amp;$F210),INDIRECT($F$1&amp;dbP!$D$2&amp;":"&amp;dbP!$D$2),"&gt;="&amp;BB$6,INDIRECT($F$1&amp;dbP!$D$2&amp;":"&amp;dbP!$D$2),"&lt;="&amp;BB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C210" s="1">
        <f ca="1">SUMIFS(INDIRECT($F$1&amp;$F210&amp;":"&amp;$F210),INDIRECT($F$1&amp;dbP!$D$2&amp;":"&amp;dbP!$D$2),"&gt;="&amp;BC$6,INDIRECT($F$1&amp;dbP!$D$2&amp;":"&amp;dbP!$D$2),"&lt;="&amp;BC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D210" s="1">
        <f ca="1">SUMIFS(INDIRECT($F$1&amp;$F210&amp;":"&amp;$F210),INDIRECT($F$1&amp;dbP!$D$2&amp;":"&amp;dbP!$D$2),"&gt;="&amp;BD$6,INDIRECT($F$1&amp;dbP!$D$2&amp;":"&amp;dbP!$D$2),"&lt;="&amp;BD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E210" s="1">
        <f ca="1">SUMIFS(INDIRECT($F$1&amp;$F210&amp;":"&amp;$F210),INDIRECT($F$1&amp;dbP!$D$2&amp;":"&amp;dbP!$D$2),"&gt;="&amp;BE$6,INDIRECT($F$1&amp;dbP!$D$2&amp;":"&amp;dbP!$D$2),"&lt;="&amp;BE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</row>
    <row r="211" spans="2:57" x14ac:dyDescent="0.3">
      <c r="B211" s="1">
        <f>MAX(B$196:B210)+1</f>
        <v>23</v>
      </c>
      <c r="D211" s="1" t="str">
        <f ca="1">INDIRECT($B$1&amp;Items!AB$2&amp;$B211)</f>
        <v>PL(-)</v>
      </c>
      <c r="F211" s="1" t="str">
        <f ca="1">INDIRECT($B$1&amp;Items!X$2&amp;$B211)</f>
        <v>AA</v>
      </c>
      <c r="H211" s="13" t="str">
        <f ca="1">INDIRECT($B$1&amp;Items!U$2&amp;$B211)</f>
        <v>Себестоимость продаж</v>
      </c>
      <c r="I211" s="13" t="str">
        <f ca="1">IF(INDIRECT($B$1&amp;Items!V$2&amp;$B211)="",H211,INDIRECT($B$1&amp;Items!V$2&amp;$B211))</f>
        <v>Затраты этапа-1 бизнес-процесса</v>
      </c>
      <c r="J211" s="1" t="str">
        <f ca="1">IF(INDIRECT($B$1&amp;Items!W$2&amp;$B211)="",IF(H211&lt;&gt;I211,"  "&amp;I211,I211),"    "&amp;INDIRECT($B$1&amp;Items!W$2&amp;$B211))</f>
        <v xml:space="preserve">    Сырье и материалы-5</v>
      </c>
      <c r="S211" s="1">
        <f ca="1">SUM($U211:INDIRECT(ADDRESS(ROW(),SUMIFS($1:$1,$5:$5,MAX($5:$5)))))</f>
        <v>744185</v>
      </c>
      <c r="V211" s="1">
        <f ca="1">SUMIFS(INDIRECT($F$1&amp;$F211&amp;":"&amp;$F211),INDIRECT($F$1&amp;dbP!$D$2&amp;":"&amp;dbP!$D$2),"&gt;="&amp;V$6,INDIRECT($F$1&amp;dbP!$D$2&amp;":"&amp;dbP!$D$2),"&lt;="&amp;V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W211" s="1">
        <f ca="1">SUMIFS(INDIRECT($F$1&amp;$F211&amp;":"&amp;$F211),INDIRECT($F$1&amp;dbP!$D$2&amp;":"&amp;dbP!$D$2),"&gt;="&amp;W$6,INDIRECT($F$1&amp;dbP!$D$2&amp;":"&amp;dbP!$D$2),"&lt;="&amp;W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X211" s="1">
        <f ca="1">SUMIFS(INDIRECT($F$1&amp;$F211&amp;":"&amp;$F211),INDIRECT($F$1&amp;dbP!$D$2&amp;":"&amp;dbP!$D$2),"&gt;="&amp;X$6,INDIRECT($F$1&amp;dbP!$D$2&amp;":"&amp;dbP!$D$2),"&lt;="&amp;X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Y211" s="1">
        <f ca="1">SUMIFS(INDIRECT($F$1&amp;$F211&amp;":"&amp;$F211),INDIRECT($F$1&amp;dbP!$D$2&amp;":"&amp;dbP!$D$2),"&gt;="&amp;Y$6,INDIRECT($F$1&amp;dbP!$D$2&amp;":"&amp;dbP!$D$2),"&lt;="&amp;Y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Z211" s="1">
        <f ca="1">SUMIFS(INDIRECT($F$1&amp;$F211&amp;":"&amp;$F211),INDIRECT($F$1&amp;dbP!$D$2&amp;":"&amp;dbP!$D$2),"&gt;="&amp;Z$6,INDIRECT($F$1&amp;dbP!$D$2&amp;":"&amp;dbP!$D$2),"&lt;="&amp;Z$7,INDIRECT($F$1&amp;dbP!$O$2&amp;":"&amp;dbP!$O$2),$H211,INDIRECT($F$1&amp;dbP!$P$2&amp;":"&amp;dbP!$P$2),IF($I211=$J211,"*",$I211),INDIRECT($F$1&amp;dbP!$Q$2&amp;":"&amp;dbP!$Q$2),IF(OR($I211=$J211,"  "&amp;$I211=$J211),"*",RIGHT($J211,LEN($J211)-4)))</f>
        <v>228980</v>
      </c>
      <c r="AA211" s="1">
        <f ca="1">SUMIFS(INDIRECT($F$1&amp;$F211&amp;":"&amp;$F211),INDIRECT($F$1&amp;dbP!$D$2&amp;":"&amp;dbP!$D$2),"&gt;="&amp;AA$6,INDIRECT($F$1&amp;dbP!$D$2&amp;":"&amp;dbP!$D$2),"&lt;="&amp;AA$7,INDIRECT($F$1&amp;dbP!$O$2&amp;":"&amp;dbP!$O$2),$H211,INDIRECT($F$1&amp;dbP!$P$2&amp;":"&amp;dbP!$P$2),IF($I211=$J211,"*",$I211),INDIRECT($F$1&amp;dbP!$Q$2&amp;":"&amp;dbP!$Q$2),IF(OR($I211=$J211,"  "&amp;$I211=$J211),"*",RIGHT($J211,LEN($J211)-4)))</f>
        <v>515205</v>
      </c>
      <c r="AB211" s="1">
        <f ca="1">SUMIFS(INDIRECT($F$1&amp;$F211&amp;":"&amp;$F211),INDIRECT($F$1&amp;dbP!$D$2&amp;":"&amp;dbP!$D$2),"&gt;="&amp;AB$6,INDIRECT($F$1&amp;dbP!$D$2&amp;":"&amp;dbP!$D$2),"&lt;="&amp;AB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C211" s="1">
        <f ca="1">SUMIFS(INDIRECT($F$1&amp;$F211&amp;":"&amp;$F211),INDIRECT($F$1&amp;dbP!$D$2&amp;":"&amp;dbP!$D$2),"&gt;="&amp;AC$6,INDIRECT($F$1&amp;dbP!$D$2&amp;":"&amp;dbP!$D$2),"&lt;="&amp;AC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D211" s="1">
        <f ca="1">SUMIFS(INDIRECT($F$1&amp;$F211&amp;":"&amp;$F211),INDIRECT($F$1&amp;dbP!$D$2&amp;":"&amp;dbP!$D$2),"&gt;="&amp;AD$6,INDIRECT($F$1&amp;dbP!$D$2&amp;":"&amp;dbP!$D$2),"&lt;="&amp;AD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E211" s="1">
        <f ca="1">SUMIFS(INDIRECT($F$1&amp;$F211&amp;":"&amp;$F211),INDIRECT($F$1&amp;dbP!$D$2&amp;":"&amp;dbP!$D$2),"&gt;="&amp;AE$6,INDIRECT($F$1&amp;dbP!$D$2&amp;":"&amp;dbP!$D$2),"&lt;="&amp;AE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F211" s="1">
        <f ca="1">SUMIFS(INDIRECT($F$1&amp;$F211&amp;":"&amp;$F211),INDIRECT($F$1&amp;dbP!$D$2&amp;":"&amp;dbP!$D$2),"&gt;="&amp;AF$6,INDIRECT($F$1&amp;dbP!$D$2&amp;":"&amp;dbP!$D$2),"&lt;="&amp;AF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G211" s="1">
        <f ca="1">SUMIFS(INDIRECT($F$1&amp;$F211&amp;":"&amp;$F211),INDIRECT($F$1&amp;dbP!$D$2&amp;":"&amp;dbP!$D$2),"&gt;="&amp;AG$6,INDIRECT($F$1&amp;dbP!$D$2&amp;":"&amp;dbP!$D$2),"&lt;="&amp;AG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H211" s="1">
        <f ca="1">SUMIFS(INDIRECT($F$1&amp;$F211&amp;":"&amp;$F211),INDIRECT($F$1&amp;dbP!$D$2&amp;":"&amp;dbP!$D$2),"&gt;="&amp;AH$6,INDIRECT($F$1&amp;dbP!$D$2&amp;":"&amp;dbP!$D$2),"&lt;="&amp;AH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I211" s="1">
        <f ca="1">SUMIFS(INDIRECT($F$1&amp;$F211&amp;":"&amp;$F211),INDIRECT($F$1&amp;dbP!$D$2&amp;":"&amp;dbP!$D$2),"&gt;="&amp;AI$6,INDIRECT($F$1&amp;dbP!$D$2&amp;":"&amp;dbP!$D$2),"&lt;="&amp;AI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J211" s="1">
        <f ca="1">SUMIFS(INDIRECT($F$1&amp;$F211&amp;":"&amp;$F211),INDIRECT($F$1&amp;dbP!$D$2&amp;":"&amp;dbP!$D$2),"&gt;="&amp;AJ$6,INDIRECT($F$1&amp;dbP!$D$2&amp;":"&amp;dbP!$D$2),"&lt;="&amp;AJ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K211" s="1">
        <f ca="1">SUMIFS(INDIRECT($F$1&amp;$F211&amp;":"&amp;$F211),INDIRECT($F$1&amp;dbP!$D$2&amp;":"&amp;dbP!$D$2),"&gt;="&amp;AK$6,INDIRECT($F$1&amp;dbP!$D$2&amp;":"&amp;dbP!$D$2),"&lt;="&amp;AK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L211" s="1">
        <f ca="1">SUMIFS(INDIRECT($F$1&amp;$F211&amp;":"&amp;$F211),INDIRECT($F$1&amp;dbP!$D$2&amp;":"&amp;dbP!$D$2),"&gt;="&amp;AL$6,INDIRECT($F$1&amp;dbP!$D$2&amp;":"&amp;dbP!$D$2),"&lt;="&amp;AL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M211" s="1">
        <f ca="1">SUMIFS(INDIRECT($F$1&amp;$F211&amp;":"&amp;$F211),INDIRECT($F$1&amp;dbP!$D$2&amp;":"&amp;dbP!$D$2),"&gt;="&amp;AM$6,INDIRECT($F$1&amp;dbP!$D$2&amp;":"&amp;dbP!$D$2),"&lt;="&amp;AM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N211" s="1">
        <f ca="1">SUMIFS(INDIRECT($F$1&amp;$F211&amp;":"&amp;$F211),INDIRECT($F$1&amp;dbP!$D$2&amp;":"&amp;dbP!$D$2),"&gt;="&amp;AN$6,INDIRECT($F$1&amp;dbP!$D$2&amp;":"&amp;dbP!$D$2),"&lt;="&amp;AN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O211" s="1">
        <f ca="1">SUMIFS(INDIRECT($F$1&amp;$F211&amp;":"&amp;$F211),INDIRECT($F$1&amp;dbP!$D$2&amp;":"&amp;dbP!$D$2),"&gt;="&amp;AO$6,INDIRECT($F$1&amp;dbP!$D$2&amp;":"&amp;dbP!$D$2),"&lt;="&amp;AO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P211" s="1">
        <f ca="1">SUMIFS(INDIRECT($F$1&amp;$F211&amp;":"&amp;$F211),INDIRECT($F$1&amp;dbP!$D$2&amp;":"&amp;dbP!$D$2),"&gt;="&amp;AP$6,INDIRECT($F$1&amp;dbP!$D$2&amp;":"&amp;dbP!$D$2),"&lt;="&amp;AP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Q211" s="1">
        <f ca="1">SUMIFS(INDIRECT($F$1&amp;$F211&amp;":"&amp;$F211),INDIRECT($F$1&amp;dbP!$D$2&amp;":"&amp;dbP!$D$2),"&gt;="&amp;AQ$6,INDIRECT($F$1&amp;dbP!$D$2&amp;":"&amp;dbP!$D$2),"&lt;="&amp;AQ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R211" s="1">
        <f ca="1">SUMIFS(INDIRECT($F$1&amp;$F211&amp;":"&amp;$F211),INDIRECT($F$1&amp;dbP!$D$2&amp;":"&amp;dbP!$D$2),"&gt;="&amp;AR$6,INDIRECT($F$1&amp;dbP!$D$2&amp;":"&amp;dbP!$D$2),"&lt;="&amp;AR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S211" s="1">
        <f ca="1">SUMIFS(INDIRECT($F$1&amp;$F211&amp;":"&amp;$F211),INDIRECT($F$1&amp;dbP!$D$2&amp;":"&amp;dbP!$D$2),"&gt;="&amp;AS$6,INDIRECT($F$1&amp;dbP!$D$2&amp;":"&amp;dbP!$D$2),"&lt;="&amp;AS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T211" s="1">
        <f ca="1">SUMIFS(INDIRECT($F$1&amp;$F211&amp;":"&amp;$F211),INDIRECT($F$1&amp;dbP!$D$2&amp;":"&amp;dbP!$D$2),"&gt;="&amp;AT$6,INDIRECT($F$1&amp;dbP!$D$2&amp;":"&amp;dbP!$D$2),"&lt;="&amp;AT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U211" s="1">
        <f ca="1">SUMIFS(INDIRECT($F$1&amp;$F211&amp;":"&amp;$F211),INDIRECT($F$1&amp;dbP!$D$2&amp;":"&amp;dbP!$D$2),"&gt;="&amp;AU$6,INDIRECT($F$1&amp;dbP!$D$2&amp;":"&amp;dbP!$D$2),"&lt;="&amp;AU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V211" s="1">
        <f ca="1">SUMIFS(INDIRECT($F$1&amp;$F211&amp;":"&amp;$F211),INDIRECT($F$1&amp;dbP!$D$2&amp;":"&amp;dbP!$D$2),"&gt;="&amp;AV$6,INDIRECT($F$1&amp;dbP!$D$2&amp;":"&amp;dbP!$D$2),"&lt;="&amp;AV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W211" s="1">
        <f ca="1">SUMIFS(INDIRECT($F$1&amp;$F211&amp;":"&amp;$F211),INDIRECT($F$1&amp;dbP!$D$2&amp;":"&amp;dbP!$D$2),"&gt;="&amp;AW$6,INDIRECT($F$1&amp;dbP!$D$2&amp;":"&amp;dbP!$D$2),"&lt;="&amp;AW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X211" s="1">
        <f ca="1">SUMIFS(INDIRECT($F$1&amp;$F211&amp;":"&amp;$F211),INDIRECT($F$1&amp;dbP!$D$2&amp;":"&amp;dbP!$D$2),"&gt;="&amp;AX$6,INDIRECT($F$1&amp;dbP!$D$2&amp;":"&amp;dbP!$D$2),"&lt;="&amp;AX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Y211" s="1">
        <f ca="1">SUMIFS(INDIRECT($F$1&amp;$F211&amp;":"&amp;$F211),INDIRECT($F$1&amp;dbP!$D$2&amp;":"&amp;dbP!$D$2),"&gt;="&amp;AY$6,INDIRECT($F$1&amp;dbP!$D$2&amp;":"&amp;dbP!$D$2),"&lt;="&amp;AY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Z211" s="1">
        <f ca="1">SUMIFS(INDIRECT($F$1&amp;$F211&amp;":"&amp;$F211),INDIRECT($F$1&amp;dbP!$D$2&amp;":"&amp;dbP!$D$2),"&gt;="&amp;AZ$6,INDIRECT($F$1&amp;dbP!$D$2&amp;":"&amp;dbP!$D$2),"&lt;="&amp;AZ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A211" s="1">
        <f ca="1">SUMIFS(INDIRECT($F$1&amp;$F211&amp;":"&amp;$F211),INDIRECT($F$1&amp;dbP!$D$2&amp;":"&amp;dbP!$D$2),"&gt;="&amp;BA$6,INDIRECT($F$1&amp;dbP!$D$2&amp;":"&amp;dbP!$D$2),"&lt;="&amp;BA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B211" s="1">
        <f ca="1">SUMIFS(INDIRECT($F$1&amp;$F211&amp;":"&amp;$F211),INDIRECT($F$1&amp;dbP!$D$2&amp;":"&amp;dbP!$D$2),"&gt;="&amp;BB$6,INDIRECT($F$1&amp;dbP!$D$2&amp;":"&amp;dbP!$D$2),"&lt;="&amp;BB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C211" s="1">
        <f ca="1">SUMIFS(INDIRECT($F$1&amp;$F211&amp;":"&amp;$F211),INDIRECT($F$1&amp;dbP!$D$2&amp;":"&amp;dbP!$D$2),"&gt;="&amp;BC$6,INDIRECT($F$1&amp;dbP!$D$2&amp;":"&amp;dbP!$D$2),"&lt;="&amp;BC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D211" s="1">
        <f ca="1">SUMIFS(INDIRECT($F$1&amp;$F211&amp;":"&amp;$F211),INDIRECT($F$1&amp;dbP!$D$2&amp;":"&amp;dbP!$D$2),"&gt;="&amp;BD$6,INDIRECT($F$1&amp;dbP!$D$2&amp;":"&amp;dbP!$D$2),"&lt;="&amp;BD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E211" s="1">
        <f ca="1">SUMIFS(INDIRECT($F$1&amp;$F211&amp;":"&amp;$F211),INDIRECT($F$1&amp;dbP!$D$2&amp;":"&amp;dbP!$D$2),"&gt;="&amp;BE$6,INDIRECT($F$1&amp;dbP!$D$2&amp;":"&amp;dbP!$D$2),"&lt;="&amp;BE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</row>
    <row r="212" spans="2:57" x14ac:dyDescent="0.3">
      <c r="B212" s="1">
        <f>MAX(B$196:B211)+1</f>
        <v>24</v>
      </c>
      <c r="D212" s="1" t="str">
        <f ca="1">INDIRECT($B$1&amp;Items!AB$2&amp;$B212)</f>
        <v>PL(-)</v>
      </c>
      <c r="F212" s="1" t="str">
        <f ca="1">INDIRECT($B$1&amp;Items!X$2&amp;$B212)</f>
        <v>AA</v>
      </c>
      <c r="H212" s="13" t="str">
        <f ca="1">INDIRECT($B$1&amp;Items!U$2&amp;$B212)</f>
        <v>Себестоимость продаж</v>
      </c>
      <c r="I212" s="13" t="str">
        <f ca="1">IF(INDIRECT($B$1&amp;Items!V$2&amp;$B212)="",H212,INDIRECT($B$1&amp;Items!V$2&amp;$B212))</f>
        <v>Затраты этапа-1 бизнес-процесса</v>
      </c>
      <c r="J212" s="1" t="str">
        <f ca="1">IF(INDIRECT($B$1&amp;Items!W$2&amp;$B212)="",IF(H212&lt;&gt;I212,"  "&amp;I212,I212),"    "&amp;INDIRECT($B$1&amp;Items!W$2&amp;$B212))</f>
        <v xml:space="preserve">    Сырье и материалы-6</v>
      </c>
      <c r="S212" s="1">
        <f ca="1">SUM($U212:INDIRECT(ADDRESS(ROW(),SUMIFS($1:$1,$5:$5,MAX($5:$5)))))</f>
        <v>692092.05</v>
      </c>
      <c r="V212" s="1">
        <f ca="1">SUMIFS(INDIRECT($F$1&amp;$F212&amp;":"&amp;$F212),INDIRECT($F$1&amp;dbP!$D$2&amp;":"&amp;dbP!$D$2),"&gt;="&amp;V$6,INDIRECT($F$1&amp;dbP!$D$2&amp;":"&amp;dbP!$D$2),"&lt;="&amp;V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W212" s="1">
        <f ca="1">SUMIFS(INDIRECT($F$1&amp;$F212&amp;":"&amp;$F212),INDIRECT($F$1&amp;dbP!$D$2&amp;":"&amp;dbP!$D$2),"&gt;="&amp;W$6,INDIRECT($F$1&amp;dbP!$D$2&amp;":"&amp;dbP!$D$2),"&lt;="&amp;W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X212" s="1">
        <f ca="1">SUMIFS(INDIRECT($F$1&amp;$F212&amp;":"&amp;$F212),INDIRECT($F$1&amp;dbP!$D$2&amp;":"&amp;dbP!$D$2),"&gt;="&amp;X$6,INDIRECT($F$1&amp;dbP!$D$2&amp;":"&amp;dbP!$D$2),"&lt;="&amp;X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Y212" s="1">
        <f ca="1">SUMIFS(INDIRECT($F$1&amp;$F212&amp;":"&amp;$F212),INDIRECT($F$1&amp;dbP!$D$2&amp;":"&amp;dbP!$D$2),"&gt;="&amp;Y$6,INDIRECT($F$1&amp;dbP!$D$2&amp;":"&amp;dbP!$D$2),"&lt;="&amp;Y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Z212" s="1">
        <f ca="1">SUMIFS(INDIRECT($F$1&amp;$F212&amp;":"&amp;$F212),INDIRECT($F$1&amp;dbP!$D$2&amp;":"&amp;dbP!$D$2),"&gt;="&amp;Z$6,INDIRECT($F$1&amp;dbP!$D$2&amp;":"&amp;dbP!$D$2),"&lt;="&amp;Z$7,INDIRECT($F$1&amp;dbP!$O$2&amp;":"&amp;dbP!$O$2),$H212,INDIRECT($F$1&amp;dbP!$P$2&amp;":"&amp;dbP!$P$2),IF($I212=$J212,"*",$I212),INDIRECT($F$1&amp;dbP!$Q$2&amp;":"&amp;dbP!$Q$2),IF(OR($I212=$J212,"  "&amp;$I212=$J212),"*",RIGHT($J212,LEN($J212)-4)))</f>
        <v>212951.40000000002</v>
      </c>
      <c r="AA212" s="1">
        <f ca="1">SUMIFS(INDIRECT($F$1&amp;$F212&amp;":"&amp;$F212),INDIRECT($F$1&amp;dbP!$D$2&amp;":"&amp;dbP!$D$2),"&gt;="&amp;AA$6,INDIRECT($F$1&amp;dbP!$D$2&amp;":"&amp;dbP!$D$2),"&lt;="&amp;AA$7,INDIRECT($F$1&amp;dbP!$O$2&amp;":"&amp;dbP!$O$2),$H212,INDIRECT($F$1&amp;dbP!$P$2&amp;":"&amp;dbP!$P$2),IF($I212=$J212,"*",$I212),INDIRECT($F$1&amp;dbP!$Q$2&amp;":"&amp;dbP!$Q$2),IF(OR($I212=$J212,"  "&amp;$I212=$J212),"*",RIGHT($J212,LEN($J212)-4)))</f>
        <v>479140.65</v>
      </c>
      <c r="AB212" s="1">
        <f ca="1">SUMIFS(INDIRECT($F$1&amp;$F212&amp;":"&amp;$F212),INDIRECT($F$1&amp;dbP!$D$2&amp;":"&amp;dbP!$D$2),"&gt;="&amp;AB$6,INDIRECT($F$1&amp;dbP!$D$2&amp;":"&amp;dbP!$D$2),"&lt;="&amp;AB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C212" s="1">
        <f ca="1">SUMIFS(INDIRECT($F$1&amp;$F212&amp;":"&amp;$F212),INDIRECT($F$1&amp;dbP!$D$2&amp;":"&amp;dbP!$D$2),"&gt;="&amp;AC$6,INDIRECT($F$1&amp;dbP!$D$2&amp;":"&amp;dbP!$D$2),"&lt;="&amp;AC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D212" s="1">
        <f ca="1">SUMIFS(INDIRECT($F$1&amp;$F212&amp;":"&amp;$F212),INDIRECT($F$1&amp;dbP!$D$2&amp;":"&amp;dbP!$D$2),"&gt;="&amp;AD$6,INDIRECT($F$1&amp;dbP!$D$2&amp;":"&amp;dbP!$D$2),"&lt;="&amp;AD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E212" s="1">
        <f ca="1">SUMIFS(INDIRECT($F$1&amp;$F212&amp;":"&amp;$F212),INDIRECT($F$1&amp;dbP!$D$2&amp;":"&amp;dbP!$D$2),"&gt;="&amp;AE$6,INDIRECT($F$1&amp;dbP!$D$2&amp;":"&amp;dbP!$D$2),"&lt;="&amp;AE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F212" s="1">
        <f ca="1">SUMIFS(INDIRECT($F$1&amp;$F212&amp;":"&amp;$F212),INDIRECT($F$1&amp;dbP!$D$2&amp;":"&amp;dbP!$D$2),"&gt;="&amp;AF$6,INDIRECT($F$1&amp;dbP!$D$2&amp;":"&amp;dbP!$D$2),"&lt;="&amp;AF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G212" s="1">
        <f ca="1">SUMIFS(INDIRECT($F$1&amp;$F212&amp;":"&amp;$F212),INDIRECT($F$1&amp;dbP!$D$2&amp;":"&amp;dbP!$D$2),"&gt;="&amp;AG$6,INDIRECT($F$1&amp;dbP!$D$2&amp;":"&amp;dbP!$D$2),"&lt;="&amp;AG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H212" s="1">
        <f ca="1">SUMIFS(INDIRECT($F$1&amp;$F212&amp;":"&amp;$F212),INDIRECT($F$1&amp;dbP!$D$2&amp;":"&amp;dbP!$D$2),"&gt;="&amp;AH$6,INDIRECT($F$1&amp;dbP!$D$2&amp;":"&amp;dbP!$D$2),"&lt;="&amp;AH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I212" s="1">
        <f ca="1">SUMIFS(INDIRECT($F$1&amp;$F212&amp;":"&amp;$F212),INDIRECT($F$1&amp;dbP!$D$2&amp;":"&amp;dbP!$D$2),"&gt;="&amp;AI$6,INDIRECT($F$1&amp;dbP!$D$2&amp;":"&amp;dbP!$D$2),"&lt;="&amp;AI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J212" s="1">
        <f ca="1">SUMIFS(INDIRECT($F$1&amp;$F212&amp;":"&amp;$F212),INDIRECT($F$1&amp;dbP!$D$2&amp;":"&amp;dbP!$D$2),"&gt;="&amp;AJ$6,INDIRECT($F$1&amp;dbP!$D$2&amp;":"&amp;dbP!$D$2),"&lt;="&amp;AJ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K212" s="1">
        <f ca="1">SUMIFS(INDIRECT($F$1&amp;$F212&amp;":"&amp;$F212),INDIRECT($F$1&amp;dbP!$D$2&amp;":"&amp;dbP!$D$2),"&gt;="&amp;AK$6,INDIRECT($F$1&amp;dbP!$D$2&amp;":"&amp;dbP!$D$2),"&lt;="&amp;AK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L212" s="1">
        <f ca="1">SUMIFS(INDIRECT($F$1&amp;$F212&amp;":"&amp;$F212),INDIRECT($F$1&amp;dbP!$D$2&amp;":"&amp;dbP!$D$2),"&gt;="&amp;AL$6,INDIRECT($F$1&amp;dbP!$D$2&amp;":"&amp;dbP!$D$2),"&lt;="&amp;AL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M212" s="1">
        <f ca="1">SUMIFS(INDIRECT($F$1&amp;$F212&amp;":"&amp;$F212),INDIRECT($F$1&amp;dbP!$D$2&amp;":"&amp;dbP!$D$2),"&gt;="&amp;AM$6,INDIRECT($F$1&amp;dbP!$D$2&amp;":"&amp;dbP!$D$2),"&lt;="&amp;AM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N212" s="1">
        <f ca="1">SUMIFS(INDIRECT($F$1&amp;$F212&amp;":"&amp;$F212),INDIRECT($F$1&amp;dbP!$D$2&amp;":"&amp;dbP!$D$2),"&gt;="&amp;AN$6,INDIRECT($F$1&amp;dbP!$D$2&amp;":"&amp;dbP!$D$2),"&lt;="&amp;AN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O212" s="1">
        <f ca="1">SUMIFS(INDIRECT($F$1&amp;$F212&amp;":"&amp;$F212),INDIRECT($F$1&amp;dbP!$D$2&amp;":"&amp;dbP!$D$2),"&gt;="&amp;AO$6,INDIRECT($F$1&amp;dbP!$D$2&amp;":"&amp;dbP!$D$2),"&lt;="&amp;AO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P212" s="1">
        <f ca="1">SUMIFS(INDIRECT($F$1&amp;$F212&amp;":"&amp;$F212),INDIRECT($F$1&amp;dbP!$D$2&amp;":"&amp;dbP!$D$2),"&gt;="&amp;AP$6,INDIRECT($F$1&amp;dbP!$D$2&amp;":"&amp;dbP!$D$2),"&lt;="&amp;AP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Q212" s="1">
        <f ca="1">SUMIFS(INDIRECT($F$1&amp;$F212&amp;":"&amp;$F212),INDIRECT($F$1&amp;dbP!$D$2&amp;":"&amp;dbP!$D$2),"&gt;="&amp;AQ$6,INDIRECT($F$1&amp;dbP!$D$2&amp;":"&amp;dbP!$D$2),"&lt;="&amp;AQ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R212" s="1">
        <f ca="1">SUMIFS(INDIRECT($F$1&amp;$F212&amp;":"&amp;$F212),INDIRECT($F$1&amp;dbP!$D$2&amp;":"&amp;dbP!$D$2),"&gt;="&amp;AR$6,INDIRECT($F$1&amp;dbP!$D$2&amp;":"&amp;dbP!$D$2),"&lt;="&amp;AR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S212" s="1">
        <f ca="1">SUMIFS(INDIRECT($F$1&amp;$F212&amp;":"&amp;$F212),INDIRECT($F$1&amp;dbP!$D$2&amp;":"&amp;dbP!$D$2),"&gt;="&amp;AS$6,INDIRECT($F$1&amp;dbP!$D$2&amp;":"&amp;dbP!$D$2),"&lt;="&amp;AS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T212" s="1">
        <f ca="1">SUMIFS(INDIRECT($F$1&amp;$F212&amp;":"&amp;$F212),INDIRECT($F$1&amp;dbP!$D$2&amp;":"&amp;dbP!$D$2),"&gt;="&amp;AT$6,INDIRECT($F$1&amp;dbP!$D$2&amp;":"&amp;dbP!$D$2),"&lt;="&amp;AT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U212" s="1">
        <f ca="1">SUMIFS(INDIRECT($F$1&amp;$F212&amp;":"&amp;$F212),INDIRECT($F$1&amp;dbP!$D$2&amp;":"&amp;dbP!$D$2),"&gt;="&amp;AU$6,INDIRECT($F$1&amp;dbP!$D$2&amp;":"&amp;dbP!$D$2),"&lt;="&amp;AU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V212" s="1">
        <f ca="1">SUMIFS(INDIRECT($F$1&amp;$F212&amp;":"&amp;$F212),INDIRECT($F$1&amp;dbP!$D$2&amp;":"&amp;dbP!$D$2),"&gt;="&amp;AV$6,INDIRECT($F$1&amp;dbP!$D$2&amp;":"&amp;dbP!$D$2),"&lt;="&amp;AV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W212" s="1">
        <f ca="1">SUMIFS(INDIRECT($F$1&amp;$F212&amp;":"&amp;$F212),INDIRECT($F$1&amp;dbP!$D$2&amp;":"&amp;dbP!$D$2),"&gt;="&amp;AW$6,INDIRECT($F$1&amp;dbP!$D$2&amp;":"&amp;dbP!$D$2),"&lt;="&amp;AW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X212" s="1">
        <f ca="1">SUMIFS(INDIRECT($F$1&amp;$F212&amp;":"&amp;$F212),INDIRECT($F$1&amp;dbP!$D$2&amp;":"&amp;dbP!$D$2),"&gt;="&amp;AX$6,INDIRECT($F$1&amp;dbP!$D$2&amp;":"&amp;dbP!$D$2),"&lt;="&amp;AX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Y212" s="1">
        <f ca="1">SUMIFS(INDIRECT($F$1&amp;$F212&amp;":"&amp;$F212),INDIRECT($F$1&amp;dbP!$D$2&amp;":"&amp;dbP!$D$2),"&gt;="&amp;AY$6,INDIRECT($F$1&amp;dbP!$D$2&amp;":"&amp;dbP!$D$2),"&lt;="&amp;AY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Z212" s="1">
        <f ca="1">SUMIFS(INDIRECT($F$1&amp;$F212&amp;":"&amp;$F212),INDIRECT($F$1&amp;dbP!$D$2&amp;":"&amp;dbP!$D$2),"&gt;="&amp;AZ$6,INDIRECT($F$1&amp;dbP!$D$2&amp;":"&amp;dbP!$D$2),"&lt;="&amp;AZ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A212" s="1">
        <f ca="1">SUMIFS(INDIRECT($F$1&amp;$F212&amp;":"&amp;$F212),INDIRECT($F$1&amp;dbP!$D$2&amp;":"&amp;dbP!$D$2),"&gt;="&amp;BA$6,INDIRECT($F$1&amp;dbP!$D$2&amp;":"&amp;dbP!$D$2),"&lt;="&amp;BA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B212" s="1">
        <f ca="1">SUMIFS(INDIRECT($F$1&amp;$F212&amp;":"&amp;$F212),INDIRECT($F$1&amp;dbP!$D$2&amp;":"&amp;dbP!$D$2),"&gt;="&amp;BB$6,INDIRECT($F$1&amp;dbP!$D$2&amp;":"&amp;dbP!$D$2),"&lt;="&amp;BB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C212" s="1">
        <f ca="1">SUMIFS(INDIRECT($F$1&amp;$F212&amp;":"&amp;$F212),INDIRECT($F$1&amp;dbP!$D$2&amp;":"&amp;dbP!$D$2),"&gt;="&amp;BC$6,INDIRECT($F$1&amp;dbP!$D$2&amp;":"&amp;dbP!$D$2),"&lt;="&amp;BC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D212" s="1">
        <f ca="1">SUMIFS(INDIRECT($F$1&amp;$F212&amp;":"&amp;$F212),INDIRECT($F$1&amp;dbP!$D$2&amp;":"&amp;dbP!$D$2),"&gt;="&amp;BD$6,INDIRECT($F$1&amp;dbP!$D$2&amp;":"&amp;dbP!$D$2),"&lt;="&amp;BD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E212" s="1">
        <f ca="1">SUMIFS(INDIRECT($F$1&amp;$F212&amp;":"&amp;$F212),INDIRECT($F$1&amp;dbP!$D$2&amp;":"&amp;dbP!$D$2),"&gt;="&amp;BE$6,INDIRECT($F$1&amp;dbP!$D$2&amp;":"&amp;dbP!$D$2),"&lt;="&amp;BE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</row>
    <row r="213" spans="2:57" x14ac:dyDescent="0.3">
      <c r="B213" s="1">
        <f>MAX(B$196:B212)+1</f>
        <v>25</v>
      </c>
      <c r="D213" s="1" t="str">
        <f ca="1">INDIRECT($B$1&amp;Items!AB$2&amp;$B213)</f>
        <v>PL(-)</v>
      </c>
      <c r="F213" s="1" t="str">
        <f ca="1">INDIRECT($B$1&amp;Items!X$2&amp;$B213)</f>
        <v>AA</v>
      </c>
      <c r="H213" s="13" t="str">
        <f ca="1">INDIRECT($B$1&amp;Items!U$2&amp;$B213)</f>
        <v>Себестоимость продаж</v>
      </c>
      <c r="I213" s="13" t="str">
        <f ca="1">IF(INDIRECT($B$1&amp;Items!V$2&amp;$B213)="",H213,INDIRECT($B$1&amp;Items!V$2&amp;$B213))</f>
        <v>Затраты этапа-1 бизнес-процесса</v>
      </c>
      <c r="J213" s="1" t="str">
        <f ca="1">IF(INDIRECT($B$1&amp;Items!W$2&amp;$B213)="",IF(H213&lt;&gt;I213,"  "&amp;I213,I213),"    "&amp;INDIRECT($B$1&amp;Items!W$2&amp;$B213))</f>
        <v xml:space="preserve">    Сырье и материалы-7</v>
      </c>
      <c r="S213" s="1">
        <f ca="1">SUM($U213:INDIRECT(ADDRESS(ROW(),SUMIFS($1:$1,$5:$5,MAX($5:$5)))))</f>
        <v>796277.95</v>
      </c>
      <c r="V213" s="1">
        <f ca="1">SUMIFS(INDIRECT($F$1&amp;$F213&amp;":"&amp;$F213),INDIRECT($F$1&amp;dbP!$D$2&amp;":"&amp;dbP!$D$2),"&gt;="&amp;V$6,INDIRECT($F$1&amp;dbP!$D$2&amp;":"&amp;dbP!$D$2),"&lt;="&amp;V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W213" s="1">
        <f ca="1">SUMIFS(INDIRECT($F$1&amp;$F213&amp;":"&amp;$F213),INDIRECT($F$1&amp;dbP!$D$2&amp;":"&amp;dbP!$D$2),"&gt;="&amp;W$6,INDIRECT($F$1&amp;dbP!$D$2&amp;":"&amp;dbP!$D$2),"&lt;="&amp;W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X213" s="1">
        <f ca="1">SUMIFS(INDIRECT($F$1&amp;$F213&amp;":"&amp;$F213),INDIRECT($F$1&amp;dbP!$D$2&amp;":"&amp;dbP!$D$2),"&gt;="&amp;X$6,INDIRECT($F$1&amp;dbP!$D$2&amp;":"&amp;dbP!$D$2),"&lt;="&amp;X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Y213" s="1">
        <f ca="1">SUMIFS(INDIRECT($F$1&amp;$F213&amp;":"&amp;$F213),INDIRECT($F$1&amp;dbP!$D$2&amp;":"&amp;dbP!$D$2),"&gt;="&amp;Y$6,INDIRECT($F$1&amp;dbP!$D$2&amp;":"&amp;dbP!$D$2),"&lt;="&amp;Y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Z213" s="1">
        <f ca="1">SUMIFS(INDIRECT($F$1&amp;$F213&amp;":"&amp;$F213),INDIRECT($F$1&amp;dbP!$D$2&amp;":"&amp;dbP!$D$2),"&gt;="&amp;Z$6,INDIRECT($F$1&amp;dbP!$D$2&amp;":"&amp;dbP!$D$2),"&lt;="&amp;Z$7,INDIRECT($F$1&amp;dbP!$O$2&amp;":"&amp;dbP!$O$2),$H213,INDIRECT($F$1&amp;dbP!$P$2&amp;":"&amp;dbP!$P$2),IF($I213=$J213,"*",$I213),INDIRECT($F$1&amp;dbP!$Q$2&amp;":"&amp;dbP!$Q$2),IF(OR($I213=$J213,"  "&amp;$I213=$J213),"*",RIGHT($J213,LEN($J213)-4)))</f>
        <v>245008.6</v>
      </c>
      <c r="AA213" s="1">
        <f ca="1">SUMIFS(INDIRECT($F$1&amp;$F213&amp;":"&amp;$F213),INDIRECT($F$1&amp;dbP!$D$2&amp;":"&amp;dbP!$D$2),"&gt;="&amp;AA$6,INDIRECT($F$1&amp;dbP!$D$2&amp;":"&amp;dbP!$D$2),"&lt;="&amp;AA$7,INDIRECT($F$1&amp;dbP!$O$2&amp;":"&amp;dbP!$O$2),$H213,INDIRECT($F$1&amp;dbP!$P$2&amp;":"&amp;dbP!$P$2),IF($I213=$J213,"*",$I213),INDIRECT($F$1&amp;dbP!$Q$2&amp;":"&amp;dbP!$Q$2),IF(OR($I213=$J213,"  "&amp;$I213=$J213),"*",RIGHT($J213,LEN($J213)-4)))</f>
        <v>551269.35</v>
      </c>
      <c r="AB213" s="1">
        <f ca="1">SUMIFS(INDIRECT($F$1&amp;$F213&amp;":"&amp;$F213),INDIRECT($F$1&amp;dbP!$D$2&amp;":"&amp;dbP!$D$2),"&gt;="&amp;AB$6,INDIRECT($F$1&amp;dbP!$D$2&amp;":"&amp;dbP!$D$2),"&lt;="&amp;AB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C213" s="1">
        <f ca="1">SUMIFS(INDIRECT($F$1&amp;$F213&amp;":"&amp;$F213),INDIRECT($F$1&amp;dbP!$D$2&amp;":"&amp;dbP!$D$2),"&gt;="&amp;AC$6,INDIRECT($F$1&amp;dbP!$D$2&amp;":"&amp;dbP!$D$2),"&lt;="&amp;AC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D213" s="1">
        <f ca="1">SUMIFS(INDIRECT($F$1&amp;$F213&amp;":"&amp;$F213),INDIRECT($F$1&amp;dbP!$D$2&amp;":"&amp;dbP!$D$2),"&gt;="&amp;AD$6,INDIRECT($F$1&amp;dbP!$D$2&amp;":"&amp;dbP!$D$2),"&lt;="&amp;AD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E213" s="1">
        <f ca="1">SUMIFS(INDIRECT($F$1&amp;$F213&amp;":"&amp;$F213),INDIRECT($F$1&amp;dbP!$D$2&amp;":"&amp;dbP!$D$2),"&gt;="&amp;AE$6,INDIRECT($F$1&amp;dbP!$D$2&amp;":"&amp;dbP!$D$2),"&lt;="&amp;AE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F213" s="1">
        <f ca="1">SUMIFS(INDIRECT($F$1&amp;$F213&amp;":"&amp;$F213),INDIRECT($F$1&amp;dbP!$D$2&amp;":"&amp;dbP!$D$2),"&gt;="&amp;AF$6,INDIRECT($F$1&amp;dbP!$D$2&amp;":"&amp;dbP!$D$2),"&lt;="&amp;AF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G213" s="1">
        <f ca="1">SUMIFS(INDIRECT($F$1&amp;$F213&amp;":"&amp;$F213),INDIRECT($F$1&amp;dbP!$D$2&amp;":"&amp;dbP!$D$2),"&gt;="&amp;AG$6,INDIRECT($F$1&amp;dbP!$D$2&amp;":"&amp;dbP!$D$2),"&lt;="&amp;AG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H213" s="1">
        <f ca="1">SUMIFS(INDIRECT($F$1&amp;$F213&amp;":"&amp;$F213),INDIRECT($F$1&amp;dbP!$D$2&amp;":"&amp;dbP!$D$2),"&gt;="&amp;AH$6,INDIRECT($F$1&amp;dbP!$D$2&amp;":"&amp;dbP!$D$2),"&lt;="&amp;AH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I213" s="1">
        <f ca="1">SUMIFS(INDIRECT($F$1&amp;$F213&amp;":"&amp;$F213),INDIRECT($F$1&amp;dbP!$D$2&amp;":"&amp;dbP!$D$2),"&gt;="&amp;AI$6,INDIRECT($F$1&amp;dbP!$D$2&amp;":"&amp;dbP!$D$2),"&lt;="&amp;AI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J213" s="1">
        <f ca="1">SUMIFS(INDIRECT($F$1&amp;$F213&amp;":"&amp;$F213),INDIRECT($F$1&amp;dbP!$D$2&amp;":"&amp;dbP!$D$2),"&gt;="&amp;AJ$6,INDIRECT($F$1&amp;dbP!$D$2&amp;":"&amp;dbP!$D$2),"&lt;="&amp;AJ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K213" s="1">
        <f ca="1">SUMIFS(INDIRECT($F$1&amp;$F213&amp;":"&amp;$F213),INDIRECT($F$1&amp;dbP!$D$2&amp;":"&amp;dbP!$D$2),"&gt;="&amp;AK$6,INDIRECT($F$1&amp;dbP!$D$2&amp;":"&amp;dbP!$D$2),"&lt;="&amp;AK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L213" s="1">
        <f ca="1">SUMIFS(INDIRECT($F$1&amp;$F213&amp;":"&amp;$F213),INDIRECT($F$1&amp;dbP!$D$2&amp;":"&amp;dbP!$D$2),"&gt;="&amp;AL$6,INDIRECT($F$1&amp;dbP!$D$2&amp;":"&amp;dbP!$D$2),"&lt;="&amp;AL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M213" s="1">
        <f ca="1">SUMIFS(INDIRECT($F$1&amp;$F213&amp;":"&amp;$F213),INDIRECT($F$1&amp;dbP!$D$2&amp;":"&amp;dbP!$D$2),"&gt;="&amp;AM$6,INDIRECT($F$1&amp;dbP!$D$2&amp;":"&amp;dbP!$D$2),"&lt;="&amp;AM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N213" s="1">
        <f ca="1">SUMIFS(INDIRECT($F$1&amp;$F213&amp;":"&amp;$F213),INDIRECT($F$1&amp;dbP!$D$2&amp;":"&amp;dbP!$D$2),"&gt;="&amp;AN$6,INDIRECT($F$1&amp;dbP!$D$2&amp;":"&amp;dbP!$D$2),"&lt;="&amp;AN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O213" s="1">
        <f ca="1">SUMIFS(INDIRECT($F$1&amp;$F213&amp;":"&amp;$F213),INDIRECT($F$1&amp;dbP!$D$2&amp;":"&amp;dbP!$D$2),"&gt;="&amp;AO$6,INDIRECT($F$1&amp;dbP!$D$2&amp;":"&amp;dbP!$D$2),"&lt;="&amp;AO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P213" s="1">
        <f ca="1">SUMIFS(INDIRECT($F$1&amp;$F213&amp;":"&amp;$F213),INDIRECT($F$1&amp;dbP!$D$2&amp;":"&amp;dbP!$D$2),"&gt;="&amp;AP$6,INDIRECT($F$1&amp;dbP!$D$2&amp;":"&amp;dbP!$D$2),"&lt;="&amp;AP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Q213" s="1">
        <f ca="1">SUMIFS(INDIRECT($F$1&amp;$F213&amp;":"&amp;$F213),INDIRECT($F$1&amp;dbP!$D$2&amp;":"&amp;dbP!$D$2),"&gt;="&amp;AQ$6,INDIRECT($F$1&amp;dbP!$D$2&amp;":"&amp;dbP!$D$2),"&lt;="&amp;AQ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R213" s="1">
        <f ca="1">SUMIFS(INDIRECT($F$1&amp;$F213&amp;":"&amp;$F213),INDIRECT($F$1&amp;dbP!$D$2&amp;":"&amp;dbP!$D$2),"&gt;="&amp;AR$6,INDIRECT($F$1&amp;dbP!$D$2&amp;":"&amp;dbP!$D$2),"&lt;="&amp;AR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S213" s="1">
        <f ca="1">SUMIFS(INDIRECT($F$1&amp;$F213&amp;":"&amp;$F213),INDIRECT($F$1&amp;dbP!$D$2&amp;":"&amp;dbP!$D$2),"&gt;="&amp;AS$6,INDIRECT($F$1&amp;dbP!$D$2&amp;":"&amp;dbP!$D$2),"&lt;="&amp;AS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T213" s="1">
        <f ca="1">SUMIFS(INDIRECT($F$1&amp;$F213&amp;":"&amp;$F213),INDIRECT($F$1&amp;dbP!$D$2&amp;":"&amp;dbP!$D$2),"&gt;="&amp;AT$6,INDIRECT($F$1&amp;dbP!$D$2&amp;":"&amp;dbP!$D$2),"&lt;="&amp;AT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U213" s="1">
        <f ca="1">SUMIFS(INDIRECT($F$1&amp;$F213&amp;":"&amp;$F213),INDIRECT($F$1&amp;dbP!$D$2&amp;":"&amp;dbP!$D$2),"&gt;="&amp;AU$6,INDIRECT($F$1&amp;dbP!$D$2&amp;":"&amp;dbP!$D$2),"&lt;="&amp;AU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V213" s="1">
        <f ca="1">SUMIFS(INDIRECT($F$1&amp;$F213&amp;":"&amp;$F213),INDIRECT($F$1&amp;dbP!$D$2&amp;":"&amp;dbP!$D$2),"&gt;="&amp;AV$6,INDIRECT($F$1&amp;dbP!$D$2&amp;":"&amp;dbP!$D$2),"&lt;="&amp;AV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W213" s="1">
        <f ca="1">SUMIFS(INDIRECT($F$1&amp;$F213&amp;":"&amp;$F213),INDIRECT($F$1&amp;dbP!$D$2&amp;":"&amp;dbP!$D$2),"&gt;="&amp;AW$6,INDIRECT($F$1&amp;dbP!$D$2&amp;":"&amp;dbP!$D$2),"&lt;="&amp;AW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X213" s="1">
        <f ca="1">SUMIFS(INDIRECT($F$1&amp;$F213&amp;":"&amp;$F213),INDIRECT($F$1&amp;dbP!$D$2&amp;":"&amp;dbP!$D$2),"&gt;="&amp;AX$6,INDIRECT($F$1&amp;dbP!$D$2&amp;":"&amp;dbP!$D$2),"&lt;="&amp;AX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Y213" s="1">
        <f ca="1">SUMIFS(INDIRECT($F$1&amp;$F213&amp;":"&amp;$F213),INDIRECT($F$1&amp;dbP!$D$2&amp;":"&amp;dbP!$D$2),"&gt;="&amp;AY$6,INDIRECT($F$1&amp;dbP!$D$2&amp;":"&amp;dbP!$D$2),"&lt;="&amp;AY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Z213" s="1">
        <f ca="1">SUMIFS(INDIRECT($F$1&amp;$F213&amp;":"&amp;$F213),INDIRECT($F$1&amp;dbP!$D$2&amp;":"&amp;dbP!$D$2),"&gt;="&amp;AZ$6,INDIRECT($F$1&amp;dbP!$D$2&amp;":"&amp;dbP!$D$2),"&lt;="&amp;AZ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A213" s="1">
        <f ca="1">SUMIFS(INDIRECT($F$1&amp;$F213&amp;":"&amp;$F213),INDIRECT($F$1&amp;dbP!$D$2&amp;":"&amp;dbP!$D$2),"&gt;="&amp;BA$6,INDIRECT($F$1&amp;dbP!$D$2&amp;":"&amp;dbP!$D$2),"&lt;="&amp;BA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B213" s="1">
        <f ca="1">SUMIFS(INDIRECT($F$1&amp;$F213&amp;":"&amp;$F213),INDIRECT($F$1&amp;dbP!$D$2&amp;":"&amp;dbP!$D$2),"&gt;="&amp;BB$6,INDIRECT($F$1&amp;dbP!$D$2&amp;":"&amp;dbP!$D$2),"&lt;="&amp;BB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C213" s="1">
        <f ca="1">SUMIFS(INDIRECT($F$1&amp;$F213&amp;":"&amp;$F213),INDIRECT($F$1&amp;dbP!$D$2&amp;":"&amp;dbP!$D$2),"&gt;="&amp;BC$6,INDIRECT($F$1&amp;dbP!$D$2&amp;":"&amp;dbP!$D$2),"&lt;="&amp;BC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D213" s="1">
        <f ca="1">SUMIFS(INDIRECT($F$1&amp;$F213&amp;":"&amp;$F213),INDIRECT($F$1&amp;dbP!$D$2&amp;":"&amp;dbP!$D$2),"&gt;="&amp;BD$6,INDIRECT($F$1&amp;dbP!$D$2&amp;":"&amp;dbP!$D$2),"&lt;="&amp;BD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E213" s="1">
        <f ca="1">SUMIFS(INDIRECT($F$1&amp;$F213&amp;":"&amp;$F213),INDIRECT($F$1&amp;dbP!$D$2&amp;":"&amp;dbP!$D$2),"&gt;="&amp;BE$6,INDIRECT($F$1&amp;dbP!$D$2&amp;":"&amp;dbP!$D$2),"&lt;="&amp;BE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</row>
    <row r="214" spans="2:57" x14ac:dyDescent="0.3">
      <c r="B214" s="1">
        <f>MAX(B$196:B213)+1</f>
        <v>26</v>
      </c>
      <c r="D214" s="1" t="str">
        <f ca="1">INDIRECT($B$1&amp;Items!AB$2&amp;$B214)</f>
        <v>PL(-)</v>
      </c>
      <c r="F214" s="1" t="str">
        <f ca="1">INDIRECT($B$1&amp;Items!X$2&amp;$B214)</f>
        <v>AA</v>
      </c>
      <c r="H214" s="13" t="str">
        <f ca="1">INDIRECT($B$1&amp;Items!U$2&amp;$B214)</f>
        <v>Себестоимость продаж</v>
      </c>
      <c r="I214" s="13" t="str">
        <f ca="1">IF(INDIRECT($B$1&amp;Items!V$2&amp;$B214)="",H214,INDIRECT($B$1&amp;Items!V$2&amp;$B214))</f>
        <v>Затраты этапа-1 бизнес-процесса</v>
      </c>
      <c r="J214" s="1" t="str">
        <f ca="1">IF(INDIRECT($B$1&amp;Items!W$2&amp;$B214)="",IF(H214&lt;&gt;I214,"  "&amp;I214,I214),"    "&amp;INDIRECT($B$1&amp;Items!W$2&amp;$B214))</f>
        <v xml:space="preserve">    Сырье и материалы-8</v>
      </c>
      <c r="S214" s="1">
        <f ca="1">SUM($U214:INDIRECT(ADDRESS(ROW(),SUMIFS($1:$1,$5:$5,MAX($5:$5)))))</f>
        <v>740538.4935000001</v>
      </c>
      <c r="V214" s="1">
        <f ca="1">SUMIFS(INDIRECT($F$1&amp;$F214&amp;":"&amp;$F214),INDIRECT($F$1&amp;dbP!$D$2&amp;":"&amp;dbP!$D$2),"&gt;="&amp;V$6,INDIRECT($F$1&amp;dbP!$D$2&amp;":"&amp;dbP!$D$2),"&lt;="&amp;V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W214" s="1">
        <f ca="1">SUMIFS(INDIRECT($F$1&amp;$F214&amp;":"&amp;$F214),INDIRECT($F$1&amp;dbP!$D$2&amp;":"&amp;dbP!$D$2),"&gt;="&amp;W$6,INDIRECT($F$1&amp;dbP!$D$2&amp;":"&amp;dbP!$D$2),"&lt;="&amp;W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X214" s="1">
        <f ca="1">SUMIFS(INDIRECT($F$1&amp;$F214&amp;":"&amp;$F214),INDIRECT($F$1&amp;dbP!$D$2&amp;":"&amp;dbP!$D$2),"&gt;="&amp;X$6,INDIRECT($F$1&amp;dbP!$D$2&amp;":"&amp;dbP!$D$2),"&lt;="&amp;X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Y214" s="1">
        <f ca="1">SUMIFS(INDIRECT($F$1&amp;$F214&amp;":"&amp;$F214),INDIRECT($F$1&amp;dbP!$D$2&amp;":"&amp;dbP!$D$2),"&gt;="&amp;Y$6,INDIRECT($F$1&amp;dbP!$D$2&amp;":"&amp;dbP!$D$2),"&lt;="&amp;Y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Z214" s="1">
        <f ca="1">SUMIFS(INDIRECT($F$1&amp;$F214&amp;":"&amp;$F214),INDIRECT($F$1&amp;dbP!$D$2&amp;":"&amp;dbP!$D$2),"&gt;="&amp;Z$6,INDIRECT($F$1&amp;dbP!$D$2&amp;":"&amp;dbP!$D$2),"&lt;="&amp;Z$7,INDIRECT($F$1&amp;dbP!$O$2&amp;":"&amp;dbP!$O$2),$H214,INDIRECT($F$1&amp;dbP!$P$2&amp;":"&amp;dbP!$P$2),IF($I214=$J214,"*",$I214),INDIRECT($F$1&amp;dbP!$Q$2&amp;":"&amp;dbP!$Q$2),IF(OR($I214=$J214,"  "&amp;$I214=$J214),"*",RIGHT($J214,LEN($J214)-4)))</f>
        <v>227857.99800000002</v>
      </c>
      <c r="AA214" s="1">
        <f ca="1">SUMIFS(INDIRECT($F$1&amp;$F214&amp;":"&amp;$F214),INDIRECT($F$1&amp;dbP!$D$2&amp;":"&amp;dbP!$D$2),"&gt;="&amp;AA$6,INDIRECT($F$1&amp;dbP!$D$2&amp;":"&amp;dbP!$D$2),"&lt;="&amp;AA$7,INDIRECT($F$1&amp;dbP!$O$2&amp;":"&amp;dbP!$O$2),$H214,INDIRECT($F$1&amp;dbP!$P$2&amp;":"&amp;dbP!$P$2),IF($I214=$J214,"*",$I214),INDIRECT($F$1&amp;dbP!$Q$2&amp;":"&amp;dbP!$Q$2),IF(OR($I214=$J214,"  "&amp;$I214=$J214),"*",RIGHT($J214,LEN($J214)-4)))</f>
        <v>512680.49550000002</v>
      </c>
      <c r="AB214" s="1">
        <f ca="1">SUMIFS(INDIRECT($F$1&amp;$F214&amp;":"&amp;$F214),INDIRECT($F$1&amp;dbP!$D$2&amp;":"&amp;dbP!$D$2),"&gt;="&amp;AB$6,INDIRECT($F$1&amp;dbP!$D$2&amp;":"&amp;dbP!$D$2),"&lt;="&amp;AB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C214" s="1">
        <f ca="1">SUMIFS(INDIRECT($F$1&amp;$F214&amp;":"&amp;$F214),INDIRECT($F$1&amp;dbP!$D$2&amp;":"&amp;dbP!$D$2),"&gt;="&amp;AC$6,INDIRECT($F$1&amp;dbP!$D$2&amp;":"&amp;dbP!$D$2),"&lt;="&amp;AC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D214" s="1">
        <f ca="1">SUMIFS(INDIRECT($F$1&amp;$F214&amp;":"&amp;$F214),INDIRECT($F$1&amp;dbP!$D$2&amp;":"&amp;dbP!$D$2),"&gt;="&amp;AD$6,INDIRECT($F$1&amp;dbP!$D$2&amp;":"&amp;dbP!$D$2),"&lt;="&amp;AD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E214" s="1">
        <f ca="1">SUMIFS(INDIRECT($F$1&amp;$F214&amp;":"&amp;$F214),INDIRECT($F$1&amp;dbP!$D$2&amp;":"&amp;dbP!$D$2),"&gt;="&amp;AE$6,INDIRECT($F$1&amp;dbP!$D$2&amp;":"&amp;dbP!$D$2),"&lt;="&amp;AE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F214" s="1">
        <f ca="1">SUMIFS(INDIRECT($F$1&amp;$F214&amp;":"&amp;$F214),INDIRECT($F$1&amp;dbP!$D$2&amp;":"&amp;dbP!$D$2),"&gt;="&amp;AF$6,INDIRECT($F$1&amp;dbP!$D$2&amp;":"&amp;dbP!$D$2),"&lt;="&amp;AF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G214" s="1">
        <f ca="1">SUMIFS(INDIRECT($F$1&amp;$F214&amp;":"&amp;$F214),INDIRECT($F$1&amp;dbP!$D$2&amp;":"&amp;dbP!$D$2),"&gt;="&amp;AG$6,INDIRECT($F$1&amp;dbP!$D$2&amp;":"&amp;dbP!$D$2),"&lt;="&amp;AG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H214" s="1">
        <f ca="1">SUMIFS(INDIRECT($F$1&amp;$F214&amp;":"&amp;$F214),INDIRECT($F$1&amp;dbP!$D$2&amp;":"&amp;dbP!$D$2),"&gt;="&amp;AH$6,INDIRECT($F$1&amp;dbP!$D$2&amp;":"&amp;dbP!$D$2),"&lt;="&amp;AH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I214" s="1">
        <f ca="1">SUMIFS(INDIRECT($F$1&amp;$F214&amp;":"&amp;$F214),INDIRECT($F$1&amp;dbP!$D$2&amp;":"&amp;dbP!$D$2),"&gt;="&amp;AI$6,INDIRECT($F$1&amp;dbP!$D$2&amp;":"&amp;dbP!$D$2),"&lt;="&amp;AI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J214" s="1">
        <f ca="1">SUMIFS(INDIRECT($F$1&amp;$F214&amp;":"&amp;$F214),INDIRECT($F$1&amp;dbP!$D$2&amp;":"&amp;dbP!$D$2),"&gt;="&amp;AJ$6,INDIRECT($F$1&amp;dbP!$D$2&amp;":"&amp;dbP!$D$2),"&lt;="&amp;AJ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K214" s="1">
        <f ca="1">SUMIFS(INDIRECT($F$1&amp;$F214&amp;":"&amp;$F214),INDIRECT($F$1&amp;dbP!$D$2&amp;":"&amp;dbP!$D$2),"&gt;="&amp;AK$6,INDIRECT($F$1&amp;dbP!$D$2&amp;":"&amp;dbP!$D$2),"&lt;="&amp;AK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L214" s="1">
        <f ca="1">SUMIFS(INDIRECT($F$1&amp;$F214&amp;":"&amp;$F214),INDIRECT($F$1&amp;dbP!$D$2&amp;":"&amp;dbP!$D$2),"&gt;="&amp;AL$6,INDIRECT($F$1&amp;dbP!$D$2&amp;":"&amp;dbP!$D$2),"&lt;="&amp;AL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M214" s="1">
        <f ca="1">SUMIFS(INDIRECT($F$1&amp;$F214&amp;":"&amp;$F214),INDIRECT($F$1&amp;dbP!$D$2&amp;":"&amp;dbP!$D$2),"&gt;="&amp;AM$6,INDIRECT($F$1&amp;dbP!$D$2&amp;":"&amp;dbP!$D$2),"&lt;="&amp;AM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N214" s="1">
        <f ca="1">SUMIFS(INDIRECT($F$1&amp;$F214&amp;":"&amp;$F214),INDIRECT($F$1&amp;dbP!$D$2&amp;":"&amp;dbP!$D$2),"&gt;="&amp;AN$6,INDIRECT($F$1&amp;dbP!$D$2&amp;":"&amp;dbP!$D$2),"&lt;="&amp;AN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O214" s="1">
        <f ca="1">SUMIFS(INDIRECT($F$1&amp;$F214&amp;":"&amp;$F214),INDIRECT($F$1&amp;dbP!$D$2&amp;":"&amp;dbP!$D$2),"&gt;="&amp;AO$6,INDIRECT($F$1&amp;dbP!$D$2&amp;":"&amp;dbP!$D$2),"&lt;="&amp;AO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P214" s="1">
        <f ca="1">SUMIFS(INDIRECT($F$1&amp;$F214&amp;":"&amp;$F214),INDIRECT($F$1&amp;dbP!$D$2&amp;":"&amp;dbP!$D$2),"&gt;="&amp;AP$6,INDIRECT($F$1&amp;dbP!$D$2&amp;":"&amp;dbP!$D$2),"&lt;="&amp;AP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Q214" s="1">
        <f ca="1">SUMIFS(INDIRECT($F$1&amp;$F214&amp;":"&amp;$F214),INDIRECT($F$1&amp;dbP!$D$2&amp;":"&amp;dbP!$D$2),"&gt;="&amp;AQ$6,INDIRECT($F$1&amp;dbP!$D$2&amp;":"&amp;dbP!$D$2),"&lt;="&amp;AQ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R214" s="1">
        <f ca="1">SUMIFS(INDIRECT($F$1&amp;$F214&amp;":"&amp;$F214),INDIRECT($F$1&amp;dbP!$D$2&amp;":"&amp;dbP!$D$2),"&gt;="&amp;AR$6,INDIRECT($F$1&amp;dbP!$D$2&amp;":"&amp;dbP!$D$2),"&lt;="&amp;AR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S214" s="1">
        <f ca="1">SUMIFS(INDIRECT($F$1&amp;$F214&amp;":"&amp;$F214),INDIRECT($F$1&amp;dbP!$D$2&amp;":"&amp;dbP!$D$2),"&gt;="&amp;AS$6,INDIRECT($F$1&amp;dbP!$D$2&amp;":"&amp;dbP!$D$2),"&lt;="&amp;AS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T214" s="1">
        <f ca="1">SUMIFS(INDIRECT($F$1&amp;$F214&amp;":"&amp;$F214),INDIRECT($F$1&amp;dbP!$D$2&amp;":"&amp;dbP!$D$2),"&gt;="&amp;AT$6,INDIRECT($F$1&amp;dbP!$D$2&amp;":"&amp;dbP!$D$2),"&lt;="&amp;AT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U214" s="1">
        <f ca="1">SUMIFS(INDIRECT($F$1&amp;$F214&amp;":"&amp;$F214),INDIRECT($F$1&amp;dbP!$D$2&amp;":"&amp;dbP!$D$2),"&gt;="&amp;AU$6,INDIRECT($F$1&amp;dbP!$D$2&amp;":"&amp;dbP!$D$2),"&lt;="&amp;AU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V214" s="1">
        <f ca="1">SUMIFS(INDIRECT($F$1&amp;$F214&amp;":"&amp;$F214),INDIRECT($F$1&amp;dbP!$D$2&amp;":"&amp;dbP!$D$2),"&gt;="&amp;AV$6,INDIRECT($F$1&amp;dbP!$D$2&amp;":"&amp;dbP!$D$2),"&lt;="&amp;AV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W214" s="1">
        <f ca="1">SUMIFS(INDIRECT($F$1&amp;$F214&amp;":"&amp;$F214),INDIRECT($F$1&amp;dbP!$D$2&amp;":"&amp;dbP!$D$2),"&gt;="&amp;AW$6,INDIRECT($F$1&amp;dbP!$D$2&amp;":"&amp;dbP!$D$2),"&lt;="&amp;AW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X214" s="1">
        <f ca="1">SUMIFS(INDIRECT($F$1&amp;$F214&amp;":"&amp;$F214),INDIRECT($F$1&amp;dbP!$D$2&amp;":"&amp;dbP!$D$2),"&gt;="&amp;AX$6,INDIRECT($F$1&amp;dbP!$D$2&amp;":"&amp;dbP!$D$2),"&lt;="&amp;AX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Y214" s="1">
        <f ca="1">SUMIFS(INDIRECT($F$1&amp;$F214&amp;":"&amp;$F214),INDIRECT($F$1&amp;dbP!$D$2&amp;":"&amp;dbP!$D$2),"&gt;="&amp;AY$6,INDIRECT($F$1&amp;dbP!$D$2&amp;":"&amp;dbP!$D$2),"&lt;="&amp;AY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Z214" s="1">
        <f ca="1">SUMIFS(INDIRECT($F$1&amp;$F214&amp;":"&amp;$F214),INDIRECT($F$1&amp;dbP!$D$2&amp;":"&amp;dbP!$D$2),"&gt;="&amp;AZ$6,INDIRECT($F$1&amp;dbP!$D$2&amp;":"&amp;dbP!$D$2),"&lt;="&amp;AZ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A214" s="1">
        <f ca="1">SUMIFS(INDIRECT($F$1&amp;$F214&amp;":"&amp;$F214),INDIRECT($F$1&amp;dbP!$D$2&amp;":"&amp;dbP!$D$2),"&gt;="&amp;BA$6,INDIRECT($F$1&amp;dbP!$D$2&amp;":"&amp;dbP!$D$2),"&lt;="&amp;BA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B214" s="1">
        <f ca="1">SUMIFS(INDIRECT($F$1&amp;$F214&amp;":"&amp;$F214),INDIRECT($F$1&amp;dbP!$D$2&amp;":"&amp;dbP!$D$2),"&gt;="&amp;BB$6,INDIRECT($F$1&amp;dbP!$D$2&amp;":"&amp;dbP!$D$2),"&lt;="&amp;BB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C214" s="1">
        <f ca="1">SUMIFS(INDIRECT($F$1&amp;$F214&amp;":"&amp;$F214),INDIRECT($F$1&amp;dbP!$D$2&amp;":"&amp;dbP!$D$2),"&gt;="&amp;BC$6,INDIRECT($F$1&amp;dbP!$D$2&amp;":"&amp;dbP!$D$2),"&lt;="&amp;BC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D214" s="1">
        <f ca="1">SUMIFS(INDIRECT($F$1&amp;$F214&amp;":"&amp;$F214),INDIRECT($F$1&amp;dbP!$D$2&amp;":"&amp;dbP!$D$2),"&gt;="&amp;BD$6,INDIRECT($F$1&amp;dbP!$D$2&amp;":"&amp;dbP!$D$2),"&lt;="&amp;BD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E214" s="1">
        <f ca="1">SUMIFS(INDIRECT($F$1&amp;$F214&amp;":"&amp;$F214),INDIRECT($F$1&amp;dbP!$D$2&amp;":"&amp;dbP!$D$2),"&gt;="&amp;BE$6,INDIRECT($F$1&amp;dbP!$D$2&amp;":"&amp;dbP!$D$2),"&lt;="&amp;BE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</row>
    <row r="215" spans="2:57" x14ac:dyDescent="0.3">
      <c r="B215" s="1">
        <f>MAX(B$196:B214)+1</f>
        <v>27</v>
      </c>
      <c r="D215" s="1" t="str">
        <f ca="1">INDIRECT($B$1&amp;Items!AB$2&amp;$B215)</f>
        <v>PL(-)</v>
      </c>
      <c r="F215" s="1" t="str">
        <f ca="1">INDIRECT($B$1&amp;Items!X$2&amp;$B215)</f>
        <v>AA</v>
      </c>
      <c r="H215" s="13" t="str">
        <f ca="1">INDIRECT($B$1&amp;Items!U$2&amp;$B215)</f>
        <v>Себестоимость продаж</v>
      </c>
      <c r="I215" s="13" t="str">
        <f ca="1">IF(INDIRECT($B$1&amp;Items!V$2&amp;$B215)="",H215,INDIRECT($B$1&amp;Items!V$2&amp;$B215))</f>
        <v>Затраты этапа-1 бизнес-процесса</v>
      </c>
      <c r="J215" s="1" t="str">
        <f ca="1">IF(INDIRECT($B$1&amp;Items!W$2&amp;$B215)="",IF(H215&lt;&gt;I215,"  "&amp;I215,I215),"    "&amp;INDIRECT($B$1&amp;Items!W$2&amp;$B215))</f>
        <v xml:space="preserve">    Сырье и материалы-9</v>
      </c>
      <c r="S215" s="1">
        <f ca="1">SUM($U215:INDIRECT(ADDRESS(ROW(),SUMIFS($1:$1,$5:$5,MAX($5:$5)))))</f>
        <v>852017.40650000004</v>
      </c>
      <c r="V215" s="1">
        <f ca="1">SUMIFS(INDIRECT($F$1&amp;$F215&amp;":"&amp;$F215),INDIRECT($F$1&amp;dbP!$D$2&amp;":"&amp;dbP!$D$2),"&gt;="&amp;V$6,INDIRECT($F$1&amp;dbP!$D$2&amp;":"&amp;dbP!$D$2),"&lt;="&amp;V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W215" s="1">
        <f ca="1">SUMIFS(INDIRECT($F$1&amp;$F215&amp;":"&amp;$F215),INDIRECT($F$1&amp;dbP!$D$2&amp;":"&amp;dbP!$D$2),"&gt;="&amp;W$6,INDIRECT($F$1&amp;dbP!$D$2&amp;":"&amp;dbP!$D$2),"&lt;="&amp;W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X215" s="1">
        <f ca="1">SUMIFS(INDIRECT($F$1&amp;$F215&amp;":"&amp;$F215),INDIRECT($F$1&amp;dbP!$D$2&amp;":"&amp;dbP!$D$2),"&gt;="&amp;X$6,INDIRECT($F$1&amp;dbP!$D$2&amp;":"&amp;dbP!$D$2),"&lt;="&amp;X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Y215" s="1">
        <f ca="1">SUMIFS(INDIRECT($F$1&amp;$F215&amp;":"&amp;$F215),INDIRECT($F$1&amp;dbP!$D$2&amp;":"&amp;dbP!$D$2),"&gt;="&amp;Y$6,INDIRECT($F$1&amp;dbP!$D$2&amp;":"&amp;dbP!$D$2),"&lt;="&amp;Y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Z215" s="1">
        <f ca="1">SUMIFS(INDIRECT($F$1&amp;$F215&amp;":"&amp;$F215),INDIRECT($F$1&amp;dbP!$D$2&amp;":"&amp;dbP!$D$2),"&gt;="&amp;Z$6,INDIRECT($F$1&amp;dbP!$D$2&amp;":"&amp;dbP!$D$2),"&lt;="&amp;Z$7,INDIRECT($F$1&amp;dbP!$O$2&amp;":"&amp;dbP!$O$2),$H215,INDIRECT($F$1&amp;dbP!$P$2&amp;":"&amp;dbP!$P$2),IF($I215=$J215,"*",$I215),INDIRECT($F$1&amp;dbP!$Q$2&amp;":"&amp;dbP!$Q$2),IF(OR($I215=$J215,"  "&amp;$I215=$J215),"*",RIGHT($J215,LEN($J215)-4)))</f>
        <v>262159.20199999999</v>
      </c>
      <c r="AA215" s="1">
        <f ca="1">SUMIFS(INDIRECT($F$1&amp;$F215&amp;":"&amp;$F215),INDIRECT($F$1&amp;dbP!$D$2&amp;":"&amp;dbP!$D$2),"&gt;="&amp;AA$6,INDIRECT($F$1&amp;dbP!$D$2&amp;":"&amp;dbP!$D$2),"&lt;="&amp;AA$7,INDIRECT($F$1&amp;dbP!$O$2&amp;":"&amp;dbP!$O$2),$H215,INDIRECT($F$1&amp;dbP!$P$2&amp;":"&amp;dbP!$P$2),IF($I215=$J215,"*",$I215),INDIRECT($F$1&amp;dbP!$Q$2&amp;":"&amp;dbP!$Q$2),IF(OR($I215=$J215,"  "&amp;$I215=$J215),"*",RIGHT($J215,LEN($J215)-4)))</f>
        <v>589858.20449999999</v>
      </c>
      <c r="AB215" s="1">
        <f ca="1">SUMIFS(INDIRECT($F$1&amp;$F215&amp;":"&amp;$F215),INDIRECT($F$1&amp;dbP!$D$2&amp;":"&amp;dbP!$D$2),"&gt;="&amp;AB$6,INDIRECT($F$1&amp;dbP!$D$2&amp;":"&amp;dbP!$D$2),"&lt;="&amp;AB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C215" s="1">
        <f ca="1">SUMIFS(INDIRECT($F$1&amp;$F215&amp;":"&amp;$F215),INDIRECT($F$1&amp;dbP!$D$2&amp;":"&amp;dbP!$D$2),"&gt;="&amp;AC$6,INDIRECT($F$1&amp;dbP!$D$2&amp;":"&amp;dbP!$D$2),"&lt;="&amp;AC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D215" s="1">
        <f ca="1">SUMIFS(INDIRECT($F$1&amp;$F215&amp;":"&amp;$F215),INDIRECT($F$1&amp;dbP!$D$2&amp;":"&amp;dbP!$D$2),"&gt;="&amp;AD$6,INDIRECT($F$1&amp;dbP!$D$2&amp;":"&amp;dbP!$D$2),"&lt;="&amp;AD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E215" s="1">
        <f ca="1">SUMIFS(INDIRECT($F$1&amp;$F215&amp;":"&amp;$F215),INDIRECT($F$1&amp;dbP!$D$2&amp;":"&amp;dbP!$D$2),"&gt;="&amp;AE$6,INDIRECT($F$1&amp;dbP!$D$2&amp;":"&amp;dbP!$D$2),"&lt;="&amp;AE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F215" s="1">
        <f ca="1">SUMIFS(INDIRECT($F$1&amp;$F215&amp;":"&amp;$F215),INDIRECT($F$1&amp;dbP!$D$2&amp;":"&amp;dbP!$D$2),"&gt;="&amp;AF$6,INDIRECT($F$1&amp;dbP!$D$2&amp;":"&amp;dbP!$D$2),"&lt;="&amp;AF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G215" s="1">
        <f ca="1">SUMIFS(INDIRECT($F$1&amp;$F215&amp;":"&amp;$F215),INDIRECT($F$1&amp;dbP!$D$2&amp;":"&amp;dbP!$D$2),"&gt;="&amp;AG$6,INDIRECT($F$1&amp;dbP!$D$2&amp;":"&amp;dbP!$D$2),"&lt;="&amp;AG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H215" s="1">
        <f ca="1">SUMIFS(INDIRECT($F$1&amp;$F215&amp;":"&amp;$F215),INDIRECT($F$1&amp;dbP!$D$2&amp;":"&amp;dbP!$D$2),"&gt;="&amp;AH$6,INDIRECT($F$1&amp;dbP!$D$2&amp;":"&amp;dbP!$D$2),"&lt;="&amp;AH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I215" s="1">
        <f ca="1">SUMIFS(INDIRECT($F$1&amp;$F215&amp;":"&amp;$F215),INDIRECT($F$1&amp;dbP!$D$2&amp;":"&amp;dbP!$D$2),"&gt;="&amp;AI$6,INDIRECT($F$1&amp;dbP!$D$2&amp;":"&amp;dbP!$D$2),"&lt;="&amp;AI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J215" s="1">
        <f ca="1">SUMIFS(INDIRECT($F$1&amp;$F215&amp;":"&amp;$F215),INDIRECT($F$1&amp;dbP!$D$2&amp;":"&amp;dbP!$D$2),"&gt;="&amp;AJ$6,INDIRECT($F$1&amp;dbP!$D$2&amp;":"&amp;dbP!$D$2),"&lt;="&amp;AJ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K215" s="1">
        <f ca="1">SUMIFS(INDIRECT($F$1&amp;$F215&amp;":"&amp;$F215),INDIRECT($F$1&amp;dbP!$D$2&amp;":"&amp;dbP!$D$2),"&gt;="&amp;AK$6,INDIRECT($F$1&amp;dbP!$D$2&amp;":"&amp;dbP!$D$2),"&lt;="&amp;AK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L215" s="1">
        <f ca="1">SUMIFS(INDIRECT($F$1&amp;$F215&amp;":"&amp;$F215),INDIRECT($F$1&amp;dbP!$D$2&amp;":"&amp;dbP!$D$2),"&gt;="&amp;AL$6,INDIRECT($F$1&amp;dbP!$D$2&amp;":"&amp;dbP!$D$2),"&lt;="&amp;AL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M215" s="1">
        <f ca="1">SUMIFS(INDIRECT($F$1&amp;$F215&amp;":"&amp;$F215),INDIRECT($F$1&amp;dbP!$D$2&amp;":"&amp;dbP!$D$2),"&gt;="&amp;AM$6,INDIRECT($F$1&amp;dbP!$D$2&amp;":"&amp;dbP!$D$2),"&lt;="&amp;AM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N215" s="1">
        <f ca="1">SUMIFS(INDIRECT($F$1&amp;$F215&amp;":"&amp;$F215),INDIRECT($F$1&amp;dbP!$D$2&amp;":"&amp;dbP!$D$2),"&gt;="&amp;AN$6,INDIRECT($F$1&amp;dbP!$D$2&amp;":"&amp;dbP!$D$2),"&lt;="&amp;AN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O215" s="1">
        <f ca="1">SUMIFS(INDIRECT($F$1&amp;$F215&amp;":"&amp;$F215),INDIRECT($F$1&amp;dbP!$D$2&amp;":"&amp;dbP!$D$2),"&gt;="&amp;AO$6,INDIRECT($F$1&amp;dbP!$D$2&amp;":"&amp;dbP!$D$2),"&lt;="&amp;AO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P215" s="1">
        <f ca="1">SUMIFS(INDIRECT($F$1&amp;$F215&amp;":"&amp;$F215),INDIRECT($F$1&amp;dbP!$D$2&amp;":"&amp;dbP!$D$2),"&gt;="&amp;AP$6,INDIRECT($F$1&amp;dbP!$D$2&amp;":"&amp;dbP!$D$2),"&lt;="&amp;AP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Q215" s="1">
        <f ca="1">SUMIFS(INDIRECT($F$1&amp;$F215&amp;":"&amp;$F215),INDIRECT($F$1&amp;dbP!$D$2&amp;":"&amp;dbP!$D$2),"&gt;="&amp;AQ$6,INDIRECT($F$1&amp;dbP!$D$2&amp;":"&amp;dbP!$D$2),"&lt;="&amp;AQ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R215" s="1">
        <f ca="1">SUMIFS(INDIRECT($F$1&amp;$F215&amp;":"&amp;$F215),INDIRECT($F$1&amp;dbP!$D$2&amp;":"&amp;dbP!$D$2),"&gt;="&amp;AR$6,INDIRECT($F$1&amp;dbP!$D$2&amp;":"&amp;dbP!$D$2),"&lt;="&amp;AR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S215" s="1">
        <f ca="1">SUMIFS(INDIRECT($F$1&amp;$F215&amp;":"&amp;$F215),INDIRECT($F$1&amp;dbP!$D$2&amp;":"&amp;dbP!$D$2),"&gt;="&amp;AS$6,INDIRECT($F$1&amp;dbP!$D$2&amp;":"&amp;dbP!$D$2),"&lt;="&amp;AS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T215" s="1">
        <f ca="1">SUMIFS(INDIRECT($F$1&amp;$F215&amp;":"&amp;$F215),INDIRECT($F$1&amp;dbP!$D$2&amp;":"&amp;dbP!$D$2),"&gt;="&amp;AT$6,INDIRECT($F$1&amp;dbP!$D$2&amp;":"&amp;dbP!$D$2),"&lt;="&amp;AT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U215" s="1">
        <f ca="1">SUMIFS(INDIRECT($F$1&amp;$F215&amp;":"&amp;$F215),INDIRECT($F$1&amp;dbP!$D$2&amp;":"&amp;dbP!$D$2),"&gt;="&amp;AU$6,INDIRECT($F$1&amp;dbP!$D$2&amp;":"&amp;dbP!$D$2),"&lt;="&amp;AU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V215" s="1">
        <f ca="1">SUMIFS(INDIRECT($F$1&amp;$F215&amp;":"&amp;$F215),INDIRECT($F$1&amp;dbP!$D$2&amp;":"&amp;dbP!$D$2),"&gt;="&amp;AV$6,INDIRECT($F$1&amp;dbP!$D$2&amp;":"&amp;dbP!$D$2),"&lt;="&amp;AV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W215" s="1">
        <f ca="1">SUMIFS(INDIRECT($F$1&amp;$F215&amp;":"&amp;$F215),INDIRECT($F$1&amp;dbP!$D$2&amp;":"&amp;dbP!$D$2),"&gt;="&amp;AW$6,INDIRECT($F$1&amp;dbP!$D$2&amp;":"&amp;dbP!$D$2),"&lt;="&amp;AW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X215" s="1">
        <f ca="1">SUMIFS(INDIRECT($F$1&amp;$F215&amp;":"&amp;$F215),INDIRECT($F$1&amp;dbP!$D$2&amp;":"&amp;dbP!$D$2),"&gt;="&amp;AX$6,INDIRECT($F$1&amp;dbP!$D$2&amp;":"&amp;dbP!$D$2),"&lt;="&amp;AX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Y215" s="1">
        <f ca="1">SUMIFS(INDIRECT($F$1&amp;$F215&amp;":"&amp;$F215),INDIRECT($F$1&amp;dbP!$D$2&amp;":"&amp;dbP!$D$2),"&gt;="&amp;AY$6,INDIRECT($F$1&amp;dbP!$D$2&amp;":"&amp;dbP!$D$2),"&lt;="&amp;AY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Z215" s="1">
        <f ca="1">SUMIFS(INDIRECT($F$1&amp;$F215&amp;":"&amp;$F215),INDIRECT($F$1&amp;dbP!$D$2&amp;":"&amp;dbP!$D$2),"&gt;="&amp;AZ$6,INDIRECT($F$1&amp;dbP!$D$2&amp;":"&amp;dbP!$D$2),"&lt;="&amp;AZ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A215" s="1">
        <f ca="1">SUMIFS(INDIRECT($F$1&amp;$F215&amp;":"&amp;$F215),INDIRECT($F$1&amp;dbP!$D$2&amp;":"&amp;dbP!$D$2),"&gt;="&amp;BA$6,INDIRECT($F$1&amp;dbP!$D$2&amp;":"&amp;dbP!$D$2),"&lt;="&amp;BA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B215" s="1">
        <f ca="1">SUMIFS(INDIRECT($F$1&amp;$F215&amp;":"&amp;$F215),INDIRECT($F$1&amp;dbP!$D$2&amp;":"&amp;dbP!$D$2),"&gt;="&amp;BB$6,INDIRECT($F$1&amp;dbP!$D$2&amp;":"&amp;dbP!$D$2),"&lt;="&amp;BB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C215" s="1">
        <f ca="1">SUMIFS(INDIRECT($F$1&amp;$F215&amp;":"&amp;$F215),INDIRECT($F$1&amp;dbP!$D$2&amp;":"&amp;dbP!$D$2),"&gt;="&amp;BC$6,INDIRECT($F$1&amp;dbP!$D$2&amp;":"&amp;dbP!$D$2),"&lt;="&amp;BC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D215" s="1">
        <f ca="1">SUMIFS(INDIRECT($F$1&amp;$F215&amp;":"&amp;$F215),INDIRECT($F$1&amp;dbP!$D$2&amp;":"&amp;dbP!$D$2),"&gt;="&amp;BD$6,INDIRECT($F$1&amp;dbP!$D$2&amp;":"&amp;dbP!$D$2),"&lt;="&amp;BD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E215" s="1">
        <f ca="1">SUMIFS(INDIRECT($F$1&amp;$F215&amp;":"&amp;$F215),INDIRECT($F$1&amp;dbP!$D$2&amp;":"&amp;dbP!$D$2),"&gt;="&amp;BE$6,INDIRECT($F$1&amp;dbP!$D$2&amp;":"&amp;dbP!$D$2),"&lt;="&amp;BE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</row>
    <row r="216" spans="2:57" x14ac:dyDescent="0.3">
      <c r="B216" s="1">
        <f>MAX(B$196:B215)+1</f>
        <v>28</v>
      </c>
      <c r="D216" s="1" t="str">
        <f ca="1">INDIRECT($B$1&amp;Items!AB$2&amp;$B216)</f>
        <v>PL(-)</v>
      </c>
      <c r="F216" s="1" t="str">
        <f ca="1">INDIRECT($B$1&amp;Items!X$2&amp;$B216)</f>
        <v>AA</v>
      </c>
      <c r="H216" s="13" t="str">
        <f ca="1">INDIRECT($B$1&amp;Items!U$2&amp;$B216)</f>
        <v>Себестоимость продаж</v>
      </c>
      <c r="I216" s="13" t="str">
        <f ca="1">IF(INDIRECT($B$1&amp;Items!V$2&amp;$B216)="",H216,INDIRECT($B$1&amp;Items!V$2&amp;$B216))</f>
        <v>Затраты этапа-1 бизнес-процесса</v>
      </c>
      <c r="J216" s="1" t="str">
        <f ca="1">IF(INDIRECT($B$1&amp;Items!W$2&amp;$B216)="",IF(H216&lt;&gt;I216,"  "&amp;I216,I216),"    "&amp;INDIRECT($B$1&amp;Items!W$2&amp;$B216))</f>
        <v xml:space="preserve">    Сырье и материалы-10</v>
      </c>
      <c r="S216" s="1">
        <f ca="1">SUM($U216:INDIRECT(ADDRESS(ROW(),SUMIFS($1:$1,$5:$5,MAX($5:$5)))))</f>
        <v>792376.18804500008</v>
      </c>
      <c r="V216" s="1">
        <f ca="1">SUMIFS(INDIRECT($F$1&amp;$F216&amp;":"&amp;$F216),INDIRECT($F$1&amp;dbP!$D$2&amp;":"&amp;dbP!$D$2),"&gt;="&amp;V$6,INDIRECT($F$1&amp;dbP!$D$2&amp;":"&amp;dbP!$D$2),"&lt;="&amp;V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W216" s="1">
        <f ca="1">SUMIFS(INDIRECT($F$1&amp;$F216&amp;":"&amp;$F216),INDIRECT($F$1&amp;dbP!$D$2&amp;":"&amp;dbP!$D$2),"&gt;="&amp;W$6,INDIRECT($F$1&amp;dbP!$D$2&amp;":"&amp;dbP!$D$2),"&lt;="&amp;W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X216" s="1">
        <f ca="1">SUMIFS(INDIRECT($F$1&amp;$F216&amp;":"&amp;$F216),INDIRECT($F$1&amp;dbP!$D$2&amp;":"&amp;dbP!$D$2),"&gt;="&amp;X$6,INDIRECT($F$1&amp;dbP!$D$2&amp;":"&amp;dbP!$D$2),"&lt;="&amp;X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Y216" s="1">
        <f ca="1">SUMIFS(INDIRECT($F$1&amp;$F216&amp;":"&amp;$F216),INDIRECT($F$1&amp;dbP!$D$2&amp;":"&amp;dbP!$D$2),"&gt;="&amp;Y$6,INDIRECT($F$1&amp;dbP!$D$2&amp;":"&amp;dbP!$D$2),"&lt;="&amp;Y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Z216" s="1">
        <f ca="1">SUMIFS(INDIRECT($F$1&amp;$F216&amp;":"&amp;$F216),INDIRECT($F$1&amp;dbP!$D$2&amp;":"&amp;dbP!$D$2),"&gt;="&amp;Z$6,INDIRECT($F$1&amp;dbP!$D$2&amp;":"&amp;dbP!$D$2),"&lt;="&amp;Z$7,INDIRECT($F$1&amp;dbP!$O$2&amp;":"&amp;dbP!$O$2),$H216,INDIRECT($F$1&amp;dbP!$P$2&amp;":"&amp;dbP!$P$2),IF($I216=$J216,"*",$I216),INDIRECT($F$1&amp;dbP!$Q$2&amp;":"&amp;dbP!$Q$2),IF(OR($I216=$J216,"  "&amp;$I216=$J216),"*",RIGHT($J216,LEN($J216)-4)))</f>
        <v>243808.05786000003</v>
      </c>
      <c r="AA216" s="1">
        <f ca="1">SUMIFS(INDIRECT($F$1&amp;$F216&amp;":"&amp;$F216),INDIRECT($F$1&amp;dbP!$D$2&amp;":"&amp;dbP!$D$2),"&gt;="&amp;AA$6,INDIRECT($F$1&amp;dbP!$D$2&amp;":"&amp;dbP!$D$2),"&lt;="&amp;AA$7,INDIRECT($F$1&amp;dbP!$O$2&amp;":"&amp;dbP!$O$2),$H216,INDIRECT($F$1&amp;dbP!$P$2&amp;":"&amp;dbP!$P$2),IF($I216=$J216,"*",$I216),INDIRECT($F$1&amp;dbP!$Q$2&amp;":"&amp;dbP!$Q$2),IF(OR($I216=$J216,"  "&amp;$I216=$J216),"*",RIGHT($J216,LEN($J216)-4)))</f>
        <v>548568.13018500002</v>
      </c>
      <c r="AB216" s="1">
        <f ca="1">SUMIFS(INDIRECT($F$1&amp;$F216&amp;":"&amp;$F216),INDIRECT($F$1&amp;dbP!$D$2&amp;":"&amp;dbP!$D$2),"&gt;="&amp;AB$6,INDIRECT($F$1&amp;dbP!$D$2&amp;":"&amp;dbP!$D$2),"&lt;="&amp;AB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C216" s="1">
        <f ca="1">SUMIFS(INDIRECT($F$1&amp;$F216&amp;":"&amp;$F216),INDIRECT($F$1&amp;dbP!$D$2&amp;":"&amp;dbP!$D$2),"&gt;="&amp;AC$6,INDIRECT($F$1&amp;dbP!$D$2&amp;":"&amp;dbP!$D$2),"&lt;="&amp;AC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D216" s="1">
        <f ca="1">SUMIFS(INDIRECT($F$1&amp;$F216&amp;":"&amp;$F216),INDIRECT($F$1&amp;dbP!$D$2&amp;":"&amp;dbP!$D$2),"&gt;="&amp;AD$6,INDIRECT($F$1&amp;dbP!$D$2&amp;":"&amp;dbP!$D$2),"&lt;="&amp;AD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E216" s="1">
        <f ca="1">SUMIFS(INDIRECT($F$1&amp;$F216&amp;":"&amp;$F216),INDIRECT($F$1&amp;dbP!$D$2&amp;":"&amp;dbP!$D$2),"&gt;="&amp;AE$6,INDIRECT($F$1&amp;dbP!$D$2&amp;":"&amp;dbP!$D$2),"&lt;="&amp;AE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F216" s="1">
        <f ca="1">SUMIFS(INDIRECT($F$1&amp;$F216&amp;":"&amp;$F216),INDIRECT($F$1&amp;dbP!$D$2&amp;":"&amp;dbP!$D$2),"&gt;="&amp;AF$6,INDIRECT($F$1&amp;dbP!$D$2&amp;":"&amp;dbP!$D$2),"&lt;="&amp;AF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G216" s="1">
        <f ca="1">SUMIFS(INDIRECT($F$1&amp;$F216&amp;":"&amp;$F216),INDIRECT($F$1&amp;dbP!$D$2&amp;":"&amp;dbP!$D$2),"&gt;="&amp;AG$6,INDIRECT($F$1&amp;dbP!$D$2&amp;":"&amp;dbP!$D$2),"&lt;="&amp;AG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H216" s="1">
        <f ca="1">SUMIFS(INDIRECT($F$1&amp;$F216&amp;":"&amp;$F216),INDIRECT($F$1&amp;dbP!$D$2&amp;":"&amp;dbP!$D$2),"&gt;="&amp;AH$6,INDIRECT($F$1&amp;dbP!$D$2&amp;":"&amp;dbP!$D$2),"&lt;="&amp;AH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I216" s="1">
        <f ca="1">SUMIFS(INDIRECT($F$1&amp;$F216&amp;":"&amp;$F216),INDIRECT($F$1&amp;dbP!$D$2&amp;":"&amp;dbP!$D$2),"&gt;="&amp;AI$6,INDIRECT($F$1&amp;dbP!$D$2&amp;":"&amp;dbP!$D$2),"&lt;="&amp;AI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J216" s="1">
        <f ca="1">SUMIFS(INDIRECT($F$1&amp;$F216&amp;":"&amp;$F216),INDIRECT($F$1&amp;dbP!$D$2&amp;":"&amp;dbP!$D$2),"&gt;="&amp;AJ$6,INDIRECT($F$1&amp;dbP!$D$2&amp;":"&amp;dbP!$D$2),"&lt;="&amp;AJ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K216" s="1">
        <f ca="1">SUMIFS(INDIRECT($F$1&amp;$F216&amp;":"&amp;$F216),INDIRECT($F$1&amp;dbP!$D$2&amp;":"&amp;dbP!$D$2),"&gt;="&amp;AK$6,INDIRECT($F$1&amp;dbP!$D$2&amp;":"&amp;dbP!$D$2),"&lt;="&amp;AK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L216" s="1">
        <f ca="1">SUMIFS(INDIRECT($F$1&amp;$F216&amp;":"&amp;$F216),INDIRECT($F$1&amp;dbP!$D$2&amp;":"&amp;dbP!$D$2),"&gt;="&amp;AL$6,INDIRECT($F$1&amp;dbP!$D$2&amp;":"&amp;dbP!$D$2),"&lt;="&amp;AL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M216" s="1">
        <f ca="1">SUMIFS(INDIRECT($F$1&amp;$F216&amp;":"&amp;$F216),INDIRECT($F$1&amp;dbP!$D$2&amp;":"&amp;dbP!$D$2),"&gt;="&amp;AM$6,INDIRECT($F$1&amp;dbP!$D$2&amp;":"&amp;dbP!$D$2),"&lt;="&amp;AM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N216" s="1">
        <f ca="1">SUMIFS(INDIRECT($F$1&amp;$F216&amp;":"&amp;$F216),INDIRECT($F$1&amp;dbP!$D$2&amp;":"&amp;dbP!$D$2),"&gt;="&amp;AN$6,INDIRECT($F$1&amp;dbP!$D$2&amp;":"&amp;dbP!$D$2),"&lt;="&amp;AN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O216" s="1">
        <f ca="1">SUMIFS(INDIRECT($F$1&amp;$F216&amp;":"&amp;$F216),INDIRECT($F$1&amp;dbP!$D$2&amp;":"&amp;dbP!$D$2),"&gt;="&amp;AO$6,INDIRECT($F$1&amp;dbP!$D$2&amp;":"&amp;dbP!$D$2),"&lt;="&amp;AO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P216" s="1">
        <f ca="1">SUMIFS(INDIRECT($F$1&amp;$F216&amp;":"&amp;$F216),INDIRECT($F$1&amp;dbP!$D$2&amp;":"&amp;dbP!$D$2),"&gt;="&amp;AP$6,INDIRECT($F$1&amp;dbP!$D$2&amp;":"&amp;dbP!$D$2),"&lt;="&amp;AP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Q216" s="1">
        <f ca="1">SUMIFS(INDIRECT($F$1&amp;$F216&amp;":"&amp;$F216),INDIRECT($F$1&amp;dbP!$D$2&amp;":"&amp;dbP!$D$2),"&gt;="&amp;AQ$6,INDIRECT($F$1&amp;dbP!$D$2&amp;":"&amp;dbP!$D$2),"&lt;="&amp;AQ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R216" s="1">
        <f ca="1">SUMIFS(INDIRECT($F$1&amp;$F216&amp;":"&amp;$F216),INDIRECT($F$1&amp;dbP!$D$2&amp;":"&amp;dbP!$D$2),"&gt;="&amp;AR$6,INDIRECT($F$1&amp;dbP!$D$2&amp;":"&amp;dbP!$D$2),"&lt;="&amp;AR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S216" s="1">
        <f ca="1">SUMIFS(INDIRECT($F$1&amp;$F216&amp;":"&amp;$F216),INDIRECT($F$1&amp;dbP!$D$2&amp;":"&amp;dbP!$D$2),"&gt;="&amp;AS$6,INDIRECT($F$1&amp;dbP!$D$2&amp;":"&amp;dbP!$D$2),"&lt;="&amp;AS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T216" s="1">
        <f ca="1">SUMIFS(INDIRECT($F$1&amp;$F216&amp;":"&amp;$F216),INDIRECT($F$1&amp;dbP!$D$2&amp;":"&amp;dbP!$D$2),"&gt;="&amp;AT$6,INDIRECT($F$1&amp;dbP!$D$2&amp;":"&amp;dbP!$D$2),"&lt;="&amp;AT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U216" s="1">
        <f ca="1">SUMIFS(INDIRECT($F$1&amp;$F216&amp;":"&amp;$F216),INDIRECT($F$1&amp;dbP!$D$2&amp;":"&amp;dbP!$D$2),"&gt;="&amp;AU$6,INDIRECT($F$1&amp;dbP!$D$2&amp;":"&amp;dbP!$D$2),"&lt;="&amp;AU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V216" s="1">
        <f ca="1">SUMIFS(INDIRECT($F$1&amp;$F216&amp;":"&amp;$F216),INDIRECT($F$1&amp;dbP!$D$2&amp;":"&amp;dbP!$D$2),"&gt;="&amp;AV$6,INDIRECT($F$1&amp;dbP!$D$2&amp;":"&amp;dbP!$D$2),"&lt;="&amp;AV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W216" s="1">
        <f ca="1">SUMIFS(INDIRECT($F$1&amp;$F216&amp;":"&amp;$F216),INDIRECT($F$1&amp;dbP!$D$2&amp;":"&amp;dbP!$D$2),"&gt;="&amp;AW$6,INDIRECT($F$1&amp;dbP!$D$2&amp;":"&amp;dbP!$D$2),"&lt;="&amp;AW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X216" s="1">
        <f ca="1">SUMIFS(INDIRECT($F$1&amp;$F216&amp;":"&amp;$F216),INDIRECT($F$1&amp;dbP!$D$2&amp;":"&amp;dbP!$D$2),"&gt;="&amp;AX$6,INDIRECT($F$1&amp;dbP!$D$2&amp;":"&amp;dbP!$D$2),"&lt;="&amp;AX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Y216" s="1">
        <f ca="1">SUMIFS(INDIRECT($F$1&amp;$F216&amp;":"&amp;$F216),INDIRECT($F$1&amp;dbP!$D$2&amp;":"&amp;dbP!$D$2),"&gt;="&amp;AY$6,INDIRECT($F$1&amp;dbP!$D$2&amp;":"&amp;dbP!$D$2),"&lt;="&amp;AY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Z216" s="1">
        <f ca="1">SUMIFS(INDIRECT($F$1&amp;$F216&amp;":"&amp;$F216),INDIRECT($F$1&amp;dbP!$D$2&amp;":"&amp;dbP!$D$2),"&gt;="&amp;AZ$6,INDIRECT($F$1&amp;dbP!$D$2&amp;":"&amp;dbP!$D$2),"&lt;="&amp;AZ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A216" s="1">
        <f ca="1">SUMIFS(INDIRECT($F$1&amp;$F216&amp;":"&amp;$F216),INDIRECT($F$1&amp;dbP!$D$2&amp;":"&amp;dbP!$D$2),"&gt;="&amp;BA$6,INDIRECT($F$1&amp;dbP!$D$2&amp;":"&amp;dbP!$D$2),"&lt;="&amp;BA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B216" s="1">
        <f ca="1">SUMIFS(INDIRECT($F$1&amp;$F216&amp;":"&amp;$F216),INDIRECT($F$1&amp;dbP!$D$2&amp;":"&amp;dbP!$D$2),"&gt;="&amp;BB$6,INDIRECT($F$1&amp;dbP!$D$2&amp;":"&amp;dbP!$D$2),"&lt;="&amp;BB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C216" s="1">
        <f ca="1">SUMIFS(INDIRECT($F$1&amp;$F216&amp;":"&amp;$F216),INDIRECT($F$1&amp;dbP!$D$2&amp;":"&amp;dbP!$D$2),"&gt;="&amp;BC$6,INDIRECT($F$1&amp;dbP!$D$2&amp;":"&amp;dbP!$D$2),"&lt;="&amp;BC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D216" s="1">
        <f ca="1">SUMIFS(INDIRECT($F$1&amp;$F216&amp;":"&amp;$F216),INDIRECT($F$1&amp;dbP!$D$2&amp;":"&amp;dbP!$D$2),"&gt;="&amp;BD$6,INDIRECT($F$1&amp;dbP!$D$2&amp;":"&amp;dbP!$D$2),"&lt;="&amp;BD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E216" s="1">
        <f ca="1">SUMIFS(INDIRECT($F$1&amp;$F216&amp;":"&amp;$F216),INDIRECT($F$1&amp;dbP!$D$2&amp;":"&amp;dbP!$D$2),"&gt;="&amp;BE$6,INDIRECT($F$1&amp;dbP!$D$2&amp;":"&amp;dbP!$D$2),"&lt;="&amp;BE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</row>
    <row r="217" spans="2:57" x14ac:dyDescent="0.3">
      <c r="B217" s="1">
        <f>MAX(B$196:B216)+1</f>
        <v>29</v>
      </c>
      <c r="D217" s="1" t="str">
        <f ca="1">INDIRECT($B$1&amp;Items!AB$2&amp;$B217)</f>
        <v>PL(-)</v>
      </c>
      <c r="F217" s="1" t="str">
        <f ca="1">INDIRECT($B$1&amp;Items!X$2&amp;$B217)</f>
        <v>AA</v>
      </c>
      <c r="H217" s="13" t="str">
        <f ca="1">INDIRECT($B$1&amp;Items!U$2&amp;$B217)</f>
        <v>Себестоимость продаж</v>
      </c>
      <c r="I217" s="13" t="str">
        <f ca="1">IF(INDIRECT($B$1&amp;Items!V$2&amp;$B217)="",H217,INDIRECT($B$1&amp;Items!V$2&amp;$B217))</f>
        <v>Затраты этапа-1 бизнес-процесса</v>
      </c>
      <c r="J217" s="1" t="str">
        <f ca="1">IF(INDIRECT($B$1&amp;Items!W$2&amp;$B217)="",IF(H217&lt;&gt;I217,"  "&amp;I217,I217),"    "&amp;INDIRECT($B$1&amp;Items!W$2&amp;$B217))</f>
        <v xml:space="preserve">    Сырье и материалы-11</v>
      </c>
      <c r="S217" s="1">
        <f ca="1">SUM($U217:INDIRECT(ADDRESS(ROW(),SUMIFS($1:$1,$5:$5,MAX($5:$5)))))</f>
        <v>911658.62495500012</v>
      </c>
      <c r="V217" s="1">
        <f ca="1">SUMIFS(INDIRECT($F$1&amp;$F217&amp;":"&amp;$F217),INDIRECT($F$1&amp;dbP!$D$2&amp;":"&amp;dbP!$D$2),"&gt;="&amp;V$6,INDIRECT($F$1&amp;dbP!$D$2&amp;":"&amp;dbP!$D$2),"&lt;="&amp;V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W217" s="1">
        <f ca="1">SUMIFS(INDIRECT($F$1&amp;$F217&amp;":"&amp;$F217),INDIRECT($F$1&amp;dbP!$D$2&amp;":"&amp;dbP!$D$2),"&gt;="&amp;W$6,INDIRECT($F$1&amp;dbP!$D$2&amp;":"&amp;dbP!$D$2),"&lt;="&amp;W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X217" s="1">
        <f ca="1">SUMIFS(INDIRECT($F$1&amp;$F217&amp;":"&amp;$F217),INDIRECT($F$1&amp;dbP!$D$2&amp;":"&amp;dbP!$D$2),"&gt;="&amp;X$6,INDIRECT($F$1&amp;dbP!$D$2&amp;":"&amp;dbP!$D$2),"&lt;="&amp;X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Y217" s="1">
        <f ca="1">SUMIFS(INDIRECT($F$1&amp;$F217&amp;":"&amp;$F217),INDIRECT($F$1&amp;dbP!$D$2&amp;":"&amp;dbP!$D$2),"&gt;="&amp;Y$6,INDIRECT($F$1&amp;dbP!$D$2&amp;":"&amp;dbP!$D$2),"&lt;="&amp;Y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Z217" s="1">
        <f ca="1">SUMIFS(INDIRECT($F$1&amp;$F217&amp;":"&amp;$F217),INDIRECT($F$1&amp;dbP!$D$2&amp;":"&amp;dbP!$D$2),"&gt;="&amp;Z$6,INDIRECT($F$1&amp;dbP!$D$2&amp;":"&amp;dbP!$D$2),"&lt;="&amp;Z$7,INDIRECT($F$1&amp;dbP!$O$2&amp;":"&amp;dbP!$O$2),$H217,INDIRECT($F$1&amp;dbP!$P$2&amp;":"&amp;dbP!$P$2),IF($I217=$J217,"*",$I217),INDIRECT($F$1&amp;dbP!$Q$2&amp;":"&amp;dbP!$Q$2),IF(OR($I217=$J217,"  "&amp;$I217=$J217),"*",RIGHT($J217,LEN($J217)-4)))</f>
        <v>280510.34614000004</v>
      </c>
      <c r="AA217" s="1">
        <f ca="1">SUMIFS(INDIRECT($F$1&amp;$F217&amp;":"&amp;$F217),INDIRECT($F$1&amp;dbP!$D$2&amp;":"&amp;dbP!$D$2),"&gt;="&amp;AA$6,INDIRECT($F$1&amp;dbP!$D$2&amp;":"&amp;dbP!$D$2),"&lt;="&amp;AA$7,INDIRECT($F$1&amp;dbP!$O$2&amp;":"&amp;dbP!$O$2),$H217,INDIRECT($F$1&amp;dbP!$P$2&amp;":"&amp;dbP!$P$2),IF($I217=$J217,"*",$I217),INDIRECT($F$1&amp;dbP!$Q$2&amp;":"&amp;dbP!$Q$2),IF(OR($I217=$J217,"  "&amp;$I217=$J217),"*",RIGHT($J217,LEN($J217)-4)))</f>
        <v>631148.27881500009</v>
      </c>
      <c r="AB217" s="1">
        <f ca="1">SUMIFS(INDIRECT($F$1&amp;$F217&amp;":"&amp;$F217),INDIRECT($F$1&amp;dbP!$D$2&amp;":"&amp;dbP!$D$2),"&gt;="&amp;AB$6,INDIRECT($F$1&amp;dbP!$D$2&amp;":"&amp;dbP!$D$2),"&lt;="&amp;AB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C217" s="1">
        <f ca="1">SUMIFS(INDIRECT($F$1&amp;$F217&amp;":"&amp;$F217),INDIRECT($F$1&amp;dbP!$D$2&amp;":"&amp;dbP!$D$2),"&gt;="&amp;AC$6,INDIRECT($F$1&amp;dbP!$D$2&amp;":"&amp;dbP!$D$2),"&lt;="&amp;AC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D217" s="1">
        <f ca="1">SUMIFS(INDIRECT($F$1&amp;$F217&amp;":"&amp;$F217),INDIRECT($F$1&amp;dbP!$D$2&amp;":"&amp;dbP!$D$2),"&gt;="&amp;AD$6,INDIRECT($F$1&amp;dbP!$D$2&amp;":"&amp;dbP!$D$2),"&lt;="&amp;AD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E217" s="1">
        <f ca="1">SUMIFS(INDIRECT($F$1&amp;$F217&amp;":"&amp;$F217),INDIRECT($F$1&amp;dbP!$D$2&amp;":"&amp;dbP!$D$2),"&gt;="&amp;AE$6,INDIRECT($F$1&amp;dbP!$D$2&amp;":"&amp;dbP!$D$2),"&lt;="&amp;AE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F217" s="1">
        <f ca="1">SUMIFS(INDIRECT($F$1&amp;$F217&amp;":"&amp;$F217),INDIRECT($F$1&amp;dbP!$D$2&amp;":"&amp;dbP!$D$2),"&gt;="&amp;AF$6,INDIRECT($F$1&amp;dbP!$D$2&amp;":"&amp;dbP!$D$2),"&lt;="&amp;AF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G217" s="1">
        <f ca="1">SUMIFS(INDIRECT($F$1&amp;$F217&amp;":"&amp;$F217),INDIRECT($F$1&amp;dbP!$D$2&amp;":"&amp;dbP!$D$2),"&gt;="&amp;AG$6,INDIRECT($F$1&amp;dbP!$D$2&amp;":"&amp;dbP!$D$2),"&lt;="&amp;AG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H217" s="1">
        <f ca="1">SUMIFS(INDIRECT($F$1&amp;$F217&amp;":"&amp;$F217),INDIRECT($F$1&amp;dbP!$D$2&amp;":"&amp;dbP!$D$2),"&gt;="&amp;AH$6,INDIRECT($F$1&amp;dbP!$D$2&amp;":"&amp;dbP!$D$2),"&lt;="&amp;AH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I217" s="1">
        <f ca="1">SUMIFS(INDIRECT($F$1&amp;$F217&amp;":"&amp;$F217),INDIRECT($F$1&amp;dbP!$D$2&amp;":"&amp;dbP!$D$2),"&gt;="&amp;AI$6,INDIRECT($F$1&amp;dbP!$D$2&amp;":"&amp;dbP!$D$2),"&lt;="&amp;AI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J217" s="1">
        <f ca="1">SUMIFS(INDIRECT($F$1&amp;$F217&amp;":"&amp;$F217),INDIRECT($F$1&amp;dbP!$D$2&amp;":"&amp;dbP!$D$2),"&gt;="&amp;AJ$6,INDIRECT($F$1&amp;dbP!$D$2&amp;":"&amp;dbP!$D$2),"&lt;="&amp;AJ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K217" s="1">
        <f ca="1">SUMIFS(INDIRECT($F$1&amp;$F217&amp;":"&amp;$F217),INDIRECT($F$1&amp;dbP!$D$2&amp;":"&amp;dbP!$D$2),"&gt;="&amp;AK$6,INDIRECT($F$1&amp;dbP!$D$2&amp;":"&amp;dbP!$D$2),"&lt;="&amp;AK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L217" s="1">
        <f ca="1">SUMIFS(INDIRECT($F$1&amp;$F217&amp;":"&amp;$F217),INDIRECT($F$1&amp;dbP!$D$2&amp;":"&amp;dbP!$D$2),"&gt;="&amp;AL$6,INDIRECT($F$1&amp;dbP!$D$2&amp;":"&amp;dbP!$D$2),"&lt;="&amp;AL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M217" s="1">
        <f ca="1">SUMIFS(INDIRECT($F$1&amp;$F217&amp;":"&amp;$F217),INDIRECT($F$1&amp;dbP!$D$2&amp;":"&amp;dbP!$D$2),"&gt;="&amp;AM$6,INDIRECT($F$1&amp;dbP!$D$2&amp;":"&amp;dbP!$D$2),"&lt;="&amp;AM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N217" s="1">
        <f ca="1">SUMIFS(INDIRECT($F$1&amp;$F217&amp;":"&amp;$F217),INDIRECT($F$1&amp;dbP!$D$2&amp;":"&amp;dbP!$D$2),"&gt;="&amp;AN$6,INDIRECT($F$1&amp;dbP!$D$2&amp;":"&amp;dbP!$D$2),"&lt;="&amp;AN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O217" s="1">
        <f ca="1">SUMIFS(INDIRECT($F$1&amp;$F217&amp;":"&amp;$F217),INDIRECT($F$1&amp;dbP!$D$2&amp;":"&amp;dbP!$D$2),"&gt;="&amp;AO$6,INDIRECT($F$1&amp;dbP!$D$2&amp;":"&amp;dbP!$D$2),"&lt;="&amp;AO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P217" s="1">
        <f ca="1">SUMIFS(INDIRECT($F$1&amp;$F217&amp;":"&amp;$F217),INDIRECT($F$1&amp;dbP!$D$2&amp;":"&amp;dbP!$D$2),"&gt;="&amp;AP$6,INDIRECT($F$1&amp;dbP!$D$2&amp;":"&amp;dbP!$D$2),"&lt;="&amp;AP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Q217" s="1">
        <f ca="1">SUMIFS(INDIRECT($F$1&amp;$F217&amp;":"&amp;$F217),INDIRECT($F$1&amp;dbP!$D$2&amp;":"&amp;dbP!$D$2),"&gt;="&amp;AQ$6,INDIRECT($F$1&amp;dbP!$D$2&amp;":"&amp;dbP!$D$2),"&lt;="&amp;AQ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R217" s="1">
        <f ca="1">SUMIFS(INDIRECT($F$1&amp;$F217&amp;":"&amp;$F217),INDIRECT($F$1&amp;dbP!$D$2&amp;":"&amp;dbP!$D$2),"&gt;="&amp;AR$6,INDIRECT($F$1&amp;dbP!$D$2&amp;":"&amp;dbP!$D$2),"&lt;="&amp;AR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S217" s="1">
        <f ca="1">SUMIFS(INDIRECT($F$1&amp;$F217&amp;":"&amp;$F217),INDIRECT($F$1&amp;dbP!$D$2&amp;":"&amp;dbP!$D$2),"&gt;="&amp;AS$6,INDIRECT($F$1&amp;dbP!$D$2&amp;":"&amp;dbP!$D$2),"&lt;="&amp;AS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T217" s="1">
        <f ca="1">SUMIFS(INDIRECT($F$1&amp;$F217&amp;":"&amp;$F217),INDIRECT($F$1&amp;dbP!$D$2&amp;":"&amp;dbP!$D$2),"&gt;="&amp;AT$6,INDIRECT($F$1&amp;dbP!$D$2&amp;":"&amp;dbP!$D$2),"&lt;="&amp;AT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U217" s="1">
        <f ca="1">SUMIFS(INDIRECT($F$1&amp;$F217&amp;":"&amp;$F217),INDIRECT($F$1&amp;dbP!$D$2&amp;":"&amp;dbP!$D$2),"&gt;="&amp;AU$6,INDIRECT($F$1&amp;dbP!$D$2&amp;":"&amp;dbP!$D$2),"&lt;="&amp;AU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V217" s="1">
        <f ca="1">SUMIFS(INDIRECT($F$1&amp;$F217&amp;":"&amp;$F217),INDIRECT($F$1&amp;dbP!$D$2&amp;":"&amp;dbP!$D$2),"&gt;="&amp;AV$6,INDIRECT($F$1&amp;dbP!$D$2&amp;":"&amp;dbP!$D$2),"&lt;="&amp;AV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W217" s="1">
        <f ca="1">SUMIFS(INDIRECT($F$1&amp;$F217&amp;":"&amp;$F217),INDIRECT($F$1&amp;dbP!$D$2&amp;":"&amp;dbP!$D$2),"&gt;="&amp;AW$6,INDIRECT($F$1&amp;dbP!$D$2&amp;":"&amp;dbP!$D$2),"&lt;="&amp;AW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X217" s="1">
        <f ca="1">SUMIFS(INDIRECT($F$1&amp;$F217&amp;":"&amp;$F217),INDIRECT($F$1&amp;dbP!$D$2&amp;":"&amp;dbP!$D$2),"&gt;="&amp;AX$6,INDIRECT($F$1&amp;dbP!$D$2&amp;":"&amp;dbP!$D$2),"&lt;="&amp;AX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Y217" s="1">
        <f ca="1">SUMIFS(INDIRECT($F$1&amp;$F217&amp;":"&amp;$F217),INDIRECT($F$1&amp;dbP!$D$2&amp;":"&amp;dbP!$D$2),"&gt;="&amp;AY$6,INDIRECT($F$1&amp;dbP!$D$2&amp;":"&amp;dbP!$D$2),"&lt;="&amp;AY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Z217" s="1">
        <f ca="1">SUMIFS(INDIRECT($F$1&amp;$F217&amp;":"&amp;$F217),INDIRECT($F$1&amp;dbP!$D$2&amp;":"&amp;dbP!$D$2),"&gt;="&amp;AZ$6,INDIRECT($F$1&amp;dbP!$D$2&amp;":"&amp;dbP!$D$2),"&lt;="&amp;AZ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A217" s="1">
        <f ca="1">SUMIFS(INDIRECT($F$1&amp;$F217&amp;":"&amp;$F217),INDIRECT($F$1&amp;dbP!$D$2&amp;":"&amp;dbP!$D$2),"&gt;="&amp;BA$6,INDIRECT($F$1&amp;dbP!$D$2&amp;":"&amp;dbP!$D$2),"&lt;="&amp;BA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B217" s="1">
        <f ca="1">SUMIFS(INDIRECT($F$1&amp;$F217&amp;":"&amp;$F217),INDIRECT($F$1&amp;dbP!$D$2&amp;":"&amp;dbP!$D$2),"&gt;="&amp;BB$6,INDIRECT($F$1&amp;dbP!$D$2&amp;":"&amp;dbP!$D$2),"&lt;="&amp;BB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C217" s="1">
        <f ca="1">SUMIFS(INDIRECT($F$1&amp;$F217&amp;":"&amp;$F217),INDIRECT($F$1&amp;dbP!$D$2&amp;":"&amp;dbP!$D$2),"&gt;="&amp;BC$6,INDIRECT($F$1&amp;dbP!$D$2&amp;":"&amp;dbP!$D$2),"&lt;="&amp;BC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D217" s="1">
        <f ca="1">SUMIFS(INDIRECT($F$1&amp;$F217&amp;":"&amp;$F217),INDIRECT($F$1&amp;dbP!$D$2&amp;":"&amp;dbP!$D$2),"&gt;="&amp;BD$6,INDIRECT($F$1&amp;dbP!$D$2&amp;":"&amp;dbP!$D$2),"&lt;="&amp;BD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E217" s="1">
        <f ca="1">SUMIFS(INDIRECT($F$1&amp;$F217&amp;":"&amp;$F217),INDIRECT($F$1&amp;dbP!$D$2&amp;":"&amp;dbP!$D$2),"&gt;="&amp;BE$6,INDIRECT($F$1&amp;dbP!$D$2&amp;":"&amp;dbP!$D$2),"&lt;="&amp;BE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</row>
    <row r="218" spans="2:57" x14ac:dyDescent="0.3">
      <c r="B218" s="1">
        <f>MAX(B$196:B217)+1</f>
        <v>30</v>
      </c>
      <c r="D218" s="1">
        <f ca="1">INDIRECT($B$1&amp;Items!AB$2&amp;$B218)</f>
        <v>0</v>
      </c>
      <c r="F218" s="1" t="str">
        <f ca="1">INDIRECT($B$1&amp;Items!X$2&amp;$B218)</f>
        <v>AA</v>
      </c>
      <c r="H218" s="13" t="str">
        <f ca="1">INDIRECT($B$1&amp;Items!U$2&amp;$B218)</f>
        <v>Себестоимость продаж</v>
      </c>
      <c r="I218" s="13" t="str">
        <f ca="1">IF(INDIRECT($B$1&amp;Items!V$2&amp;$B218)="",H218,INDIRECT($B$1&amp;Items!V$2&amp;$B218))</f>
        <v>Затраты этапа-2 бизнес-процесса</v>
      </c>
      <c r="J218" s="1" t="str">
        <f ca="1">IF(INDIRECT($B$1&amp;Items!W$2&amp;$B218)="",IF(H218&lt;&gt;I218,"  "&amp;I218,I218),"    "&amp;INDIRECT($B$1&amp;Items!W$2&amp;$B218))</f>
        <v xml:space="preserve">  Затраты этапа-2 бизнес-процесса</v>
      </c>
      <c r="S218" s="1">
        <f ca="1">SUM($U218:INDIRECT(ADDRESS(ROW(),SUMIFS($1:$1,$5:$5,MAX($5:$5)))))</f>
        <v>6912702.2425499996</v>
      </c>
      <c r="V218" s="1">
        <f ca="1">SUMIFS(INDIRECT($F$1&amp;$F218&amp;":"&amp;$F218),INDIRECT($F$1&amp;dbP!$D$2&amp;":"&amp;dbP!$D$2),"&gt;="&amp;V$6,INDIRECT($F$1&amp;dbP!$D$2&amp;":"&amp;dbP!$D$2),"&lt;="&amp;V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W218" s="1">
        <f ca="1">SUMIFS(INDIRECT($F$1&amp;$F218&amp;":"&amp;$F218),INDIRECT($F$1&amp;dbP!$D$2&amp;":"&amp;dbP!$D$2),"&gt;="&amp;W$6,INDIRECT($F$1&amp;dbP!$D$2&amp;":"&amp;dbP!$D$2),"&lt;="&amp;W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X218" s="1">
        <f ca="1">SUMIFS(INDIRECT($F$1&amp;$F218&amp;":"&amp;$F218),INDIRECT($F$1&amp;dbP!$D$2&amp;":"&amp;dbP!$D$2),"&gt;="&amp;X$6,INDIRECT($F$1&amp;dbP!$D$2&amp;":"&amp;dbP!$D$2),"&lt;="&amp;X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Y218" s="1">
        <f ca="1">SUMIFS(INDIRECT($F$1&amp;$F218&amp;":"&amp;$F218),INDIRECT($F$1&amp;dbP!$D$2&amp;":"&amp;dbP!$D$2),"&gt;="&amp;Y$6,INDIRECT($F$1&amp;dbP!$D$2&amp;":"&amp;dbP!$D$2),"&lt;="&amp;Y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Z218" s="1">
        <f ca="1">SUMIFS(INDIRECT($F$1&amp;$F218&amp;":"&amp;$F218),INDIRECT($F$1&amp;dbP!$D$2&amp;":"&amp;dbP!$D$2),"&gt;="&amp;Z$6,INDIRECT($F$1&amp;dbP!$D$2&amp;":"&amp;dbP!$D$2),"&lt;="&amp;Z$7,INDIRECT($F$1&amp;dbP!$O$2&amp;":"&amp;dbP!$O$2),$H218,INDIRECT($F$1&amp;dbP!$P$2&amp;":"&amp;dbP!$P$2),IF($I218=$J218,"*",$I218),INDIRECT($F$1&amp;dbP!$Q$2&amp;":"&amp;dbP!$Q$2),IF(OR($I218=$J218,"  "&amp;$I218=$J218),"*",RIGHT($J218,LEN($J218)-4)))</f>
        <v>2126985.3054</v>
      </c>
      <c r="AA218" s="1">
        <f ca="1">SUMIFS(INDIRECT($F$1&amp;$F218&amp;":"&amp;$F218),INDIRECT($F$1&amp;dbP!$D$2&amp;":"&amp;dbP!$D$2),"&gt;="&amp;AA$6,INDIRECT($F$1&amp;dbP!$D$2&amp;":"&amp;dbP!$D$2),"&lt;="&amp;AA$7,INDIRECT($F$1&amp;dbP!$O$2&amp;":"&amp;dbP!$O$2),$H218,INDIRECT($F$1&amp;dbP!$P$2&amp;":"&amp;dbP!$P$2),IF($I218=$J218,"*",$I218),INDIRECT($F$1&amp;dbP!$Q$2&amp;":"&amp;dbP!$Q$2),IF(OR($I218=$J218,"  "&amp;$I218=$J218),"*",RIGHT($J218,LEN($J218)-4)))</f>
        <v>4785716.9371499997</v>
      </c>
      <c r="AB218" s="1">
        <f ca="1">SUMIFS(INDIRECT($F$1&amp;$F218&amp;":"&amp;$F218),INDIRECT($F$1&amp;dbP!$D$2&amp;":"&amp;dbP!$D$2),"&gt;="&amp;AB$6,INDIRECT($F$1&amp;dbP!$D$2&amp;":"&amp;dbP!$D$2),"&lt;="&amp;AB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C218" s="1">
        <f ca="1">SUMIFS(INDIRECT($F$1&amp;$F218&amp;":"&amp;$F218),INDIRECT($F$1&amp;dbP!$D$2&amp;":"&amp;dbP!$D$2),"&gt;="&amp;AC$6,INDIRECT($F$1&amp;dbP!$D$2&amp;":"&amp;dbP!$D$2),"&lt;="&amp;AC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D218" s="1">
        <f ca="1">SUMIFS(INDIRECT($F$1&amp;$F218&amp;":"&amp;$F218),INDIRECT($F$1&amp;dbP!$D$2&amp;":"&amp;dbP!$D$2),"&gt;="&amp;AD$6,INDIRECT($F$1&amp;dbP!$D$2&amp;":"&amp;dbP!$D$2),"&lt;="&amp;AD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E218" s="1">
        <f ca="1">SUMIFS(INDIRECT($F$1&amp;$F218&amp;":"&amp;$F218),INDIRECT($F$1&amp;dbP!$D$2&amp;":"&amp;dbP!$D$2),"&gt;="&amp;AE$6,INDIRECT($F$1&amp;dbP!$D$2&amp;":"&amp;dbP!$D$2),"&lt;="&amp;AE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F218" s="1">
        <f ca="1">SUMIFS(INDIRECT($F$1&amp;$F218&amp;":"&amp;$F218),INDIRECT($F$1&amp;dbP!$D$2&amp;":"&amp;dbP!$D$2),"&gt;="&amp;AF$6,INDIRECT($F$1&amp;dbP!$D$2&amp;":"&amp;dbP!$D$2),"&lt;="&amp;AF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G218" s="1">
        <f ca="1">SUMIFS(INDIRECT($F$1&amp;$F218&amp;":"&amp;$F218),INDIRECT($F$1&amp;dbP!$D$2&amp;":"&amp;dbP!$D$2),"&gt;="&amp;AG$6,INDIRECT($F$1&amp;dbP!$D$2&amp;":"&amp;dbP!$D$2),"&lt;="&amp;AG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H218" s="1">
        <f ca="1">SUMIFS(INDIRECT($F$1&amp;$F218&amp;":"&amp;$F218),INDIRECT($F$1&amp;dbP!$D$2&amp;":"&amp;dbP!$D$2),"&gt;="&amp;AH$6,INDIRECT($F$1&amp;dbP!$D$2&amp;":"&amp;dbP!$D$2),"&lt;="&amp;AH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I218" s="1">
        <f ca="1">SUMIFS(INDIRECT($F$1&amp;$F218&amp;":"&amp;$F218),INDIRECT($F$1&amp;dbP!$D$2&amp;":"&amp;dbP!$D$2),"&gt;="&amp;AI$6,INDIRECT($F$1&amp;dbP!$D$2&amp;":"&amp;dbP!$D$2),"&lt;="&amp;AI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J218" s="1">
        <f ca="1">SUMIFS(INDIRECT($F$1&amp;$F218&amp;":"&amp;$F218),INDIRECT($F$1&amp;dbP!$D$2&amp;":"&amp;dbP!$D$2),"&gt;="&amp;AJ$6,INDIRECT($F$1&amp;dbP!$D$2&amp;":"&amp;dbP!$D$2),"&lt;="&amp;AJ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K218" s="1">
        <f ca="1">SUMIFS(INDIRECT($F$1&amp;$F218&amp;":"&amp;$F218),INDIRECT($F$1&amp;dbP!$D$2&amp;":"&amp;dbP!$D$2),"&gt;="&amp;AK$6,INDIRECT($F$1&amp;dbP!$D$2&amp;":"&amp;dbP!$D$2),"&lt;="&amp;AK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L218" s="1">
        <f ca="1">SUMIFS(INDIRECT($F$1&amp;$F218&amp;":"&amp;$F218),INDIRECT($F$1&amp;dbP!$D$2&amp;":"&amp;dbP!$D$2),"&gt;="&amp;AL$6,INDIRECT($F$1&amp;dbP!$D$2&amp;":"&amp;dbP!$D$2),"&lt;="&amp;AL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M218" s="1">
        <f ca="1">SUMIFS(INDIRECT($F$1&amp;$F218&amp;":"&amp;$F218),INDIRECT($F$1&amp;dbP!$D$2&amp;":"&amp;dbP!$D$2),"&gt;="&amp;AM$6,INDIRECT($F$1&amp;dbP!$D$2&amp;":"&amp;dbP!$D$2),"&lt;="&amp;AM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N218" s="1">
        <f ca="1">SUMIFS(INDIRECT($F$1&amp;$F218&amp;":"&amp;$F218),INDIRECT($F$1&amp;dbP!$D$2&amp;":"&amp;dbP!$D$2),"&gt;="&amp;AN$6,INDIRECT($F$1&amp;dbP!$D$2&amp;":"&amp;dbP!$D$2),"&lt;="&amp;AN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O218" s="1">
        <f ca="1">SUMIFS(INDIRECT($F$1&amp;$F218&amp;":"&amp;$F218),INDIRECT($F$1&amp;dbP!$D$2&amp;":"&amp;dbP!$D$2),"&gt;="&amp;AO$6,INDIRECT($F$1&amp;dbP!$D$2&amp;":"&amp;dbP!$D$2),"&lt;="&amp;AO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P218" s="1">
        <f ca="1">SUMIFS(INDIRECT($F$1&amp;$F218&amp;":"&amp;$F218),INDIRECT($F$1&amp;dbP!$D$2&amp;":"&amp;dbP!$D$2),"&gt;="&amp;AP$6,INDIRECT($F$1&amp;dbP!$D$2&amp;":"&amp;dbP!$D$2),"&lt;="&amp;AP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Q218" s="1">
        <f ca="1">SUMIFS(INDIRECT($F$1&amp;$F218&amp;":"&amp;$F218),INDIRECT($F$1&amp;dbP!$D$2&amp;":"&amp;dbP!$D$2),"&gt;="&amp;AQ$6,INDIRECT($F$1&amp;dbP!$D$2&amp;":"&amp;dbP!$D$2),"&lt;="&amp;AQ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R218" s="1">
        <f ca="1">SUMIFS(INDIRECT($F$1&amp;$F218&amp;":"&amp;$F218),INDIRECT($F$1&amp;dbP!$D$2&amp;":"&amp;dbP!$D$2),"&gt;="&amp;AR$6,INDIRECT($F$1&amp;dbP!$D$2&amp;":"&amp;dbP!$D$2),"&lt;="&amp;AR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S218" s="1">
        <f ca="1">SUMIFS(INDIRECT($F$1&amp;$F218&amp;":"&amp;$F218),INDIRECT($F$1&amp;dbP!$D$2&amp;":"&amp;dbP!$D$2),"&gt;="&amp;AS$6,INDIRECT($F$1&amp;dbP!$D$2&amp;":"&amp;dbP!$D$2),"&lt;="&amp;AS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T218" s="1">
        <f ca="1">SUMIFS(INDIRECT($F$1&amp;$F218&amp;":"&amp;$F218),INDIRECT($F$1&amp;dbP!$D$2&amp;":"&amp;dbP!$D$2),"&gt;="&amp;AT$6,INDIRECT($F$1&amp;dbP!$D$2&amp;":"&amp;dbP!$D$2),"&lt;="&amp;AT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U218" s="1">
        <f ca="1">SUMIFS(INDIRECT($F$1&amp;$F218&amp;":"&amp;$F218),INDIRECT($F$1&amp;dbP!$D$2&amp;":"&amp;dbP!$D$2),"&gt;="&amp;AU$6,INDIRECT($F$1&amp;dbP!$D$2&amp;":"&amp;dbP!$D$2),"&lt;="&amp;AU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V218" s="1">
        <f ca="1">SUMIFS(INDIRECT($F$1&amp;$F218&amp;":"&amp;$F218),INDIRECT($F$1&amp;dbP!$D$2&amp;":"&amp;dbP!$D$2),"&gt;="&amp;AV$6,INDIRECT($F$1&amp;dbP!$D$2&amp;":"&amp;dbP!$D$2),"&lt;="&amp;AV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W218" s="1">
        <f ca="1">SUMIFS(INDIRECT($F$1&amp;$F218&amp;":"&amp;$F218),INDIRECT($F$1&amp;dbP!$D$2&amp;":"&amp;dbP!$D$2),"&gt;="&amp;AW$6,INDIRECT($F$1&amp;dbP!$D$2&amp;":"&amp;dbP!$D$2),"&lt;="&amp;AW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X218" s="1">
        <f ca="1">SUMIFS(INDIRECT($F$1&amp;$F218&amp;":"&amp;$F218),INDIRECT($F$1&amp;dbP!$D$2&amp;":"&amp;dbP!$D$2),"&gt;="&amp;AX$6,INDIRECT($F$1&amp;dbP!$D$2&amp;":"&amp;dbP!$D$2),"&lt;="&amp;AX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Y218" s="1">
        <f ca="1">SUMIFS(INDIRECT($F$1&amp;$F218&amp;":"&amp;$F218),INDIRECT($F$1&amp;dbP!$D$2&amp;":"&amp;dbP!$D$2),"&gt;="&amp;AY$6,INDIRECT($F$1&amp;dbP!$D$2&amp;":"&amp;dbP!$D$2),"&lt;="&amp;AY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Z218" s="1">
        <f ca="1">SUMIFS(INDIRECT($F$1&amp;$F218&amp;":"&amp;$F218),INDIRECT($F$1&amp;dbP!$D$2&amp;":"&amp;dbP!$D$2),"&gt;="&amp;AZ$6,INDIRECT($F$1&amp;dbP!$D$2&amp;":"&amp;dbP!$D$2),"&lt;="&amp;AZ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A218" s="1">
        <f ca="1">SUMIFS(INDIRECT($F$1&amp;$F218&amp;":"&amp;$F218),INDIRECT($F$1&amp;dbP!$D$2&amp;":"&amp;dbP!$D$2),"&gt;="&amp;BA$6,INDIRECT($F$1&amp;dbP!$D$2&amp;":"&amp;dbP!$D$2),"&lt;="&amp;BA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B218" s="1">
        <f ca="1">SUMIFS(INDIRECT($F$1&amp;$F218&amp;":"&amp;$F218),INDIRECT($F$1&amp;dbP!$D$2&amp;":"&amp;dbP!$D$2),"&gt;="&amp;BB$6,INDIRECT($F$1&amp;dbP!$D$2&amp;":"&amp;dbP!$D$2),"&lt;="&amp;BB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C218" s="1">
        <f ca="1">SUMIFS(INDIRECT($F$1&amp;$F218&amp;":"&amp;$F218),INDIRECT($F$1&amp;dbP!$D$2&amp;":"&amp;dbP!$D$2),"&gt;="&amp;BC$6,INDIRECT($F$1&amp;dbP!$D$2&amp;":"&amp;dbP!$D$2),"&lt;="&amp;BC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D218" s="1">
        <f ca="1">SUMIFS(INDIRECT($F$1&amp;$F218&amp;":"&amp;$F218),INDIRECT($F$1&amp;dbP!$D$2&amp;":"&amp;dbP!$D$2),"&gt;="&amp;BD$6,INDIRECT($F$1&amp;dbP!$D$2&amp;":"&amp;dbP!$D$2),"&lt;="&amp;BD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E218" s="1">
        <f ca="1">SUMIFS(INDIRECT($F$1&amp;$F218&amp;":"&amp;$F218),INDIRECT($F$1&amp;dbP!$D$2&amp;":"&amp;dbP!$D$2),"&gt;="&amp;BE$6,INDIRECT($F$1&amp;dbP!$D$2&amp;":"&amp;dbP!$D$2),"&lt;="&amp;BE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</row>
    <row r="219" spans="2:57" x14ac:dyDescent="0.3">
      <c r="B219" s="1">
        <f>MAX(B$196:B218)+1</f>
        <v>31</v>
      </c>
      <c r="D219" s="1" t="str">
        <f ca="1">INDIRECT($B$1&amp;Items!AB$2&amp;$B219)</f>
        <v>PL(-)</v>
      </c>
      <c r="F219" s="1" t="str">
        <f ca="1">INDIRECT($B$1&amp;Items!X$2&amp;$B219)</f>
        <v>AA</v>
      </c>
      <c r="H219" s="13" t="str">
        <f ca="1">INDIRECT($B$1&amp;Items!U$2&amp;$B219)</f>
        <v>Себестоимость продаж</v>
      </c>
      <c r="I219" s="13" t="str">
        <f ca="1">IF(INDIRECT($B$1&amp;Items!V$2&amp;$B219)="",H219,INDIRECT($B$1&amp;Items!V$2&amp;$B219))</f>
        <v>Затраты этапа-2 бизнес-процесса</v>
      </c>
      <c r="J219" s="1" t="str">
        <f ca="1">IF(INDIRECT($B$1&amp;Items!W$2&amp;$B219)="",IF(H219&lt;&gt;I219,"  "&amp;I219,I219),"    "&amp;INDIRECT($B$1&amp;Items!W$2&amp;$B219))</f>
        <v xml:space="preserve">    Производственные затраты-1</v>
      </c>
      <c r="S219" s="1">
        <f ca="1">SUM($U219:INDIRECT(ADDRESS(ROW(),SUMIFS($1:$1,$5:$5,MAX($5:$5)))))</f>
        <v>585000</v>
      </c>
      <c r="V219" s="1">
        <f ca="1">SUMIFS(INDIRECT($F$1&amp;$F219&amp;":"&amp;$F219),INDIRECT($F$1&amp;dbP!$D$2&amp;":"&amp;dbP!$D$2),"&gt;="&amp;V$6,INDIRECT($F$1&amp;dbP!$D$2&amp;":"&amp;dbP!$D$2),"&lt;="&amp;V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W219" s="1">
        <f ca="1">SUMIFS(INDIRECT($F$1&amp;$F219&amp;":"&amp;$F219),INDIRECT($F$1&amp;dbP!$D$2&amp;":"&amp;dbP!$D$2),"&gt;="&amp;W$6,INDIRECT($F$1&amp;dbP!$D$2&amp;":"&amp;dbP!$D$2),"&lt;="&amp;W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X219" s="1">
        <f ca="1">SUMIFS(INDIRECT($F$1&amp;$F219&amp;":"&amp;$F219),INDIRECT($F$1&amp;dbP!$D$2&amp;":"&amp;dbP!$D$2),"&gt;="&amp;X$6,INDIRECT($F$1&amp;dbP!$D$2&amp;":"&amp;dbP!$D$2),"&lt;="&amp;X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Y219" s="1">
        <f ca="1">SUMIFS(INDIRECT($F$1&amp;$F219&amp;":"&amp;$F219),INDIRECT($F$1&amp;dbP!$D$2&amp;":"&amp;dbP!$D$2),"&gt;="&amp;Y$6,INDIRECT($F$1&amp;dbP!$D$2&amp;":"&amp;dbP!$D$2),"&lt;="&amp;Y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Z219" s="1">
        <f ca="1">SUMIFS(INDIRECT($F$1&amp;$F219&amp;":"&amp;$F219),INDIRECT($F$1&amp;dbP!$D$2&amp;":"&amp;dbP!$D$2),"&gt;="&amp;Z$6,INDIRECT($F$1&amp;dbP!$D$2&amp;":"&amp;dbP!$D$2),"&lt;="&amp;Z$7,INDIRECT($F$1&amp;dbP!$O$2&amp;":"&amp;dbP!$O$2),$H219,INDIRECT($F$1&amp;dbP!$P$2&amp;":"&amp;dbP!$P$2),IF($I219=$J219,"*",$I219),INDIRECT($F$1&amp;dbP!$Q$2&amp;":"&amp;dbP!$Q$2),IF(OR($I219=$J219,"  "&amp;$I219=$J219),"*",RIGHT($J219,LEN($J219)-4)))</f>
        <v>180000</v>
      </c>
      <c r="AA219" s="1">
        <f ca="1">SUMIFS(INDIRECT($F$1&amp;$F219&amp;":"&amp;$F219),INDIRECT($F$1&amp;dbP!$D$2&amp;":"&amp;dbP!$D$2),"&gt;="&amp;AA$6,INDIRECT($F$1&amp;dbP!$D$2&amp;":"&amp;dbP!$D$2),"&lt;="&amp;AA$7,INDIRECT($F$1&amp;dbP!$O$2&amp;":"&amp;dbP!$O$2),$H219,INDIRECT($F$1&amp;dbP!$P$2&amp;":"&amp;dbP!$P$2),IF($I219=$J219,"*",$I219),INDIRECT($F$1&amp;dbP!$Q$2&amp;":"&amp;dbP!$Q$2),IF(OR($I219=$J219,"  "&amp;$I219=$J219),"*",RIGHT($J219,LEN($J219)-4)))</f>
        <v>405000</v>
      </c>
      <c r="AB219" s="1">
        <f ca="1">SUMIFS(INDIRECT($F$1&amp;$F219&amp;":"&amp;$F219),INDIRECT($F$1&amp;dbP!$D$2&amp;":"&amp;dbP!$D$2),"&gt;="&amp;AB$6,INDIRECT($F$1&amp;dbP!$D$2&amp;":"&amp;dbP!$D$2),"&lt;="&amp;AB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C219" s="1">
        <f ca="1">SUMIFS(INDIRECT($F$1&amp;$F219&amp;":"&amp;$F219),INDIRECT($F$1&amp;dbP!$D$2&amp;":"&amp;dbP!$D$2),"&gt;="&amp;AC$6,INDIRECT($F$1&amp;dbP!$D$2&amp;":"&amp;dbP!$D$2),"&lt;="&amp;AC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D219" s="1">
        <f ca="1">SUMIFS(INDIRECT($F$1&amp;$F219&amp;":"&amp;$F219),INDIRECT($F$1&amp;dbP!$D$2&amp;":"&amp;dbP!$D$2),"&gt;="&amp;AD$6,INDIRECT($F$1&amp;dbP!$D$2&amp;":"&amp;dbP!$D$2),"&lt;="&amp;AD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E219" s="1">
        <f ca="1">SUMIFS(INDIRECT($F$1&amp;$F219&amp;":"&amp;$F219),INDIRECT($F$1&amp;dbP!$D$2&amp;":"&amp;dbP!$D$2),"&gt;="&amp;AE$6,INDIRECT($F$1&amp;dbP!$D$2&amp;":"&amp;dbP!$D$2),"&lt;="&amp;AE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F219" s="1">
        <f ca="1">SUMIFS(INDIRECT($F$1&amp;$F219&amp;":"&amp;$F219),INDIRECT($F$1&amp;dbP!$D$2&amp;":"&amp;dbP!$D$2),"&gt;="&amp;AF$6,INDIRECT($F$1&amp;dbP!$D$2&amp;":"&amp;dbP!$D$2),"&lt;="&amp;AF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G219" s="1">
        <f ca="1">SUMIFS(INDIRECT($F$1&amp;$F219&amp;":"&amp;$F219),INDIRECT($F$1&amp;dbP!$D$2&amp;":"&amp;dbP!$D$2),"&gt;="&amp;AG$6,INDIRECT($F$1&amp;dbP!$D$2&amp;":"&amp;dbP!$D$2),"&lt;="&amp;AG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H219" s="1">
        <f ca="1">SUMIFS(INDIRECT($F$1&amp;$F219&amp;":"&amp;$F219),INDIRECT($F$1&amp;dbP!$D$2&amp;":"&amp;dbP!$D$2),"&gt;="&amp;AH$6,INDIRECT($F$1&amp;dbP!$D$2&amp;":"&amp;dbP!$D$2),"&lt;="&amp;AH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I219" s="1">
        <f ca="1">SUMIFS(INDIRECT($F$1&amp;$F219&amp;":"&amp;$F219),INDIRECT($F$1&amp;dbP!$D$2&amp;":"&amp;dbP!$D$2),"&gt;="&amp;AI$6,INDIRECT($F$1&amp;dbP!$D$2&amp;":"&amp;dbP!$D$2),"&lt;="&amp;AI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J219" s="1">
        <f ca="1">SUMIFS(INDIRECT($F$1&amp;$F219&amp;":"&amp;$F219),INDIRECT($F$1&amp;dbP!$D$2&amp;":"&amp;dbP!$D$2),"&gt;="&amp;AJ$6,INDIRECT($F$1&amp;dbP!$D$2&amp;":"&amp;dbP!$D$2),"&lt;="&amp;AJ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K219" s="1">
        <f ca="1">SUMIFS(INDIRECT($F$1&amp;$F219&amp;":"&amp;$F219),INDIRECT($F$1&amp;dbP!$D$2&amp;":"&amp;dbP!$D$2),"&gt;="&amp;AK$6,INDIRECT($F$1&amp;dbP!$D$2&amp;":"&amp;dbP!$D$2),"&lt;="&amp;AK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L219" s="1">
        <f ca="1">SUMIFS(INDIRECT($F$1&amp;$F219&amp;":"&amp;$F219),INDIRECT($F$1&amp;dbP!$D$2&amp;":"&amp;dbP!$D$2),"&gt;="&amp;AL$6,INDIRECT($F$1&amp;dbP!$D$2&amp;":"&amp;dbP!$D$2),"&lt;="&amp;AL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M219" s="1">
        <f ca="1">SUMIFS(INDIRECT($F$1&amp;$F219&amp;":"&amp;$F219),INDIRECT($F$1&amp;dbP!$D$2&amp;":"&amp;dbP!$D$2),"&gt;="&amp;AM$6,INDIRECT($F$1&amp;dbP!$D$2&amp;":"&amp;dbP!$D$2),"&lt;="&amp;AM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N219" s="1">
        <f ca="1">SUMIFS(INDIRECT($F$1&amp;$F219&amp;":"&amp;$F219),INDIRECT($F$1&amp;dbP!$D$2&amp;":"&amp;dbP!$D$2),"&gt;="&amp;AN$6,INDIRECT($F$1&amp;dbP!$D$2&amp;":"&amp;dbP!$D$2),"&lt;="&amp;AN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O219" s="1">
        <f ca="1">SUMIFS(INDIRECT($F$1&amp;$F219&amp;":"&amp;$F219),INDIRECT($F$1&amp;dbP!$D$2&amp;":"&amp;dbP!$D$2),"&gt;="&amp;AO$6,INDIRECT($F$1&amp;dbP!$D$2&amp;":"&amp;dbP!$D$2),"&lt;="&amp;AO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P219" s="1">
        <f ca="1">SUMIFS(INDIRECT($F$1&amp;$F219&amp;":"&amp;$F219),INDIRECT($F$1&amp;dbP!$D$2&amp;":"&amp;dbP!$D$2),"&gt;="&amp;AP$6,INDIRECT($F$1&amp;dbP!$D$2&amp;":"&amp;dbP!$D$2),"&lt;="&amp;AP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Q219" s="1">
        <f ca="1">SUMIFS(INDIRECT($F$1&amp;$F219&amp;":"&amp;$F219),INDIRECT($F$1&amp;dbP!$D$2&amp;":"&amp;dbP!$D$2),"&gt;="&amp;AQ$6,INDIRECT($F$1&amp;dbP!$D$2&amp;":"&amp;dbP!$D$2),"&lt;="&amp;AQ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R219" s="1">
        <f ca="1">SUMIFS(INDIRECT($F$1&amp;$F219&amp;":"&amp;$F219),INDIRECT($F$1&amp;dbP!$D$2&amp;":"&amp;dbP!$D$2),"&gt;="&amp;AR$6,INDIRECT($F$1&amp;dbP!$D$2&amp;":"&amp;dbP!$D$2),"&lt;="&amp;AR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S219" s="1">
        <f ca="1">SUMIFS(INDIRECT($F$1&amp;$F219&amp;":"&amp;$F219),INDIRECT($F$1&amp;dbP!$D$2&amp;":"&amp;dbP!$D$2),"&gt;="&amp;AS$6,INDIRECT($F$1&amp;dbP!$D$2&amp;":"&amp;dbP!$D$2),"&lt;="&amp;AS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T219" s="1">
        <f ca="1">SUMIFS(INDIRECT($F$1&amp;$F219&amp;":"&amp;$F219),INDIRECT($F$1&amp;dbP!$D$2&amp;":"&amp;dbP!$D$2),"&gt;="&amp;AT$6,INDIRECT($F$1&amp;dbP!$D$2&amp;":"&amp;dbP!$D$2),"&lt;="&amp;AT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U219" s="1">
        <f ca="1">SUMIFS(INDIRECT($F$1&amp;$F219&amp;":"&amp;$F219),INDIRECT($F$1&amp;dbP!$D$2&amp;":"&amp;dbP!$D$2),"&gt;="&amp;AU$6,INDIRECT($F$1&amp;dbP!$D$2&amp;":"&amp;dbP!$D$2),"&lt;="&amp;AU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V219" s="1">
        <f ca="1">SUMIFS(INDIRECT($F$1&amp;$F219&amp;":"&amp;$F219),INDIRECT($F$1&amp;dbP!$D$2&amp;":"&amp;dbP!$D$2),"&gt;="&amp;AV$6,INDIRECT($F$1&amp;dbP!$D$2&amp;":"&amp;dbP!$D$2),"&lt;="&amp;AV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W219" s="1">
        <f ca="1">SUMIFS(INDIRECT($F$1&amp;$F219&amp;":"&amp;$F219),INDIRECT($F$1&amp;dbP!$D$2&amp;":"&amp;dbP!$D$2),"&gt;="&amp;AW$6,INDIRECT($F$1&amp;dbP!$D$2&amp;":"&amp;dbP!$D$2),"&lt;="&amp;AW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X219" s="1">
        <f ca="1">SUMIFS(INDIRECT($F$1&amp;$F219&amp;":"&amp;$F219),INDIRECT($F$1&amp;dbP!$D$2&amp;":"&amp;dbP!$D$2),"&gt;="&amp;AX$6,INDIRECT($F$1&amp;dbP!$D$2&amp;":"&amp;dbP!$D$2),"&lt;="&amp;AX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Y219" s="1">
        <f ca="1">SUMIFS(INDIRECT($F$1&amp;$F219&amp;":"&amp;$F219),INDIRECT($F$1&amp;dbP!$D$2&amp;":"&amp;dbP!$D$2),"&gt;="&amp;AY$6,INDIRECT($F$1&amp;dbP!$D$2&amp;":"&amp;dbP!$D$2),"&lt;="&amp;AY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Z219" s="1">
        <f ca="1">SUMIFS(INDIRECT($F$1&amp;$F219&amp;":"&amp;$F219),INDIRECT($F$1&amp;dbP!$D$2&amp;":"&amp;dbP!$D$2),"&gt;="&amp;AZ$6,INDIRECT($F$1&amp;dbP!$D$2&amp;":"&amp;dbP!$D$2),"&lt;="&amp;AZ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A219" s="1">
        <f ca="1">SUMIFS(INDIRECT($F$1&amp;$F219&amp;":"&amp;$F219),INDIRECT($F$1&amp;dbP!$D$2&amp;":"&amp;dbP!$D$2),"&gt;="&amp;BA$6,INDIRECT($F$1&amp;dbP!$D$2&amp;":"&amp;dbP!$D$2),"&lt;="&amp;BA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B219" s="1">
        <f ca="1">SUMIFS(INDIRECT($F$1&amp;$F219&amp;":"&amp;$F219),INDIRECT($F$1&amp;dbP!$D$2&amp;":"&amp;dbP!$D$2),"&gt;="&amp;BB$6,INDIRECT($F$1&amp;dbP!$D$2&amp;":"&amp;dbP!$D$2),"&lt;="&amp;BB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C219" s="1">
        <f ca="1">SUMIFS(INDIRECT($F$1&amp;$F219&amp;":"&amp;$F219),INDIRECT($F$1&amp;dbP!$D$2&amp;":"&amp;dbP!$D$2),"&gt;="&amp;BC$6,INDIRECT($F$1&amp;dbP!$D$2&amp;":"&amp;dbP!$D$2),"&lt;="&amp;BC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D219" s="1">
        <f ca="1">SUMIFS(INDIRECT($F$1&amp;$F219&amp;":"&amp;$F219),INDIRECT($F$1&amp;dbP!$D$2&amp;":"&amp;dbP!$D$2),"&gt;="&amp;BD$6,INDIRECT($F$1&amp;dbP!$D$2&amp;":"&amp;dbP!$D$2),"&lt;="&amp;BD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E219" s="1">
        <f ca="1">SUMIFS(INDIRECT($F$1&amp;$F219&amp;":"&amp;$F219),INDIRECT($F$1&amp;dbP!$D$2&amp;":"&amp;dbP!$D$2),"&gt;="&amp;BE$6,INDIRECT($F$1&amp;dbP!$D$2&amp;":"&amp;dbP!$D$2),"&lt;="&amp;BE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</row>
    <row r="220" spans="2:57" x14ac:dyDescent="0.3">
      <c r="B220" s="1">
        <f>MAX(B$196:B219)+1</f>
        <v>32</v>
      </c>
      <c r="D220" s="1" t="str">
        <f ca="1">INDIRECT($B$1&amp;Items!AB$2&amp;$B220)</f>
        <v>PL(-)</v>
      </c>
      <c r="F220" s="1" t="str">
        <f ca="1">INDIRECT($B$1&amp;Items!X$2&amp;$B220)</f>
        <v>AA</v>
      </c>
      <c r="H220" s="13" t="str">
        <f ca="1">INDIRECT($B$1&amp;Items!U$2&amp;$B220)</f>
        <v>Себестоимость продаж</v>
      </c>
      <c r="I220" s="13" t="str">
        <f ca="1">IF(INDIRECT($B$1&amp;Items!V$2&amp;$B220)="",H220,INDIRECT($B$1&amp;Items!V$2&amp;$B220))</f>
        <v>Затраты этапа-2 бизнес-процесса</v>
      </c>
      <c r="J220" s="1" t="str">
        <f ca="1">IF(INDIRECT($B$1&amp;Items!W$2&amp;$B220)="",IF(H220&lt;&gt;I220,"  "&amp;I220,I220),"    "&amp;INDIRECT($B$1&amp;Items!W$2&amp;$B220))</f>
        <v xml:space="preserve">    Производственные затраты-2</v>
      </c>
      <c r="S220" s="1">
        <f ca="1">SUM($U220:INDIRECT(ADDRESS(ROW(),SUMIFS($1:$1,$5:$5,MAX($5:$5)))))</f>
        <v>572000</v>
      </c>
      <c r="V220" s="1">
        <f ca="1">SUMIFS(INDIRECT($F$1&amp;$F220&amp;":"&amp;$F220),INDIRECT($F$1&amp;dbP!$D$2&amp;":"&amp;dbP!$D$2),"&gt;="&amp;V$6,INDIRECT($F$1&amp;dbP!$D$2&amp;":"&amp;dbP!$D$2),"&lt;="&amp;V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W220" s="1">
        <f ca="1">SUMIFS(INDIRECT($F$1&amp;$F220&amp;":"&amp;$F220),INDIRECT($F$1&amp;dbP!$D$2&amp;":"&amp;dbP!$D$2),"&gt;="&amp;W$6,INDIRECT($F$1&amp;dbP!$D$2&amp;":"&amp;dbP!$D$2),"&lt;="&amp;W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X220" s="1">
        <f ca="1">SUMIFS(INDIRECT($F$1&amp;$F220&amp;":"&amp;$F220),INDIRECT($F$1&amp;dbP!$D$2&amp;":"&amp;dbP!$D$2),"&gt;="&amp;X$6,INDIRECT($F$1&amp;dbP!$D$2&amp;":"&amp;dbP!$D$2),"&lt;="&amp;X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Y220" s="1">
        <f ca="1">SUMIFS(INDIRECT($F$1&amp;$F220&amp;":"&amp;$F220),INDIRECT($F$1&amp;dbP!$D$2&amp;":"&amp;dbP!$D$2),"&gt;="&amp;Y$6,INDIRECT($F$1&amp;dbP!$D$2&amp;":"&amp;dbP!$D$2),"&lt;="&amp;Y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Z220" s="1">
        <f ca="1">SUMIFS(INDIRECT($F$1&amp;$F220&amp;":"&amp;$F220),INDIRECT($F$1&amp;dbP!$D$2&amp;":"&amp;dbP!$D$2),"&gt;="&amp;Z$6,INDIRECT($F$1&amp;dbP!$D$2&amp;":"&amp;dbP!$D$2),"&lt;="&amp;Z$7,INDIRECT($F$1&amp;dbP!$O$2&amp;":"&amp;dbP!$O$2),$H220,INDIRECT($F$1&amp;dbP!$P$2&amp;":"&amp;dbP!$P$2),IF($I220=$J220,"*",$I220),INDIRECT($F$1&amp;dbP!$Q$2&amp;":"&amp;dbP!$Q$2),IF(OR($I220=$J220,"  "&amp;$I220=$J220),"*",RIGHT($J220,LEN($J220)-4)))</f>
        <v>176000</v>
      </c>
      <c r="AA220" s="1">
        <f ca="1">SUMIFS(INDIRECT($F$1&amp;$F220&amp;":"&amp;$F220),INDIRECT($F$1&amp;dbP!$D$2&amp;":"&amp;dbP!$D$2),"&gt;="&amp;AA$6,INDIRECT($F$1&amp;dbP!$D$2&amp;":"&amp;dbP!$D$2),"&lt;="&amp;AA$7,INDIRECT($F$1&amp;dbP!$O$2&amp;":"&amp;dbP!$O$2),$H220,INDIRECT($F$1&amp;dbP!$P$2&amp;":"&amp;dbP!$P$2),IF($I220=$J220,"*",$I220),INDIRECT($F$1&amp;dbP!$Q$2&amp;":"&amp;dbP!$Q$2),IF(OR($I220=$J220,"  "&amp;$I220=$J220),"*",RIGHT($J220,LEN($J220)-4)))</f>
        <v>396000</v>
      </c>
      <c r="AB220" s="1">
        <f ca="1">SUMIFS(INDIRECT($F$1&amp;$F220&amp;":"&amp;$F220),INDIRECT($F$1&amp;dbP!$D$2&amp;":"&amp;dbP!$D$2),"&gt;="&amp;AB$6,INDIRECT($F$1&amp;dbP!$D$2&amp;":"&amp;dbP!$D$2),"&lt;="&amp;AB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C220" s="1">
        <f ca="1">SUMIFS(INDIRECT($F$1&amp;$F220&amp;":"&amp;$F220),INDIRECT($F$1&amp;dbP!$D$2&amp;":"&amp;dbP!$D$2),"&gt;="&amp;AC$6,INDIRECT($F$1&amp;dbP!$D$2&amp;":"&amp;dbP!$D$2),"&lt;="&amp;AC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D220" s="1">
        <f ca="1">SUMIFS(INDIRECT($F$1&amp;$F220&amp;":"&amp;$F220),INDIRECT($F$1&amp;dbP!$D$2&amp;":"&amp;dbP!$D$2),"&gt;="&amp;AD$6,INDIRECT($F$1&amp;dbP!$D$2&amp;":"&amp;dbP!$D$2),"&lt;="&amp;AD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E220" s="1">
        <f ca="1">SUMIFS(INDIRECT($F$1&amp;$F220&amp;":"&amp;$F220),INDIRECT($F$1&amp;dbP!$D$2&amp;":"&amp;dbP!$D$2),"&gt;="&amp;AE$6,INDIRECT($F$1&amp;dbP!$D$2&amp;":"&amp;dbP!$D$2),"&lt;="&amp;AE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F220" s="1">
        <f ca="1">SUMIFS(INDIRECT($F$1&amp;$F220&amp;":"&amp;$F220),INDIRECT($F$1&amp;dbP!$D$2&amp;":"&amp;dbP!$D$2),"&gt;="&amp;AF$6,INDIRECT($F$1&amp;dbP!$D$2&amp;":"&amp;dbP!$D$2),"&lt;="&amp;AF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G220" s="1">
        <f ca="1">SUMIFS(INDIRECT($F$1&amp;$F220&amp;":"&amp;$F220),INDIRECT($F$1&amp;dbP!$D$2&amp;":"&amp;dbP!$D$2),"&gt;="&amp;AG$6,INDIRECT($F$1&amp;dbP!$D$2&amp;":"&amp;dbP!$D$2),"&lt;="&amp;AG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H220" s="1">
        <f ca="1">SUMIFS(INDIRECT($F$1&amp;$F220&amp;":"&amp;$F220),INDIRECT($F$1&amp;dbP!$D$2&amp;":"&amp;dbP!$D$2),"&gt;="&amp;AH$6,INDIRECT($F$1&amp;dbP!$D$2&amp;":"&amp;dbP!$D$2),"&lt;="&amp;AH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I220" s="1">
        <f ca="1">SUMIFS(INDIRECT($F$1&amp;$F220&amp;":"&amp;$F220),INDIRECT($F$1&amp;dbP!$D$2&amp;":"&amp;dbP!$D$2),"&gt;="&amp;AI$6,INDIRECT($F$1&amp;dbP!$D$2&amp;":"&amp;dbP!$D$2),"&lt;="&amp;AI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J220" s="1">
        <f ca="1">SUMIFS(INDIRECT($F$1&amp;$F220&amp;":"&amp;$F220),INDIRECT($F$1&amp;dbP!$D$2&amp;":"&amp;dbP!$D$2),"&gt;="&amp;AJ$6,INDIRECT($F$1&amp;dbP!$D$2&amp;":"&amp;dbP!$D$2),"&lt;="&amp;AJ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K220" s="1">
        <f ca="1">SUMIFS(INDIRECT($F$1&amp;$F220&amp;":"&amp;$F220),INDIRECT($F$1&amp;dbP!$D$2&amp;":"&amp;dbP!$D$2),"&gt;="&amp;AK$6,INDIRECT($F$1&amp;dbP!$D$2&amp;":"&amp;dbP!$D$2),"&lt;="&amp;AK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L220" s="1">
        <f ca="1">SUMIFS(INDIRECT($F$1&amp;$F220&amp;":"&amp;$F220),INDIRECT($F$1&amp;dbP!$D$2&amp;":"&amp;dbP!$D$2),"&gt;="&amp;AL$6,INDIRECT($F$1&amp;dbP!$D$2&amp;":"&amp;dbP!$D$2),"&lt;="&amp;AL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M220" s="1">
        <f ca="1">SUMIFS(INDIRECT($F$1&amp;$F220&amp;":"&amp;$F220),INDIRECT($F$1&amp;dbP!$D$2&amp;":"&amp;dbP!$D$2),"&gt;="&amp;AM$6,INDIRECT($F$1&amp;dbP!$D$2&amp;":"&amp;dbP!$D$2),"&lt;="&amp;AM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N220" s="1">
        <f ca="1">SUMIFS(INDIRECT($F$1&amp;$F220&amp;":"&amp;$F220),INDIRECT($F$1&amp;dbP!$D$2&amp;":"&amp;dbP!$D$2),"&gt;="&amp;AN$6,INDIRECT($F$1&amp;dbP!$D$2&amp;":"&amp;dbP!$D$2),"&lt;="&amp;AN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O220" s="1">
        <f ca="1">SUMIFS(INDIRECT($F$1&amp;$F220&amp;":"&amp;$F220),INDIRECT($F$1&amp;dbP!$D$2&amp;":"&amp;dbP!$D$2),"&gt;="&amp;AO$6,INDIRECT($F$1&amp;dbP!$D$2&amp;":"&amp;dbP!$D$2),"&lt;="&amp;AO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P220" s="1">
        <f ca="1">SUMIFS(INDIRECT($F$1&amp;$F220&amp;":"&amp;$F220),INDIRECT($F$1&amp;dbP!$D$2&amp;":"&amp;dbP!$D$2),"&gt;="&amp;AP$6,INDIRECT($F$1&amp;dbP!$D$2&amp;":"&amp;dbP!$D$2),"&lt;="&amp;AP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Q220" s="1">
        <f ca="1">SUMIFS(INDIRECT($F$1&amp;$F220&amp;":"&amp;$F220),INDIRECT($F$1&amp;dbP!$D$2&amp;":"&amp;dbP!$D$2),"&gt;="&amp;AQ$6,INDIRECT($F$1&amp;dbP!$D$2&amp;":"&amp;dbP!$D$2),"&lt;="&amp;AQ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R220" s="1">
        <f ca="1">SUMIFS(INDIRECT($F$1&amp;$F220&amp;":"&amp;$F220),INDIRECT($F$1&amp;dbP!$D$2&amp;":"&amp;dbP!$D$2),"&gt;="&amp;AR$6,INDIRECT($F$1&amp;dbP!$D$2&amp;":"&amp;dbP!$D$2),"&lt;="&amp;AR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S220" s="1">
        <f ca="1">SUMIFS(INDIRECT($F$1&amp;$F220&amp;":"&amp;$F220),INDIRECT($F$1&amp;dbP!$D$2&amp;":"&amp;dbP!$D$2),"&gt;="&amp;AS$6,INDIRECT($F$1&amp;dbP!$D$2&amp;":"&amp;dbP!$D$2),"&lt;="&amp;AS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T220" s="1">
        <f ca="1">SUMIFS(INDIRECT($F$1&amp;$F220&amp;":"&amp;$F220),INDIRECT($F$1&amp;dbP!$D$2&amp;":"&amp;dbP!$D$2),"&gt;="&amp;AT$6,INDIRECT($F$1&amp;dbP!$D$2&amp;":"&amp;dbP!$D$2),"&lt;="&amp;AT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U220" s="1">
        <f ca="1">SUMIFS(INDIRECT($F$1&amp;$F220&amp;":"&amp;$F220),INDIRECT($F$1&amp;dbP!$D$2&amp;":"&amp;dbP!$D$2),"&gt;="&amp;AU$6,INDIRECT($F$1&amp;dbP!$D$2&amp;":"&amp;dbP!$D$2),"&lt;="&amp;AU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V220" s="1">
        <f ca="1">SUMIFS(INDIRECT($F$1&amp;$F220&amp;":"&amp;$F220),INDIRECT($F$1&amp;dbP!$D$2&amp;":"&amp;dbP!$D$2),"&gt;="&amp;AV$6,INDIRECT($F$1&amp;dbP!$D$2&amp;":"&amp;dbP!$D$2),"&lt;="&amp;AV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W220" s="1">
        <f ca="1">SUMIFS(INDIRECT($F$1&amp;$F220&amp;":"&amp;$F220),INDIRECT($F$1&amp;dbP!$D$2&amp;":"&amp;dbP!$D$2),"&gt;="&amp;AW$6,INDIRECT($F$1&amp;dbP!$D$2&amp;":"&amp;dbP!$D$2),"&lt;="&amp;AW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X220" s="1">
        <f ca="1">SUMIFS(INDIRECT($F$1&amp;$F220&amp;":"&amp;$F220),INDIRECT($F$1&amp;dbP!$D$2&amp;":"&amp;dbP!$D$2),"&gt;="&amp;AX$6,INDIRECT($F$1&amp;dbP!$D$2&amp;":"&amp;dbP!$D$2),"&lt;="&amp;AX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Y220" s="1">
        <f ca="1">SUMIFS(INDIRECT($F$1&amp;$F220&amp;":"&amp;$F220),INDIRECT($F$1&amp;dbP!$D$2&amp;":"&amp;dbP!$D$2),"&gt;="&amp;AY$6,INDIRECT($F$1&amp;dbP!$D$2&amp;":"&amp;dbP!$D$2),"&lt;="&amp;AY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Z220" s="1">
        <f ca="1">SUMIFS(INDIRECT($F$1&amp;$F220&amp;":"&amp;$F220),INDIRECT($F$1&amp;dbP!$D$2&amp;":"&amp;dbP!$D$2),"&gt;="&amp;AZ$6,INDIRECT($F$1&amp;dbP!$D$2&amp;":"&amp;dbP!$D$2),"&lt;="&amp;AZ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A220" s="1">
        <f ca="1">SUMIFS(INDIRECT($F$1&amp;$F220&amp;":"&amp;$F220),INDIRECT($F$1&amp;dbP!$D$2&amp;":"&amp;dbP!$D$2),"&gt;="&amp;BA$6,INDIRECT($F$1&amp;dbP!$D$2&amp;":"&amp;dbP!$D$2),"&lt;="&amp;BA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B220" s="1">
        <f ca="1">SUMIFS(INDIRECT($F$1&amp;$F220&amp;":"&amp;$F220),INDIRECT($F$1&amp;dbP!$D$2&amp;":"&amp;dbP!$D$2),"&gt;="&amp;BB$6,INDIRECT($F$1&amp;dbP!$D$2&amp;":"&amp;dbP!$D$2),"&lt;="&amp;BB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C220" s="1">
        <f ca="1">SUMIFS(INDIRECT($F$1&amp;$F220&amp;":"&amp;$F220),INDIRECT($F$1&amp;dbP!$D$2&amp;":"&amp;dbP!$D$2),"&gt;="&amp;BC$6,INDIRECT($F$1&amp;dbP!$D$2&amp;":"&amp;dbP!$D$2),"&lt;="&amp;BC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D220" s="1">
        <f ca="1">SUMIFS(INDIRECT($F$1&amp;$F220&amp;":"&amp;$F220),INDIRECT($F$1&amp;dbP!$D$2&amp;":"&amp;dbP!$D$2),"&gt;="&amp;BD$6,INDIRECT($F$1&amp;dbP!$D$2&amp;":"&amp;dbP!$D$2),"&lt;="&amp;BD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E220" s="1">
        <f ca="1">SUMIFS(INDIRECT($F$1&amp;$F220&amp;":"&amp;$F220),INDIRECT($F$1&amp;dbP!$D$2&amp;":"&amp;dbP!$D$2),"&gt;="&amp;BE$6,INDIRECT($F$1&amp;dbP!$D$2&amp;":"&amp;dbP!$D$2),"&lt;="&amp;BE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</row>
    <row r="221" spans="2:57" x14ac:dyDescent="0.3">
      <c r="B221" s="1">
        <f>MAX(B$196:B220)+1</f>
        <v>33</v>
      </c>
      <c r="D221" s="1" t="str">
        <f ca="1">INDIRECT($B$1&amp;Items!AB$2&amp;$B221)</f>
        <v>PL(-)</v>
      </c>
      <c r="F221" s="1" t="str">
        <f ca="1">INDIRECT($B$1&amp;Items!X$2&amp;$B221)</f>
        <v>AA</v>
      </c>
      <c r="H221" s="13" t="str">
        <f ca="1">INDIRECT($B$1&amp;Items!U$2&amp;$B221)</f>
        <v>Себестоимость продаж</v>
      </c>
      <c r="I221" s="13" t="str">
        <f ca="1">IF(INDIRECT($B$1&amp;Items!V$2&amp;$B221)="",H221,INDIRECT($B$1&amp;Items!V$2&amp;$B221))</f>
        <v>Затраты этапа-2 бизнес-процесса</v>
      </c>
      <c r="J221" s="1" t="str">
        <f ca="1">IF(INDIRECT($B$1&amp;Items!W$2&amp;$B221)="",IF(H221&lt;&gt;I221,"  "&amp;I221,I221),"    "&amp;INDIRECT($B$1&amp;Items!W$2&amp;$B221))</f>
        <v xml:space="preserve">    Производственные затраты-3</v>
      </c>
      <c r="S221" s="1">
        <f ca="1">SUM($U221:INDIRECT(ADDRESS(ROW(),SUMIFS($1:$1,$5:$5,MAX($5:$5)))))</f>
        <v>542490</v>
      </c>
      <c r="V221" s="1">
        <f ca="1">SUMIFS(INDIRECT($F$1&amp;$F221&amp;":"&amp;$F221),INDIRECT($F$1&amp;dbP!$D$2&amp;":"&amp;dbP!$D$2),"&gt;="&amp;V$6,INDIRECT($F$1&amp;dbP!$D$2&amp;":"&amp;dbP!$D$2),"&lt;="&amp;V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W221" s="1">
        <f ca="1">SUMIFS(INDIRECT($F$1&amp;$F221&amp;":"&amp;$F221),INDIRECT($F$1&amp;dbP!$D$2&amp;":"&amp;dbP!$D$2),"&gt;="&amp;W$6,INDIRECT($F$1&amp;dbP!$D$2&amp;":"&amp;dbP!$D$2),"&lt;="&amp;W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X221" s="1">
        <f ca="1">SUMIFS(INDIRECT($F$1&amp;$F221&amp;":"&amp;$F221),INDIRECT($F$1&amp;dbP!$D$2&amp;":"&amp;dbP!$D$2),"&gt;="&amp;X$6,INDIRECT($F$1&amp;dbP!$D$2&amp;":"&amp;dbP!$D$2),"&lt;="&amp;X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Y221" s="1">
        <f ca="1">SUMIFS(INDIRECT($F$1&amp;$F221&amp;":"&amp;$F221),INDIRECT($F$1&amp;dbP!$D$2&amp;":"&amp;dbP!$D$2),"&gt;="&amp;Y$6,INDIRECT($F$1&amp;dbP!$D$2&amp;":"&amp;dbP!$D$2),"&lt;="&amp;Y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Z221" s="1">
        <f ca="1">SUMIFS(INDIRECT($F$1&amp;$F221&amp;":"&amp;$F221),INDIRECT($F$1&amp;dbP!$D$2&amp;":"&amp;dbP!$D$2),"&gt;="&amp;Z$6,INDIRECT($F$1&amp;dbP!$D$2&amp;":"&amp;dbP!$D$2),"&lt;="&amp;Z$7,INDIRECT($F$1&amp;dbP!$O$2&amp;":"&amp;dbP!$O$2),$H221,INDIRECT($F$1&amp;dbP!$P$2&amp;":"&amp;dbP!$P$2),IF($I221=$J221,"*",$I221),INDIRECT($F$1&amp;dbP!$Q$2&amp;":"&amp;dbP!$Q$2),IF(OR($I221=$J221,"  "&amp;$I221=$J221),"*",RIGHT($J221,LEN($J221)-4)))</f>
        <v>166920</v>
      </c>
      <c r="AA221" s="1">
        <f ca="1">SUMIFS(INDIRECT($F$1&amp;$F221&amp;":"&amp;$F221),INDIRECT($F$1&amp;dbP!$D$2&amp;":"&amp;dbP!$D$2),"&gt;="&amp;AA$6,INDIRECT($F$1&amp;dbP!$D$2&amp;":"&amp;dbP!$D$2),"&lt;="&amp;AA$7,INDIRECT($F$1&amp;dbP!$O$2&amp;":"&amp;dbP!$O$2),$H221,INDIRECT($F$1&amp;dbP!$P$2&amp;":"&amp;dbP!$P$2),IF($I221=$J221,"*",$I221),INDIRECT($F$1&amp;dbP!$Q$2&amp;":"&amp;dbP!$Q$2),IF(OR($I221=$J221,"  "&amp;$I221=$J221),"*",RIGHT($J221,LEN($J221)-4)))</f>
        <v>375570</v>
      </c>
      <c r="AB221" s="1">
        <f ca="1">SUMIFS(INDIRECT($F$1&amp;$F221&amp;":"&amp;$F221),INDIRECT($F$1&amp;dbP!$D$2&amp;":"&amp;dbP!$D$2),"&gt;="&amp;AB$6,INDIRECT($F$1&amp;dbP!$D$2&amp;":"&amp;dbP!$D$2),"&lt;="&amp;AB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C221" s="1">
        <f ca="1">SUMIFS(INDIRECT($F$1&amp;$F221&amp;":"&amp;$F221),INDIRECT($F$1&amp;dbP!$D$2&amp;":"&amp;dbP!$D$2),"&gt;="&amp;AC$6,INDIRECT($F$1&amp;dbP!$D$2&amp;":"&amp;dbP!$D$2),"&lt;="&amp;AC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D221" s="1">
        <f ca="1">SUMIFS(INDIRECT($F$1&amp;$F221&amp;":"&amp;$F221),INDIRECT($F$1&amp;dbP!$D$2&amp;":"&amp;dbP!$D$2),"&gt;="&amp;AD$6,INDIRECT($F$1&amp;dbP!$D$2&amp;":"&amp;dbP!$D$2),"&lt;="&amp;AD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E221" s="1">
        <f ca="1">SUMIFS(INDIRECT($F$1&amp;$F221&amp;":"&amp;$F221),INDIRECT($F$1&amp;dbP!$D$2&amp;":"&amp;dbP!$D$2),"&gt;="&amp;AE$6,INDIRECT($F$1&amp;dbP!$D$2&amp;":"&amp;dbP!$D$2),"&lt;="&amp;AE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F221" s="1">
        <f ca="1">SUMIFS(INDIRECT($F$1&amp;$F221&amp;":"&amp;$F221),INDIRECT($F$1&amp;dbP!$D$2&amp;":"&amp;dbP!$D$2),"&gt;="&amp;AF$6,INDIRECT($F$1&amp;dbP!$D$2&amp;":"&amp;dbP!$D$2),"&lt;="&amp;AF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G221" s="1">
        <f ca="1">SUMIFS(INDIRECT($F$1&amp;$F221&amp;":"&amp;$F221),INDIRECT($F$1&amp;dbP!$D$2&amp;":"&amp;dbP!$D$2),"&gt;="&amp;AG$6,INDIRECT($F$1&amp;dbP!$D$2&amp;":"&amp;dbP!$D$2),"&lt;="&amp;AG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H221" s="1">
        <f ca="1">SUMIFS(INDIRECT($F$1&amp;$F221&amp;":"&amp;$F221),INDIRECT($F$1&amp;dbP!$D$2&amp;":"&amp;dbP!$D$2),"&gt;="&amp;AH$6,INDIRECT($F$1&amp;dbP!$D$2&amp;":"&amp;dbP!$D$2),"&lt;="&amp;AH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I221" s="1">
        <f ca="1">SUMIFS(INDIRECT($F$1&amp;$F221&amp;":"&amp;$F221),INDIRECT($F$1&amp;dbP!$D$2&amp;":"&amp;dbP!$D$2),"&gt;="&amp;AI$6,INDIRECT($F$1&amp;dbP!$D$2&amp;":"&amp;dbP!$D$2),"&lt;="&amp;AI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J221" s="1">
        <f ca="1">SUMIFS(INDIRECT($F$1&amp;$F221&amp;":"&amp;$F221),INDIRECT($F$1&amp;dbP!$D$2&amp;":"&amp;dbP!$D$2),"&gt;="&amp;AJ$6,INDIRECT($F$1&amp;dbP!$D$2&amp;":"&amp;dbP!$D$2),"&lt;="&amp;AJ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K221" s="1">
        <f ca="1">SUMIFS(INDIRECT($F$1&amp;$F221&amp;":"&amp;$F221),INDIRECT($F$1&amp;dbP!$D$2&amp;":"&amp;dbP!$D$2),"&gt;="&amp;AK$6,INDIRECT($F$1&amp;dbP!$D$2&amp;":"&amp;dbP!$D$2),"&lt;="&amp;AK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L221" s="1">
        <f ca="1">SUMIFS(INDIRECT($F$1&amp;$F221&amp;":"&amp;$F221),INDIRECT($F$1&amp;dbP!$D$2&amp;":"&amp;dbP!$D$2),"&gt;="&amp;AL$6,INDIRECT($F$1&amp;dbP!$D$2&amp;":"&amp;dbP!$D$2),"&lt;="&amp;AL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M221" s="1">
        <f ca="1">SUMIFS(INDIRECT($F$1&amp;$F221&amp;":"&amp;$F221),INDIRECT($F$1&amp;dbP!$D$2&amp;":"&amp;dbP!$D$2),"&gt;="&amp;AM$6,INDIRECT($F$1&amp;dbP!$D$2&amp;":"&amp;dbP!$D$2),"&lt;="&amp;AM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N221" s="1">
        <f ca="1">SUMIFS(INDIRECT($F$1&amp;$F221&amp;":"&amp;$F221),INDIRECT($F$1&amp;dbP!$D$2&amp;":"&amp;dbP!$D$2),"&gt;="&amp;AN$6,INDIRECT($F$1&amp;dbP!$D$2&amp;":"&amp;dbP!$D$2),"&lt;="&amp;AN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O221" s="1">
        <f ca="1">SUMIFS(INDIRECT($F$1&amp;$F221&amp;":"&amp;$F221),INDIRECT($F$1&amp;dbP!$D$2&amp;":"&amp;dbP!$D$2),"&gt;="&amp;AO$6,INDIRECT($F$1&amp;dbP!$D$2&amp;":"&amp;dbP!$D$2),"&lt;="&amp;AO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P221" s="1">
        <f ca="1">SUMIFS(INDIRECT($F$1&amp;$F221&amp;":"&amp;$F221),INDIRECT($F$1&amp;dbP!$D$2&amp;":"&amp;dbP!$D$2),"&gt;="&amp;AP$6,INDIRECT($F$1&amp;dbP!$D$2&amp;":"&amp;dbP!$D$2),"&lt;="&amp;AP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Q221" s="1">
        <f ca="1">SUMIFS(INDIRECT($F$1&amp;$F221&amp;":"&amp;$F221),INDIRECT($F$1&amp;dbP!$D$2&amp;":"&amp;dbP!$D$2),"&gt;="&amp;AQ$6,INDIRECT($F$1&amp;dbP!$D$2&amp;":"&amp;dbP!$D$2),"&lt;="&amp;AQ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R221" s="1">
        <f ca="1">SUMIFS(INDIRECT($F$1&amp;$F221&amp;":"&amp;$F221),INDIRECT($F$1&amp;dbP!$D$2&amp;":"&amp;dbP!$D$2),"&gt;="&amp;AR$6,INDIRECT($F$1&amp;dbP!$D$2&amp;":"&amp;dbP!$D$2),"&lt;="&amp;AR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S221" s="1">
        <f ca="1">SUMIFS(INDIRECT($F$1&amp;$F221&amp;":"&amp;$F221),INDIRECT($F$1&amp;dbP!$D$2&amp;":"&amp;dbP!$D$2),"&gt;="&amp;AS$6,INDIRECT($F$1&amp;dbP!$D$2&amp;":"&amp;dbP!$D$2),"&lt;="&amp;AS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T221" s="1">
        <f ca="1">SUMIFS(INDIRECT($F$1&amp;$F221&amp;":"&amp;$F221),INDIRECT($F$1&amp;dbP!$D$2&amp;":"&amp;dbP!$D$2),"&gt;="&amp;AT$6,INDIRECT($F$1&amp;dbP!$D$2&amp;":"&amp;dbP!$D$2),"&lt;="&amp;AT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U221" s="1">
        <f ca="1">SUMIFS(INDIRECT($F$1&amp;$F221&amp;":"&amp;$F221),INDIRECT($F$1&amp;dbP!$D$2&amp;":"&amp;dbP!$D$2),"&gt;="&amp;AU$6,INDIRECT($F$1&amp;dbP!$D$2&amp;":"&amp;dbP!$D$2),"&lt;="&amp;AU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V221" s="1">
        <f ca="1">SUMIFS(INDIRECT($F$1&amp;$F221&amp;":"&amp;$F221),INDIRECT($F$1&amp;dbP!$D$2&amp;":"&amp;dbP!$D$2),"&gt;="&amp;AV$6,INDIRECT($F$1&amp;dbP!$D$2&amp;":"&amp;dbP!$D$2),"&lt;="&amp;AV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W221" s="1">
        <f ca="1">SUMIFS(INDIRECT($F$1&amp;$F221&amp;":"&amp;$F221),INDIRECT($F$1&amp;dbP!$D$2&amp;":"&amp;dbP!$D$2),"&gt;="&amp;AW$6,INDIRECT($F$1&amp;dbP!$D$2&amp;":"&amp;dbP!$D$2),"&lt;="&amp;AW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X221" s="1">
        <f ca="1">SUMIFS(INDIRECT($F$1&amp;$F221&amp;":"&amp;$F221),INDIRECT($F$1&amp;dbP!$D$2&amp;":"&amp;dbP!$D$2),"&gt;="&amp;AX$6,INDIRECT($F$1&amp;dbP!$D$2&amp;":"&amp;dbP!$D$2),"&lt;="&amp;AX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Y221" s="1">
        <f ca="1">SUMIFS(INDIRECT($F$1&amp;$F221&amp;":"&amp;$F221),INDIRECT($F$1&amp;dbP!$D$2&amp;":"&amp;dbP!$D$2),"&gt;="&amp;AY$6,INDIRECT($F$1&amp;dbP!$D$2&amp;":"&amp;dbP!$D$2),"&lt;="&amp;AY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Z221" s="1">
        <f ca="1">SUMIFS(INDIRECT($F$1&amp;$F221&amp;":"&amp;$F221),INDIRECT($F$1&amp;dbP!$D$2&amp;":"&amp;dbP!$D$2),"&gt;="&amp;AZ$6,INDIRECT($F$1&amp;dbP!$D$2&amp;":"&amp;dbP!$D$2),"&lt;="&amp;AZ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A221" s="1">
        <f ca="1">SUMIFS(INDIRECT($F$1&amp;$F221&amp;":"&amp;$F221),INDIRECT($F$1&amp;dbP!$D$2&amp;":"&amp;dbP!$D$2),"&gt;="&amp;BA$6,INDIRECT($F$1&amp;dbP!$D$2&amp;":"&amp;dbP!$D$2),"&lt;="&amp;BA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B221" s="1">
        <f ca="1">SUMIFS(INDIRECT($F$1&amp;$F221&amp;":"&amp;$F221),INDIRECT($F$1&amp;dbP!$D$2&amp;":"&amp;dbP!$D$2),"&gt;="&amp;BB$6,INDIRECT($F$1&amp;dbP!$D$2&amp;":"&amp;dbP!$D$2),"&lt;="&amp;BB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C221" s="1">
        <f ca="1">SUMIFS(INDIRECT($F$1&amp;$F221&amp;":"&amp;$F221),INDIRECT($F$1&amp;dbP!$D$2&amp;":"&amp;dbP!$D$2),"&gt;="&amp;BC$6,INDIRECT($F$1&amp;dbP!$D$2&amp;":"&amp;dbP!$D$2),"&lt;="&amp;BC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D221" s="1">
        <f ca="1">SUMIFS(INDIRECT($F$1&amp;$F221&amp;":"&amp;$F221),INDIRECT($F$1&amp;dbP!$D$2&amp;":"&amp;dbP!$D$2),"&gt;="&amp;BD$6,INDIRECT($F$1&amp;dbP!$D$2&amp;":"&amp;dbP!$D$2),"&lt;="&amp;BD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E221" s="1">
        <f ca="1">SUMIFS(INDIRECT($F$1&amp;$F221&amp;":"&amp;$F221),INDIRECT($F$1&amp;dbP!$D$2&amp;":"&amp;dbP!$D$2),"&gt;="&amp;BE$6,INDIRECT($F$1&amp;dbP!$D$2&amp;":"&amp;dbP!$D$2),"&lt;="&amp;BE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</row>
    <row r="222" spans="2:57" x14ac:dyDescent="0.3">
      <c r="B222" s="1">
        <f>MAX(B$196:B221)+1</f>
        <v>34</v>
      </c>
      <c r="D222" s="1" t="str">
        <f ca="1">INDIRECT($B$1&amp;Items!AB$2&amp;$B222)</f>
        <v>PL(-)</v>
      </c>
      <c r="F222" s="1" t="str">
        <f ca="1">INDIRECT($B$1&amp;Items!X$2&amp;$B222)</f>
        <v>AA</v>
      </c>
      <c r="H222" s="13" t="str">
        <f ca="1">INDIRECT($B$1&amp;Items!U$2&amp;$B222)</f>
        <v>Себестоимость продаж</v>
      </c>
      <c r="I222" s="13" t="str">
        <f ca="1">IF(INDIRECT($B$1&amp;Items!V$2&amp;$B222)="",H222,INDIRECT($B$1&amp;Items!V$2&amp;$B222))</f>
        <v>Затраты этапа-2 бизнес-процесса</v>
      </c>
      <c r="J222" s="1" t="str">
        <f ca="1">IF(INDIRECT($B$1&amp;Items!W$2&amp;$B222)="",IF(H222&lt;&gt;I222,"  "&amp;I222,I222),"    "&amp;INDIRECT($B$1&amp;Items!W$2&amp;$B222))</f>
        <v xml:space="preserve">    Производственные затраты-4</v>
      </c>
      <c r="S222" s="1">
        <f ca="1">SUM($U222:INDIRECT(ADDRESS(ROW(),SUMIFS($1:$1,$5:$5,MAX($5:$5)))))</f>
        <v>795582.45</v>
      </c>
      <c r="V222" s="1">
        <f ca="1">SUMIFS(INDIRECT($F$1&amp;$F222&amp;":"&amp;$F222),INDIRECT($F$1&amp;dbP!$D$2&amp;":"&amp;dbP!$D$2),"&gt;="&amp;V$6,INDIRECT($F$1&amp;dbP!$D$2&amp;":"&amp;dbP!$D$2),"&lt;="&amp;V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W222" s="1">
        <f ca="1">SUMIFS(INDIRECT($F$1&amp;$F222&amp;":"&amp;$F222),INDIRECT($F$1&amp;dbP!$D$2&amp;":"&amp;dbP!$D$2),"&gt;="&amp;W$6,INDIRECT($F$1&amp;dbP!$D$2&amp;":"&amp;dbP!$D$2),"&lt;="&amp;W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X222" s="1">
        <f ca="1">SUMIFS(INDIRECT($F$1&amp;$F222&amp;":"&amp;$F222),INDIRECT($F$1&amp;dbP!$D$2&amp;":"&amp;dbP!$D$2),"&gt;="&amp;X$6,INDIRECT($F$1&amp;dbP!$D$2&amp;":"&amp;dbP!$D$2),"&lt;="&amp;X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Y222" s="1">
        <f ca="1">SUMIFS(INDIRECT($F$1&amp;$F222&amp;":"&amp;$F222),INDIRECT($F$1&amp;dbP!$D$2&amp;":"&amp;dbP!$D$2),"&gt;="&amp;Y$6,INDIRECT($F$1&amp;dbP!$D$2&amp;":"&amp;dbP!$D$2),"&lt;="&amp;Y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Z222" s="1">
        <f ca="1">SUMIFS(INDIRECT($F$1&amp;$F222&amp;":"&amp;$F222),INDIRECT($F$1&amp;dbP!$D$2&amp;":"&amp;dbP!$D$2),"&gt;="&amp;Z$6,INDIRECT($F$1&amp;dbP!$D$2&amp;":"&amp;dbP!$D$2),"&lt;="&amp;Z$7,INDIRECT($F$1&amp;dbP!$O$2&amp;":"&amp;dbP!$O$2),$H222,INDIRECT($F$1&amp;dbP!$P$2&amp;":"&amp;dbP!$P$2),IF($I222=$J222,"*",$I222),INDIRECT($F$1&amp;dbP!$Q$2&amp;":"&amp;dbP!$Q$2),IF(OR($I222=$J222,"  "&amp;$I222=$J222),"*",RIGHT($J222,LEN($J222)-4)))</f>
        <v>244794.6</v>
      </c>
      <c r="AA222" s="1">
        <f ca="1">SUMIFS(INDIRECT($F$1&amp;$F222&amp;":"&amp;$F222),INDIRECT($F$1&amp;dbP!$D$2&amp;":"&amp;dbP!$D$2),"&gt;="&amp;AA$6,INDIRECT($F$1&amp;dbP!$D$2&amp;":"&amp;dbP!$D$2),"&lt;="&amp;AA$7,INDIRECT($F$1&amp;dbP!$O$2&amp;":"&amp;dbP!$O$2),$H222,INDIRECT($F$1&amp;dbP!$P$2&amp;":"&amp;dbP!$P$2),IF($I222=$J222,"*",$I222),INDIRECT($F$1&amp;dbP!$Q$2&amp;":"&amp;dbP!$Q$2),IF(OR($I222=$J222,"  "&amp;$I222=$J222),"*",RIGHT($J222,LEN($J222)-4)))</f>
        <v>550787.85</v>
      </c>
      <c r="AB222" s="1">
        <f ca="1">SUMIFS(INDIRECT($F$1&amp;$F222&amp;":"&amp;$F222),INDIRECT($F$1&amp;dbP!$D$2&amp;":"&amp;dbP!$D$2),"&gt;="&amp;AB$6,INDIRECT($F$1&amp;dbP!$D$2&amp;":"&amp;dbP!$D$2),"&lt;="&amp;AB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C222" s="1">
        <f ca="1">SUMIFS(INDIRECT($F$1&amp;$F222&amp;":"&amp;$F222),INDIRECT($F$1&amp;dbP!$D$2&amp;":"&amp;dbP!$D$2),"&gt;="&amp;AC$6,INDIRECT($F$1&amp;dbP!$D$2&amp;":"&amp;dbP!$D$2),"&lt;="&amp;AC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D222" s="1">
        <f ca="1">SUMIFS(INDIRECT($F$1&amp;$F222&amp;":"&amp;$F222),INDIRECT($F$1&amp;dbP!$D$2&amp;":"&amp;dbP!$D$2),"&gt;="&amp;AD$6,INDIRECT($F$1&amp;dbP!$D$2&amp;":"&amp;dbP!$D$2),"&lt;="&amp;AD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E222" s="1">
        <f ca="1">SUMIFS(INDIRECT($F$1&amp;$F222&amp;":"&amp;$F222),INDIRECT($F$1&amp;dbP!$D$2&amp;":"&amp;dbP!$D$2),"&gt;="&amp;AE$6,INDIRECT($F$1&amp;dbP!$D$2&amp;":"&amp;dbP!$D$2),"&lt;="&amp;AE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F222" s="1">
        <f ca="1">SUMIFS(INDIRECT($F$1&amp;$F222&amp;":"&amp;$F222),INDIRECT($F$1&amp;dbP!$D$2&amp;":"&amp;dbP!$D$2),"&gt;="&amp;AF$6,INDIRECT($F$1&amp;dbP!$D$2&amp;":"&amp;dbP!$D$2),"&lt;="&amp;AF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G222" s="1">
        <f ca="1">SUMIFS(INDIRECT($F$1&amp;$F222&amp;":"&amp;$F222),INDIRECT($F$1&amp;dbP!$D$2&amp;":"&amp;dbP!$D$2),"&gt;="&amp;AG$6,INDIRECT($F$1&amp;dbP!$D$2&amp;":"&amp;dbP!$D$2),"&lt;="&amp;AG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H222" s="1">
        <f ca="1">SUMIFS(INDIRECT($F$1&amp;$F222&amp;":"&amp;$F222),INDIRECT($F$1&amp;dbP!$D$2&amp;":"&amp;dbP!$D$2),"&gt;="&amp;AH$6,INDIRECT($F$1&amp;dbP!$D$2&amp;":"&amp;dbP!$D$2),"&lt;="&amp;AH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I222" s="1">
        <f ca="1">SUMIFS(INDIRECT($F$1&amp;$F222&amp;":"&amp;$F222),INDIRECT($F$1&amp;dbP!$D$2&amp;":"&amp;dbP!$D$2),"&gt;="&amp;AI$6,INDIRECT($F$1&amp;dbP!$D$2&amp;":"&amp;dbP!$D$2),"&lt;="&amp;AI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J222" s="1">
        <f ca="1">SUMIFS(INDIRECT($F$1&amp;$F222&amp;":"&amp;$F222),INDIRECT($F$1&amp;dbP!$D$2&amp;":"&amp;dbP!$D$2),"&gt;="&amp;AJ$6,INDIRECT($F$1&amp;dbP!$D$2&amp;":"&amp;dbP!$D$2),"&lt;="&amp;AJ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K222" s="1">
        <f ca="1">SUMIFS(INDIRECT($F$1&amp;$F222&amp;":"&amp;$F222),INDIRECT($F$1&amp;dbP!$D$2&amp;":"&amp;dbP!$D$2),"&gt;="&amp;AK$6,INDIRECT($F$1&amp;dbP!$D$2&amp;":"&amp;dbP!$D$2),"&lt;="&amp;AK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L222" s="1">
        <f ca="1">SUMIFS(INDIRECT($F$1&amp;$F222&amp;":"&amp;$F222),INDIRECT($F$1&amp;dbP!$D$2&amp;":"&amp;dbP!$D$2),"&gt;="&amp;AL$6,INDIRECT($F$1&amp;dbP!$D$2&amp;":"&amp;dbP!$D$2),"&lt;="&amp;AL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M222" s="1">
        <f ca="1">SUMIFS(INDIRECT($F$1&amp;$F222&amp;":"&amp;$F222),INDIRECT($F$1&amp;dbP!$D$2&amp;":"&amp;dbP!$D$2),"&gt;="&amp;AM$6,INDIRECT($F$1&amp;dbP!$D$2&amp;":"&amp;dbP!$D$2),"&lt;="&amp;AM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N222" s="1">
        <f ca="1">SUMIFS(INDIRECT($F$1&amp;$F222&amp;":"&amp;$F222),INDIRECT($F$1&amp;dbP!$D$2&amp;":"&amp;dbP!$D$2),"&gt;="&amp;AN$6,INDIRECT($F$1&amp;dbP!$D$2&amp;":"&amp;dbP!$D$2),"&lt;="&amp;AN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O222" s="1">
        <f ca="1">SUMIFS(INDIRECT($F$1&amp;$F222&amp;":"&amp;$F222),INDIRECT($F$1&amp;dbP!$D$2&amp;":"&amp;dbP!$D$2),"&gt;="&amp;AO$6,INDIRECT($F$1&amp;dbP!$D$2&amp;":"&amp;dbP!$D$2),"&lt;="&amp;AO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P222" s="1">
        <f ca="1">SUMIFS(INDIRECT($F$1&amp;$F222&amp;":"&amp;$F222),INDIRECT($F$1&amp;dbP!$D$2&amp;":"&amp;dbP!$D$2),"&gt;="&amp;AP$6,INDIRECT($F$1&amp;dbP!$D$2&amp;":"&amp;dbP!$D$2),"&lt;="&amp;AP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Q222" s="1">
        <f ca="1">SUMIFS(INDIRECT($F$1&amp;$F222&amp;":"&amp;$F222),INDIRECT($F$1&amp;dbP!$D$2&amp;":"&amp;dbP!$D$2),"&gt;="&amp;AQ$6,INDIRECT($F$1&amp;dbP!$D$2&amp;":"&amp;dbP!$D$2),"&lt;="&amp;AQ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R222" s="1">
        <f ca="1">SUMIFS(INDIRECT($F$1&amp;$F222&amp;":"&amp;$F222),INDIRECT($F$1&amp;dbP!$D$2&amp;":"&amp;dbP!$D$2),"&gt;="&amp;AR$6,INDIRECT($F$1&amp;dbP!$D$2&amp;":"&amp;dbP!$D$2),"&lt;="&amp;AR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S222" s="1">
        <f ca="1">SUMIFS(INDIRECT($F$1&amp;$F222&amp;":"&amp;$F222),INDIRECT($F$1&amp;dbP!$D$2&amp;":"&amp;dbP!$D$2),"&gt;="&amp;AS$6,INDIRECT($F$1&amp;dbP!$D$2&amp;":"&amp;dbP!$D$2),"&lt;="&amp;AS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T222" s="1">
        <f ca="1">SUMIFS(INDIRECT($F$1&amp;$F222&amp;":"&amp;$F222),INDIRECT($F$1&amp;dbP!$D$2&amp;":"&amp;dbP!$D$2),"&gt;="&amp;AT$6,INDIRECT($F$1&amp;dbP!$D$2&amp;":"&amp;dbP!$D$2),"&lt;="&amp;AT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U222" s="1">
        <f ca="1">SUMIFS(INDIRECT($F$1&amp;$F222&amp;":"&amp;$F222),INDIRECT($F$1&amp;dbP!$D$2&amp;":"&amp;dbP!$D$2),"&gt;="&amp;AU$6,INDIRECT($F$1&amp;dbP!$D$2&amp;":"&amp;dbP!$D$2),"&lt;="&amp;AU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V222" s="1">
        <f ca="1">SUMIFS(INDIRECT($F$1&amp;$F222&amp;":"&amp;$F222),INDIRECT($F$1&amp;dbP!$D$2&amp;":"&amp;dbP!$D$2),"&gt;="&amp;AV$6,INDIRECT($F$1&amp;dbP!$D$2&amp;":"&amp;dbP!$D$2),"&lt;="&amp;AV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W222" s="1">
        <f ca="1">SUMIFS(INDIRECT($F$1&amp;$F222&amp;":"&amp;$F222),INDIRECT($F$1&amp;dbP!$D$2&amp;":"&amp;dbP!$D$2),"&gt;="&amp;AW$6,INDIRECT($F$1&amp;dbP!$D$2&amp;":"&amp;dbP!$D$2),"&lt;="&amp;AW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X222" s="1">
        <f ca="1">SUMIFS(INDIRECT($F$1&amp;$F222&amp;":"&amp;$F222),INDIRECT($F$1&amp;dbP!$D$2&amp;":"&amp;dbP!$D$2),"&gt;="&amp;AX$6,INDIRECT($F$1&amp;dbP!$D$2&amp;":"&amp;dbP!$D$2),"&lt;="&amp;AX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Y222" s="1">
        <f ca="1">SUMIFS(INDIRECT($F$1&amp;$F222&amp;":"&amp;$F222),INDIRECT($F$1&amp;dbP!$D$2&amp;":"&amp;dbP!$D$2),"&gt;="&amp;AY$6,INDIRECT($F$1&amp;dbP!$D$2&amp;":"&amp;dbP!$D$2),"&lt;="&amp;AY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Z222" s="1">
        <f ca="1">SUMIFS(INDIRECT($F$1&amp;$F222&amp;":"&amp;$F222),INDIRECT($F$1&amp;dbP!$D$2&amp;":"&amp;dbP!$D$2),"&gt;="&amp;AZ$6,INDIRECT($F$1&amp;dbP!$D$2&amp;":"&amp;dbP!$D$2),"&lt;="&amp;AZ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A222" s="1">
        <f ca="1">SUMIFS(INDIRECT($F$1&amp;$F222&amp;":"&amp;$F222),INDIRECT($F$1&amp;dbP!$D$2&amp;":"&amp;dbP!$D$2),"&gt;="&amp;BA$6,INDIRECT($F$1&amp;dbP!$D$2&amp;":"&amp;dbP!$D$2),"&lt;="&amp;BA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B222" s="1">
        <f ca="1">SUMIFS(INDIRECT($F$1&amp;$F222&amp;":"&amp;$F222),INDIRECT($F$1&amp;dbP!$D$2&amp;":"&amp;dbP!$D$2),"&gt;="&amp;BB$6,INDIRECT($F$1&amp;dbP!$D$2&amp;":"&amp;dbP!$D$2),"&lt;="&amp;BB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C222" s="1">
        <f ca="1">SUMIFS(INDIRECT($F$1&amp;$F222&amp;":"&amp;$F222),INDIRECT($F$1&amp;dbP!$D$2&amp;":"&amp;dbP!$D$2),"&gt;="&amp;BC$6,INDIRECT($F$1&amp;dbP!$D$2&amp;":"&amp;dbP!$D$2),"&lt;="&amp;BC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D222" s="1">
        <f ca="1">SUMIFS(INDIRECT($F$1&amp;$F222&amp;":"&amp;$F222),INDIRECT($F$1&amp;dbP!$D$2&amp;":"&amp;dbP!$D$2),"&gt;="&amp;BD$6,INDIRECT($F$1&amp;dbP!$D$2&amp;":"&amp;dbP!$D$2),"&lt;="&amp;BD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E222" s="1">
        <f ca="1">SUMIFS(INDIRECT($F$1&amp;$F222&amp;":"&amp;$F222),INDIRECT($F$1&amp;dbP!$D$2&amp;":"&amp;dbP!$D$2),"&gt;="&amp;BE$6,INDIRECT($F$1&amp;dbP!$D$2&amp;":"&amp;dbP!$D$2),"&lt;="&amp;BE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</row>
    <row r="223" spans="2:57" x14ac:dyDescent="0.3">
      <c r="B223" s="1">
        <f>MAX(B$196:B222)+1</f>
        <v>35</v>
      </c>
      <c r="D223" s="1" t="str">
        <f ca="1">INDIRECT($B$1&amp;Items!AB$2&amp;$B223)</f>
        <v>PL(-)</v>
      </c>
      <c r="F223" s="1" t="str">
        <f ca="1">INDIRECT($B$1&amp;Items!X$2&amp;$B223)</f>
        <v>AA</v>
      </c>
      <c r="H223" s="13" t="str">
        <f ca="1">INDIRECT($B$1&amp;Items!U$2&amp;$B223)</f>
        <v>Себестоимость продаж</v>
      </c>
      <c r="I223" s="13" t="str">
        <f ca="1">IF(INDIRECT($B$1&amp;Items!V$2&amp;$B223)="",H223,INDIRECT($B$1&amp;Items!V$2&amp;$B223))</f>
        <v>Затраты этапа-2 бизнес-процесса</v>
      </c>
      <c r="J223" s="1" t="str">
        <f ca="1">IF(INDIRECT($B$1&amp;Items!W$2&amp;$B223)="",IF(H223&lt;&gt;I223,"  "&amp;I223,I223),"    "&amp;INDIRECT($B$1&amp;Items!W$2&amp;$B223))</f>
        <v xml:space="preserve">    Производственные затраты-5</v>
      </c>
      <c r="S223" s="1">
        <f ca="1">SUM($U223:INDIRECT(ADDRESS(ROW(),SUMIFS($1:$1,$5:$5,MAX($5:$5)))))</f>
        <v>679185</v>
      </c>
      <c r="V223" s="1">
        <f ca="1">SUMIFS(INDIRECT($F$1&amp;$F223&amp;":"&amp;$F223),INDIRECT($F$1&amp;dbP!$D$2&amp;":"&amp;dbP!$D$2),"&gt;="&amp;V$6,INDIRECT($F$1&amp;dbP!$D$2&amp;":"&amp;dbP!$D$2),"&lt;="&amp;V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W223" s="1">
        <f ca="1">SUMIFS(INDIRECT($F$1&amp;$F223&amp;":"&amp;$F223),INDIRECT($F$1&amp;dbP!$D$2&amp;":"&amp;dbP!$D$2),"&gt;="&amp;W$6,INDIRECT($F$1&amp;dbP!$D$2&amp;":"&amp;dbP!$D$2),"&lt;="&amp;W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X223" s="1">
        <f ca="1">SUMIFS(INDIRECT($F$1&amp;$F223&amp;":"&amp;$F223),INDIRECT($F$1&amp;dbP!$D$2&amp;":"&amp;dbP!$D$2),"&gt;="&amp;X$6,INDIRECT($F$1&amp;dbP!$D$2&amp;":"&amp;dbP!$D$2),"&lt;="&amp;X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Y223" s="1">
        <f ca="1">SUMIFS(INDIRECT($F$1&amp;$F223&amp;":"&amp;$F223),INDIRECT($F$1&amp;dbP!$D$2&amp;":"&amp;dbP!$D$2),"&gt;="&amp;Y$6,INDIRECT($F$1&amp;dbP!$D$2&amp;":"&amp;dbP!$D$2),"&lt;="&amp;Y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Z223" s="1">
        <f ca="1">SUMIFS(INDIRECT($F$1&amp;$F223&amp;":"&amp;$F223),INDIRECT($F$1&amp;dbP!$D$2&amp;":"&amp;dbP!$D$2),"&gt;="&amp;Z$6,INDIRECT($F$1&amp;dbP!$D$2&amp;":"&amp;dbP!$D$2),"&lt;="&amp;Z$7,INDIRECT($F$1&amp;dbP!$O$2&amp;":"&amp;dbP!$O$2),$H223,INDIRECT($F$1&amp;dbP!$P$2&amp;":"&amp;dbP!$P$2),IF($I223=$J223,"*",$I223),INDIRECT($F$1&amp;dbP!$Q$2&amp;":"&amp;dbP!$Q$2),IF(OR($I223=$J223,"  "&amp;$I223=$J223),"*",RIGHT($J223,LEN($J223)-4)))</f>
        <v>208980</v>
      </c>
      <c r="AA223" s="1">
        <f ca="1">SUMIFS(INDIRECT($F$1&amp;$F223&amp;":"&amp;$F223),INDIRECT($F$1&amp;dbP!$D$2&amp;":"&amp;dbP!$D$2),"&gt;="&amp;AA$6,INDIRECT($F$1&amp;dbP!$D$2&amp;":"&amp;dbP!$D$2),"&lt;="&amp;AA$7,INDIRECT($F$1&amp;dbP!$O$2&amp;":"&amp;dbP!$O$2),$H223,INDIRECT($F$1&amp;dbP!$P$2&amp;":"&amp;dbP!$P$2),IF($I223=$J223,"*",$I223),INDIRECT($F$1&amp;dbP!$Q$2&amp;":"&amp;dbP!$Q$2),IF(OR($I223=$J223,"  "&amp;$I223=$J223),"*",RIGHT($J223,LEN($J223)-4)))</f>
        <v>470205</v>
      </c>
      <c r="AB223" s="1">
        <f ca="1">SUMIFS(INDIRECT($F$1&amp;$F223&amp;":"&amp;$F223),INDIRECT($F$1&amp;dbP!$D$2&amp;":"&amp;dbP!$D$2),"&gt;="&amp;AB$6,INDIRECT($F$1&amp;dbP!$D$2&amp;":"&amp;dbP!$D$2),"&lt;="&amp;AB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C223" s="1">
        <f ca="1">SUMIFS(INDIRECT($F$1&amp;$F223&amp;":"&amp;$F223),INDIRECT($F$1&amp;dbP!$D$2&amp;":"&amp;dbP!$D$2),"&gt;="&amp;AC$6,INDIRECT($F$1&amp;dbP!$D$2&amp;":"&amp;dbP!$D$2),"&lt;="&amp;AC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D223" s="1">
        <f ca="1">SUMIFS(INDIRECT($F$1&amp;$F223&amp;":"&amp;$F223),INDIRECT($F$1&amp;dbP!$D$2&amp;":"&amp;dbP!$D$2),"&gt;="&amp;AD$6,INDIRECT($F$1&amp;dbP!$D$2&amp;":"&amp;dbP!$D$2),"&lt;="&amp;AD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E223" s="1">
        <f ca="1">SUMIFS(INDIRECT($F$1&amp;$F223&amp;":"&amp;$F223),INDIRECT($F$1&amp;dbP!$D$2&amp;":"&amp;dbP!$D$2),"&gt;="&amp;AE$6,INDIRECT($F$1&amp;dbP!$D$2&amp;":"&amp;dbP!$D$2),"&lt;="&amp;AE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F223" s="1">
        <f ca="1">SUMIFS(INDIRECT($F$1&amp;$F223&amp;":"&amp;$F223),INDIRECT($F$1&amp;dbP!$D$2&amp;":"&amp;dbP!$D$2),"&gt;="&amp;AF$6,INDIRECT($F$1&amp;dbP!$D$2&amp;":"&amp;dbP!$D$2),"&lt;="&amp;AF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G223" s="1">
        <f ca="1">SUMIFS(INDIRECT($F$1&amp;$F223&amp;":"&amp;$F223),INDIRECT($F$1&amp;dbP!$D$2&amp;":"&amp;dbP!$D$2),"&gt;="&amp;AG$6,INDIRECT($F$1&amp;dbP!$D$2&amp;":"&amp;dbP!$D$2),"&lt;="&amp;AG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H223" s="1">
        <f ca="1">SUMIFS(INDIRECT($F$1&amp;$F223&amp;":"&amp;$F223),INDIRECT($F$1&amp;dbP!$D$2&amp;":"&amp;dbP!$D$2),"&gt;="&amp;AH$6,INDIRECT($F$1&amp;dbP!$D$2&amp;":"&amp;dbP!$D$2),"&lt;="&amp;AH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I223" s="1">
        <f ca="1">SUMIFS(INDIRECT($F$1&amp;$F223&amp;":"&amp;$F223),INDIRECT($F$1&amp;dbP!$D$2&amp;":"&amp;dbP!$D$2),"&gt;="&amp;AI$6,INDIRECT($F$1&amp;dbP!$D$2&amp;":"&amp;dbP!$D$2),"&lt;="&amp;AI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J223" s="1">
        <f ca="1">SUMIFS(INDIRECT($F$1&amp;$F223&amp;":"&amp;$F223),INDIRECT($F$1&amp;dbP!$D$2&amp;":"&amp;dbP!$D$2),"&gt;="&amp;AJ$6,INDIRECT($F$1&amp;dbP!$D$2&amp;":"&amp;dbP!$D$2),"&lt;="&amp;AJ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K223" s="1">
        <f ca="1">SUMIFS(INDIRECT($F$1&amp;$F223&amp;":"&amp;$F223),INDIRECT($F$1&amp;dbP!$D$2&amp;":"&amp;dbP!$D$2),"&gt;="&amp;AK$6,INDIRECT($F$1&amp;dbP!$D$2&amp;":"&amp;dbP!$D$2),"&lt;="&amp;AK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L223" s="1">
        <f ca="1">SUMIFS(INDIRECT($F$1&amp;$F223&amp;":"&amp;$F223),INDIRECT($F$1&amp;dbP!$D$2&amp;":"&amp;dbP!$D$2),"&gt;="&amp;AL$6,INDIRECT($F$1&amp;dbP!$D$2&amp;":"&amp;dbP!$D$2),"&lt;="&amp;AL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M223" s="1">
        <f ca="1">SUMIFS(INDIRECT($F$1&amp;$F223&amp;":"&amp;$F223),INDIRECT($F$1&amp;dbP!$D$2&amp;":"&amp;dbP!$D$2),"&gt;="&amp;AM$6,INDIRECT($F$1&amp;dbP!$D$2&amp;":"&amp;dbP!$D$2),"&lt;="&amp;AM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N223" s="1">
        <f ca="1">SUMIFS(INDIRECT($F$1&amp;$F223&amp;":"&amp;$F223),INDIRECT($F$1&amp;dbP!$D$2&amp;":"&amp;dbP!$D$2),"&gt;="&amp;AN$6,INDIRECT($F$1&amp;dbP!$D$2&amp;":"&amp;dbP!$D$2),"&lt;="&amp;AN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O223" s="1">
        <f ca="1">SUMIFS(INDIRECT($F$1&amp;$F223&amp;":"&amp;$F223),INDIRECT($F$1&amp;dbP!$D$2&amp;":"&amp;dbP!$D$2),"&gt;="&amp;AO$6,INDIRECT($F$1&amp;dbP!$D$2&amp;":"&amp;dbP!$D$2),"&lt;="&amp;AO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P223" s="1">
        <f ca="1">SUMIFS(INDIRECT($F$1&amp;$F223&amp;":"&amp;$F223),INDIRECT($F$1&amp;dbP!$D$2&amp;":"&amp;dbP!$D$2),"&gt;="&amp;AP$6,INDIRECT($F$1&amp;dbP!$D$2&amp;":"&amp;dbP!$D$2),"&lt;="&amp;AP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Q223" s="1">
        <f ca="1">SUMIFS(INDIRECT($F$1&amp;$F223&amp;":"&amp;$F223),INDIRECT($F$1&amp;dbP!$D$2&amp;":"&amp;dbP!$D$2),"&gt;="&amp;AQ$6,INDIRECT($F$1&amp;dbP!$D$2&amp;":"&amp;dbP!$D$2),"&lt;="&amp;AQ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R223" s="1">
        <f ca="1">SUMIFS(INDIRECT($F$1&amp;$F223&amp;":"&amp;$F223),INDIRECT($F$1&amp;dbP!$D$2&amp;":"&amp;dbP!$D$2),"&gt;="&amp;AR$6,INDIRECT($F$1&amp;dbP!$D$2&amp;":"&amp;dbP!$D$2),"&lt;="&amp;AR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S223" s="1">
        <f ca="1">SUMIFS(INDIRECT($F$1&amp;$F223&amp;":"&amp;$F223),INDIRECT($F$1&amp;dbP!$D$2&amp;":"&amp;dbP!$D$2),"&gt;="&amp;AS$6,INDIRECT($F$1&amp;dbP!$D$2&amp;":"&amp;dbP!$D$2),"&lt;="&amp;AS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T223" s="1">
        <f ca="1">SUMIFS(INDIRECT($F$1&amp;$F223&amp;":"&amp;$F223),INDIRECT($F$1&amp;dbP!$D$2&amp;":"&amp;dbP!$D$2),"&gt;="&amp;AT$6,INDIRECT($F$1&amp;dbP!$D$2&amp;":"&amp;dbP!$D$2),"&lt;="&amp;AT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U223" s="1">
        <f ca="1">SUMIFS(INDIRECT($F$1&amp;$F223&amp;":"&amp;$F223),INDIRECT($F$1&amp;dbP!$D$2&amp;":"&amp;dbP!$D$2),"&gt;="&amp;AU$6,INDIRECT($F$1&amp;dbP!$D$2&amp;":"&amp;dbP!$D$2),"&lt;="&amp;AU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V223" s="1">
        <f ca="1">SUMIFS(INDIRECT($F$1&amp;$F223&amp;":"&amp;$F223),INDIRECT($F$1&amp;dbP!$D$2&amp;":"&amp;dbP!$D$2),"&gt;="&amp;AV$6,INDIRECT($F$1&amp;dbP!$D$2&amp;":"&amp;dbP!$D$2),"&lt;="&amp;AV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W223" s="1">
        <f ca="1">SUMIFS(INDIRECT($F$1&amp;$F223&amp;":"&amp;$F223),INDIRECT($F$1&amp;dbP!$D$2&amp;":"&amp;dbP!$D$2),"&gt;="&amp;AW$6,INDIRECT($F$1&amp;dbP!$D$2&amp;":"&amp;dbP!$D$2),"&lt;="&amp;AW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X223" s="1">
        <f ca="1">SUMIFS(INDIRECT($F$1&amp;$F223&amp;":"&amp;$F223),INDIRECT($F$1&amp;dbP!$D$2&amp;":"&amp;dbP!$D$2),"&gt;="&amp;AX$6,INDIRECT($F$1&amp;dbP!$D$2&amp;":"&amp;dbP!$D$2),"&lt;="&amp;AX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Y223" s="1">
        <f ca="1">SUMIFS(INDIRECT($F$1&amp;$F223&amp;":"&amp;$F223),INDIRECT($F$1&amp;dbP!$D$2&amp;":"&amp;dbP!$D$2),"&gt;="&amp;AY$6,INDIRECT($F$1&amp;dbP!$D$2&amp;":"&amp;dbP!$D$2),"&lt;="&amp;AY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Z223" s="1">
        <f ca="1">SUMIFS(INDIRECT($F$1&amp;$F223&amp;":"&amp;$F223),INDIRECT($F$1&amp;dbP!$D$2&amp;":"&amp;dbP!$D$2),"&gt;="&amp;AZ$6,INDIRECT($F$1&amp;dbP!$D$2&amp;":"&amp;dbP!$D$2),"&lt;="&amp;AZ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A223" s="1">
        <f ca="1">SUMIFS(INDIRECT($F$1&amp;$F223&amp;":"&amp;$F223),INDIRECT($F$1&amp;dbP!$D$2&amp;":"&amp;dbP!$D$2),"&gt;="&amp;BA$6,INDIRECT($F$1&amp;dbP!$D$2&amp;":"&amp;dbP!$D$2),"&lt;="&amp;BA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B223" s="1">
        <f ca="1">SUMIFS(INDIRECT($F$1&amp;$F223&amp;":"&amp;$F223),INDIRECT($F$1&amp;dbP!$D$2&amp;":"&amp;dbP!$D$2),"&gt;="&amp;BB$6,INDIRECT($F$1&amp;dbP!$D$2&amp;":"&amp;dbP!$D$2),"&lt;="&amp;BB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C223" s="1">
        <f ca="1">SUMIFS(INDIRECT($F$1&amp;$F223&amp;":"&amp;$F223),INDIRECT($F$1&amp;dbP!$D$2&amp;":"&amp;dbP!$D$2),"&gt;="&amp;BC$6,INDIRECT($F$1&amp;dbP!$D$2&amp;":"&amp;dbP!$D$2),"&lt;="&amp;BC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D223" s="1">
        <f ca="1">SUMIFS(INDIRECT($F$1&amp;$F223&amp;":"&amp;$F223),INDIRECT($F$1&amp;dbP!$D$2&amp;":"&amp;dbP!$D$2),"&gt;="&amp;BD$6,INDIRECT($F$1&amp;dbP!$D$2&amp;":"&amp;dbP!$D$2),"&lt;="&amp;BD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E223" s="1">
        <f ca="1">SUMIFS(INDIRECT($F$1&amp;$F223&amp;":"&amp;$F223),INDIRECT($F$1&amp;dbP!$D$2&amp;":"&amp;dbP!$D$2),"&gt;="&amp;BE$6,INDIRECT($F$1&amp;dbP!$D$2&amp;":"&amp;dbP!$D$2),"&lt;="&amp;BE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</row>
    <row r="224" spans="2:57" x14ac:dyDescent="0.3">
      <c r="B224" s="1">
        <f>MAX(B$196:B223)+1</f>
        <v>36</v>
      </c>
      <c r="D224" s="1" t="str">
        <f ca="1">INDIRECT($B$1&amp;Items!AB$2&amp;$B224)</f>
        <v>PL(-)</v>
      </c>
      <c r="F224" s="1" t="str">
        <f ca="1">INDIRECT($B$1&amp;Items!X$2&amp;$B224)</f>
        <v>AA</v>
      </c>
      <c r="H224" s="13" t="str">
        <f ca="1">INDIRECT($B$1&amp;Items!U$2&amp;$B224)</f>
        <v>Себестоимость продаж</v>
      </c>
      <c r="I224" s="13" t="str">
        <f ca="1">IF(INDIRECT($B$1&amp;Items!V$2&amp;$B224)="",H224,INDIRECT($B$1&amp;Items!V$2&amp;$B224))</f>
        <v>Затраты этапа-2 бизнес-процесса</v>
      </c>
      <c r="J224" s="1" t="str">
        <f ca="1">IF(INDIRECT($B$1&amp;Items!W$2&amp;$B224)="",IF(H224&lt;&gt;I224,"  "&amp;I224,I224),"    "&amp;INDIRECT($B$1&amp;Items!W$2&amp;$B224))</f>
        <v xml:space="preserve">    Производственные затраты-6</v>
      </c>
      <c r="S224" s="1">
        <f ca="1">SUM($U224:INDIRECT(ADDRESS(ROW(),SUMIFS($1:$1,$5:$5,MAX($5:$5)))))</f>
        <v>659592.05000000005</v>
      </c>
      <c r="V224" s="1">
        <f ca="1">SUMIFS(INDIRECT($F$1&amp;$F224&amp;":"&amp;$F224),INDIRECT($F$1&amp;dbP!$D$2&amp;":"&amp;dbP!$D$2),"&gt;="&amp;V$6,INDIRECT($F$1&amp;dbP!$D$2&amp;":"&amp;dbP!$D$2),"&lt;="&amp;V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W224" s="1">
        <f ca="1">SUMIFS(INDIRECT($F$1&amp;$F224&amp;":"&amp;$F224),INDIRECT($F$1&amp;dbP!$D$2&amp;":"&amp;dbP!$D$2),"&gt;="&amp;W$6,INDIRECT($F$1&amp;dbP!$D$2&amp;":"&amp;dbP!$D$2),"&lt;="&amp;W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X224" s="1">
        <f ca="1">SUMIFS(INDIRECT($F$1&amp;$F224&amp;":"&amp;$F224),INDIRECT($F$1&amp;dbP!$D$2&amp;":"&amp;dbP!$D$2),"&gt;="&amp;X$6,INDIRECT($F$1&amp;dbP!$D$2&amp;":"&amp;dbP!$D$2),"&lt;="&amp;X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Y224" s="1">
        <f ca="1">SUMIFS(INDIRECT($F$1&amp;$F224&amp;":"&amp;$F224),INDIRECT($F$1&amp;dbP!$D$2&amp;":"&amp;dbP!$D$2),"&gt;="&amp;Y$6,INDIRECT($F$1&amp;dbP!$D$2&amp;":"&amp;dbP!$D$2),"&lt;="&amp;Y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Z224" s="1">
        <f ca="1">SUMIFS(INDIRECT($F$1&amp;$F224&amp;":"&amp;$F224),INDIRECT($F$1&amp;dbP!$D$2&amp;":"&amp;dbP!$D$2),"&gt;="&amp;Z$6,INDIRECT($F$1&amp;dbP!$D$2&amp;":"&amp;dbP!$D$2),"&lt;="&amp;Z$7,INDIRECT($F$1&amp;dbP!$O$2&amp;":"&amp;dbP!$O$2),$H224,INDIRECT($F$1&amp;dbP!$P$2&amp;":"&amp;dbP!$P$2),IF($I224=$J224,"*",$I224),INDIRECT($F$1&amp;dbP!$Q$2&amp;":"&amp;dbP!$Q$2),IF(OR($I224=$J224,"  "&amp;$I224=$J224),"*",RIGHT($J224,LEN($J224)-4)))</f>
        <v>202951.40000000002</v>
      </c>
      <c r="AA224" s="1">
        <f ca="1">SUMIFS(INDIRECT($F$1&amp;$F224&amp;":"&amp;$F224),INDIRECT($F$1&amp;dbP!$D$2&amp;":"&amp;dbP!$D$2),"&gt;="&amp;AA$6,INDIRECT($F$1&amp;dbP!$D$2&amp;":"&amp;dbP!$D$2),"&lt;="&amp;AA$7,INDIRECT($F$1&amp;dbP!$O$2&amp;":"&amp;dbP!$O$2),$H224,INDIRECT($F$1&amp;dbP!$P$2&amp;":"&amp;dbP!$P$2),IF($I224=$J224,"*",$I224),INDIRECT($F$1&amp;dbP!$Q$2&amp;":"&amp;dbP!$Q$2),IF(OR($I224=$J224,"  "&amp;$I224=$J224),"*",RIGHT($J224,LEN($J224)-4)))</f>
        <v>456640.65</v>
      </c>
      <c r="AB224" s="1">
        <f ca="1">SUMIFS(INDIRECT($F$1&amp;$F224&amp;":"&amp;$F224),INDIRECT($F$1&amp;dbP!$D$2&amp;":"&amp;dbP!$D$2),"&gt;="&amp;AB$6,INDIRECT($F$1&amp;dbP!$D$2&amp;":"&amp;dbP!$D$2),"&lt;="&amp;AB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C224" s="1">
        <f ca="1">SUMIFS(INDIRECT($F$1&amp;$F224&amp;":"&amp;$F224),INDIRECT($F$1&amp;dbP!$D$2&amp;":"&amp;dbP!$D$2),"&gt;="&amp;AC$6,INDIRECT($F$1&amp;dbP!$D$2&amp;":"&amp;dbP!$D$2),"&lt;="&amp;AC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D224" s="1">
        <f ca="1">SUMIFS(INDIRECT($F$1&amp;$F224&amp;":"&amp;$F224),INDIRECT($F$1&amp;dbP!$D$2&amp;":"&amp;dbP!$D$2),"&gt;="&amp;AD$6,INDIRECT($F$1&amp;dbP!$D$2&amp;":"&amp;dbP!$D$2),"&lt;="&amp;AD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E224" s="1">
        <f ca="1">SUMIFS(INDIRECT($F$1&amp;$F224&amp;":"&amp;$F224),INDIRECT($F$1&amp;dbP!$D$2&amp;":"&amp;dbP!$D$2),"&gt;="&amp;AE$6,INDIRECT($F$1&amp;dbP!$D$2&amp;":"&amp;dbP!$D$2),"&lt;="&amp;AE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F224" s="1">
        <f ca="1">SUMIFS(INDIRECT($F$1&amp;$F224&amp;":"&amp;$F224),INDIRECT($F$1&amp;dbP!$D$2&amp;":"&amp;dbP!$D$2),"&gt;="&amp;AF$6,INDIRECT($F$1&amp;dbP!$D$2&amp;":"&amp;dbP!$D$2),"&lt;="&amp;AF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G224" s="1">
        <f ca="1">SUMIFS(INDIRECT($F$1&amp;$F224&amp;":"&amp;$F224),INDIRECT($F$1&amp;dbP!$D$2&amp;":"&amp;dbP!$D$2),"&gt;="&amp;AG$6,INDIRECT($F$1&amp;dbP!$D$2&amp;":"&amp;dbP!$D$2),"&lt;="&amp;AG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H224" s="1">
        <f ca="1">SUMIFS(INDIRECT($F$1&amp;$F224&amp;":"&amp;$F224),INDIRECT($F$1&amp;dbP!$D$2&amp;":"&amp;dbP!$D$2),"&gt;="&amp;AH$6,INDIRECT($F$1&amp;dbP!$D$2&amp;":"&amp;dbP!$D$2),"&lt;="&amp;AH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I224" s="1">
        <f ca="1">SUMIFS(INDIRECT($F$1&amp;$F224&amp;":"&amp;$F224),INDIRECT($F$1&amp;dbP!$D$2&amp;":"&amp;dbP!$D$2),"&gt;="&amp;AI$6,INDIRECT($F$1&amp;dbP!$D$2&amp;":"&amp;dbP!$D$2),"&lt;="&amp;AI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J224" s="1">
        <f ca="1">SUMIFS(INDIRECT($F$1&amp;$F224&amp;":"&amp;$F224),INDIRECT($F$1&amp;dbP!$D$2&amp;":"&amp;dbP!$D$2),"&gt;="&amp;AJ$6,INDIRECT($F$1&amp;dbP!$D$2&amp;":"&amp;dbP!$D$2),"&lt;="&amp;AJ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K224" s="1">
        <f ca="1">SUMIFS(INDIRECT($F$1&amp;$F224&amp;":"&amp;$F224),INDIRECT($F$1&amp;dbP!$D$2&amp;":"&amp;dbP!$D$2),"&gt;="&amp;AK$6,INDIRECT($F$1&amp;dbP!$D$2&amp;":"&amp;dbP!$D$2),"&lt;="&amp;AK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L224" s="1">
        <f ca="1">SUMIFS(INDIRECT($F$1&amp;$F224&amp;":"&amp;$F224),INDIRECT($F$1&amp;dbP!$D$2&amp;":"&amp;dbP!$D$2),"&gt;="&amp;AL$6,INDIRECT($F$1&amp;dbP!$D$2&amp;":"&amp;dbP!$D$2),"&lt;="&amp;AL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M224" s="1">
        <f ca="1">SUMIFS(INDIRECT($F$1&amp;$F224&amp;":"&amp;$F224),INDIRECT($F$1&amp;dbP!$D$2&amp;":"&amp;dbP!$D$2),"&gt;="&amp;AM$6,INDIRECT($F$1&amp;dbP!$D$2&amp;":"&amp;dbP!$D$2),"&lt;="&amp;AM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N224" s="1">
        <f ca="1">SUMIFS(INDIRECT($F$1&amp;$F224&amp;":"&amp;$F224),INDIRECT($F$1&amp;dbP!$D$2&amp;":"&amp;dbP!$D$2),"&gt;="&amp;AN$6,INDIRECT($F$1&amp;dbP!$D$2&amp;":"&amp;dbP!$D$2),"&lt;="&amp;AN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O224" s="1">
        <f ca="1">SUMIFS(INDIRECT($F$1&amp;$F224&amp;":"&amp;$F224),INDIRECT($F$1&amp;dbP!$D$2&amp;":"&amp;dbP!$D$2),"&gt;="&amp;AO$6,INDIRECT($F$1&amp;dbP!$D$2&amp;":"&amp;dbP!$D$2),"&lt;="&amp;AO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P224" s="1">
        <f ca="1">SUMIFS(INDIRECT($F$1&amp;$F224&amp;":"&amp;$F224),INDIRECT($F$1&amp;dbP!$D$2&amp;":"&amp;dbP!$D$2),"&gt;="&amp;AP$6,INDIRECT($F$1&amp;dbP!$D$2&amp;":"&amp;dbP!$D$2),"&lt;="&amp;AP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Q224" s="1">
        <f ca="1">SUMIFS(INDIRECT($F$1&amp;$F224&amp;":"&amp;$F224),INDIRECT($F$1&amp;dbP!$D$2&amp;":"&amp;dbP!$D$2),"&gt;="&amp;AQ$6,INDIRECT($F$1&amp;dbP!$D$2&amp;":"&amp;dbP!$D$2),"&lt;="&amp;AQ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R224" s="1">
        <f ca="1">SUMIFS(INDIRECT($F$1&amp;$F224&amp;":"&amp;$F224),INDIRECT($F$1&amp;dbP!$D$2&amp;":"&amp;dbP!$D$2),"&gt;="&amp;AR$6,INDIRECT($F$1&amp;dbP!$D$2&amp;":"&amp;dbP!$D$2),"&lt;="&amp;AR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S224" s="1">
        <f ca="1">SUMIFS(INDIRECT($F$1&amp;$F224&amp;":"&amp;$F224),INDIRECT($F$1&amp;dbP!$D$2&amp;":"&amp;dbP!$D$2),"&gt;="&amp;AS$6,INDIRECT($F$1&amp;dbP!$D$2&amp;":"&amp;dbP!$D$2),"&lt;="&amp;AS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T224" s="1">
        <f ca="1">SUMIFS(INDIRECT($F$1&amp;$F224&amp;":"&amp;$F224),INDIRECT($F$1&amp;dbP!$D$2&amp;":"&amp;dbP!$D$2),"&gt;="&amp;AT$6,INDIRECT($F$1&amp;dbP!$D$2&amp;":"&amp;dbP!$D$2),"&lt;="&amp;AT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U224" s="1">
        <f ca="1">SUMIFS(INDIRECT($F$1&amp;$F224&amp;":"&amp;$F224),INDIRECT($F$1&amp;dbP!$D$2&amp;":"&amp;dbP!$D$2),"&gt;="&amp;AU$6,INDIRECT($F$1&amp;dbP!$D$2&amp;":"&amp;dbP!$D$2),"&lt;="&amp;AU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V224" s="1">
        <f ca="1">SUMIFS(INDIRECT($F$1&amp;$F224&amp;":"&amp;$F224),INDIRECT($F$1&amp;dbP!$D$2&amp;":"&amp;dbP!$D$2),"&gt;="&amp;AV$6,INDIRECT($F$1&amp;dbP!$D$2&amp;":"&amp;dbP!$D$2),"&lt;="&amp;AV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W224" s="1">
        <f ca="1">SUMIFS(INDIRECT($F$1&amp;$F224&amp;":"&amp;$F224),INDIRECT($F$1&amp;dbP!$D$2&amp;":"&amp;dbP!$D$2),"&gt;="&amp;AW$6,INDIRECT($F$1&amp;dbP!$D$2&amp;":"&amp;dbP!$D$2),"&lt;="&amp;AW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X224" s="1">
        <f ca="1">SUMIFS(INDIRECT($F$1&amp;$F224&amp;":"&amp;$F224),INDIRECT($F$1&amp;dbP!$D$2&amp;":"&amp;dbP!$D$2),"&gt;="&amp;AX$6,INDIRECT($F$1&amp;dbP!$D$2&amp;":"&amp;dbP!$D$2),"&lt;="&amp;AX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Y224" s="1">
        <f ca="1">SUMIFS(INDIRECT($F$1&amp;$F224&amp;":"&amp;$F224),INDIRECT($F$1&amp;dbP!$D$2&amp;":"&amp;dbP!$D$2),"&gt;="&amp;AY$6,INDIRECT($F$1&amp;dbP!$D$2&amp;":"&amp;dbP!$D$2),"&lt;="&amp;AY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Z224" s="1">
        <f ca="1">SUMIFS(INDIRECT($F$1&amp;$F224&amp;":"&amp;$F224),INDIRECT($F$1&amp;dbP!$D$2&amp;":"&amp;dbP!$D$2),"&gt;="&amp;AZ$6,INDIRECT($F$1&amp;dbP!$D$2&amp;":"&amp;dbP!$D$2),"&lt;="&amp;AZ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A224" s="1">
        <f ca="1">SUMIFS(INDIRECT($F$1&amp;$F224&amp;":"&amp;$F224),INDIRECT($F$1&amp;dbP!$D$2&amp;":"&amp;dbP!$D$2),"&gt;="&amp;BA$6,INDIRECT($F$1&amp;dbP!$D$2&amp;":"&amp;dbP!$D$2),"&lt;="&amp;BA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B224" s="1">
        <f ca="1">SUMIFS(INDIRECT($F$1&amp;$F224&amp;":"&amp;$F224),INDIRECT($F$1&amp;dbP!$D$2&amp;":"&amp;dbP!$D$2),"&gt;="&amp;BB$6,INDIRECT($F$1&amp;dbP!$D$2&amp;":"&amp;dbP!$D$2),"&lt;="&amp;BB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C224" s="1">
        <f ca="1">SUMIFS(INDIRECT($F$1&amp;$F224&amp;":"&amp;$F224),INDIRECT($F$1&amp;dbP!$D$2&amp;":"&amp;dbP!$D$2),"&gt;="&amp;BC$6,INDIRECT($F$1&amp;dbP!$D$2&amp;":"&amp;dbP!$D$2),"&lt;="&amp;BC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D224" s="1">
        <f ca="1">SUMIFS(INDIRECT($F$1&amp;$F224&amp;":"&amp;$F224),INDIRECT($F$1&amp;dbP!$D$2&amp;":"&amp;dbP!$D$2),"&gt;="&amp;BD$6,INDIRECT($F$1&amp;dbP!$D$2&amp;":"&amp;dbP!$D$2),"&lt;="&amp;BD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E224" s="1">
        <f ca="1">SUMIFS(INDIRECT($F$1&amp;$F224&amp;":"&amp;$F224),INDIRECT($F$1&amp;dbP!$D$2&amp;":"&amp;dbP!$D$2),"&gt;="&amp;BE$6,INDIRECT($F$1&amp;dbP!$D$2&amp;":"&amp;dbP!$D$2),"&lt;="&amp;BE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</row>
    <row r="225" spans="2:57" x14ac:dyDescent="0.3">
      <c r="B225" s="1">
        <f>MAX(B$196:B224)+1</f>
        <v>37</v>
      </c>
      <c r="D225" s="1" t="str">
        <f ca="1">INDIRECT($B$1&amp;Items!AB$2&amp;$B225)</f>
        <v>PL(-)</v>
      </c>
      <c r="F225" s="1" t="str">
        <f ca="1">INDIRECT($B$1&amp;Items!X$2&amp;$B225)</f>
        <v>AA</v>
      </c>
      <c r="H225" s="13" t="str">
        <f ca="1">INDIRECT($B$1&amp;Items!U$2&amp;$B225)</f>
        <v>Себестоимость продаж</v>
      </c>
      <c r="I225" s="13" t="str">
        <f ca="1">IF(INDIRECT($B$1&amp;Items!V$2&amp;$B225)="",H225,INDIRECT($B$1&amp;Items!V$2&amp;$B225))</f>
        <v>Затраты этапа-2 бизнес-процесса</v>
      </c>
      <c r="J225" s="1" t="str">
        <f ca="1">IF(INDIRECT($B$1&amp;Items!W$2&amp;$B225)="",IF(H225&lt;&gt;I225,"  "&amp;I225,I225),"    "&amp;INDIRECT($B$1&amp;Items!W$2&amp;$B225))</f>
        <v xml:space="preserve">    Производственные затраты-7</v>
      </c>
      <c r="S225" s="1">
        <f ca="1">SUM($U225:INDIRECT(ADDRESS(ROW(),SUMIFS($1:$1,$5:$5,MAX($5:$5)))))</f>
        <v>621096.80100000009</v>
      </c>
      <c r="V225" s="1">
        <f ca="1">SUMIFS(INDIRECT($F$1&amp;$F225&amp;":"&amp;$F225),INDIRECT($F$1&amp;dbP!$D$2&amp;":"&amp;dbP!$D$2),"&gt;="&amp;V$6,INDIRECT($F$1&amp;dbP!$D$2&amp;":"&amp;dbP!$D$2),"&lt;="&amp;V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W225" s="1">
        <f ca="1">SUMIFS(INDIRECT($F$1&amp;$F225&amp;":"&amp;$F225),INDIRECT($F$1&amp;dbP!$D$2&amp;":"&amp;dbP!$D$2),"&gt;="&amp;W$6,INDIRECT($F$1&amp;dbP!$D$2&amp;":"&amp;dbP!$D$2),"&lt;="&amp;W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X225" s="1">
        <f ca="1">SUMIFS(INDIRECT($F$1&amp;$F225&amp;":"&amp;$F225),INDIRECT($F$1&amp;dbP!$D$2&amp;":"&amp;dbP!$D$2),"&gt;="&amp;X$6,INDIRECT($F$1&amp;dbP!$D$2&amp;":"&amp;dbP!$D$2),"&lt;="&amp;X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Y225" s="1">
        <f ca="1">SUMIFS(INDIRECT($F$1&amp;$F225&amp;":"&amp;$F225),INDIRECT($F$1&amp;dbP!$D$2&amp;":"&amp;dbP!$D$2),"&gt;="&amp;Y$6,INDIRECT($F$1&amp;dbP!$D$2&amp;":"&amp;dbP!$D$2),"&lt;="&amp;Y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Z225" s="1">
        <f ca="1">SUMIFS(INDIRECT($F$1&amp;$F225&amp;":"&amp;$F225),INDIRECT($F$1&amp;dbP!$D$2&amp;":"&amp;dbP!$D$2),"&gt;="&amp;Z$6,INDIRECT($F$1&amp;dbP!$D$2&amp;":"&amp;dbP!$D$2),"&lt;="&amp;Z$7,INDIRECT($F$1&amp;dbP!$O$2&amp;":"&amp;dbP!$O$2),$H225,INDIRECT($F$1&amp;dbP!$P$2&amp;":"&amp;dbP!$P$2),IF($I225=$J225,"*",$I225),INDIRECT($F$1&amp;dbP!$Q$2&amp;":"&amp;dbP!$Q$2),IF(OR($I225=$J225,"  "&amp;$I225=$J225),"*",RIGHT($J225,LEN($J225)-4)))</f>
        <v>191106.70800000001</v>
      </c>
      <c r="AA225" s="1">
        <f ca="1">SUMIFS(INDIRECT($F$1&amp;$F225&amp;":"&amp;$F225),INDIRECT($F$1&amp;dbP!$D$2&amp;":"&amp;dbP!$D$2),"&gt;="&amp;AA$6,INDIRECT($F$1&amp;dbP!$D$2&amp;":"&amp;dbP!$D$2),"&lt;="&amp;AA$7,INDIRECT($F$1&amp;dbP!$O$2&amp;":"&amp;dbP!$O$2),$H225,INDIRECT($F$1&amp;dbP!$P$2&amp;":"&amp;dbP!$P$2),IF($I225=$J225,"*",$I225),INDIRECT($F$1&amp;dbP!$Q$2&amp;":"&amp;dbP!$Q$2),IF(OR($I225=$J225,"  "&amp;$I225=$J225),"*",RIGHT($J225,LEN($J225)-4)))</f>
        <v>429990.09300000005</v>
      </c>
      <c r="AB225" s="1">
        <f ca="1">SUMIFS(INDIRECT($F$1&amp;$F225&amp;":"&amp;$F225),INDIRECT($F$1&amp;dbP!$D$2&amp;":"&amp;dbP!$D$2),"&gt;="&amp;AB$6,INDIRECT($F$1&amp;dbP!$D$2&amp;":"&amp;dbP!$D$2),"&lt;="&amp;AB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C225" s="1">
        <f ca="1">SUMIFS(INDIRECT($F$1&amp;$F225&amp;":"&amp;$F225),INDIRECT($F$1&amp;dbP!$D$2&amp;":"&amp;dbP!$D$2),"&gt;="&amp;AC$6,INDIRECT($F$1&amp;dbP!$D$2&amp;":"&amp;dbP!$D$2),"&lt;="&amp;AC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D225" s="1">
        <f ca="1">SUMIFS(INDIRECT($F$1&amp;$F225&amp;":"&amp;$F225),INDIRECT($F$1&amp;dbP!$D$2&amp;":"&amp;dbP!$D$2),"&gt;="&amp;AD$6,INDIRECT($F$1&amp;dbP!$D$2&amp;":"&amp;dbP!$D$2),"&lt;="&amp;AD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E225" s="1">
        <f ca="1">SUMIFS(INDIRECT($F$1&amp;$F225&amp;":"&amp;$F225),INDIRECT($F$1&amp;dbP!$D$2&amp;":"&amp;dbP!$D$2),"&gt;="&amp;AE$6,INDIRECT($F$1&amp;dbP!$D$2&amp;":"&amp;dbP!$D$2),"&lt;="&amp;AE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F225" s="1">
        <f ca="1">SUMIFS(INDIRECT($F$1&amp;$F225&amp;":"&amp;$F225),INDIRECT($F$1&amp;dbP!$D$2&amp;":"&amp;dbP!$D$2),"&gt;="&amp;AF$6,INDIRECT($F$1&amp;dbP!$D$2&amp;":"&amp;dbP!$D$2),"&lt;="&amp;AF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G225" s="1">
        <f ca="1">SUMIFS(INDIRECT($F$1&amp;$F225&amp;":"&amp;$F225),INDIRECT($F$1&amp;dbP!$D$2&amp;":"&amp;dbP!$D$2),"&gt;="&amp;AG$6,INDIRECT($F$1&amp;dbP!$D$2&amp;":"&amp;dbP!$D$2),"&lt;="&amp;AG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H225" s="1">
        <f ca="1">SUMIFS(INDIRECT($F$1&amp;$F225&amp;":"&amp;$F225),INDIRECT($F$1&amp;dbP!$D$2&amp;":"&amp;dbP!$D$2),"&gt;="&amp;AH$6,INDIRECT($F$1&amp;dbP!$D$2&amp;":"&amp;dbP!$D$2),"&lt;="&amp;AH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I225" s="1">
        <f ca="1">SUMIFS(INDIRECT($F$1&amp;$F225&amp;":"&amp;$F225),INDIRECT($F$1&amp;dbP!$D$2&amp;":"&amp;dbP!$D$2),"&gt;="&amp;AI$6,INDIRECT($F$1&amp;dbP!$D$2&amp;":"&amp;dbP!$D$2),"&lt;="&amp;AI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J225" s="1">
        <f ca="1">SUMIFS(INDIRECT($F$1&amp;$F225&amp;":"&amp;$F225),INDIRECT($F$1&amp;dbP!$D$2&amp;":"&amp;dbP!$D$2),"&gt;="&amp;AJ$6,INDIRECT($F$1&amp;dbP!$D$2&amp;":"&amp;dbP!$D$2),"&lt;="&amp;AJ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K225" s="1">
        <f ca="1">SUMIFS(INDIRECT($F$1&amp;$F225&amp;":"&amp;$F225),INDIRECT($F$1&amp;dbP!$D$2&amp;":"&amp;dbP!$D$2),"&gt;="&amp;AK$6,INDIRECT($F$1&amp;dbP!$D$2&amp;":"&amp;dbP!$D$2),"&lt;="&amp;AK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L225" s="1">
        <f ca="1">SUMIFS(INDIRECT($F$1&amp;$F225&amp;":"&amp;$F225),INDIRECT($F$1&amp;dbP!$D$2&amp;":"&amp;dbP!$D$2),"&gt;="&amp;AL$6,INDIRECT($F$1&amp;dbP!$D$2&amp;":"&amp;dbP!$D$2),"&lt;="&amp;AL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M225" s="1">
        <f ca="1">SUMIFS(INDIRECT($F$1&amp;$F225&amp;":"&amp;$F225),INDIRECT($F$1&amp;dbP!$D$2&amp;":"&amp;dbP!$D$2),"&gt;="&amp;AM$6,INDIRECT($F$1&amp;dbP!$D$2&amp;":"&amp;dbP!$D$2),"&lt;="&amp;AM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N225" s="1">
        <f ca="1">SUMIFS(INDIRECT($F$1&amp;$F225&amp;":"&amp;$F225),INDIRECT($F$1&amp;dbP!$D$2&amp;":"&amp;dbP!$D$2),"&gt;="&amp;AN$6,INDIRECT($F$1&amp;dbP!$D$2&amp;":"&amp;dbP!$D$2),"&lt;="&amp;AN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O225" s="1">
        <f ca="1">SUMIFS(INDIRECT($F$1&amp;$F225&amp;":"&amp;$F225),INDIRECT($F$1&amp;dbP!$D$2&amp;":"&amp;dbP!$D$2),"&gt;="&amp;AO$6,INDIRECT($F$1&amp;dbP!$D$2&amp;":"&amp;dbP!$D$2),"&lt;="&amp;AO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P225" s="1">
        <f ca="1">SUMIFS(INDIRECT($F$1&amp;$F225&amp;":"&amp;$F225),INDIRECT($F$1&amp;dbP!$D$2&amp;":"&amp;dbP!$D$2),"&gt;="&amp;AP$6,INDIRECT($F$1&amp;dbP!$D$2&amp;":"&amp;dbP!$D$2),"&lt;="&amp;AP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Q225" s="1">
        <f ca="1">SUMIFS(INDIRECT($F$1&amp;$F225&amp;":"&amp;$F225),INDIRECT($F$1&amp;dbP!$D$2&amp;":"&amp;dbP!$D$2),"&gt;="&amp;AQ$6,INDIRECT($F$1&amp;dbP!$D$2&amp;":"&amp;dbP!$D$2),"&lt;="&amp;AQ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R225" s="1">
        <f ca="1">SUMIFS(INDIRECT($F$1&amp;$F225&amp;":"&amp;$F225),INDIRECT($F$1&amp;dbP!$D$2&amp;":"&amp;dbP!$D$2),"&gt;="&amp;AR$6,INDIRECT($F$1&amp;dbP!$D$2&amp;":"&amp;dbP!$D$2),"&lt;="&amp;AR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S225" s="1">
        <f ca="1">SUMIFS(INDIRECT($F$1&amp;$F225&amp;":"&amp;$F225),INDIRECT($F$1&amp;dbP!$D$2&amp;":"&amp;dbP!$D$2),"&gt;="&amp;AS$6,INDIRECT($F$1&amp;dbP!$D$2&amp;":"&amp;dbP!$D$2),"&lt;="&amp;AS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T225" s="1">
        <f ca="1">SUMIFS(INDIRECT($F$1&amp;$F225&amp;":"&amp;$F225),INDIRECT($F$1&amp;dbP!$D$2&amp;":"&amp;dbP!$D$2),"&gt;="&amp;AT$6,INDIRECT($F$1&amp;dbP!$D$2&amp;":"&amp;dbP!$D$2),"&lt;="&amp;AT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U225" s="1">
        <f ca="1">SUMIFS(INDIRECT($F$1&amp;$F225&amp;":"&amp;$F225),INDIRECT($F$1&amp;dbP!$D$2&amp;":"&amp;dbP!$D$2),"&gt;="&amp;AU$6,INDIRECT($F$1&amp;dbP!$D$2&amp;":"&amp;dbP!$D$2),"&lt;="&amp;AU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V225" s="1">
        <f ca="1">SUMIFS(INDIRECT($F$1&amp;$F225&amp;":"&amp;$F225),INDIRECT($F$1&amp;dbP!$D$2&amp;":"&amp;dbP!$D$2),"&gt;="&amp;AV$6,INDIRECT($F$1&amp;dbP!$D$2&amp;":"&amp;dbP!$D$2),"&lt;="&amp;AV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W225" s="1">
        <f ca="1">SUMIFS(INDIRECT($F$1&amp;$F225&amp;":"&amp;$F225),INDIRECT($F$1&amp;dbP!$D$2&amp;":"&amp;dbP!$D$2),"&gt;="&amp;AW$6,INDIRECT($F$1&amp;dbP!$D$2&amp;":"&amp;dbP!$D$2),"&lt;="&amp;AW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X225" s="1">
        <f ca="1">SUMIFS(INDIRECT($F$1&amp;$F225&amp;":"&amp;$F225),INDIRECT($F$1&amp;dbP!$D$2&amp;":"&amp;dbP!$D$2),"&gt;="&amp;AX$6,INDIRECT($F$1&amp;dbP!$D$2&amp;":"&amp;dbP!$D$2),"&lt;="&amp;AX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Y225" s="1">
        <f ca="1">SUMIFS(INDIRECT($F$1&amp;$F225&amp;":"&amp;$F225),INDIRECT($F$1&amp;dbP!$D$2&amp;":"&amp;dbP!$D$2),"&gt;="&amp;AY$6,INDIRECT($F$1&amp;dbP!$D$2&amp;":"&amp;dbP!$D$2),"&lt;="&amp;AY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Z225" s="1">
        <f ca="1">SUMIFS(INDIRECT($F$1&amp;$F225&amp;":"&amp;$F225),INDIRECT($F$1&amp;dbP!$D$2&amp;":"&amp;dbP!$D$2),"&gt;="&amp;AZ$6,INDIRECT($F$1&amp;dbP!$D$2&amp;":"&amp;dbP!$D$2),"&lt;="&amp;AZ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A225" s="1">
        <f ca="1">SUMIFS(INDIRECT($F$1&amp;$F225&amp;":"&amp;$F225),INDIRECT($F$1&amp;dbP!$D$2&amp;":"&amp;dbP!$D$2),"&gt;="&amp;BA$6,INDIRECT($F$1&amp;dbP!$D$2&amp;":"&amp;dbP!$D$2),"&lt;="&amp;BA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B225" s="1">
        <f ca="1">SUMIFS(INDIRECT($F$1&amp;$F225&amp;":"&amp;$F225),INDIRECT($F$1&amp;dbP!$D$2&amp;":"&amp;dbP!$D$2),"&gt;="&amp;BB$6,INDIRECT($F$1&amp;dbP!$D$2&amp;":"&amp;dbP!$D$2),"&lt;="&amp;BB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C225" s="1">
        <f ca="1">SUMIFS(INDIRECT($F$1&amp;$F225&amp;":"&amp;$F225),INDIRECT($F$1&amp;dbP!$D$2&amp;":"&amp;dbP!$D$2),"&gt;="&amp;BC$6,INDIRECT($F$1&amp;dbP!$D$2&amp;":"&amp;dbP!$D$2),"&lt;="&amp;BC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D225" s="1">
        <f ca="1">SUMIFS(INDIRECT($F$1&amp;$F225&amp;":"&amp;$F225),INDIRECT($F$1&amp;dbP!$D$2&amp;":"&amp;dbP!$D$2),"&gt;="&amp;BD$6,INDIRECT($F$1&amp;dbP!$D$2&amp;":"&amp;dbP!$D$2),"&lt;="&amp;BD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E225" s="1">
        <f ca="1">SUMIFS(INDIRECT($F$1&amp;$F225&amp;":"&amp;$F225),INDIRECT($F$1&amp;dbP!$D$2&amp;":"&amp;dbP!$D$2),"&gt;="&amp;BE$6,INDIRECT($F$1&amp;dbP!$D$2&amp;":"&amp;dbP!$D$2),"&lt;="&amp;BE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</row>
    <row r="226" spans="2:57" x14ac:dyDescent="0.3">
      <c r="B226" s="1">
        <f>MAX(B$196:B225)+1</f>
        <v>38</v>
      </c>
      <c r="D226" s="1" t="str">
        <f ca="1">INDIRECT($B$1&amp;Items!AB$2&amp;$B226)</f>
        <v>PL(-)</v>
      </c>
      <c r="F226" s="1" t="str">
        <f ca="1">INDIRECT($B$1&amp;Items!X$2&amp;$B226)</f>
        <v>AA</v>
      </c>
      <c r="H226" s="13" t="str">
        <f ca="1">INDIRECT($B$1&amp;Items!U$2&amp;$B226)</f>
        <v>Себестоимость продаж</v>
      </c>
      <c r="I226" s="13" t="str">
        <f ca="1">IF(INDIRECT($B$1&amp;Items!V$2&amp;$B226)="",H226,INDIRECT($B$1&amp;Items!V$2&amp;$B226))</f>
        <v>Затраты этапа-2 бизнес-процесса</v>
      </c>
      <c r="J226" s="1" t="str">
        <f ca="1">IF(INDIRECT($B$1&amp;Items!W$2&amp;$B226)="",IF(H226&lt;&gt;I226,"  "&amp;I226,I226),"    "&amp;INDIRECT($B$1&amp;Items!W$2&amp;$B226))</f>
        <v xml:space="preserve">    Производственные затраты-8</v>
      </c>
      <c r="S226" s="1">
        <f ca="1">SUM($U226:INDIRECT(ADDRESS(ROW(),SUMIFS($1:$1,$5:$5,MAX($5:$5)))))</f>
        <v>910862.34700499999</v>
      </c>
      <c r="V226" s="1">
        <f ca="1">SUMIFS(INDIRECT($F$1&amp;$F226&amp;":"&amp;$F226),INDIRECT($F$1&amp;dbP!$D$2&amp;":"&amp;dbP!$D$2),"&gt;="&amp;V$6,INDIRECT($F$1&amp;dbP!$D$2&amp;":"&amp;dbP!$D$2),"&lt;="&amp;V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W226" s="1">
        <f ca="1">SUMIFS(INDIRECT($F$1&amp;$F226&amp;":"&amp;$F226),INDIRECT($F$1&amp;dbP!$D$2&amp;":"&amp;dbP!$D$2),"&gt;="&amp;W$6,INDIRECT($F$1&amp;dbP!$D$2&amp;":"&amp;dbP!$D$2),"&lt;="&amp;W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X226" s="1">
        <f ca="1">SUMIFS(INDIRECT($F$1&amp;$F226&amp;":"&amp;$F226),INDIRECT($F$1&amp;dbP!$D$2&amp;":"&amp;dbP!$D$2),"&gt;="&amp;X$6,INDIRECT($F$1&amp;dbP!$D$2&amp;":"&amp;dbP!$D$2),"&lt;="&amp;X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Y226" s="1">
        <f ca="1">SUMIFS(INDIRECT($F$1&amp;$F226&amp;":"&amp;$F226),INDIRECT($F$1&amp;dbP!$D$2&amp;":"&amp;dbP!$D$2),"&gt;="&amp;Y$6,INDIRECT($F$1&amp;dbP!$D$2&amp;":"&amp;dbP!$D$2),"&lt;="&amp;Y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Z226" s="1">
        <f ca="1">SUMIFS(INDIRECT($F$1&amp;$F226&amp;":"&amp;$F226),INDIRECT($F$1&amp;dbP!$D$2&amp;":"&amp;dbP!$D$2),"&gt;="&amp;Z$6,INDIRECT($F$1&amp;dbP!$D$2&amp;":"&amp;dbP!$D$2),"&lt;="&amp;Z$7,INDIRECT($F$1&amp;dbP!$O$2&amp;":"&amp;dbP!$O$2),$H226,INDIRECT($F$1&amp;dbP!$P$2&amp;":"&amp;dbP!$P$2),IF($I226=$J226,"*",$I226),INDIRECT($F$1&amp;dbP!$Q$2&amp;":"&amp;dbP!$Q$2),IF(OR($I226=$J226,"  "&amp;$I226=$J226),"*",RIGHT($J226,LEN($J226)-4)))</f>
        <v>280265.33753999998</v>
      </c>
      <c r="AA226" s="1">
        <f ca="1">SUMIFS(INDIRECT($F$1&amp;$F226&amp;":"&amp;$F226),INDIRECT($F$1&amp;dbP!$D$2&amp;":"&amp;dbP!$D$2),"&gt;="&amp;AA$6,INDIRECT($F$1&amp;dbP!$D$2&amp;":"&amp;dbP!$D$2),"&lt;="&amp;AA$7,INDIRECT($F$1&amp;dbP!$O$2&amp;":"&amp;dbP!$O$2),$H226,INDIRECT($F$1&amp;dbP!$P$2&amp;":"&amp;dbP!$P$2),IF($I226=$J226,"*",$I226),INDIRECT($F$1&amp;dbP!$Q$2&amp;":"&amp;dbP!$Q$2),IF(OR($I226=$J226,"  "&amp;$I226=$J226),"*",RIGHT($J226,LEN($J226)-4)))</f>
        <v>630597.00946500001</v>
      </c>
      <c r="AB226" s="1">
        <f ca="1">SUMIFS(INDIRECT($F$1&amp;$F226&amp;":"&amp;$F226),INDIRECT($F$1&amp;dbP!$D$2&amp;":"&amp;dbP!$D$2),"&gt;="&amp;AB$6,INDIRECT($F$1&amp;dbP!$D$2&amp;":"&amp;dbP!$D$2),"&lt;="&amp;AB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C226" s="1">
        <f ca="1">SUMIFS(INDIRECT($F$1&amp;$F226&amp;":"&amp;$F226),INDIRECT($F$1&amp;dbP!$D$2&amp;":"&amp;dbP!$D$2),"&gt;="&amp;AC$6,INDIRECT($F$1&amp;dbP!$D$2&amp;":"&amp;dbP!$D$2),"&lt;="&amp;AC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D226" s="1">
        <f ca="1">SUMIFS(INDIRECT($F$1&amp;$F226&amp;":"&amp;$F226),INDIRECT($F$1&amp;dbP!$D$2&amp;":"&amp;dbP!$D$2),"&gt;="&amp;AD$6,INDIRECT($F$1&amp;dbP!$D$2&amp;":"&amp;dbP!$D$2),"&lt;="&amp;AD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E226" s="1">
        <f ca="1">SUMIFS(INDIRECT($F$1&amp;$F226&amp;":"&amp;$F226),INDIRECT($F$1&amp;dbP!$D$2&amp;":"&amp;dbP!$D$2),"&gt;="&amp;AE$6,INDIRECT($F$1&amp;dbP!$D$2&amp;":"&amp;dbP!$D$2),"&lt;="&amp;AE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F226" s="1">
        <f ca="1">SUMIFS(INDIRECT($F$1&amp;$F226&amp;":"&amp;$F226),INDIRECT($F$1&amp;dbP!$D$2&amp;":"&amp;dbP!$D$2),"&gt;="&amp;AF$6,INDIRECT($F$1&amp;dbP!$D$2&amp;":"&amp;dbP!$D$2),"&lt;="&amp;AF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G226" s="1">
        <f ca="1">SUMIFS(INDIRECT($F$1&amp;$F226&amp;":"&amp;$F226),INDIRECT($F$1&amp;dbP!$D$2&amp;":"&amp;dbP!$D$2),"&gt;="&amp;AG$6,INDIRECT($F$1&amp;dbP!$D$2&amp;":"&amp;dbP!$D$2),"&lt;="&amp;AG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H226" s="1">
        <f ca="1">SUMIFS(INDIRECT($F$1&amp;$F226&amp;":"&amp;$F226),INDIRECT($F$1&amp;dbP!$D$2&amp;":"&amp;dbP!$D$2),"&gt;="&amp;AH$6,INDIRECT($F$1&amp;dbP!$D$2&amp;":"&amp;dbP!$D$2),"&lt;="&amp;AH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I226" s="1">
        <f ca="1">SUMIFS(INDIRECT($F$1&amp;$F226&amp;":"&amp;$F226),INDIRECT($F$1&amp;dbP!$D$2&amp;":"&amp;dbP!$D$2),"&gt;="&amp;AI$6,INDIRECT($F$1&amp;dbP!$D$2&amp;":"&amp;dbP!$D$2),"&lt;="&amp;AI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J226" s="1">
        <f ca="1">SUMIFS(INDIRECT($F$1&amp;$F226&amp;":"&amp;$F226),INDIRECT($F$1&amp;dbP!$D$2&amp;":"&amp;dbP!$D$2),"&gt;="&amp;AJ$6,INDIRECT($F$1&amp;dbP!$D$2&amp;":"&amp;dbP!$D$2),"&lt;="&amp;AJ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K226" s="1">
        <f ca="1">SUMIFS(INDIRECT($F$1&amp;$F226&amp;":"&amp;$F226),INDIRECT($F$1&amp;dbP!$D$2&amp;":"&amp;dbP!$D$2),"&gt;="&amp;AK$6,INDIRECT($F$1&amp;dbP!$D$2&amp;":"&amp;dbP!$D$2),"&lt;="&amp;AK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L226" s="1">
        <f ca="1">SUMIFS(INDIRECT($F$1&amp;$F226&amp;":"&amp;$F226),INDIRECT($F$1&amp;dbP!$D$2&amp;":"&amp;dbP!$D$2),"&gt;="&amp;AL$6,INDIRECT($F$1&amp;dbP!$D$2&amp;":"&amp;dbP!$D$2),"&lt;="&amp;AL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M226" s="1">
        <f ca="1">SUMIFS(INDIRECT($F$1&amp;$F226&amp;":"&amp;$F226),INDIRECT($F$1&amp;dbP!$D$2&amp;":"&amp;dbP!$D$2),"&gt;="&amp;AM$6,INDIRECT($F$1&amp;dbP!$D$2&amp;":"&amp;dbP!$D$2),"&lt;="&amp;AM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N226" s="1">
        <f ca="1">SUMIFS(INDIRECT($F$1&amp;$F226&amp;":"&amp;$F226),INDIRECT($F$1&amp;dbP!$D$2&amp;":"&amp;dbP!$D$2),"&gt;="&amp;AN$6,INDIRECT($F$1&amp;dbP!$D$2&amp;":"&amp;dbP!$D$2),"&lt;="&amp;AN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O226" s="1">
        <f ca="1">SUMIFS(INDIRECT($F$1&amp;$F226&amp;":"&amp;$F226),INDIRECT($F$1&amp;dbP!$D$2&amp;":"&amp;dbP!$D$2),"&gt;="&amp;AO$6,INDIRECT($F$1&amp;dbP!$D$2&amp;":"&amp;dbP!$D$2),"&lt;="&amp;AO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P226" s="1">
        <f ca="1">SUMIFS(INDIRECT($F$1&amp;$F226&amp;":"&amp;$F226),INDIRECT($F$1&amp;dbP!$D$2&amp;":"&amp;dbP!$D$2),"&gt;="&amp;AP$6,INDIRECT($F$1&amp;dbP!$D$2&amp;":"&amp;dbP!$D$2),"&lt;="&amp;AP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Q226" s="1">
        <f ca="1">SUMIFS(INDIRECT($F$1&amp;$F226&amp;":"&amp;$F226),INDIRECT($F$1&amp;dbP!$D$2&amp;":"&amp;dbP!$D$2),"&gt;="&amp;AQ$6,INDIRECT($F$1&amp;dbP!$D$2&amp;":"&amp;dbP!$D$2),"&lt;="&amp;AQ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R226" s="1">
        <f ca="1">SUMIFS(INDIRECT($F$1&amp;$F226&amp;":"&amp;$F226),INDIRECT($F$1&amp;dbP!$D$2&amp;":"&amp;dbP!$D$2),"&gt;="&amp;AR$6,INDIRECT($F$1&amp;dbP!$D$2&amp;":"&amp;dbP!$D$2),"&lt;="&amp;AR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S226" s="1">
        <f ca="1">SUMIFS(INDIRECT($F$1&amp;$F226&amp;":"&amp;$F226),INDIRECT($F$1&amp;dbP!$D$2&amp;":"&amp;dbP!$D$2),"&gt;="&amp;AS$6,INDIRECT($F$1&amp;dbP!$D$2&amp;":"&amp;dbP!$D$2),"&lt;="&amp;AS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T226" s="1">
        <f ca="1">SUMIFS(INDIRECT($F$1&amp;$F226&amp;":"&amp;$F226),INDIRECT($F$1&amp;dbP!$D$2&amp;":"&amp;dbP!$D$2),"&gt;="&amp;AT$6,INDIRECT($F$1&amp;dbP!$D$2&amp;":"&amp;dbP!$D$2),"&lt;="&amp;AT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U226" s="1">
        <f ca="1">SUMIFS(INDIRECT($F$1&amp;$F226&amp;":"&amp;$F226),INDIRECT($F$1&amp;dbP!$D$2&amp;":"&amp;dbP!$D$2),"&gt;="&amp;AU$6,INDIRECT($F$1&amp;dbP!$D$2&amp;":"&amp;dbP!$D$2),"&lt;="&amp;AU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V226" s="1">
        <f ca="1">SUMIFS(INDIRECT($F$1&amp;$F226&amp;":"&amp;$F226),INDIRECT($F$1&amp;dbP!$D$2&amp;":"&amp;dbP!$D$2),"&gt;="&amp;AV$6,INDIRECT($F$1&amp;dbP!$D$2&amp;":"&amp;dbP!$D$2),"&lt;="&amp;AV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W226" s="1">
        <f ca="1">SUMIFS(INDIRECT($F$1&amp;$F226&amp;":"&amp;$F226),INDIRECT($F$1&amp;dbP!$D$2&amp;":"&amp;dbP!$D$2),"&gt;="&amp;AW$6,INDIRECT($F$1&amp;dbP!$D$2&amp;":"&amp;dbP!$D$2),"&lt;="&amp;AW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X226" s="1">
        <f ca="1">SUMIFS(INDIRECT($F$1&amp;$F226&amp;":"&amp;$F226),INDIRECT($F$1&amp;dbP!$D$2&amp;":"&amp;dbP!$D$2),"&gt;="&amp;AX$6,INDIRECT($F$1&amp;dbP!$D$2&amp;":"&amp;dbP!$D$2),"&lt;="&amp;AX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Y226" s="1">
        <f ca="1">SUMIFS(INDIRECT($F$1&amp;$F226&amp;":"&amp;$F226),INDIRECT($F$1&amp;dbP!$D$2&amp;":"&amp;dbP!$D$2),"&gt;="&amp;AY$6,INDIRECT($F$1&amp;dbP!$D$2&amp;":"&amp;dbP!$D$2),"&lt;="&amp;AY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Z226" s="1">
        <f ca="1">SUMIFS(INDIRECT($F$1&amp;$F226&amp;":"&amp;$F226),INDIRECT($F$1&amp;dbP!$D$2&amp;":"&amp;dbP!$D$2),"&gt;="&amp;AZ$6,INDIRECT($F$1&amp;dbP!$D$2&amp;":"&amp;dbP!$D$2),"&lt;="&amp;AZ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A226" s="1">
        <f ca="1">SUMIFS(INDIRECT($F$1&amp;$F226&amp;":"&amp;$F226),INDIRECT($F$1&amp;dbP!$D$2&amp;":"&amp;dbP!$D$2),"&gt;="&amp;BA$6,INDIRECT($F$1&amp;dbP!$D$2&amp;":"&amp;dbP!$D$2),"&lt;="&amp;BA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B226" s="1">
        <f ca="1">SUMIFS(INDIRECT($F$1&amp;$F226&amp;":"&amp;$F226),INDIRECT($F$1&amp;dbP!$D$2&amp;":"&amp;dbP!$D$2),"&gt;="&amp;BB$6,INDIRECT($F$1&amp;dbP!$D$2&amp;":"&amp;dbP!$D$2),"&lt;="&amp;BB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C226" s="1">
        <f ca="1">SUMIFS(INDIRECT($F$1&amp;$F226&amp;":"&amp;$F226),INDIRECT($F$1&amp;dbP!$D$2&amp;":"&amp;dbP!$D$2),"&gt;="&amp;BC$6,INDIRECT($F$1&amp;dbP!$D$2&amp;":"&amp;dbP!$D$2),"&lt;="&amp;BC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D226" s="1">
        <f ca="1">SUMIFS(INDIRECT($F$1&amp;$F226&amp;":"&amp;$F226),INDIRECT($F$1&amp;dbP!$D$2&amp;":"&amp;dbP!$D$2),"&gt;="&amp;BD$6,INDIRECT($F$1&amp;dbP!$D$2&amp;":"&amp;dbP!$D$2),"&lt;="&amp;BD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E226" s="1">
        <f ca="1">SUMIFS(INDIRECT($F$1&amp;$F226&amp;":"&amp;$F226),INDIRECT($F$1&amp;dbP!$D$2&amp;":"&amp;dbP!$D$2),"&gt;="&amp;BE$6,INDIRECT($F$1&amp;dbP!$D$2&amp;":"&amp;dbP!$D$2),"&lt;="&amp;BE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</row>
    <row r="227" spans="2:57" x14ac:dyDescent="0.3">
      <c r="B227" s="1">
        <f>MAX(B$196:B226)+1</f>
        <v>39</v>
      </c>
      <c r="D227" s="1" t="str">
        <f ca="1">INDIRECT($B$1&amp;Items!AB$2&amp;$B227)</f>
        <v>PL(-)</v>
      </c>
      <c r="F227" s="1" t="str">
        <f ca="1">INDIRECT($B$1&amp;Items!X$2&amp;$B227)</f>
        <v>AA</v>
      </c>
      <c r="H227" s="13" t="str">
        <f ca="1">INDIRECT($B$1&amp;Items!U$2&amp;$B227)</f>
        <v>Себестоимость продаж</v>
      </c>
      <c r="I227" s="13" t="str">
        <f ca="1">IF(INDIRECT($B$1&amp;Items!V$2&amp;$B227)="",H227,INDIRECT($B$1&amp;Items!V$2&amp;$B227))</f>
        <v>Затраты этапа-2 бизнес-процесса</v>
      </c>
      <c r="J227" s="1" t="str">
        <f ca="1">IF(INDIRECT($B$1&amp;Items!W$2&amp;$B227)="",IF(H227&lt;&gt;I227,"  "&amp;I227,I227),"    "&amp;INDIRECT($B$1&amp;Items!W$2&amp;$B227))</f>
        <v xml:space="preserve">    Производственные затраты-9</v>
      </c>
      <c r="S227" s="1">
        <f ca="1">SUM($U227:INDIRECT(ADDRESS(ROW(),SUMIFS($1:$1,$5:$5,MAX($5:$5)))))</f>
        <v>787017.40650000004</v>
      </c>
      <c r="V227" s="1">
        <f ca="1">SUMIFS(INDIRECT($F$1&amp;$F227&amp;":"&amp;$F227),INDIRECT($F$1&amp;dbP!$D$2&amp;":"&amp;dbP!$D$2),"&gt;="&amp;V$6,INDIRECT($F$1&amp;dbP!$D$2&amp;":"&amp;dbP!$D$2),"&lt;="&amp;V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W227" s="1">
        <f ca="1">SUMIFS(INDIRECT($F$1&amp;$F227&amp;":"&amp;$F227),INDIRECT($F$1&amp;dbP!$D$2&amp;":"&amp;dbP!$D$2),"&gt;="&amp;W$6,INDIRECT($F$1&amp;dbP!$D$2&amp;":"&amp;dbP!$D$2),"&lt;="&amp;W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X227" s="1">
        <f ca="1">SUMIFS(INDIRECT($F$1&amp;$F227&amp;":"&amp;$F227),INDIRECT($F$1&amp;dbP!$D$2&amp;":"&amp;dbP!$D$2),"&gt;="&amp;X$6,INDIRECT($F$1&amp;dbP!$D$2&amp;":"&amp;dbP!$D$2),"&lt;="&amp;X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Y227" s="1">
        <f ca="1">SUMIFS(INDIRECT($F$1&amp;$F227&amp;":"&amp;$F227),INDIRECT($F$1&amp;dbP!$D$2&amp;":"&amp;dbP!$D$2),"&gt;="&amp;Y$6,INDIRECT($F$1&amp;dbP!$D$2&amp;":"&amp;dbP!$D$2),"&lt;="&amp;Y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Z227" s="1">
        <f ca="1">SUMIFS(INDIRECT($F$1&amp;$F227&amp;":"&amp;$F227),INDIRECT($F$1&amp;dbP!$D$2&amp;":"&amp;dbP!$D$2),"&gt;="&amp;Z$6,INDIRECT($F$1&amp;dbP!$D$2&amp;":"&amp;dbP!$D$2),"&lt;="&amp;Z$7,INDIRECT($F$1&amp;dbP!$O$2&amp;":"&amp;dbP!$O$2),$H227,INDIRECT($F$1&amp;dbP!$P$2&amp;":"&amp;dbP!$P$2),IF($I227=$J227,"*",$I227),INDIRECT($F$1&amp;dbP!$Q$2&amp;":"&amp;dbP!$Q$2),IF(OR($I227=$J227,"  "&amp;$I227=$J227),"*",RIGHT($J227,LEN($J227)-4)))</f>
        <v>242159.20200000002</v>
      </c>
      <c r="AA227" s="1">
        <f ca="1">SUMIFS(INDIRECT($F$1&amp;$F227&amp;":"&amp;$F227),INDIRECT($F$1&amp;dbP!$D$2&amp;":"&amp;dbP!$D$2),"&gt;="&amp;AA$6,INDIRECT($F$1&amp;dbP!$D$2&amp;":"&amp;dbP!$D$2),"&lt;="&amp;AA$7,INDIRECT($F$1&amp;dbP!$O$2&amp;":"&amp;dbP!$O$2),$H227,INDIRECT($F$1&amp;dbP!$P$2&amp;":"&amp;dbP!$P$2),IF($I227=$J227,"*",$I227),INDIRECT($F$1&amp;dbP!$Q$2&amp;":"&amp;dbP!$Q$2),IF(OR($I227=$J227,"  "&amp;$I227=$J227),"*",RIGHT($J227,LEN($J227)-4)))</f>
        <v>544858.20449999999</v>
      </c>
      <c r="AB227" s="1">
        <f ca="1">SUMIFS(INDIRECT($F$1&amp;$F227&amp;":"&amp;$F227),INDIRECT($F$1&amp;dbP!$D$2&amp;":"&amp;dbP!$D$2),"&gt;="&amp;AB$6,INDIRECT($F$1&amp;dbP!$D$2&amp;":"&amp;dbP!$D$2),"&lt;="&amp;AB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C227" s="1">
        <f ca="1">SUMIFS(INDIRECT($F$1&amp;$F227&amp;":"&amp;$F227),INDIRECT($F$1&amp;dbP!$D$2&amp;":"&amp;dbP!$D$2),"&gt;="&amp;AC$6,INDIRECT($F$1&amp;dbP!$D$2&amp;":"&amp;dbP!$D$2),"&lt;="&amp;AC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D227" s="1">
        <f ca="1">SUMIFS(INDIRECT($F$1&amp;$F227&amp;":"&amp;$F227),INDIRECT($F$1&amp;dbP!$D$2&amp;":"&amp;dbP!$D$2),"&gt;="&amp;AD$6,INDIRECT($F$1&amp;dbP!$D$2&amp;":"&amp;dbP!$D$2),"&lt;="&amp;AD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E227" s="1">
        <f ca="1">SUMIFS(INDIRECT($F$1&amp;$F227&amp;":"&amp;$F227),INDIRECT($F$1&amp;dbP!$D$2&amp;":"&amp;dbP!$D$2),"&gt;="&amp;AE$6,INDIRECT($F$1&amp;dbP!$D$2&amp;":"&amp;dbP!$D$2),"&lt;="&amp;AE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F227" s="1">
        <f ca="1">SUMIFS(INDIRECT($F$1&amp;$F227&amp;":"&amp;$F227),INDIRECT($F$1&amp;dbP!$D$2&amp;":"&amp;dbP!$D$2),"&gt;="&amp;AF$6,INDIRECT($F$1&amp;dbP!$D$2&amp;":"&amp;dbP!$D$2),"&lt;="&amp;AF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G227" s="1">
        <f ca="1">SUMIFS(INDIRECT($F$1&amp;$F227&amp;":"&amp;$F227),INDIRECT($F$1&amp;dbP!$D$2&amp;":"&amp;dbP!$D$2),"&gt;="&amp;AG$6,INDIRECT($F$1&amp;dbP!$D$2&amp;":"&amp;dbP!$D$2),"&lt;="&amp;AG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H227" s="1">
        <f ca="1">SUMIFS(INDIRECT($F$1&amp;$F227&amp;":"&amp;$F227),INDIRECT($F$1&amp;dbP!$D$2&amp;":"&amp;dbP!$D$2),"&gt;="&amp;AH$6,INDIRECT($F$1&amp;dbP!$D$2&amp;":"&amp;dbP!$D$2),"&lt;="&amp;AH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I227" s="1">
        <f ca="1">SUMIFS(INDIRECT($F$1&amp;$F227&amp;":"&amp;$F227),INDIRECT($F$1&amp;dbP!$D$2&amp;":"&amp;dbP!$D$2),"&gt;="&amp;AI$6,INDIRECT($F$1&amp;dbP!$D$2&amp;":"&amp;dbP!$D$2),"&lt;="&amp;AI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J227" s="1">
        <f ca="1">SUMIFS(INDIRECT($F$1&amp;$F227&amp;":"&amp;$F227),INDIRECT($F$1&amp;dbP!$D$2&amp;":"&amp;dbP!$D$2),"&gt;="&amp;AJ$6,INDIRECT($F$1&amp;dbP!$D$2&amp;":"&amp;dbP!$D$2),"&lt;="&amp;AJ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K227" s="1">
        <f ca="1">SUMIFS(INDIRECT($F$1&amp;$F227&amp;":"&amp;$F227),INDIRECT($F$1&amp;dbP!$D$2&amp;":"&amp;dbP!$D$2),"&gt;="&amp;AK$6,INDIRECT($F$1&amp;dbP!$D$2&amp;":"&amp;dbP!$D$2),"&lt;="&amp;AK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L227" s="1">
        <f ca="1">SUMIFS(INDIRECT($F$1&amp;$F227&amp;":"&amp;$F227),INDIRECT($F$1&amp;dbP!$D$2&amp;":"&amp;dbP!$D$2),"&gt;="&amp;AL$6,INDIRECT($F$1&amp;dbP!$D$2&amp;":"&amp;dbP!$D$2),"&lt;="&amp;AL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M227" s="1">
        <f ca="1">SUMIFS(INDIRECT($F$1&amp;$F227&amp;":"&amp;$F227),INDIRECT($F$1&amp;dbP!$D$2&amp;":"&amp;dbP!$D$2),"&gt;="&amp;AM$6,INDIRECT($F$1&amp;dbP!$D$2&amp;":"&amp;dbP!$D$2),"&lt;="&amp;AM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N227" s="1">
        <f ca="1">SUMIFS(INDIRECT($F$1&amp;$F227&amp;":"&amp;$F227),INDIRECT($F$1&amp;dbP!$D$2&amp;":"&amp;dbP!$D$2),"&gt;="&amp;AN$6,INDIRECT($F$1&amp;dbP!$D$2&amp;":"&amp;dbP!$D$2),"&lt;="&amp;AN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O227" s="1">
        <f ca="1">SUMIFS(INDIRECT($F$1&amp;$F227&amp;":"&amp;$F227),INDIRECT($F$1&amp;dbP!$D$2&amp;":"&amp;dbP!$D$2),"&gt;="&amp;AO$6,INDIRECT($F$1&amp;dbP!$D$2&amp;":"&amp;dbP!$D$2),"&lt;="&amp;AO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P227" s="1">
        <f ca="1">SUMIFS(INDIRECT($F$1&amp;$F227&amp;":"&amp;$F227),INDIRECT($F$1&amp;dbP!$D$2&amp;":"&amp;dbP!$D$2),"&gt;="&amp;AP$6,INDIRECT($F$1&amp;dbP!$D$2&amp;":"&amp;dbP!$D$2),"&lt;="&amp;AP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Q227" s="1">
        <f ca="1">SUMIFS(INDIRECT($F$1&amp;$F227&amp;":"&amp;$F227),INDIRECT($F$1&amp;dbP!$D$2&amp;":"&amp;dbP!$D$2),"&gt;="&amp;AQ$6,INDIRECT($F$1&amp;dbP!$D$2&amp;":"&amp;dbP!$D$2),"&lt;="&amp;AQ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R227" s="1">
        <f ca="1">SUMIFS(INDIRECT($F$1&amp;$F227&amp;":"&amp;$F227),INDIRECT($F$1&amp;dbP!$D$2&amp;":"&amp;dbP!$D$2),"&gt;="&amp;AR$6,INDIRECT($F$1&amp;dbP!$D$2&amp;":"&amp;dbP!$D$2),"&lt;="&amp;AR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S227" s="1">
        <f ca="1">SUMIFS(INDIRECT($F$1&amp;$F227&amp;":"&amp;$F227),INDIRECT($F$1&amp;dbP!$D$2&amp;":"&amp;dbP!$D$2),"&gt;="&amp;AS$6,INDIRECT($F$1&amp;dbP!$D$2&amp;":"&amp;dbP!$D$2),"&lt;="&amp;AS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T227" s="1">
        <f ca="1">SUMIFS(INDIRECT($F$1&amp;$F227&amp;":"&amp;$F227),INDIRECT($F$1&amp;dbP!$D$2&amp;":"&amp;dbP!$D$2),"&gt;="&amp;AT$6,INDIRECT($F$1&amp;dbP!$D$2&amp;":"&amp;dbP!$D$2),"&lt;="&amp;AT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U227" s="1">
        <f ca="1">SUMIFS(INDIRECT($F$1&amp;$F227&amp;":"&amp;$F227),INDIRECT($F$1&amp;dbP!$D$2&amp;":"&amp;dbP!$D$2),"&gt;="&amp;AU$6,INDIRECT($F$1&amp;dbP!$D$2&amp;":"&amp;dbP!$D$2),"&lt;="&amp;AU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V227" s="1">
        <f ca="1">SUMIFS(INDIRECT($F$1&amp;$F227&amp;":"&amp;$F227),INDIRECT($F$1&amp;dbP!$D$2&amp;":"&amp;dbP!$D$2),"&gt;="&amp;AV$6,INDIRECT($F$1&amp;dbP!$D$2&amp;":"&amp;dbP!$D$2),"&lt;="&amp;AV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W227" s="1">
        <f ca="1">SUMIFS(INDIRECT($F$1&amp;$F227&amp;":"&amp;$F227),INDIRECT($F$1&amp;dbP!$D$2&amp;":"&amp;dbP!$D$2),"&gt;="&amp;AW$6,INDIRECT($F$1&amp;dbP!$D$2&amp;":"&amp;dbP!$D$2),"&lt;="&amp;AW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X227" s="1">
        <f ca="1">SUMIFS(INDIRECT($F$1&amp;$F227&amp;":"&amp;$F227),INDIRECT($F$1&amp;dbP!$D$2&amp;":"&amp;dbP!$D$2),"&gt;="&amp;AX$6,INDIRECT($F$1&amp;dbP!$D$2&amp;":"&amp;dbP!$D$2),"&lt;="&amp;AX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Y227" s="1">
        <f ca="1">SUMIFS(INDIRECT($F$1&amp;$F227&amp;":"&amp;$F227),INDIRECT($F$1&amp;dbP!$D$2&amp;":"&amp;dbP!$D$2),"&gt;="&amp;AY$6,INDIRECT($F$1&amp;dbP!$D$2&amp;":"&amp;dbP!$D$2),"&lt;="&amp;AY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AZ227" s="1">
        <f ca="1">SUMIFS(INDIRECT($F$1&amp;$F227&amp;":"&amp;$F227),INDIRECT($F$1&amp;dbP!$D$2&amp;":"&amp;dbP!$D$2),"&gt;="&amp;AZ$6,INDIRECT($F$1&amp;dbP!$D$2&amp;":"&amp;dbP!$D$2),"&lt;="&amp;AZ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A227" s="1">
        <f ca="1">SUMIFS(INDIRECT($F$1&amp;$F227&amp;":"&amp;$F227),INDIRECT($F$1&amp;dbP!$D$2&amp;":"&amp;dbP!$D$2),"&gt;="&amp;BA$6,INDIRECT($F$1&amp;dbP!$D$2&amp;":"&amp;dbP!$D$2),"&lt;="&amp;BA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B227" s="1">
        <f ca="1">SUMIFS(INDIRECT($F$1&amp;$F227&amp;":"&amp;$F227),INDIRECT($F$1&amp;dbP!$D$2&amp;":"&amp;dbP!$D$2),"&gt;="&amp;BB$6,INDIRECT($F$1&amp;dbP!$D$2&amp;":"&amp;dbP!$D$2),"&lt;="&amp;BB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C227" s="1">
        <f ca="1">SUMIFS(INDIRECT($F$1&amp;$F227&amp;":"&amp;$F227),INDIRECT($F$1&amp;dbP!$D$2&amp;":"&amp;dbP!$D$2),"&gt;="&amp;BC$6,INDIRECT($F$1&amp;dbP!$D$2&amp;":"&amp;dbP!$D$2),"&lt;="&amp;BC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D227" s="1">
        <f ca="1">SUMIFS(INDIRECT($F$1&amp;$F227&amp;":"&amp;$F227),INDIRECT($F$1&amp;dbP!$D$2&amp;":"&amp;dbP!$D$2),"&gt;="&amp;BD$6,INDIRECT($F$1&amp;dbP!$D$2&amp;":"&amp;dbP!$D$2),"&lt;="&amp;BD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  <c r="BE227" s="1">
        <f ca="1">SUMIFS(INDIRECT($F$1&amp;$F227&amp;":"&amp;$F227),INDIRECT($F$1&amp;dbP!$D$2&amp;":"&amp;dbP!$D$2),"&gt;="&amp;BE$6,INDIRECT($F$1&amp;dbP!$D$2&amp;":"&amp;dbP!$D$2),"&lt;="&amp;BE$7,INDIRECT($F$1&amp;dbP!$O$2&amp;":"&amp;dbP!$O$2),$H227,INDIRECT($F$1&amp;dbP!$P$2&amp;":"&amp;dbP!$P$2),IF($I227=$J227,"*",$I227),INDIRECT($F$1&amp;dbP!$Q$2&amp;":"&amp;dbP!$Q$2),IF(OR($I227=$J227,"  "&amp;$I227=$J227),"*",RIGHT($J227,LEN($J227)-4)))</f>
        <v>0</v>
      </c>
    </row>
    <row r="228" spans="2:57" x14ac:dyDescent="0.3">
      <c r="B228" s="1">
        <f>MAX(B$196:B227)+1</f>
        <v>40</v>
      </c>
      <c r="D228" s="1" t="str">
        <f ca="1">INDIRECT($B$1&amp;Items!AB$2&amp;$B228)</f>
        <v>PL(-)</v>
      </c>
      <c r="F228" s="1" t="str">
        <f ca="1">INDIRECT($B$1&amp;Items!X$2&amp;$B228)</f>
        <v>AA</v>
      </c>
      <c r="H228" s="13" t="str">
        <f ca="1">INDIRECT($B$1&amp;Items!U$2&amp;$B228)</f>
        <v>Себестоимость продаж</v>
      </c>
      <c r="I228" s="13" t="str">
        <f ca="1">IF(INDIRECT($B$1&amp;Items!V$2&amp;$B228)="",H228,INDIRECT($B$1&amp;Items!V$2&amp;$B228))</f>
        <v>Затраты этапа-2 бизнес-процесса</v>
      </c>
      <c r="J228" s="1" t="str">
        <f ca="1">IF(INDIRECT($B$1&amp;Items!W$2&amp;$B228)="",IF(H228&lt;&gt;I228,"  "&amp;I228,I228),"    "&amp;INDIRECT($B$1&amp;Items!W$2&amp;$B228))</f>
        <v xml:space="preserve">    Производственные затраты-10</v>
      </c>
      <c r="S228" s="1">
        <f ca="1">SUM($U228:INDIRECT(ADDRESS(ROW(),SUMIFS($1:$1,$5:$5,MAX($5:$5)))))</f>
        <v>759876.18804500008</v>
      </c>
      <c r="V228" s="1">
        <f ca="1">SUMIFS(INDIRECT($F$1&amp;$F228&amp;":"&amp;$F228),INDIRECT($F$1&amp;dbP!$D$2&amp;":"&amp;dbP!$D$2),"&gt;="&amp;V$6,INDIRECT($F$1&amp;dbP!$D$2&amp;":"&amp;dbP!$D$2),"&lt;="&amp;V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W228" s="1">
        <f ca="1">SUMIFS(INDIRECT($F$1&amp;$F228&amp;":"&amp;$F228),INDIRECT($F$1&amp;dbP!$D$2&amp;":"&amp;dbP!$D$2),"&gt;="&amp;W$6,INDIRECT($F$1&amp;dbP!$D$2&amp;":"&amp;dbP!$D$2),"&lt;="&amp;W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X228" s="1">
        <f ca="1">SUMIFS(INDIRECT($F$1&amp;$F228&amp;":"&amp;$F228),INDIRECT($F$1&amp;dbP!$D$2&amp;":"&amp;dbP!$D$2),"&gt;="&amp;X$6,INDIRECT($F$1&amp;dbP!$D$2&amp;":"&amp;dbP!$D$2),"&lt;="&amp;X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Y228" s="1">
        <f ca="1">SUMIFS(INDIRECT($F$1&amp;$F228&amp;":"&amp;$F228),INDIRECT($F$1&amp;dbP!$D$2&amp;":"&amp;dbP!$D$2),"&gt;="&amp;Y$6,INDIRECT($F$1&amp;dbP!$D$2&amp;":"&amp;dbP!$D$2),"&lt;="&amp;Y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Z228" s="1">
        <f ca="1">SUMIFS(INDIRECT($F$1&amp;$F228&amp;":"&amp;$F228),INDIRECT($F$1&amp;dbP!$D$2&amp;":"&amp;dbP!$D$2),"&gt;="&amp;Z$6,INDIRECT($F$1&amp;dbP!$D$2&amp;":"&amp;dbP!$D$2),"&lt;="&amp;Z$7,INDIRECT($F$1&amp;dbP!$O$2&amp;":"&amp;dbP!$O$2),$H228,INDIRECT($F$1&amp;dbP!$P$2&amp;":"&amp;dbP!$P$2),IF($I228=$J228,"*",$I228),INDIRECT($F$1&amp;dbP!$Q$2&amp;":"&amp;dbP!$Q$2),IF(OR($I228=$J228,"  "&amp;$I228=$J228),"*",RIGHT($J228,LEN($J228)-4)))</f>
        <v>233808.05786000003</v>
      </c>
      <c r="AA228" s="1">
        <f ca="1">SUMIFS(INDIRECT($F$1&amp;$F228&amp;":"&amp;$F228),INDIRECT($F$1&amp;dbP!$D$2&amp;":"&amp;dbP!$D$2),"&gt;="&amp;AA$6,INDIRECT($F$1&amp;dbP!$D$2&amp;":"&amp;dbP!$D$2),"&lt;="&amp;AA$7,INDIRECT($F$1&amp;dbP!$O$2&amp;":"&amp;dbP!$O$2),$H228,INDIRECT($F$1&amp;dbP!$P$2&amp;":"&amp;dbP!$P$2),IF($I228=$J228,"*",$I228),INDIRECT($F$1&amp;dbP!$Q$2&amp;":"&amp;dbP!$Q$2),IF(OR($I228=$J228,"  "&amp;$I228=$J228),"*",RIGHT($J228,LEN($J228)-4)))</f>
        <v>526068.13018500002</v>
      </c>
      <c r="AB228" s="1">
        <f ca="1">SUMIFS(INDIRECT($F$1&amp;$F228&amp;":"&amp;$F228),INDIRECT($F$1&amp;dbP!$D$2&amp;":"&amp;dbP!$D$2),"&gt;="&amp;AB$6,INDIRECT($F$1&amp;dbP!$D$2&amp;":"&amp;dbP!$D$2),"&lt;="&amp;AB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C228" s="1">
        <f ca="1">SUMIFS(INDIRECT($F$1&amp;$F228&amp;":"&amp;$F228),INDIRECT($F$1&amp;dbP!$D$2&amp;":"&amp;dbP!$D$2),"&gt;="&amp;AC$6,INDIRECT($F$1&amp;dbP!$D$2&amp;":"&amp;dbP!$D$2),"&lt;="&amp;AC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D228" s="1">
        <f ca="1">SUMIFS(INDIRECT($F$1&amp;$F228&amp;":"&amp;$F228),INDIRECT($F$1&amp;dbP!$D$2&amp;":"&amp;dbP!$D$2),"&gt;="&amp;AD$6,INDIRECT($F$1&amp;dbP!$D$2&amp;":"&amp;dbP!$D$2),"&lt;="&amp;AD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E228" s="1">
        <f ca="1">SUMIFS(INDIRECT($F$1&amp;$F228&amp;":"&amp;$F228),INDIRECT($F$1&amp;dbP!$D$2&amp;":"&amp;dbP!$D$2),"&gt;="&amp;AE$6,INDIRECT($F$1&amp;dbP!$D$2&amp;":"&amp;dbP!$D$2),"&lt;="&amp;AE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F228" s="1">
        <f ca="1">SUMIFS(INDIRECT($F$1&amp;$F228&amp;":"&amp;$F228),INDIRECT($F$1&amp;dbP!$D$2&amp;":"&amp;dbP!$D$2),"&gt;="&amp;AF$6,INDIRECT($F$1&amp;dbP!$D$2&amp;":"&amp;dbP!$D$2),"&lt;="&amp;AF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G228" s="1">
        <f ca="1">SUMIFS(INDIRECT($F$1&amp;$F228&amp;":"&amp;$F228),INDIRECT($F$1&amp;dbP!$D$2&amp;":"&amp;dbP!$D$2),"&gt;="&amp;AG$6,INDIRECT($F$1&amp;dbP!$D$2&amp;":"&amp;dbP!$D$2),"&lt;="&amp;AG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H228" s="1">
        <f ca="1">SUMIFS(INDIRECT($F$1&amp;$F228&amp;":"&amp;$F228),INDIRECT($F$1&amp;dbP!$D$2&amp;":"&amp;dbP!$D$2),"&gt;="&amp;AH$6,INDIRECT($F$1&amp;dbP!$D$2&amp;":"&amp;dbP!$D$2),"&lt;="&amp;AH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I228" s="1">
        <f ca="1">SUMIFS(INDIRECT($F$1&amp;$F228&amp;":"&amp;$F228),INDIRECT($F$1&amp;dbP!$D$2&amp;":"&amp;dbP!$D$2),"&gt;="&amp;AI$6,INDIRECT($F$1&amp;dbP!$D$2&amp;":"&amp;dbP!$D$2),"&lt;="&amp;AI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J228" s="1">
        <f ca="1">SUMIFS(INDIRECT($F$1&amp;$F228&amp;":"&amp;$F228),INDIRECT($F$1&amp;dbP!$D$2&amp;":"&amp;dbP!$D$2),"&gt;="&amp;AJ$6,INDIRECT($F$1&amp;dbP!$D$2&amp;":"&amp;dbP!$D$2),"&lt;="&amp;AJ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K228" s="1">
        <f ca="1">SUMIFS(INDIRECT($F$1&amp;$F228&amp;":"&amp;$F228),INDIRECT($F$1&amp;dbP!$D$2&amp;":"&amp;dbP!$D$2),"&gt;="&amp;AK$6,INDIRECT($F$1&amp;dbP!$D$2&amp;":"&amp;dbP!$D$2),"&lt;="&amp;AK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L228" s="1">
        <f ca="1">SUMIFS(INDIRECT($F$1&amp;$F228&amp;":"&amp;$F228),INDIRECT($F$1&amp;dbP!$D$2&amp;":"&amp;dbP!$D$2),"&gt;="&amp;AL$6,INDIRECT($F$1&amp;dbP!$D$2&amp;":"&amp;dbP!$D$2),"&lt;="&amp;AL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M228" s="1">
        <f ca="1">SUMIFS(INDIRECT($F$1&amp;$F228&amp;":"&amp;$F228),INDIRECT($F$1&amp;dbP!$D$2&amp;":"&amp;dbP!$D$2),"&gt;="&amp;AM$6,INDIRECT($F$1&amp;dbP!$D$2&amp;":"&amp;dbP!$D$2),"&lt;="&amp;AM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N228" s="1">
        <f ca="1">SUMIFS(INDIRECT($F$1&amp;$F228&amp;":"&amp;$F228),INDIRECT($F$1&amp;dbP!$D$2&amp;":"&amp;dbP!$D$2),"&gt;="&amp;AN$6,INDIRECT($F$1&amp;dbP!$D$2&amp;":"&amp;dbP!$D$2),"&lt;="&amp;AN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O228" s="1">
        <f ca="1">SUMIFS(INDIRECT($F$1&amp;$F228&amp;":"&amp;$F228),INDIRECT($F$1&amp;dbP!$D$2&amp;":"&amp;dbP!$D$2),"&gt;="&amp;AO$6,INDIRECT($F$1&amp;dbP!$D$2&amp;":"&amp;dbP!$D$2),"&lt;="&amp;AO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P228" s="1">
        <f ca="1">SUMIFS(INDIRECT($F$1&amp;$F228&amp;":"&amp;$F228),INDIRECT($F$1&amp;dbP!$D$2&amp;":"&amp;dbP!$D$2),"&gt;="&amp;AP$6,INDIRECT($F$1&amp;dbP!$D$2&amp;":"&amp;dbP!$D$2),"&lt;="&amp;AP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Q228" s="1">
        <f ca="1">SUMIFS(INDIRECT($F$1&amp;$F228&amp;":"&amp;$F228),INDIRECT($F$1&amp;dbP!$D$2&amp;":"&amp;dbP!$D$2),"&gt;="&amp;AQ$6,INDIRECT($F$1&amp;dbP!$D$2&amp;":"&amp;dbP!$D$2),"&lt;="&amp;AQ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R228" s="1">
        <f ca="1">SUMIFS(INDIRECT($F$1&amp;$F228&amp;":"&amp;$F228),INDIRECT($F$1&amp;dbP!$D$2&amp;":"&amp;dbP!$D$2),"&gt;="&amp;AR$6,INDIRECT($F$1&amp;dbP!$D$2&amp;":"&amp;dbP!$D$2),"&lt;="&amp;AR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S228" s="1">
        <f ca="1">SUMIFS(INDIRECT($F$1&amp;$F228&amp;":"&amp;$F228),INDIRECT($F$1&amp;dbP!$D$2&amp;":"&amp;dbP!$D$2),"&gt;="&amp;AS$6,INDIRECT($F$1&amp;dbP!$D$2&amp;":"&amp;dbP!$D$2),"&lt;="&amp;AS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T228" s="1">
        <f ca="1">SUMIFS(INDIRECT($F$1&amp;$F228&amp;":"&amp;$F228),INDIRECT($F$1&amp;dbP!$D$2&amp;":"&amp;dbP!$D$2),"&gt;="&amp;AT$6,INDIRECT($F$1&amp;dbP!$D$2&amp;":"&amp;dbP!$D$2),"&lt;="&amp;AT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U228" s="1">
        <f ca="1">SUMIFS(INDIRECT($F$1&amp;$F228&amp;":"&amp;$F228),INDIRECT($F$1&amp;dbP!$D$2&amp;":"&amp;dbP!$D$2),"&gt;="&amp;AU$6,INDIRECT($F$1&amp;dbP!$D$2&amp;":"&amp;dbP!$D$2),"&lt;="&amp;AU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V228" s="1">
        <f ca="1">SUMIFS(INDIRECT($F$1&amp;$F228&amp;":"&amp;$F228),INDIRECT($F$1&amp;dbP!$D$2&amp;":"&amp;dbP!$D$2),"&gt;="&amp;AV$6,INDIRECT($F$1&amp;dbP!$D$2&amp;":"&amp;dbP!$D$2),"&lt;="&amp;AV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W228" s="1">
        <f ca="1">SUMIFS(INDIRECT($F$1&amp;$F228&amp;":"&amp;$F228),INDIRECT($F$1&amp;dbP!$D$2&amp;":"&amp;dbP!$D$2),"&gt;="&amp;AW$6,INDIRECT($F$1&amp;dbP!$D$2&amp;":"&amp;dbP!$D$2),"&lt;="&amp;AW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X228" s="1">
        <f ca="1">SUMIFS(INDIRECT($F$1&amp;$F228&amp;":"&amp;$F228),INDIRECT($F$1&amp;dbP!$D$2&amp;":"&amp;dbP!$D$2),"&gt;="&amp;AX$6,INDIRECT($F$1&amp;dbP!$D$2&amp;":"&amp;dbP!$D$2),"&lt;="&amp;AX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Y228" s="1">
        <f ca="1">SUMIFS(INDIRECT($F$1&amp;$F228&amp;":"&amp;$F228),INDIRECT($F$1&amp;dbP!$D$2&amp;":"&amp;dbP!$D$2),"&gt;="&amp;AY$6,INDIRECT($F$1&amp;dbP!$D$2&amp;":"&amp;dbP!$D$2),"&lt;="&amp;AY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AZ228" s="1">
        <f ca="1">SUMIFS(INDIRECT($F$1&amp;$F228&amp;":"&amp;$F228),INDIRECT($F$1&amp;dbP!$D$2&amp;":"&amp;dbP!$D$2),"&gt;="&amp;AZ$6,INDIRECT($F$1&amp;dbP!$D$2&amp;":"&amp;dbP!$D$2),"&lt;="&amp;AZ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A228" s="1">
        <f ca="1">SUMIFS(INDIRECT($F$1&amp;$F228&amp;":"&amp;$F228),INDIRECT($F$1&amp;dbP!$D$2&amp;":"&amp;dbP!$D$2),"&gt;="&amp;BA$6,INDIRECT($F$1&amp;dbP!$D$2&amp;":"&amp;dbP!$D$2),"&lt;="&amp;BA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B228" s="1">
        <f ca="1">SUMIFS(INDIRECT($F$1&amp;$F228&amp;":"&amp;$F228),INDIRECT($F$1&amp;dbP!$D$2&amp;":"&amp;dbP!$D$2),"&gt;="&amp;BB$6,INDIRECT($F$1&amp;dbP!$D$2&amp;":"&amp;dbP!$D$2),"&lt;="&amp;BB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C228" s="1">
        <f ca="1">SUMIFS(INDIRECT($F$1&amp;$F228&amp;":"&amp;$F228),INDIRECT($F$1&amp;dbP!$D$2&amp;":"&amp;dbP!$D$2),"&gt;="&amp;BC$6,INDIRECT($F$1&amp;dbP!$D$2&amp;":"&amp;dbP!$D$2),"&lt;="&amp;BC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D228" s="1">
        <f ca="1">SUMIFS(INDIRECT($F$1&amp;$F228&amp;":"&amp;$F228),INDIRECT($F$1&amp;dbP!$D$2&amp;":"&amp;dbP!$D$2),"&gt;="&amp;BD$6,INDIRECT($F$1&amp;dbP!$D$2&amp;":"&amp;dbP!$D$2),"&lt;="&amp;BD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  <c r="BE228" s="1">
        <f ca="1">SUMIFS(INDIRECT($F$1&amp;$F228&amp;":"&amp;$F228),INDIRECT($F$1&amp;dbP!$D$2&amp;":"&amp;dbP!$D$2),"&gt;="&amp;BE$6,INDIRECT($F$1&amp;dbP!$D$2&amp;":"&amp;dbP!$D$2),"&lt;="&amp;BE$7,INDIRECT($F$1&amp;dbP!$O$2&amp;":"&amp;dbP!$O$2),$H228,INDIRECT($F$1&amp;dbP!$P$2&amp;":"&amp;dbP!$P$2),IF($I228=$J228,"*",$I228),INDIRECT($F$1&amp;dbP!$Q$2&amp;":"&amp;dbP!$Q$2),IF(OR($I228=$J228,"  "&amp;$I228=$J228),"*",RIGHT($J228,LEN($J228)-4)))</f>
        <v>0</v>
      </c>
    </row>
    <row r="229" spans="2:57" x14ac:dyDescent="0.3">
      <c r="B229" s="1">
        <f>MAX(B$196:B228)+1</f>
        <v>41</v>
      </c>
      <c r="D229" s="1">
        <f ca="1">INDIRECT($B$1&amp;Items!AB$2&amp;$B229)</f>
        <v>0</v>
      </c>
      <c r="F229" s="1" t="str">
        <f ca="1">INDIRECT($B$1&amp;Items!X$2&amp;$B229)</f>
        <v>AA</v>
      </c>
      <c r="H229" s="13" t="str">
        <f ca="1">INDIRECT($B$1&amp;Items!U$2&amp;$B229)</f>
        <v>Себестоимость продаж</v>
      </c>
      <c r="I229" s="13" t="str">
        <f ca="1">IF(INDIRECT($B$1&amp;Items!V$2&amp;$B229)="",H229,INDIRECT($B$1&amp;Items!V$2&amp;$B229))</f>
        <v>Затраты этапа-3 бизнес-процесса</v>
      </c>
      <c r="J229" s="1" t="str">
        <f ca="1">IF(INDIRECT($B$1&amp;Items!W$2&amp;$B229)="",IF(H229&lt;&gt;I229,"  "&amp;I229,I229),"    "&amp;INDIRECT($B$1&amp;Items!W$2&amp;$B229))</f>
        <v xml:space="preserve">  Затраты этапа-3 бизнес-процесса</v>
      </c>
      <c r="S229" s="1">
        <f ca="1">SUM($U229:INDIRECT(ADDRESS(ROW(),SUMIFS($1:$1,$5:$5,MAX($5:$5)))))</f>
        <v>11008261.7956337</v>
      </c>
      <c r="V229" s="1">
        <f ca="1">SUMIFS(INDIRECT($F$1&amp;$F229&amp;":"&amp;$F229),INDIRECT($F$1&amp;dbP!$D$2&amp;":"&amp;dbP!$D$2),"&gt;="&amp;V$6,INDIRECT($F$1&amp;dbP!$D$2&amp;":"&amp;dbP!$D$2),"&lt;="&amp;V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W229" s="1">
        <f ca="1">SUMIFS(INDIRECT($F$1&amp;$F229&amp;":"&amp;$F229),INDIRECT($F$1&amp;dbP!$D$2&amp;":"&amp;dbP!$D$2),"&gt;="&amp;W$6,INDIRECT($F$1&amp;dbP!$D$2&amp;":"&amp;dbP!$D$2),"&lt;="&amp;W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X229" s="1">
        <f ca="1">SUMIFS(INDIRECT($F$1&amp;$F229&amp;":"&amp;$F229),INDIRECT($F$1&amp;dbP!$D$2&amp;":"&amp;dbP!$D$2),"&gt;="&amp;X$6,INDIRECT($F$1&amp;dbP!$D$2&amp;":"&amp;dbP!$D$2),"&lt;="&amp;X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Y229" s="1">
        <f ca="1">SUMIFS(INDIRECT($F$1&amp;$F229&amp;":"&amp;$F229),INDIRECT($F$1&amp;dbP!$D$2&amp;":"&amp;dbP!$D$2),"&gt;="&amp;Y$6,INDIRECT($F$1&amp;dbP!$D$2&amp;":"&amp;dbP!$D$2),"&lt;="&amp;Y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Z229" s="1">
        <f ca="1">SUMIFS(INDIRECT($F$1&amp;$F229&amp;":"&amp;$F229),INDIRECT($F$1&amp;dbP!$D$2&amp;":"&amp;dbP!$D$2),"&gt;="&amp;Z$6,INDIRECT($F$1&amp;dbP!$D$2&amp;":"&amp;dbP!$D$2),"&lt;="&amp;Z$7,INDIRECT($F$1&amp;dbP!$O$2&amp;":"&amp;dbP!$O$2),$H229,INDIRECT($F$1&amp;dbP!$P$2&amp;":"&amp;dbP!$P$2),IF($I229=$J229,"*",$I229),INDIRECT($F$1&amp;dbP!$Q$2&amp;":"&amp;dbP!$Q$2),IF(OR($I229=$J229,"  "&amp;$I229=$J229),"*",RIGHT($J229,LEN($J229)-4)))</f>
        <v>3387157.4755796008</v>
      </c>
      <c r="AA229" s="1">
        <f ca="1">SUMIFS(INDIRECT($F$1&amp;$F229&amp;":"&amp;$F229),INDIRECT($F$1&amp;dbP!$D$2&amp;":"&amp;dbP!$D$2),"&gt;="&amp;AA$6,INDIRECT($F$1&amp;dbP!$D$2&amp;":"&amp;dbP!$D$2),"&lt;="&amp;AA$7,INDIRECT($F$1&amp;dbP!$O$2&amp;":"&amp;dbP!$O$2),$H229,INDIRECT($F$1&amp;dbP!$P$2&amp;":"&amp;dbP!$P$2),IF($I229=$J229,"*",$I229),INDIRECT($F$1&amp;dbP!$Q$2&amp;":"&amp;dbP!$Q$2),IF(OR($I229=$J229,"  "&amp;$I229=$J229),"*",RIGHT($J229,LEN($J229)-4)))</f>
        <v>7621104.320054099</v>
      </c>
      <c r="AB229" s="1">
        <f ca="1">SUMIFS(INDIRECT($F$1&amp;$F229&amp;":"&amp;$F229),INDIRECT($F$1&amp;dbP!$D$2&amp;":"&amp;dbP!$D$2),"&gt;="&amp;AB$6,INDIRECT($F$1&amp;dbP!$D$2&amp;":"&amp;dbP!$D$2),"&lt;="&amp;AB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C229" s="1">
        <f ca="1">SUMIFS(INDIRECT($F$1&amp;$F229&amp;":"&amp;$F229),INDIRECT($F$1&amp;dbP!$D$2&amp;":"&amp;dbP!$D$2),"&gt;="&amp;AC$6,INDIRECT($F$1&amp;dbP!$D$2&amp;":"&amp;dbP!$D$2),"&lt;="&amp;AC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D229" s="1">
        <f ca="1">SUMIFS(INDIRECT($F$1&amp;$F229&amp;":"&amp;$F229),INDIRECT($F$1&amp;dbP!$D$2&amp;":"&amp;dbP!$D$2),"&gt;="&amp;AD$6,INDIRECT($F$1&amp;dbP!$D$2&amp;":"&amp;dbP!$D$2),"&lt;="&amp;AD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E229" s="1">
        <f ca="1">SUMIFS(INDIRECT($F$1&amp;$F229&amp;":"&amp;$F229),INDIRECT($F$1&amp;dbP!$D$2&amp;":"&amp;dbP!$D$2),"&gt;="&amp;AE$6,INDIRECT($F$1&amp;dbP!$D$2&amp;":"&amp;dbP!$D$2),"&lt;="&amp;AE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F229" s="1">
        <f ca="1">SUMIFS(INDIRECT($F$1&amp;$F229&amp;":"&amp;$F229),INDIRECT($F$1&amp;dbP!$D$2&amp;":"&amp;dbP!$D$2),"&gt;="&amp;AF$6,INDIRECT($F$1&amp;dbP!$D$2&amp;":"&amp;dbP!$D$2),"&lt;="&amp;AF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G229" s="1">
        <f ca="1">SUMIFS(INDIRECT($F$1&amp;$F229&amp;":"&amp;$F229),INDIRECT($F$1&amp;dbP!$D$2&amp;":"&amp;dbP!$D$2),"&gt;="&amp;AG$6,INDIRECT($F$1&amp;dbP!$D$2&amp;":"&amp;dbP!$D$2),"&lt;="&amp;AG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H229" s="1">
        <f ca="1">SUMIFS(INDIRECT($F$1&amp;$F229&amp;":"&amp;$F229),INDIRECT($F$1&amp;dbP!$D$2&amp;":"&amp;dbP!$D$2),"&gt;="&amp;AH$6,INDIRECT($F$1&amp;dbP!$D$2&amp;":"&amp;dbP!$D$2),"&lt;="&amp;AH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I229" s="1">
        <f ca="1">SUMIFS(INDIRECT($F$1&amp;$F229&amp;":"&amp;$F229),INDIRECT($F$1&amp;dbP!$D$2&amp;":"&amp;dbP!$D$2),"&gt;="&amp;AI$6,INDIRECT($F$1&amp;dbP!$D$2&amp;":"&amp;dbP!$D$2),"&lt;="&amp;AI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J229" s="1">
        <f ca="1">SUMIFS(INDIRECT($F$1&amp;$F229&amp;":"&amp;$F229),INDIRECT($F$1&amp;dbP!$D$2&amp;":"&amp;dbP!$D$2),"&gt;="&amp;AJ$6,INDIRECT($F$1&amp;dbP!$D$2&amp;":"&amp;dbP!$D$2),"&lt;="&amp;AJ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K229" s="1">
        <f ca="1">SUMIFS(INDIRECT($F$1&amp;$F229&amp;":"&amp;$F229),INDIRECT($F$1&amp;dbP!$D$2&amp;":"&amp;dbP!$D$2),"&gt;="&amp;AK$6,INDIRECT($F$1&amp;dbP!$D$2&amp;":"&amp;dbP!$D$2),"&lt;="&amp;AK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L229" s="1">
        <f ca="1">SUMIFS(INDIRECT($F$1&amp;$F229&amp;":"&amp;$F229),INDIRECT($F$1&amp;dbP!$D$2&amp;":"&amp;dbP!$D$2),"&gt;="&amp;AL$6,INDIRECT($F$1&amp;dbP!$D$2&amp;":"&amp;dbP!$D$2),"&lt;="&amp;AL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M229" s="1">
        <f ca="1">SUMIFS(INDIRECT($F$1&amp;$F229&amp;":"&amp;$F229),INDIRECT($F$1&amp;dbP!$D$2&amp;":"&amp;dbP!$D$2),"&gt;="&amp;AM$6,INDIRECT($F$1&amp;dbP!$D$2&amp;":"&amp;dbP!$D$2),"&lt;="&amp;AM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N229" s="1">
        <f ca="1">SUMIFS(INDIRECT($F$1&amp;$F229&amp;":"&amp;$F229),INDIRECT($F$1&amp;dbP!$D$2&amp;":"&amp;dbP!$D$2),"&gt;="&amp;AN$6,INDIRECT($F$1&amp;dbP!$D$2&amp;":"&amp;dbP!$D$2),"&lt;="&amp;AN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O229" s="1">
        <f ca="1">SUMIFS(INDIRECT($F$1&amp;$F229&amp;":"&amp;$F229),INDIRECT($F$1&amp;dbP!$D$2&amp;":"&amp;dbP!$D$2),"&gt;="&amp;AO$6,INDIRECT($F$1&amp;dbP!$D$2&amp;":"&amp;dbP!$D$2),"&lt;="&amp;AO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P229" s="1">
        <f ca="1">SUMIFS(INDIRECT($F$1&amp;$F229&amp;":"&amp;$F229),INDIRECT($F$1&amp;dbP!$D$2&amp;":"&amp;dbP!$D$2),"&gt;="&amp;AP$6,INDIRECT($F$1&amp;dbP!$D$2&amp;":"&amp;dbP!$D$2),"&lt;="&amp;AP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Q229" s="1">
        <f ca="1">SUMIFS(INDIRECT($F$1&amp;$F229&amp;":"&amp;$F229),INDIRECT($F$1&amp;dbP!$D$2&amp;":"&amp;dbP!$D$2),"&gt;="&amp;AQ$6,INDIRECT($F$1&amp;dbP!$D$2&amp;":"&amp;dbP!$D$2),"&lt;="&amp;AQ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R229" s="1">
        <f ca="1">SUMIFS(INDIRECT($F$1&amp;$F229&amp;":"&amp;$F229),INDIRECT($F$1&amp;dbP!$D$2&amp;":"&amp;dbP!$D$2),"&gt;="&amp;AR$6,INDIRECT($F$1&amp;dbP!$D$2&amp;":"&amp;dbP!$D$2),"&lt;="&amp;AR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S229" s="1">
        <f ca="1">SUMIFS(INDIRECT($F$1&amp;$F229&amp;":"&amp;$F229),INDIRECT($F$1&amp;dbP!$D$2&amp;":"&amp;dbP!$D$2),"&gt;="&amp;AS$6,INDIRECT($F$1&amp;dbP!$D$2&amp;":"&amp;dbP!$D$2),"&lt;="&amp;AS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T229" s="1">
        <f ca="1">SUMIFS(INDIRECT($F$1&amp;$F229&amp;":"&amp;$F229),INDIRECT($F$1&amp;dbP!$D$2&amp;":"&amp;dbP!$D$2),"&gt;="&amp;AT$6,INDIRECT($F$1&amp;dbP!$D$2&amp;":"&amp;dbP!$D$2),"&lt;="&amp;AT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U229" s="1">
        <f ca="1">SUMIFS(INDIRECT($F$1&amp;$F229&amp;":"&amp;$F229),INDIRECT($F$1&amp;dbP!$D$2&amp;":"&amp;dbP!$D$2),"&gt;="&amp;AU$6,INDIRECT($F$1&amp;dbP!$D$2&amp;":"&amp;dbP!$D$2),"&lt;="&amp;AU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V229" s="1">
        <f ca="1">SUMIFS(INDIRECT($F$1&amp;$F229&amp;":"&amp;$F229),INDIRECT($F$1&amp;dbP!$D$2&amp;":"&amp;dbP!$D$2),"&gt;="&amp;AV$6,INDIRECT($F$1&amp;dbP!$D$2&amp;":"&amp;dbP!$D$2),"&lt;="&amp;AV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W229" s="1">
        <f ca="1">SUMIFS(INDIRECT($F$1&amp;$F229&amp;":"&amp;$F229),INDIRECT($F$1&amp;dbP!$D$2&amp;":"&amp;dbP!$D$2),"&gt;="&amp;AW$6,INDIRECT($F$1&amp;dbP!$D$2&amp;":"&amp;dbP!$D$2),"&lt;="&amp;AW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X229" s="1">
        <f ca="1">SUMIFS(INDIRECT($F$1&amp;$F229&amp;":"&amp;$F229),INDIRECT($F$1&amp;dbP!$D$2&amp;":"&amp;dbP!$D$2),"&gt;="&amp;AX$6,INDIRECT($F$1&amp;dbP!$D$2&amp;":"&amp;dbP!$D$2),"&lt;="&amp;AX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Y229" s="1">
        <f ca="1">SUMIFS(INDIRECT($F$1&amp;$F229&amp;":"&amp;$F229),INDIRECT($F$1&amp;dbP!$D$2&amp;":"&amp;dbP!$D$2),"&gt;="&amp;AY$6,INDIRECT($F$1&amp;dbP!$D$2&amp;":"&amp;dbP!$D$2),"&lt;="&amp;AY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AZ229" s="1">
        <f ca="1">SUMIFS(INDIRECT($F$1&amp;$F229&amp;":"&amp;$F229),INDIRECT($F$1&amp;dbP!$D$2&amp;":"&amp;dbP!$D$2),"&gt;="&amp;AZ$6,INDIRECT($F$1&amp;dbP!$D$2&amp;":"&amp;dbP!$D$2),"&lt;="&amp;AZ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A229" s="1">
        <f ca="1">SUMIFS(INDIRECT($F$1&amp;$F229&amp;":"&amp;$F229),INDIRECT($F$1&amp;dbP!$D$2&amp;":"&amp;dbP!$D$2),"&gt;="&amp;BA$6,INDIRECT($F$1&amp;dbP!$D$2&amp;":"&amp;dbP!$D$2),"&lt;="&amp;BA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B229" s="1">
        <f ca="1">SUMIFS(INDIRECT($F$1&amp;$F229&amp;":"&amp;$F229),INDIRECT($F$1&amp;dbP!$D$2&amp;":"&amp;dbP!$D$2),"&gt;="&amp;BB$6,INDIRECT($F$1&amp;dbP!$D$2&amp;":"&amp;dbP!$D$2),"&lt;="&amp;BB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C229" s="1">
        <f ca="1">SUMIFS(INDIRECT($F$1&amp;$F229&amp;":"&amp;$F229),INDIRECT($F$1&amp;dbP!$D$2&amp;":"&amp;dbP!$D$2),"&gt;="&amp;BC$6,INDIRECT($F$1&amp;dbP!$D$2&amp;":"&amp;dbP!$D$2),"&lt;="&amp;BC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D229" s="1">
        <f ca="1">SUMIFS(INDIRECT($F$1&amp;$F229&amp;":"&amp;$F229),INDIRECT($F$1&amp;dbP!$D$2&amp;":"&amp;dbP!$D$2),"&gt;="&amp;BD$6,INDIRECT($F$1&amp;dbP!$D$2&amp;":"&amp;dbP!$D$2),"&lt;="&amp;BD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  <c r="BE229" s="1">
        <f ca="1">SUMIFS(INDIRECT($F$1&amp;$F229&amp;":"&amp;$F229),INDIRECT($F$1&amp;dbP!$D$2&amp;":"&amp;dbP!$D$2),"&gt;="&amp;BE$6,INDIRECT($F$1&amp;dbP!$D$2&amp;":"&amp;dbP!$D$2),"&lt;="&amp;BE$7,INDIRECT($F$1&amp;dbP!$O$2&amp;":"&amp;dbP!$O$2),$H229,INDIRECT($F$1&amp;dbP!$P$2&amp;":"&amp;dbP!$P$2),IF($I229=$J229,"*",$I229),INDIRECT($F$1&amp;dbP!$Q$2&amp;":"&amp;dbP!$Q$2),IF(OR($I229=$J229,"  "&amp;$I229=$J229),"*",RIGHT($J229,LEN($J229)-4)))</f>
        <v>0</v>
      </c>
    </row>
    <row r="230" spans="2:57" x14ac:dyDescent="0.3">
      <c r="B230" s="1">
        <f>MAX(B$196:B229)+1</f>
        <v>42</v>
      </c>
      <c r="D230" s="1" t="str">
        <f ca="1">INDIRECT($B$1&amp;Items!AB$2&amp;$B230)</f>
        <v>PL(-)</v>
      </c>
      <c r="F230" s="1" t="str">
        <f ca="1">INDIRECT($B$1&amp;Items!X$2&amp;$B230)</f>
        <v>AA</v>
      </c>
      <c r="H230" s="13" t="str">
        <f ca="1">INDIRECT($B$1&amp;Items!U$2&amp;$B230)</f>
        <v>Себестоимость продаж</v>
      </c>
      <c r="I230" s="13" t="str">
        <f ca="1">IF(INDIRECT($B$1&amp;Items!V$2&amp;$B230)="",H230,INDIRECT($B$1&amp;Items!V$2&amp;$B230))</f>
        <v>Затраты этапа-3 бизнес-процесса</v>
      </c>
      <c r="J230" s="1" t="str">
        <f ca="1">IF(INDIRECT($B$1&amp;Items!W$2&amp;$B230)="",IF(H230&lt;&gt;I230,"  "&amp;I230,I230),"    "&amp;INDIRECT($B$1&amp;Items!W$2&amp;$B230))</f>
        <v xml:space="preserve">    Производственные затраты-11</v>
      </c>
      <c r="S230" s="1">
        <f ca="1">SUM($U230:INDIRECT(ADDRESS(ROW(),SUMIFS($1:$1,$5:$5,MAX($5:$5)))))</f>
        <v>711093.72746490012</v>
      </c>
      <c r="V230" s="1">
        <f ca="1">SUMIFS(INDIRECT($F$1&amp;$F230&amp;":"&amp;$F230),INDIRECT($F$1&amp;dbP!$D$2&amp;":"&amp;dbP!$D$2),"&gt;="&amp;V$6,INDIRECT($F$1&amp;dbP!$D$2&amp;":"&amp;dbP!$D$2),"&lt;="&amp;V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W230" s="1">
        <f ca="1">SUMIFS(INDIRECT($F$1&amp;$F230&amp;":"&amp;$F230),INDIRECT($F$1&amp;dbP!$D$2&amp;":"&amp;dbP!$D$2),"&gt;="&amp;W$6,INDIRECT($F$1&amp;dbP!$D$2&amp;":"&amp;dbP!$D$2),"&lt;="&amp;W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X230" s="1">
        <f ca="1">SUMIFS(INDIRECT($F$1&amp;$F230&amp;":"&amp;$F230),INDIRECT($F$1&amp;dbP!$D$2&amp;":"&amp;dbP!$D$2),"&gt;="&amp;X$6,INDIRECT($F$1&amp;dbP!$D$2&amp;":"&amp;dbP!$D$2),"&lt;="&amp;X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Y230" s="1">
        <f ca="1">SUMIFS(INDIRECT($F$1&amp;$F230&amp;":"&amp;$F230),INDIRECT($F$1&amp;dbP!$D$2&amp;":"&amp;dbP!$D$2),"&gt;="&amp;Y$6,INDIRECT($F$1&amp;dbP!$D$2&amp;":"&amp;dbP!$D$2),"&lt;="&amp;Y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Z230" s="1">
        <f ca="1">SUMIFS(INDIRECT($F$1&amp;$F230&amp;":"&amp;$F230),INDIRECT($F$1&amp;dbP!$D$2&amp;":"&amp;dbP!$D$2),"&gt;="&amp;Z$6,INDIRECT($F$1&amp;dbP!$D$2&amp;":"&amp;dbP!$D$2),"&lt;="&amp;Z$7,INDIRECT($F$1&amp;dbP!$O$2&amp;":"&amp;dbP!$O$2),$H230,INDIRECT($F$1&amp;dbP!$P$2&amp;":"&amp;dbP!$P$2),IF($I230=$J230,"*",$I230),INDIRECT($F$1&amp;dbP!$Q$2&amp;":"&amp;dbP!$Q$2),IF(OR($I230=$J230,"  "&amp;$I230=$J230),"*",RIGHT($J230,LEN($J230)-4)))</f>
        <v>218798.06998920004</v>
      </c>
      <c r="AA230" s="1">
        <f ca="1">SUMIFS(INDIRECT($F$1&amp;$F230&amp;":"&amp;$F230),INDIRECT($F$1&amp;dbP!$D$2&amp;":"&amp;dbP!$D$2),"&gt;="&amp;AA$6,INDIRECT($F$1&amp;dbP!$D$2&amp;":"&amp;dbP!$D$2),"&lt;="&amp;AA$7,INDIRECT($F$1&amp;dbP!$O$2&amp;":"&amp;dbP!$O$2),$H230,INDIRECT($F$1&amp;dbP!$P$2&amp;":"&amp;dbP!$P$2),IF($I230=$J230,"*",$I230),INDIRECT($F$1&amp;dbP!$Q$2&amp;":"&amp;dbP!$Q$2),IF(OR($I230=$J230,"  "&amp;$I230=$J230),"*",RIGHT($J230,LEN($J230)-4)))</f>
        <v>492295.65747570008</v>
      </c>
      <c r="AB230" s="1">
        <f ca="1">SUMIFS(INDIRECT($F$1&amp;$F230&amp;":"&amp;$F230),INDIRECT($F$1&amp;dbP!$D$2&amp;":"&amp;dbP!$D$2),"&gt;="&amp;AB$6,INDIRECT($F$1&amp;dbP!$D$2&amp;":"&amp;dbP!$D$2),"&lt;="&amp;AB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C230" s="1">
        <f ca="1">SUMIFS(INDIRECT($F$1&amp;$F230&amp;":"&amp;$F230),INDIRECT($F$1&amp;dbP!$D$2&amp;":"&amp;dbP!$D$2),"&gt;="&amp;AC$6,INDIRECT($F$1&amp;dbP!$D$2&amp;":"&amp;dbP!$D$2),"&lt;="&amp;AC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D230" s="1">
        <f ca="1">SUMIFS(INDIRECT($F$1&amp;$F230&amp;":"&amp;$F230),INDIRECT($F$1&amp;dbP!$D$2&amp;":"&amp;dbP!$D$2),"&gt;="&amp;AD$6,INDIRECT($F$1&amp;dbP!$D$2&amp;":"&amp;dbP!$D$2),"&lt;="&amp;AD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E230" s="1">
        <f ca="1">SUMIFS(INDIRECT($F$1&amp;$F230&amp;":"&amp;$F230),INDIRECT($F$1&amp;dbP!$D$2&amp;":"&amp;dbP!$D$2),"&gt;="&amp;AE$6,INDIRECT($F$1&amp;dbP!$D$2&amp;":"&amp;dbP!$D$2),"&lt;="&amp;AE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F230" s="1">
        <f ca="1">SUMIFS(INDIRECT($F$1&amp;$F230&amp;":"&amp;$F230),INDIRECT($F$1&amp;dbP!$D$2&amp;":"&amp;dbP!$D$2),"&gt;="&amp;AF$6,INDIRECT($F$1&amp;dbP!$D$2&amp;":"&amp;dbP!$D$2),"&lt;="&amp;AF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G230" s="1">
        <f ca="1">SUMIFS(INDIRECT($F$1&amp;$F230&amp;":"&amp;$F230),INDIRECT($F$1&amp;dbP!$D$2&amp;":"&amp;dbP!$D$2),"&gt;="&amp;AG$6,INDIRECT($F$1&amp;dbP!$D$2&amp;":"&amp;dbP!$D$2),"&lt;="&amp;AG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H230" s="1">
        <f ca="1">SUMIFS(INDIRECT($F$1&amp;$F230&amp;":"&amp;$F230),INDIRECT($F$1&amp;dbP!$D$2&amp;":"&amp;dbP!$D$2),"&gt;="&amp;AH$6,INDIRECT($F$1&amp;dbP!$D$2&amp;":"&amp;dbP!$D$2),"&lt;="&amp;AH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I230" s="1">
        <f ca="1">SUMIFS(INDIRECT($F$1&amp;$F230&amp;":"&amp;$F230),INDIRECT($F$1&amp;dbP!$D$2&amp;":"&amp;dbP!$D$2),"&gt;="&amp;AI$6,INDIRECT($F$1&amp;dbP!$D$2&amp;":"&amp;dbP!$D$2),"&lt;="&amp;AI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J230" s="1">
        <f ca="1">SUMIFS(INDIRECT($F$1&amp;$F230&amp;":"&amp;$F230),INDIRECT($F$1&amp;dbP!$D$2&amp;":"&amp;dbP!$D$2),"&gt;="&amp;AJ$6,INDIRECT($F$1&amp;dbP!$D$2&amp;":"&amp;dbP!$D$2),"&lt;="&amp;AJ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K230" s="1">
        <f ca="1">SUMIFS(INDIRECT($F$1&amp;$F230&amp;":"&amp;$F230),INDIRECT($F$1&amp;dbP!$D$2&amp;":"&amp;dbP!$D$2),"&gt;="&amp;AK$6,INDIRECT($F$1&amp;dbP!$D$2&amp;":"&amp;dbP!$D$2),"&lt;="&amp;AK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L230" s="1">
        <f ca="1">SUMIFS(INDIRECT($F$1&amp;$F230&amp;":"&amp;$F230),INDIRECT($F$1&amp;dbP!$D$2&amp;":"&amp;dbP!$D$2),"&gt;="&amp;AL$6,INDIRECT($F$1&amp;dbP!$D$2&amp;":"&amp;dbP!$D$2),"&lt;="&amp;AL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M230" s="1">
        <f ca="1">SUMIFS(INDIRECT($F$1&amp;$F230&amp;":"&amp;$F230),INDIRECT($F$1&amp;dbP!$D$2&amp;":"&amp;dbP!$D$2),"&gt;="&amp;AM$6,INDIRECT($F$1&amp;dbP!$D$2&amp;":"&amp;dbP!$D$2),"&lt;="&amp;AM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N230" s="1">
        <f ca="1">SUMIFS(INDIRECT($F$1&amp;$F230&amp;":"&amp;$F230),INDIRECT($F$1&amp;dbP!$D$2&amp;":"&amp;dbP!$D$2),"&gt;="&amp;AN$6,INDIRECT($F$1&amp;dbP!$D$2&amp;":"&amp;dbP!$D$2),"&lt;="&amp;AN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O230" s="1">
        <f ca="1">SUMIFS(INDIRECT($F$1&amp;$F230&amp;":"&amp;$F230),INDIRECT($F$1&amp;dbP!$D$2&amp;":"&amp;dbP!$D$2),"&gt;="&amp;AO$6,INDIRECT($F$1&amp;dbP!$D$2&amp;":"&amp;dbP!$D$2),"&lt;="&amp;AO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P230" s="1">
        <f ca="1">SUMIFS(INDIRECT($F$1&amp;$F230&amp;":"&amp;$F230),INDIRECT($F$1&amp;dbP!$D$2&amp;":"&amp;dbP!$D$2),"&gt;="&amp;AP$6,INDIRECT($F$1&amp;dbP!$D$2&amp;":"&amp;dbP!$D$2),"&lt;="&amp;AP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Q230" s="1">
        <f ca="1">SUMIFS(INDIRECT($F$1&amp;$F230&amp;":"&amp;$F230),INDIRECT($F$1&amp;dbP!$D$2&amp;":"&amp;dbP!$D$2),"&gt;="&amp;AQ$6,INDIRECT($F$1&amp;dbP!$D$2&amp;":"&amp;dbP!$D$2),"&lt;="&amp;AQ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R230" s="1">
        <f ca="1">SUMIFS(INDIRECT($F$1&amp;$F230&amp;":"&amp;$F230),INDIRECT($F$1&amp;dbP!$D$2&amp;":"&amp;dbP!$D$2),"&gt;="&amp;AR$6,INDIRECT($F$1&amp;dbP!$D$2&amp;":"&amp;dbP!$D$2),"&lt;="&amp;AR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S230" s="1">
        <f ca="1">SUMIFS(INDIRECT($F$1&amp;$F230&amp;":"&amp;$F230),INDIRECT($F$1&amp;dbP!$D$2&amp;":"&amp;dbP!$D$2),"&gt;="&amp;AS$6,INDIRECT($F$1&amp;dbP!$D$2&amp;":"&amp;dbP!$D$2),"&lt;="&amp;AS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T230" s="1">
        <f ca="1">SUMIFS(INDIRECT($F$1&amp;$F230&amp;":"&amp;$F230),INDIRECT($F$1&amp;dbP!$D$2&amp;":"&amp;dbP!$D$2),"&gt;="&amp;AT$6,INDIRECT($F$1&amp;dbP!$D$2&amp;":"&amp;dbP!$D$2),"&lt;="&amp;AT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U230" s="1">
        <f ca="1">SUMIFS(INDIRECT($F$1&amp;$F230&amp;":"&amp;$F230),INDIRECT($F$1&amp;dbP!$D$2&amp;":"&amp;dbP!$D$2),"&gt;="&amp;AU$6,INDIRECT($F$1&amp;dbP!$D$2&amp;":"&amp;dbP!$D$2),"&lt;="&amp;AU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V230" s="1">
        <f ca="1">SUMIFS(INDIRECT($F$1&amp;$F230&amp;":"&amp;$F230),INDIRECT($F$1&amp;dbP!$D$2&amp;":"&amp;dbP!$D$2),"&gt;="&amp;AV$6,INDIRECT($F$1&amp;dbP!$D$2&amp;":"&amp;dbP!$D$2),"&lt;="&amp;AV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W230" s="1">
        <f ca="1">SUMIFS(INDIRECT($F$1&amp;$F230&amp;":"&amp;$F230),INDIRECT($F$1&amp;dbP!$D$2&amp;":"&amp;dbP!$D$2),"&gt;="&amp;AW$6,INDIRECT($F$1&amp;dbP!$D$2&amp;":"&amp;dbP!$D$2),"&lt;="&amp;AW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X230" s="1">
        <f ca="1">SUMIFS(INDIRECT($F$1&amp;$F230&amp;":"&amp;$F230),INDIRECT($F$1&amp;dbP!$D$2&amp;":"&amp;dbP!$D$2),"&gt;="&amp;AX$6,INDIRECT($F$1&amp;dbP!$D$2&amp;":"&amp;dbP!$D$2),"&lt;="&amp;AX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Y230" s="1">
        <f ca="1">SUMIFS(INDIRECT($F$1&amp;$F230&amp;":"&amp;$F230),INDIRECT($F$1&amp;dbP!$D$2&amp;":"&amp;dbP!$D$2),"&gt;="&amp;AY$6,INDIRECT($F$1&amp;dbP!$D$2&amp;":"&amp;dbP!$D$2),"&lt;="&amp;AY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AZ230" s="1">
        <f ca="1">SUMIFS(INDIRECT($F$1&amp;$F230&amp;":"&amp;$F230),INDIRECT($F$1&amp;dbP!$D$2&amp;":"&amp;dbP!$D$2),"&gt;="&amp;AZ$6,INDIRECT($F$1&amp;dbP!$D$2&amp;":"&amp;dbP!$D$2),"&lt;="&amp;AZ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A230" s="1">
        <f ca="1">SUMIFS(INDIRECT($F$1&amp;$F230&amp;":"&amp;$F230),INDIRECT($F$1&amp;dbP!$D$2&amp;":"&amp;dbP!$D$2),"&gt;="&amp;BA$6,INDIRECT($F$1&amp;dbP!$D$2&amp;":"&amp;dbP!$D$2),"&lt;="&amp;BA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B230" s="1">
        <f ca="1">SUMIFS(INDIRECT($F$1&amp;$F230&amp;":"&amp;$F230),INDIRECT($F$1&amp;dbP!$D$2&amp;":"&amp;dbP!$D$2),"&gt;="&amp;BB$6,INDIRECT($F$1&amp;dbP!$D$2&amp;":"&amp;dbP!$D$2),"&lt;="&amp;BB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C230" s="1">
        <f ca="1">SUMIFS(INDIRECT($F$1&amp;$F230&amp;":"&amp;$F230),INDIRECT($F$1&amp;dbP!$D$2&amp;":"&amp;dbP!$D$2),"&gt;="&amp;BC$6,INDIRECT($F$1&amp;dbP!$D$2&amp;":"&amp;dbP!$D$2),"&lt;="&amp;BC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D230" s="1">
        <f ca="1">SUMIFS(INDIRECT($F$1&amp;$F230&amp;":"&amp;$F230),INDIRECT($F$1&amp;dbP!$D$2&amp;":"&amp;dbP!$D$2),"&gt;="&amp;BD$6,INDIRECT($F$1&amp;dbP!$D$2&amp;":"&amp;dbP!$D$2),"&lt;="&amp;BD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  <c r="BE230" s="1">
        <f ca="1">SUMIFS(INDIRECT($F$1&amp;$F230&amp;":"&amp;$F230),INDIRECT($F$1&amp;dbP!$D$2&amp;":"&amp;dbP!$D$2),"&gt;="&amp;BE$6,INDIRECT($F$1&amp;dbP!$D$2&amp;":"&amp;dbP!$D$2),"&lt;="&amp;BE$7,INDIRECT($F$1&amp;dbP!$O$2&amp;":"&amp;dbP!$O$2),$H230,INDIRECT($F$1&amp;dbP!$P$2&amp;":"&amp;dbP!$P$2),IF($I230=$J230,"*",$I230),INDIRECT($F$1&amp;dbP!$Q$2&amp;":"&amp;dbP!$Q$2),IF(OR($I230=$J230,"  "&amp;$I230=$J230),"*",RIGHT($J230,LEN($J230)-4)))</f>
        <v>0</v>
      </c>
    </row>
    <row r="231" spans="2:57" x14ac:dyDescent="0.3">
      <c r="B231" s="1">
        <f>MAX(B$196:B230)+1</f>
        <v>43</v>
      </c>
      <c r="D231" s="1" t="str">
        <f ca="1">INDIRECT($B$1&amp;Items!AB$2&amp;$B231)</f>
        <v>PL(-)</v>
      </c>
      <c r="F231" s="1" t="str">
        <f ca="1">INDIRECT($B$1&amp;Items!X$2&amp;$B231)</f>
        <v>AA</v>
      </c>
      <c r="H231" s="13" t="str">
        <f ca="1">INDIRECT($B$1&amp;Items!U$2&amp;$B231)</f>
        <v>Себестоимость продаж</v>
      </c>
      <c r="I231" s="13" t="str">
        <f ca="1">IF(INDIRECT($B$1&amp;Items!V$2&amp;$B231)="",H231,INDIRECT($B$1&amp;Items!V$2&amp;$B231))</f>
        <v>Затраты этапа-3 бизнес-процесса</v>
      </c>
      <c r="J231" s="1" t="str">
        <f ca="1">IF(INDIRECT($B$1&amp;Items!W$2&amp;$B231)="",IF(H231&lt;&gt;I231,"  "&amp;I231,I231),"    "&amp;INDIRECT($B$1&amp;Items!W$2&amp;$B231))</f>
        <v xml:space="preserve">    Производственные затраты-12</v>
      </c>
      <c r="S231" s="1">
        <f ca="1">SUM($U231:INDIRECT(ADDRESS(ROW(),SUMIFS($1:$1,$5:$5,MAX($5:$5)))))</f>
        <v>719550</v>
      </c>
      <c r="V231" s="1">
        <f ca="1">SUMIFS(INDIRECT($F$1&amp;$F231&amp;":"&amp;$F231),INDIRECT($F$1&amp;dbP!$D$2&amp;":"&amp;dbP!$D$2),"&gt;="&amp;V$6,INDIRECT($F$1&amp;dbP!$D$2&amp;":"&amp;dbP!$D$2),"&lt;="&amp;V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W231" s="1">
        <f ca="1">SUMIFS(INDIRECT($F$1&amp;$F231&amp;":"&amp;$F231),INDIRECT($F$1&amp;dbP!$D$2&amp;":"&amp;dbP!$D$2),"&gt;="&amp;W$6,INDIRECT($F$1&amp;dbP!$D$2&amp;":"&amp;dbP!$D$2),"&lt;="&amp;W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X231" s="1">
        <f ca="1">SUMIFS(INDIRECT($F$1&amp;$F231&amp;":"&amp;$F231),INDIRECT($F$1&amp;dbP!$D$2&amp;":"&amp;dbP!$D$2),"&gt;="&amp;X$6,INDIRECT($F$1&amp;dbP!$D$2&amp;":"&amp;dbP!$D$2),"&lt;="&amp;X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Y231" s="1">
        <f ca="1">SUMIFS(INDIRECT($F$1&amp;$F231&amp;":"&amp;$F231),INDIRECT($F$1&amp;dbP!$D$2&amp;":"&amp;dbP!$D$2),"&gt;="&amp;Y$6,INDIRECT($F$1&amp;dbP!$D$2&amp;":"&amp;dbP!$D$2),"&lt;="&amp;Y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Z231" s="1">
        <f ca="1">SUMIFS(INDIRECT($F$1&amp;$F231&amp;":"&amp;$F231),INDIRECT($F$1&amp;dbP!$D$2&amp;":"&amp;dbP!$D$2),"&gt;="&amp;Z$6,INDIRECT($F$1&amp;dbP!$D$2&amp;":"&amp;dbP!$D$2),"&lt;="&amp;Z$7,INDIRECT($F$1&amp;dbP!$O$2&amp;":"&amp;dbP!$O$2),$H231,INDIRECT($F$1&amp;dbP!$P$2&amp;":"&amp;dbP!$P$2),IF($I231=$J231,"*",$I231),INDIRECT($F$1&amp;dbP!$Q$2&amp;":"&amp;dbP!$Q$2),IF(OR($I231=$J231,"  "&amp;$I231=$J231),"*",RIGHT($J231,LEN($J231)-4)))</f>
        <v>221400</v>
      </c>
      <c r="AA231" s="1">
        <f ca="1">SUMIFS(INDIRECT($F$1&amp;$F231&amp;":"&amp;$F231),INDIRECT($F$1&amp;dbP!$D$2&amp;":"&amp;dbP!$D$2),"&gt;="&amp;AA$6,INDIRECT($F$1&amp;dbP!$D$2&amp;":"&amp;dbP!$D$2),"&lt;="&amp;AA$7,INDIRECT($F$1&amp;dbP!$O$2&amp;":"&amp;dbP!$O$2),$H231,INDIRECT($F$1&amp;dbP!$P$2&amp;":"&amp;dbP!$P$2),IF($I231=$J231,"*",$I231),INDIRECT($F$1&amp;dbP!$Q$2&amp;":"&amp;dbP!$Q$2),IF(OR($I231=$J231,"  "&amp;$I231=$J231),"*",RIGHT($J231,LEN($J231)-4)))</f>
        <v>498150</v>
      </c>
      <c r="AB231" s="1">
        <f ca="1">SUMIFS(INDIRECT($F$1&amp;$F231&amp;":"&amp;$F231),INDIRECT($F$1&amp;dbP!$D$2&amp;":"&amp;dbP!$D$2),"&gt;="&amp;AB$6,INDIRECT($F$1&amp;dbP!$D$2&amp;":"&amp;dbP!$D$2),"&lt;="&amp;AB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C231" s="1">
        <f ca="1">SUMIFS(INDIRECT($F$1&amp;$F231&amp;":"&amp;$F231),INDIRECT($F$1&amp;dbP!$D$2&amp;":"&amp;dbP!$D$2),"&gt;="&amp;AC$6,INDIRECT($F$1&amp;dbP!$D$2&amp;":"&amp;dbP!$D$2),"&lt;="&amp;AC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D231" s="1">
        <f ca="1">SUMIFS(INDIRECT($F$1&amp;$F231&amp;":"&amp;$F231),INDIRECT($F$1&amp;dbP!$D$2&amp;":"&amp;dbP!$D$2),"&gt;="&amp;AD$6,INDIRECT($F$1&amp;dbP!$D$2&amp;":"&amp;dbP!$D$2),"&lt;="&amp;AD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E231" s="1">
        <f ca="1">SUMIFS(INDIRECT($F$1&amp;$F231&amp;":"&amp;$F231),INDIRECT($F$1&amp;dbP!$D$2&amp;":"&amp;dbP!$D$2),"&gt;="&amp;AE$6,INDIRECT($F$1&amp;dbP!$D$2&amp;":"&amp;dbP!$D$2),"&lt;="&amp;AE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F231" s="1">
        <f ca="1">SUMIFS(INDIRECT($F$1&amp;$F231&amp;":"&amp;$F231),INDIRECT($F$1&amp;dbP!$D$2&amp;":"&amp;dbP!$D$2),"&gt;="&amp;AF$6,INDIRECT($F$1&amp;dbP!$D$2&amp;":"&amp;dbP!$D$2),"&lt;="&amp;AF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G231" s="1">
        <f ca="1">SUMIFS(INDIRECT($F$1&amp;$F231&amp;":"&amp;$F231),INDIRECT($F$1&amp;dbP!$D$2&amp;":"&amp;dbP!$D$2),"&gt;="&amp;AG$6,INDIRECT($F$1&amp;dbP!$D$2&amp;":"&amp;dbP!$D$2),"&lt;="&amp;AG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H231" s="1">
        <f ca="1">SUMIFS(INDIRECT($F$1&amp;$F231&amp;":"&amp;$F231),INDIRECT($F$1&amp;dbP!$D$2&amp;":"&amp;dbP!$D$2),"&gt;="&amp;AH$6,INDIRECT($F$1&amp;dbP!$D$2&amp;":"&amp;dbP!$D$2),"&lt;="&amp;AH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I231" s="1">
        <f ca="1">SUMIFS(INDIRECT($F$1&amp;$F231&amp;":"&amp;$F231),INDIRECT($F$1&amp;dbP!$D$2&amp;":"&amp;dbP!$D$2),"&gt;="&amp;AI$6,INDIRECT($F$1&amp;dbP!$D$2&amp;":"&amp;dbP!$D$2),"&lt;="&amp;AI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J231" s="1">
        <f ca="1">SUMIFS(INDIRECT($F$1&amp;$F231&amp;":"&amp;$F231),INDIRECT($F$1&amp;dbP!$D$2&amp;":"&amp;dbP!$D$2),"&gt;="&amp;AJ$6,INDIRECT($F$1&amp;dbP!$D$2&amp;":"&amp;dbP!$D$2),"&lt;="&amp;AJ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K231" s="1">
        <f ca="1">SUMIFS(INDIRECT($F$1&amp;$F231&amp;":"&amp;$F231),INDIRECT($F$1&amp;dbP!$D$2&amp;":"&amp;dbP!$D$2),"&gt;="&amp;AK$6,INDIRECT($F$1&amp;dbP!$D$2&amp;":"&amp;dbP!$D$2),"&lt;="&amp;AK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L231" s="1">
        <f ca="1">SUMIFS(INDIRECT($F$1&amp;$F231&amp;":"&amp;$F231),INDIRECT($F$1&amp;dbP!$D$2&amp;":"&amp;dbP!$D$2),"&gt;="&amp;AL$6,INDIRECT($F$1&amp;dbP!$D$2&amp;":"&amp;dbP!$D$2),"&lt;="&amp;AL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M231" s="1">
        <f ca="1">SUMIFS(INDIRECT($F$1&amp;$F231&amp;":"&amp;$F231),INDIRECT($F$1&amp;dbP!$D$2&amp;":"&amp;dbP!$D$2),"&gt;="&amp;AM$6,INDIRECT($F$1&amp;dbP!$D$2&amp;":"&amp;dbP!$D$2),"&lt;="&amp;AM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N231" s="1">
        <f ca="1">SUMIFS(INDIRECT($F$1&amp;$F231&amp;":"&amp;$F231),INDIRECT($F$1&amp;dbP!$D$2&amp;":"&amp;dbP!$D$2),"&gt;="&amp;AN$6,INDIRECT($F$1&amp;dbP!$D$2&amp;":"&amp;dbP!$D$2),"&lt;="&amp;AN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O231" s="1">
        <f ca="1">SUMIFS(INDIRECT($F$1&amp;$F231&amp;":"&amp;$F231),INDIRECT($F$1&amp;dbP!$D$2&amp;":"&amp;dbP!$D$2),"&gt;="&amp;AO$6,INDIRECT($F$1&amp;dbP!$D$2&amp;":"&amp;dbP!$D$2),"&lt;="&amp;AO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P231" s="1">
        <f ca="1">SUMIFS(INDIRECT($F$1&amp;$F231&amp;":"&amp;$F231),INDIRECT($F$1&amp;dbP!$D$2&amp;":"&amp;dbP!$D$2),"&gt;="&amp;AP$6,INDIRECT($F$1&amp;dbP!$D$2&amp;":"&amp;dbP!$D$2),"&lt;="&amp;AP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Q231" s="1">
        <f ca="1">SUMIFS(INDIRECT($F$1&amp;$F231&amp;":"&amp;$F231),INDIRECT($F$1&amp;dbP!$D$2&amp;":"&amp;dbP!$D$2),"&gt;="&amp;AQ$6,INDIRECT($F$1&amp;dbP!$D$2&amp;":"&amp;dbP!$D$2),"&lt;="&amp;AQ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R231" s="1">
        <f ca="1">SUMIFS(INDIRECT($F$1&amp;$F231&amp;":"&amp;$F231),INDIRECT($F$1&amp;dbP!$D$2&amp;":"&amp;dbP!$D$2),"&gt;="&amp;AR$6,INDIRECT($F$1&amp;dbP!$D$2&amp;":"&amp;dbP!$D$2),"&lt;="&amp;AR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S231" s="1">
        <f ca="1">SUMIFS(INDIRECT($F$1&amp;$F231&amp;":"&amp;$F231),INDIRECT($F$1&amp;dbP!$D$2&amp;":"&amp;dbP!$D$2),"&gt;="&amp;AS$6,INDIRECT($F$1&amp;dbP!$D$2&amp;":"&amp;dbP!$D$2),"&lt;="&amp;AS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T231" s="1">
        <f ca="1">SUMIFS(INDIRECT($F$1&amp;$F231&amp;":"&amp;$F231),INDIRECT($F$1&amp;dbP!$D$2&amp;":"&amp;dbP!$D$2),"&gt;="&amp;AT$6,INDIRECT($F$1&amp;dbP!$D$2&amp;":"&amp;dbP!$D$2),"&lt;="&amp;AT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U231" s="1">
        <f ca="1">SUMIFS(INDIRECT($F$1&amp;$F231&amp;":"&amp;$F231),INDIRECT($F$1&amp;dbP!$D$2&amp;":"&amp;dbP!$D$2),"&gt;="&amp;AU$6,INDIRECT($F$1&amp;dbP!$D$2&amp;":"&amp;dbP!$D$2),"&lt;="&amp;AU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V231" s="1">
        <f ca="1">SUMIFS(INDIRECT($F$1&amp;$F231&amp;":"&amp;$F231),INDIRECT($F$1&amp;dbP!$D$2&amp;":"&amp;dbP!$D$2),"&gt;="&amp;AV$6,INDIRECT($F$1&amp;dbP!$D$2&amp;":"&amp;dbP!$D$2),"&lt;="&amp;AV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W231" s="1">
        <f ca="1">SUMIFS(INDIRECT($F$1&amp;$F231&amp;":"&amp;$F231),INDIRECT($F$1&amp;dbP!$D$2&amp;":"&amp;dbP!$D$2),"&gt;="&amp;AW$6,INDIRECT($F$1&amp;dbP!$D$2&amp;":"&amp;dbP!$D$2),"&lt;="&amp;AW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X231" s="1">
        <f ca="1">SUMIFS(INDIRECT($F$1&amp;$F231&amp;":"&amp;$F231),INDIRECT($F$1&amp;dbP!$D$2&amp;":"&amp;dbP!$D$2),"&gt;="&amp;AX$6,INDIRECT($F$1&amp;dbP!$D$2&amp;":"&amp;dbP!$D$2),"&lt;="&amp;AX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Y231" s="1">
        <f ca="1">SUMIFS(INDIRECT($F$1&amp;$F231&amp;":"&amp;$F231),INDIRECT($F$1&amp;dbP!$D$2&amp;":"&amp;dbP!$D$2),"&gt;="&amp;AY$6,INDIRECT($F$1&amp;dbP!$D$2&amp;":"&amp;dbP!$D$2),"&lt;="&amp;AY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AZ231" s="1">
        <f ca="1">SUMIFS(INDIRECT($F$1&amp;$F231&amp;":"&amp;$F231),INDIRECT($F$1&amp;dbP!$D$2&amp;":"&amp;dbP!$D$2),"&gt;="&amp;AZ$6,INDIRECT($F$1&amp;dbP!$D$2&amp;":"&amp;dbP!$D$2),"&lt;="&amp;AZ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A231" s="1">
        <f ca="1">SUMIFS(INDIRECT($F$1&amp;$F231&amp;":"&amp;$F231),INDIRECT($F$1&amp;dbP!$D$2&amp;":"&amp;dbP!$D$2),"&gt;="&amp;BA$6,INDIRECT($F$1&amp;dbP!$D$2&amp;":"&amp;dbP!$D$2),"&lt;="&amp;BA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B231" s="1">
        <f ca="1">SUMIFS(INDIRECT($F$1&amp;$F231&amp;":"&amp;$F231),INDIRECT($F$1&amp;dbP!$D$2&amp;":"&amp;dbP!$D$2),"&gt;="&amp;BB$6,INDIRECT($F$1&amp;dbP!$D$2&amp;":"&amp;dbP!$D$2),"&lt;="&amp;BB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C231" s="1">
        <f ca="1">SUMIFS(INDIRECT($F$1&amp;$F231&amp;":"&amp;$F231),INDIRECT($F$1&amp;dbP!$D$2&amp;":"&amp;dbP!$D$2),"&gt;="&amp;BC$6,INDIRECT($F$1&amp;dbP!$D$2&amp;":"&amp;dbP!$D$2),"&lt;="&amp;BC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D231" s="1">
        <f ca="1">SUMIFS(INDIRECT($F$1&amp;$F231&amp;":"&amp;$F231),INDIRECT($F$1&amp;dbP!$D$2&amp;":"&amp;dbP!$D$2),"&gt;="&amp;BD$6,INDIRECT($F$1&amp;dbP!$D$2&amp;":"&amp;dbP!$D$2),"&lt;="&amp;BD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  <c r="BE231" s="1">
        <f ca="1">SUMIFS(INDIRECT($F$1&amp;$F231&amp;":"&amp;$F231),INDIRECT($F$1&amp;dbP!$D$2&amp;":"&amp;dbP!$D$2),"&gt;="&amp;BE$6,INDIRECT($F$1&amp;dbP!$D$2&amp;":"&amp;dbP!$D$2),"&lt;="&amp;BE$7,INDIRECT($F$1&amp;dbP!$O$2&amp;":"&amp;dbP!$O$2),$H231,INDIRECT($F$1&amp;dbP!$P$2&amp;":"&amp;dbP!$P$2),IF($I231=$J231,"*",$I231),INDIRECT($F$1&amp;dbP!$Q$2&amp;":"&amp;dbP!$Q$2),IF(OR($I231=$J231,"  "&amp;$I231=$J231),"*",RIGHT($J231,LEN($J231)-4)))</f>
        <v>0</v>
      </c>
    </row>
    <row r="232" spans="2:57" x14ac:dyDescent="0.3">
      <c r="B232" s="1">
        <f>MAX(B$196:B231)+1</f>
        <v>44</v>
      </c>
      <c r="D232" s="1" t="str">
        <f ca="1">INDIRECT($B$1&amp;Items!AB$2&amp;$B232)</f>
        <v>PL(-)</v>
      </c>
      <c r="F232" s="1" t="str">
        <f ca="1">INDIRECT($B$1&amp;Items!X$2&amp;$B232)</f>
        <v>AA</v>
      </c>
      <c r="H232" s="13" t="str">
        <f ca="1">INDIRECT($B$1&amp;Items!U$2&amp;$B232)</f>
        <v>Себестоимость продаж</v>
      </c>
      <c r="I232" s="13" t="str">
        <f ca="1">IF(INDIRECT($B$1&amp;Items!V$2&amp;$B232)="",H232,INDIRECT($B$1&amp;Items!V$2&amp;$B232))</f>
        <v>Затраты этапа-3 бизнес-процесса</v>
      </c>
      <c r="J232" s="1" t="str">
        <f ca="1">IF(INDIRECT($B$1&amp;Items!W$2&amp;$B232)="",IF(H232&lt;&gt;I232,"  "&amp;I232,I232),"    "&amp;INDIRECT($B$1&amp;Items!W$2&amp;$B232))</f>
        <v xml:space="preserve">    Производственные затраты-13</v>
      </c>
      <c r="S232" s="1">
        <f ca="1">SUM($U232:INDIRECT(ADDRESS(ROW(),SUMIFS($1:$1,$5:$5,MAX($5:$5)))))</f>
        <v>507000</v>
      </c>
      <c r="V232" s="1">
        <f ca="1">SUMIFS(INDIRECT($F$1&amp;$F232&amp;":"&amp;$F232),INDIRECT($F$1&amp;dbP!$D$2&amp;":"&amp;dbP!$D$2),"&gt;="&amp;V$6,INDIRECT($F$1&amp;dbP!$D$2&amp;":"&amp;dbP!$D$2),"&lt;="&amp;V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W232" s="1">
        <f ca="1">SUMIFS(INDIRECT($F$1&amp;$F232&amp;":"&amp;$F232),INDIRECT($F$1&amp;dbP!$D$2&amp;":"&amp;dbP!$D$2),"&gt;="&amp;W$6,INDIRECT($F$1&amp;dbP!$D$2&amp;":"&amp;dbP!$D$2),"&lt;="&amp;W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X232" s="1">
        <f ca="1">SUMIFS(INDIRECT($F$1&amp;$F232&amp;":"&amp;$F232),INDIRECT($F$1&amp;dbP!$D$2&amp;":"&amp;dbP!$D$2),"&gt;="&amp;X$6,INDIRECT($F$1&amp;dbP!$D$2&amp;":"&amp;dbP!$D$2),"&lt;="&amp;X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Y232" s="1">
        <f ca="1">SUMIFS(INDIRECT($F$1&amp;$F232&amp;":"&amp;$F232),INDIRECT($F$1&amp;dbP!$D$2&amp;":"&amp;dbP!$D$2),"&gt;="&amp;Y$6,INDIRECT($F$1&amp;dbP!$D$2&amp;":"&amp;dbP!$D$2),"&lt;="&amp;Y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Z232" s="1">
        <f ca="1">SUMIFS(INDIRECT($F$1&amp;$F232&amp;":"&amp;$F232),INDIRECT($F$1&amp;dbP!$D$2&amp;":"&amp;dbP!$D$2),"&gt;="&amp;Z$6,INDIRECT($F$1&amp;dbP!$D$2&amp;":"&amp;dbP!$D$2),"&lt;="&amp;Z$7,INDIRECT($F$1&amp;dbP!$O$2&amp;":"&amp;dbP!$O$2),$H232,INDIRECT($F$1&amp;dbP!$P$2&amp;":"&amp;dbP!$P$2),IF($I232=$J232,"*",$I232),INDIRECT($F$1&amp;dbP!$Q$2&amp;":"&amp;dbP!$Q$2),IF(OR($I232=$J232,"  "&amp;$I232=$J232),"*",RIGHT($J232,LEN($J232)-4)))</f>
        <v>156000</v>
      </c>
      <c r="AA232" s="1">
        <f ca="1">SUMIFS(INDIRECT($F$1&amp;$F232&amp;":"&amp;$F232),INDIRECT($F$1&amp;dbP!$D$2&amp;":"&amp;dbP!$D$2),"&gt;="&amp;AA$6,INDIRECT($F$1&amp;dbP!$D$2&amp;":"&amp;dbP!$D$2),"&lt;="&amp;AA$7,INDIRECT($F$1&amp;dbP!$O$2&amp;":"&amp;dbP!$O$2),$H232,INDIRECT($F$1&amp;dbP!$P$2&amp;":"&amp;dbP!$P$2),IF($I232=$J232,"*",$I232),INDIRECT($F$1&amp;dbP!$Q$2&amp;":"&amp;dbP!$Q$2),IF(OR($I232=$J232,"  "&amp;$I232=$J232),"*",RIGHT($J232,LEN($J232)-4)))</f>
        <v>351000</v>
      </c>
      <c r="AB232" s="1">
        <f ca="1">SUMIFS(INDIRECT($F$1&amp;$F232&amp;":"&amp;$F232),INDIRECT($F$1&amp;dbP!$D$2&amp;":"&amp;dbP!$D$2),"&gt;="&amp;AB$6,INDIRECT($F$1&amp;dbP!$D$2&amp;":"&amp;dbP!$D$2),"&lt;="&amp;AB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C232" s="1">
        <f ca="1">SUMIFS(INDIRECT($F$1&amp;$F232&amp;":"&amp;$F232),INDIRECT($F$1&amp;dbP!$D$2&amp;":"&amp;dbP!$D$2),"&gt;="&amp;AC$6,INDIRECT($F$1&amp;dbP!$D$2&amp;":"&amp;dbP!$D$2),"&lt;="&amp;AC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D232" s="1">
        <f ca="1">SUMIFS(INDIRECT($F$1&amp;$F232&amp;":"&amp;$F232),INDIRECT($F$1&amp;dbP!$D$2&amp;":"&amp;dbP!$D$2),"&gt;="&amp;AD$6,INDIRECT($F$1&amp;dbP!$D$2&amp;":"&amp;dbP!$D$2),"&lt;="&amp;AD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E232" s="1">
        <f ca="1">SUMIFS(INDIRECT($F$1&amp;$F232&amp;":"&amp;$F232),INDIRECT($F$1&amp;dbP!$D$2&amp;":"&amp;dbP!$D$2),"&gt;="&amp;AE$6,INDIRECT($F$1&amp;dbP!$D$2&amp;":"&amp;dbP!$D$2),"&lt;="&amp;AE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F232" s="1">
        <f ca="1">SUMIFS(INDIRECT($F$1&amp;$F232&amp;":"&amp;$F232),INDIRECT($F$1&amp;dbP!$D$2&amp;":"&amp;dbP!$D$2),"&gt;="&amp;AF$6,INDIRECT($F$1&amp;dbP!$D$2&amp;":"&amp;dbP!$D$2),"&lt;="&amp;AF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G232" s="1">
        <f ca="1">SUMIFS(INDIRECT($F$1&amp;$F232&amp;":"&amp;$F232),INDIRECT($F$1&amp;dbP!$D$2&amp;":"&amp;dbP!$D$2),"&gt;="&amp;AG$6,INDIRECT($F$1&amp;dbP!$D$2&amp;":"&amp;dbP!$D$2),"&lt;="&amp;AG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H232" s="1">
        <f ca="1">SUMIFS(INDIRECT($F$1&amp;$F232&amp;":"&amp;$F232),INDIRECT($F$1&amp;dbP!$D$2&amp;":"&amp;dbP!$D$2),"&gt;="&amp;AH$6,INDIRECT($F$1&amp;dbP!$D$2&amp;":"&amp;dbP!$D$2),"&lt;="&amp;AH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I232" s="1">
        <f ca="1">SUMIFS(INDIRECT($F$1&amp;$F232&amp;":"&amp;$F232),INDIRECT($F$1&amp;dbP!$D$2&amp;":"&amp;dbP!$D$2),"&gt;="&amp;AI$6,INDIRECT($F$1&amp;dbP!$D$2&amp;":"&amp;dbP!$D$2),"&lt;="&amp;AI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J232" s="1">
        <f ca="1">SUMIFS(INDIRECT($F$1&amp;$F232&amp;":"&amp;$F232),INDIRECT($F$1&amp;dbP!$D$2&amp;":"&amp;dbP!$D$2),"&gt;="&amp;AJ$6,INDIRECT($F$1&amp;dbP!$D$2&amp;":"&amp;dbP!$D$2),"&lt;="&amp;AJ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K232" s="1">
        <f ca="1">SUMIFS(INDIRECT($F$1&amp;$F232&amp;":"&amp;$F232),INDIRECT($F$1&amp;dbP!$D$2&amp;":"&amp;dbP!$D$2),"&gt;="&amp;AK$6,INDIRECT($F$1&amp;dbP!$D$2&amp;":"&amp;dbP!$D$2),"&lt;="&amp;AK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L232" s="1">
        <f ca="1">SUMIFS(INDIRECT($F$1&amp;$F232&amp;":"&amp;$F232),INDIRECT($F$1&amp;dbP!$D$2&amp;":"&amp;dbP!$D$2),"&gt;="&amp;AL$6,INDIRECT($F$1&amp;dbP!$D$2&amp;":"&amp;dbP!$D$2),"&lt;="&amp;AL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M232" s="1">
        <f ca="1">SUMIFS(INDIRECT($F$1&amp;$F232&amp;":"&amp;$F232),INDIRECT($F$1&amp;dbP!$D$2&amp;":"&amp;dbP!$D$2),"&gt;="&amp;AM$6,INDIRECT($F$1&amp;dbP!$D$2&amp;":"&amp;dbP!$D$2),"&lt;="&amp;AM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N232" s="1">
        <f ca="1">SUMIFS(INDIRECT($F$1&amp;$F232&amp;":"&amp;$F232),INDIRECT($F$1&amp;dbP!$D$2&amp;":"&amp;dbP!$D$2),"&gt;="&amp;AN$6,INDIRECT($F$1&amp;dbP!$D$2&amp;":"&amp;dbP!$D$2),"&lt;="&amp;AN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O232" s="1">
        <f ca="1">SUMIFS(INDIRECT($F$1&amp;$F232&amp;":"&amp;$F232),INDIRECT($F$1&amp;dbP!$D$2&amp;":"&amp;dbP!$D$2),"&gt;="&amp;AO$6,INDIRECT($F$1&amp;dbP!$D$2&amp;":"&amp;dbP!$D$2),"&lt;="&amp;AO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P232" s="1">
        <f ca="1">SUMIFS(INDIRECT($F$1&amp;$F232&amp;":"&amp;$F232),INDIRECT($F$1&amp;dbP!$D$2&amp;":"&amp;dbP!$D$2),"&gt;="&amp;AP$6,INDIRECT($F$1&amp;dbP!$D$2&amp;":"&amp;dbP!$D$2),"&lt;="&amp;AP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Q232" s="1">
        <f ca="1">SUMIFS(INDIRECT($F$1&amp;$F232&amp;":"&amp;$F232),INDIRECT($F$1&amp;dbP!$D$2&amp;":"&amp;dbP!$D$2),"&gt;="&amp;AQ$6,INDIRECT($F$1&amp;dbP!$D$2&amp;":"&amp;dbP!$D$2),"&lt;="&amp;AQ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R232" s="1">
        <f ca="1">SUMIFS(INDIRECT($F$1&amp;$F232&amp;":"&amp;$F232),INDIRECT($F$1&amp;dbP!$D$2&amp;":"&amp;dbP!$D$2),"&gt;="&amp;AR$6,INDIRECT($F$1&amp;dbP!$D$2&amp;":"&amp;dbP!$D$2),"&lt;="&amp;AR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S232" s="1">
        <f ca="1">SUMIFS(INDIRECT($F$1&amp;$F232&amp;":"&amp;$F232),INDIRECT($F$1&amp;dbP!$D$2&amp;":"&amp;dbP!$D$2),"&gt;="&amp;AS$6,INDIRECT($F$1&amp;dbP!$D$2&amp;":"&amp;dbP!$D$2),"&lt;="&amp;AS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T232" s="1">
        <f ca="1">SUMIFS(INDIRECT($F$1&amp;$F232&amp;":"&amp;$F232),INDIRECT($F$1&amp;dbP!$D$2&amp;":"&amp;dbP!$D$2),"&gt;="&amp;AT$6,INDIRECT($F$1&amp;dbP!$D$2&amp;":"&amp;dbP!$D$2),"&lt;="&amp;AT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U232" s="1">
        <f ca="1">SUMIFS(INDIRECT($F$1&amp;$F232&amp;":"&amp;$F232),INDIRECT($F$1&amp;dbP!$D$2&amp;":"&amp;dbP!$D$2),"&gt;="&amp;AU$6,INDIRECT($F$1&amp;dbP!$D$2&amp;":"&amp;dbP!$D$2),"&lt;="&amp;AU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V232" s="1">
        <f ca="1">SUMIFS(INDIRECT($F$1&amp;$F232&amp;":"&amp;$F232),INDIRECT($F$1&amp;dbP!$D$2&amp;":"&amp;dbP!$D$2),"&gt;="&amp;AV$6,INDIRECT($F$1&amp;dbP!$D$2&amp;":"&amp;dbP!$D$2),"&lt;="&amp;AV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W232" s="1">
        <f ca="1">SUMIFS(INDIRECT($F$1&amp;$F232&amp;":"&amp;$F232),INDIRECT($F$1&amp;dbP!$D$2&amp;":"&amp;dbP!$D$2),"&gt;="&amp;AW$6,INDIRECT($F$1&amp;dbP!$D$2&amp;":"&amp;dbP!$D$2),"&lt;="&amp;AW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X232" s="1">
        <f ca="1">SUMIFS(INDIRECT($F$1&amp;$F232&amp;":"&amp;$F232),INDIRECT($F$1&amp;dbP!$D$2&amp;":"&amp;dbP!$D$2),"&gt;="&amp;AX$6,INDIRECT($F$1&amp;dbP!$D$2&amp;":"&amp;dbP!$D$2),"&lt;="&amp;AX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Y232" s="1">
        <f ca="1">SUMIFS(INDIRECT($F$1&amp;$F232&amp;":"&amp;$F232),INDIRECT($F$1&amp;dbP!$D$2&amp;":"&amp;dbP!$D$2),"&gt;="&amp;AY$6,INDIRECT($F$1&amp;dbP!$D$2&amp;":"&amp;dbP!$D$2),"&lt;="&amp;AY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AZ232" s="1">
        <f ca="1">SUMIFS(INDIRECT($F$1&amp;$F232&amp;":"&amp;$F232),INDIRECT($F$1&amp;dbP!$D$2&amp;":"&amp;dbP!$D$2),"&gt;="&amp;AZ$6,INDIRECT($F$1&amp;dbP!$D$2&amp;":"&amp;dbP!$D$2),"&lt;="&amp;AZ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A232" s="1">
        <f ca="1">SUMIFS(INDIRECT($F$1&amp;$F232&amp;":"&amp;$F232),INDIRECT($F$1&amp;dbP!$D$2&amp;":"&amp;dbP!$D$2),"&gt;="&amp;BA$6,INDIRECT($F$1&amp;dbP!$D$2&amp;":"&amp;dbP!$D$2),"&lt;="&amp;BA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B232" s="1">
        <f ca="1">SUMIFS(INDIRECT($F$1&amp;$F232&amp;":"&amp;$F232),INDIRECT($F$1&amp;dbP!$D$2&amp;":"&amp;dbP!$D$2),"&gt;="&amp;BB$6,INDIRECT($F$1&amp;dbP!$D$2&amp;":"&amp;dbP!$D$2),"&lt;="&amp;BB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C232" s="1">
        <f ca="1">SUMIFS(INDIRECT($F$1&amp;$F232&amp;":"&amp;$F232),INDIRECT($F$1&amp;dbP!$D$2&amp;":"&amp;dbP!$D$2),"&gt;="&amp;BC$6,INDIRECT($F$1&amp;dbP!$D$2&amp;":"&amp;dbP!$D$2),"&lt;="&amp;BC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D232" s="1">
        <f ca="1">SUMIFS(INDIRECT($F$1&amp;$F232&amp;":"&amp;$F232),INDIRECT($F$1&amp;dbP!$D$2&amp;":"&amp;dbP!$D$2),"&gt;="&amp;BD$6,INDIRECT($F$1&amp;dbP!$D$2&amp;":"&amp;dbP!$D$2),"&lt;="&amp;BD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  <c r="BE232" s="1">
        <f ca="1">SUMIFS(INDIRECT($F$1&amp;$F232&amp;":"&amp;$F232),INDIRECT($F$1&amp;dbP!$D$2&amp;":"&amp;dbP!$D$2),"&gt;="&amp;BE$6,INDIRECT($F$1&amp;dbP!$D$2&amp;":"&amp;dbP!$D$2),"&lt;="&amp;BE$7,INDIRECT($F$1&amp;dbP!$O$2&amp;":"&amp;dbP!$O$2),$H232,INDIRECT($F$1&amp;dbP!$P$2&amp;":"&amp;dbP!$P$2),IF($I232=$J232,"*",$I232),INDIRECT($F$1&amp;dbP!$Q$2&amp;":"&amp;dbP!$Q$2),IF(OR($I232=$J232,"  "&amp;$I232=$J232),"*",RIGHT($J232,LEN($J232)-4)))</f>
        <v>0</v>
      </c>
    </row>
    <row r="233" spans="2:57" x14ac:dyDescent="0.3">
      <c r="B233" s="1">
        <f>MAX(B$196:B232)+1</f>
        <v>45</v>
      </c>
      <c r="D233" s="1" t="str">
        <f ca="1">INDIRECT($B$1&amp;Items!AB$2&amp;$B233)</f>
        <v>PL(-)</v>
      </c>
      <c r="F233" s="1" t="str">
        <f ca="1">INDIRECT($B$1&amp;Items!X$2&amp;$B233)</f>
        <v>AA</v>
      </c>
      <c r="H233" s="13" t="str">
        <f ca="1">INDIRECT($B$1&amp;Items!U$2&amp;$B233)</f>
        <v>Себестоимость продаж</v>
      </c>
      <c r="I233" s="13" t="str">
        <f ca="1">IF(INDIRECT($B$1&amp;Items!V$2&amp;$B233)="",H233,INDIRECT($B$1&amp;Items!V$2&amp;$B233))</f>
        <v>Затраты этапа-3 бизнес-процесса</v>
      </c>
      <c r="J233" s="1" t="str">
        <f ca="1">IF(INDIRECT($B$1&amp;Items!W$2&amp;$B233)="",IF(H233&lt;&gt;I233,"  "&amp;I233,I233),"    "&amp;INDIRECT($B$1&amp;Items!W$2&amp;$B233))</f>
        <v xml:space="preserve">    Производственные затраты-14</v>
      </c>
      <c r="S233" s="1">
        <f ca="1">SUM($U233:INDIRECT(ADDRESS(ROW(),SUMIFS($1:$1,$5:$5,MAX($5:$5)))))</f>
        <v>509990</v>
      </c>
      <c r="V233" s="1">
        <f ca="1">SUMIFS(INDIRECT($F$1&amp;$F233&amp;":"&amp;$F233),INDIRECT($F$1&amp;dbP!$D$2&amp;":"&amp;dbP!$D$2),"&gt;="&amp;V$6,INDIRECT($F$1&amp;dbP!$D$2&amp;":"&amp;dbP!$D$2),"&lt;="&amp;V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W233" s="1">
        <f ca="1">SUMIFS(INDIRECT($F$1&amp;$F233&amp;":"&amp;$F233),INDIRECT($F$1&amp;dbP!$D$2&amp;":"&amp;dbP!$D$2),"&gt;="&amp;W$6,INDIRECT($F$1&amp;dbP!$D$2&amp;":"&amp;dbP!$D$2),"&lt;="&amp;W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X233" s="1">
        <f ca="1">SUMIFS(INDIRECT($F$1&amp;$F233&amp;":"&amp;$F233),INDIRECT($F$1&amp;dbP!$D$2&amp;":"&amp;dbP!$D$2),"&gt;="&amp;X$6,INDIRECT($F$1&amp;dbP!$D$2&amp;":"&amp;dbP!$D$2),"&lt;="&amp;X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Y233" s="1">
        <f ca="1">SUMIFS(INDIRECT($F$1&amp;$F233&amp;":"&amp;$F233),INDIRECT($F$1&amp;dbP!$D$2&amp;":"&amp;dbP!$D$2),"&gt;="&amp;Y$6,INDIRECT($F$1&amp;dbP!$D$2&amp;":"&amp;dbP!$D$2),"&lt;="&amp;Y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Z233" s="1">
        <f ca="1">SUMIFS(INDIRECT($F$1&amp;$F233&amp;":"&amp;$F233),INDIRECT($F$1&amp;dbP!$D$2&amp;":"&amp;dbP!$D$2),"&gt;="&amp;Z$6,INDIRECT($F$1&amp;dbP!$D$2&amp;":"&amp;dbP!$D$2),"&lt;="&amp;Z$7,INDIRECT($F$1&amp;dbP!$O$2&amp;":"&amp;dbP!$O$2),$H233,INDIRECT($F$1&amp;dbP!$P$2&amp;":"&amp;dbP!$P$2),IF($I233=$J233,"*",$I233),INDIRECT($F$1&amp;dbP!$Q$2&amp;":"&amp;dbP!$Q$2),IF(OR($I233=$J233,"  "&amp;$I233=$J233),"*",RIGHT($J233,LEN($J233)-4)))</f>
        <v>156920</v>
      </c>
      <c r="AA233" s="1">
        <f ca="1">SUMIFS(INDIRECT($F$1&amp;$F233&amp;":"&amp;$F233),INDIRECT($F$1&amp;dbP!$D$2&amp;":"&amp;dbP!$D$2),"&gt;="&amp;AA$6,INDIRECT($F$1&amp;dbP!$D$2&amp;":"&amp;dbP!$D$2),"&lt;="&amp;AA$7,INDIRECT($F$1&amp;dbP!$O$2&amp;":"&amp;dbP!$O$2),$H233,INDIRECT($F$1&amp;dbP!$P$2&amp;":"&amp;dbP!$P$2),IF($I233=$J233,"*",$I233),INDIRECT($F$1&amp;dbP!$Q$2&amp;":"&amp;dbP!$Q$2),IF(OR($I233=$J233,"  "&amp;$I233=$J233),"*",RIGHT($J233,LEN($J233)-4)))</f>
        <v>353070</v>
      </c>
      <c r="AB233" s="1">
        <f ca="1">SUMIFS(INDIRECT($F$1&amp;$F233&amp;":"&amp;$F233),INDIRECT($F$1&amp;dbP!$D$2&amp;":"&amp;dbP!$D$2),"&gt;="&amp;AB$6,INDIRECT($F$1&amp;dbP!$D$2&amp;":"&amp;dbP!$D$2),"&lt;="&amp;AB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C233" s="1">
        <f ca="1">SUMIFS(INDIRECT($F$1&amp;$F233&amp;":"&amp;$F233),INDIRECT($F$1&amp;dbP!$D$2&amp;":"&amp;dbP!$D$2),"&gt;="&amp;AC$6,INDIRECT($F$1&amp;dbP!$D$2&amp;":"&amp;dbP!$D$2),"&lt;="&amp;AC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D233" s="1">
        <f ca="1">SUMIFS(INDIRECT($F$1&amp;$F233&amp;":"&amp;$F233),INDIRECT($F$1&amp;dbP!$D$2&amp;":"&amp;dbP!$D$2),"&gt;="&amp;AD$6,INDIRECT($F$1&amp;dbP!$D$2&amp;":"&amp;dbP!$D$2),"&lt;="&amp;AD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E233" s="1">
        <f ca="1">SUMIFS(INDIRECT($F$1&amp;$F233&amp;":"&amp;$F233),INDIRECT($F$1&amp;dbP!$D$2&amp;":"&amp;dbP!$D$2),"&gt;="&amp;AE$6,INDIRECT($F$1&amp;dbP!$D$2&amp;":"&amp;dbP!$D$2),"&lt;="&amp;AE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F233" s="1">
        <f ca="1">SUMIFS(INDIRECT($F$1&amp;$F233&amp;":"&amp;$F233),INDIRECT($F$1&amp;dbP!$D$2&amp;":"&amp;dbP!$D$2),"&gt;="&amp;AF$6,INDIRECT($F$1&amp;dbP!$D$2&amp;":"&amp;dbP!$D$2),"&lt;="&amp;AF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G233" s="1">
        <f ca="1">SUMIFS(INDIRECT($F$1&amp;$F233&amp;":"&amp;$F233),INDIRECT($F$1&amp;dbP!$D$2&amp;":"&amp;dbP!$D$2),"&gt;="&amp;AG$6,INDIRECT($F$1&amp;dbP!$D$2&amp;":"&amp;dbP!$D$2),"&lt;="&amp;AG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H233" s="1">
        <f ca="1">SUMIFS(INDIRECT($F$1&amp;$F233&amp;":"&amp;$F233),INDIRECT($F$1&amp;dbP!$D$2&amp;":"&amp;dbP!$D$2),"&gt;="&amp;AH$6,INDIRECT($F$1&amp;dbP!$D$2&amp;":"&amp;dbP!$D$2),"&lt;="&amp;AH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I233" s="1">
        <f ca="1">SUMIFS(INDIRECT($F$1&amp;$F233&amp;":"&amp;$F233),INDIRECT($F$1&amp;dbP!$D$2&amp;":"&amp;dbP!$D$2),"&gt;="&amp;AI$6,INDIRECT($F$1&amp;dbP!$D$2&amp;":"&amp;dbP!$D$2),"&lt;="&amp;AI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J233" s="1">
        <f ca="1">SUMIFS(INDIRECT($F$1&amp;$F233&amp;":"&amp;$F233),INDIRECT($F$1&amp;dbP!$D$2&amp;":"&amp;dbP!$D$2),"&gt;="&amp;AJ$6,INDIRECT($F$1&amp;dbP!$D$2&amp;":"&amp;dbP!$D$2),"&lt;="&amp;AJ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K233" s="1">
        <f ca="1">SUMIFS(INDIRECT($F$1&amp;$F233&amp;":"&amp;$F233),INDIRECT($F$1&amp;dbP!$D$2&amp;":"&amp;dbP!$D$2),"&gt;="&amp;AK$6,INDIRECT($F$1&amp;dbP!$D$2&amp;":"&amp;dbP!$D$2),"&lt;="&amp;AK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L233" s="1">
        <f ca="1">SUMIFS(INDIRECT($F$1&amp;$F233&amp;":"&amp;$F233),INDIRECT($F$1&amp;dbP!$D$2&amp;":"&amp;dbP!$D$2),"&gt;="&amp;AL$6,INDIRECT($F$1&amp;dbP!$D$2&amp;":"&amp;dbP!$D$2),"&lt;="&amp;AL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M233" s="1">
        <f ca="1">SUMIFS(INDIRECT($F$1&amp;$F233&amp;":"&amp;$F233),INDIRECT($F$1&amp;dbP!$D$2&amp;":"&amp;dbP!$D$2),"&gt;="&amp;AM$6,INDIRECT($F$1&amp;dbP!$D$2&amp;":"&amp;dbP!$D$2),"&lt;="&amp;AM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N233" s="1">
        <f ca="1">SUMIFS(INDIRECT($F$1&amp;$F233&amp;":"&amp;$F233),INDIRECT($F$1&amp;dbP!$D$2&amp;":"&amp;dbP!$D$2),"&gt;="&amp;AN$6,INDIRECT($F$1&amp;dbP!$D$2&amp;":"&amp;dbP!$D$2),"&lt;="&amp;AN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O233" s="1">
        <f ca="1">SUMIFS(INDIRECT($F$1&amp;$F233&amp;":"&amp;$F233),INDIRECT($F$1&amp;dbP!$D$2&amp;":"&amp;dbP!$D$2),"&gt;="&amp;AO$6,INDIRECT($F$1&amp;dbP!$D$2&amp;":"&amp;dbP!$D$2),"&lt;="&amp;AO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P233" s="1">
        <f ca="1">SUMIFS(INDIRECT($F$1&amp;$F233&amp;":"&amp;$F233),INDIRECT($F$1&amp;dbP!$D$2&amp;":"&amp;dbP!$D$2),"&gt;="&amp;AP$6,INDIRECT($F$1&amp;dbP!$D$2&amp;":"&amp;dbP!$D$2),"&lt;="&amp;AP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Q233" s="1">
        <f ca="1">SUMIFS(INDIRECT($F$1&amp;$F233&amp;":"&amp;$F233),INDIRECT($F$1&amp;dbP!$D$2&amp;":"&amp;dbP!$D$2),"&gt;="&amp;AQ$6,INDIRECT($F$1&amp;dbP!$D$2&amp;":"&amp;dbP!$D$2),"&lt;="&amp;AQ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R233" s="1">
        <f ca="1">SUMIFS(INDIRECT($F$1&amp;$F233&amp;":"&amp;$F233),INDIRECT($F$1&amp;dbP!$D$2&amp;":"&amp;dbP!$D$2),"&gt;="&amp;AR$6,INDIRECT($F$1&amp;dbP!$D$2&amp;":"&amp;dbP!$D$2),"&lt;="&amp;AR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S233" s="1">
        <f ca="1">SUMIFS(INDIRECT($F$1&amp;$F233&amp;":"&amp;$F233),INDIRECT($F$1&amp;dbP!$D$2&amp;":"&amp;dbP!$D$2),"&gt;="&amp;AS$6,INDIRECT($F$1&amp;dbP!$D$2&amp;":"&amp;dbP!$D$2),"&lt;="&amp;AS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T233" s="1">
        <f ca="1">SUMIFS(INDIRECT($F$1&amp;$F233&amp;":"&amp;$F233),INDIRECT($F$1&amp;dbP!$D$2&amp;":"&amp;dbP!$D$2),"&gt;="&amp;AT$6,INDIRECT($F$1&amp;dbP!$D$2&amp;":"&amp;dbP!$D$2),"&lt;="&amp;AT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U233" s="1">
        <f ca="1">SUMIFS(INDIRECT($F$1&amp;$F233&amp;":"&amp;$F233),INDIRECT($F$1&amp;dbP!$D$2&amp;":"&amp;dbP!$D$2),"&gt;="&amp;AU$6,INDIRECT($F$1&amp;dbP!$D$2&amp;":"&amp;dbP!$D$2),"&lt;="&amp;AU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V233" s="1">
        <f ca="1">SUMIFS(INDIRECT($F$1&amp;$F233&amp;":"&amp;$F233),INDIRECT($F$1&amp;dbP!$D$2&amp;":"&amp;dbP!$D$2),"&gt;="&amp;AV$6,INDIRECT($F$1&amp;dbP!$D$2&amp;":"&amp;dbP!$D$2),"&lt;="&amp;AV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W233" s="1">
        <f ca="1">SUMIFS(INDIRECT($F$1&amp;$F233&amp;":"&amp;$F233),INDIRECT($F$1&amp;dbP!$D$2&amp;":"&amp;dbP!$D$2),"&gt;="&amp;AW$6,INDIRECT($F$1&amp;dbP!$D$2&amp;":"&amp;dbP!$D$2),"&lt;="&amp;AW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X233" s="1">
        <f ca="1">SUMIFS(INDIRECT($F$1&amp;$F233&amp;":"&amp;$F233),INDIRECT($F$1&amp;dbP!$D$2&amp;":"&amp;dbP!$D$2),"&gt;="&amp;AX$6,INDIRECT($F$1&amp;dbP!$D$2&amp;":"&amp;dbP!$D$2),"&lt;="&amp;AX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Y233" s="1">
        <f ca="1">SUMIFS(INDIRECT($F$1&amp;$F233&amp;":"&amp;$F233),INDIRECT($F$1&amp;dbP!$D$2&amp;":"&amp;dbP!$D$2),"&gt;="&amp;AY$6,INDIRECT($F$1&amp;dbP!$D$2&amp;":"&amp;dbP!$D$2),"&lt;="&amp;AY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AZ233" s="1">
        <f ca="1">SUMIFS(INDIRECT($F$1&amp;$F233&amp;":"&amp;$F233),INDIRECT($F$1&amp;dbP!$D$2&amp;":"&amp;dbP!$D$2),"&gt;="&amp;AZ$6,INDIRECT($F$1&amp;dbP!$D$2&amp;":"&amp;dbP!$D$2),"&lt;="&amp;AZ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A233" s="1">
        <f ca="1">SUMIFS(INDIRECT($F$1&amp;$F233&amp;":"&amp;$F233),INDIRECT($F$1&amp;dbP!$D$2&amp;":"&amp;dbP!$D$2),"&gt;="&amp;BA$6,INDIRECT($F$1&amp;dbP!$D$2&amp;":"&amp;dbP!$D$2),"&lt;="&amp;BA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B233" s="1">
        <f ca="1">SUMIFS(INDIRECT($F$1&amp;$F233&amp;":"&amp;$F233),INDIRECT($F$1&amp;dbP!$D$2&amp;":"&amp;dbP!$D$2),"&gt;="&amp;BB$6,INDIRECT($F$1&amp;dbP!$D$2&amp;":"&amp;dbP!$D$2),"&lt;="&amp;BB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C233" s="1">
        <f ca="1">SUMIFS(INDIRECT($F$1&amp;$F233&amp;":"&amp;$F233),INDIRECT($F$1&amp;dbP!$D$2&amp;":"&amp;dbP!$D$2),"&gt;="&amp;BC$6,INDIRECT($F$1&amp;dbP!$D$2&amp;":"&amp;dbP!$D$2),"&lt;="&amp;BC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D233" s="1">
        <f ca="1">SUMIFS(INDIRECT($F$1&amp;$F233&amp;":"&amp;$F233),INDIRECT($F$1&amp;dbP!$D$2&amp;":"&amp;dbP!$D$2),"&gt;="&amp;BD$6,INDIRECT($F$1&amp;dbP!$D$2&amp;":"&amp;dbP!$D$2),"&lt;="&amp;BD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  <c r="BE233" s="1">
        <f ca="1">SUMIFS(INDIRECT($F$1&amp;$F233&amp;":"&amp;$F233),INDIRECT($F$1&amp;dbP!$D$2&amp;":"&amp;dbP!$D$2),"&gt;="&amp;BE$6,INDIRECT($F$1&amp;dbP!$D$2&amp;":"&amp;dbP!$D$2),"&lt;="&amp;BE$7,INDIRECT($F$1&amp;dbP!$O$2&amp;":"&amp;dbP!$O$2),$H233,INDIRECT($F$1&amp;dbP!$P$2&amp;":"&amp;dbP!$P$2),IF($I233=$J233,"*",$I233),INDIRECT($F$1&amp;dbP!$Q$2&amp;":"&amp;dbP!$Q$2),IF(OR($I233=$J233,"  "&amp;$I233=$J233),"*",RIGHT($J233,LEN($J233)-4)))</f>
        <v>0</v>
      </c>
    </row>
    <row r="234" spans="2:57" x14ac:dyDescent="0.3">
      <c r="B234" s="1">
        <f>MAX(B$196:B233)+1</f>
        <v>46</v>
      </c>
      <c r="D234" s="1" t="str">
        <f ca="1">INDIRECT($B$1&amp;Items!AB$2&amp;$B234)</f>
        <v>PL(-)</v>
      </c>
      <c r="F234" s="1" t="str">
        <f ca="1">INDIRECT($B$1&amp;Items!X$2&amp;$B234)</f>
        <v>AA</v>
      </c>
      <c r="H234" s="13" t="str">
        <f ca="1">INDIRECT($B$1&amp;Items!U$2&amp;$B234)</f>
        <v>Себестоимость продаж</v>
      </c>
      <c r="I234" s="13" t="str">
        <f ca="1">IF(INDIRECT($B$1&amp;Items!V$2&amp;$B234)="",H234,INDIRECT($B$1&amp;Items!V$2&amp;$B234))</f>
        <v>Затраты этапа-3 бизнес-процесса</v>
      </c>
      <c r="J234" s="1" t="str">
        <f ca="1">IF(INDIRECT($B$1&amp;Items!W$2&amp;$B234)="",IF(H234&lt;&gt;I234,"  "&amp;I234,I234),"    "&amp;INDIRECT($B$1&amp;Items!W$2&amp;$B234))</f>
        <v xml:space="preserve">    Производственные затраты-15</v>
      </c>
      <c r="S234" s="1">
        <f ca="1">SUM($U234:INDIRECT(ADDRESS(ROW(),SUMIFS($1:$1,$5:$5,MAX($5:$5)))))</f>
        <v>620554.3110000001</v>
      </c>
      <c r="V234" s="1">
        <f ca="1">SUMIFS(INDIRECT($F$1&amp;$F234&amp;":"&amp;$F234),INDIRECT($F$1&amp;dbP!$D$2&amp;":"&amp;dbP!$D$2),"&gt;="&amp;V$6,INDIRECT($F$1&amp;dbP!$D$2&amp;":"&amp;dbP!$D$2),"&lt;="&amp;V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W234" s="1">
        <f ca="1">SUMIFS(INDIRECT($F$1&amp;$F234&amp;":"&amp;$F234),INDIRECT($F$1&amp;dbP!$D$2&amp;":"&amp;dbP!$D$2),"&gt;="&amp;W$6,INDIRECT($F$1&amp;dbP!$D$2&amp;":"&amp;dbP!$D$2),"&lt;="&amp;W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X234" s="1">
        <f ca="1">SUMIFS(INDIRECT($F$1&amp;$F234&amp;":"&amp;$F234),INDIRECT($F$1&amp;dbP!$D$2&amp;":"&amp;dbP!$D$2),"&gt;="&amp;X$6,INDIRECT($F$1&amp;dbP!$D$2&amp;":"&amp;dbP!$D$2),"&lt;="&amp;X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Y234" s="1">
        <f ca="1">SUMIFS(INDIRECT($F$1&amp;$F234&amp;":"&amp;$F234),INDIRECT($F$1&amp;dbP!$D$2&amp;":"&amp;dbP!$D$2),"&gt;="&amp;Y$6,INDIRECT($F$1&amp;dbP!$D$2&amp;":"&amp;dbP!$D$2),"&lt;="&amp;Y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Z234" s="1">
        <f ca="1">SUMIFS(INDIRECT($F$1&amp;$F234&amp;":"&amp;$F234),INDIRECT($F$1&amp;dbP!$D$2&amp;":"&amp;dbP!$D$2),"&gt;="&amp;Z$6,INDIRECT($F$1&amp;dbP!$D$2&amp;":"&amp;dbP!$D$2),"&lt;="&amp;Z$7,INDIRECT($F$1&amp;dbP!$O$2&amp;":"&amp;dbP!$O$2),$H234,INDIRECT($F$1&amp;dbP!$P$2&amp;":"&amp;dbP!$P$2),IF($I234=$J234,"*",$I234),INDIRECT($F$1&amp;dbP!$Q$2&amp;":"&amp;dbP!$Q$2),IF(OR($I234=$J234,"  "&amp;$I234=$J234),"*",RIGHT($J234,LEN($J234)-4)))</f>
        <v>190939.78800000003</v>
      </c>
      <c r="AA234" s="1">
        <f ca="1">SUMIFS(INDIRECT($F$1&amp;$F234&amp;":"&amp;$F234),INDIRECT($F$1&amp;dbP!$D$2&amp;":"&amp;dbP!$D$2),"&gt;="&amp;AA$6,INDIRECT($F$1&amp;dbP!$D$2&amp;":"&amp;dbP!$D$2),"&lt;="&amp;AA$7,INDIRECT($F$1&amp;dbP!$O$2&amp;":"&amp;dbP!$O$2),$H234,INDIRECT($F$1&amp;dbP!$P$2&amp;":"&amp;dbP!$P$2),IF($I234=$J234,"*",$I234),INDIRECT($F$1&amp;dbP!$Q$2&amp;":"&amp;dbP!$Q$2),IF(OR($I234=$J234,"  "&amp;$I234=$J234),"*",RIGHT($J234,LEN($J234)-4)))</f>
        <v>429614.52300000004</v>
      </c>
      <c r="AB234" s="1">
        <f ca="1">SUMIFS(INDIRECT($F$1&amp;$F234&amp;":"&amp;$F234),INDIRECT($F$1&amp;dbP!$D$2&amp;":"&amp;dbP!$D$2),"&gt;="&amp;AB$6,INDIRECT($F$1&amp;dbP!$D$2&amp;":"&amp;dbP!$D$2),"&lt;="&amp;AB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C234" s="1">
        <f ca="1">SUMIFS(INDIRECT($F$1&amp;$F234&amp;":"&amp;$F234),INDIRECT($F$1&amp;dbP!$D$2&amp;":"&amp;dbP!$D$2),"&gt;="&amp;AC$6,INDIRECT($F$1&amp;dbP!$D$2&amp;":"&amp;dbP!$D$2),"&lt;="&amp;AC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D234" s="1">
        <f ca="1">SUMIFS(INDIRECT($F$1&amp;$F234&amp;":"&amp;$F234),INDIRECT($F$1&amp;dbP!$D$2&amp;":"&amp;dbP!$D$2),"&gt;="&amp;AD$6,INDIRECT($F$1&amp;dbP!$D$2&amp;":"&amp;dbP!$D$2),"&lt;="&amp;AD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E234" s="1">
        <f ca="1">SUMIFS(INDIRECT($F$1&amp;$F234&amp;":"&amp;$F234),INDIRECT($F$1&amp;dbP!$D$2&amp;":"&amp;dbP!$D$2),"&gt;="&amp;AE$6,INDIRECT($F$1&amp;dbP!$D$2&amp;":"&amp;dbP!$D$2),"&lt;="&amp;AE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F234" s="1">
        <f ca="1">SUMIFS(INDIRECT($F$1&amp;$F234&amp;":"&amp;$F234),INDIRECT($F$1&amp;dbP!$D$2&amp;":"&amp;dbP!$D$2),"&gt;="&amp;AF$6,INDIRECT($F$1&amp;dbP!$D$2&amp;":"&amp;dbP!$D$2),"&lt;="&amp;AF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G234" s="1">
        <f ca="1">SUMIFS(INDIRECT($F$1&amp;$F234&amp;":"&amp;$F234),INDIRECT($F$1&amp;dbP!$D$2&amp;":"&amp;dbP!$D$2),"&gt;="&amp;AG$6,INDIRECT($F$1&amp;dbP!$D$2&amp;":"&amp;dbP!$D$2),"&lt;="&amp;AG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H234" s="1">
        <f ca="1">SUMIFS(INDIRECT($F$1&amp;$F234&amp;":"&amp;$F234),INDIRECT($F$1&amp;dbP!$D$2&amp;":"&amp;dbP!$D$2),"&gt;="&amp;AH$6,INDIRECT($F$1&amp;dbP!$D$2&amp;":"&amp;dbP!$D$2),"&lt;="&amp;AH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I234" s="1">
        <f ca="1">SUMIFS(INDIRECT($F$1&amp;$F234&amp;":"&amp;$F234),INDIRECT($F$1&amp;dbP!$D$2&amp;":"&amp;dbP!$D$2),"&gt;="&amp;AI$6,INDIRECT($F$1&amp;dbP!$D$2&amp;":"&amp;dbP!$D$2),"&lt;="&amp;AI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J234" s="1">
        <f ca="1">SUMIFS(INDIRECT($F$1&amp;$F234&amp;":"&amp;$F234),INDIRECT($F$1&amp;dbP!$D$2&amp;":"&amp;dbP!$D$2),"&gt;="&amp;AJ$6,INDIRECT($F$1&amp;dbP!$D$2&amp;":"&amp;dbP!$D$2),"&lt;="&amp;AJ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K234" s="1">
        <f ca="1">SUMIFS(INDIRECT($F$1&amp;$F234&amp;":"&amp;$F234),INDIRECT($F$1&amp;dbP!$D$2&amp;":"&amp;dbP!$D$2),"&gt;="&amp;AK$6,INDIRECT($F$1&amp;dbP!$D$2&amp;":"&amp;dbP!$D$2),"&lt;="&amp;AK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L234" s="1">
        <f ca="1">SUMIFS(INDIRECT($F$1&amp;$F234&amp;":"&amp;$F234),INDIRECT($F$1&amp;dbP!$D$2&amp;":"&amp;dbP!$D$2),"&gt;="&amp;AL$6,INDIRECT($F$1&amp;dbP!$D$2&amp;":"&amp;dbP!$D$2),"&lt;="&amp;AL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M234" s="1">
        <f ca="1">SUMIFS(INDIRECT($F$1&amp;$F234&amp;":"&amp;$F234),INDIRECT($F$1&amp;dbP!$D$2&amp;":"&amp;dbP!$D$2),"&gt;="&amp;AM$6,INDIRECT($F$1&amp;dbP!$D$2&amp;":"&amp;dbP!$D$2),"&lt;="&amp;AM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N234" s="1">
        <f ca="1">SUMIFS(INDIRECT($F$1&amp;$F234&amp;":"&amp;$F234),INDIRECT($F$1&amp;dbP!$D$2&amp;":"&amp;dbP!$D$2),"&gt;="&amp;AN$6,INDIRECT($F$1&amp;dbP!$D$2&amp;":"&amp;dbP!$D$2),"&lt;="&amp;AN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O234" s="1">
        <f ca="1">SUMIFS(INDIRECT($F$1&amp;$F234&amp;":"&amp;$F234),INDIRECT($F$1&amp;dbP!$D$2&amp;":"&amp;dbP!$D$2),"&gt;="&amp;AO$6,INDIRECT($F$1&amp;dbP!$D$2&amp;":"&amp;dbP!$D$2),"&lt;="&amp;AO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P234" s="1">
        <f ca="1">SUMIFS(INDIRECT($F$1&amp;$F234&amp;":"&amp;$F234),INDIRECT($F$1&amp;dbP!$D$2&amp;":"&amp;dbP!$D$2),"&gt;="&amp;AP$6,INDIRECT($F$1&amp;dbP!$D$2&amp;":"&amp;dbP!$D$2),"&lt;="&amp;AP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Q234" s="1">
        <f ca="1">SUMIFS(INDIRECT($F$1&amp;$F234&amp;":"&amp;$F234),INDIRECT($F$1&amp;dbP!$D$2&amp;":"&amp;dbP!$D$2),"&gt;="&amp;AQ$6,INDIRECT($F$1&amp;dbP!$D$2&amp;":"&amp;dbP!$D$2),"&lt;="&amp;AQ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R234" s="1">
        <f ca="1">SUMIFS(INDIRECT($F$1&amp;$F234&amp;":"&amp;$F234),INDIRECT($F$1&amp;dbP!$D$2&amp;":"&amp;dbP!$D$2),"&gt;="&amp;AR$6,INDIRECT($F$1&amp;dbP!$D$2&amp;":"&amp;dbP!$D$2),"&lt;="&amp;AR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S234" s="1">
        <f ca="1">SUMIFS(INDIRECT($F$1&amp;$F234&amp;":"&amp;$F234),INDIRECT($F$1&amp;dbP!$D$2&amp;":"&amp;dbP!$D$2),"&gt;="&amp;AS$6,INDIRECT($F$1&amp;dbP!$D$2&amp;":"&amp;dbP!$D$2),"&lt;="&amp;AS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T234" s="1">
        <f ca="1">SUMIFS(INDIRECT($F$1&amp;$F234&amp;":"&amp;$F234),INDIRECT($F$1&amp;dbP!$D$2&amp;":"&amp;dbP!$D$2),"&gt;="&amp;AT$6,INDIRECT($F$1&amp;dbP!$D$2&amp;":"&amp;dbP!$D$2),"&lt;="&amp;AT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U234" s="1">
        <f ca="1">SUMIFS(INDIRECT($F$1&amp;$F234&amp;":"&amp;$F234),INDIRECT($F$1&amp;dbP!$D$2&amp;":"&amp;dbP!$D$2),"&gt;="&amp;AU$6,INDIRECT($F$1&amp;dbP!$D$2&amp;":"&amp;dbP!$D$2),"&lt;="&amp;AU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V234" s="1">
        <f ca="1">SUMIFS(INDIRECT($F$1&amp;$F234&amp;":"&amp;$F234),INDIRECT($F$1&amp;dbP!$D$2&amp;":"&amp;dbP!$D$2),"&gt;="&amp;AV$6,INDIRECT($F$1&amp;dbP!$D$2&amp;":"&amp;dbP!$D$2),"&lt;="&amp;AV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W234" s="1">
        <f ca="1">SUMIFS(INDIRECT($F$1&amp;$F234&amp;":"&amp;$F234),INDIRECT($F$1&amp;dbP!$D$2&amp;":"&amp;dbP!$D$2),"&gt;="&amp;AW$6,INDIRECT($F$1&amp;dbP!$D$2&amp;":"&amp;dbP!$D$2),"&lt;="&amp;AW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X234" s="1">
        <f ca="1">SUMIFS(INDIRECT($F$1&amp;$F234&amp;":"&amp;$F234),INDIRECT($F$1&amp;dbP!$D$2&amp;":"&amp;dbP!$D$2),"&gt;="&amp;AX$6,INDIRECT($F$1&amp;dbP!$D$2&amp;":"&amp;dbP!$D$2),"&lt;="&amp;AX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Y234" s="1">
        <f ca="1">SUMIFS(INDIRECT($F$1&amp;$F234&amp;":"&amp;$F234),INDIRECT($F$1&amp;dbP!$D$2&amp;":"&amp;dbP!$D$2),"&gt;="&amp;AY$6,INDIRECT($F$1&amp;dbP!$D$2&amp;":"&amp;dbP!$D$2),"&lt;="&amp;AY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AZ234" s="1">
        <f ca="1">SUMIFS(INDIRECT($F$1&amp;$F234&amp;":"&amp;$F234),INDIRECT($F$1&amp;dbP!$D$2&amp;":"&amp;dbP!$D$2),"&gt;="&amp;AZ$6,INDIRECT($F$1&amp;dbP!$D$2&amp;":"&amp;dbP!$D$2),"&lt;="&amp;AZ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A234" s="1">
        <f ca="1">SUMIFS(INDIRECT($F$1&amp;$F234&amp;":"&amp;$F234),INDIRECT($F$1&amp;dbP!$D$2&amp;":"&amp;dbP!$D$2),"&gt;="&amp;BA$6,INDIRECT($F$1&amp;dbP!$D$2&amp;":"&amp;dbP!$D$2),"&lt;="&amp;BA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B234" s="1">
        <f ca="1">SUMIFS(INDIRECT($F$1&amp;$F234&amp;":"&amp;$F234),INDIRECT($F$1&amp;dbP!$D$2&amp;":"&amp;dbP!$D$2),"&gt;="&amp;BB$6,INDIRECT($F$1&amp;dbP!$D$2&amp;":"&amp;dbP!$D$2),"&lt;="&amp;BB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C234" s="1">
        <f ca="1">SUMIFS(INDIRECT($F$1&amp;$F234&amp;":"&amp;$F234),INDIRECT($F$1&amp;dbP!$D$2&amp;":"&amp;dbP!$D$2),"&gt;="&amp;BC$6,INDIRECT($F$1&amp;dbP!$D$2&amp;":"&amp;dbP!$D$2),"&lt;="&amp;BC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D234" s="1">
        <f ca="1">SUMIFS(INDIRECT($F$1&amp;$F234&amp;":"&amp;$F234),INDIRECT($F$1&amp;dbP!$D$2&amp;":"&amp;dbP!$D$2),"&gt;="&amp;BD$6,INDIRECT($F$1&amp;dbP!$D$2&amp;":"&amp;dbP!$D$2),"&lt;="&amp;BD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  <c r="BE234" s="1">
        <f ca="1">SUMIFS(INDIRECT($F$1&amp;$F234&amp;":"&amp;$F234),INDIRECT($F$1&amp;dbP!$D$2&amp;":"&amp;dbP!$D$2),"&gt;="&amp;BE$6,INDIRECT($F$1&amp;dbP!$D$2&amp;":"&amp;dbP!$D$2),"&lt;="&amp;BE$7,INDIRECT($F$1&amp;dbP!$O$2&amp;":"&amp;dbP!$O$2),$H234,INDIRECT($F$1&amp;dbP!$P$2&amp;":"&amp;dbP!$P$2),IF($I234=$J234,"*",$I234),INDIRECT($F$1&amp;dbP!$Q$2&amp;":"&amp;dbP!$Q$2),IF(OR($I234=$J234,"  "&amp;$I234=$J234),"*",RIGHT($J234,LEN($J234)-4)))</f>
        <v>0</v>
      </c>
    </row>
    <row r="235" spans="2:57" x14ac:dyDescent="0.3">
      <c r="B235" s="1">
        <f>MAX(B$196:B234)+1</f>
        <v>47</v>
      </c>
      <c r="D235" s="1" t="str">
        <f ca="1">INDIRECT($B$1&amp;Items!AB$2&amp;$B235)</f>
        <v>PL(-)</v>
      </c>
      <c r="F235" s="1" t="str">
        <f ca="1">INDIRECT($B$1&amp;Items!X$2&amp;$B235)</f>
        <v>AA</v>
      </c>
      <c r="H235" s="13" t="str">
        <f ca="1">INDIRECT($B$1&amp;Items!U$2&amp;$B235)</f>
        <v>Себестоимость продаж</v>
      </c>
      <c r="I235" s="13" t="str">
        <f ca="1">IF(INDIRECT($B$1&amp;Items!V$2&amp;$B235)="",H235,INDIRECT($B$1&amp;Items!V$2&amp;$B235))</f>
        <v>Затраты этапа-3 бизнес-процесса</v>
      </c>
      <c r="J235" s="1" t="str">
        <f ca="1">IF(INDIRECT($B$1&amp;Items!W$2&amp;$B235)="",IF(H235&lt;&gt;I235,"  "&amp;I235,I235),"    "&amp;INDIRECT($B$1&amp;Items!W$2&amp;$B235))</f>
        <v xml:space="preserve">    Производственные затраты-16</v>
      </c>
      <c r="S235" s="1">
        <f ca="1">SUM($U235:INDIRECT(ADDRESS(ROW(),SUMIFS($1:$1,$5:$5,MAX($5:$5)))))</f>
        <v>835397.55</v>
      </c>
      <c r="V235" s="1">
        <f ca="1">SUMIFS(INDIRECT($F$1&amp;$F235&amp;":"&amp;$F235),INDIRECT($F$1&amp;dbP!$D$2&amp;":"&amp;dbP!$D$2),"&gt;="&amp;V$6,INDIRECT($F$1&amp;dbP!$D$2&amp;":"&amp;dbP!$D$2),"&lt;="&amp;V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W235" s="1">
        <f ca="1">SUMIFS(INDIRECT($F$1&amp;$F235&amp;":"&amp;$F235),INDIRECT($F$1&amp;dbP!$D$2&amp;":"&amp;dbP!$D$2),"&gt;="&amp;W$6,INDIRECT($F$1&amp;dbP!$D$2&amp;":"&amp;dbP!$D$2),"&lt;="&amp;W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X235" s="1">
        <f ca="1">SUMIFS(INDIRECT($F$1&amp;$F235&amp;":"&amp;$F235),INDIRECT($F$1&amp;dbP!$D$2&amp;":"&amp;dbP!$D$2),"&gt;="&amp;X$6,INDIRECT($F$1&amp;dbP!$D$2&amp;":"&amp;dbP!$D$2),"&lt;="&amp;X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Y235" s="1">
        <f ca="1">SUMIFS(INDIRECT($F$1&amp;$F235&amp;":"&amp;$F235),INDIRECT($F$1&amp;dbP!$D$2&amp;":"&amp;dbP!$D$2),"&gt;="&amp;Y$6,INDIRECT($F$1&amp;dbP!$D$2&amp;":"&amp;dbP!$D$2),"&lt;="&amp;Y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Z235" s="1">
        <f ca="1">SUMIFS(INDIRECT($F$1&amp;$F235&amp;":"&amp;$F235),INDIRECT($F$1&amp;dbP!$D$2&amp;":"&amp;dbP!$D$2),"&gt;="&amp;Z$6,INDIRECT($F$1&amp;dbP!$D$2&amp;":"&amp;dbP!$D$2),"&lt;="&amp;Z$7,INDIRECT($F$1&amp;dbP!$O$2&amp;":"&amp;dbP!$O$2),$H235,INDIRECT($F$1&amp;dbP!$P$2&amp;":"&amp;dbP!$P$2),IF($I235=$J235,"*",$I235),INDIRECT($F$1&amp;dbP!$Q$2&amp;":"&amp;dbP!$Q$2),IF(OR($I235=$J235,"  "&amp;$I235=$J235),"*",RIGHT($J235,LEN($J235)-4)))</f>
        <v>257045.40000000002</v>
      </c>
      <c r="AA235" s="1">
        <f ca="1">SUMIFS(INDIRECT($F$1&amp;$F235&amp;":"&amp;$F235),INDIRECT($F$1&amp;dbP!$D$2&amp;":"&amp;dbP!$D$2),"&gt;="&amp;AA$6,INDIRECT($F$1&amp;dbP!$D$2&amp;":"&amp;dbP!$D$2),"&lt;="&amp;AA$7,INDIRECT($F$1&amp;dbP!$O$2&amp;":"&amp;dbP!$O$2),$H235,INDIRECT($F$1&amp;dbP!$P$2&amp;":"&amp;dbP!$P$2),IF($I235=$J235,"*",$I235),INDIRECT($F$1&amp;dbP!$Q$2&amp;":"&amp;dbP!$Q$2),IF(OR($I235=$J235,"  "&amp;$I235=$J235),"*",RIGHT($J235,LEN($J235)-4)))</f>
        <v>578352.15</v>
      </c>
      <c r="AB235" s="1">
        <f ca="1">SUMIFS(INDIRECT($F$1&amp;$F235&amp;":"&amp;$F235),INDIRECT($F$1&amp;dbP!$D$2&amp;":"&amp;dbP!$D$2),"&gt;="&amp;AB$6,INDIRECT($F$1&amp;dbP!$D$2&amp;":"&amp;dbP!$D$2),"&lt;="&amp;AB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C235" s="1">
        <f ca="1">SUMIFS(INDIRECT($F$1&amp;$F235&amp;":"&amp;$F235),INDIRECT($F$1&amp;dbP!$D$2&amp;":"&amp;dbP!$D$2),"&gt;="&amp;AC$6,INDIRECT($F$1&amp;dbP!$D$2&amp;":"&amp;dbP!$D$2),"&lt;="&amp;AC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D235" s="1">
        <f ca="1">SUMIFS(INDIRECT($F$1&amp;$F235&amp;":"&amp;$F235),INDIRECT($F$1&amp;dbP!$D$2&amp;":"&amp;dbP!$D$2),"&gt;="&amp;AD$6,INDIRECT($F$1&amp;dbP!$D$2&amp;":"&amp;dbP!$D$2),"&lt;="&amp;AD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E235" s="1">
        <f ca="1">SUMIFS(INDIRECT($F$1&amp;$F235&amp;":"&amp;$F235),INDIRECT($F$1&amp;dbP!$D$2&amp;":"&amp;dbP!$D$2),"&gt;="&amp;AE$6,INDIRECT($F$1&amp;dbP!$D$2&amp;":"&amp;dbP!$D$2),"&lt;="&amp;AE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F235" s="1">
        <f ca="1">SUMIFS(INDIRECT($F$1&amp;$F235&amp;":"&amp;$F235),INDIRECT($F$1&amp;dbP!$D$2&amp;":"&amp;dbP!$D$2),"&gt;="&amp;AF$6,INDIRECT($F$1&amp;dbP!$D$2&amp;":"&amp;dbP!$D$2),"&lt;="&amp;AF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G235" s="1">
        <f ca="1">SUMIFS(INDIRECT($F$1&amp;$F235&amp;":"&amp;$F235),INDIRECT($F$1&amp;dbP!$D$2&amp;":"&amp;dbP!$D$2),"&gt;="&amp;AG$6,INDIRECT($F$1&amp;dbP!$D$2&amp;":"&amp;dbP!$D$2),"&lt;="&amp;AG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H235" s="1">
        <f ca="1">SUMIFS(INDIRECT($F$1&amp;$F235&amp;":"&amp;$F235),INDIRECT($F$1&amp;dbP!$D$2&amp;":"&amp;dbP!$D$2),"&gt;="&amp;AH$6,INDIRECT($F$1&amp;dbP!$D$2&amp;":"&amp;dbP!$D$2),"&lt;="&amp;AH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I235" s="1">
        <f ca="1">SUMIFS(INDIRECT($F$1&amp;$F235&amp;":"&amp;$F235),INDIRECT($F$1&amp;dbP!$D$2&amp;":"&amp;dbP!$D$2),"&gt;="&amp;AI$6,INDIRECT($F$1&amp;dbP!$D$2&amp;":"&amp;dbP!$D$2),"&lt;="&amp;AI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J235" s="1">
        <f ca="1">SUMIFS(INDIRECT($F$1&amp;$F235&amp;":"&amp;$F235),INDIRECT($F$1&amp;dbP!$D$2&amp;":"&amp;dbP!$D$2),"&gt;="&amp;AJ$6,INDIRECT($F$1&amp;dbP!$D$2&amp;":"&amp;dbP!$D$2),"&lt;="&amp;AJ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K235" s="1">
        <f ca="1">SUMIFS(INDIRECT($F$1&amp;$F235&amp;":"&amp;$F235),INDIRECT($F$1&amp;dbP!$D$2&amp;":"&amp;dbP!$D$2),"&gt;="&amp;AK$6,INDIRECT($F$1&amp;dbP!$D$2&amp;":"&amp;dbP!$D$2),"&lt;="&amp;AK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L235" s="1">
        <f ca="1">SUMIFS(INDIRECT($F$1&amp;$F235&amp;":"&amp;$F235),INDIRECT($F$1&amp;dbP!$D$2&amp;":"&amp;dbP!$D$2),"&gt;="&amp;AL$6,INDIRECT($F$1&amp;dbP!$D$2&amp;":"&amp;dbP!$D$2),"&lt;="&amp;AL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M235" s="1">
        <f ca="1">SUMIFS(INDIRECT($F$1&amp;$F235&amp;":"&amp;$F235),INDIRECT($F$1&amp;dbP!$D$2&amp;":"&amp;dbP!$D$2),"&gt;="&amp;AM$6,INDIRECT($F$1&amp;dbP!$D$2&amp;":"&amp;dbP!$D$2),"&lt;="&amp;AM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N235" s="1">
        <f ca="1">SUMIFS(INDIRECT($F$1&amp;$F235&amp;":"&amp;$F235),INDIRECT($F$1&amp;dbP!$D$2&amp;":"&amp;dbP!$D$2),"&gt;="&amp;AN$6,INDIRECT($F$1&amp;dbP!$D$2&amp;":"&amp;dbP!$D$2),"&lt;="&amp;AN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O235" s="1">
        <f ca="1">SUMIFS(INDIRECT($F$1&amp;$F235&amp;":"&amp;$F235),INDIRECT($F$1&amp;dbP!$D$2&amp;":"&amp;dbP!$D$2),"&gt;="&amp;AO$6,INDIRECT($F$1&amp;dbP!$D$2&amp;":"&amp;dbP!$D$2),"&lt;="&amp;AO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P235" s="1">
        <f ca="1">SUMIFS(INDIRECT($F$1&amp;$F235&amp;":"&amp;$F235),INDIRECT($F$1&amp;dbP!$D$2&amp;":"&amp;dbP!$D$2),"&gt;="&amp;AP$6,INDIRECT($F$1&amp;dbP!$D$2&amp;":"&amp;dbP!$D$2),"&lt;="&amp;AP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Q235" s="1">
        <f ca="1">SUMIFS(INDIRECT($F$1&amp;$F235&amp;":"&amp;$F235),INDIRECT($F$1&amp;dbP!$D$2&amp;":"&amp;dbP!$D$2),"&gt;="&amp;AQ$6,INDIRECT($F$1&amp;dbP!$D$2&amp;":"&amp;dbP!$D$2),"&lt;="&amp;AQ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R235" s="1">
        <f ca="1">SUMIFS(INDIRECT($F$1&amp;$F235&amp;":"&amp;$F235),INDIRECT($F$1&amp;dbP!$D$2&amp;":"&amp;dbP!$D$2),"&gt;="&amp;AR$6,INDIRECT($F$1&amp;dbP!$D$2&amp;":"&amp;dbP!$D$2),"&lt;="&amp;AR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S235" s="1">
        <f ca="1">SUMIFS(INDIRECT($F$1&amp;$F235&amp;":"&amp;$F235),INDIRECT($F$1&amp;dbP!$D$2&amp;":"&amp;dbP!$D$2),"&gt;="&amp;AS$6,INDIRECT($F$1&amp;dbP!$D$2&amp;":"&amp;dbP!$D$2),"&lt;="&amp;AS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T235" s="1">
        <f ca="1">SUMIFS(INDIRECT($F$1&amp;$F235&amp;":"&amp;$F235),INDIRECT($F$1&amp;dbP!$D$2&amp;":"&amp;dbP!$D$2),"&gt;="&amp;AT$6,INDIRECT($F$1&amp;dbP!$D$2&amp;":"&amp;dbP!$D$2),"&lt;="&amp;AT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U235" s="1">
        <f ca="1">SUMIFS(INDIRECT($F$1&amp;$F235&amp;":"&amp;$F235),INDIRECT($F$1&amp;dbP!$D$2&amp;":"&amp;dbP!$D$2),"&gt;="&amp;AU$6,INDIRECT($F$1&amp;dbP!$D$2&amp;":"&amp;dbP!$D$2),"&lt;="&amp;AU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V235" s="1">
        <f ca="1">SUMIFS(INDIRECT($F$1&amp;$F235&amp;":"&amp;$F235),INDIRECT($F$1&amp;dbP!$D$2&amp;":"&amp;dbP!$D$2),"&gt;="&amp;AV$6,INDIRECT($F$1&amp;dbP!$D$2&amp;":"&amp;dbP!$D$2),"&lt;="&amp;AV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W235" s="1">
        <f ca="1">SUMIFS(INDIRECT($F$1&amp;$F235&amp;":"&amp;$F235),INDIRECT($F$1&amp;dbP!$D$2&amp;":"&amp;dbP!$D$2),"&gt;="&amp;AW$6,INDIRECT($F$1&amp;dbP!$D$2&amp;":"&amp;dbP!$D$2),"&lt;="&amp;AW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X235" s="1">
        <f ca="1">SUMIFS(INDIRECT($F$1&amp;$F235&amp;":"&amp;$F235),INDIRECT($F$1&amp;dbP!$D$2&amp;":"&amp;dbP!$D$2),"&gt;="&amp;AX$6,INDIRECT($F$1&amp;dbP!$D$2&amp;":"&amp;dbP!$D$2),"&lt;="&amp;AX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Y235" s="1">
        <f ca="1">SUMIFS(INDIRECT($F$1&amp;$F235&amp;":"&amp;$F235),INDIRECT($F$1&amp;dbP!$D$2&amp;":"&amp;dbP!$D$2),"&gt;="&amp;AY$6,INDIRECT($F$1&amp;dbP!$D$2&amp;":"&amp;dbP!$D$2),"&lt;="&amp;AY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AZ235" s="1">
        <f ca="1">SUMIFS(INDIRECT($F$1&amp;$F235&amp;":"&amp;$F235),INDIRECT($F$1&amp;dbP!$D$2&amp;":"&amp;dbP!$D$2),"&gt;="&amp;AZ$6,INDIRECT($F$1&amp;dbP!$D$2&amp;":"&amp;dbP!$D$2),"&lt;="&amp;AZ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A235" s="1">
        <f ca="1">SUMIFS(INDIRECT($F$1&amp;$F235&amp;":"&amp;$F235),INDIRECT($F$1&amp;dbP!$D$2&amp;":"&amp;dbP!$D$2),"&gt;="&amp;BA$6,INDIRECT($F$1&amp;dbP!$D$2&amp;":"&amp;dbP!$D$2),"&lt;="&amp;BA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B235" s="1">
        <f ca="1">SUMIFS(INDIRECT($F$1&amp;$F235&amp;":"&amp;$F235),INDIRECT($F$1&amp;dbP!$D$2&amp;":"&amp;dbP!$D$2),"&gt;="&amp;BB$6,INDIRECT($F$1&amp;dbP!$D$2&amp;":"&amp;dbP!$D$2),"&lt;="&amp;BB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C235" s="1">
        <f ca="1">SUMIFS(INDIRECT($F$1&amp;$F235&amp;":"&amp;$F235),INDIRECT($F$1&amp;dbP!$D$2&amp;":"&amp;dbP!$D$2),"&gt;="&amp;BC$6,INDIRECT($F$1&amp;dbP!$D$2&amp;":"&amp;dbP!$D$2),"&lt;="&amp;BC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D235" s="1">
        <f ca="1">SUMIFS(INDIRECT($F$1&amp;$F235&amp;":"&amp;$F235),INDIRECT($F$1&amp;dbP!$D$2&amp;":"&amp;dbP!$D$2),"&gt;="&amp;BD$6,INDIRECT($F$1&amp;dbP!$D$2&amp;":"&amp;dbP!$D$2),"&lt;="&amp;BD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  <c r="BE235" s="1">
        <f ca="1">SUMIFS(INDIRECT($F$1&amp;$F235&amp;":"&amp;$F235),INDIRECT($F$1&amp;dbP!$D$2&amp;":"&amp;dbP!$D$2),"&gt;="&amp;BE$6,INDIRECT($F$1&amp;dbP!$D$2&amp;":"&amp;dbP!$D$2),"&lt;="&amp;BE$7,INDIRECT($F$1&amp;dbP!$O$2&amp;":"&amp;dbP!$O$2),$H235,INDIRECT($F$1&amp;dbP!$P$2&amp;":"&amp;dbP!$P$2),IF($I235=$J235,"*",$I235),INDIRECT($F$1&amp;dbP!$Q$2&amp;":"&amp;dbP!$Q$2),IF(OR($I235=$J235,"  "&amp;$I235=$J235),"*",RIGHT($J235,LEN($J235)-4)))</f>
        <v>0</v>
      </c>
    </row>
    <row r="236" spans="2:57" x14ac:dyDescent="0.3">
      <c r="B236" s="1">
        <f>MAX(B$196:B235)+1</f>
        <v>48</v>
      </c>
      <c r="D236" s="1" t="str">
        <f ca="1">INDIRECT($B$1&amp;Items!AB$2&amp;$B236)</f>
        <v>PL(-)</v>
      </c>
      <c r="F236" s="1" t="str">
        <f ca="1">INDIRECT($B$1&amp;Items!X$2&amp;$B236)</f>
        <v>AA</v>
      </c>
      <c r="H236" s="13" t="str">
        <f ca="1">INDIRECT($B$1&amp;Items!U$2&amp;$B236)</f>
        <v>Себестоимость продаж</v>
      </c>
      <c r="I236" s="13" t="str">
        <f ca="1">IF(INDIRECT($B$1&amp;Items!V$2&amp;$B236)="",H236,INDIRECT($B$1&amp;Items!V$2&amp;$B236))</f>
        <v>Затраты этапа-3 бизнес-процесса</v>
      </c>
      <c r="J236" s="1" t="str">
        <f ca="1">IF(INDIRECT($B$1&amp;Items!W$2&amp;$B236)="",IF(H236&lt;&gt;I236,"  "&amp;I236,I236),"    "&amp;INDIRECT($B$1&amp;Items!W$2&amp;$B236))</f>
        <v xml:space="preserve">    Производственные затраты-17</v>
      </c>
      <c r="S236" s="1">
        <f ca="1">SUM($U236:INDIRECT(ADDRESS(ROW(),SUMIFS($1:$1,$5:$5,MAX($5:$5)))))</f>
        <v>594592.05000000005</v>
      </c>
      <c r="V236" s="1">
        <f ca="1">SUMIFS(INDIRECT($F$1&amp;$F236&amp;":"&amp;$F236),INDIRECT($F$1&amp;dbP!$D$2&amp;":"&amp;dbP!$D$2),"&gt;="&amp;V$6,INDIRECT($F$1&amp;dbP!$D$2&amp;":"&amp;dbP!$D$2),"&lt;="&amp;V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W236" s="1">
        <f ca="1">SUMIFS(INDIRECT($F$1&amp;$F236&amp;":"&amp;$F236),INDIRECT($F$1&amp;dbP!$D$2&amp;":"&amp;dbP!$D$2),"&gt;="&amp;W$6,INDIRECT($F$1&amp;dbP!$D$2&amp;":"&amp;dbP!$D$2),"&lt;="&amp;W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X236" s="1">
        <f ca="1">SUMIFS(INDIRECT($F$1&amp;$F236&amp;":"&amp;$F236),INDIRECT($F$1&amp;dbP!$D$2&amp;":"&amp;dbP!$D$2),"&gt;="&amp;X$6,INDIRECT($F$1&amp;dbP!$D$2&amp;":"&amp;dbP!$D$2),"&lt;="&amp;X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Y236" s="1">
        <f ca="1">SUMIFS(INDIRECT($F$1&amp;$F236&amp;":"&amp;$F236),INDIRECT($F$1&amp;dbP!$D$2&amp;":"&amp;dbP!$D$2),"&gt;="&amp;Y$6,INDIRECT($F$1&amp;dbP!$D$2&amp;":"&amp;dbP!$D$2),"&lt;="&amp;Y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Z236" s="1">
        <f ca="1">SUMIFS(INDIRECT($F$1&amp;$F236&amp;":"&amp;$F236),INDIRECT($F$1&amp;dbP!$D$2&amp;":"&amp;dbP!$D$2),"&gt;="&amp;Z$6,INDIRECT($F$1&amp;dbP!$D$2&amp;":"&amp;dbP!$D$2),"&lt;="&amp;Z$7,INDIRECT($F$1&amp;dbP!$O$2&amp;":"&amp;dbP!$O$2),$H236,INDIRECT($F$1&amp;dbP!$P$2&amp;":"&amp;dbP!$P$2),IF($I236=$J236,"*",$I236),INDIRECT($F$1&amp;dbP!$Q$2&amp;":"&amp;dbP!$Q$2),IF(OR($I236=$J236,"  "&amp;$I236=$J236),"*",RIGHT($J236,LEN($J236)-4)))</f>
        <v>182951.40000000002</v>
      </c>
      <c r="AA236" s="1">
        <f ca="1">SUMIFS(INDIRECT($F$1&amp;$F236&amp;":"&amp;$F236),INDIRECT($F$1&amp;dbP!$D$2&amp;":"&amp;dbP!$D$2),"&gt;="&amp;AA$6,INDIRECT($F$1&amp;dbP!$D$2&amp;":"&amp;dbP!$D$2),"&lt;="&amp;AA$7,INDIRECT($F$1&amp;dbP!$O$2&amp;":"&amp;dbP!$O$2),$H236,INDIRECT($F$1&amp;dbP!$P$2&amp;":"&amp;dbP!$P$2),IF($I236=$J236,"*",$I236),INDIRECT($F$1&amp;dbP!$Q$2&amp;":"&amp;dbP!$Q$2),IF(OR($I236=$J236,"  "&amp;$I236=$J236),"*",RIGHT($J236,LEN($J236)-4)))</f>
        <v>411640.65</v>
      </c>
      <c r="AB236" s="1">
        <f ca="1">SUMIFS(INDIRECT($F$1&amp;$F236&amp;":"&amp;$F236),INDIRECT($F$1&amp;dbP!$D$2&amp;":"&amp;dbP!$D$2),"&gt;="&amp;AB$6,INDIRECT($F$1&amp;dbP!$D$2&amp;":"&amp;dbP!$D$2),"&lt;="&amp;AB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C236" s="1">
        <f ca="1">SUMIFS(INDIRECT($F$1&amp;$F236&amp;":"&amp;$F236),INDIRECT($F$1&amp;dbP!$D$2&amp;":"&amp;dbP!$D$2),"&gt;="&amp;AC$6,INDIRECT($F$1&amp;dbP!$D$2&amp;":"&amp;dbP!$D$2),"&lt;="&amp;AC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D236" s="1">
        <f ca="1">SUMIFS(INDIRECT($F$1&amp;$F236&amp;":"&amp;$F236),INDIRECT($F$1&amp;dbP!$D$2&amp;":"&amp;dbP!$D$2),"&gt;="&amp;AD$6,INDIRECT($F$1&amp;dbP!$D$2&amp;":"&amp;dbP!$D$2),"&lt;="&amp;AD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E236" s="1">
        <f ca="1">SUMIFS(INDIRECT($F$1&amp;$F236&amp;":"&amp;$F236),INDIRECT($F$1&amp;dbP!$D$2&amp;":"&amp;dbP!$D$2),"&gt;="&amp;AE$6,INDIRECT($F$1&amp;dbP!$D$2&amp;":"&amp;dbP!$D$2),"&lt;="&amp;AE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F236" s="1">
        <f ca="1">SUMIFS(INDIRECT($F$1&amp;$F236&amp;":"&amp;$F236),INDIRECT($F$1&amp;dbP!$D$2&amp;":"&amp;dbP!$D$2),"&gt;="&amp;AF$6,INDIRECT($F$1&amp;dbP!$D$2&amp;":"&amp;dbP!$D$2),"&lt;="&amp;AF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G236" s="1">
        <f ca="1">SUMIFS(INDIRECT($F$1&amp;$F236&amp;":"&amp;$F236),INDIRECT($F$1&amp;dbP!$D$2&amp;":"&amp;dbP!$D$2),"&gt;="&amp;AG$6,INDIRECT($F$1&amp;dbP!$D$2&amp;":"&amp;dbP!$D$2),"&lt;="&amp;AG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H236" s="1">
        <f ca="1">SUMIFS(INDIRECT($F$1&amp;$F236&amp;":"&amp;$F236),INDIRECT($F$1&amp;dbP!$D$2&amp;":"&amp;dbP!$D$2),"&gt;="&amp;AH$6,INDIRECT($F$1&amp;dbP!$D$2&amp;":"&amp;dbP!$D$2),"&lt;="&amp;AH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I236" s="1">
        <f ca="1">SUMIFS(INDIRECT($F$1&amp;$F236&amp;":"&amp;$F236),INDIRECT($F$1&amp;dbP!$D$2&amp;":"&amp;dbP!$D$2),"&gt;="&amp;AI$6,INDIRECT($F$1&amp;dbP!$D$2&amp;":"&amp;dbP!$D$2),"&lt;="&amp;AI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J236" s="1">
        <f ca="1">SUMIFS(INDIRECT($F$1&amp;$F236&amp;":"&amp;$F236),INDIRECT($F$1&amp;dbP!$D$2&amp;":"&amp;dbP!$D$2),"&gt;="&amp;AJ$6,INDIRECT($F$1&amp;dbP!$D$2&amp;":"&amp;dbP!$D$2),"&lt;="&amp;AJ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K236" s="1">
        <f ca="1">SUMIFS(INDIRECT($F$1&amp;$F236&amp;":"&amp;$F236),INDIRECT($F$1&amp;dbP!$D$2&amp;":"&amp;dbP!$D$2),"&gt;="&amp;AK$6,INDIRECT($F$1&amp;dbP!$D$2&amp;":"&amp;dbP!$D$2),"&lt;="&amp;AK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L236" s="1">
        <f ca="1">SUMIFS(INDIRECT($F$1&amp;$F236&amp;":"&amp;$F236),INDIRECT($F$1&amp;dbP!$D$2&amp;":"&amp;dbP!$D$2),"&gt;="&amp;AL$6,INDIRECT($F$1&amp;dbP!$D$2&amp;":"&amp;dbP!$D$2),"&lt;="&amp;AL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M236" s="1">
        <f ca="1">SUMIFS(INDIRECT($F$1&amp;$F236&amp;":"&amp;$F236),INDIRECT($F$1&amp;dbP!$D$2&amp;":"&amp;dbP!$D$2),"&gt;="&amp;AM$6,INDIRECT($F$1&amp;dbP!$D$2&amp;":"&amp;dbP!$D$2),"&lt;="&amp;AM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N236" s="1">
        <f ca="1">SUMIFS(INDIRECT($F$1&amp;$F236&amp;":"&amp;$F236),INDIRECT($F$1&amp;dbP!$D$2&amp;":"&amp;dbP!$D$2),"&gt;="&amp;AN$6,INDIRECT($F$1&amp;dbP!$D$2&amp;":"&amp;dbP!$D$2),"&lt;="&amp;AN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O236" s="1">
        <f ca="1">SUMIFS(INDIRECT($F$1&amp;$F236&amp;":"&amp;$F236),INDIRECT($F$1&amp;dbP!$D$2&amp;":"&amp;dbP!$D$2),"&gt;="&amp;AO$6,INDIRECT($F$1&amp;dbP!$D$2&amp;":"&amp;dbP!$D$2),"&lt;="&amp;AO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P236" s="1">
        <f ca="1">SUMIFS(INDIRECT($F$1&amp;$F236&amp;":"&amp;$F236),INDIRECT($F$1&amp;dbP!$D$2&amp;":"&amp;dbP!$D$2),"&gt;="&amp;AP$6,INDIRECT($F$1&amp;dbP!$D$2&amp;":"&amp;dbP!$D$2),"&lt;="&amp;AP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Q236" s="1">
        <f ca="1">SUMIFS(INDIRECT($F$1&amp;$F236&amp;":"&amp;$F236),INDIRECT($F$1&amp;dbP!$D$2&amp;":"&amp;dbP!$D$2),"&gt;="&amp;AQ$6,INDIRECT($F$1&amp;dbP!$D$2&amp;":"&amp;dbP!$D$2),"&lt;="&amp;AQ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R236" s="1">
        <f ca="1">SUMIFS(INDIRECT($F$1&amp;$F236&amp;":"&amp;$F236),INDIRECT($F$1&amp;dbP!$D$2&amp;":"&amp;dbP!$D$2),"&gt;="&amp;AR$6,INDIRECT($F$1&amp;dbP!$D$2&amp;":"&amp;dbP!$D$2),"&lt;="&amp;AR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S236" s="1">
        <f ca="1">SUMIFS(INDIRECT($F$1&amp;$F236&amp;":"&amp;$F236),INDIRECT($F$1&amp;dbP!$D$2&amp;":"&amp;dbP!$D$2),"&gt;="&amp;AS$6,INDIRECT($F$1&amp;dbP!$D$2&amp;":"&amp;dbP!$D$2),"&lt;="&amp;AS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T236" s="1">
        <f ca="1">SUMIFS(INDIRECT($F$1&amp;$F236&amp;":"&amp;$F236),INDIRECT($F$1&amp;dbP!$D$2&amp;":"&amp;dbP!$D$2),"&gt;="&amp;AT$6,INDIRECT($F$1&amp;dbP!$D$2&amp;":"&amp;dbP!$D$2),"&lt;="&amp;AT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U236" s="1">
        <f ca="1">SUMIFS(INDIRECT($F$1&amp;$F236&amp;":"&amp;$F236),INDIRECT($F$1&amp;dbP!$D$2&amp;":"&amp;dbP!$D$2),"&gt;="&amp;AU$6,INDIRECT($F$1&amp;dbP!$D$2&amp;":"&amp;dbP!$D$2),"&lt;="&amp;AU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V236" s="1">
        <f ca="1">SUMIFS(INDIRECT($F$1&amp;$F236&amp;":"&amp;$F236),INDIRECT($F$1&amp;dbP!$D$2&amp;":"&amp;dbP!$D$2),"&gt;="&amp;AV$6,INDIRECT($F$1&amp;dbP!$D$2&amp;":"&amp;dbP!$D$2),"&lt;="&amp;AV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W236" s="1">
        <f ca="1">SUMIFS(INDIRECT($F$1&amp;$F236&amp;":"&amp;$F236),INDIRECT($F$1&amp;dbP!$D$2&amp;":"&amp;dbP!$D$2),"&gt;="&amp;AW$6,INDIRECT($F$1&amp;dbP!$D$2&amp;":"&amp;dbP!$D$2),"&lt;="&amp;AW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X236" s="1">
        <f ca="1">SUMIFS(INDIRECT($F$1&amp;$F236&amp;":"&amp;$F236),INDIRECT($F$1&amp;dbP!$D$2&amp;":"&amp;dbP!$D$2),"&gt;="&amp;AX$6,INDIRECT($F$1&amp;dbP!$D$2&amp;":"&amp;dbP!$D$2),"&lt;="&amp;AX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Y236" s="1">
        <f ca="1">SUMIFS(INDIRECT($F$1&amp;$F236&amp;":"&amp;$F236),INDIRECT($F$1&amp;dbP!$D$2&amp;":"&amp;dbP!$D$2),"&gt;="&amp;AY$6,INDIRECT($F$1&amp;dbP!$D$2&amp;":"&amp;dbP!$D$2),"&lt;="&amp;AY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AZ236" s="1">
        <f ca="1">SUMIFS(INDIRECT($F$1&amp;$F236&amp;":"&amp;$F236),INDIRECT($F$1&amp;dbP!$D$2&amp;":"&amp;dbP!$D$2),"&gt;="&amp;AZ$6,INDIRECT($F$1&amp;dbP!$D$2&amp;":"&amp;dbP!$D$2),"&lt;="&amp;AZ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A236" s="1">
        <f ca="1">SUMIFS(INDIRECT($F$1&amp;$F236&amp;":"&amp;$F236),INDIRECT($F$1&amp;dbP!$D$2&amp;":"&amp;dbP!$D$2),"&gt;="&amp;BA$6,INDIRECT($F$1&amp;dbP!$D$2&amp;":"&amp;dbP!$D$2),"&lt;="&amp;BA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B236" s="1">
        <f ca="1">SUMIFS(INDIRECT($F$1&amp;$F236&amp;":"&amp;$F236),INDIRECT($F$1&amp;dbP!$D$2&amp;":"&amp;dbP!$D$2),"&gt;="&amp;BB$6,INDIRECT($F$1&amp;dbP!$D$2&amp;":"&amp;dbP!$D$2),"&lt;="&amp;BB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C236" s="1">
        <f ca="1">SUMIFS(INDIRECT($F$1&amp;$F236&amp;":"&amp;$F236),INDIRECT($F$1&amp;dbP!$D$2&amp;":"&amp;dbP!$D$2),"&gt;="&amp;BC$6,INDIRECT($F$1&amp;dbP!$D$2&amp;":"&amp;dbP!$D$2),"&lt;="&amp;BC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D236" s="1">
        <f ca="1">SUMIFS(INDIRECT($F$1&amp;$F236&amp;":"&amp;$F236),INDIRECT($F$1&amp;dbP!$D$2&amp;":"&amp;dbP!$D$2),"&gt;="&amp;BD$6,INDIRECT($F$1&amp;dbP!$D$2&amp;":"&amp;dbP!$D$2),"&lt;="&amp;BD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  <c r="BE236" s="1">
        <f ca="1">SUMIFS(INDIRECT($F$1&amp;$F236&amp;":"&amp;$F236),INDIRECT($F$1&amp;dbP!$D$2&amp;":"&amp;dbP!$D$2),"&gt;="&amp;BE$6,INDIRECT($F$1&amp;dbP!$D$2&amp;":"&amp;dbP!$D$2),"&lt;="&amp;BE$7,INDIRECT($F$1&amp;dbP!$O$2&amp;":"&amp;dbP!$O$2),$H236,INDIRECT($F$1&amp;dbP!$P$2&amp;":"&amp;dbP!$P$2),IF($I236=$J236,"*",$I236),INDIRECT($F$1&amp;dbP!$Q$2&amp;":"&amp;dbP!$Q$2),IF(OR($I236=$J236,"  "&amp;$I236=$J236),"*",RIGHT($J236,LEN($J236)-4)))</f>
        <v>0</v>
      </c>
    </row>
    <row r="237" spans="2:57" x14ac:dyDescent="0.3">
      <c r="B237" s="1">
        <f>MAX(B$196:B236)+1</f>
        <v>49</v>
      </c>
      <c r="D237" s="1" t="str">
        <f ca="1">INDIRECT($B$1&amp;Items!AB$2&amp;$B237)</f>
        <v>PL(-)</v>
      </c>
      <c r="F237" s="1" t="str">
        <f ca="1">INDIRECT($B$1&amp;Items!X$2&amp;$B237)</f>
        <v>AA</v>
      </c>
      <c r="H237" s="13" t="str">
        <f ca="1">INDIRECT($B$1&amp;Items!U$2&amp;$B237)</f>
        <v>Себестоимость продаж</v>
      </c>
      <c r="I237" s="13" t="str">
        <f ca="1">IF(INDIRECT($B$1&amp;Items!V$2&amp;$B237)="",H237,INDIRECT($B$1&amp;Items!V$2&amp;$B237))</f>
        <v>Затраты этапа-3 бизнес-процесса</v>
      </c>
      <c r="J237" s="1" t="str">
        <f ca="1">IF(INDIRECT($B$1&amp;Items!W$2&amp;$B237)="",IF(H237&lt;&gt;I237,"  "&amp;I237,I237),"    "&amp;INDIRECT($B$1&amp;Items!W$2&amp;$B237))</f>
        <v xml:space="preserve">    Производственные затраты-18</v>
      </c>
      <c r="S237" s="1">
        <f ca="1">SUM($U237:INDIRECT(ADDRESS(ROW(),SUMIFS($1:$1,$5:$5,MAX($5:$5)))))</f>
        <v>588596.80100000009</v>
      </c>
      <c r="V237" s="1">
        <f ca="1">SUMIFS(INDIRECT($F$1&amp;$F237&amp;":"&amp;$F237),INDIRECT($F$1&amp;dbP!$D$2&amp;":"&amp;dbP!$D$2),"&gt;="&amp;V$6,INDIRECT($F$1&amp;dbP!$D$2&amp;":"&amp;dbP!$D$2),"&lt;="&amp;V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W237" s="1">
        <f ca="1">SUMIFS(INDIRECT($F$1&amp;$F237&amp;":"&amp;$F237),INDIRECT($F$1&amp;dbP!$D$2&amp;":"&amp;dbP!$D$2),"&gt;="&amp;W$6,INDIRECT($F$1&amp;dbP!$D$2&amp;":"&amp;dbP!$D$2),"&lt;="&amp;W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X237" s="1">
        <f ca="1">SUMIFS(INDIRECT($F$1&amp;$F237&amp;":"&amp;$F237),INDIRECT($F$1&amp;dbP!$D$2&amp;":"&amp;dbP!$D$2),"&gt;="&amp;X$6,INDIRECT($F$1&amp;dbP!$D$2&amp;":"&amp;dbP!$D$2),"&lt;="&amp;X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Y237" s="1">
        <f ca="1">SUMIFS(INDIRECT($F$1&amp;$F237&amp;":"&amp;$F237),INDIRECT($F$1&amp;dbP!$D$2&amp;":"&amp;dbP!$D$2),"&gt;="&amp;Y$6,INDIRECT($F$1&amp;dbP!$D$2&amp;":"&amp;dbP!$D$2),"&lt;="&amp;Y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Z237" s="1">
        <f ca="1">SUMIFS(INDIRECT($F$1&amp;$F237&amp;":"&amp;$F237),INDIRECT($F$1&amp;dbP!$D$2&amp;":"&amp;dbP!$D$2),"&gt;="&amp;Z$6,INDIRECT($F$1&amp;dbP!$D$2&amp;":"&amp;dbP!$D$2),"&lt;="&amp;Z$7,INDIRECT($F$1&amp;dbP!$O$2&amp;":"&amp;dbP!$O$2),$H237,INDIRECT($F$1&amp;dbP!$P$2&amp;":"&amp;dbP!$P$2),IF($I237=$J237,"*",$I237),INDIRECT($F$1&amp;dbP!$Q$2&amp;":"&amp;dbP!$Q$2),IF(OR($I237=$J237,"  "&amp;$I237=$J237),"*",RIGHT($J237,LEN($J237)-4)))</f>
        <v>181106.70800000001</v>
      </c>
      <c r="AA237" s="1">
        <f ca="1">SUMIFS(INDIRECT($F$1&amp;$F237&amp;":"&amp;$F237),INDIRECT($F$1&amp;dbP!$D$2&amp;":"&amp;dbP!$D$2),"&gt;="&amp;AA$6,INDIRECT($F$1&amp;dbP!$D$2&amp;":"&amp;dbP!$D$2),"&lt;="&amp;AA$7,INDIRECT($F$1&amp;dbP!$O$2&amp;":"&amp;dbP!$O$2),$H237,INDIRECT($F$1&amp;dbP!$P$2&amp;":"&amp;dbP!$P$2),IF($I237=$J237,"*",$I237),INDIRECT($F$1&amp;dbP!$Q$2&amp;":"&amp;dbP!$Q$2),IF(OR($I237=$J237,"  "&amp;$I237=$J237),"*",RIGHT($J237,LEN($J237)-4)))</f>
        <v>407490.09300000005</v>
      </c>
      <c r="AB237" s="1">
        <f ca="1">SUMIFS(INDIRECT($F$1&amp;$F237&amp;":"&amp;$F237),INDIRECT($F$1&amp;dbP!$D$2&amp;":"&amp;dbP!$D$2),"&gt;="&amp;AB$6,INDIRECT($F$1&amp;dbP!$D$2&amp;":"&amp;dbP!$D$2),"&lt;="&amp;AB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C237" s="1">
        <f ca="1">SUMIFS(INDIRECT($F$1&amp;$F237&amp;":"&amp;$F237),INDIRECT($F$1&amp;dbP!$D$2&amp;":"&amp;dbP!$D$2),"&gt;="&amp;AC$6,INDIRECT($F$1&amp;dbP!$D$2&amp;":"&amp;dbP!$D$2),"&lt;="&amp;AC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D237" s="1">
        <f ca="1">SUMIFS(INDIRECT($F$1&amp;$F237&amp;":"&amp;$F237),INDIRECT($F$1&amp;dbP!$D$2&amp;":"&amp;dbP!$D$2),"&gt;="&amp;AD$6,INDIRECT($F$1&amp;dbP!$D$2&amp;":"&amp;dbP!$D$2),"&lt;="&amp;AD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E237" s="1">
        <f ca="1">SUMIFS(INDIRECT($F$1&amp;$F237&amp;":"&amp;$F237),INDIRECT($F$1&amp;dbP!$D$2&amp;":"&amp;dbP!$D$2),"&gt;="&amp;AE$6,INDIRECT($F$1&amp;dbP!$D$2&amp;":"&amp;dbP!$D$2),"&lt;="&amp;AE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F237" s="1">
        <f ca="1">SUMIFS(INDIRECT($F$1&amp;$F237&amp;":"&amp;$F237),INDIRECT($F$1&amp;dbP!$D$2&amp;":"&amp;dbP!$D$2),"&gt;="&amp;AF$6,INDIRECT($F$1&amp;dbP!$D$2&amp;":"&amp;dbP!$D$2),"&lt;="&amp;AF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G237" s="1">
        <f ca="1">SUMIFS(INDIRECT($F$1&amp;$F237&amp;":"&amp;$F237),INDIRECT($F$1&amp;dbP!$D$2&amp;":"&amp;dbP!$D$2),"&gt;="&amp;AG$6,INDIRECT($F$1&amp;dbP!$D$2&amp;":"&amp;dbP!$D$2),"&lt;="&amp;AG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H237" s="1">
        <f ca="1">SUMIFS(INDIRECT($F$1&amp;$F237&amp;":"&amp;$F237),INDIRECT($F$1&amp;dbP!$D$2&amp;":"&amp;dbP!$D$2),"&gt;="&amp;AH$6,INDIRECT($F$1&amp;dbP!$D$2&amp;":"&amp;dbP!$D$2),"&lt;="&amp;AH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I237" s="1">
        <f ca="1">SUMIFS(INDIRECT($F$1&amp;$F237&amp;":"&amp;$F237),INDIRECT($F$1&amp;dbP!$D$2&amp;":"&amp;dbP!$D$2),"&gt;="&amp;AI$6,INDIRECT($F$1&amp;dbP!$D$2&amp;":"&amp;dbP!$D$2),"&lt;="&amp;AI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J237" s="1">
        <f ca="1">SUMIFS(INDIRECT($F$1&amp;$F237&amp;":"&amp;$F237),INDIRECT($F$1&amp;dbP!$D$2&amp;":"&amp;dbP!$D$2),"&gt;="&amp;AJ$6,INDIRECT($F$1&amp;dbP!$D$2&amp;":"&amp;dbP!$D$2),"&lt;="&amp;AJ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K237" s="1">
        <f ca="1">SUMIFS(INDIRECT($F$1&amp;$F237&amp;":"&amp;$F237),INDIRECT($F$1&amp;dbP!$D$2&amp;":"&amp;dbP!$D$2),"&gt;="&amp;AK$6,INDIRECT($F$1&amp;dbP!$D$2&amp;":"&amp;dbP!$D$2),"&lt;="&amp;AK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L237" s="1">
        <f ca="1">SUMIFS(INDIRECT($F$1&amp;$F237&amp;":"&amp;$F237),INDIRECT($F$1&amp;dbP!$D$2&amp;":"&amp;dbP!$D$2),"&gt;="&amp;AL$6,INDIRECT($F$1&amp;dbP!$D$2&amp;":"&amp;dbP!$D$2),"&lt;="&amp;AL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M237" s="1">
        <f ca="1">SUMIFS(INDIRECT($F$1&amp;$F237&amp;":"&amp;$F237),INDIRECT($F$1&amp;dbP!$D$2&amp;":"&amp;dbP!$D$2),"&gt;="&amp;AM$6,INDIRECT($F$1&amp;dbP!$D$2&amp;":"&amp;dbP!$D$2),"&lt;="&amp;AM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N237" s="1">
        <f ca="1">SUMIFS(INDIRECT($F$1&amp;$F237&amp;":"&amp;$F237),INDIRECT($F$1&amp;dbP!$D$2&amp;":"&amp;dbP!$D$2),"&gt;="&amp;AN$6,INDIRECT($F$1&amp;dbP!$D$2&amp;":"&amp;dbP!$D$2),"&lt;="&amp;AN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O237" s="1">
        <f ca="1">SUMIFS(INDIRECT($F$1&amp;$F237&amp;":"&amp;$F237),INDIRECT($F$1&amp;dbP!$D$2&amp;":"&amp;dbP!$D$2),"&gt;="&amp;AO$6,INDIRECT($F$1&amp;dbP!$D$2&amp;":"&amp;dbP!$D$2),"&lt;="&amp;AO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P237" s="1">
        <f ca="1">SUMIFS(INDIRECT($F$1&amp;$F237&amp;":"&amp;$F237),INDIRECT($F$1&amp;dbP!$D$2&amp;":"&amp;dbP!$D$2),"&gt;="&amp;AP$6,INDIRECT($F$1&amp;dbP!$D$2&amp;":"&amp;dbP!$D$2),"&lt;="&amp;AP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Q237" s="1">
        <f ca="1">SUMIFS(INDIRECT($F$1&amp;$F237&amp;":"&amp;$F237),INDIRECT($F$1&amp;dbP!$D$2&amp;":"&amp;dbP!$D$2),"&gt;="&amp;AQ$6,INDIRECT($F$1&amp;dbP!$D$2&amp;":"&amp;dbP!$D$2),"&lt;="&amp;AQ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R237" s="1">
        <f ca="1">SUMIFS(INDIRECT($F$1&amp;$F237&amp;":"&amp;$F237),INDIRECT($F$1&amp;dbP!$D$2&amp;":"&amp;dbP!$D$2),"&gt;="&amp;AR$6,INDIRECT($F$1&amp;dbP!$D$2&amp;":"&amp;dbP!$D$2),"&lt;="&amp;AR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S237" s="1">
        <f ca="1">SUMIFS(INDIRECT($F$1&amp;$F237&amp;":"&amp;$F237),INDIRECT($F$1&amp;dbP!$D$2&amp;":"&amp;dbP!$D$2),"&gt;="&amp;AS$6,INDIRECT($F$1&amp;dbP!$D$2&amp;":"&amp;dbP!$D$2),"&lt;="&amp;AS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T237" s="1">
        <f ca="1">SUMIFS(INDIRECT($F$1&amp;$F237&amp;":"&amp;$F237),INDIRECT($F$1&amp;dbP!$D$2&amp;":"&amp;dbP!$D$2),"&gt;="&amp;AT$6,INDIRECT($F$1&amp;dbP!$D$2&amp;":"&amp;dbP!$D$2),"&lt;="&amp;AT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U237" s="1">
        <f ca="1">SUMIFS(INDIRECT($F$1&amp;$F237&amp;":"&amp;$F237),INDIRECT($F$1&amp;dbP!$D$2&amp;":"&amp;dbP!$D$2),"&gt;="&amp;AU$6,INDIRECT($F$1&amp;dbP!$D$2&amp;":"&amp;dbP!$D$2),"&lt;="&amp;AU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V237" s="1">
        <f ca="1">SUMIFS(INDIRECT($F$1&amp;$F237&amp;":"&amp;$F237),INDIRECT($F$1&amp;dbP!$D$2&amp;":"&amp;dbP!$D$2),"&gt;="&amp;AV$6,INDIRECT($F$1&amp;dbP!$D$2&amp;":"&amp;dbP!$D$2),"&lt;="&amp;AV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W237" s="1">
        <f ca="1">SUMIFS(INDIRECT($F$1&amp;$F237&amp;":"&amp;$F237),INDIRECT($F$1&amp;dbP!$D$2&amp;":"&amp;dbP!$D$2),"&gt;="&amp;AW$6,INDIRECT($F$1&amp;dbP!$D$2&amp;":"&amp;dbP!$D$2),"&lt;="&amp;AW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X237" s="1">
        <f ca="1">SUMIFS(INDIRECT($F$1&amp;$F237&amp;":"&amp;$F237),INDIRECT($F$1&amp;dbP!$D$2&amp;":"&amp;dbP!$D$2),"&gt;="&amp;AX$6,INDIRECT($F$1&amp;dbP!$D$2&amp;":"&amp;dbP!$D$2),"&lt;="&amp;AX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Y237" s="1">
        <f ca="1">SUMIFS(INDIRECT($F$1&amp;$F237&amp;":"&amp;$F237),INDIRECT($F$1&amp;dbP!$D$2&amp;":"&amp;dbP!$D$2),"&gt;="&amp;AY$6,INDIRECT($F$1&amp;dbP!$D$2&amp;":"&amp;dbP!$D$2),"&lt;="&amp;AY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AZ237" s="1">
        <f ca="1">SUMIFS(INDIRECT($F$1&amp;$F237&amp;":"&amp;$F237),INDIRECT($F$1&amp;dbP!$D$2&amp;":"&amp;dbP!$D$2),"&gt;="&amp;AZ$6,INDIRECT($F$1&amp;dbP!$D$2&amp;":"&amp;dbP!$D$2),"&lt;="&amp;AZ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A237" s="1">
        <f ca="1">SUMIFS(INDIRECT($F$1&amp;$F237&amp;":"&amp;$F237),INDIRECT($F$1&amp;dbP!$D$2&amp;":"&amp;dbP!$D$2),"&gt;="&amp;BA$6,INDIRECT($F$1&amp;dbP!$D$2&amp;":"&amp;dbP!$D$2),"&lt;="&amp;BA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B237" s="1">
        <f ca="1">SUMIFS(INDIRECT($F$1&amp;$F237&amp;":"&amp;$F237),INDIRECT($F$1&amp;dbP!$D$2&amp;":"&amp;dbP!$D$2),"&gt;="&amp;BB$6,INDIRECT($F$1&amp;dbP!$D$2&amp;":"&amp;dbP!$D$2),"&lt;="&amp;BB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C237" s="1">
        <f ca="1">SUMIFS(INDIRECT($F$1&amp;$F237&amp;":"&amp;$F237),INDIRECT($F$1&amp;dbP!$D$2&amp;":"&amp;dbP!$D$2),"&gt;="&amp;BC$6,INDIRECT($F$1&amp;dbP!$D$2&amp;":"&amp;dbP!$D$2),"&lt;="&amp;BC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D237" s="1">
        <f ca="1">SUMIFS(INDIRECT($F$1&amp;$F237&amp;":"&amp;$F237),INDIRECT($F$1&amp;dbP!$D$2&amp;":"&amp;dbP!$D$2),"&gt;="&amp;BD$6,INDIRECT($F$1&amp;dbP!$D$2&amp;":"&amp;dbP!$D$2),"&lt;="&amp;BD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  <c r="BE237" s="1">
        <f ca="1">SUMIFS(INDIRECT($F$1&amp;$F237&amp;":"&amp;$F237),INDIRECT($F$1&amp;dbP!$D$2&amp;":"&amp;dbP!$D$2),"&gt;="&amp;BE$6,INDIRECT($F$1&amp;dbP!$D$2&amp;":"&amp;dbP!$D$2),"&lt;="&amp;BE$7,INDIRECT($F$1&amp;dbP!$O$2&amp;":"&amp;dbP!$O$2),$H237,INDIRECT($F$1&amp;dbP!$P$2&amp;":"&amp;dbP!$P$2),IF($I237=$J237,"*",$I237),INDIRECT($F$1&amp;dbP!$Q$2&amp;":"&amp;dbP!$Q$2),IF(OR($I237=$J237,"  "&amp;$I237=$J237),"*",RIGHT($J237,LEN($J237)-4)))</f>
        <v>0</v>
      </c>
    </row>
    <row r="238" spans="2:57" x14ac:dyDescent="0.3">
      <c r="B238" s="1">
        <f>MAX(B$196:B237)+1</f>
        <v>50</v>
      </c>
      <c r="D238" s="1" t="str">
        <f ca="1">INDIRECT($B$1&amp;Items!AB$2&amp;$B238)</f>
        <v>PL(-)</v>
      </c>
      <c r="F238" s="1" t="str">
        <f ca="1">INDIRECT($B$1&amp;Items!X$2&amp;$B238)</f>
        <v>AA</v>
      </c>
      <c r="H238" s="13" t="str">
        <f ca="1">INDIRECT($B$1&amp;Items!U$2&amp;$B238)</f>
        <v>Себестоимость продаж</v>
      </c>
      <c r="I238" s="13" t="str">
        <f ca="1">IF(INDIRECT($B$1&amp;Items!V$2&amp;$B238)="",H238,INDIRECT($B$1&amp;Items!V$2&amp;$B238))</f>
        <v>Затраты этапа-3 бизнес-процесса</v>
      </c>
      <c r="J238" s="1" t="str">
        <f ca="1">IF(INDIRECT($B$1&amp;Items!W$2&amp;$B238)="",IF(H238&lt;&gt;I238,"  "&amp;I238,I238),"    "&amp;INDIRECT($B$1&amp;Items!W$2&amp;$B238))</f>
        <v xml:space="preserve">    Производственные затраты-19</v>
      </c>
      <c r="S238" s="1">
        <f ca="1">SUM($U238:INDIRECT(ADDRESS(ROW(),SUMIFS($1:$1,$5:$5,MAX($5:$5)))))</f>
        <v>710472.63066389994</v>
      </c>
      <c r="V238" s="1">
        <f ca="1">SUMIFS(INDIRECT($F$1&amp;$F238&amp;":"&amp;$F238),INDIRECT($F$1&amp;dbP!$D$2&amp;":"&amp;dbP!$D$2),"&gt;="&amp;V$6,INDIRECT($F$1&amp;dbP!$D$2&amp;":"&amp;dbP!$D$2),"&lt;="&amp;V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W238" s="1">
        <f ca="1">SUMIFS(INDIRECT($F$1&amp;$F238&amp;":"&amp;$F238),INDIRECT($F$1&amp;dbP!$D$2&amp;":"&amp;dbP!$D$2),"&gt;="&amp;W$6,INDIRECT($F$1&amp;dbP!$D$2&amp;":"&amp;dbP!$D$2),"&lt;="&amp;W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X238" s="1">
        <f ca="1">SUMIFS(INDIRECT($F$1&amp;$F238&amp;":"&amp;$F238),INDIRECT($F$1&amp;dbP!$D$2&amp;":"&amp;dbP!$D$2),"&gt;="&amp;X$6,INDIRECT($F$1&amp;dbP!$D$2&amp;":"&amp;dbP!$D$2),"&lt;="&amp;X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Y238" s="1">
        <f ca="1">SUMIFS(INDIRECT($F$1&amp;$F238&amp;":"&amp;$F238),INDIRECT($F$1&amp;dbP!$D$2&amp;":"&amp;dbP!$D$2),"&gt;="&amp;Y$6,INDIRECT($F$1&amp;dbP!$D$2&amp;":"&amp;dbP!$D$2),"&lt;="&amp;Y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Z238" s="1">
        <f ca="1">SUMIFS(INDIRECT($F$1&amp;$F238&amp;":"&amp;$F238),INDIRECT($F$1&amp;dbP!$D$2&amp;":"&amp;dbP!$D$2),"&gt;="&amp;Z$6,INDIRECT($F$1&amp;dbP!$D$2&amp;":"&amp;dbP!$D$2),"&lt;="&amp;Z$7,INDIRECT($F$1&amp;dbP!$O$2&amp;":"&amp;dbP!$O$2),$H238,INDIRECT($F$1&amp;dbP!$P$2&amp;":"&amp;dbP!$P$2),IF($I238=$J238,"*",$I238),INDIRECT($F$1&amp;dbP!$Q$2&amp;":"&amp;dbP!$Q$2),IF(OR($I238=$J238,"  "&amp;$I238=$J238),"*",RIGHT($J238,LEN($J238)-4)))</f>
        <v>218606.96328120001</v>
      </c>
      <c r="AA238" s="1">
        <f ca="1">SUMIFS(INDIRECT($F$1&amp;$F238&amp;":"&amp;$F238),INDIRECT($F$1&amp;dbP!$D$2&amp;":"&amp;dbP!$D$2),"&gt;="&amp;AA$6,INDIRECT($F$1&amp;dbP!$D$2&amp;":"&amp;dbP!$D$2),"&lt;="&amp;AA$7,INDIRECT($F$1&amp;dbP!$O$2&amp;":"&amp;dbP!$O$2),$H238,INDIRECT($F$1&amp;dbP!$P$2&amp;":"&amp;dbP!$P$2),IF($I238=$J238,"*",$I238),INDIRECT($F$1&amp;dbP!$Q$2&amp;":"&amp;dbP!$Q$2),IF(OR($I238=$J238,"  "&amp;$I238=$J238),"*",RIGHT($J238,LEN($J238)-4)))</f>
        <v>491865.66738269996</v>
      </c>
      <c r="AB238" s="1">
        <f ca="1">SUMIFS(INDIRECT($F$1&amp;$F238&amp;":"&amp;$F238),INDIRECT($F$1&amp;dbP!$D$2&amp;":"&amp;dbP!$D$2),"&gt;="&amp;AB$6,INDIRECT($F$1&amp;dbP!$D$2&amp;":"&amp;dbP!$D$2),"&lt;="&amp;AB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C238" s="1">
        <f ca="1">SUMIFS(INDIRECT($F$1&amp;$F238&amp;":"&amp;$F238),INDIRECT($F$1&amp;dbP!$D$2&amp;":"&amp;dbP!$D$2),"&gt;="&amp;AC$6,INDIRECT($F$1&amp;dbP!$D$2&amp;":"&amp;dbP!$D$2),"&lt;="&amp;AC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D238" s="1">
        <f ca="1">SUMIFS(INDIRECT($F$1&amp;$F238&amp;":"&amp;$F238),INDIRECT($F$1&amp;dbP!$D$2&amp;":"&amp;dbP!$D$2),"&gt;="&amp;AD$6,INDIRECT($F$1&amp;dbP!$D$2&amp;":"&amp;dbP!$D$2),"&lt;="&amp;AD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E238" s="1">
        <f ca="1">SUMIFS(INDIRECT($F$1&amp;$F238&amp;":"&amp;$F238),INDIRECT($F$1&amp;dbP!$D$2&amp;":"&amp;dbP!$D$2),"&gt;="&amp;AE$6,INDIRECT($F$1&amp;dbP!$D$2&amp;":"&amp;dbP!$D$2),"&lt;="&amp;AE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F238" s="1">
        <f ca="1">SUMIFS(INDIRECT($F$1&amp;$F238&amp;":"&amp;$F238),INDIRECT($F$1&amp;dbP!$D$2&amp;":"&amp;dbP!$D$2),"&gt;="&amp;AF$6,INDIRECT($F$1&amp;dbP!$D$2&amp;":"&amp;dbP!$D$2),"&lt;="&amp;AF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G238" s="1">
        <f ca="1">SUMIFS(INDIRECT($F$1&amp;$F238&amp;":"&amp;$F238),INDIRECT($F$1&amp;dbP!$D$2&amp;":"&amp;dbP!$D$2),"&gt;="&amp;AG$6,INDIRECT($F$1&amp;dbP!$D$2&amp;":"&amp;dbP!$D$2),"&lt;="&amp;AG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H238" s="1">
        <f ca="1">SUMIFS(INDIRECT($F$1&amp;$F238&amp;":"&amp;$F238),INDIRECT($F$1&amp;dbP!$D$2&amp;":"&amp;dbP!$D$2),"&gt;="&amp;AH$6,INDIRECT($F$1&amp;dbP!$D$2&amp;":"&amp;dbP!$D$2),"&lt;="&amp;AH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I238" s="1">
        <f ca="1">SUMIFS(INDIRECT($F$1&amp;$F238&amp;":"&amp;$F238),INDIRECT($F$1&amp;dbP!$D$2&amp;":"&amp;dbP!$D$2),"&gt;="&amp;AI$6,INDIRECT($F$1&amp;dbP!$D$2&amp;":"&amp;dbP!$D$2),"&lt;="&amp;AI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J238" s="1">
        <f ca="1">SUMIFS(INDIRECT($F$1&amp;$F238&amp;":"&amp;$F238),INDIRECT($F$1&amp;dbP!$D$2&amp;":"&amp;dbP!$D$2),"&gt;="&amp;AJ$6,INDIRECT($F$1&amp;dbP!$D$2&amp;":"&amp;dbP!$D$2),"&lt;="&amp;AJ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K238" s="1">
        <f ca="1">SUMIFS(INDIRECT($F$1&amp;$F238&amp;":"&amp;$F238),INDIRECT($F$1&amp;dbP!$D$2&amp;":"&amp;dbP!$D$2),"&gt;="&amp;AK$6,INDIRECT($F$1&amp;dbP!$D$2&amp;":"&amp;dbP!$D$2),"&lt;="&amp;AK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L238" s="1">
        <f ca="1">SUMIFS(INDIRECT($F$1&amp;$F238&amp;":"&amp;$F238),INDIRECT($F$1&amp;dbP!$D$2&amp;":"&amp;dbP!$D$2),"&gt;="&amp;AL$6,INDIRECT($F$1&amp;dbP!$D$2&amp;":"&amp;dbP!$D$2),"&lt;="&amp;AL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M238" s="1">
        <f ca="1">SUMIFS(INDIRECT($F$1&amp;$F238&amp;":"&amp;$F238),INDIRECT($F$1&amp;dbP!$D$2&amp;":"&amp;dbP!$D$2),"&gt;="&amp;AM$6,INDIRECT($F$1&amp;dbP!$D$2&amp;":"&amp;dbP!$D$2),"&lt;="&amp;AM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N238" s="1">
        <f ca="1">SUMIFS(INDIRECT($F$1&amp;$F238&amp;":"&amp;$F238),INDIRECT($F$1&amp;dbP!$D$2&amp;":"&amp;dbP!$D$2),"&gt;="&amp;AN$6,INDIRECT($F$1&amp;dbP!$D$2&amp;":"&amp;dbP!$D$2),"&lt;="&amp;AN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O238" s="1">
        <f ca="1">SUMIFS(INDIRECT($F$1&amp;$F238&amp;":"&amp;$F238),INDIRECT($F$1&amp;dbP!$D$2&amp;":"&amp;dbP!$D$2),"&gt;="&amp;AO$6,INDIRECT($F$1&amp;dbP!$D$2&amp;":"&amp;dbP!$D$2),"&lt;="&amp;AO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P238" s="1">
        <f ca="1">SUMIFS(INDIRECT($F$1&amp;$F238&amp;":"&amp;$F238),INDIRECT($F$1&amp;dbP!$D$2&amp;":"&amp;dbP!$D$2),"&gt;="&amp;AP$6,INDIRECT($F$1&amp;dbP!$D$2&amp;":"&amp;dbP!$D$2),"&lt;="&amp;AP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Q238" s="1">
        <f ca="1">SUMIFS(INDIRECT($F$1&amp;$F238&amp;":"&amp;$F238),INDIRECT($F$1&amp;dbP!$D$2&amp;":"&amp;dbP!$D$2),"&gt;="&amp;AQ$6,INDIRECT($F$1&amp;dbP!$D$2&amp;":"&amp;dbP!$D$2),"&lt;="&amp;AQ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R238" s="1">
        <f ca="1">SUMIFS(INDIRECT($F$1&amp;$F238&amp;":"&amp;$F238),INDIRECT($F$1&amp;dbP!$D$2&amp;":"&amp;dbP!$D$2),"&gt;="&amp;AR$6,INDIRECT($F$1&amp;dbP!$D$2&amp;":"&amp;dbP!$D$2),"&lt;="&amp;AR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S238" s="1">
        <f ca="1">SUMIFS(INDIRECT($F$1&amp;$F238&amp;":"&amp;$F238),INDIRECT($F$1&amp;dbP!$D$2&amp;":"&amp;dbP!$D$2),"&gt;="&amp;AS$6,INDIRECT($F$1&amp;dbP!$D$2&amp;":"&amp;dbP!$D$2),"&lt;="&amp;AS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T238" s="1">
        <f ca="1">SUMIFS(INDIRECT($F$1&amp;$F238&amp;":"&amp;$F238),INDIRECT($F$1&amp;dbP!$D$2&amp;":"&amp;dbP!$D$2),"&gt;="&amp;AT$6,INDIRECT($F$1&amp;dbP!$D$2&amp;":"&amp;dbP!$D$2),"&lt;="&amp;AT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U238" s="1">
        <f ca="1">SUMIFS(INDIRECT($F$1&amp;$F238&amp;":"&amp;$F238),INDIRECT($F$1&amp;dbP!$D$2&amp;":"&amp;dbP!$D$2),"&gt;="&amp;AU$6,INDIRECT($F$1&amp;dbP!$D$2&amp;":"&amp;dbP!$D$2),"&lt;="&amp;AU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V238" s="1">
        <f ca="1">SUMIFS(INDIRECT($F$1&amp;$F238&amp;":"&amp;$F238),INDIRECT($F$1&amp;dbP!$D$2&amp;":"&amp;dbP!$D$2),"&gt;="&amp;AV$6,INDIRECT($F$1&amp;dbP!$D$2&amp;":"&amp;dbP!$D$2),"&lt;="&amp;AV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W238" s="1">
        <f ca="1">SUMIFS(INDIRECT($F$1&amp;$F238&amp;":"&amp;$F238),INDIRECT($F$1&amp;dbP!$D$2&amp;":"&amp;dbP!$D$2),"&gt;="&amp;AW$6,INDIRECT($F$1&amp;dbP!$D$2&amp;":"&amp;dbP!$D$2),"&lt;="&amp;AW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X238" s="1">
        <f ca="1">SUMIFS(INDIRECT($F$1&amp;$F238&amp;":"&amp;$F238),INDIRECT($F$1&amp;dbP!$D$2&amp;":"&amp;dbP!$D$2),"&gt;="&amp;AX$6,INDIRECT($F$1&amp;dbP!$D$2&amp;":"&amp;dbP!$D$2),"&lt;="&amp;AX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Y238" s="1">
        <f ca="1">SUMIFS(INDIRECT($F$1&amp;$F238&amp;":"&amp;$F238),INDIRECT($F$1&amp;dbP!$D$2&amp;":"&amp;dbP!$D$2),"&gt;="&amp;AY$6,INDIRECT($F$1&amp;dbP!$D$2&amp;":"&amp;dbP!$D$2),"&lt;="&amp;AY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AZ238" s="1">
        <f ca="1">SUMIFS(INDIRECT($F$1&amp;$F238&amp;":"&amp;$F238),INDIRECT($F$1&amp;dbP!$D$2&amp;":"&amp;dbP!$D$2),"&gt;="&amp;AZ$6,INDIRECT($F$1&amp;dbP!$D$2&amp;":"&amp;dbP!$D$2),"&lt;="&amp;AZ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A238" s="1">
        <f ca="1">SUMIFS(INDIRECT($F$1&amp;$F238&amp;":"&amp;$F238),INDIRECT($F$1&amp;dbP!$D$2&amp;":"&amp;dbP!$D$2),"&gt;="&amp;BA$6,INDIRECT($F$1&amp;dbP!$D$2&amp;":"&amp;dbP!$D$2),"&lt;="&amp;BA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B238" s="1">
        <f ca="1">SUMIFS(INDIRECT($F$1&amp;$F238&amp;":"&amp;$F238),INDIRECT($F$1&amp;dbP!$D$2&amp;":"&amp;dbP!$D$2),"&gt;="&amp;BB$6,INDIRECT($F$1&amp;dbP!$D$2&amp;":"&amp;dbP!$D$2),"&lt;="&amp;BB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C238" s="1">
        <f ca="1">SUMIFS(INDIRECT($F$1&amp;$F238&amp;":"&amp;$F238),INDIRECT($F$1&amp;dbP!$D$2&amp;":"&amp;dbP!$D$2),"&gt;="&amp;BC$6,INDIRECT($F$1&amp;dbP!$D$2&amp;":"&amp;dbP!$D$2),"&lt;="&amp;BC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D238" s="1">
        <f ca="1">SUMIFS(INDIRECT($F$1&amp;$F238&amp;":"&amp;$F238),INDIRECT($F$1&amp;dbP!$D$2&amp;":"&amp;dbP!$D$2),"&gt;="&amp;BD$6,INDIRECT($F$1&amp;dbP!$D$2&amp;":"&amp;dbP!$D$2),"&lt;="&amp;BD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  <c r="BE238" s="1">
        <f ca="1">SUMIFS(INDIRECT($F$1&amp;$F238&amp;":"&amp;$F238),INDIRECT($F$1&amp;dbP!$D$2&amp;":"&amp;dbP!$D$2),"&gt;="&amp;BE$6,INDIRECT($F$1&amp;dbP!$D$2&amp;":"&amp;dbP!$D$2),"&lt;="&amp;BE$7,INDIRECT($F$1&amp;dbP!$O$2&amp;":"&amp;dbP!$O$2),$H238,INDIRECT($F$1&amp;dbP!$P$2&amp;":"&amp;dbP!$P$2),IF($I238=$J238,"*",$I238),INDIRECT($F$1&amp;dbP!$Q$2&amp;":"&amp;dbP!$Q$2),IF(OR($I238=$J238,"  "&amp;$I238=$J238),"*",RIGHT($J238,LEN($J238)-4)))</f>
        <v>0</v>
      </c>
    </row>
    <row r="239" spans="2:57" x14ac:dyDescent="0.3">
      <c r="B239" s="1">
        <f>MAX(B$196:B238)+1</f>
        <v>51</v>
      </c>
      <c r="D239" s="1" t="str">
        <f ca="1">INDIRECT($B$1&amp;Items!AB$2&amp;$B239)</f>
        <v>PL(-)</v>
      </c>
      <c r="F239" s="1" t="str">
        <f ca="1">INDIRECT($B$1&amp;Items!X$2&amp;$B239)</f>
        <v>AA</v>
      </c>
      <c r="H239" s="13" t="str">
        <f ca="1">INDIRECT($B$1&amp;Items!U$2&amp;$B239)</f>
        <v>Себестоимость продаж</v>
      </c>
      <c r="I239" s="13" t="str">
        <f ca="1">IF(INDIRECT($B$1&amp;Items!V$2&amp;$B239)="",H239,INDIRECT($B$1&amp;Items!V$2&amp;$B239))</f>
        <v>Затраты этапа-3 бизнес-процесса</v>
      </c>
      <c r="J239" s="1" t="str">
        <f ca="1">IF(INDIRECT($B$1&amp;Items!W$2&amp;$B239)="",IF(H239&lt;&gt;I239,"  "&amp;I239,I239),"    "&amp;INDIRECT($B$1&amp;Items!W$2&amp;$B239))</f>
        <v xml:space="preserve">    Производственные затраты-20</v>
      </c>
      <c r="S239" s="1">
        <f ca="1">SUM($U239:INDIRECT(ADDRESS(ROW(),SUMIFS($1:$1,$5:$5,MAX($5:$5)))))</f>
        <v>968031.40999499999</v>
      </c>
      <c r="V239" s="1">
        <f ca="1">SUMIFS(INDIRECT($F$1&amp;$F239&amp;":"&amp;$F239),INDIRECT($F$1&amp;dbP!$D$2&amp;":"&amp;dbP!$D$2),"&gt;="&amp;V$6,INDIRECT($F$1&amp;dbP!$D$2&amp;":"&amp;dbP!$D$2),"&lt;="&amp;V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W239" s="1">
        <f ca="1">SUMIFS(INDIRECT($F$1&amp;$F239&amp;":"&amp;$F239),INDIRECT($F$1&amp;dbP!$D$2&amp;":"&amp;dbP!$D$2),"&gt;="&amp;W$6,INDIRECT($F$1&amp;dbP!$D$2&amp;":"&amp;dbP!$D$2),"&lt;="&amp;W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X239" s="1">
        <f ca="1">SUMIFS(INDIRECT($F$1&amp;$F239&amp;":"&amp;$F239),INDIRECT($F$1&amp;dbP!$D$2&amp;":"&amp;dbP!$D$2),"&gt;="&amp;X$6,INDIRECT($F$1&amp;dbP!$D$2&amp;":"&amp;dbP!$D$2),"&lt;="&amp;X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Y239" s="1">
        <f ca="1">SUMIFS(INDIRECT($F$1&amp;$F239&amp;":"&amp;$F239),INDIRECT($F$1&amp;dbP!$D$2&amp;":"&amp;dbP!$D$2),"&gt;="&amp;Y$6,INDIRECT($F$1&amp;dbP!$D$2&amp;":"&amp;dbP!$D$2),"&lt;="&amp;Y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Z239" s="1">
        <f ca="1">SUMIFS(INDIRECT($F$1&amp;$F239&amp;":"&amp;$F239),INDIRECT($F$1&amp;dbP!$D$2&amp;":"&amp;dbP!$D$2),"&gt;="&amp;Z$6,INDIRECT($F$1&amp;dbP!$D$2&amp;":"&amp;dbP!$D$2),"&lt;="&amp;Z$7,INDIRECT($F$1&amp;dbP!$O$2&amp;":"&amp;dbP!$O$2),$H239,INDIRECT($F$1&amp;dbP!$P$2&amp;":"&amp;dbP!$P$2),IF($I239=$J239,"*",$I239),INDIRECT($F$1&amp;dbP!$Q$2&amp;":"&amp;dbP!$Q$2),IF(OR($I239=$J239,"  "&amp;$I239=$J239),"*",RIGHT($J239,LEN($J239)-4)))</f>
        <v>297855.81845999998</v>
      </c>
      <c r="AA239" s="1">
        <f ca="1">SUMIFS(INDIRECT($F$1&amp;$F239&amp;":"&amp;$F239),INDIRECT($F$1&amp;dbP!$D$2&amp;":"&amp;dbP!$D$2),"&gt;="&amp;AA$6,INDIRECT($F$1&amp;dbP!$D$2&amp;":"&amp;dbP!$D$2),"&lt;="&amp;AA$7,INDIRECT($F$1&amp;dbP!$O$2&amp;":"&amp;dbP!$O$2),$H239,INDIRECT($F$1&amp;dbP!$P$2&amp;":"&amp;dbP!$P$2),IF($I239=$J239,"*",$I239),INDIRECT($F$1&amp;dbP!$Q$2&amp;":"&amp;dbP!$Q$2),IF(OR($I239=$J239,"  "&amp;$I239=$J239),"*",RIGHT($J239,LEN($J239)-4)))</f>
        <v>670175.59153500001</v>
      </c>
      <c r="AB239" s="1">
        <f ca="1">SUMIFS(INDIRECT($F$1&amp;$F239&amp;":"&amp;$F239),INDIRECT($F$1&amp;dbP!$D$2&amp;":"&amp;dbP!$D$2),"&gt;="&amp;AB$6,INDIRECT($F$1&amp;dbP!$D$2&amp;":"&amp;dbP!$D$2),"&lt;="&amp;AB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C239" s="1">
        <f ca="1">SUMIFS(INDIRECT($F$1&amp;$F239&amp;":"&amp;$F239),INDIRECT($F$1&amp;dbP!$D$2&amp;":"&amp;dbP!$D$2),"&gt;="&amp;AC$6,INDIRECT($F$1&amp;dbP!$D$2&amp;":"&amp;dbP!$D$2),"&lt;="&amp;AC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D239" s="1">
        <f ca="1">SUMIFS(INDIRECT($F$1&amp;$F239&amp;":"&amp;$F239),INDIRECT($F$1&amp;dbP!$D$2&amp;":"&amp;dbP!$D$2),"&gt;="&amp;AD$6,INDIRECT($F$1&amp;dbP!$D$2&amp;":"&amp;dbP!$D$2),"&lt;="&amp;AD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E239" s="1">
        <f ca="1">SUMIFS(INDIRECT($F$1&amp;$F239&amp;":"&amp;$F239),INDIRECT($F$1&amp;dbP!$D$2&amp;":"&amp;dbP!$D$2),"&gt;="&amp;AE$6,INDIRECT($F$1&amp;dbP!$D$2&amp;":"&amp;dbP!$D$2),"&lt;="&amp;AE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F239" s="1">
        <f ca="1">SUMIFS(INDIRECT($F$1&amp;$F239&amp;":"&amp;$F239),INDIRECT($F$1&amp;dbP!$D$2&amp;":"&amp;dbP!$D$2),"&gt;="&amp;AF$6,INDIRECT($F$1&amp;dbP!$D$2&amp;":"&amp;dbP!$D$2),"&lt;="&amp;AF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G239" s="1">
        <f ca="1">SUMIFS(INDIRECT($F$1&amp;$F239&amp;":"&amp;$F239),INDIRECT($F$1&amp;dbP!$D$2&amp;":"&amp;dbP!$D$2),"&gt;="&amp;AG$6,INDIRECT($F$1&amp;dbP!$D$2&amp;":"&amp;dbP!$D$2),"&lt;="&amp;AG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H239" s="1">
        <f ca="1">SUMIFS(INDIRECT($F$1&amp;$F239&amp;":"&amp;$F239),INDIRECT($F$1&amp;dbP!$D$2&amp;":"&amp;dbP!$D$2),"&gt;="&amp;AH$6,INDIRECT($F$1&amp;dbP!$D$2&amp;":"&amp;dbP!$D$2),"&lt;="&amp;AH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I239" s="1">
        <f ca="1">SUMIFS(INDIRECT($F$1&amp;$F239&amp;":"&amp;$F239),INDIRECT($F$1&amp;dbP!$D$2&amp;":"&amp;dbP!$D$2),"&gt;="&amp;AI$6,INDIRECT($F$1&amp;dbP!$D$2&amp;":"&amp;dbP!$D$2),"&lt;="&amp;AI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J239" s="1">
        <f ca="1">SUMIFS(INDIRECT($F$1&amp;$F239&amp;":"&amp;$F239),INDIRECT($F$1&amp;dbP!$D$2&amp;":"&amp;dbP!$D$2),"&gt;="&amp;AJ$6,INDIRECT($F$1&amp;dbP!$D$2&amp;":"&amp;dbP!$D$2),"&lt;="&amp;AJ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K239" s="1">
        <f ca="1">SUMIFS(INDIRECT($F$1&amp;$F239&amp;":"&amp;$F239),INDIRECT($F$1&amp;dbP!$D$2&amp;":"&amp;dbP!$D$2),"&gt;="&amp;AK$6,INDIRECT($F$1&amp;dbP!$D$2&amp;":"&amp;dbP!$D$2),"&lt;="&amp;AK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L239" s="1">
        <f ca="1">SUMIFS(INDIRECT($F$1&amp;$F239&amp;":"&amp;$F239),INDIRECT($F$1&amp;dbP!$D$2&amp;":"&amp;dbP!$D$2),"&gt;="&amp;AL$6,INDIRECT($F$1&amp;dbP!$D$2&amp;":"&amp;dbP!$D$2),"&lt;="&amp;AL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M239" s="1">
        <f ca="1">SUMIFS(INDIRECT($F$1&amp;$F239&amp;":"&amp;$F239),INDIRECT($F$1&amp;dbP!$D$2&amp;":"&amp;dbP!$D$2),"&gt;="&amp;AM$6,INDIRECT($F$1&amp;dbP!$D$2&amp;":"&amp;dbP!$D$2),"&lt;="&amp;AM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N239" s="1">
        <f ca="1">SUMIFS(INDIRECT($F$1&amp;$F239&amp;":"&amp;$F239),INDIRECT($F$1&amp;dbP!$D$2&amp;":"&amp;dbP!$D$2),"&gt;="&amp;AN$6,INDIRECT($F$1&amp;dbP!$D$2&amp;":"&amp;dbP!$D$2),"&lt;="&amp;AN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O239" s="1">
        <f ca="1">SUMIFS(INDIRECT($F$1&amp;$F239&amp;":"&amp;$F239),INDIRECT($F$1&amp;dbP!$D$2&amp;":"&amp;dbP!$D$2),"&gt;="&amp;AO$6,INDIRECT($F$1&amp;dbP!$D$2&amp;":"&amp;dbP!$D$2),"&lt;="&amp;AO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P239" s="1">
        <f ca="1">SUMIFS(INDIRECT($F$1&amp;$F239&amp;":"&amp;$F239),INDIRECT($F$1&amp;dbP!$D$2&amp;":"&amp;dbP!$D$2),"&gt;="&amp;AP$6,INDIRECT($F$1&amp;dbP!$D$2&amp;":"&amp;dbP!$D$2),"&lt;="&amp;AP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Q239" s="1">
        <f ca="1">SUMIFS(INDIRECT($F$1&amp;$F239&amp;":"&amp;$F239),INDIRECT($F$1&amp;dbP!$D$2&amp;":"&amp;dbP!$D$2),"&gt;="&amp;AQ$6,INDIRECT($F$1&amp;dbP!$D$2&amp;":"&amp;dbP!$D$2),"&lt;="&amp;AQ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R239" s="1">
        <f ca="1">SUMIFS(INDIRECT($F$1&amp;$F239&amp;":"&amp;$F239),INDIRECT($F$1&amp;dbP!$D$2&amp;":"&amp;dbP!$D$2),"&gt;="&amp;AR$6,INDIRECT($F$1&amp;dbP!$D$2&amp;":"&amp;dbP!$D$2),"&lt;="&amp;AR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S239" s="1">
        <f ca="1">SUMIFS(INDIRECT($F$1&amp;$F239&amp;":"&amp;$F239),INDIRECT($F$1&amp;dbP!$D$2&amp;":"&amp;dbP!$D$2),"&gt;="&amp;AS$6,INDIRECT($F$1&amp;dbP!$D$2&amp;":"&amp;dbP!$D$2),"&lt;="&amp;AS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T239" s="1">
        <f ca="1">SUMIFS(INDIRECT($F$1&amp;$F239&amp;":"&amp;$F239),INDIRECT($F$1&amp;dbP!$D$2&amp;":"&amp;dbP!$D$2),"&gt;="&amp;AT$6,INDIRECT($F$1&amp;dbP!$D$2&amp;":"&amp;dbP!$D$2),"&lt;="&amp;AT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U239" s="1">
        <f ca="1">SUMIFS(INDIRECT($F$1&amp;$F239&amp;":"&amp;$F239),INDIRECT($F$1&amp;dbP!$D$2&amp;":"&amp;dbP!$D$2),"&gt;="&amp;AU$6,INDIRECT($F$1&amp;dbP!$D$2&amp;":"&amp;dbP!$D$2),"&lt;="&amp;AU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V239" s="1">
        <f ca="1">SUMIFS(INDIRECT($F$1&amp;$F239&amp;":"&amp;$F239),INDIRECT($F$1&amp;dbP!$D$2&amp;":"&amp;dbP!$D$2),"&gt;="&amp;AV$6,INDIRECT($F$1&amp;dbP!$D$2&amp;":"&amp;dbP!$D$2),"&lt;="&amp;AV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W239" s="1">
        <f ca="1">SUMIFS(INDIRECT($F$1&amp;$F239&amp;":"&amp;$F239),INDIRECT($F$1&amp;dbP!$D$2&amp;":"&amp;dbP!$D$2),"&gt;="&amp;AW$6,INDIRECT($F$1&amp;dbP!$D$2&amp;":"&amp;dbP!$D$2),"&lt;="&amp;AW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X239" s="1">
        <f ca="1">SUMIFS(INDIRECT($F$1&amp;$F239&amp;":"&amp;$F239),INDIRECT($F$1&amp;dbP!$D$2&amp;":"&amp;dbP!$D$2),"&gt;="&amp;AX$6,INDIRECT($F$1&amp;dbP!$D$2&amp;":"&amp;dbP!$D$2),"&lt;="&amp;AX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Y239" s="1">
        <f ca="1">SUMIFS(INDIRECT($F$1&amp;$F239&amp;":"&amp;$F239),INDIRECT($F$1&amp;dbP!$D$2&amp;":"&amp;dbP!$D$2),"&gt;="&amp;AY$6,INDIRECT($F$1&amp;dbP!$D$2&amp;":"&amp;dbP!$D$2),"&lt;="&amp;AY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AZ239" s="1">
        <f ca="1">SUMIFS(INDIRECT($F$1&amp;$F239&amp;":"&amp;$F239),INDIRECT($F$1&amp;dbP!$D$2&amp;":"&amp;dbP!$D$2),"&gt;="&amp;AZ$6,INDIRECT($F$1&amp;dbP!$D$2&amp;":"&amp;dbP!$D$2),"&lt;="&amp;AZ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A239" s="1">
        <f ca="1">SUMIFS(INDIRECT($F$1&amp;$F239&amp;":"&amp;$F239),INDIRECT($F$1&amp;dbP!$D$2&amp;":"&amp;dbP!$D$2),"&gt;="&amp;BA$6,INDIRECT($F$1&amp;dbP!$D$2&amp;":"&amp;dbP!$D$2),"&lt;="&amp;BA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B239" s="1">
        <f ca="1">SUMIFS(INDIRECT($F$1&amp;$F239&amp;":"&amp;$F239),INDIRECT($F$1&amp;dbP!$D$2&amp;":"&amp;dbP!$D$2),"&gt;="&amp;BB$6,INDIRECT($F$1&amp;dbP!$D$2&amp;":"&amp;dbP!$D$2),"&lt;="&amp;BB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C239" s="1">
        <f ca="1">SUMIFS(INDIRECT($F$1&amp;$F239&amp;":"&amp;$F239),INDIRECT($F$1&amp;dbP!$D$2&amp;":"&amp;dbP!$D$2),"&gt;="&amp;BC$6,INDIRECT($F$1&amp;dbP!$D$2&amp;":"&amp;dbP!$D$2),"&lt;="&amp;BC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D239" s="1">
        <f ca="1">SUMIFS(INDIRECT($F$1&amp;$F239&amp;":"&amp;$F239),INDIRECT($F$1&amp;dbP!$D$2&amp;":"&amp;dbP!$D$2),"&gt;="&amp;BD$6,INDIRECT($F$1&amp;dbP!$D$2&amp;":"&amp;dbP!$D$2),"&lt;="&amp;BD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  <c r="BE239" s="1">
        <f ca="1">SUMIFS(INDIRECT($F$1&amp;$F239&amp;":"&amp;$F239),INDIRECT($F$1&amp;dbP!$D$2&amp;":"&amp;dbP!$D$2),"&gt;="&amp;BE$6,INDIRECT($F$1&amp;dbP!$D$2&amp;":"&amp;dbP!$D$2),"&lt;="&amp;BE$7,INDIRECT($F$1&amp;dbP!$O$2&amp;":"&amp;dbP!$O$2),$H239,INDIRECT($F$1&amp;dbP!$P$2&amp;":"&amp;dbP!$P$2),IF($I239=$J239,"*",$I239),INDIRECT($F$1&amp;dbP!$Q$2&amp;":"&amp;dbP!$Q$2),IF(OR($I239=$J239,"  "&amp;$I239=$J239),"*",RIGHT($J239,LEN($J239)-4)))</f>
        <v>0</v>
      </c>
    </row>
    <row r="240" spans="2:57" x14ac:dyDescent="0.3">
      <c r="B240" s="1">
        <f>MAX(B$196:B239)+1</f>
        <v>52</v>
      </c>
      <c r="D240" s="1" t="str">
        <f ca="1">INDIRECT($B$1&amp;Items!AB$2&amp;$B240)</f>
        <v>PL(-)</v>
      </c>
      <c r="F240" s="1" t="str">
        <f ca="1">INDIRECT($B$1&amp;Items!X$2&amp;$B240)</f>
        <v>AA</v>
      </c>
      <c r="H240" s="13" t="str">
        <f ca="1">INDIRECT($B$1&amp;Items!U$2&amp;$B240)</f>
        <v>Себестоимость продаж</v>
      </c>
      <c r="I240" s="13" t="str">
        <f ca="1">IF(INDIRECT($B$1&amp;Items!V$2&amp;$B240)="",H240,INDIRECT($B$1&amp;Items!V$2&amp;$B240))</f>
        <v>Затраты этапа-3 бизнес-процесса</v>
      </c>
      <c r="J240" s="1" t="str">
        <f ca="1">IF(INDIRECT($B$1&amp;Items!W$2&amp;$B240)="",IF(H240&lt;&gt;I240,"  "&amp;I240,I240),"    "&amp;INDIRECT($B$1&amp;Items!W$2&amp;$B240))</f>
        <v xml:space="preserve">    Производственные затраты-21</v>
      </c>
      <c r="S240" s="1">
        <f ca="1">SUM($U240:INDIRECT(ADDRESS(ROW(),SUMIFS($1:$1,$5:$5,MAX($5:$5)))))</f>
        <v>694876.18804500008</v>
      </c>
      <c r="V240" s="1">
        <f ca="1">SUMIFS(INDIRECT($F$1&amp;$F240&amp;":"&amp;$F240),INDIRECT($F$1&amp;dbP!$D$2&amp;":"&amp;dbP!$D$2),"&gt;="&amp;V$6,INDIRECT($F$1&amp;dbP!$D$2&amp;":"&amp;dbP!$D$2),"&lt;="&amp;V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W240" s="1">
        <f ca="1">SUMIFS(INDIRECT($F$1&amp;$F240&amp;":"&amp;$F240),INDIRECT($F$1&amp;dbP!$D$2&amp;":"&amp;dbP!$D$2),"&gt;="&amp;W$6,INDIRECT($F$1&amp;dbP!$D$2&amp;":"&amp;dbP!$D$2),"&lt;="&amp;W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X240" s="1">
        <f ca="1">SUMIFS(INDIRECT($F$1&amp;$F240&amp;":"&amp;$F240),INDIRECT($F$1&amp;dbP!$D$2&amp;":"&amp;dbP!$D$2),"&gt;="&amp;X$6,INDIRECT($F$1&amp;dbP!$D$2&amp;":"&amp;dbP!$D$2),"&lt;="&amp;X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Y240" s="1">
        <f ca="1">SUMIFS(INDIRECT($F$1&amp;$F240&amp;":"&amp;$F240),INDIRECT($F$1&amp;dbP!$D$2&amp;":"&amp;dbP!$D$2),"&gt;="&amp;Y$6,INDIRECT($F$1&amp;dbP!$D$2&amp;":"&amp;dbP!$D$2),"&lt;="&amp;Y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Z240" s="1">
        <f ca="1">SUMIFS(INDIRECT($F$1&amp;$F240&amp;":"&amp;$F240),INDIRECT($F$1&amp;dbP!$D$2&amp;":"&amp;dbP!$D$2),"&gt;="&amp;Z$6,INDIRECT($F$1&amp;dbP!$D$2&amp;":"&amp;dbP!$D$2),"&lt;="&amp;Z$7,INDIRECT($F$1&amp;dbP!$O$2&amp;":"&amp;dbP!$O$2),$H240,INDIRECT($F$1&amp;dbP!$P$2&amp;":"&amp;dbP!$P$2),IF($I240=$J240,"*",$I240),INDIRECT($F$1&amp;dbP!$Q$2&amp;":"&amp;dbP!$Q$2),IF(OR($I240=$J240,"  "&amp;$I240=$J240),"*",RIGHT($J240,LEN($J240)-4)))</f>
        <v>213808.05786000003</v>
      </c>
      <c r="AA240" s="1">
        <f ca="1">SUMIFS(INDIRECT($F$1&amp;$F240&amp;":"&amp;$F240),INDIRECT($F$1&amp;dbP!$D$2&amp;":"&amp;dbP!$D$2),"&gt;="&amp;AA$6,INDIRECT($F$1&amp;dbP!$D$2&amp;":"&amp;dbP!$D$2),"&lt;="&amp;AA$7,INDIRECT($F$1&amp;dbP!$O$2&amp;":"&amp;dbP!$O$2),$H240,INDIRECT($F$1&amp;dbP!$P$2&amp;":"&amp;dbP!$P$2),IF($I240=$J240,"*",$I240),INDIRECT($F$1&amp;dbP!$Q$2&amp;":"&amp;dbP!$Q$2),IF(OR($I240=$J240,"  "&amp;$I240=$J240),"*",RIGHT($J240,LEN($J240)-4)))</f>
        <v>481068.13018500002</v>
      </c>
      <c r="AB240" s="1">
        <f ca="1">SUMIFS(INDIRECT($F$1&amp;$F240&amp;":"&amp;$F240),INDIRECT($F$1&amp;dbP!$D$2&amp;":"&amp;dbP!$D$2),"&gt;="&amp;AB$6,INDIRECT($F$1&amp;dbP!$D$2&amp;":"&amp;dbP!$D$2),"&lt;="&amp;AB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C240" s="1">
        <f ca="1">SUMIFS(INDIRECT($F$1&amp;$F240&amp;":"&amp;$F240),INDIRECT($F$1&amp;dbP!$D$2&amp;":"&amp;dbP!$D$2),"&gt;="&amp;AC$6,INDIRECT($F$1&amp;dbP!$D$2&amp;":"&amp;dbP!$D$2),"&lt;="&amp;AC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D240" s="1">
        <f ca="1">SUMIFS(INDIRECT($F$1&amp;$F240&amp;":"&amp;$F240),INDIRECT($F$1&amp;dbP!$D$2&amp;":"&amp;dbP!$D$2),"&gt;="&amp;AD$6,INDIRECT($F$1&amp;dbP!$D$2&amp;":"&amp;dbP!$D$2),"&lt;="&amp;AD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E240" s="1">
        <f ca="1">SUMIFS(INDIRECT($F$1&amp;$F240&amp;":"&amp;$F240),INDIRECT($F$1&amp;dbP!$D$2&amp;":"&amp;dbP!$D$2),"&gt;="&amp;AE$6,INDIRECT($F$1&amp;dbP!$D$2&amp;":"&amp;dbP!$D$2),"&lt;="&amp;AE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F240" s="1">
        <f ca="1">SUMIFS(INDIRECT($F$1&amp;$F240&amp;":"&amp;$F240),INDIRECT($F$1&amp;dbP!$D$2&amp;":"&amp;dbP!$D$2),"&gt;="&amp;AF$6,INDIRECT($F$1&amp;dbP!$D$2&amp;":"&amp;dbP!$D$2),"&lt;="&amp;AF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G240" s="1">
        <f ca="1">SUMIFS(INDIRECT($F$1&amp;$F240&amp;":"&amp;$F240),INDIRECT($F$1&amp;dbP!$D$2&amp;":"&amp;dbP!$D$2),"&gt;="&amp;AG$6,INDIRECT($F$1&amp;dbP!$D$2&amp;":"&amp;dbP!$D$2),"&lt;="&amp;AG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H240" s="1">
        <f ca="1">SUMIFS(INDIRECT($F$1&amp;$F240&amp;":"&amp;$F240),INDIRECT($F$1&amp;dbP!$D$2&amp;":"&amp;dbP!$D$2),"&gt;="&amp;AH$6,INDIRECT($F$1&amp;dbP!$D$2&amp;":"&amp;dbP!$D$2),"&lt;="&amp;AH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I240" s="1">
        <f ca="1">SUMIFS(INDIRECT($F$1&amp;$F240&amp;":"&amp;$F240),INDIRECT($F$1&amp;dbP!$D$2&amp;":"&amp;dbP!$D$2),"&gt;="&amp;AI$6,INDIRECT($F$1&amp;dbP!$D$2&amp;":"&amp;dbP!$D$2),"&lt;="&amp;AI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J240" s="1">
        <f ca="1">SUMIFS(INDIRECT($F$1&amp;$F240&amp;":"&amp;$F240),INDIRECT($F$1&amp;dbP!$D$2&amp;":"&amp;dbP!$D$2),"&gt;="&amp;AJ$6,INDIRECT($F$1&amp;dbP!$D$2&amp;":"&amp;dbP!$D$2),"&lt;="&amp;AJ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K240" s="1">
        <f ca="1">SUMIFS(INDIRECT($F$1&amp;$F240&amp;":"&amp;$F240),INDIRECT($F$1&amp;dbP!$D$2&amp;":"&amp;dbP!$D$2),"&gt;="&amp;AK$6,INDIRECT($F$1&amp;dbP!$D$2&amp;":"&amp;dbP!$D$2),"&lt;="&amp;AK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L240" s="1">
        <f ca="1">SUMIFS(INDIRECT($F$1&amp;$F240&amp;":"&amp;$F240),INDIRECT($F$1&amp;dbP!$D$2&amp;":"&amp;dbP!$D$2),"&gt;="&amp;AL$6,INDIRECT($F$1&amp;dbP!$D$2&amp;":"&amp;dbP!$D$2),"&lt;="&amp;AL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M240" s="1">
        <f ca="1">SUMIFS(INDIRECT($F$1&amp;$F240&amp;":"&amp;$F240),INDIRECT($F$1&amp;dbP!$D$2&amp;":"&amp;dbP!$D$2),"&gt;="&amp;AM$6,INDIRECT($F$1&amp;dbP!$D$2&amp;":"&amp;dbP!$D$2),"&lt;="&amp;AM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N240" s="1">
        <f ca="1">SUMIFS(INDIRECT($F$1&amp;$F240&amp;":"&amp;$F240),INDIRECT($F$1&amp;dbP!$D$2&amp;":"&amp;dbP!$D$2),"&gt;="&amp;AN$6,INDIRECT($F$1&amp;dbP!$D$2&amp;":"&amp;dbP!$D$2),"&lt;="&amp;AN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O240" s="1">
        <f ca="1">SUMIFS(INDIRECT($F$1&amp;$F240&amp;":"&amp;$F240),INDIRECT($F$1&amp;dbP!$D$2&amp;":"&amp;dbP!$D$2),"&gt;="&amp;AO$6,INDIRECT($F$1&amp;dbP!$D$2&amp;":"&amp;dbP!$D$2),"&lt;="&amp;AO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P240" s="1">
        <f ca="1">SUMIFS(INDIRECT($F$1&amp;$F240&amp;":"&amp;$F240),INDIRECT($F$1&amp;dbP!$D$2&amp;":"&amp;dbP!$D$2),"&gt;="&amp;AP$6,INDIRECT($F$1&amp;dbP!$D$2&amp;":"&amp;dbP!$D$2),"&lt;="&amp;AP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Q240" s="1">
        <f ca="1">SUMIFS(INDIRECT($F$1&amp;$F240&amp;":"&amp;$F240),INDIRECT($F$1&amp;dbP!$D$2&amp;":"&amp;dbP!$D$2),"&gt;="&amp;AQ$6,INDIRECT($F$1&amp;dbP!$D$2&amp;":"&amp;dbP!$D$2),"&lt;="&amp;AQ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R240" s="1">
        <f ca="1">SUMIFS(INDIRECT($F$1&amp;$F240&amp;":"&amp;$F240),INDIRECT($F$1&amp;dbP!$D$2&amp;":"&amp;dbP!$D$2),"&gt;="&amp;AR$6,INDIRECT($F$1&amp;dbP!$D$2&amp;":"&amp;dbP!$D$2),"&lt;="&amp;AR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S240" s="1">
        <f ca="1">SUMIFS(INDIRECT($F$1&amp;$F240&amp;":"&amp;$F240),INDIRECT($F$1&amp;dbP!$D$2&amp;":"&amp;dbP!$D$2),"&gt;="&amp;AS$6,INDIRECT($F$1&amp;dbP!$D$2&amp;":"&amp;dbP!$D$2),"&lt;="&amp;AS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T240" s="1">
        <f ca="1">SUMIFS(INDIRECT($F$1&amp;$F240&amp;":"&amp;$F240),INDIRECT($F$1&amp;dbP!$D$2&amp;":"&amp;dbP!$D$2),"&gt;="&amp;AT$6,INDIRECT($F$1&amp;dbP!$D$2&amp;":"&amp;dbP!$D$2),"&lt;="&amp;AT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U240" s="1">
        <f ca="1">SUMIFS(INDIRECT($F$1&amp;$F240&amp;":"&amp;$F240),INDIRECT($F$1&amp;dbP!$D$2&amp;":"&amp;dbP!$D$2),"&gt;="&amp;AU$6,INDIRECT($F$1&amp;dbP!$D$2&amp;":"&amp;dbP!$D$2),"&lt;="&amp;AU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V240" s="1">
        <f ca="1">SUMIFS(INDIRECT($F$1&amp;$F240&amp;":"&amp;$F240),INDIRECT($F$1&amp;dbP!$D$2&amp;":"&amp;dbP!$D$2),"&gt;="&amp;AV$6,INDIRECT($F$1&amp;dbP!$D$2&amp;":"&amp;dbP!$D$2),"&lt;="&amp;AV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W240" s="1">
        <f ca="1">SUMIFS(INDIRECT($F$1&amp;$F240&amp;":"&amp;$F240),INDIRECT($F$1&amp;dbP!$D$2&amp;":"&amp;dbP!$D$2),"&gt;="&amp;AW$6,INDIRECT($F$1&amp;dbP!$D$2&amp;":"&amp;dbP!$D$2),"&lt;="&amp;AW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X240" s="1">
        <f ca="1">SUMIFS(INDIRECT($F$1&amp;$F240&amp;":"&amp;$F240),INDIRECT($F$1&amp;dbP!$D$2&amp;":"&amp;dbP!$D$2),"&gt;="&amp;AX$6,INDIRECT($F$1&amp;dbP!$D$2&amp;":"&amp;dbP!$D$2),"&lt;="&amp;AX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Y240" s="1">
        <f ca="1">SUMIFS(INDIRECT($F$1&amp;$F240&amp;":"&amp;$F240),INDIRECT($F$1&amp;dbP!$D$2&amp;":"&amp;dbP!$D$2),"&gt;="&amp;AY$6,INDIRECT($F$1&amp;dbP!$D$2&amp;":"&amp;dbP!$D$2),"&lt;="&amp;AY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AZ240" s="1">
        <f ca="1">SUMIFS(INDIRECT($F$1&amp;$F240&amp;":"&amp;$F240),INDIRECT($F$1&amp;dbP!$D$2&amp;":"&amp;dbP!$D$2),"&gt;="&amp;AZ$6,INDIRECT($F$1&amp;dbP!$D$2&amp;":"&amp;dbP!$D$2),"&lt;="&amp;AZ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A240" s="1">
        <f ca="1">SUMIFS(INDIRECT($F$1&amp;$F240&amp;":"&amp;$F240),INDIRECT($F$1&amp;dbP!$D$2&amp;":"&amp;dbP!$D$2),"&gt;="&amp;BA$6,INDIRECT($F$1&amp;dbP!$D$2&amp;":"&amp;dbP!$D$2),"&lt;="&amp;BA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B240" s="1">
        <f ca="1">SUMIFS(INDIRECT($F$1&amp;$F240&amp;":"&amp;$F240),INDIRECT($F$1&amp;dbP!$D$2&amp;":"&amp;dbP!$D$2),"&gt;="&amp;BB$6,INDIRECT($F$1&amp;dbP!$D$2&amp;":"&amp;dbP!$D$2),"&lt;="&amp;BB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C240" s="1">
        <f ca="1">SUMIFS(INDIRECT($F$1&amp;$F240&amp;":"&amp;$F240),INDIRECT($F$1&amp;dbP!$D$2&amp;":"&amp;dbP!$D$2),"&gt;="&amp;BC$6,INDIRECT($F$1&amp;dbP!$D$2&amp;":"&amp;dbP!$D$2),"&lt;="&amp;BC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D240" s="1">
        <f ca="1">SUMIFS(INDIRECT($F$1&amp;$F240&amp;":"&amp;$F240),INDIRECT($F$1&amp;dbP!$D$2&amp;":"&amp;dbP!$D$2),"&gt;="&amp;BD$6,INDIRECT($F$1&amp;dbP!$D$2&amp;":"&amp;dbP!$D$2),"&lt;="&amp;BD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  <c r="BE240" s="1">
        <f ca="1">SUMIFS(INDIRECT($F$1&amp;$F240&amp;":"&amp;$F240),INDIRECT($F$1&amp;dbP!$D$2&amp;":"&amp;dbP!$D$2),"&gt;="&amp;BE$6,INDIRECT($F$1&amp;dbP!$D$2&amp;":"&amp;dbP!$D$2),"&lt;="&amp;BE$7,INDIRECT($F$1&amp;dbP!$O$2&amp;":"&amp;dbP!$O$2),$H240,INDIRECT($F$1&amp;dbP!$P$2&amp;":"&amp;dbP!$P$2),IF($I240=$J240,"*",$I240),INDIRECT($F$1&amp;dbP!$Q$2&amp;":"&amp;dbP!$Q$2),IF(OR($I240=$J240,"  "&amp;$I240=$J240),"*",RIGHT($J240,LEN($J240)-4)))</f>
        <v>0</v>
      </c>
    </row>
    <row r="241" spans="2:57" x14ac:dyDescent="0.3">
      <c r="B241" s="1">
        <f>MAX(B$196:B240)+1</f>
        <v>53</v>
      </c>
      <c r="D241" s="1" t="str">
        <f ca="1">INDIRECT($B$1&amp;Items!AB$2&amp;$B241)</f>
        <v>PL(-)</v>
      </c>
      <c r="F241" s="1" t="str">
        <f ca="1">INDIRECT($B$1&amp;Items!X$2&amp;$B241)</f>
        <v>AA</v>
      </c>
      <c r="H241" s="13" t="str">
        <f ca="1">INDIRECT($B$1&amp;Items!U$2&amp;$B241)</f>
        <v>Себестоимость продаж</v>
      </c>
      <c r="I241" s="13" t="str">
        <f ca="1">IF(INDIRECT($B$1&amp;Items!V$2&amp;$B241)="",H241,INDIRECT($B$1&amp;Items!V$2&amp;$B241))</f>
        <v>Затраты этапа-3 бизнес-процесса</v>
      </c>
      <c r="J241" s="1" t="str">
        <f ca="1">IF(INDIRECT($B$1&amp;Items!W$2&amp;$B241)="",IF(H241&lt;&gt;I241,"  "&amp;I241,I241),"    "&amp;INDIRECT($B$1&amp;Items!W$2&amp;$B241))</f>
        <v xml:space="preserve">    Производственные затраты-22</v>
      </c>
      <c r="S241" s="1">
        <f ca="1">SUM($U241:INDIRECT(ADDRESS(ROW(),SUMIFS($1:$1,$5:$5,MAX($5:$5)))))</f>
        <v>678593.72746490012</v>
      </c>
      <c r="V241" s="1">
        <f ca="1">SUMIFS(INDIRECT($F$1&amp;$F241&amp;":"&amp;$F241),INDIRECT($F$1&amp;dbP!$D$2&amp;":"&amp;dbP!$D$2),"&gt;="&amp;V$6,INDIRECT($F$1&amp;dbP!$D$2&amp;":"&amp;dbP!$D$2),"&lt;="&amp;V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W241" s="1">
        <f ca="1">SUMIFS(INDIRECT($F$1&amp;$F241&amp;":"&amp;$F241),INDIRECT($F$1&amp;dbP!$D$2&amp;":"&amp;dbP!$D$2),"&gt;="&amp;W$6,INDIRECT($F$1&amp;dbP!$D$2&amp;":"&amp;dbP!$D$2),"&lt;="&amp;W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X241" s="1">
        <f ca="1">SUMIFS(INDIRECT($F$1&amp;$F241&amp;":"&amp;$F241),INDIRECT($F$1&amp;dbP!$D$2&amp;":"&amp;dbP!$D$2),"&gt;="&amp;X$6,INDIRECT($F$1&amp;dbP!$D$2&amp;":"&amp;dbP!$D$2),"&lt;="&amp;X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Y241" s="1">
        <f ca="1">SUMIFS(INDIRECT($F$1&amp;$F241&amp;":"&amp;$F241),INDIRECT($F$1&amp;dbP!$D$2&amp;":"&amp;dbP!$D$2),"&gt;="&amp;Y$6,INDIRECT($F$1&amp;dbP!$D$2&amp;":"&amp;dbP!$D$2),"&lt;="&amp;Y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Z241" s="1">
        <f ca="1">SUMIFS(INDIRECT($F$1&amp;$F241&amp;":"&amp;$F241),INDIRECT($F$1&amp;dbP!$D$2&amp;":"&amp;dbP!$D$2),"&gt;="&amp;Z$6,INDIRECT($F$1&amp;dbP!$D$2&amp;":"&amp;dbP!$D$2),"&lt;="&amp;Z$7,INDIRECT($F$1&amp;dbP!$O$2&amp;":"&amp;dbP!$O$2),$H241,INDIRECT($F$1&amp;dbP!$P$2&amp;":"&amp;dbP!$P$2),IF($I241=$J241,"*",$I241),INDIRECT($F$1&amp;dbP!$Q$2&amp;":"&amp;dbP!$Q$2),IF(OR($I241=$J241,"  "&amp;$I241=$J241),"*",RIGHT($J241,LEN($J241)-4)))</f>
        <v>208798.06998920004</v>
      </c>
      <c r="AA241" s="1">
        <f ca="1">SUMIFS(INDIRECT($F$1&amp;$F241&amp;":"&amp;$F241),INDIRECT($F$1&amp;dbP!$D$2&amp;":"&amp;dbP!$D$2),"&gt;="&amp;AA$6,INDIRECT($F$1&amp;dbP!$D$2&amp;":"&amp;dbP!$D$2),"&lt;="&amp;AA$7,INDIRECT($F$1&amp;dbP!$O$2&amp;":"&amp;dbP!$O$2),$H241,INDIRECT($F$1&amp;dbP!$P$2&amp;":"&amp;dbP!$P$2),IF($I241=$J241,"*",$I241),INDIRECT($F$1&amp;dbP!$Q$2&amp;":"&amp;dbP!$Q$2),IF(OR($I241=$J241,"  "&amp;$I241=$J241),"*",RIGHT($J241,LEN($J241)-4)))</f>
        <v>469795.65747570008</v>
      </c>
      <c r="AB241" s="1">
        <f ca="1">SUMIFS(INDIRECT($F$1&amp;$F241&amp;":"&amp;$F241),INDIRECT($F$1&amp;dbP!$D$2&amp;":"&amp;dbP!$D$2),"&gt;="&amp;AB$6,INDIRECT($F$1&amp;dbP!$D$2&amp;":"&amp;dbP!$D$2),"&lt;="&amp;AB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C241" s="1">
        <f ca="1">SUMIFS(INDIRECT($F$1&amp;$F241&amp;":"&amp;$F241),INDIRECT($F$1&amp;dbP!$D$2&amp;":"&amp;dbP!$D$2),"&gt;="&amp;AC$6,INDIRECT($F$1&amp;dbP!$D$2&amp;":"&amp;dbP!$D$2),"&lt;="&amp;AC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D241" s="1">
        <f ca="1">SUMIFS(INDIRECT($F$1&amp;$F241&amp;":"&amp;$F241),INDIRECT($F$1&amp;dbP!$D$2&amp;":"&amp;dbP!$D$2),"&gt;="&amp;AD$6,INDIRECT($F$1&amp;dbP!$D$2&amp;":"&amp;dbP!$D$2),"&lt;="&amp;AD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E241" s="1">
        <f ca="1">SUMIFS(INDIRECT($F$1&amp;$F241&amp;":"&amp;$F241),INDIRECT($F$1&amp;dbP!$D$2&amp;":"&amp;dbP!$D$2),"&gt;="&amp;AE$6,INDIRECT($F$1&amp;dbP!$D$2&amp;":"&amp;dbP!$D$2),"&lt;="&amp;AE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F241" s="1">
        <f ca="1">SUMIFS(INDIRECT($F$1&amp;$F241&amp;":"&amp;$F241),INDIRECT($F$1&amp;dbP!$D$2&amp;":"&amp;dbP!$D$2),"&gt;="&amp;AF$6,INDIRECT($F$1&amp;dbP!$D$2&amp;":"&amp;dbP!$D$2),"&lt;="&amp;AF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G241" s="1">
        <f ca="1">SUMIFS(INDIRECT($F$1&amp;$F241&amp;":"&amp;$F241),INDIRECT($F$1&amp;dbP!$D$2&amp;":"&amp;dbP!$D$2),"&gt;="&amp;AG$6,INDIRECT($F$1&amp;dbP!$D$2&amp;":"&amp;dbP!$D$2),"&lt;="&amp;AG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H241" s="1">
        <f ca="1">SUMIFS(INDIRECT($F$1&amp;$F241&amp;":"&amp;$F241),INDIRECT($F$1&amp;dbP!$D$2&amp;":"&amp;dbP!$D$2),"&gt;="&amp;AH$6,INDIRECT($F$1&amp;dbP!$D$2&amp;":"&amp;dbP!$D$2),"&lt;="&amp;AH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I241" s="1">
        <f ca="1">SUMIFS(INDIRECT($F$1&amp;$F241&amp;":"&amp;$F241),INDIRECT($F$1&amp;dbP!$D$2&amp;":"&amp;dbP!$D$2),"&gt;="&amp;AI$6,INDIRECT($F$1&amp;dbP!$D$2&amp;":"&amp;dbP!$D$2),"&lt;="&amp;AI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J241" s="1">
        <f ca="1">SUMIFS(INDIRECT($F$1&amp;$F241&amp;":"&amp;$F241),INDIRECT($F$1&amp;dbP!$D$2&amp;":"&amp;dbP!$D$2),"&gt;="&amp;AJ$6,INDIRECT($F$1&amp;dbP!$D$2&amp;":"&amp;dbP!$D$2),"&lt;="&amp;AJ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K241" s="1">
        <f ca="1">SUMIFS(INDIRECT($F$1&amp;$F241&amp;":"&amp;$F241),INDIRECT($F$1&amp;dbP!$D$2&amp;":"&amp;dbP!$D$2),"&gt;="&amp;AK$6,INDIRECT($F$1&amp;dbP!$D$2&amp;":"&amp;dbP!$D$2),"&lt;="&amp;AK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L241" s="1">
        <f ca="1">SUMIFS(INDIRECT($F$1&amp;$F241&amp;":"&amp;$F241),INDIRECT($F$1&amp;dbP!$D$2&amp;":"&amp;dbP!$D$2),"&gt;="&amp;AL$6,INDIRECT($F$1&amp;dbP!$D$2&amp;":"&amp;dbP!$D$2),"&lt;="&amp;AL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M241" s="1">
        <f ca="1">SUMIFS(INDIRECT($F$1&amp;$F241&amp;":"&amp;$F241),INDIRECT($F$1&amp;dbP!$D$2&amp;":"&amp;dbP!$D$2),"&gt;="&amp;AM$6,INDIRECT($F$1&amp;dbP!$D$2&amp;":"&amp;dbP!$D$2),"&lt;="&amp;AM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N241" s="1">
        <f ca="1">SUMIFS(INDIRECT($F$1&amp;$F241&amp;":"&amp;$F241),INDIRECT($F$1&amp;dbP!$D$2&amp;":"&amp;dbP!$D$2),"&gt;="&amp;AN$6,INDIRECT($F$1&amp;dbP!$D$2&amp;":"&amp;dbP!$D$2),"&lt;="&amp;AN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O241" s="1">
        <f ca="1">SUMIFS(INDIRECT($F$1&amp;$F241&amp;":"&amp;$F241),INDIRECT($F$1&amp;dbP!$D$2&amp;":"&amp;dbP!$D$2),"&gt;="&amp;AO$6,INDIRECT($F$1&amp;dbP!$D$2&amp;":"&amp;dbP!$D$2),"&lt;="&amp;AO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P241" s="1">
        <f ca="1">SUMIFS(INDIRECT($F$1&amp;$F241&amp;":"&amp;$F241),INDIRECT($F$1&amp;dbP!$D$2&amp;":"&amp;dbP!$D$2),"&gt;="&amp;AP$6,INDIRECT($F$1&amp;dbP!$D$2&amp;":"&amp;dbP!$D$2),"&lt;="&amp;AP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Q241" s="1">
        <f ca="1">SUMIFS(INDIRECT($F$1&amp;$F241&amp;":"&amp;$F241),INDIRECT($F$1&amp;dbP!$D$2&amp;":"&amp;dbP!$D$2),"&gt;="&amp;AQ$6,INDIRECT($F$1&amp;dbP!$D$2&amp;":"&amp;dbP!$D$2),"&lt;="&amp;AQ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R241" s="1">
        <f ca="1">SUMIFS(INDIRECT($F$1&amp;$F241&amp;":"&amp;$F241),INDIRECT($F$1&amp;dbP!$D$2&amp;":"&amp;dbP!$D$2),"&gt;="&amp;AR$6,INDIRECT($F$1&amp;dbP!$D$2&amp;":"&amp;dbP!$D$2),"&lt;="&amp;AR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S241" s="1">
        <f ca="1">SUMIFS(INDIRECT($F$1&amp;$F241&amp;":"&amp;$F241),INDIRECT($F$1&amp;dbP!$D$2&amp;":"&amp;dbP!$D$2),"&gt;="&amp;AS$6,INDIRECT($F$1&amp;dbP!$D$2&amp;":"&amp;dbP!$D$2),"&lt;="&amp;AS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T241" s="1">
        <f ca="1">SUMIFS(INDIRECT($F$1&amp;$F241&amp;":"&amp;$F241),INDIRECT($F$1&amp;dbP!$D$2&amp;":"&amp;dbP!$D$2),"&gt;="&amp;AT$6,INDIRECT($F$1&amp;dbP!$D$2&amp;":"&amp;dbP!$D$2),"&lt;="&amp;AT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U241" s="1">
        <f ca="1">SUMIFS(INDIRECT($F$1&amp;$F241&amp;":"&amp;$F241),INDIRECT($F$1&amp;dbP!$D$2&amp;":"&amp;dbP!$D$2),"&gt;="&amp;AU$6,INDIRECT($F$1&amp;dbP!$D$2&amp;":"&amp;dbP!$D$2),"&lt;="&amp;AU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V241" s="1">
        <f ca="1">SUMIFS(INDIRECT($F$1&amp;$F241&amp;":"&amp;$F241),INDIRECT($F$1&amp;dbP!$D$2&amp;":"&amp;dbP!$D$2),"&gt;="&amp;AV$6,INDIRECT($F$1&amp;dbP!$D$2&amp;":"&amp;dbP!$D$2),"&lt;="&amp;AV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W241" s="1">
        <f ca="1">SUMIFS(INDIRECT($F$1&amp;$F241&amp;":"&amp;$F241),INDIRECT($F$1&amp;dbP!$D$2&amp;":"&amp;dbP!$D$2),"&gt;="&amp;AW$6,INDIRECT($F$1&amp;dbP!$D$2&amp;":"&amp;dbP!$D$2),"&lt;="&amp;AW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X241" s="1">
        <f ca="1">SUMIFS(INDIRECT($F$1&amp;$F241&amp;":"&amp;$F241),INDIRECT($F$1&amp;dbP!$D$2&amp;":"&amp;dbP!$D$2),"&gt;="&amp;AX$6,INDIRECT($F$1&amp;dbP!$D$2&amp;":"&amp;dbP!$D$2),"&lt;="&amp;AX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Y241" s="1">
        <f ca="1">SUMIFS(INDIRECT($F$1&amp;$F241&amp;":"&amp;$F241),INDIRECT($F$1&amp;dbP!$D$2&amp;":"&amp;dbP!$D$2),"&gt;="&amp;AY$6,INDIRECT($F$1&amp;dbP!$D$2&amp;":"&amp;dbP!$D$2),"&lt;="&amp;AY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AZ241" s="1">
        <f ca="1">SUMIFS(INDIRECT($F$1&amp;$F241&amp;":"&amp;$F241),INDIRECT($F$1&amp;dbP!$D$2&amp;":"&amp;dbP!$D$2),"&gt;="&amp;AZ$6,INDIRECT($F$1&amp;dbP!$D$2&amp;":"&amp;dbP!$D$2),"&lt;="&amp;AZ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A241" s="1">
        <f ca="1">SUMIFS(INDIRECT($F$1&amp;$F241&amp;":"&amp;$F241),INDIRECT($F$1&amp;dbP!$D$2&amp;":"&amp;dbP!$D$2),"&gt;="&amp;BA$6,INDIRECT($F$1&amp;dbP!$D$2&amp;":"&amp;dbP!$D$2),"&lt;="&amp;BA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B241" s="1">
        <f ca="1">SUMIFS(INDIRECT($F$1&amp;$F241&amp;":"&amp;$F241),INDIRECT($F$1&amp;dbP!$D$2&amp;":"&amp;dbP!$D$2),"&gt;="&amp;BB$6,INDIRECT($F$1&amp;dbP!$D$2&amp;":"&amp;dbP!$D$2),"&lt;="&amp;BB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C241" s="1">
        <f ca="1">SUMIFS(INDIRECT($F$1&amp;$F241&amp;":"&amp;$F241),INDIRECT($F$1&amp;dbP!$D$2&amp;":"&amp;dbP!$D$2),"&gt;="&amp;BC$6,INDIRECT($F$1&amp;dbP!$D$2&amp;":"&amp;dbP!$D$2),"&lt;="&amp;BC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D241" s="1">
        <f ca="1">SUMIFS(INDIRECT($F$1&amp;$F241&amp;":"&amp;$F241),INDIRECT($F$1&amp;dbP!$D$2&amp;":"&amp;dbP!$D$2),"&gt;="&amp;BD$6,INDIRECT($F$1&amp;dbP!$D$2&amp;":"&amp;dbP!$D$2),"&lt;="&amp;BD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  <c r="BE241" s="1">
        <f ca="1">SUMIFS(INDIRECT($F$1&amp;$F241&amp;":"&amp;$F241),INDIRECT($F$1&amp;dbP!$D$2&amp;":"&amp;dbP!$D$2),"&gt;="&amp;BE$6,INDIRECT($F$1&amp;dbP!$D$2&amp;":"&amp;dbP!$D$2),"&lt;="&amp;BE$7,INDIRECT($F$1&amp;dbP!$O$2&amp;":"&amp;dbP!$O$2),$H241,INDIRECT($F$1&amp;dbP!$P$2&amp;":"&amp;dbP!$P$2),IF($I241=$J241,"*",$I241),INDIRECT($F$1&amp;dbP!$Q$2&amp;":"&amp;dbP!$Q$2),IF(OR($I241=$J241,"  "&amp;$I241=$J241),"*",RIGHT($J241,LEN($J241)-4)))</f>
        <v>0</v>
      </c>
    </row>
    <row r="242" spans="2:57" x14ac:dyDescent="0.3">
      <c r="B242" s="1">
        <f>MAX(B$196:B241)+1</f>
        <v>54</v>
      </c>
      <c r="D242" s="1" t="str">
        <f ca="1">INDIRECT($B$1&amp;Items!AB$2&amp;$B242)</f>
        <v>PL(-)</v>
      </c>
      <c r="F242" s="1" t="str">
        <f ca="1">INDIRECT($B$1&amp;Items!X$2&amp;$B242)</f>
        <v>AA</v>
      </c>
      <c r="H242" s="13" t="str">
        <f ca="1">INDIRECT($B$1&amp;Items!U$2&amp;$B242)</f>
        <v>Себестоимость продаж</v>
      </c>
      <c r="I242" s="13" t="str">
        <f ca="1">IF(INDIRECT($B$1&amp;Items!V$2&amp;$B242)="",H242,INDIRECT($B$1&amp;Items!V$2&amp;$B242))</f>
        <v>Затраты этапа-3 бизнес-процесса</v>
      </c>
      <c r="J242" s="1" t="str">
        <f ca="1">IF(INDIRECT($B$1&amp;Items!W$2&amp;$B242)="",IF(H242&lt;&gt;I242,"  "&amp;I242,I242),"    "&amp;INDIRECT($B$1&amp;Items!W$2&amp;$B242))</f>
        <v xml:space="preserve">    Производственные затраты-23</v>
      </c>
      <c r="S242" s="1">
        <f ca="1">SUM($U242:INDIRECT(ADDRESS(ROW(),SUMIFS($1:$1,$5:$5,MAX($5:$5)))))</f>
        <v>561249</v>
      </c>
      <c r="V242" s="1">
        <f ca="1">SUMIFS(INDIRECT($F$1&amp;$F242&amp;":"&amp;$F242),INDIRECT($F$1&amp;dbP!$D$2&amp;":"&amp;dbP!$D$2),"&gt;="&amp;V$6,INDIRECT($F$1&amp;dbP!$D$2&amp;":"&amp;dbP!$D$2),"&lt;="&amp;V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W242" s="1">
        <f ca="1">SUMIFS(INDIRECT($F$1&amp;$F242&amp;":"&amp;$F242),INDIRECT($F$1&amp;dbP!$D$2&amp;":"&amp;dbP!$D$2),"&gt;="&amp;W$6,INDIRECT($F$1&amp;dbP!$D$2&amp;":"&amp;dbP!$D$2),"&lt;="&amp;W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X242" s="1">
        <f ca="1">SUMIFS(INDIRECT($F$1&amp;$F242&amp;":"&amp;$F242),INDIRECT($F$1&amp;dbP!$D$2&amp;":"&amp;dbP!$D$2),"&gt;="&amp;X$6,INDIRECT($F$1&amp;dbP!$D$2&amp;":"&amp;dbP!$D$2),"&lt;="&amp;X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Y242" s="1">
        <f ca="1">SUMIFS(INDIRECT($F$1&amp;$F242&amp;":"&amp;$F242),INDIRECT($F$1&amp;dbP!$D$2&amp;":"&amp;dbP!$D$2),"&gt;="&amp;Y$6,INDIRECT($F$1&amp;dbP!$D$2&amp;":"&amp;dbP!$D$2),"&lt;="&amp;Y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Z242" s="1">
        <f ca="1">SUMIFS(INDIRECT($F$1&amp;$F242&amp;":"&amp;$F242),INDIRECT($F$1&amp;dbP!$D$2&amp;":"&amp;dbP!$D$2),"&gt;="&amp;Z$6,INDIRECT($F$1&amp;dbP!$D$2&amp;":"&amp;dbP!$D$2),"&lt;="&amp;Z$7,INDIRECT($F$1&amp;dbP!$O$2&amp;":"&amp;dbP!$O$2),$H242,INDIRECT($F$1&amp;dbP!$P$2&amp;":"&amp;dbP!$P$2),IF($I242=$J242,"*",$I242),INDIRECT($F$1&amp;dbP!$Q$2&amp;":"&amp;dbP!$Q$2),IF(OR($I242=$J242,"  "&amp;$I242=$J242),"*",RIGHT($J242,LEN($J242)-4)))</f>
        <v>172692</v>
      </c>
      <c r="AA242" s="1">
        <f ca="1">SUMIFS(INDIRECT($F$1&amp;$F242&amp;":"&amp;$F242),INDIRECT($F$1&amp;dbP!$D$2&amp;":"&amp;dbP!$D$2),"&gt;="&amp;AA$6,INDIRECT($F$1&amp;dbP!$D$2&amp;":"&amp;dbP!$D$2),"&lt;="&amp;AA$7,INDIRECT($F$1&amp;dbP!$O$2&amp;":"&amp;dbP!$O$2),$H242,INDIRECT($F$1&amp;dbP!$P$2&amp;":"&amp;dbP!$P$2),IF($I242=$J242,"*",$I242),INDIRECT($F$1&amp;dbP!$Q$2&amp;":"&amp;dbP!$Q$2),IF(OR($I242=$J242,"  "&amp;$I242=$J242),"*",RIGHT($J242,LEN($J242)-4)))</f>
        <v>388557</v>
      </c>
      <c r="AB242" s="1">
        <f ca="1">SUMIFS(INDIRECT($F$1&amp;$F242&amp;":"&amp;$F242),INDIRECT($F$1&amp;dbP!$D$2&amp;":"&amp;dbP!$D$2),"&gt;="&amp;AB$6,INDIRECT($F$1&amp;dbP!$D$2&amp;":"&amp;dbP!$D$2),"&lt;="&amp;AB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C242" s="1">
        <f ca="1">SUMIFS(INDIRECT($F$1&amp;$F242&amp;":"&amp;$F242),INDIRECT($F$1&amp;dbP!$D$2&amp;":"&amp;dbP!$D$2),"&gt;="&amp;AC$6,INDIRECT($F$1&amp;dbP!$D$2&amp;":"&amp;dbP!$D$2),"&lt;="&amp;AC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D242" s="1">
        <f ca="1">SUMIFS(INDIRECT($F$1&amp;$F242&amp;":"&amp;$F242),INDIRECT($F$1&amp;dbP!$D$2&amp;":"&amp;dbP!$D$2),"&gt;="&amp;AD$6,INDIRECT($F$1&amp;dbP!$D$2&amp;":"&amp;dbP!$D$2),"&lt;="&amp;AD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E242" s="1">
        <f ca="1">SUMIFS(INDIRECT($F$1&amp;$F242&amp;":"&amp;$F242),INDIRECT($F$1&amp;dbP!$D$2&amp;":"&amp;dbP!$D$2),"&gt;="&amp;AE$6,INDIRECT($F$1&amp;dbP!$D$2&amp;":"&amp;dbP!$D$2),"&lt;="&amp;AE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F242" s="1">
        <f ca="1">SUMIFS(INDIRECT($F$1&amp;$F242&amp;":"&amp;$F242),INDIRECT($F$1&amp;dbP!$D$2&amp;":"&amp;dbP!$D$2),"&gt;="&amp;AF$6,INDIRECT($F$1&amp;dbP!$D$2&amp;":"&amp;dbP!$D$2),"&lt;="&amp;AF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G242" s="1">
        <f ca="1">SUMIFS(INDIRECT($F$1&amp;$F242&amp;":"&amp;$F242),INDIRECT($F$1&amp;dbP!$D$2&amp;":"&amp;dbP!$D$2),"&gt;="&amp;AG$6,INDIRECT($F$1&amp;dbP!$D$2&amp;":"&amp;dbP!$D$2),"&lt;="&amp;AG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H242" s="1">
        <f ca="1">SUMIFS(INDIRECT($F$1&amp;$F242&amp;":"&amp;$F242),INDIRECT($F$1&amp;dbP!$D$2&amp;":"&amp;dbP!$D$2),"&gt;="&amp;AH$6,INDIRECT($F$1&amp;dbP!$D$2&amp;":"&amp;dbP!$D$2),"&lt;="&amp;AH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I242" s="1">
        <f ca="1">SUMIFS(INDIRECT($F$1&amp;$F242&amp;":"&amp;$F242),INDIRECT($F$1&amp;dbP!$D$2&amp;":"&amp;dbP!$D$2),"&gt;="&amp;AI$6,INDIRECT($F$1&amp;dbP!$D$2&amp;":"&amp;dbP!$D$2),"&lt;="&amp;AI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J242" s="1">
        <f ca="1">SUMIFS(INDIRECT($F$1&amp;$F242&amp;":"&amp;$F242),INDIRECT($F$1&amp;dbP!$D$2&amp;":"&amp;dbP!$D$2),"&gt;="&amp;AJ$6,INDIRECT($F$1&amp;dbP!$D$2&amp;":"&amp;dbP!$D$2),"&lt;="&amp;AJ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K242" s="1">
        <f ca="1">SUMIFS(INDIRECT($F$1&amp;$F242&amp;":"&amp;$F242),INDIRECT($F$1&amp;dbP!$D$2&amp;":"&amp;dbP!$D$2),"&gt;="&amp;AK$6,INDIRECT($F$1&amp;dbP!$D$2&amp;":"&amp;dbP!$D$2),"&lt;="&amp;AK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L242" s="1">
        <f ca="1">SUMIFS(INDIRECT($F$1&amp;$F242&amp;":"&amp;$F242),INDIRECT($F$1&amp;dbP!$D$2&amp;":"&amp;dbP!$D$2),"&gt;="&amp;AL$6,INDIRECT($F$1&amp;dbP!$D$2&amp;":"&amp;dbP!$D$2),"&lt;="&amp;AL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M242" s="1">
        <f ca="1">SUMIFS(INDIRECT($F$1&amp;$F242&amp;":"&amp;$F242),INDIRECT($F$1&amp;dbP!$D$2&amp;":"&amp;dbP!$D$2),"&gt;="&amp;AM$6,INDIRECT($F$1&amp;dbP!$D$2&amp;":"&amp;dbP!$D$2),"&lt;="&amp;AM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N242" s="1">
        <f ca="1">SUMIFS(INDIRECT($F$1&amp;$F242&amp;":"&amp;$F242),INDIRECT($F$1&amp;dbP!$D$2&amp;":"&amp;dbP!$D$2),"&gt;="&amp;AN$6,INDIRECT($F$1&amp;dbP!$D$2&amp;":"&amp;dbP!$D$2),"&lt;="&amp;AN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O242" s="1">
        <f ca="1">SUMIFS(INDIRECT($F$1&amp;$F242&amp;":"&amp;$F242),INDIRECT($F$1&amp;dbP!$D$2&amp;":"&amp;dbP!$D$2),"&gt;="&amp;AO$6,INDIRECT($F$1&amp;dbP!$D$2&amp;":"&amp;dbP!$D$2),"&lt;="&amp;AO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P242" s="1">
        <f ca="1">SUMIFS(INDIRECT($F$1&amp;$F242&amp;":"&amp;$F242),INDIRECT($F$1&amp;dbP!$D$2&amp;":"&amp;dbP!$D$2),"&gt;="&amp;AP$6,INDIRECT($F$1&amp;dbP!$D$2&amp;":"&amp;dbP!$D$2),"&lt;="&amp;AP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Q242" s="1">
        <f ca="1">SUMIFS(INDIRECT($F$1&amp;$F242&amp;":"&amp;$F242),INDIRECT($F$1&amp;dbP!$D$2&amp;":"&amp;dbP!$D$2),"&gt;="&amp;AQ$6,INDIRECT($F$1&amp;dbP!$D$2&amp;":"&amp;dbP!$D$2),"&lt;="&amp;AQ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R242" s="1">
        <f ca="1">SUMIFS(INDIRECT($F$1&amp;$F242&amp;":"&amp;$F242),INDIRECT($F$1&amp;dbP!$D$2&amp;":"&amp;dbP!$D$2),"&gt;="&amp;AR$6,INDIRECT($F$1&amp;dbP!$D$2&amp;":"&amp;dbP!$D$2),"&lt;="&amp;AR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S242" s="1">
        <f ca="1">SUMIFS(INDIRECT($F$1&amp;$F242&amp;":"&amp;$F242),INDIRECT($F$1&amp;dbP!$D$2&amp;":"&amp;dbP!$D$2),"&gt;="&amp;AS$6,INDIRECT($F$1&amp;dbP!$D$2&amp;":"&amp;dbP!$D$2),"&lt;="&amp;AS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T242" s="1">
        <f ca="1">SUMIFS(INDIRECT($F$1&amp;$F242&amp;":"&amp;$F242),INDIRECT($F$1&amp;dbP!$D$2&amp;":"&amp;dbP!$D$2),"&gt;="&amp;AT$6,INDIRECT($F$1&amp;dbP!$D$2&amp;":"&amp;dbP!$D$2),"&lt;="&amp;AT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U242" s="1">
        <f ca="1">SUMIFS(INDIRECT($F$1&amp;$F242&amp;":"&amp;$F242),INDIRECT($F$1&amp;dbP!$D$2&amp;":"&amp;dbP!$D$2),"&gt;="&amp;AU$6,INDIRECT($F$1&amp;dbP!$D$2&amp;":"&amp;dbP!$D$2),"&lt;="&amp;AU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V242" s="1">
        <f ca="1">SUMIFS(INDIRECT($F$1&amp;$F242&amp;":"&amp;$F242),INDIRECT($F$1&amp;dbP!$D$2&amp;":"&amp;dbP!$D$2),"&gt;="&amp;AV$6,INDIRECT($F$1&amp;dbP!$D$2&amp;":"&amp;dbP!$D$2),"&lt;="&amp;AV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W242" s="1">
        <f ca="1">SUMIFS(INDIRECT($F$1&amp;$F242&amp;":"&amp;$F242),INDIRECT($F$1&amp;dbP!$D$2&amp;":"&amp;dbP!$D$2),"&gt;="&amp;AW$6,INDIRECT($F$1&amp;dbP!$D$2&amp;":"&amp;dbP!$D$2),"&lt;="&amp;AW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X242" s="1">
        <f ca="1">SUMIFS(INDIRECT($F$1&amp;$F242&amp;":"&amp;$F242),INDIRECT($F$1&amp;dbP!$D$2&amp;":"&amp;dbP!$D$2),"&gt;="&amp;AX$6,INDIRECT($F$1&amp;dbP!$D$2&amp;":"&amp;dbP!$D$2),"&lt;="&amp;AX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Y242" s="1">
        <f ca="1">SUMIFS(INDIRECT($F$1&amp;$F242&amp;":"&amp;$F242),INDIRECT($F$1&amp;dbP!$D$2&amp;":"&amp;dbP!$D$2),"&gt;="&amp;AY$6,INDIRECT($F$1&amp;dbP!$D$2&amp;":"&amp;dbP!$D$2),"&lt;="&amp;AY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AZ242" s="1">
        <f ca="1">SUMIFS(INDIRECT($F$1&amp;$F242&amp;":"&amp;$F242),INDIRECT($F$1&amp;dbP!$D$2&amp;":"&amp;dbP!$D$2),"&gt;="&amp;AZ$6,INDIRECT($F$1&amp;dbP!$D$2&amp;":"&amp;dbP!$D$2),"&lt;="&amp;AZ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A242" s="1">
        <f ca="1">SUMIFS(INDIRECT($F$1&amp;$F242&amp;":"&amp;$F242),INDIRECT($F$1&amp;dbP!$D$2&amp;":"&amp;dbP!$D$2),"&gt;="&amp;BA$6,INDIRECT($F$1&amp;dbP!$D$2&amp;":"&amp;dbP!$D$2),"&lt;="&amp;BA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B242" s="1">
        <f ca="1">SUMIFS(INDIRECT($F$1&amp;$F242&amp;":"&amp;$F242),INDIRECT($F$1&amp;dbP!$D$2&amp;":"&amp;dbP!$D$2),"&gt;="&amp;BB$6,INDIRECT($F$1&amp;dbP!$D$2&amp;":"&amp;dbP!$D$2),"&lt;="&amp;BB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C242" s="1">
        <f ca="1">SUMIFS(INDIRECT($F$1&amp;$F242&amp;":"&amp;$F242),INDIRECT($F$1&amp;dbP!$D$2&amp;":"&amp;dbP!$D$2),"&gt;="&amp;BC$6,INDIRECT($F$1&amp;dbP!$D$2&amp;":"&amp;dbP!$D$2),"&lt;="&amp;BC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D242" s="1">
        <f ca="1">SUMIFS(INDIRECT($F$1&amp;$F242&amp;":"&amp;$F242),INDIRECT($F$1&amp;dbP!$D$2&amp;":"&amp;dbP!$D$2),"&gt;="&amp;BD$6,INDIRECT($F$1&amp;dbP!$D$2&amp;":"&amp;dbP!$D$2),"&lt;="&amp;BD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  <c r="BE242" s="1">
        <f ca="1">SUMIFS(INDIRECT($F$1&amp;$F242&amp;":"&amp;$F242),INDIRECT($F$1&amp;dbP!$D$2&amp;":"&amp;dbP!$D$2),"&gt;="&amp;BE$6,INDIRECT($F$1&amp;dbP!$D$2&amp;":"&amp;dbP!$D$2),"&lt;="&amp;BE$7,INDIRECT($F$1&amp;dbP!$O$2&amp;":"&amp;dbP!$O$2),$H242,INDIRECT($F$1&amp;dbP!$P$2&amp;":"&amp;dbP!$P$2),IF($I242=$J242,"*",$I242),INDIRECT($F$1&amp;dbP!$Q$2&amp;":"&amp;dbP!$Q$2),IF(OR($I242=$J242,"  "&amp;$I242=$J242),"*",RIGHT($J242,LEN($J242)-4)))</f>
        <v>0</v>
      </c>
    </row>
    <row r="243" spans="2:57" x14ac:dyDescent="0.3">
      <c r="B243" s="1">
        <f>MAX(B$196:B242)+1</f>
        <v>55</v>
      </c>
      <c r="D243" s="1" t="str">
        <f ca="1">INDIRECT($B$1&amp;Items!AB$2&amp;$B243)</f>
        <v>PL(-)</v>
      </c>
      <c r="F243" s="1" t="str">
        <f ca="1">INDIRECT($B$1&amp;Items!X$2&amp;$B243)</f>
        <v>AA</v>
      </c>
      <c r="H243" s="13" t="str">
        <f ca="1">INDIRECT($B$1&amp;Items!U$2&amp;$B243)</f>
        <v>Себестоимость продаж</v>
      </c>
      <c r="I243" s="13" t="str">
        <f ca="1">IF(INDIRECT($B$1&amp;Items!V$2&amp;$B243)="",H243,INDIRECT($B$1&amp;Items!V$2&amp;$B243))</f>
        <v>Затраты этапа-3 бизнес-процесса</v>
      </c>
      <c r="J243" s="1" t="str">
        <f ca="1">IF(INDIRECT($B$1&amp;Items!W$2&amp;$B243)="",IF(H243&lt;&gt;I243,"  "&amp;I243,I243),"    "&amp;INDIRECT($B$1&amp;Items!W$2&amp;$B243))</f>
        <v xml:space="preserve">    Производственные затраты-24</v>
      </c>
      <c r="S243" s="1">
        <f ca="1">SUM($U243:INDIRECT(ADDRESS(ROW(),SUMIFS($1:$1,$5:$5,MAX($5:$5)))))</f>
        <v>623610</v>
      </c>
      <c r="V243" s="1">
        <f ca="1">SUMIFS(INDIRECT($F$1&amp;$F243&amp;":"&amp;$F243),INDIRECT($F$1&amp;dbP!$D$2&amp;":"&amp;dbP!$D$2),"&gt;="&amp;V$6,INDIRECT($F$1&amp;dbP!$D$2&amp;":"&amp;dbP!$D$2),"&lt;="&amp;V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W243" s="1">
        <f ca="1">SUMIFS(INDIRECT($F$1&amp;$F243&amp;":"&amp;$F243),INDIRECT($F$1&amp;dbP!$D$2&amp;":"&amp;dbP!$D$2),"&gt;="&amp;W$6,INDIRECT($F$1&amp;dbP!$D$2&amp;":"&amp;dbP!$D$2),"&lt;="&amp;W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X243" s="1">
        <f ca="1">SUMIFS(INDIRECT($F$1&amp;$F243&amp;":"&amp;$F243),INDIRECT($F$1&amp;dbP!$D$2&amp;":"&amp;dbP!$D$2),"&gt;="&amp;X$6,INDIRECT($F$1&amp;dbP!$D$2&amp;":"&amp;dbP!$D$2),"&lt;="&amp;X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Y243" s="1">
        <f ca="1">SUMIFS(INDIRECT($F$1&amp;$F243&amp;":"&amp;$F243),INDIRECT($F$1&amp;dbP!$D$2&amp;":"&amp;dbP!$D$2),"&gt;="&amp;Y$6,INDIRECT($F$1&amp;dbP!$D$2&amp;":"&amp;dbP!$D$2),"&lt;="&amp;Y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Z243" s="1">
        <f ca="1">SUMIFS(INDIRECT($F$1&amp;$F243&amp;":"&amp;$F243),INDIRECT($F$1&amp;dbP!$D$2&amp;":"&amp;dbP!$D$2),"&gt;="&amp;Z$6,INDIRECT($F$1&amp;dbP!$D$2&amp;":"&amp;dbP!$D$2),"&lt;="&amp;Z$7,INDIRECT($F$1&amp;dbP!$O$2&amp;":"&amp;dbP!$O$2),$H243,INDIRECT($F$1&amp;dbP!$P$2&amp;":"&amp;dbP!$P$2),IF($I243=$J243,"*",$I243),INDIRECT($F$1&amp;dbP!$Q$2&amp;":"&amp;dbP!$Q$2),IF(OR($I243=$J243,"  "&amp;$I243=$J243),"*",RIGHT($J243,LEN($J243)-4)))</f>
        <v>191880</v>
      </c>
      <c r="AA243" s="1">
        <f ca="1">SUMIFS(INDIRECT($F$1&amp;$F243&amp;":"&amp;$F243),INDIRECT($F$1&amp;dbP!$D$2&amp;":"&amp;dbP!$D$2),"&gt;="&amp;AA$6,INDIRECT($F$1&amp;dbP!$D$2&amp;":"&amp;dbP!$D$2),"&lt;="&amp;AA$7,INDIRECT($F$1&amp;dbP!$O$2&amp;":"&amp;dbP!$O$2),$H243,INDIRECT($F$1&amp;dbP!$P$2&amp;":"&amp;dbP!$P$2),IF($I243=$J243,"*",$I243),INDIRECT($F$1&amp;dbP!$Q$2&amp;":"&amp;dbP!$Q$2),IF(OR($I243=$J243,"  "&amp;$I243=$J243),"*",RIGHT($J243,LEN($J243)-4)))</f>
        <v>431730</v>
      </c>
      <c r="AB243" s="1">
        <f ca="1">SUMIFS(INDIRECT($F$1&amp;$F243&amp;":"&amp;$F243),INDIRECT($F$1&amp;dbP!$D$2&amp;":"&amp;dbP!$D$2),"&gt;="&amp;AB$6,INDIRECT($F$1&amp;dbP!$D$2&amp;":"&amp;dbP!$D$2),"&lt;="&amp;AB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C243" s="1">
        <f ca="1">SUMIFS(INDIRECT($F$1&amp;$F243&amp;":"&amp;$F243),INDIRECT($F$1&amp;dbP!$D$2&amp;":"&amp;dbP!$D$2),"&gt;="&amp;AC$6,INDIRECT($F$1&amp;dbP!$D$2&amp;":"&amp;dbP!$D$2),"&lt;="&amp;AC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D243" s="1">
        <f ca="1">SUMIFS(INDIRECT($F$1&amp;$F243&amp;":"&amp;$F243),INDIRECT($F$1&amp;dbP!$D$2&amp;":"&amp;dbP!$D$2),"&gt;="&amp;AD$6,INDIRECT($F$1&amp;dbP!$D$2&amp;":"&amp;dbP!$D$2),"&lt;="&amp;AD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E243" s="1">
        <f ca="1">SUMIFS(INDIRECT($F$1&amp;$F243&amp;":"&amp;$F243),INDIRECT($F$1&amp;dbP!$D$2&amp;":"&amp;dbP!$D$2),"&gt;="&amp;AE$6,INDIRECT($F$1&amp;dbP!$D$2&amp;":"&amp;dbP!$D$2),"&lt;="&amp;AE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F243" s="1">
        <f ca="1">SUMIFS(INDIRECT($F$1&amp;$F243&amp;":"&amp;$F243),INDIRECT($F$1&amp;dbP!$D$2&amp;":"&amp;dbP!$D$2),"&gt;="&amp;AF$6,INDIRECT($F$1&amp;dbP!$D$2&amp;":"&amp;dbP!$D$2),"&lt;="&amp;AF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G243" s="1">
        <f ca="1">SUMIFS(INDIRECT($F$1&amp;$F243&amp;":"&amp;$F243),INDIRECT($F$1&amp;dbP!$D$2&amp;":"&amp;dbP!$D$2),"&gt;="&amp;AG$6,INDIRECT($F$1&amp;dbP!$D$2&amp;":"&amp;dbP!$D$2),"&lt;="&amp;AG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H243" s="1">
        <f ca="1">SUMIFS(INDIRECT($F$1&amp;$F243&amp;":"&amp;$F243),INDIRECT($F$1&amp;dbP!$D$2&amp;":"&amp;dbP!$D$2),"&gt;="&amp;AH$6,INDIRECT($F$1&amp;dbP!$D$2&amp;":"&amp;dbP!$D$2),"&lt;="&amp;AH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I243" s="1">
        <f ca="1">SUMIFS(INDIRECT($F$1&amp;$F243&amp;":"&amp;$F243),INDIRECT($F$1&amp;dbP!$D$2&amp;":"&amp;dbP!$D$2),"&gt;="&amp;AI$6,INDIRECT($F$1&amp;dbP!$D$2&amp;":"&amp;dbP!$D$2),"&lt;="&amp;AI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J243" s="1">
        <f ca="1">SUMIFS(INDIRECT($F$1&amp;$F243&amp;":"&amp;$F243),INDIRECT($F$1&amp;dbP!$D$2&amp;":"&amp;dbP!$D$2),"&gt;="&amp;AJ$6,INDIRECT($F$1&amp;dbP!$D$2&amp;":"&amp;dbP!$D$2),"&lt;="&amp;AJ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K243" s="1">
        <f ca="1">SUMIFS(INDIRECT($F$1&amp;$F243&amp;":"&amp;$F243),INDIRECT($F$1&amp;dbP!$D$2&amp;":"&amp;dbP!$D$2),"&gt;="&amp;AK$6,INDIRECT($F$1&amp;dbP!$D$2&amp;":"&amp;dbP!$D$2),"&lt;="&amp;AK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L243" s="1">
        <f ca="1">SUMIFS(INDIRECT($F$1&amp;$F243&amp;":"&amp;$F243),INDIRECT($F$1&amp;dbP!$D$2&amp;":"&amp;dbP!$D$2),"&gt;="&amp;AL$6,INDIRECT($F$1&amp;dbP!$D$2&amp;":"&amp;dbP!$D$2),"&lt;="&amp;AL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M243" s="1">
        <f ca="1">SUMIFS(INDIRECT($F$1&amp;$F243&amp;":"&amp;$F243),INDIRECT($F$1&amp;dbP!$D$2&amp;":"&amp;dbP!$D$2),"&gt;="&amp;AM$6,INDIRECT($F$1&amp;dbP!$D$2&amp;":"&amp;dbP!$D$2),"&lt;="&amp;AM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N243" s="1">
        <f ca="1">SUMIFS(INDIRECT($F$1&amp;$F243&amp;":"&amp;$F243),INDIRECT($F$1&amp;dbP!$D$2&amp;":"&amp;dbP!$D$2),"&gt;="&amp;AN$6,INDIRECT($F$1&amp;dbP!$D$2&amp;":"&amp;dbP!$D$2),"&lt;="&amp;AN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O243" s="1">
        <f ca="1">SUMIFS(INDIRECT($F$1&amp;$F243&amp;":"&amp;$F243),INDIRECT($F$1&amp;dbP!$D$2&amp;":"&amp;dbP!$D$2),"&gt;="&amp;AO$6,INDIRECT($F$1&amp;dbP!$D$2&amp;":"&amp;dbP!$D$2),"&lt;="&amp;AO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P243" s="1">
        <f ca="1">SUMIFS(INDIRECT($F$1&amp;$F243&amp;":"&amp;$F243),INDIRECT($F$1&amp;dbP!$D$2&amp;":"&amp;dbP!$D$2),"&gt;="&amp;AP$6,INDIRECT($F$1&amp;dbP!$D$2&amp;":"&amp;dbP!$D$2),"&lt;="&amp;AP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Q243" s="1">
        <f ca="1">SUMIFS(INDIRECT($F$1&amp;$F243&amp;":"&amp;$F243),INDIRECT($F$1&amp;dbP!$D$2&amp;":"&amp;dbP!$D$2),"&gt;="&amp;AQ$6,INDIRECT($F$1&amp;dbP!$D$2&amp;":"&amp;dbP!$D$2),"&lt;="&amp;AQ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R243" s="1">
        <f ca="1">SUMIFS(INDIRECT($F$1&amp;$F243&amp;":"&amp;$F243),INDIRECT($F$1&amp;dbP!$D$2&amp;":"&amp;dbP!$D$2),"&gt;="&amp;AR$6,INDIRECT($F$1&amp;dbP!$D$2&amp;":"&amp;dbP!$D$2),"&lt;="&amp;AR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S243" s="1">
        <f ca="1">SUMIFS(INDIRECT($F$1&amp;$F243&amp;":"&amp;$F243),INDIRECT($F$1&amp;dbP!$D$2&amp;":"&amp;dbP!$D$2),"&gt;="&amp;AS$6,INDIRECT($F$1&amp;dbP!$D$2&amp;":"&amp;dbP!$D$2),"&lt;="&amp;AS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T243" s="1">
        <f ca="1">SUMIFS(INDIRECT($F$1&amp;$F243&amp;":"&amp;$F243),INDIRECT($F$1&amp;dbP!$D$2&amp;":"&amp;dbP!$D$2),"&gt;="&amp;AT$6,INDIRECT($F$1&amp;dbP!$D$2&amp;":"&amp;dbP!$D$2),"&lt;="&amp;AT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U243" s="1">
        <f ca="1">SUMIFS(INDIRECT($F$1&amp;$F243&amp;":"&amp;$F243),INDIRECT($F$1&amp;dbP!$D$2&amp;":"&amp;dbP!$D$2),"&gt;="&amp;AU$6,INDIRECT($F$1&amp;dbP!$D$2&amp;":"&amp;dbP!$D$2),"&lt;="&amp;AU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V243" s="1">
        <f ca="1">SUMIFS(INDIRECT($F$1&amp;$F243&amp;":"&amp;$F243),INDIRECT($F$1&amp;dbP!$D$2&amp;":"&amp;dbP!$D$2),"&gt;="&amp;AV$6,INDIRECT($F$1&amp;dbP!$D$2&amp;":"&amp;dbP!$D$2),"&lt;="&amp;AV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W243" s="1">
        <f ca="1">SUMIFS(INDIRECT($F$1&amp;$F243&amp;":"&amp;$F243),INDIRECT($F$1&amp;dbP!$D$2&amp;":"&amp;dbP!$D$2),"&gt;="&amp;AW$6,INDIRECT($F$1&amp;dbP!$D$2&amp;":"&amp;dbP!$D$2),"&lt;="&amp;AW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X243" s="1">
        <f ca="1">SUMIFS(INDIRECT($F$1&amp;$F243&amp;":"&amp;$F243),INDIRECT($F$1&amp;dbP!$D$2&amp;":"&amp;dbP!$D$2),"&gt;="&amp;AX$6,INDIRECT($F$1&amp;dbP!$D$2&amp;":"&amp;dbP!$D$2),"&lt;="&amp;AX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Y243" s="1">
        <f ca="1">SUMIFS(INDIRECT($F$1&amp;$F243&amp;":"&amp;$F243),INDIRECT($F$1&amp;dbP!$D$2&amp;":"&amp;dbP!$D$2),"&gt;="&amp;AY$6,INDIRECT($F$1&amp;dbP!$D$2&amp;":"&amp;dbP!$D$2),"&lt;="&amp;AY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AZ243" s="1">
        <f ca="1">SUMIFS(INDIRECT($F$1&amp;$F243&amp;":"&amp;$F243),INDIRECT($F$1&amp;dbP!$D$2&amp;":"&amp;dbP!$D$2),"&gt;="&amp;AZ$6,INDIRECT($F$1&amp;dbP!$D$2&amp;":"&amp;dbP!$D$2),"&lt;="&amp;AZ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A243" s="1">
        <f ca="1">SUMIFS(INDIRECT($F$1&amp;$F243&amp;":"&amp;$F243),INDIRECT($F$1&amp;dbP!$D$2&amp;":"&amp;dbP!$D$2),"&gt;="&amp;BA$6,INDIRECT($F$1&amp;dbP!$D$2&amp;":"&amp;dbP!$D$2),"&lt;="&amp;BA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B243" s="1">
        <f ca="1">SUMIFS(INDIRECT($F$1&amp;$F243&amp;":"&amp;$F243),INDIRECT($F$1&amp;dbP!$D$2&amp;":"&amp;dbP!$D$2),"&gt;="&amp;BB$6,INDIRECT($F$1&amp;dbP!$D$2&amp;":"&amp;dbP!$D$2),"&lt;="&amp;BB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C243" s="1">
        <f ca="1">SUMIFS(INDIRECT($F$1&amp;$F243&amp;":"&amp;$F243),INDIRECT($F$1&amp;dbP!$D$2&amp;":"&amp;dbP!$D$2),"&gt;="&amp;BC$6,INDIRECT($F$1&amp;dbP!$D$2&amp;":"&amp;dbP!$D$2),"&lt;="&amp;BC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D243" s="1">
        <f ca="1">SUMIFS(INDIRECT($F$1&amp;$F243&amp;":"&amp;$F243),INDIRECT($F$1&amp;dbP!$D$2&amp;":"&amp;dbP!$D$2),"&gt;="&amp;BD$6,INDIRECT($F$1&amp;dbP!$D$2&amp;":"&amp;dbP!$D$2),"&lt;="&amp;BD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  <c r="BE243" s="1">
        <f ca="1">SUMIFS(INDIRECT($F$1&amp;$F243&amp;":"&amp;$F243),INDIRECT($F$1&amp;dbP!$D$2&amp;":"&amp;dbP!$D$2),"&gt;="&amp;BE$6,INDIRECT($F$1&amp;dbP!$D$2&amp;":"&amp;dbP!$D$2),"&lt;="&amp;BE$7,INDIRECT($F$1&amp;dbP!$O$2&amp;":"&amp;dbP!$O$2),$H243,INDIRECT($F$1&amp;dbP!$P$2&amp;":"&amp;dbP!$P$2),IF($I243=$J243,"*",$I243),INDIRECT($F$1&amp;dbP!$Q$2&amp;":"&amp;dbP!$Q$2),IF(OR($I243=$J243,"  "&amp;$I243=$J243),"*",RIGHT($J243,LEN($J243)-4)))</f>
        <v>0</v>
      </c>
    </row>
    <row r="244" spans="2:57" x14ac:dyDescent="0.3">
      <c r="B244" s="1">
        <f>MAX(B$196:B243)+1</f>
        <v>56</v>
      </c>
      <c r="D244" s="1" t="str">
        <f ca="1">INDIRECT($B$1&amp;Items!AB$2&amp;$B244)</f>
        <v>PL(-)</v>
      </c>
      <c r="F244" s="1" t="str">
        <f ca="1">INDIRECT($B$1&amp;Items!X$2&amp;$B244)</f>
        <v>AA</v>
      </c>
      <c r="H244" s="13" t="str">
        <f ca="1">INDIRECT($B$1&amp;Items!U$2&amp;$B244)</f>
        <v>Себестоимость продаж</v>
      </c>
      <c r="I244" s="13" t="str">
        <f ca="1">IF(INDIRECT($B$1&amp;Items!V$2&amp;$B244)="",H244,INDIRECT($B$1&amp;Items!V$2&amp;$B244))</f>
        <v>Затраты этапа-3 бизнес-процесса</v>
      </c>
      <c r="J244" s="1" t="str">
        <f ca="1">IF(INDIRECT($B$1&amp;Items!W$2&amp;$B244)="",IF(H244&lt;&gt;I244,"  "&amp;I244,I244),"    "&amp;INDIRECT($B$1&amp;Items!W$2&amp;$B244))</f>
        <v xml:space="preserve">    Производственные затраты-25</v>
      </c>
      <c r="S244" s="1">
        <f ca="1">SUM($U244:INDIRECT(ADDRESS(ROW(),SUMIFS($1:$1,$5:$5,MAX($5:$5)))))</f>
        <v>444990</v>
      </c>
      <c r="V244" s="1">
        <f ca="1">SUMIFS(INDIRECT($F$1&amp;$F244&amp;":"&amp;$F244),INDIRECT($F$1&amp;dbP!$D$2&amp;":"&amp;dbP!$D$2),"&gt;="&amp;V$6,INDIRECT($F$1&amp;dbP!$D$2&amp;":"&amp;dbP!$D$2),"&lt;="&amp;V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W244" s="1">
        <f ca="1">SUMIFS(INDIRECT($F$1&amp;$F244&amp;":"&amp;$F244),INDIRECT($F$1&amp;dbP!$D$2&amp;":"&amp;dbP!$D$2),"&gt;="&amp;W$6,INDIRECT($F$1&amp;dbP!$D$2&amp;":"&amp;dbP!$D$2),"&lt;="&amp;W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X244" s="1">
        <f ca="1">SUMIFS(INDIRECT($F$1&amp;$F244&amp;":"&amp;$F244),INDIRECT($F$1&amp;dbP!$D$2&amp;":"&amp;dbP!$D$2),"&gt;="&amp;X$6,INDIRECT($F$1&amp;dbP!$D$2&amp;":"&amp;dbP!$D$2),"&lt;="&amp;X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Y244" s="1">
        <f ca="1">SUMIFS(INDIRECT($F$1&amp;$F244&amp;":"&amp;$F244),INDIRECT($F$1&amp;dbP!$D$2&amp;":"&amp;dbP!$D$2),"&gt;="&amp;Y$6,INDIRECT($F$1&amp;dbP!$D$2&amp;":"&amp;dbP!$D$2),"&lt;="&amp;Y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Z244" s="1">
        <f ca="1">SUMIFS(INDIRECT($F$1&amp;$F244&amp;":"&amp;$F244),INDIRECT($F$1&amp;dbP!$D$2&amp;":"&amp;dbP!$D$2),"&gt;="&amp;Z$6,INDIRECT($F$1&amp;dbP!$D$2&amp;":"&amp;dbP!$D$2),"&lt;="&amp;Z$7,INDIRECT($F$1&amp;dbP!$O$2&amp;":"&amp;dbP!$O$2),$H244,INDIRECT($F$1&amp;dbP!$P$2&amp;":"&amp;dbP!$P$2),IF($I244=$J244,"*",$I244),INDIRECT($F$1&amp;dbP!$Q$2&amp;":"&amp;dbP!$Q$2),IF(OR($I244=$J244,"  "&amp;$I244=$J244),"*",RIGHT($J244,LEN($J244)-4)))</f>
        <v>136920</v>
      </c>
      <c r="AA244" s="1">
        <f ca="1">SUMIFS(INDIRECT($F$1&amp;$F244&amp;":"&amp;$F244),INDIRECT($F$1&amp;dbP!$D$2&amp;":"&amp;dbP!$D$2),"&gt;="&amp;AA$6,INDIRECT($F$1&amp;dbP!$D$2&amp;":"&amp;dbP!$D$2),"&lt;="&amp;AA$7,INDIRECT($F$1&amp;dbP!$O$2&amp;":"&amp;dbP!$O$2),$H244,INDIRECT($F$1&amp;dbP!$P$2&amp;":"&amp;dbP!$P$2),IF($I244=$J244,"*",$I244),INDIRECT($F$1&amp;dbP!$Q$2&amp;":"&amp;dbP!$Q$2),IF(OR($I244=$J244,"  "&amp;$I244=$J244),"*",RIGHT($J244,LEN($J244)-4)))</f>
        <v>308070</v>
      </c>
      <c r="AB244" s="1">
        <f ca="1">SUMIFS(INDIRECT($F$1&amp;$F244&amp;":"&amp;$F244),INDIRECT($F$1&amp;dbP!$D$2&amp;":"&amp;dbP!$D$2),"&gt;="&amp;AB$6,INDIRECT($F$1&amp;dbP!$D$2&amp;":"&amp;dbP!$D$2),"&lt;="&amp;AB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C244" s="1">
        <f ca="1">SUMIFS(INDIRECT($F$1&amp;$F244&amp;":"&amp;$F244),INDIRECT($F$1&amp;dbP!$D$2&amp;":"&amp;dbP!$D$2),"&gt;="&amp;AC$6,INDIRECT($F$1&amp;dbP!$D$2&amp;":"&amp;dbP!$D$2),"&lt;="&amp;AC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D244" s="1">
        <f ca="1">SUMIFS(INDIRECT($F$1&amp;$F244&amp;":"&amp;$F244),INDIRECT($F$1&amp;dbP!$D$2&amp;":"&amp;dbP!$D$2),"&gt;="&amp;AD$6,INDIRECT($F$1&amp;dbP!$D$2&amp;":"&amp;dbP!$D$2),"&lt;="&amp;AD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E244" s="1">
        <f ca="1">SUMIFS(INDIRECT($F$1&amp;$F244&amp;":"&amp;$F244),INDIRECT($F$1&amp;dbP!$D$2&amp;":"&amp;dbP!$D$2),"&gt;="&amp;AE$6,INDIRECT($F$1&amp;dbP!$D$2&amp;":"&amp;dbP!$D$2),"&lt;="&amp;AE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F244" s="1">
        <f ca="1">SUMIFS(INDIRECT($F$1&amp;$F244&amp;":"&amp;$F244),INDIRECT($F$1&amp;dbP!$D$2&amp;":"&amp;dbP!$D$2),"&gt;="&amp;AF$6,INDIRECT($F$1&amp;dbP!$D$2&amp;":"&amp;dbP!$D$2),"&lt;="&amp;AF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G244" s="1">
        <f ca="1">SUMIFS(INDIRECT($F$1&amp;$F244&amp;":"&amp;$F244),INDIRECT($F$1&amp;dbP!$D$2&amp;":"&amp;dbP!$D$2),"&gt;="&amp;AG$6,INDIRECT($F$1&amp;dbP!$D$2&amp;":"&amp;dbP!$D$2),"&lt;="&amp;AG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H244" s="1">
        <f ca="1">SUMIFS(INDIRECT($F$1&amp;$F244&amp;":"&amp;$F244),INDIRECT($F$1&amp;dbP!$D$2&amp;":"&amp;dbP!$D$2),"&gt;="&amp;AH$6,INDIRECT($F$1&amp;dbP!$D$2&amp;":"&amp;dbP!$D$2),"&lt;="&amp;AH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I244" s="1">
        <f ca="1">SUMIFS(INDIRECT($F$1&amp;$F244&amp;":"&amp;$F244),INDIRECT($F$1&amp;dbP!$D$2&amp;":"&amp;dbP!$D$2),"&gt;="&amp;AI$6,INDIRECT($F$1&amp;dbP!$D$2&amp;":"&amp;dbP!$D$2),"&lt;="&amp;AI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J244" s="1">
        <f ca="1">SUMIFS(INDIRECT($F$1&amp;$F244&amp;":"&amp;$F244),INDIRECT($F$1&amp;dbP!$D$2&amp;":"&amp;dbP!$D$2),"&gt;="&amp;AJ$6,INDIRECT($F$1&amp;dbP!$D$2&amp;":"&amp;dbP!$D$2),"&lt;="&amp;AJ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K244" s="1">
        <f ca="1">SUMIFS(INDIRECT($F$1&amp;$F244&amp;":"&amp;$F244),INDIRECT($F$1&amp;dbP!$D$2&amp;":"&amp;dbP!$D$2),"&gt;="&amp;AK$6,INDIRECT($F$1&amp;dbP!$D$2&amp;":"&amp;dbP!$D$2),"&lt;="&amp;AK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L244" s="1">
        <f ca="1">SUMIFS(INDIRECT($F$1&amp;$F244&amp;":"&amp;$F244),INDIRECT($F$1&amp;dbP!$D$2&amp;":"&amp;dbP!$D$2),"&gt;="&amp;AL$6,INDIRECT($F$1&amp;dbP!$D$2&amp;":"&amp;dbP!$D$2),"&lt;="&amp;AL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M244" s="1">
        <f ca="1">SUMIFS(INDIRECT($F$1&amp;$F244&amp;":"&amp;$F244),INDIRECT($F$1&amp;dbP!$D$2&amp;":"&amp;dbP!$D$2),"&gt;="&amp;AM$6,INDIRECT($F$1&amp;dbP!$D$2&amp;":"&amp;dbP!$D$2),"&lt;="&amp;AM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N244" s="1">
        <f ca="1">SUMIFS(INDIRECT($F$1&amp;$F244&amp;":"&amp;$F244),INDIRECT($F$1&amp;dbP!$D$2&amp;":"&amp;dbP!$D$2),"&gt;="&amp;AN$6,INDIRECT($F$1&amp;dbP!$D$2&amp;":"&amp;dbP!$D$2),"&lt;="&amp;AN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O244" s="1">
        <f ca="1">SUMIFS(INDIRECT($F$1&amp;$F244&amp;":"&amp;$F244),INDIRECT($F$1&amp;dbP!$D$2&amp;":"&amp;dbP!$D$2),"&gt;="&amp;AO$6,INDIRECT($F$1&amp;dbP!$D$2&amp;":"&amp;dbP!$D$2),"&lt;="&amp;AO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P244" s="1">
        <f ca="1">SUMIFS(INDIRECT($F$1&amp;$F244&amp;":"&amp;$F244),INDIRECT($F$1&amp;dbP!$D$2&amp;":"&amp;dbP!$D$2),"&gt;="&amp;AP$6,INDIRECT($F$1&amp;dbP!$D$2&amp;":"&amp;dbP!$D$2),"&lt;="&amp;AP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Q244" s="1">
        <f ca="1">SUMIFS(INDIRECT($F$1&amp;$F244&amp;":"&amp;$F244),INDIRECT($F$1&amp;dbP!$D$2&amp;":"&amp;dbP!$D$2),"&gt;="&amp;AQ$6,INDIRECT($F$1&amp;dbP!$D$2&amp;":"&amp;dbP!$D$2),"&lt;="&amp;AQ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R244" s="1">
        <f ca="1">SUMIFS(INDIRECT($F$1&amp;$F244&amp;":"&amp;$F244),INDIRECT($F$1&amp;dbP!$D$2&amp;":"&amp;dbP!$D$2),"&gt;="&amp;AR$6,INDIRECT($F$1&amp;dbP!$D$2&amp;":"&amp;dbP!$D$2),"&lt;="&amp;AR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S244" s="1">
        <f ca="1">SUMIFS(INDIRECT($F$1&amp;$F244&amp;":"&amp;$F244),INDIRECT($F$1&amp;dbP!$D$2&amp;":"&amp;dbP!$D$2),"&gt;="&amp;AS$6,INDIRECT($F$1&amp;dbP!$D$2&amp;":"&amp;dbP!$D$2),"&lt;="&amp;AS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T244" s="1">
        <f ca="1">SUMIFS(INDIRECT($F$1&amp;$F244&amp;":"&amp;$F244),INDIRECT($F$1&amp;dbP!$D$2&amp;":"&amp;dbP!$D$2),"&gt;="&amp;AT$6,INDIRECT($F$1&amp;dbP!$D$2&amp;":"&amp;dbP!$D$2),"&lt;="&amp;AT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U244" s="1">
        <f ca="1">SUMIFS(INDIRECT($F$1&amp;$F244&amp;":"&amp;$F244),INDIRECT($F$1&amp;dbP!$D$2&amp;":"&amp;dbP!$D$2),"&gt;="&amp;AU$6,INDIRECT($F$1&amp;dbP!$D$2&amp;":"&amp;dbP!$D$2),"&lt;="&amp;AU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V244" s="1">
        <f ca="1">SUMIFS(INDIRECT($F$1&amp;$F244&amp;":"&amp;$F244),INDIRECT($F$1&amp;dbP!$D$2&amp;":"&amp;dbP!$D$2),"&gt;="&amp;AV$6,INDIRECT($F$1&amp;dbP!$D$2&amp;":"&amp;dbP!$D$2),"&lt;="&amp;AV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W244" s="1">
        <f ca="1">SUMIFS(INDIRECT($F$1&amp;$F244&amp;":"&amp;$F244),INDIRECT($F$1&amp;dbP!$D$2&amp;":"&amp;dbP!$D$2),"&gt;="&amp;AW$6,INDIRECT($F$1&amp;dbP!$D$2&amp;":"&amp;dbP!$D$2),"&lt;="&amp;AW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X244" s="1">
        <f ca="1">SUMIFS(INDIRECT($F$1&amp;$F244&amp;":"&amp;$F244),INDIRECT($F$1&amp;dbP!$D$2&amp;":"&amp;dbP!$D$2),"&gt;="&amp;AX$6,INDIRECT($F$1&amp;dbP!$D$2&amp;":"&amp;dbP!$D$2),"&lt;="&amp;AX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Y244" s="1">
        <f ca="1">SUMIFS(INDIRECT($F$1&amp;$F244&amp;":"&amp;$F244),INDIRECT($F$1&amp;dbP!$D$2&amp;":"&amp;dbP!$D$2),"&gt;="&amp;AY$6,INDIRECT($F$1&amp;dbP!$D$2&amp;":"&amp;dbP!$D$2),"&lt;="&amp;AY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AZ244" s="1">
        <f ca="1">SUMIFS(INDIRECT($F$1&amp;$F244&amp;":"&amp;$F244),INDIRECT($F$1&amp;dbP!$D$2&amp;":"&amp;dbP!$D$2),"&gt;="&amp;AZ$6,INDIRECT($F$1&amp;dbP!$D$2&amp;":"&amp;dbP!$D$2),"&lt;="&amp;AZ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A244" s="1">
        <f ca="1">SUMIFS(INDIRECT($F$1&amp;$F244&amp;":"&amp;$F244),INDIRECT($F$1&amp;dbP!$D$2&amp;":"&amp;dbP!$D$2),"&gt;="&amp;BA$6,INDIRECT($F$1&amp;dbP!$D$2&amp;":"&amp;dbP!$D$2),"&lt;="&amp;BA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B244" s="1">
        <f ca="1">SUMIFS(INDIRECT($F$1&amp;$F244&amp;":"&amp;$F244),INDIRECT($F$1&amp;dbP!$D$2&amp;":"&amp;dbP!$D$2),"&gt;="&amp;BB$6,INDIRECT($F$1&amp;dbP!$D$2&amp;":"&amp;dbP!$D$2),"&lt;="&amp;BB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C244" s="1">
        <f ca="1">SUMIFS(INDIRECT($F$1&amp;$F244&amp;":"&amp;$F244),INDIRECT($F$1&amp;dbP!$D$2&amp;":"&amp;dbP!$D$2),"&gt;="&amp;BC$6,INDIRECT($F$1&amp;dbP!$D$2&amp;":"&amp;dbP!$D$2),"&lt;="&amp;BC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D244" s="1">
        <f ca="1">SUMIFS(INDIRECT($F$1&amp;$F244&amp;":"&amp;$F244),INDIRECT($F$1&amp;dbP!$D$2&amp;":"&amp;dbP!$D$2),"&gt;="&amp;BD$6,INDIRECT($F$1&amp;dbP!$D$2&amp;":"&amp;dbP!$D$2),"&lt;="&amp;BD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  <c r="BE244" s="1">
        <f ca="1">SUMIFS(INDIRECT($F$1&amp;$F244&amp;":"&amp;$F244),INDIRECT($F$1&amp;dbP!$D$2&amp;":"&amp;dbP!$D$2),"&gt;="&amp;BE$6,INDIRECT($F$1&amp;dbP!$D$2&amp;":"&amp;dbP!$D$2),"&lt;="&amp;BE$7,INDIRECT($F$1&amp;dbP!$O$2&amp;":"&amp;dbP!$O$2),$H244,INDIRECT($F$1&amp;dbP!$P$2&amp;":"&amp;dbP!$P$2),IF($I244=$J244,"*",$I244),INDIRECT($F$1&amp;dbP!$Q$2&amp;":"&amp;dbP!$Q$2),IF(OR($I244=$J244,"  "&amp;$I244=$J244),"*",RIGHT($J244,LEN($J244)-4)))</f>
        <v>0</v>
      </c>
    </row>
    <row r="245" spans="2:57" x14ac:dyDescent="0.3">
      <c r="B245" s="1">
        <f>MAX(B$196:B244)+1</f>
        <v>57</v>
      </c>
      <c r="D245" s="1" t="str">
        <f ca="1">INDIRECT($B$1&amp;Items!AB$2&amp;$B245)</f>
        <v>PL(-)</v>
      </c>
      <c r="F245" s="1" t="str">
        <f ca="1">INDIRECT($B$1&amp;Items!X$2&amp;$B245)</f>
        <v>AA</v>
      </c>
      <c r="H245" s="13" t="str">
        <f ca="1">INDIRECT($B$1&amp;Items!U$2&amp;$B245)</f>
        <v>Себестоимость продаж</v>
      </c>
      <c r="I245" s="13" t="str">
        <f ca="1">IF(INDIRECT($B$1&amp;Items!V$2&amp;$B245)="",H245,INDIRECT($B$1&amp;Items!V$2&amp;$B245))</f>
        <v>Затраты этапа-3 бизнес-процесса</v>
      </c>
      <c r="J245" s="1" t="str">
        <f ca="1">IF(INDIRECT($B$1&amp;Items!W$2&amp;$B245)="",IF(H245&lt;&gt;I245,"  "&amp;I245,I245),"    "&amp;INDIRECT($B$1&amp;Items!W$2&amp;$B245))</f>
        <v xml:space="preserve">    Производственные затраты-26</v>
      </c>
      <c r="S245" s="1">
        <f ca="1">SUM($U245:INDIRECT(ADDRESS(ROW(),SUMIFS($1:$1,$5:$5,MAX($5:$5)))))</f>
        <v>588054.3110000001</v>
      </c>
      <c r="V245" s="1">
        <f ca="1">SUMIFS(INDIRECT($F$1&amp;$F245&amp;":"&amp;$F245),INDIRECT($F$1&amp;dbP!$D$2&amp;":"&amp;dbP!$D$2),"&gt;="&amp;V$6,INDIRECT($F$1&amp;dbP!$D$2&amp;":"&amp;dbP!$D$2),"&lt;="&amp;V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W245" s="1">
        <f ca="1">SUMIFS(INDIRECT($F$1&amp;$F245&amp;":"&amp;$F245),INDIRECT($F$1&amp;dbP!$D$2&amp;":"&amp;dbP!$D$2),"&gt;="&amp;W$6,INDIRECT($F$1&amp;dbP!$D$2&amp;":"&amp;dbP!$D$2),"&lt;="&amp;W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X245" s="1">
        <f ca="1">SUMIFS(INDIRECT($F$1&amp;$F245&amp;":"&amp;$F245),INDIRECT($F$1&amp;dbP!$D$2&amp;":"&amp;dbP!$D$2),"&gt;="&amp;X$6,INDIRECT($F$1&amp;dbP!$D$2&amp;":"&amp;dbP!$D$2),"&lt;="&amp;X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Y245" s="1">
        <f ca="1">SUMIFS(INDIRECT($F$1&amp;$F245&amp;":"&amp;$F245),INDIRECT($F$1&amp;dbP!$D$2&amp;":"&amp;dbP!$D$2),"&gt;="&amp;Y$6,INDIRECT($F$1&amp;dbP!$D$2&amp;":"&amp;dbP!$D$2),"&lt;="&amp;Y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Z245" s="1">
        <f ca="1">SUMIFS(INDIRECT($F$1&amp;$F245&amp;":"&amp;$F245),INDIRECT($F$1&amp;dbP!$D$2&amp;":"&amp;dbP!$D$2),"&gt;="&amp;Z$6,INDIRECT($F$1&amp;dbP!$D$2&amp;":"&amp;dbP!$D$2),"&lt;="&amp;Z$7,INDIRECT($F$1&amp;dbP!$O$2&amp;":"&amp;dbP!$O$2),$H245,INDIRECT($F$1&amp;dbP!$P$2&amp;":"&amp;dbP!$P$2),IF($I245=$J245,"*",$I245),INDIRECT($F$1&amp;dbP!$Q$2&amp;":"&amp;dbP!$Q$2),IF(OR($I245=$J245,"  "&amp;$I245=$J245),"*",RIGHT($J245,LEN($J245)-4)))</f>
        <v>180939.78800000003</v>
      </c>
      <c r="AA245" s="1">
        <f ca="1">SUMIFS(INDIRECT($F$1&amp;$F245&amp;":"&amp;$F245),INDIRECT($F$1&amp;dbP!$D$2&amp;":"&amp;dbP!$D$2),"&gt;="&amp;AA$6,INDIRECT($F$1&amp;dbP!$D$2&amp;":"&amp;dbP!$D$2),"&lt;="&amp;AA$7,INDIRECT($F$1&amp;dbP!$O$2&amp;":"&amp;dbP!$O$2),$H245,INDIRECT($F$1&amp;dbP!$P$2&amp;":"&amp;dbP!$P$2),IF($I245=$J245,"*",$I245),INDIRECT($F$1&amp;dbP!$Q$2&amp;":"&amp;dbP!$Q$2),IF(OR($I245=$J245,"  "&amp;$I245=$J245),"*",RIGHT($J245,LEN($J245)-4)))</f>
        <v>407114.52300000004</v>
      </c>
      <c r="AB245" s="1">
        <f ca="1">SUMIFS(INDIRECT($F$1&amp;$F245&amp;":"&amp;$F245),INDIRECT($F$1&amp;dbP!$D$2&amp;":"&amp;dbP!$D$2),"&gt;="&amp;AB$6,INDIRECT($F$1&amp;dbP!$D$2&amp;":"&amp;dbP!$D$2),"&lt;="&amp;AB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C245" s="1">
        <f ca="1">SUMIFS(INDIRECT($F$1&amp;$F245&amp;":"&amp;$F245),INDIRECT($F$1&amp;dbP!$D$2&amp;":"&amp;dbP!$D$2),"&gt;="&amp;AC$6,INDIRECT($F$1&amp;dbP!$D$2&amp;":"&amp;dbP!$D$2),"&lt;="&amp;AC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D245" s="1">
        <f ca="1">SUMIFS(INDIRECT($F$1&amp;$F245&amp;":"&amp;$F245),INDIRECT($F$1&amp;dbP!$D$2&amp;":"&amp;dbP!$D$2),"&gt;="&amp;AD$6,INDIRECT($F$1&amp;dbP!$D$2&amp;":"&amp;dbP!$D$2),"&lt;="&amp;AD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E245" s="1">
        <f ca="1">SUMIFS(INDIRECT($F$1&amp;$F245&amp;":"&amp;$F245),INDIRECT($F$1&amp;dbP!$D$2&amp;":"&amp;dbP!$D$2),"&gt;="&amp;AE$6,INDIRECT($F$1&amp;dbP!$D$2&amp;":"&amp;dbP!$D$2),"&lt;="&amp;AE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F245" s="1">
        <f ca="1">SUMIFS(INDIRECT($F$1&amp;$F245&amp;":"&amp;$F245),INDIRECT($F$1&amp;dbP!$D$2&amp;":"&amp;dbP!$D$2),"&gt;="&amp;AF$6,INDIRECT($F$1&amp;dbP!$D$2&amp;":"&amp;dbP!$D$2),"&lt;="&amp;AF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G245" s="1">
        <f ca="1">SUMIFS(INDIRECT($F$1&amp;$F245&amp;":"&amp;$F245),INDIRECT($F$1&amp;dbP!$D$2&amp;":"&amp;dbP!$D$2),"&gt;="&amp;AG$6,INDIRECT($F$1&amp;dbP!$D$2&amp;":"&amp;dbP!$D$2),"&lt;="&amp;AG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H245" s="1">
        <f ca="1">SUMIFS(INDIRECT($F$1&amp;$F245&amp;":"&amp;$F245),INDIRECT($F$1&amp;dbP!$D$2&amp;":"&amp;dbP!$D$2),"&gt;="&amp;AH$6,INDIRECT($F$1&amp;dbP!$D$2&amp;":"&amp;dbP!$D$2),"&lt;="&amp;AH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I245" s="1">
        <f ca="1">SUMIFS(INDIRECT($F$1&amp;$F245&amp;":"&amp;$F245),INDIRECT($F$1&amp;dbP!$D$2&amp;":"&amp;dbP!$D$2),"&gt;="&amp;AI$6,INDIRECT($F$1&amp;dbP!$D$2&amp;":"&amp;dbP!$D$2),"&lt;="&amp;AI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J245" s="1">
        <f ca="1">SUMIFS(INDIRECT($F$1&amp;$F245&amp;":"&amp;$F245),INDIRECT($F$1&amp;dbP!$D$2&amp;":"&amp;dbP!$D$2),"&gt;="&amp;AJ$6,INDIRECT($F$1&amp;dbP!$D$2&amp;":"&amp;dbP!$D$2),"&lt;="&amp;AJ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K245" s="1">
        <f ca="1">SUMIFS(INDIRECT($F$1&amp;$F245&amp;":"&amp;$F245),INDIRECT($F$1&amp;dbP!$D$2&amp;":"&amp;dbP!$D$2),"&gt;="&amp;AK$6,INDIRECT($F$1&amp;dbP!$D$2&amp;":"&amp;dbP!$D$2),"&lt;="&amp;AK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L245" s="1">
        <f ca="1">SUMIFS(INDIRECT($F$1&amp;$F245&amp;":"&amp;$F245),INDIRECT($F$1&amp;dbP!$D$2&amp;":"&amp;dbP!$D$2),"&gt;="&amp;AL$6,INDIRECT($F$1&amp;dbP!$D$2&amp;":"&amp;dbP!$D$2),"&lt;="&amp;AL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M245" s="1">
        <f ca="1">SUMIFS(INDIRECT($F$1&amp;$F245&amp;":"&amp;$F245),INDIRECT($F$1&amp;dbP!$D$2&amp;":"&amp;dbP!$D$2),"&gt;="&amp;AM$6,INDIRECT($F$1&amp;dbP!$D$2&amp;":"&amp;dbP!$D$2),"&lt;="&amp;AM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N245" s="1">
        <f ca="1">SUMIFS(INDIRECT($F$1&amp;$F245&amp;":"&amp;$F245),INDIRECT($F$1&amp;dbP!$D$2&amp;":"&amp;dbP!$D$2),"&gt;="&amp;AN$6,INDIRECT($F$1&amp;dbP!$D$2&amp;":"&amp;dbP!$D$2),"&lt;="&amp;AN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O245" s="1">
        <f ca="1">SUMIFS(INDIRECT($F$1&amp;$F245&amp;":"&amp;$F245),INDIRECT($F$1&amp;dbP!$D$2&amp;":"&amp;dbP!$D$2),"&gt;="&amp;AO$6,INDIRECT($F$1&amp;dbP!$D$2&amp;":"&amp;dbP!$D$2),"&lt;="&amp;AO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P245" s="1">
        <f ca="1">SUMIFS(INDIRECT($F$1&amp;$F245&amp;":"&amp;$F245),INDIRECT($F$1&amp;dbP!$D$2&amp;":"&amp;dbP!$D$2),"&gt;="&amp;AP$6,INDIRECT($F$1&amp;dbP!$D$2&amp;":"&amp;dbP!$D$2),"&lt;="&amp;AP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Q245" s="1">
        <f ca="1">SUMIFS(INDIRECT($F$1&amp;$F245&amp;":"&amp;$F245),INDIRECT($F$1&amp;dbP!$D$2&amp;":"&amp;dbP!$D$2),"&gt;="&amp;AQ$6,INDIRECT($F$1&amp;dbP!$D$2&amp;":"&amp;dbP!$D$2),"&lt;="&amp;AQ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R245" s="1">
        <f ca="1">SUMIFS(INDIRECT($F$1&amp;$F245&amp;":"&amp;$F245),INDIRECT($F$1&amp;dbP!$D$2&amp;":"&amp;dbP!$D$2),"&gt;="&amp;AR$6,INDIRECT($F$1&amp;dbP!$D$2&amp;":"&amp;dbP!$D$2),"&lt;="&amp;AR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S245" s="1">
        <f ca="1">SUMIFS(INDIRECT($F$1&amp;$F245&amp;":"&amp;$F245),INDIRECT($F$1&amp;dbP!$D$2&amp;":"&amp;dbP!$D$2),"&gt;="&amp;AS$6,INDIRECT($F$1&amp;dbP!$D$2&amp;":"&amp;dbP!$D$2),"&lt;="&amp;AS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T245" s="1">
        <f ca="1">SUMIFS(INDIRECT($F$1&amp;$F245&amp;":"&amp;$F245),INDIRECT($F$1&amp;dbP!$D$2&amp;":"&amp;dbP!$D$2),"&gt;="&amp;AT$6,INDIRECT($F$1&amp;dbP!$D$2&amp;":"&amp;dbP!$D$2),"&lt;="&amp;AT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U245" s="1">
        <f ca="1">SUMIFS(INDIRECT($F$1&amp;$F245&amp;":"&amp;$F245),INDIRECT($F$1&amp;dbP!$D$2&amp;":"&amp;dbP!$D$2),"&gt;="&amp;AU$6,INDIRECT($F$1&amp;dbP!$D$2&amp;":"&amp;dbP!$D$2),"&lt;="&amp;AU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V245" s="1">
        <f ca="1">SUMIFS(INDIRECT($F$1&amp;$F245&amp;":"&amp;$F245),INDIRECT($F$1&amp;dbP!$D$2&amp;":"&amp;dbP!$D$2),"&gt;="&amp;AV$6,INDIRECT($F$1&amp;dbP!$D$2&amp;":"&amp;dbP!$D$2),"&lt;="&amp;AV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W245" s="1">
        <f ca="1">SUMIFS(INDIRECT($F$1&amp;$F245&amp;":"&amp;$F245),INDIRECT($F$1&amp;dbP!$D$2&amp;":"&amp;dbP!$D$2),"&gt;="&amp;AW$6,INDIRECT($F$1&amp;dbP!$D$2&amp;":"&amp;dbP!$D$2),"&lt;="&amp;AW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X245" s="1">
        <f ca="1">SUMIFS(INDIRECT($F$1&amp;$F245&amp;":"&amp;$F245),INDIRECT($F$1&amp;dbP!$D$2&amp;":"&amp;dbP!$D$2),"&gt;="&amp;AX$6,INDIRECT($F$1&amp;dbP!$D$2&amp;":"&amp;dbP!$D$2),"&lt;="&amp;AX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Y245" s="1">
        <f ca="1">SUMIFS(INDIRECT($F$1&amp;$F245&amp;":"&amp;$F245),INDIRECT($F$1&amp;dbP!$D$2&amp;":"&amp;dbP!$D$2),"&gt;="&amp;AY$6,INDIRECT($F$1&amp;dbP!$D$2&amp;":"&amp;dbP!$D$2),"&lt;="&amp;AY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AZ245" s="1">
        <f ca="1">SUMIFS(INDIRECT($F$1&amp;$F245&amp;":"&amp;$F245),INDIRECT($F$1&amp;dbP!$D$2&amp;":"&amp;dbP!$D$2),"&gt;="&amp;AZ$6,INDIRECT($F$1&amp;dbP!$D$2&amp;":"&amp;dbP!$D$2),"&lt;="&amp;AZ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A245" s="1">
        <f ca="1">SUMIFS(INDIRECT($F$1&amp;$F245&amp;":"&amp;$F245),INDIRECT($F$1&amp;dbP!$D$2&amp;":"&amp;dbP!$D$2),"&gt;="&amp;BA$6,INDIRECT($F$1&amp;dbP!$D$2&amp;":"&amp;dbP!$D$2),"&lt;="&amp;BA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B245" s="1">
        <f ca="1">SUMIFS(INDIRECT($F$1&amp;$F245&amp;":"&amp;$F245),INDIRECT($F$1&amp;dbP!$D$2&amp;":"&amp;dbP!$D$2),"&gt;="&amp;BB$6,INDIRECT($F$1&amp;dbP!$D$2&amp;":"&amp;dbP!$D$2),"&lt;="&amp;BB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C245" s="1">
        <f ca="1">SUMIFS(INDIRECT($F$1&amp;$F245&amp;":"&amp;$F245),INDIRECT($F$1&amp;dbP!$D$2&amp;":"&amp;dbP!$D$2),"&gt;="&amp;BC$6,INDIRECT($F$1&amp;dbP!$D$2&amp;":"&amp;dbP!$D$2),"&lt;="&amp;BC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D245" s="1">
        <f ca="1">SUMIFS(INDIRECT($F$1&amp;$F245&amp;":"&amp;$F245),INDIRECT($F$1&amp;dbP!$D$2&amp;":"&amp;dbP!$D$2),"&gt;="&amp;BD$6,INDIRECT($F$1&amp;dbP!$D$2&amp;":"&amp;dbP!$D$2),"&lt;="&amp;BD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  <c r="BE245" s="1">
        <f ca="1">SUMIFS(INDIRECT($F$1&amp;$F245&amp;":"&amp;$F245),INDIRECT($F$1&amp;dbP!$D$2&amp;":"&amp;dbP!$D$2),"&gt;="&amp;BE$6,INDIRECT($F$1&amp;dbP!$D$2&amp;":"&amp;dbP!$D$2),"&lt;="&amp;BE$7,INDIRECT($F$1&amp;dbP!$O$2&amp;":"&amp;dbP!$O$2),$H245,INDIRECT($F$1&amp;dbP!$P$2&amp;":"&amp;dbP!$P$2),IF($I245=$J245,"*",$I245),INDIRECT($F$1&amp;dbP!$Q$2&amp;":"&amp;dbP!$Q$2),IF(OR($I245=$J245,"  "&amp;$I245=$J245),"*",RIGHT($J245,LEN($J245)-4)))</f>
        <v>0</v>
      </c>
    </row>
    <row r="246" spans="2:57" x14ac:dyDescent="0.3">
      <c r="B246" s="1">
        <f>MAX(B$196:B245)+1</f>
        <v>58</v>
      </c>
      <c r="D246" s="1" t="str">
        <f ca="1">INDIRECT($B$1&amp;Items!AB$2&amp;$B246)</f>
        <v>PL(-)</v>
      </c>
      <c r="F246" s="1" t="str">
        <f ca="1">INDIRECT($B$1&amp;Items!X$2&amp;$B246)</f>
        <v>AA</v>
      </c>
      <c r="H246" s="13" t="str">
        <f ca="1">INDIRECT($B$1&amp;Items!U$2&amp;$B246)</f>
        <v>Себестоимость продаж</v>
      </c>
      <c r="I246" s="13" t="str">
        <f ca="1">IF(INDIRECT($B$1&amp;Items!V$2&amp;$B246)="",H246,INDIRECT($B$1&amp;Items!V$2&amp;$B246))</f>
        <v>Затраты этапа-3 бизнес-процесса</v>
      </c>
      <c r="J246" s="1" t="str">
        <f ca="1">IF(INDIRECT($B$1&amp;Items!W$2&amp;$B246)="",IF(H246&lt;&gt;I246,"  "&amp;I246,I246),"    "&amp;INDIRECT($B$1&amp;Items!W$2&amp;$B246))</f>
        <v xml:space="preserve">    Производственные затраты-27</v>
      </c>
      <c r="S246" s="1">
        <f ca="1">SUM($U246:INDIRECT(ADDRESS(ROW(),SUMIFS($1:$1,$5:$5,MAX($5:$5)))))</f>
        <v>651610.08900000004</v>
      </c>
      <c r="V246" s="1">
        <f ca="1">SUMIFS(INDIRECT($F$1&amp;$F246&amp;":"&amp;$F246),INDIRECT($F$1&amp;dbP!$D$2&amp;":"&amp;dbP!$D$2),"&gt;="&amp;V$6,INDIRECT($F$1&amp;dbP!$D$2&amp;":"&amp;dbP!$D$2),"&lt;="&amp;V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W246" s="1">
        <f ca="1">SUMIFS(INDIRECT($F$1&amp;$F246&amp;":"&amp;$F246),INDIRECT($F$1&amp;dbP!$D$2&amp;":"&amp;dbP!$D$2),"&gt;="&amp;W$6,INDIRECT($F$1&amp;dbP!$D$2&amp;":"&amp;dbP!$D$2),"&lt;="&amp;W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X246" s="1">
        <f ca="1">SUMIFS(INDIRECT($F$1&amp;$F246&amp;":"&amp;$F246),INDIRECT($F$1&amp;dbP!$D$2&amp;":"&amp;dbP!$D$2),"&gt;="&amp;X$6,INDIRECT($F$1&amp;dbP!$D$2&amp;":"&amp;dbP!$D$2),"&lt;="&amp;X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Y246" s="1">
        <f ca="1">SUMIFS(INDIRECT($F$1&amp;$F246&amp;":"&amp;$F246),INDIRECT($F$1&amp;dbP!$D$2&amp;":"&amp;dbP!$D$2),"&gt;="&amp;Y$6,INDIRECT($F$1&amp;dbP!$D$2&amp;":"&amp;dbP!$D$2),"&lt;="&amp;Y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Z246" s="1">
        <f ca="1">SUMIFS(INDIRECT($F$1&amp;$F246&amp;":"&amp;$F246),INDIRECT($F$1&amp;dbP!$D$2&amp;":"&amp;dbP!$D$2),"&gt;="&amp;Z$6,INDIRECT($F$1&amp;dbP!$D$2&amp;":"&amp;dbP!$D$2),"&lt;="&amp;Z$7,INDIRECT($F$1&amp;dbP!$O$2&amp;":"&amp;dbP!$O$2),$H246,INDIRECT($F$1&amp;dbP!$P$2&amp;":"&amp;dbP!$P$2),IF($I246=$J246,"*",$I246),INDIRECT($F$1&amp;dbP!$Q$2&amp;":"&amp;dbP!$Q$2),IF(OR($I246=$J246,"  "&amp;$I246=$J246),"*",RIGHT($J246,LEN($J246)-4)))</f>
        <v>200495.41200000001</v>
      </c>
      <c r="AA246" s="1">
        <f ca="1">SUMIFS(INDIRECT($F$1&amp;$F246&amp;":"&amp;$F246),INDIRECT($F$1&amp;dbP!$D$2&amp;":"&amp;dbP!$D$2),"&gt;="&amp;AA$6,INDIRECT($F$1&amp;dbP!$D$2&amp;":"&amp;dbP!$D$2),"&lt;="&amp;AA$7,INDIRECT($F$1&amp;dbP!$O$2&amp;":"&amp;dbP!$O$2),$H246,INDIRECT($F$1&amp;dbP!$P$2&amp;":"&amp;dbP!$P$2),IF($I246=$J246,"*",$I246),INDIRECT($F$1&amp;dbP!$Q$2&amp;":"&amp;dbP!$Q$2),IF(OR($I246=$J246,"  "&amp;$I246=$J246),"*",RIGHT($J246,LEN($J246)-4)))</f>
        <v>451114.67700000003</v>
      </c>
      <c r="AB246" s="1">
        <f ca="1">SUMIFS(INDIRECT($F$1&amp;$F246&amp;":"&amp;$F246),INDIRECT($F$1&amp;dbP!$D$2&amp;":"&amp;dbP!$D$2),"&gt;="&amp;AB$6,INDIRECT($F$1&amp;dbP!$D$2&amp;":"&amp;dbP!$D$2),"&lt;="&amp;AB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C246" s="1">
        <f ca="1">SUMIFS(INDIRECT($F$1&amp;$F246&amp;":"&amp;$F246),INDIRECT($F$1&amp;dbP!$D$2&amp;":"&amp;dbP!$D$2),"&gt;="&amp;AC$6,INDIRECT($F$1&amp;dbP!$D$2&amp;":"&amp;dbP!$D$2),"&lt;="&amp;AC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D246" s="1">
        <f ca="1">SUMIFS(INDIRECT($F$1&amp;$F246&amp;":"&amp;$F246),INDIRECT($F$1&amp;dbP!$D$2&amp;":"&amp;dbP!$D$2),"&gt;="&amp;AD$6,INDIRECT($F$1&amp;dbP!$D$2&amp;":"&amp;dbP!$D$2),"&lt;="&amp;AD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E246" s="1">
        <f ca="1">SUMIFS(INDIRECT($F$1&amp;$F246&amp;":"&amp;$F246),INDIRECT($F$1&amp;dbP!$D$2&amp;":"&amp;dbP!$D$2),"&gt;="&amp;AE$6,INDIRECT($F$1&amp;dbP!$D$2&amp;":"&amp;dbP!$D$2),"&lt;="&amp;AE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F246" s="1">
        <f ca="1">SUMIFS(INDIRECT($F$1&amp;$F246&amp;":"&amp;$F246),INDIRECT($F$1&amp;dbP!$D$2&amp;":"&amp;dbP!$D$2),"&gt;="&amp;AF$6,INDIRECT($F$1&amp;dbP!$D$2&amp;":"&amp;dbP!$D$2),"&lt;="&amp;AF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G246" s="1">
        <f ca="1">SUMIFS(INDIRECT($F$1&amp;$F246&amp;":"&amp;$F246),INDIRECT($F$1&amp;dbP!$D$2&amp;":"&amp;dbP!$D$2),"&gt;="&amp;AG$6,INDIRECT($F$1&amp;dbP!$D$2&amp;":"&amp;dbP!$D$2),"&lt;="&amp;AG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H246" s="1">
        <f ca="1">SUMIFS(INDIRECT($F$1&amp;$F246&amp;":"&amp;$F246),INDIRECT($F$1&amp;dbP!$D$2&amp;":"&amp;dbP!$D$2),"&gt;="&amp;AH$6,INDIRECT($F$1&amp;dbP!$D$2&amp;":"&amp;dbP!$D$2),"&lt;="&amp;AH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I246" s="1">
        <f ca="1">SUMIFS(INDIRECT($F$1&amp;$F246&amp;":"&amp;$F246),INDIRECT($F$1&amp;dbP!$D$2&amp;":"&amp;dbP!$D$2),"&gt;="&amp;AI$6,INDIRECT($F$1&amp;dbP!$D$2&amp;":"&amp;dbP!$D$2),"&lt;="&amp;AI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J246" s="1">
        <f ca="1">SUMIFS(INDIRECT($F$1&amp;$F246&amp;":"&amp;$F246),INDIRECT($F$1&amp;dbP!$D$2&amp;":"&amp;dbP!$D$2),"&gt;="&amp;AJ$6,INDIRECT($F$1&amp;dbP!$D$2&amp;":"&amp;dbP!$D$2),"&lt;="&amp;AJ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K246" s="1">
        <f ca="1">SUMIFS(INDIRECT($F$1&amp;$F246&amp;":"&amp;$F246),INDIRECT($F$1&amp;dbP!$D$2&amp;":"&amp;dbP!$D$2),"&gt;="&amp;AK$6,INDIRECT($F$1&amp;dbP!$D$2&amp;":"&amp;dbP!$D$2),"&lt;="&amp;AK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L246" s="1">
        <f ca="1">SUMIFS(INDIRECT($F$1&amp;$F246&amp;":"&amp;$F246),INDIRECT($F$1&amp;dbP!$D$2&amp;":"&amp;dbP!$D$2),"&gt;="&amp;AL$6,INDIRECT($F$1&amp;dbP!$D$2&amp;":"&amp;dbP!$D$2),"&lt;="&amp;AL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M246" s="1">
        <f ca="1">SUMIFS(INDIRECT($F$1&amp;$F246&amp;":"&amp;$F246),INDIRECT($F$1&amp;dbP!$D$2&amp;":"&amp;dbP!$D$2),"&gt;="&amp;AM$6,INDIRECT($F$1&amp;dbP!$D$2&amp;":"&amp;dbP!$D$2),"&lt;="&amp;AM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N246" s="1">
        <f ca="1">SUMIFS(INDIRECT($F$1&amp;$F246&amp;":"&amp;$F246),INDIRECT($F$1&amp;dbP!$D$2&amp;":"&amp;dbP!$D$2),"&gt;="&amp;AN$6,INDIRECT($F$1&amp;dbP!$D$2&amp;":"&amp;dbP!$D$2),"&lt;="&amp;AN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O246" s="1">
        <f ca="1">SUMIFS(INDIRECT($F$1&amp;$F246&amp;":"&amp;$F246),INDIRECT($F$1&amp;dbP!$D$2&amp;":"&amp;dbP!$D$2),"&gt;="&amp;AO$6,INDIRECT($F$1&amp;dbP!$D$2&amp;":"&amp;dbP!$D$2),"&lt;="&amp;AO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P246" s="1">
        <f ca="1">SUMIFS(INDIRECT($F$1&amp;$F246&amp;":"&amp;$F246),INDIRECT($F$1&amp;dbP!$D$2&amp;":"&amp;dbP!$D$2),"&gt;="&amp;AP$6,INDIRECT($F$1&amp;dbP!$D$2&amp;":"&amp;dbP!$D$2),"&lt;="&amp;AP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Q246" s="1">
        <f ca="1">SUMIFS(INDIRECT($F$1&amp;$F246&amp;":"&amp;$F246),INDIRECT($F$1&amp;dbP!$D$2&amp;":"&amp;dbP!$D$2),"&gt;="&amp;AQ$6,INDIRECT($F$1&amp;dbP!$D$2&amp;":"&amp;dbP!$D$2),"&lt;="&amp;AQ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R246" s="1">
        <f ca="1">SUMIFS(INDIRECT($F$1&amp;$F246&amp;":"&amp;$F246),INDIRECT($F$1&amp;dbP!$D$2&amp;":"&amp;dbP!$D$2),"&gt;="&amp;AR$6,INDIRECT($F$1&amp;dbP!$D$2&amp;":"&amp;dbP!$D$2),"&lt;="&amp;AR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S246" s="1">
        <f ca="1">SUMIFS(INDIRECT($F$1&amp;$F246&amp;":"&amp;$F246),INDIRECT($F$1&amp;dbP!$D$2&amp;":"&amp;dbP!$D$2),"&gt;="&amp;AS$6,INDIRECT($F$1&amp;dbP!$D$2&amp;":"&amp;dbP!$D$2),"&lt;="&amp;AS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T246" s="1">
        <f ca="1">SUMIFS(INDIRECT($F$1&amp;$F246&amp;":"&amp;$F246),INDIRECT($F$1&amp;dbP!$D$2&amp;":"&amp;dbP!$D$2),"&gt;="&amp;AT$6,INDIRECT($F$1&amp;dbP!$D$2&amp;":"&amp;dbP!$D$2),"&lt;="&amp;AT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U246" s="1">
        <f ca="1">SUMIFS(INDIRECT($F$1&amp;$F246&amp;":"&amp;$F246),INDIRECT($F$1&amp;dbP!$D$2&amp;":"&amp;dbP!$D$2),"&gt;="&amp;AU$6,INDIRECT($F$1&amp;dbP!$D$2&amp;":"&amp;dbP!$D$2),"&lt;="&amp;AU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V246" s="1">
        <f ca="1">SUMIFS(INDIRECT($F$1&amp;$F246&amp;":"&amp;$F246),INDIRECT($F$1&amp;dbP!$D$2&amp;":"&amp;dbP!$D$2),"&gt;="&amp;AV$6,INDIRECT($F$1&amp;dbP!$D$2&amp;":"&amp;dbP!$D$2),"&lt;="&amp;AV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W246" s="1">
        <f ca="1">SUMIFS(INDIRECT($F$1&amp;$F246&amp;":"&amp;$F246),INDIRECT($F$1&amp;dbP!$D$2&amp;":"&amp;dbP!$D$2),"&gt;="&amp;AW$6,INDIRECT($F$1&amp;dbP!$D$2&amp;":"&amp;dbP!$D$2),"&lt;="&amp;AW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X246" s="1">
        <f ca="1">SUMIFS(INDIRECT($F$1&amp;$F246&amp;":"&amp;$F246),INDIRECT($F$1&amp;dbP!$D$2&amp;":"&amp;dbP!$D$2),"&gt;="&amp;AX$6,INDIRECT($F$1&amp;dbP!$D$2&amp;":"&amp;dbP!$D$2),"&lt;="&amp;AX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Y246" s="1">
        <f ca="1">SUMIFS(INDIRECT($F$1&amp;$F246&amp;":"&amp;$F246),INDIRECT($F$1&amp;dbP!$D$2&amp;":"&amp;dbP!$D$2),"&gt;="&amp;AY$6,INDIRECT($F$1&amp;dbP!$D$2&amp;":"&amp;dbP!$D$2),"&lt;="&amp;AY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AZ246" s="1">
        <f ca="1">SUMIFS(INDIRECT($F$1&amp;$F246&amp;":"&amp;$F246),INDIRECT($F$1&amp;dbP!$D$2&amp;":"&amp;dbP!$D$2),"&gt;="&amp;AZ$6,INDIRECT($F$1&amp;dbP!$D$2&amp;":"&amp;dbP!$D$2),"&lt;="&amp;AZ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A246" s="1">
        <f ca="1">SUMIFS(INDIRECT($F$1&amp;$F246&amp;":"&amp;$F246),INDIRECT($F$1&amp;dbP!$D$2&amp;":"&amp;dbP!$D$2),"&gt;="&amp;BA$6,INDIRECT($F$1&amp;dbP!$D$2&amp;":"&amp;dbP!$D$2),"&lt;="&amp;BA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B246" s="1">
        <f ca="1">SUMIFS(INDIRECT($F$1&amp;$F246&amp;":"&amp;$F246),INDIRECT($F$1&amp;dbP!$D$2&amp;":"&amp;dbP!$D$2),"&gt;="&amp;BB$6,INDIRECT($F$1&amp;dbP!$D$2&amp;":"&amp;dbP!$D$2),"&lt;="&amp;BB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C246" s="1">
        <f ca="1">SUMIFS(INDIRECT($F$1&amp;$F246&amp;":"&amp;$F246),INDIRECT($F$1&amp;dbP!$D$2&amp;":"&amp;dbP!$D$2),"&gt;="&amp;BC$6,INDIRECT($F$1&amp;dbP!$D$2&amp;":"&amp;dbP!$D$2),"&lt;="&amp;BC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D246" s="1">
        <f ca="1">SUMIFS(INDIRECT($F$1&amp;$F246&amp;":"&amp;$F246),INDIRECT($F$1&amp;dbP!$D$2&amp;":"&amp;dbP!$D$2),"&gt;="&amp;BD$6,INDIRECT($F$1&amp;dbP!$D$2&amp;":"&amp;dbP!$D$2),"&lt;="&amp;BD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  <c r="BE246" s="1">
        <f ca="1">SUMIFS(INDIRECT($F$1&amp;$F246&amp;":"&amp;$F246),INDIRECT($F$1&amp;dbP!$D$2&amp;":"&amp;dbP!$D$2),"&gt;="&amp;BE$6,INDIRECT($F$1&amp;dbP!$D$2&amp;":"&amp;dbP!$D$2),"&lt;="&amp;BE$7,INDIRECT($F$1&amp;dbP!$O$2&amp;":"&amp;dbP!$O$2),$H246,INDIRECT($F$1&amp;dbP!$P$2&amp;":"&amp;dbP!$P$2),IF($I246=$J246,"*",$I246),INDIRECT($F$1&amp;dbP!$Q$2&amp;":"&amp;dbP!$Q$2),IF(OR($I246=$J246,"  "&amp;$I246=$J246),"*",RIGHT($J246,LEN($J246)-4)))</f>
        <v>0</v>
      </c>
    </row>
    <row r="247" spans="2:57" x14ac:dyDescent="0.3">
      <c r="B247" s="1">
        <f>MAX(B$196:B246)+1</f>
        <v>59</v>
      </c>
      <c r="D247" s="1">
        <f ca="1">INDIRECT($B$1&amp;Items!AB$2&amp;$B247)</f>
        <v>0</v>
      </c>
      <c r="F247" s="1" t="str">
        <f ca="1">INDIRECT($B$1&amp;Items!X$2&amp;$B247)</f>
        <v>AA</v>
      </c>
      <c r="H247" s="13" t="str">
        <f ca="1">INDIRECT($B$1&amp;Items!U$2&amp;$B247)</f>
        <v>Себестоимость продаж</v>
      </c>
      <c r="I247" s="13" t="str">
        <f ca="1">IF(INDIRECT($B$1&amp;Items!V$2&amp;$B247)="",H247,INDIRECT($B$1&amp;Items!V$2&amp;$B247))</f>
        <v>Затраты этапа-4 бизнес-процесса</v>
      </c>
      <c r="J247" s="1" t="str">
        <f ca="1">IF(INDIRECT($B$1&amp;Items!W$2&amp;$B247)="",IF(H247&lt;&gt;I247,"  "&amp;I247,I247),"    "&amp;INDIRECT($B$1&amp;Items!W$2&amp;$B247))</f>
        <v xml:space="preserve">  Затраты этапа-4 бизнес-процесса</v>
      </c>
      <c r="S247" s="1">
        <f ca="1">SUM($U247:INDIRECT(ADDRESS(ROW(),SUMIFS($1:$1,$5:$5,MAX($5:$5)))))</f>
        <v>6241830.4027202502</v>
      </c>
      <c r="V247" s="1">
        <f ca="1">SUMIFS(INDIRECT($F$1&amp;$F247&amp;":"&amp;$F247),INDIRECT($F$1&amp;dbP!$D$2&amp;":"&amp;dbP!$D$2),"&gt;="&amp;V$6,INDIRECT($F$1&amp;dbP!$D$2&amp;":"&amp;dbP!$D$2),"&lt;="&amp;V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W247" s="1">
        <f ca="1">SUMIFS(INDIRECT($F$1&amp;$F247&amp;":"&amp;$F247),INDIRECT($F$1&amp;dbP!$D$2&amp;":"&amp;dbP!$D$2),"&gt;="&amp;W$6,INDIRECT($F$1&amp;dbP!$D$2&amp;":"&amp;dbP!$D$2),"&lt;="&amp;W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X247" s="1">
        <f ca="1">SUMIFS(INDIRECT($F$1&amp;$F247&amp;":"&amp;$F247),INDIRECT($F$1&amp;dbP!$D$2&amp;":"&amp;dbP!$D$2),"&gt;="&amp;X$6,INDIRECT($F$1&amp;dbP!$D$2&amp;":"&amp;dbP!$D$2),"&lt;="&amp;X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Y247" s="1">
        <f ca="1">SUMIFS(INDIRECT($F$1&amp;$F247&amp;":"&amp;$F247),INDIRECT($F$1&amp;dbP!$D$2&amp;":"&amp;dbP!$D$2),"&gt;="&amp;Y$6,INDIRECT($F$1&amp;dbP!$D$2&amp;":"&amp;dbP!$D$2),"&lt;="&amp;Y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Z247" s="1">
        <f ca="1">SUMIFS(INDIRECT($F$1&amp;$F247&amp;":"&amp;$F247),INDIRECT($F$1&amp;dbP!$D$2&amp;":"&amp;dbP!$D$2),"&gt;="&amp;Z$6,INDIRECT($F$1&amp;dbP!$D$2&amp;":"&amp;dbP!$D$2),"&lt;="&amp;Z$7,INDIRECT($F$1&amp;dbP!$O$2&amp;":"&amp;dbP!$O$2),$H247,INDIRECT($F$1&amp;dbP!$P$2&amp;":"&amp;dbP!$P$2),IF($I247=$J247,"*",$I247),INDIRECT($F$1&amp;dbP!$Q$2&amp;":"&amp;dbP!$Q$2),IF(OR($I247=$J247,"  "&amp;$I247=$J247),"*",RIGHT($J247,LEN($J247)-4)))</f>
        <v>1920563.2008369998</v>
      </c>
      <c r="AA247" s="1">
        <f ca="1">SUMIFS(INDIRECT($F$1&amp;$F247&amp;":"&amp;$F247),INDIRECT($F$1&amp;dbP!$D$2&amp;":"&amp;dbP!$D$2),"&gt;="&amp;AA$6,INDIRECT($F$1&amp;dbP!$D$2&amp;":"&amp;dbP!$D$2),"&lt;="&amp;AA$7,INDIRECT($F$1&amp;dbP!$O$2&amp;":"&amp;dbP!$O$2),$H247,INDIRECT($F$1&amp;dbP!$P$2&amp;":"&amp;dbP!$P$2),IF($I247=$J247,"*",$I247),INDIRECT($F$1&amp;dbP!$Q$2&amp;":"&amp;dbP!$Q$2),IF(OR($I247=$J247,"  "&amp;$I247=$J247),"*",RIGHT($J247,LEN($J247)-4)))</f>
        <v>4321267.2018832508</v>
      </c>
      <c r="AB247" s="1">
        <f ca="1">SUMIFS(INDIRECT($F$1&amp;$F247&amp;":"&amp;$F247),INDIRECT($F$1&amp;dbP!$D$2&amp;":"&amp;dbP!$D$2),"&gt;="&amp;AB$6,INDIRECT($F$1&amp;dbP!$D$2&amp;":"&amp;dbP!$D$2),"&lt;="&amp;AB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C247" s="1">
        <f ca="1">SUMIFS(INDIRECT($F$1&amp;$F247&amp;":"&amp;$F247),INDIRECT($F$1&amp;dbP!$D$2&amp;":"&amp;dbP!$D$2),"&gt;="&amp;AC$6,INDIRECT($F$1&amp;dbP!$D$2&amp;":"&amp;dbP!$D$2),"&lt;="&amp;AC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D247" s="1">
        <f ca="1">SUMIFS(INDIRECT($F$1&amp;$F247&amp;":"&amp;$F247),INDIRECT($F$1&amp;dbP!$D$2&amp;":"&amp;dbP!$D$2),"&gt;="&amp;AD$6,INDIRECT($F$1&amp;dbP!$D$2&amp;":"&amp;dbP!$D$2),"&lt;="&amp;AD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E247" s="1">
        <f ca="1">SUMIFS(INDIRECT($F$1&amp;$F247&amp;":"&amp;$F247),INDIRECT($F$1&amp;dbP!$D$2&amp;":"&amp;dbP!$D$2),"&gt;="&amp;AE$6,INDIRECT($F$1&amp;dbP!$D$2&amp;":"&amp;dbP!$D$2),"&lt;="&amp;AE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F247" s="1">
        <f ca="1">SUMIFS(INDIRECT($F$1&amp;$F247&amp;":"&amp;$F247),INDIRECT($F$1&amp;dbP!$D$2&amp;":"&amp;dbP!$D$2),"&gt;="&amp;AF$6,INDIRECT($F$1&amp;dbP!$D$2&amp;":"&amp;dbP!$D$2),"&lt;="&amp;AF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G247" s="1">
        <f ca="1">SUMIFS(INDIRECT($F$1&amp;$F247&amp;":"&amp;$F247),INDIRECT($F$1&amp;dbP!$D$2&amp;":"&amp;dbP!$D$2),"&gt;="&amp;AG$6,INDIRECT($F$1&amp;dbP!$D$2&amp;":"&amp;dbP!$D$2),"&lt;="&amp;AG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H247" s="1">
        <f ca="1">SUMIFS(INDIRECT($F$1&amp;$F247&amp;":"&amp;$F247),INDIRECT($F$1&amp;dbP!$D$2&amp;":"&amp;dbP!$D$2),"&gt;="&amp;AH$6,INDIRECT($F$1&amp;dbP!$D$2&amp;":"&amp;dbP!$D$2),"&lt;="&amp;AH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I247" s="1">
        <f ca="1">SUMIFS(INDIRECT($F$1&amp;$F247&amp;":"&amp;$F247),INDIRECT($F$1&amp;dbP!$D$2&amp;":"&amp;dbP!$D$2),"&gt;="&amp;AI$6,INDIRECT($F$1&amp;dbP!$D$2&amp;":"&amp;dbP!$D$2),"&lt;="&amp;AI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J247" s="1">
        <f ca="1">SUMIFS(INDIRECT($F$1&amp;$F247&amp;":"&amp;$F247),INDIRECT($F$1&amp;dbP!$D$2&amp;":"&amp;dbP!$D$2),"&gt;="&amp;AJ$6,INDIRECT($F$1&amp;dbP!$D$2&amp;":"&amp;dbP!$D$2),"&lt;="&amp;AJ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K247" s="1">
        <f ca="1">SUMIFS(INDIRECT($F$1&amp;$F247&amp;":"&amp;$F247),INDIRECT($F$1&amp;dbP!$D$2&amp;":"&amp;dbP!$D$2),"&gt;="&amp;AK$6,INDIRECT($F$1&amp;dbP!$D$2&amp;":"&amp;dbP!$D$2),"&lt;="&amp;AK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L247" s="1">
        <f ca="1">SUMIFS(INDIRECT($F$1&amp;$F247&amp;":"&amp;$F247),INDIRECT($F$1&amp;dbP!$D$2&amp;":"&amp;dbP!$D$2),"&gt;="&amp;AL$6,INDIRECT($F$1&amp;dbP!$D$2&amp;":"&amp;dbP!$D$2),"&lt;="&amp;AL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M247" s="1">
        <f ca="1">SUMIFS(INDIRECT($F$1&amp;$F247&amp;":"&amp;$F247),INDIRECT($F$1&amp;dbP!$D$2&amp;":"&amp;dbP!$D$2),"&gt;="&amp;AM$6,INDIRECT($F$1&amp;dbP!$D$2&amp;":"&amp;dbP!$D$2),"&lt;="&amp;AM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N247" s="1">
        <f ca="1">SUMIFS(INDIRECT($F$1&amp;$F247&amp;":"&amp;$F247),INDIRECT($F$1&amp;dbP!$D$2&amp;":"&amp;dbP!$D$2),"&gt;="&amp;AN$6,INDIRECT($F$1&amp;dbP!$D$2&amp;":"&amp;dbP!$D$2),"&lt;="&amp;AN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O247" s="1">
        <f ca="1">SUMIFS(INDIRECT($F$1&amp;$F247&amp;":"&amp;$F247),INDIRECT($F$1&amp;dbP!$D$2&amp;":"&amp;dbP!$D$2),"&gt;="&amp;AO$6,INDIRECT($F$1&amp;dbP!$D$2&amp;":"&amp;dbP!$D$2),"&lt;="&amp;AO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P247" s="1">
        <f ca="1">SUMIFS(INDIRECT($F$1&amp;$F247&amp;":"&amp;$F247),INDIRECT($F$1&amp;dbP!$D$2&amp;":"&amp;dbP!$D$2),"&gt;="&amp;AP$6,INDIRECT($F$1&amp;dbP!$D$2&amp;":"&amp;dbP!$D$2),"&lt;="&amp;AP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Q247" s="1">
        <f ca="1">SUMIFS(INDIRECT($F$1&amp;$F247&amp;":"&amp;$F247),INDIRECT($F$1&amp;dbP!$D$2&amp;":"&amp;dbP!$D$2),"&gt;="&amp;AQ$6,INDIRECT($F$1&amp;dbP!$D$2&amp;":"&amp;dbP!$D$2),"&lt;="&amp;AQ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R247" s="1">
        <f ca="1">SUMIFS(INDIRECT($F$1&amp;$F247&amp;":"&amp;$F247),INDIRECT($F$1&amp;dbP!$D$2&amp;":"&amp;dbP!$D$2),"&gt;="&amp;AR$6,INDIRECT($F$1&amp;dbP!$D$2&amp;":"&amp;dbP!$D$2),"&lt;="&amp;AR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S247" s="1">
        <f ca="1">SUMIFS(INDIRECT($F$1&amp;$F247&amp;":"&amp;$F247),INDIRECT($F$1&amp;dbP!$D$2&amp;":"&amp;dbP!$D$2),"&gt;="&amp;AS$6,INDIRECT($F$1&amp;dbP!$D$2&amp;":"&amp;dbP!$D$2),"&lt;="&amp;AS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T247" s="1">
        <f ca="1">SUMIFS(INDIRECT($F$1&amp;$F247&amp;":"&amp;$F247),INDIRECT($F$1&amp;dbP!$D$2&amp;":"&amp;dbP!$D$2),"&gt;="&amp;AT$6,INDIRECT($F$1&amp;dbP!$D$2&amp;":"&amp;dbP!$D$2),"&lt;="&amp;AT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U247" s="1">
        <f ca="1">SUMIFS(INDIRECT($F$1&amp;$F247&amp;":"&amp;$F247),INDIRECT($F$1&amp;dbP!$D$2&amp;":"&amp;dbP!$D$2),"&gt;="&amp;AU$6,INDIRECT($F$1&amp;dbP!$D$2&amp;":"&amp;dbP!$D$2),"&lt;="&amp;AU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V247" s="1">
        <f ca="1">SUMIFS(INDIRECT($F$1&amp;$F247&amp;":"&amp;$F247),INDIRECT($F$1&amp;dbP!$D$2&amp;":"&amp;dbP!$D$2),"&gt;="&amp;AV$6,INDIRECT($F$1&amp;dbP!$D$2&amp;":"&amp;dbP!$D$2),"&lt;="&amp;AV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W247" s="1">
        <f ca="1">SUMIFS(INDIRECT($F$1&amp;$F247&amp;":"&amp;$F247),INDIRECT($F$1&amp;dbP!$D$2&amp;":"&amp;dbP!$D$2),"&gt;="&amp;AW$6,INDIRECT($F$1&amp;dbP!$D$2&amp;":"&amp;dbP!$D$2),"&lt;="&amp;AW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X247" s="1">
        <f ca="1">SUMIFS(INDIRECT($F$1&amp;$F247&amp;":"&amp;$F247),INDIRECT($F$1&amp;dbP!$D$2&amp;":"&amp;dbP!$D$2),"&gt;="&amp;AX$6,INDIRECT($F$1&amp;dbP!$D$2&amp;":"&amp;dbP!$D$2),"&lt;="&amp;AX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Y247" s="1">
        <f ca="1">SUMIFS(INDIRECT($F$1&amp;$F247&amp;":"&amp;$F247),INDIRECT($F$1&amp;dbP!$D$2&amp;":"&amp;dbP!$D$2),"&gt;="&amp;AY$6,INDIRECT($F$1&amp;dbP!$D$2&amp;":"&amp;dbP!$D$2),"&lt;="&amp;AY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AZ247" s="1">
        <f ca="1">SUMIFS(INDIRECT($F$1&amp;$F247&amp;":"&amp;$F247),INDIRECT($F$1&amp;dbP!$D$2&amp;":"&amp;dbP!$D$2),"&gt;="&amp;AZ$6,INDIRECT($F$1&amp;dbP!$D$2&amp;":"&amp;dbP!$D$2),"&lt;="&amp;AZ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A247" s="1">
        <f ca="1">SUMIFS(INDIRECT($F$1&amp;$F247&amp;":"&amp;$F247),INDIRECT($F$1&amp;dbP!$D$2&amp;":"&amp;dbP!$D$2),"&gt;="&amp;BA$6,INDIRECT($F$1&amp;dbP!$D$2&amp;":"&amp;dbP!$D$2),"&lt;="&amp;BA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B247" s="1">
        <f ca="1">SUMIFS(INDIRECT($F$1&amp;$F247&amp;":"&amp;$F247),INDIRECT($F$1&amp;dbP!$D$2&amp;":"&amp;dbP!$D$2),"&gt;="&amp;BB$6,INDIRECT($F$1&amp;dbP!$D$2&amp;":"&amp;dbP!$D$2),"&lt;="&amp;BB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C247" s="1">
        <f ca="1">SUMIFS(INDIRECT($F$1&amp;$F247&amp;":"&amp;$F247),INDIRECT($F$1&amp;dbP!$D$2&amp;":"&amp;dbP!$D$2),"&gt;="&amp;BC$6,INDIRECT($F$1&amp;dbP!$D$2&amp;":"&amp;dbP!$D$2),"&lt;="&amp;BC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D247" s="1">
        <f ca="1">SUMIFS(INDIRECT($F$1&amp;$F247&amp;":"&amp;$F247),INDIRECT($F$1&amp;dbP!$D$2&amp;":"&amp;dbP!$D$2),"&gt;="&amp;BD$6,INDIRECT($F$1&amp;dbP!$D$2&amp;":"&amp;dbP!$D$2),"&lt;="&amp;BD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  <c r="BE247" s="1">
        <f ca="1">SUMIFS(INDIRECT($F$1&amp;$F247&amp;":"&amp;$F247),INDIRECT($F$1&amp;dbP!$D$2&amp;":"&amp;dbP!$D$2),"&gt;="&amp;BE$6,INDIRECT($F$1&amp;dbP!$D$2&amp;":"&amp;dbP!$D$2),"&lt;="&amp;BE$7,INDIRECT($F$1&amp;dbP!$O$2&amp;":"&amp;dbP!$O$2),$H247,INDIRECT($F$1&amp;dbP!$P$2&amp;":"&amp;dbP!$P$2),IF($I247=$J247,"*",$I247),INDIRECT($F$1&amp;dbP!$Q$2&amp;":"&amp;dbP!$Q$2),IF(OR($I247=$J247,"  "&amp;$I247=$J247),"*",RIGHT($J247,LEN($J247)-4)))</f>
        <v>0</v>
      </c>
    </row>
    <row r="248" spans="2:57" x14ac:dyDescent="0.3">
      <c r="B248" s="1">
        <f>MAX(B$196:B247)+1</f>
        <v>60</v>
      </c>
      <c r="D248" s="1" t="str">
        <f ca="1">INDIRECT($B$1&amp;Items!AB$2&amp;$B248)</f>
        <v>PL(-)</v>
      </c>
      <c r="F248" s="1" t="str">
        <f ca="1">INDIRECT($B$1&amp;Items!X$2&amp;$B248)</f>
        <v>AA</v>
      </c>
      <c r="H248" s="13" t="str">
        <f ca="1">INDIRECT($B$1&amp;Items!U$2&amp;$B248)</f>
        <v>Себестоимость продаж</v>
      </c>
      <c r="I248" s="13" t="str">
        <f ca="1">IF(INDIRECT($B$1&amp;Items!V$2&amp;$B248)="",H248,INDIRECT($B$1&amp;Items!V$2&amp;$B248))</f>
        <v>Затраты этапа-4 бизнес-процесса</v>
      </c>
      <c r="J248" s="1" t="str">
        <f ca="1">IF(INDIRECT($B$1&amp;Items!W$2&amp;$B248)="",IF(H248&lt;&gt;I248,"  "&amp;I248,I248),"    "&amp;INDIRECT($B$1&amp;Items!W$2&amp;$B248))</f>
        <v xml:space="preserve">    Производственные затраты-28</v>
      </c>
      <c r="S248" s="1">
        <f ca="1">SUM($U248:INDIRECT(ADDRESS(ROW(),SUMIFS($1:$1,$5:$5,MAX($5:$5)))))</f>
        <v>731348.22149999999</v>
      </c>
      <c r="V248" s="1">
        <f ca="1">SUMIFS(INDIRECT($F$1&amp;$F248&amp;":"&amp;$F248),INDIRECT($F$1&amp;dbP!$D$2&amp;":"&amp;dbP!$D$2),"&gt;="&amp;V$6,INDIRECT($F$1&amp;dbP!$D$2&amp;":"&amp;dbP!$D$2),"&lt;="&amp;V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W248" s="1">
        <f ca="1">SUMIFS(INDIRECT($F$1&amp;$F248&amp;":"&amp;$F248),INDIRECT($F$1&amp;dbP!$D$2&amp;":"&amp;dbP!$D$2),"&gt;="&amp;W$6,INDIRECT($F$1&amp;dbP!$D$2&amp;":"&amp;dbP!$D$2),"&lt;="&amp;W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X248" s="1">
        <f ca="1">SUMIFS(INDIRECT($F$1&amp;$F248&amp;":"&amp;$F248),INDIRECT($F$1&amp;dbP!$D$2&amp;":"&amp;dbP!$D$2),"&gt;="&amp;X$6,INDIRECT($F$1&amp;dbP!$D$2&amp;":"&amp;dbP!$D$2),"&lt;="&amp;X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Y248" s="1">
        <f ca="1">SUMIFS(INDIRECT($F$1&amp;$F248&amp;":"&amp;$F248),INDIRECT($F$1&amp;dbP!$D$2&amp;":"&amp;dbP!$D$2),"&gt;="&amp;Y$6,INDIRECT($F$1&amp;dbP!$D$2&amp;":"&amp;dbP!$D$2),"&lt;="&amp;Y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Z248" s="1">
        <f ca="1">SUMIFS(INDIRECT($F$1&amp;$F248&amp;":"&amp;$F248),INDIRECT($F$1&amp;dbP!$D$2&amp;":"&amp;dbP!$D$2),"&gt;="&amp;Z$6,INDIRECT($F$1&amp;dbP!$D$2&amp;":"&amp;dbP!$D$2),"&lt;="&amp;Z$7,INDIRECT($F$1&amp;dbP!$O$2&amp;":"&amp;dbP!$O$2),$H248,INDIRECT($F$1&amp;dbP!$P$2&amp;":"&amp;dbP!$P$2),IF($I248=$J248,"*",$I248),INDIRECT($F$1&amp;dbP!$Q$2&amp;":"&amp;dbP!$Q$2),IF(OR($I248=$J248,"  "&amp;$I248=$J248),"*",RIGHT($J248,LEN($J248)-4)))</f>
        <v>225030.22199999998</v>
      </c>
      <c r="AA248" s="1">
        <f ca="1">SUMIFS(INDIRECT($F$1&amp;$F248&amp;":"&amp;$F248),INDIRECT($F$1&amp;dbP!$D$2&amp;":"&amp;dbP!$D$2),"&gt;="&amp;AA$6,INDIRECT($F$1&amp;dbP!$D$2&amp;":"&amp;dbP!$D$2),"&lt;="&amp;AA$7,INDIRECT($F$1&amp;dbP!$O$2&amp;":"&amp;dbP!$O$2),$H248,INDIRECT($F$1&amp;dbP!$P$2&amp;":"&amp;dbP!$P$2),IF($I248=$J248,"*",$I248),INDIRECT($F$1&amp;dbP!$Q$2&amp;":"&amp;dbP!$Q$2),IF(OR($I248=$J248,"  "&amp;$I248=$J248),"*",RIGHT($J248,LEN($J248)-4)))</f>
        <v>506317.99949999998</v>
      </c>
      <c r="AB248" s="1">
        <f ca="1">SUMIFS(INDIRECT($F$1&amp;$F248&amp;":"&amp;$F248),INDIRECT($F$1&amp;dbP!$D$2&amp;":"&amp;dbP!$D$2),"&gt;="&amp;AB$6,INDIRECT($F$1&amp;dbP!$D$2&amp;":"&amp;dbP!$D$2),"&lt;="&amp;AB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C248" s="1">
        <f ca="1">SUMIFS(INDIRECT($F$1&amp;$F248&amp;":"&amp;$F248),INDIRECT($F$1&amp;dbP!$D$2&amp;":"&amp;dbP!$D$2),"&gt;="&amp;AC$6,INDIRECT($F$1&amp;dbP!$D$2&amp;":"&amp;dbP!$D$2),"&lt;="&amp;AC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D248" s="1">
        <f ca="1">SUMIFS(INDIRECT($F$1&amp;$F248&amp;":"&amp;$F248),INDIRECT($F$1&amp;dbP!$D$2&amp;":"&amp;dbP!$D$2),"&gt;="&amp;AD$6,INDIRECT($F$1&amp;dbP!$D$2&amp;":"&amp;dbP!$D$2),"&lt;="&amp;AD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E248" s="1">
        <f ca="1">SUMIFS(INDIRECT($F$1&amp;$F248&amp;":"&amp;$F248),INDIRECT($F$1&amp;dbP!$D$2&amp;":"&amp;dbP!$D$2),"&gt;="&amp;AE$6,INDIRECT($F$1&amp;dbP!$D$2&amp;":"&amp;dbP!$D$2),"&lt;="&amp;AE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F248" s="1">
        <f ca="1">SUMIFS(INDIRECT($F$1&amp;$F248&amp;":"&amp;$F248),INDIRECT($F$1&amp;dbP!$D$2&amp;":"&amp;dbP!$D$2),"&gt;="&amp;AF$6,INDIRECT($F$1&amp;dbP!$D$2&amp;":"&amp;dbP!$D$2),"&lt;="&amp;AF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G248" s="1">
        <f ca="1">SUMIFS(INDIRECT($F$1&amp;$F248&amp;":"&amp;$F248),INDIRECT($F$1&amp;dbP!$D$2&amp;":"&amp;dbP!$D$2),"&gt;="&amp;AG$6,INDIRECT($F$1&amp;dbP!$D$2&amp;":"&amp;dbP!$D$2),"&lt;="&amp;AG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H248" s="1">
        <f ca="1">SUMIFS(INDIRECT($F$1&amp;$F248&amp;":"&amp;$F248),INDIRECT($F$1&amp;dbP!$D$2&amp;":"&amp;dbP!$D$2),"&gt;="&amp;AH$6,INDIRECT($F$1&amp;dbP!$D$2&amp;":"&amp;dbP!$D$2),"&lt;="&amp;AH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I248" s="1">
        <f ca="1">SUMIFS(INDIRECT($F$1&amp;$F248&amp;":"&amp;$F248),INDIRECT($F$1&amp;dbP!$D$2&amp;":"&amp;dbP!$D$2),"&gt;="&amp;AI$6,INDIRECT($F$1&amp;dbP!$D$2&amp;":"&amp;dbP!$D$2),"&lt;="&amp;AI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J248" s="1">
        <f ca="1">SUMIFS(INDIRECT($F$1&amp;$F248&amp;":"&amp;$F248),INDIRECT($F$1&amp;dbP!$D$2&amp;":"&amp;dbP!$D$2),"&gt;="&amp;AJ$6,INDIRECT($F$1&amp;dbP!$D$2&amp;":"&amp;dbP!$D$2),"&lt;="&amp;AJ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K248" s="1">
        <f ca="1">SUMIFS(INDIRECT($F$1&amp;$F248&amp;":"&amp;$F248),INDIRECT($F$1&amp;dbP!$D$2&amp;":"&amp;dbP!$D$2),"&gt;="&amp;AK$6,INDIRECT($F$1&amp;dbP!$D$2&amp;":"&amp;dbP!$D$2),"&lt;="&amp;AK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L248" s="1">
        <f ca="1">SUMIFS(INDIRECT($F$1&amp;$F248&amp;":"&amp;$F248),INDIRECT($F$1&amp;dbP!$D$2&amp;":"&amp;dbP!$D$2),"&gt;="&amp;AL$6,INDIRECT($F$1&amp;dbP!$D$2&amp;":"&amp;dbP!$D$2),"&lt;="&amp;AL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M248" s="1">
        <f ca="1">SUMIFS(INDIRECT($F$1&amp;$F248&amp;":"&amp;$F248),INDIRECT($F$1&amp;dbP!$D$2&amp;":"&amp;dbP!$D$2),"&gt;="&amp;AM$6,INDIRECT($F$1&amp;dbP!$D$2&amp;":"&amp;dbP!$D$2),"&lt;="&amp;AM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N248" s="1">
        <f ca="1">SUMIFS(INDIRECT($F$1&amp;$F248&amp;":"&amp;$F248),INDIRECT($F$1&amp;dbP!$D$2&amp;":"&amp;dbP!$D$2),"&gt;="&amp;AN$6,INDIRECT($F$1&amp;dbP!$D$2&amp;":"&amp;dbP!$D$2),"&lt;="&amp;AN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O248" s="1">
        <f ca="1">SUMIFS(INDIRECT($F$1&amp;$F248&amp;":"&amp;$F248),INDIRECT($F$1&amp;dbP!$D$2&amp;":"&amp;dbP!$D$2),"&gt;="&amp;AO$6,INDIRECT($F$1&amp;dbP!$D$2&amp;":"&amp;dbP!$D$2),"&lt;="&amp;AO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P248" s="1">
        <f ca="1">SUMIFS(INDIRECT($F$1&amp;$F248&amp;":"&amp;$F248),INDIRECT($F$1&amp;dbP!$D$2&amp;":"&amp;dbP!$D$2),"&gt;="&amp;AP$6,INDIRECT($F$1&amp;dbP!$D$2&amp;":"&amp;dbP!$D$2),"&lt;="&amp;AP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Q248" s="1">
        <f ca="1">SUMIFS(INDIRECT($F$1&amp;$F248&amp;":"&amp;$F248),INDIRECT($F$1&amp;dbP!$D$2&amp;":"&amp;dbP!$D$2),"&gt;="&amp;AQ$6,INDIRECT($F$1&amp;dbP!$D$2&amp;":"&amp;dbP!$D$2),"&lt;="&amp;AQ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R248" s="1">
        <f ca="1">SUMIFS(INDIRECT($F$1&amp;$F248&amp;":"&amp;$F248),INDIRECT($F$1&amp;dbP!$D$2&amp;":"&amp;dbP!$D$2),"&gt;="&amp;AR$6,INDIRECT($F$1&amp;dbP!$D$2&amp;":"&amp;dbP!$D$2),"&lt;="&amp;AR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S248" s="1">
        <f ca="1">SUMIFS(INDIRECT($F$1&amp;$F248&amp;":"&amp;$F248),INDIRECT($F$1&amp;dbP!$D$2&amp;":"&amp;dbP!$D$2),"&gt;="&amp;AS$6,INDIRECT($F$1&amp;dbP!$D$2&amp;":"&amp;dbP!$D$2),"&lt;="&amp;AS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T248" s="1">
        <f ca="1">SUMIFS(INDIRECT($F$1&amp;$F248&amp;":"&amp;$F248),INDIRECT($F$1&amp;dbP!$D$2&amp;":"&amp;dbP!$D$2),"&gt;="&amp;AT$6,INDIRECT($F$1&amp;dbP!$D$2&amp;":"&amp;dbP!$D$2),"&lt;="&amp;AT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U248" s="1">
        <f ca="1">SUMIFS(INDIRECT($F$1&amp;$F248&amp;":"&amp;$F248),INDIRECT($F$1&amp;dbP!$D$2&amp;":"&amp;dbP!$D$2),"&gt;="&amp;AU$6,INDIRECT($F$1&amp;dbP!$D$2&amp;":"&amp;dbP!$D$2),"&lt;="&amp;AU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V248" s="1">
        <f ca="1">SUMIFS(INDIRECT($F$1&amp;$F248&amp;":"&amp;$F248),INDIRECT($F$1&amp;dbP!$D$2&amp;":"&amp;dbP!$D$2),"&gt;="&amp;AV$6,INDIRECT($F$1&amp;dbP!$D$2&amp;":"&amp;dbP!$D$2),"&lt;="&amp;AV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W248" s="1">
        <f ca="1">SUMIFS(INDIRECT($F$1&amp;$F248&amp;":"&amp;$F248),INDIRECT($F$1&amp;dbP!$D$2&amp;":"&amp;dbP!$D$2),"&gt;="&amp;AW$6,INDIRECT($F$1&amp;dbP!$D$2&amp;":"&amp;dbP!$D$2),"&lt;="&amp;AW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X248" s="1">
        <f ca="1">SUMIFS(INDIRECT($F$1&amp;$F248&amp;":"&amp;$F248),INDIRECT($F$1&amp;dbP!$D$2&amp;":"&amp;dbP!$D$2),"&gt;="&amp;AX$6,INDIRECT($F$1&amp;dbP!$D$2&amp;":"&amp;dbP!$D$2),"&lt;="&amp;AX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Y248" s="1">
        <f ca="1">SUMIFS(INDIRECT($F$1&amp;$F248&amp;":"&amp;$F248),INDIRECT($F$1&amp;dbP!$D$2&amp;":"&amp;dbP!$D$2),"&gt;="&amp;AY$6,INDIRECT($F$1&amp;dbP!$D$2&amp;":"&amp;dbP!$D$2),"&lt;="&amp;AY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AZ248" s="1">
        <f ca="1">SUMIFS(INDIRECT($F$1&amp;$F248&amp;":"&amp;$F248),INDIRECT($F$1&amp;dbP!$D$2&amp;":"&amp;dbP!$D$2),"&gt;="&amp;AZ$6,INDIRECT($F$1&amp;dbP!$D$2&amp;":"&amp;dbP!$D$2),"&lt;="&amp;AZ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A248" s="1">
        <f ca="1">SUMIFS(INDIRECT($F$1&amp;$F248&amp;":"&amp;$F248),INDIRECT($F$1&amp;dbP!$D$2&amp;":"&amp;dbP!$D$2),"&gt;="&amp;BA$6,INDIRECT($F$1&amp;dbP!$D$2&amp;":"&amp;dbP!$D$2),"&lt;="&amp;BA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B248" s="1">
        <f ca="1">SUMIFS(INDIRECT($F$1&amp;$F248&amp;":"&amp;$F248),INDIRECT($F$1&amp;dbP!$D$2&amp;":"&amp;dbP!$D$2),"&gt;="&amp;BB$6,INDIRECT($F$1&amp;dbP!$D$2&amp;":"&amp;dbP!$D$2),"&lt;="&amp;BB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C248" s="1">
        <f ca="1">SUMIFS(INDIRECT($F$1&amp;$F248&amp;":"&amp;$F248),INDIRECT($F$1&amp;dbP!$D$2&amp;":"&amp;dbP!$D$2),"&gt;="&amp;BC$6,INDIRECT($F$1&amp;dbP!$D$2&amp;":"&amp;dbP!$D$2),"&lt;="&amp;BC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D248" s="1">
        <f ca="1">SUMIFS(INDIRECT($F$1&amp;$F248&amp;":"&amp;$F248),INDIRECT($F$1&amp;dbP!$D$2&amp;":"&amp;dbP!$D$2),"&gt;="&amp;BD$6,INDIRECT($F$1&amp;dbP!$D$2&amp;":"&amp;dbP!$D$2),"&lt;="&amp;BD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  <c r="BE248" s="1">
        <f ca="1">SUMIFS(INDIRECT($F$1&amp;$F248&amp;":"&amp;$F248),INDIRECT($F$1&amp;dbP!$D$2&amp;":"&amp;dbP!$D$2),"&gt;="&amp;BE$6,INDIRECT($F$1&amp;dbP!$D$2&amp;":"&amp;dbP!$D$2),"&lt;="&amp;BE$7,INDIRECT($F$1&amp;dbP!$O$2&amp;":"&amp;dbP!$O$2),$H248,INDIRECT($F$1&amp;dbP!$P$2&amp;":"&amp;dbP!$P$2),IF($I248=$J248,"*",$I248),INDIRECT($F$1&amp;dbP!$Q$2&amp;":"&amp;dbP!$Q$2),IF(OR($I248=$J248,"  "&amp;$I248=$J248),"*",RIGHT($J248,LEN($J248)-4)))</f>
        <v>0</v>
      </c>
    </row>
    <row r="249" spans="2:57" x14ac:dyDescent="0.3">
      <c r="B249" s="1">
        <f>MAX(B$196:B248)+1</f>
        <v>61</v>
      </c>
      <c r="D249" s="1" t="str">
        <f ca="1">INDIRECT($B$1&amp;Items!AB$2&amp;$B249)</f>
        <v>PL(-)</v>
      </c>
      <c r="F249" s="1" t="str">
        <f ca="1">INDIRECT($B$1&amp;Items!X$2&amp;$B249)</f>
        <v>AA</v>
      </c>
      <c r="H249" s="13" t="str">
        <f ca="1">INDIRECT($B$1&amp;Items!U$2&amp;$B249)</f>
        <v>Себестоимость продаж</v>
      </c>
      <c r="I249" s="13" t="str">
        <f ca="1">IF(INDIRECT($B$1&amp;Items!V$2&amp;$B249)="",H249,INDIRECT($B$1&amp;Items!V$2&amp;$B249))</f>
        <v>Затраты этапа-4 бизнес-процесса</v>
      </c>
      <c r="J249" s="1" t="str">
        <f ca="1">IF(INDIRECT($B$1&amp;Items!W$2&amp;$B249)="",IF(H249&lt;&gt;I249,"  "&amp;I249,I249),"    "&amp;INDIRECT($B$1&amp;Items!W$2&amp;$B249))</f>
        <v xml:space="preserve">    Производственные затраты-29</v>
      </c>
      <c r="S249" s="1">
        <f ca="1">SUM($U249:INDIRECT(ADDRESS(ROW(),SUMIFS($1:$1,$5:$5,MAX($5:$5)))))</f>
        <v>523596.80100000009</v>
      </c>
      <c r="V249" s="1">
        <f ca="1">SUMIFS(INDIRECT($F$1&amp;$F249&amp;":"&amp;$F249),INDIRECT($F$1&amp;dbP!$D$2&amp;":"&amp;dbP!$D$2),"&gt;="&amp;V$6,INDIRECT($F$1&amp;dbP!$D$2&amp;":"&amp;dbP!$D$2),"&lt;="&amp;V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W249" s="1">
        <f ca="1">SUMIFS(INDIRECT($F$1&amp;$F249&amp;":"&amp;$F249),INDIRECT($F$1&amp;dbP!$D$2&amp;":"&amp;dbP!$D$2),"&gt;="&amp;W$6,INDIRECT($F$1&amp;dbP!$D$2&amp;":"&amp;dbP!$D$2),"&lt;="&amp;W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X249" s="1">
        <f ca="1">SUMIFS(INDIRECT($F$1&amp;$F249&amp;":"&amp;$F249),INDIRECT($F$1&amp;dbP!$D$2&amp;":"&amp;dbP!$D$2),"&gt;="&amp;X$6,INDIRECT($F$1&amp;dbP!$D$2&amp;":"&amp;dbP!$D$2),"&lt;="&amp;X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Y249" s="1">
        <f ca="1">SUMIFS(INDIRECT($F$1&amp;$F249&amp;":"&amp;$F249),INDIRECT($F$1&amp;dbP!$D$2&amp;":"&amp;dbP!$D$2),"&gt;="&amp;Y$6,INDIRECT($F$1&amp;dbP!$D$2&amp;":"&amp;dbP!$D$2),"&lt;="&amp;Y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Z249" s="1">
        <f ca="1">SUMIFS(INDIRECT($F$1&amp;$F249&amp;":"&amp;$F249),INDIRECT($F$1&amp;dbP!$D$2&amp;":"&amp;dbP!$D$2),"&gt;="&amp;Z$6,INDIRECT($F$1&amp;dbP!$D$2&amp;":"&amp;dbP!$D$2),"&lt;="&amp;Z$7,INDIRECT($F$1&amp;dbP!$O$2&amp;":"&amp;dbP!$O$2),$H249,INDIRECT($F$1&amp;dbP!$P$2&amp;":"&amp;dbP!$P$2),IF($I249=$J249,"*",$I249),INDIRECT($F$1&amp;dbP!$Q$2&amp;":"&amp;dbP!$Q$2),IF(OR($I249=$J249,"  "&amp;$I249=$J249),"*",RIGHT($J249,LEN($J249)-4)))</f>
        <v>161106.70800000001</v>
      </c>
      <c r="AA249" s="1">
        <f ca="1">SUMIFS(INDIRECT($F$1&amp;$F249&amp;":"&amp;$F249),INDIRECT($F$1&amp;dbP!$D$2&amp;":"&amp;dbP!$D$2),"&gt;="&amp;AA$6,INDIRECT($F$1&amp;dbP!$D$2&amp;":"&amp;dbP!$D$2),"&lt;="&amp;AA$7,INDIRECT($F$1&amp;dbP!$O$2&amp;":"&amp;dbP!$O$2),$H249,INDIRECT($F$1&amp;dbP!$P$2&amp;":"&amp;dbP!$P$2),IF($I249=$J249,"*",$I249),INDIRECT($F$1&amp;dbP!$Q$2&amp;":"&amp;dbP!$Q$2),IF(OR($I249=$J249,"  "&amp;$I249=$J249),"*",RIGHT($J249,LEN($J249)-4)))</f>
        <v>362490.09300000005</v>
      </c>
      <c r="AB249" s="1">
        <f ca="1">SUMIFS(INDIRECT($F$1&amp;$F249&amp;":"&amp;$F249),INDIRECT($F$1&amp;dbP!$D$2&amp;":"&amp;dbP!$D$2),"&gt;="&amp;AB$6,INDIRECT($F$1&amp;dbP!$D$2&amp;":"&amp;dbP!$D$2),"&lt;="&amp;AB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C249" s="1">
        <f ca="1">SUMIFS(INDIRECT($F$1&amp;$F249&amp;":"&amp;$F249),INDIRECT($F$1&amp;dbP!$D$2&amp;":"&amp;dbP!$D$2),"&gt;="&amp;AC$6,INDIRECT($F$1&amp;dbP!$D$2&amp;":"&amp;dbP!$D$2),"&lt;="&amp;AC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D249" s="1">
        <f ca="1">SUMIFS(INDIRECT($F$1&amp;$F249&amp;":"&amp;$F249),INDIRECT($F$1&amp;dbP!$D$2&amp;":"&amp;dbP!$D$2),"&gt;="&amp;AD$6,INDIRECT($F$1&amp;dbP!$D$2&amp;":"&amp;dbP!$D$2),"&lt;="&amp;AD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E249" s="1">
        <f ca="1">SUMIFS(INDIRECT($F$1&amp;$F249&amp;":"&amp;$F249),INDIRECT($F$1&amp;dbP!$D$2&amp;":"&amp;dbP!$D$2),"&gt;="&amp;AE$6,INDIRECT($F$1&amp;dbP!$D$2&amp;":"&amp;dbP!$D$2),"&lt;="&amp;AE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F249" s="1">
        <f ca="1">SUMIFS(INDIRECT($F$1&amp;$F249&amp;":"&amp;$F249),INDIRECT($F$1&amp;dbP!$D$2&amp;":"&amp;dbP!$D$2),"&gt;="&amp;AF$6,INDIRECT($F$1&amp;dbP!$D$2&amp;":"&amp;dbP!$D$2),"&lt;="&amp;AF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G249" s="1">
        <f ca="1">SUMIFS(INDIRECT($F$1&amp;$F249&amp;":"&amp;$F249),INDIRECT($F$1&amp;dbP!$D$2&amp;":"&amp;dbP!$D$2),"&gt;="&amp;AG$6,INDIRECT($F$1&amp;dbP!$D$2&amp;":"&amp;dbP!$D$2),"&lt;="&amp;AG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H249" s="1">
        <f ca="1">SUMIFS(INDIRECT($F$1&amp;$F249&amp;":"&amp;$F249),INDIRECT($F$1&amp;dbP!$D$2&amp;":"&amp;dbP!$D$2),"&gt;="&amp;AH$6,INDIRECT($F$1&amp;dbP!$D$2&amp;":"&amp;dbP!$D$2),"&lt;="&amp;AH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I249" s="1">
        <f ca="1">SUMIFS(INDIRECT($F$1&amp;$F249&amp;":"&amp;$F249),INDIRECT($F$1&amp;dbP!$D$2&amp;":"&amp;dbP!$D$2),"&gt;="&amp;AI$6,INDIRECT($F$1&amp;dbP!$D$2&amp;":"&amp;dbP!$D$2),"&lt;="&amp;AI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J249" s="1">
        <f ca="1">SUMIFS(INDIRECT($F$1&amp;$F249&amp;":"&amp;$F249),INDIRECT($F$1&amp;dbP!$D$2&amp;":"&amp;dbP!$D$2),"&gt;="&amp;AJ$6,INDIRECT($F$1&amp;dbP!$D$2&amp;":"&amp;dbP!$D$2),"&lt;="&amp;AJ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K249" s="1">
        <f ca="1">SUMIFS(INDIRECT($F$1&amp;$F249&amp;":"&amp;$F249),INDIRECT($F$1&amp;dbP!$D$2&amp;":"&amp;dbP!$D$2),"&gt;="&amp;AK$6,INDIRECT($F$1&amp;dbP!$D$2&amp;":"&amp;dbP!$D$2),"&lt;="&amp;AK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L249" s="1">
        <f ca="1">SUMIFS(INDIRECT($F$1&amp;$F249&amp;":"&amp;$F249),INDIRECT($F$1&amp;dbP!$D$2&amp;":"&amp;dbP!$D$2),"&gt;="&amp;AL$6,INDIRECT($F$1&amp;dbP!$D$2&amp;":"&amp;dbP!$D$2),"&lt;="&amp;AL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M249" s="1">
        <f ca="1">SUMIFS(INDIRECT($F$1&amp;$F249&amp;":"&amp;$F249),INDIRECT($F$1&amp;dbP!$D$2&amp;":"&amp;dbP!$D$2),"&gt;="&amp;AM$6,INDIRECT($F$1&amp;dbP!$D$2&amp;":"&amp;dbP!$D$2),"&lt;="&amp;AM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N249" s="1">
        <f ca="1">SUMIFS(INDIRECT($F$1&amp;$F249&amp;":"&amp;$F249),INDIRECT($F$1&amp;dbP!$D$2&amp;":"&amp;dbP!$D$2),"&gt;="&amp;AN$6,INDIRECT($F$1&amp;dbP!$D$2&amp;":"&amp;dbP!$D$2),"&lt;="&amp;AN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O249" s="1">
        <f ca="1">SUMIFS(INDIRECT($F$1&amp;$F249&amp;":"&amp;$F249),INDIRECT($F$1&amp;dbP!$D$2&amp;":"&amp;dbP!$D$2),"&gt;="&amp;AO$6,INDIRECT($F$1&amp;dbP!$D$2&amp;":"&amp;dbP!$D$2),"&lt;="&amp;AO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P249" s="1">
        <f ca="1">SUMIFS(INDIRECT($F$1&amp;$F249&amp;":"&amp;$F249),INDIRECT($F$1&amp;dbP!$D$2&amp;":"&amp;dbP!$D$2),"&gt;="&amp;AP$6,INDIRECT($F$1&amp;dbP!$D$2&amp;":"&amp;dbP!$D$2),"&lt;="&amp;AP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Q249" s="1">
        <f ca="1">SUMIFS(INDIRECT($F$1&amp;$F249&amp;":"&amp;$F249),INDIRECT($F$1&amp;dbP!$D$2&amp;":"&amp;dbP!$D$2),"&gt;="&amp;AQ$6,INDIRECT($F$1&amp;dbP!$D$2&amp;":"&amp;dbP!$D$2),"&lt;="&amp;AQ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R249" s="1">
        <f ca="1">SUMIFS(INDIRECT($F$1&amp;$F249&amp;":"&amp;$F249),INDIRECT($F$1&amp;dbP!$D$2&amp;":"&amp;dbP!$D$2),"&gt;="&amp;AR$6,INDIRECT($F$1&amp;dbP!$D$2&amp;":"&amp;dbP!$D$2),"&lt;="&amp;AR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S249" s="1">
        <f ca="1">SUMIFS(INDIRECT($F$1&amp;$F249&amp;":"&amp;$F249),INDIRECT($F$1&amp;dbP!$D$2&amp;":"&amp;dbP!$D$2),"&gt;="&amp;AS$6,INDIRECT($F$1&amp;dbP!$D$2&amp;":"&amp;dbP!$D$2),"&lt;="&amp;AS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T249" s="1">
        <f ca="1">SUMIFS(INDIRECT($F$1&amp;$F249&amp;":"&amp;$F249),INDIRECT($F$1&amp;dbP!$D$2&amp;":"&amp;dbP!$D$2),"&gt;="&amp;AT$6,INDIRECT($F$1&amp;dbP!$D$2&amp;":"&amp;dbP!$D$2),"&lt;="&amp;AT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U249" s="1">
        <f ca="1">SUMIFS(INDIRECT($F$1&amp;$F249&amp;":"&amp;$F249),INDIRECT($F$1&amp;dbP!$D$2&amp;":"&amp;dbP!$D$2),"&gt;="&amp;AU$6,INDIRECT($F$1&amp;dbP!$D$2&amp;":"&amp;dbP!$D$2),"&lt;="&amp;AU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V249" s="1">
        <f ca="1">SUMIFS(INDIRECT($F$1&amp;$F249&amp;":"&amp;$F249),INDIRECT($F$1&amp;dbP!$D$2&amp;":"&amp;dbP!$D$2),"&gt;="&amp;AV$6,INDIRECT($F$1&amp;dbP!$D$2&amp;":"&amp;dbP!$D$2),"&lt;="&amp;AV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W249" s="1">
        <f ca="1">SUMIFS(INDIRECT($F$1&amp;$F249&amp;":"&amp;$F249),INDIRECT($F$1&amp;dbP!$D$2&amp;":"&amp;dbP!$D$2),"&gt;="&amp;AW$6,INDIRECT($F$1&amp;dbP!$D$2&amp;":"&amp;dbP!$D$2),"&lt;="&amp;AW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X249" s="1">
        <f ca="1">SUMIFS(INDIRECT($F$1&amp;$F249&amp;":"&amp;$F249),INDIRECT($F$1&amp;dbP!$D$2&amp;":"&amp;dbP!$D$2),"&gt;="&amp;AX$6,INDIRECT($F$1&amp;dbP!$D$2&amp;":"&amp;dbP!$D$2),"&lt;="&amp;AX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Y249" s="1">
        <f ca="1">SUMIFS(INDIRECT($F$1&amp;$F249&amp;":"&amp;$F249),INDIRECT($F$1&amp;dbP!$D$2&amp;":"&amp;dbP!$D$2),"&gt;="&amp;AY$6,INDIRECT($F$1&amp;dbP!$D$2&amp;":"&amp;dbP!$D$2),"&lt;="&amp;AY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AZ249" s="1">
        <f ca="1">SUMIFS(INDIRECT($F$1&amp;$F249&amp;":"&amp;$F249),INDIRECT($F$1&amp;dbP!$D$2&amp;":"&amp;dbP!$D$2),"&gt;="&amp;AZ$6,INDIRECT($F$1&amp;dbP!$D$2&amp;":"&amp;dbP!$D$2),"&lt;="&amp;AZ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A249" s="1">
        <f ca="1">SUMIFS(INDIRECT($F$1&amp;$F249&amp;":"&amp;$F249),INDIRECT($F$1&amp;dbP!$D$2&amp;":"&amp;dbP!$D$2),"&gt;="&amp;BA$6,INDIRECT($F$1&amp;dbP!$D$2&amp;":"&amp;dbP!$D$2),"&lt;="&amp;BA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B249" s="1">
        <f ca="1">SUMIFS(INDIRECT($F$1&amp;$F249&amp;":"&amp;$F249),INDIRECT($F$1&amp;dbP!$D$2&amp;":"&amp;dbP!$D$2),"&gt;="&amp;BB$6,INDIRECT($F$1&amp;dbP!$D$2&amp;":"&amp;dbP!$D$2),"&lt;="&amp;BB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C249" s="1">
        <f ca="1">SUMIFS(INDIRECT($F$1&amp;$F249&amp;":"&amp;$F249),INDIRECT($F$1&amp;dbP!$D$2&amp;":"&amp;dbP!$D$2),"&gt;="&amp;BC$6,INDIRECT($F$1&amp;dbP!$D$2&amp;":"&amp;dbP!$D$2),"&lt;="&amp;BC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D249" s="1">
        <f ca="1">SUMIFS(INDIRECT($F$1&amp;$F249&amp;":"&amp;$F249),INDIRECT($F$1&amp;dbP!$D$2&amp;":"&amp;dbP!$D$2),"&gt;="&amp;BD$6,INDIRECT($F$1&amp;dbP!$D$2&amp;":"&amp;dbP!$D$2),"&lt;="&amp;BD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  <c r="BE249" s="1">
        <f ca="1">SUMIFS(INDIRECT($F$1&amp;$F249&amp;":"&amp;$F249),INDIRECT($F$1&amp;dbP!$D$2&amp;":"&amp;dbP!$D$2),"&gt;="&amp;BE$6,INDIRECT($F$1&amp;dbP!$D$2&amp;":"&amp;dbP!$D$2),"&lt;="&amp;BE$7,INDIRECT($F$1&amp;dbP!$O$2&amp;":"&amp;dbP!$O$2),$H249,INDIRECT($F$1&amp;dbP!$P$2&amp;":"&amp;dbP!$P$2),IF($I249=$J249,"*",$I249),INDIRECT($F$1&amp;dbP!$Q$2&amp;":"&amp;dbP!$Q$2),IF(OR($I249=$J249,"  "&amp;$I249=$J249),"*",RIGHT($J249,LEN($J249)-4)))</f>
        <v>0</v>
      </c>
    </row>
    <row r="250" spans="2:57" x14ac:dyDescent="0.3">
      <c r="B250" s="1">
        <f>MAX(B$196:B249)+1</f>
        <v>62</v>
      </c>
      <c r="D250" s="1" t="str">
        <f ca="1">INDIRECT($B$1&amp;Items!AB$2&amp;$B250)</f>
        <v>PL(-)</v>
      </c>
      <c r="F250" s="1" t="str">
        <f ca="1">INDIRECT($B$1&amp;Items!X$2&amp;$B250)</f>
        <v>AA</v>
      </c>
      <c r="H250" s="13" t="str">
        <f ca="1">INDIRECT($B$1&amp;Items!U$2&amp;$B250)</f>
        <v>Себестоимость продаж</v>
      </c>
      <c r="I250" s="13" t="str">
        <f ca="1">IF(INDIRECT($B$1&amp;Items!V$2&amp;$B250)="",H250,INDIRECT($B$1&amp;Items!V$2&amp;$B250))</f>
        <v>Затраты этапа-4 бизнес-процесса</v>
      </c>
      <c r="J250" s="1" t="str">
        <f ca="1">IF(INDIRECT($B$1&amp;Items!W$2&amp;$B250)="",IF(H250&lt;&gt;I250,"  "&amp;I250,I250),"    "&amp;INDIRECT($B$1&amp;Items!W$2&amp;$B250))</f>
        <v xml:space="preserve">    Производственные затраты-30</v>
      </c>
      <c r="S250" s="1">
        <f ca="1">SUM($U250:INDIRECT(ADDRESS(ROW(),SUMIFS($1:$1,$5:$5,MAX($5:$5)))))</f>
        <v>677972.63066389994</v>
      </c>
      <c r="V250" s="1">
        <f ca="1">SUMIFS(INDIRECT($F$1&amp;$F250&amp;":"&amp;$F250),INDIRECT($F$1&amp;dbP!$D$2&amp;":"&amp;dbP!$D$2),"&gt;="&amp;V$6,INDIRECT($F$1&amp;dbP!$D$2&amp;":"&amp;dbP!$D$2),"&lt;="&amp;V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W250" s="1">
        <f ca="1">SUMIFS(INDIRECT($F$1&amp;$F250&amp;":"&amp;$F250),INDIRECT($F$1&amp;dbP!$D$2&amp;":"&amp;dbP!$D$2),"&gt;="&amp;W$6,INDIRECT($F$1&amp;dbP!$D$2&amp;":"&amp;dbP!$D$2),"&lt;="&amp;W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X250" s="1">
        <f ca="1">SUMIFS(INDIRECT($F$1&amp;$F250&amp;":"&amp;$F250),INDIRECT($F$1&amp;dbP!$D$2&amp;":"&amp;dbP!$D$2),"&gt;="&amp;X$6,INDIRECT($F$1&amp;dbP!$D$2&amp;":"&amp;dbP!$D$2),"&lt;="&amp;X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Y250" s="1">
        <f ca="1">SUMIFS(INDIRECT($F$1&amp;$F250&amp;":"&amp;$F250),INDIRECT($F$1&amp;dbP!$D$2&amp;":"&amp;dbP!$D$2),"&gt;="&amp;Y$6,INDIRECT($F$1&amp;dbP!$D$2&amp;":"&amp;dbP!$D$2),"&lt;="&amp;Y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Z250" s="1">
        <f ca="1">SUMIFS(INDIRECT($F$1&amp;$F250&amp;":"&amp;$F250),INDIRECT($F$1&amp;dbP!$D$2&amp;":"&amp;dbP!$D$2),"&gt;="&amp;Z$6,INDIRECT($F$1&amp;dbP!$D$2&amp;":"&amp;dbP!$D$2),"&lt;="&amp;Z$7,INDIRECT($F$1&amp;dbP!$O$2&amp;":"&amp;dbP!$O$2),$H250,INDIRECT($F$1&amp;dbP!$P$2&amp;":"&amp;dbP!$P$2),IF($I250=$J250,"*",$I250),INDIRECT($F$1&amp;dbP!$Q$2&amp;":"&amp;dbP!$Q$2),IF(OR($I250=$J250,"  "&amp;$I250=$J250),"*",RIGHT($J250,LEN($J250)-4)))</f>
        <v>208606.96328120001</v>
      </c>
      <c r="AA250" s="1">
        <f ca="1">SUMIFS(INDIRECT($F$1&amp;$F250&amp;":"&amp;$F250),INDIRECT($F$1&amp;dbP!$D$2&amp;":"&amp;dbP!$D$2),"&gt;="&amp;AA$6,INDIRECT($F$1&amp;dbP!$D$2&amp;":"&amp;dbP!$D$2),"&lt;="&amp;AA$7,INDIRECT($F$1&amp;dbP!$O$2&amp;":"&amp;dbP!$O$2),$H250,INDIRECT($F$1&amp;dbP!$P$2&amp;":"&amp;dbP!$P$2),IF($I250=$J250,"*",$I250),INDIRECT($F$1&amp;dbP!$Q$2&amp;":"&amp;dbP!$Q$2),IF(OR($I250=$J250,"  "&amp;$I250=$J250),"*",RIGHT($J250,LEN($J250)-4)))</f>
        <v>469365.66738269996</v>
      </c>
      <c r="AB250" s="1">
        <f ca="1">SUMIFS(INDIRECT($F$1&amp;$F250&amp;":"&amp;$F250),INDIRECT($F$1&amp;dbP!$D$2&amp;":"&amp;dbP!$D$2),"&gt;="&amp;AB$6,INDIRECT($F$1&amp;dbP!$D$2&amp;":"&amp;dbP!$D$2),"&lt;="&amp;AB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C250" s="1">
        <f ca="1">SUMIFS(INDIRECT($F$1&amp;$F250&amp;":"&amp;$F250),INDIRECT($F$1&amp;dbP!$D$2&amp;":"&amp;dbP!$D$2),"&gt;="&amp;AC$6,INDIRECT($F$1&amp;dbP!$D$2&amp;":"&amp;dbP!$D$2),"&lt;="&amp;AC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D250" s="1">
        <f ca="1">SUMIFS(INDIRECT($F$1&amp;$F250&amp;":"&amp;$F250),INDIRECT($F$1&amp;dbP!$D$2&amp;":"&amp;dbP!$D$2),"&gt;="&amp;AD$6,INDIRECT($F$1&amp;dbP!$D$2&amp;":"&amp;dbP!$D$2),"&lt;="&amp;AD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E250" s="1">
        <f ca="1">SUMIFS(INDIRECT($F$1&amp;$F250&amp;":"&amp;$F250),INDIRECT($F$1&amp;dbP!$D$2&amp;":"&amp;dbP!$D$2),"&gt;="&amp;AE$6,INDIRECT($F$1&amp;dbP!$D$2&amp;":"&amp;dbP!$D$2),"&lt;="&amp;AE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F250" s="1">
        <f ca="1">SUMIFS(INDIRECT($F$1&amp;$F250&amp;":"&amp;$F250),INDIRECT($F$1&amp;dbP!$D$2&amp;":"&amp;dbP!$D$2),"&gt;="&amp;AF$6,INDIRECT($F$1&amp;dbP!$D$2&amp;":"&amp;dbP!$D$2),"&lt;="&amp;AF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G250" s="1">
        <f ca="1">SUMIFS(INDIRECT($F$1&amp;$F250&amp;":"&amp;$F250),INDIRECT($F$1&amp;dbP!$D$2&amp;":"&amp;dbP!$D$2),"&gt;="&amp;AG$6,INDIRECT($F$1&amp;dbP!$D$2&amp;":"&amp;dbP!$D$2),"&lt;="&amp;AG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H250" s="1">
        <f ca="1">SUMIFS(INDIRECT($F$1&amp;$F250&amp;":"&amp;$F250),INDIRECT($F$1&amp;dbP!$D$2&amp;":"&amp;dbP!$D$2),"&gt;="&amp;AH$6,INDIRECT($F$1&amp;dbP!$D$2&amp;":"&amp;dbP!$D$2),"&lt;="&amp;AH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I250" s="1">
        <f ca="1">SUMIFS(INDIRECT($F$1&amp;$F250&amp;":"&amp;$F250),INDIRECT($F$1&amp;dbP!$D$2&amp;":"&amp;dbP!$D$2),"&gt;="&amp;AI$6,INDIRECT($F$1&amp;dbP!$D$2&amp;":"&amp;dbP!$D$2),"&lt;="&amp;AI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J250" s="1">
        <f ca="1">SUMIFS(INDIRECT($F$1&amp;$F250&amp;":"&amp;$F250),INDIRECT($F$1&amp;dbP!$D$2&amp;":"&amp;dbP!$D$2),"&gt;="&amp;AJ$6,INDIRECT($F$1&amp;dbP!$D$2&amp;":"&amp;dbP!$D$2),"&lt;="&amp;AJ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K250" s="1">
        <f ca="1">SUMIFS(INDIRECT($F$1&amp;$F250&amp;":"&amp;$F250),INDIRECT($F$1&amp;dbP!$D$2&amp;":"&amp;dbP!$D$2),"&gt;="&amp;AK$6,INDIRECT($F$1&amp;dbP!$D$2&amp;":"&amp;dbP!$D$2),"&lt;="&amp;AK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L250" s="1">
        <f ca="1">SUMIFS(INDIRECT($F$1&amp;$F250&amp;":"&amp;$F250),INDIRECT($F$1&amp;dbP!$D$2&amp;":"&amp;dbP!$D$2),"&gt;="&amp;AL$6,INDIRECT($F$1&amp;dbP!$D$2&amp;":"&amp;dbP!$D$2),"&lt;="&amp;AL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M250" s="1">
        <f ca="1">SUMIFS(INDIRECT($F$1&amp;$F250&amp;":"&amp;$F250),INDIRECT($F$1&amp;dbP!$D$2&amp;":"&amp;dbP!$D$2),"&gt;="&amp;AM$6,INDIRECT($F$1&amp;dbP!$D$2&amp;":"&amp;dbP!$D$2),"&lt;="&amp;AM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N250" s="1">
        <f ca="1">SUMIFS(INDIRECT($F$1&amp;$F250&amp;":"&amp;$F250),INDIRECT($F$1&amp;dbP!$D$2&amp;":"&amp;dbP!$D$2),"&gt;="&amp;AN$6,INDIRECT($F$1&amp;dbP!$D$2&amp;":"&amp;dbP!$D$2),"&lt;="&amp;AN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O250" s="1">
        <f ca="1">SUMIFS(INDIRECT($F$1&amp;$F250&amp;":"&amp;$F250),INDIRECT($F$1&amp;dbP!$D$2&amp;":"&amp;dbP!$D$2),"&gt;="&amp;AO$6,INDIRECT($F$1&amp;dbP!$D$2&amp;":"&amp;dbP!$D$2),"&lt;="&amp;AO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P250" s="1">
        <f ca="1">SUMIFS(INDIRECT($F$1&amp;$F250&amp;":"&amp;$F250),INDIRECT($F$1&amp;dbP!$D$2&amp;":"&amp;dbP!$D$2),"&gt;="&amp;AP$6,INDIRECT($F$1&amp;dbP!$D$2&amp;":"&amp;dbP!$D$2),"&lt;="&amp;AP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Q250" s="1">
        <f ca="1">SUMIFS(INDIRECT($F$1&amp;$F250&amp;":"&amp;$F250),INDIRECT($F$1&amp;dbP!$D$2&amp;":"&amp;dbP!$D$2),"&gt;="&amp;AQ$6,INDIRECT($F$1&amp;dbP!$D$2&amp;":"&amp;dbP!$D$2),"&lt;="&amp;AQ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R250" s="1">
        <f ca="1">SUMIFS(INDIRECT($F$1&amp;$F250&amp;":"&amp;$F250),INDIRECT($F$1&amp;dbP!$D$2&amp;":"&amp;dbP!$D$2),"&gt;="&amp;AR$6,INDIRECT($F$1&amp;dbP!$D$2&amp;":"&amp;dbP!$D$2),"&lt;="&amp;AR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S250" s="1">
        <f ca="1">SUMIFS(INDIRECT($F$1&amp;$F250&amp;":"&amp;$F250),INDIRECT($F$1&amp;dbP!$D$2&amp;":"&amp;dbP!$D$2),"&gt;="&amp;AS$6,INDIRECT($F$1&amp;dbP!$D$2&amp;":"&amp;dbP!$D$2),"&lt;="&amp;AS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T250" s="1">
        <f ca="1">SUMIFS(INDIRECT($F$1&amp;$F250&amp;":"&amp;$F250),INDIRECT($F$1&amp;dbP!$D$2&amp;":"&amp;dbP!$D$2),"&gt;="&amp;AT$6,INDIRECT($F$1&amp;dbP!$D$2&amp;":"&amp;dbP!$D$2),"&lt;="&amp;AT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U250" s="1">
        <f ca="1">SUMIFS(INDIRECT($F$1&amp;$F250&amp;":"&amp;$F250),INDIRECT($F$1&amp;dbP!$D$2&amp;":"&amp;dbP!$D$2),"&gt;="&amp;AU$6,INDIRECT($F$1&amp;dbP!$D$2&amp;":"&amp;dbP!$D$2),"&lt;="&amp;AU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V250" s="1">
        <f ca="1">SUMIFS(INDIRECT($F$1&amp;$F250&amp;":"&amp;$F250),INDIRECT($F$1&amp;dbP!$D$2&amp;":"&amp;dbP!$D$2),"&gt;="&amp;AV$6,INDIRECT($F$1&amp;dbP!$D$2&amp;":"&amp;dbP!$D$2),"&lt;="&amp;AV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W250" s="1">
        <f ca="1">SUMIFS(INDIRECT($F$1&amp;$F250&amp;":"&amp;$F250),INDIRECT($F$1&amp;dbP!$D$2&amp;":"&amp;dbP!$D$2),"&gt;="&amp;AW$6,INDIRECT($F$1&amp;dbP!$D$2&amp;":"&amp;dbP!$D$2),"&lt;="&amp;AW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X250" s="1">
        <f ca="1">SUMIFS(INDIRECT($F$1&amp;$F250&amp;":"&amp;$F250),INDIRECT($F$1&amp;dbP!$D$2&amp;":"&amp;dbP!$D$2),"&gt;="&amp;AX$6,INDIRECT($F$1&amp;dbP!$D$2&amp;":"&amp;dbP!$D$2),"&lt;="&amp;AX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Y250" s="1">
        <f ca="1">SUMIFS(INDIRECT($F$1&amp;$F250&amp;":"&amp;$F250),INDIRECT($F$1&amp;dbP!$D$2&amp;":"&amp;dbP!$D$2),"&gt;="&amp;AY$6,INDIRECT($F$1&amp;dbP!$D$2&amp;":"&amp;dbP!$D$2),"&lt;="&amp;AY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AZ250" s="1">
        <f ca="1">SUMIFS(INDIRECT($F$1&amp;$F250&amp;":"&amp;$F250),INDIRECT($F$1&amp;dbP!$D$2&amp;":"&amp;dbP!$D$2),"&gt;="&amp;AZ$6,INDIRECT($F$1&amp;dbP!$D$2&amp;":"&amp;dbP!$D$2),"&lt;="&amp;AZ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A250" s="1">
        <f ca="1">SUMIFS(INDIRECT($F$1&amp;$F250&amp;":"&amp;$F250),INDIRECT($F$1&amp;dbP!$D$2&amp;":"&amp;dbP!$D$2),"&gt;="&amp;BA$6,INDIRECT($F$1&amp;dbP!$D$2&amp;":"&amp;dbP!$D$2),"&lt;="&amp;BA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B250" s="1">
        <f ca="1">SUMIFS(INDIRECT($F$1&amp;$F250&amp;":"&amp;$F250),INDIRECT($F$1&amp;dbP!$D$2&amp;":"&amp;dbP!$D$2),"&gt;="&amp;BB$6,INDIRECT($F$1&amp;dbP!$D$2&amp;":"&amp;dbP!$D$2),"&lt;="&amp;BB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C250" s="1">
        <f ca="1">SUMIFS(INDIRECT($F$1&amp;$F250&amp;":"&amp;$F250),INDIRECT($F$1&amp;dbP!$D$2&amp;":"&amp;dbP!$D$2),"&gt;="&amp;BC$6,INDIRECT($F$1&amp;dbP!$D$2&amp;":"&amp;dbP!$D$2),"&lt;="&amp;BC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D250" s="1">
        <f ca="1">SUMIFS(INDIRECT($F$1&amp;$F250&amp;":"&amp;$F250),INDIRECT($F$1&amp;dbP!$D$2&amp;":"&amp;dbP!$D$2),"&gt;="&amp;BD$6,INDIRECT($F$1&amp;dbP!$D$2&amp;":"&amp;dbP!$D$2),"&lt;="&amp;BD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  <c r="BE250" s="1">
        <f ca="1">SUMIFS(INDIRECT($F$1&amp;$F250&amp;":"&amp;$F250),INDIRECT($F$1&amp;dbP!$D$2&amp;":"&amp;dbP!$D$2),"&gt;="&amp;BE$6,INDIRECT($F$1&amp;dbP!$D$2&amp;":"&amp;dbP!$D$2),"&lt;="&amp;BE$7,INDIRECT($F$1&amp;dbP!$O$2&amp;":"&amp;dbP!$O$2),$H250,INDIRECT($F$1&amp;dbP!$P$2&amp;":"&amp;dbP!$P$2),IF($I250=$J250,"*",$I250),INDIRECT($F$1&amp;dbP!$Q$2&amp;":"&amp;dbP!$Q$2),IF(OR($I250=$J250,"  "&amp;$I250=$J250),"*",RIGHT($J250,LEN($J250)-4)))</f>
        <v>0</v>
      </c>
    </row>
    <row r="251" spans="2:57" x14ac:dyDescent="0.3">
      <c r="B251" s="1">
        <f>MAX(B$196:B250)+1</f>
        <v>63</v>
      </c>
      <c r="D251" s="1" t="str">
        <f ca="1">INDIRECT($B$1&amp;Items!AB$2&amp;$B251)</f>
        <v>PL(-)</v>
      </c>
      <c r="F251" s="1" t="str">
        <f ca="1">INDIRECT($B$1&amp;Items!X$2&amp;$B251)</f>
        <v>AA</v>
      </c>
      <c r="H251" s="13" t="str">
        <f ca="1">INDIRECT($B$1&amp;Items!U$2&amp;$B251)</f>
        <v>Себестоимость продаж</v>
      </c>
      <c r="I251" s="13" t="str">
        <f ca="1">IF(INDIRECT($B$1&amp;Items!V$2&amp;$B251)="",H251,INDIRECT($B$1&amp;Items!V$2&amp;$B251))</f>
        <v>Затраты этапа-4 бизнес-процесса</v>
      </c>
      <c r="J251" s="1" t="str">
        <f ca="1">IF(INDIRECT($B$1&amp;Items!W$2&amp;$B251)="",IF(H251&lt;&gt;I251,"  "&amp;I251,I251),"    "&amp;INDIRECT($B$1&amp;Items!W$2&amp;$B251))</f>
        <v xml:space="preserve">    Производственные затраты-31</v>
      </c>
      <c r="S251" s="1">
        <f ca="1">SUM($U251:INDIRECT(ADDRESS(ROW(),SUMIFS($1:$1,$5:$5,MAX($5:$5)))))</f>
        <v>755064.49979609996</v>
      </c>
      <c r="V251" s="1">
        <f ca="1">SUMIFS(INDIRECT($F$1&amp;$F251&amp;":"&amp;$F251),INDIRECT($F$1&amp;dbP!$D$2&amp;":"&amp;dbP!$D$2),"&gt;="&amp;V$6,INDIRECT($F$1&amp;dbP!$D$2&amp;":"&amp;dbP!$D$2),"&lt;="&amp;V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W251" s="1">
        <f ca="1">SUMIFS(INDIRECT($F$1&amp;$F251&amp;":"&amp;$F251),INDIRECT($F$1&amp;dbP!$D$2&amp;":"&amp;dbP!$D$2),"&gt;="&amp;W$6,INDIRECT($F$1&amp;dbP!$D$2&amp;":"&amp;dbP!$D$2),"&lt;="&amp;W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X251" s="1">
        <f ca="1">SUMIFS(INDIRECT($F$1&amp;$F251&amp;":"&amp;$F251),INDIRECT($F$1&amp;dbP!$D$2&amp;":"&amp;dbP!$D$2),"&gt;="&amp;X$6,INDIRECT($F$1&amp;dbP!$D$2&amp;":"&amp;dbP!$D$2),"&lt;="&amp;X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Y251" s="1">
        <f ca="1">SUMIFS(INDIRECT($F$1&amp;$F251&amp;":"&amp;$F251),INDIRECT($F$1&amp;dbP!$D$2&amp;":"&amp;dbP!$D$2),"&gt;="&amp;Y$6,INDIRECT($F$1&amp;dbP!$D$2&amp;":"&amp;dbP!$D$2),"&lt;="&amp;Y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Z251" s="1">
        <f ca="1">SUMIFS(INDIRECT($F$1&amp;$F251&amp;":"&amp;$F251),INDIRECT($F$1&amp;dbP!$D$2&amp;":"&amp;dbP!$D$2),"&gt;="&amp;Z$6,INDIRECT($F$1&amp;dbP!$D$2&amp;":"&amp;dbP!$D$2),"&lt;="&amp;Z$7,INDIRECT($F$1&amp;dbP!$O$2&amp;":"&amp;dbP!$O$2),$H251,INDIRECT($F$1&amp;dbP!$P$2&amp;":"&amp;dbP!$P$2),IF($I251=$J251,"*",$I251),INDIRECT($F$1&amp;dbP!$Q$2&amp;":"&amp;dbP!$Q$2),IF(OR($I251=$J251,"  "&amp;$I251=$J251),"*",RIGHT($J251,LEN($J251)-4)))</f>
        <v>232327.53839880001</v>
      </c>
      <c r="AA251" s="1">
        <f ca="1">SUMIFS(INDIRECT($F$1&amp;$F251&amp;":"&amp;$F251),INDIRECT($F$1&amp;dbP!$D$2&amp;":"&amp;dbP!$D$2),"&gt;="&amp;AA$6,INDIRECT($F$1&amp;dbP!$D$2&amp;":"&amp;dbP!$D$2),"&lt;="&amp;AA$7,INDIRECT($F$1&amp;dbP!$O$2&amp;":"&amp;dbP!$O$2),$H251,INDIRECT($F$1&amp;dbP!$P$2&amp;":"&amp;dbP!$P$2),IF($I251=$J251,"*",$I251),INDIRECT($F$1&amp;dbP!$Q$2&amp;":"&amp;dbP!$Q$2),IF(OR($I251=$J251,"  "&amp;$I251=$J251),"*",RIGHT($J251,LEN($J251)-4)))</f>
        <v>522736.96139730001</v>
      </c>
      <c r="AB251" s="1">
        <f ca="1">SUMIFS(INDIRECT($F$1&amp;$F251&amp;":"&amp;$F251),INDIRECT($F$1&amp;dbP!$D$2&amp;":"&amp;dbP!$D$2),"&gt;="&amp;AB$6,INDIRECT($F$1&amp;dbP!$D$2&amp;":"&amp;dbP!$D$2),"&lt;="&amp;AB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C251" s="1">
        <f ca="1">SUMIFS(INDIRECT($F$1&amp;$F251&amp;":"&amp;$F251),INDIRECT($F$1&amp;dbP!$D$2&amp;":"&amp;dbP!$D$2),"&gt;="&amp;AC$6,INDIRECT($F$1&amp;dbP!$D$2&amp;":"&amp;dbP!$D$2),"&lt;="&amp;AC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D251" s="1">
        <f ca="1">SUMIFS(INDIRECT($F$1&amp;$F251&amp;":"&amp;$F251),INDIRECT($F$1&amp;dbP!$D$2&amp;":"&amp;dbP!$D$2),"&gt;="&amp;AD$6,INDIRECT($F$1&amp;dbP!$D$2&amp;":"&amp;dbP!$D$2),"&lt;="&amp;AD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E251" s="1">
        <f ca="1">SUMIFS(INDIRECT($F$1&amp;$F251&amp;":"&amp;$F251),INDIRECT($F$1&amp;dbP!$D$2&amp;":"&amp;dbP!$D$2),"&gt;="&amp;AE$6,INDIRECT($F$1&amp;dbP!$D$2&amp;":"&amp;dbP!$D$2),"&lt;="&amp;AE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F251" s="1">
        <f ca="1">SUMIFS(INDIRECT($F$1&amp;$F251&amp;":"&amp;$F251),INDIRECT($F$1&amp;dbP!$D$2&amp;":"&amp;dbP!$D$2),"&gt;="&amp;AF$6,INDIRECT($F$1&amp;dbP!$D$2&amp;":"&amp;dbP!$D$2),"&lt;="&amp;AF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G251" s="1">
        <f ca="1">SUMIFS(INDIRECT($F$1&amp;$F251&amp;":"&amp;$F251),INDIRECT($F$1&amp;dbP!$D$2&amp;":"&amp;dbP!$D$2),"&gt;="&amp;AG$6,INDIRECT($F$1&amp;dbP!$D$2&amp;":"&amp;dbP!$D$2),"&lt;="&amp;AG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H251" s="1">
        <f ca="1">SUMIFS(INDIRECT($F$1&amp;$F251&amp;":"&amp;$F251),INDIRECT($F$1&amp;dbP!$D$2&amp;":"&amp;dbP!$D$2),"&gt;="&amp;AH$6,INDIRECT($F$1&amp;dbP!$D$2&amp;":"&amp;dbP!$D$2),"&lt;="&amp;AH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I251" s="1">
        <f ca="1">SUMIFS(INDIRECT($F$1&amp;$F251&amp;":"&amp;$F251),INDIRECT($F$1&amp;dbP!$D$2&amp;":"&amp;dbP!$D$2),"&gt;="&amp;AI$6,INDIRECT($F$1&amp;dbP!$D$2&amp;":"&amp;dbP!$D$2),"&lt;="&amp;AI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J251" s="1">
        <f ca="1">SUMIFS(INDIRECT($F$1&amp;$F251&amp;":"&amp;$F251),INDIRECT($F$1&amp;dbP!$D$2&amp;":"&amp;dbP!$D$2),"&gt;="&amp;AJ$6,INDIRECT($F$1&amp;dbP!$D$2&amp;":"&amp;dbP!$D$2),"&lt;="&amp;AJ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K251" s="1">
        <f ca="1">SUMIFS(INDIRECT($F$1&amp;$F251&amp;":"&amp;$F251),INDIRECT($F$1&amp;dbP!$D$2&amp;":"&amp;dbP!$D$2),"&gt;="&amp;AK$6,INDIRECT($F$1&amp;dbP!$D$2&amp;":"&amp;dbP!$D$2),"&lt;="&amp;AK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L251" s="1">
        <f ca="1">SUMIFS(INDIRECT($F$1&amp;$F251&amp;":"&amp;$F251),INDIRECT($F$1&amp;dbP!$D$2&amp;":"&amp;dbP!$D$2),"&gt;="&amp;AL$6,INDIRECT($F$1&amp;dbP!$D$2&amp;":"&amp;dbP!$D$2),"&lt;="&amp;AL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M251" s="1">
        <f ca="1">SUMIFS(INDIRECT($F$1&amp;$F251&amp;":"&amp;$F251),INDIRECT($F$1&amp;dbP!$D$2&amp;":"&amp;dbP!$D$2),"&gt;="&amp;AM$6,INDIRECT($F$1&amp;dbP!$D$2&amp;":"&amp;dbP!$D$2),"&lt;="&amp;AM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N251" s="1">
        <f ca="1">SUMIFS(INDIRECT($F$1&amp;$F251&amp;":"&amp;$F251),INDIRECT($F$1&amp;dbP!$D$2&amp;":"&amp;dbP!$D$2),"&gt;="&amp;AN$6,INDIRECT($F$1&amp;dbP!$D$2&amp;":"&amp;dbP!$D$2),"&lt;="&amp;AN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O251" s="1">
        <f ca="1">SUMIFS(INDIRECT($F$1&amp;$F251&amp;":"&amp;$F251),INDIRECT($F$1&amp;dbP!$D$2&amp;":"&amp;dbP!$D$2),"&gt;="&amp;AO$6,INDIRECT($F$1&amp;dbP!$D$2&amp;":"&amp;dbP!$D$2),"&lt;="&amp;AO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P251" s="1">
        <f ca="1">SUMIFS(INDIRECT($F$1&amp;$F251&amp;":"&amp;$F251),INDIRECT($F$1&amp;dbP!$D$2&amp;":"&amp;dbP!$D$2),"&gt;="&amp;AP$6,INDIRECT($F$1&amp;dbP!$D$2&amp;":"&amp;dbP!$D$2),"&lt;="&amp;AP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Q251" s="1">
        <f ca="1">SUMIFS(INDIRECT($F$1&amp;$F251&amp;":"&amp;$F251),INDIRECT($F$1&amp;dbP!$D$2&amp;":"&amp;dbP!$D$2),"&gt;="&amp;AQ$6,INDIRECT($F$1&amp;dbP!$D$2&amp;":"&amp;dbP!$D$2),"&lt;="&amp;AQ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R251" s="1">
        <f ca="1">SUMIFS(INDIRECT($F$1&amp;$F251&amp;":"&amp;$F251),INDIRECT($F$1&amp;dbP!$D$2&amp;":"&amp;dbP!$D$2),"&gt;="&amp;AR$6,INDIRECT($F$1&amp;dbP!$D$2&amp;":"&amp;dbP!$D$2),"&lt;="&amp;AR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S251" s="1">
        <f ca="1">SUMIFS(INDIRECT($F$1&amp;$F251&amp;":"&amp;$F251),INDIRECT($F$1&amp;dbP!$D$2&amp;":"&amp;dbP!$D$2),"&gt;="&amp;AS$6,INDIRECT($F$1&amp;dbP!$D$2&amp;":"&amp;dbP!$D$2),"&lt;="&amp;AS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T251" s="1">
        <f ca="1">SUMIFS(INDIRECT($F$1&amp;$F251&amp;":"&amp;$F251),INDIRECT($F$1&amp;dbP!$D$2&amp;":"&amp;dbP!$D$2),"&gt;="&amp;AT$6,INDIRECT($F$1&amp;dbP!$D$2&amp;":"&amp;dbP!$D$2),"&lt;="&amp;AT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U251" s="1">
        <f ca="1">SUMIFS(INDIRECT($F$1&amp;$F251&amp;":"&amp;$F251),INDIRECT($F$1&amp;dbP!$D$2&amp;":"&amp;dbP!$D$2),"&gt;="&amp;AU$6,INDIRECT($F$1&amp;dbP!$D$2&amp;":"&amp;dbP!$D$2),"&lt;="&amp;AU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V251" s="1">
        <f ca="1">SUMIFS(INDIRECT($F$1&amp;$F251&amp;":"&amp;$F251),INDIRECT($F$1&amp;dbP!$D$2&amp;":"&amp;dbP!$D$2),"&gt;="&amp;AV$6,INDIRECT($F$1&amp;dbP!$D$2&amp;":"&amp;dbP!$D$2),"&lt;="&amp;AV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W251" s="1">
        <f ca="1">SUMIFS(INDIRECT($F$1&amp;$F251&amp;":"&amp;$F251),INDIRECT($F$1&amp;dbP!$D$2&amp;":"&amp;dbP!$D$2),"&gt;="&amp;AW$6,INDIRECT($F$1&amp;dbP!$D$2&amp;":"&amp;dbP!$D$2),"&lt;="&amp;AW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X251" s="1">
        <f ca="1">SUMIFS(INDIRECT($F$1&amp;$F251&amp;":"&amp;$F251),INDIRECT($F$1&amp;dbP!$D$2&amp;":"&amp;dbP!$D$2),"&gt;="&amp;AX$6,INDIRECT($F$1&amp;dbP!$D$2&amp;":"&amp;dbP!$D$2),"&lt;="&amp;AX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Y251" s="1">
        <f ca="1">SUMIFS(INDIRECT($F$1&amp;$F251&amp;":"&amp;$F251),INDIRECT($F$1&amp;dbP!$D$2&amp;":"&amp;dbP!$D$2),"&gt;="&amp;AY$6,INDIRECT($F$1&amp;dbP!$D$2&amp;":"&amp;dbP!$D$2),"&lt;="&amp;AY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AZ251" s="1">
        <f ca="1">SUMIFS(INDIRECT($F$1&amp;$F251&amp;":"&amp;$F251),INDIRECT($F$1&amp;dbP!$D$2&amp;":"&amp;dbP!$D$2),"&gt;="&amp;AZ$6,INDIRECT($F$1&amp;dbP!$D$2&amp;":"&amp;dbP!$D$2),"&lt;="&amp;AZ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A251" s="1">
        <f ca="1">SUMIFS(INDIRECT($F$1&amp;$F251&amp;":"&amp;$F251),INDIRECT($F$1&amp;dbP!$D$2&amp;":"&amp;dbP!$D$2),"&gt;="&amp;BA$6,INDIRECT($F$1&amp;dbP!$D$2&amp;":"&amp;dbP!$D$2),"&lt;="&amp;BA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B251" s="1">
        <f ca="1">SUMIFS(INDIRECT($F$1&amp;$F251&amp;":"&amp;$F251),INDIRECT($F$1&amp;dbP!$D$2&amp;":"&amp;dbP!$D$2),"&gt;="&amp;BB$6,INDIRECT($F$1&amp;dbP!$D$2&amp;":"&amp;dbP!$D$2),"&lt;="&amp;BB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C251" s="1">
        <f ca="1">SUMIFS(INDIRECT($F$1&amp;$F251&amp;":"&amp;$F251),INDIRECT($F$1&amp;dbP!$D$2&amp;":"&amp;dbP!$D$2),"&gt;="&amp;BC$6,INDIRECT($F$1&amp;dbP!$D$2&amp;":"&amp;dbP!$D$2),"&lt;="&amp;BC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D251" s="1">
        <f ca="1">SUMIFS(INDIRECT($F$1&amp;$F251&amp;":"&amp;$F251),INDIRECT($F$1&amp;dbP!$D$2&amp;":"&amp;dbP!$D$2),"&gt;="&amp;BD$6,INDIRECT($F$1&amp;dbP!$D$2&amp;":"&amp;dbP!$D$2),"&lt;="&amp;BD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  <c r="BE251" s="1">
        <f ca="1">SUMIFS(INDIRECT($F$1&amp;$F251&amp;":"&amp;$F251),INDIRECT($F$1&amp;dbP!$D$2&amp;":"&amp;dbP!$D$2),"&gt;="&amp;BE$6,INDIRECT($F$1&amp;dbP!$D$2&amp;":"&amp;dbP!$D$2),"&lt;="&amp;BE$7,INDIRECT($F$1&amp;dbP!$O$2&amp;":"&amp;dbP!$O$2),$H251,INDIRECT($F$1&amp;dbP!$P$2&amp;":"&amp;dbP!$P$2),IF($I251=$J251,"*",$I251),INDIRECT($F$1&amp;dbP!$Q$2&amp;":"&amp;dbP!$Q$2),IF(OR($I251=$J251,"  "&amp;$I251=$J251),"*",RIGHT($J251,LEN($J251)-4)))</f>
        <v>0</v>
      </c>
    </row>
    <row r="252" spans="2:57" x14ac:dyDescent="0.3">
      <c r="B252" s="1">
        <f>MAX(B$196:B251)+1</f>
        <v>64</v>
      </c>
      <c r="D252" s="1" t="str">
        <f ca="1">INDIRECT($B$1&amp;Items!AB$2&amp;$B252)</f>
        <v>PL(-)</v>
      </c>
      <c r="F252" s="1" t="str">
        <f ca="1">INDIRECT($B$1&amp;Items!X$2&amp;$B252)</f>
        <v>AA</v>
      </c>
      <c r="H252" s="13" t="str">
        <f ca="1">INDIRECT($B$1&amp;Items!U$2&amp;$B252)</f>
        <v>Себестоимость продаж</v>
      </c>
      <c r="I252" s="13" t="str">
        <f ca="1">IF(INDIRECT($B$1&amp;Items!V$2&amp;$B252)="",H252,INDIRECT($B$1&amp;Items!V$2&amp;$B252))</f>
        <v>Затраты этапа-4 бизнес-процесса</v>
      </c>
      <c r="J252" s="1" t="str">
        <f ca="1">IF(INDIRECT($B$1&amp;Items!W$2&amp;$B252)="",IF(H252&lt;&gt;I252,"  "&amp;I252,I252),"    "&amp;INDIRECT($B$1&amp;Items!W$2&amp;$B252))</f>
        <v xml:space="preserve">    Производственные затраты-32</v>
      </c>
      <c r="S252" s="1">
        <f ca="1">SUM($U252:INDIRECT(ADDRESS(ROW(),SUMIFS($1:$1,$5:$5,MAX($5:$5)))))</f>
        <v>854697.71129534999</v>
      </c>
      <c r="V252" s="1">
        <f ca="1">SUMIFS(INDIRECT($F$1&amp;$F252&amp;":"&amp;$F252),INDIRECT($F$1&amp;dbP!$D$2&amp;":"&amp;dbP!$D$2),"&gt;="&amp;V$6,INDIRECT($F$1&amp;dbP!$D$2&amp;":"&amp;dbP!$D$2),"&lt;="&amp;V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W252" s="1">
        <f ca="1">SUMIFS(INDIRECT($F$1&amp;$F252&amp;":"&amp;$F252),INDIRECT($F$1&amp;dbP!$D$2&amp;":"&amp;dbP!$D$2),"&gt;="&amp;W$6,INDIRECT($F$1&amp;dbP!$D$2&amp;":"&amp;dbP!$D$2),"&lt;="&amp;W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X252" s="1">
        <f ca="1">SUMIFS(INDIRECT($F$1&amp;$F252&amp;":"&amp;$F252),INDIRECT($F$1&amp;dbP!$D$2&amp;":"&amp;dbP!$D$2),"&gt;="&amp;X$6,INDIRECT($F$1&amp;dbP!$D$2&amp;":"&amp;dbP!$D$2),"&lt;="&amp;X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Y252" s="1">
        <f ca="1">SUMIFS(INDIRECT($F$1&amp;$F252&amp;":"&amp;$F252),INDIRECT($F$1&amp;dbP!$D$2&amp;":"&amp;dbP!$D$2),"&gt;="&amp;Y$6,INDIRECT($F$1&amp;dbP!$D$2&amp;":"&amp;dbP!$D$2),"&lt;="&amp;Y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Z252" s="1">
        <f ca="1">SUMIFS(INDIRECT($F$1&amp;$F252&amp;":"&amp;$F252),INDIRECT($F$1&amp;dbP!$D$2&amp;":"&amp;dbP!$D$2),"&gt;="&amp;Z$6,INDIRECT($F$1&amp;dbP!$D$2&amp;":"&amp;dbP!$D$2),"&lt;="&amp;Z$7,INDIRECT($F$1&amp;dbP!$O$2&amp;":"&amp;dbP!$O$2),$H252,INDIRECT($F$1&amp;dbP!$P$2&amp;":"&amp;dbP!$P$2),IF($I252=$J252,"*",$I252),INDIRECT($F$1&amp;dbP!$Q$2&amp;":"&amp;dbP!$Q$2),IF(OR($I252=$J252,"  "&amp;$I252=$J252),"*",RIGHT($J252,LEN($J252)-4)))</f>
        <v>262983.91116780002</v>
      </c>
      <c r="AA252" s="1">
        <f ca="1">SUMIFS(INDIRECT($F$1&amp;$F252&amp;":"&amp;$F252),INDIRECT($F$1&amp;dbP!$D$2&amp;":"&amp;dbP!$D$2),"&gt;="&amp;AA$6,INDIRECT($F$1&amp;dbP!$D$2&amp;":"&amp;dbP!$D$2),"&lt;="&amp;AA$7,INDIRECT($F$1&amp;dbP!$O$2&amp;":"&amp;dbP!$O$2),$H252,INDIRECT($F$1&amp;dbP!$P$2&amp;":"&amp;dbP!$P$2),IF($I252=$J252,"*",$I252),INDIRECT($F$1&amp;dbP!$Q$2&amp;":"&amp;dbP!$Q$2),IF(OR($I252=$J252,"  "&amp;$I252=$J252),"*",RIGHT($J252,LEN($J252)-4)))</f>
        <v>591713.80012755003</v>
      </c>
      <c r="AB252" s="1">
        <f ca="1">SUMIFS(INDIRECT($F$1&amp;$F252&amp;":"&amp;$F252),INDIRECT($F$1&amp;dbP!$D$2&amp;":"&amp;dbP!$D$2),"&gt;="&amp;AB$6,INDIRECT($F$1&amp;dbP!$D$2&amp;":"&amp;dbP!$D$2),"&lt;="&amp;AB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C252" s="1">
        <f ca="1">SUMIFS(INDIRECT($F$1&amp;$F252&amp;":"&amp;$F252),INDIRECT($F$1&amp;dbP!$D$2&amp;":"&amp;dbP!$D$2),"&gt;="&amp;AC$6,INDIRECT($F$1&amp;dbP!$D$2&amp;":"&amp;dbP!$D$2),"&lt;="&amp;AC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D252" s="1">
        <f ca="1">SUMIFS(INDIRECT($F$1&amp;$F252&amp;":"&amp;$F252),INDIRECT($F$1&amp;dbP!$D$2&amp;":"&amp;dbP!$D$2),"&gt;="&amp;AD$6,INDIRECT($F$1&amp;dbP!$D$2&amp;":"&amp;dbP!$D$2),"&lt;="&amp;AD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E252" s="1">
        <f ca="1">SUMIFS(INDIRECT($F$1&amp;$F252&amp;":"&amp;$F252),INDIRECT($F$1&amp;dbP!$D$2&amp;":"&amp;dbP!$D$2),"&gt;="&amp;AE$6,INDIRECT($F$1&amp;dbP!$D$2&amp;":"&amp;dbP!$D$2),"&lt;="&amp;AE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F252" s="1">
        <f ca="1">SUMIFS(INDIRECT($F$1&amp;$F252&amp;":"&amp;$F252),INDIRECT($F$1&amp;dbP!$D$2&amp;":"&amp;dbP!$D$2),"&gt;="&amp;AF$6,INDIRECT($F$1&amp;dbP!$D$2&amp;":"&amp;dbP!$D$2),"&lt;="&amp;AF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G252" s="1">
        <f ca="1">SUMIFS(INDIRECT($F$1&amp;$F252&amp;":"&amp;$F252),INDIRECT($F$1&amp;dbP!$D$2&amp;":"&amp;dbP!$D$2),"&gt;="&amp;AG$6,INDIRECT($F$1&amp;dbP!$D$2&amp;":"&amp;dbP!$D$2),"&lt;="&amp;AG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H252" s="1">
        <f ca="1">SUMIFS(INDIRECT($F$1&amp;$F252&amp;":"&amp;$F252),INDIRECT($F$1&amp;dbP!$D$2&amp;":"&amp;dbP!$D$2),"&gt;="&amp;AH$6,INDIRECT($F$1&amp;dbP!$D$2&amp;":"&amp;dbP!$D$2),"&lt;="&amp;AH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I252" s="1">
        <f ca="1">SUMIFS(INDIRECT($F$1&amp;$F252&amp;":"&amp;$F252),INDIRECT($F$1&amp;dbP!$D$2&amp;":"&amp;dbP!$D$2),"&gt;="&amp;AI$6,INDIRECT($F$1&amp;dbP!$D$2&amp;":"&amp;dbP!$D$2),"&lt;="&amp;AI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J252" s="1">
        <f ca="1">SUMIFS(INDIRECT($F$1&amp;$F252&amp;":"&amp;$F252),INDIRECT($F$1&amp;dbP!$D$2&amp;":"&amp;dbP!$D$2),"&gt;="&amp;AJ$6,INDIRECT($F$1&amp;dbP!$D$2&amp;":"&amp;dbP!$D$2),"&lt;="&amp;AJ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K252" s="1">
        <f ca="1">SUMIFS(INDIRECT($F$1&amp;$F252&amp;":"&amp;$F252),INDIRECT($F$1&amp;dbP!$D$2&amp;":"&amp;dbP!$D$2),"&gt;="&amp;AK$6,INDIRECT($F$1&amp;dbP!$D$2&amp;":"&amp;dbP!$D$2),"&lt;="&amp;AK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L252" s="1">
        <f ca="1">SUMIFS(INDIRECT($F$1&amp;$F252&amp;":"&amp;$F252),INDIRECT($F$1&amp;dbP!$D$2&amp;":"&amp;dbP!$D$2),"&gt;="&amp;AL$6,INDIRECT($F$1&amp;dbP!$D$2&amp;":"&amp;dbP!$D$2),"&lt;="&amp;AL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M252" s="1">
        <f ca="1">SUMIFS(INDIRECT($F$1&amp;$F252&amp;":"&amp;$F252),INDIRECT($F$1&amp;dbP!$D$2&amp;":"&amp;dbP!$D$2),"&gt;="&amp;AM$6,INDIRECT($F$1&amp;dbP!$D$2&amp;":"&amp;dbP!$D$2),"&lt;="&amp;AM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N252" s="1">
        <f ca="1">SUMIFS(INDIRECT($F$1&amp;$F252&amp;":"&amp;$F252),INDIRECT($F$1&amp;dbP!$D$2&amp;":"&amp;dbP!$D$2),"&gt;="&amp;AN$6,INDIRECT($F$1&amp;dbP!$D$2&amp;":"&amp;dbP!$D$2),"&lt;="&amp;AN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O252" s="1">
        <f ca="1">SUMIFS(INDIRECT($F$1&amp;$F252&amp;":"&amp;$F252),INDIRECT($F$1&amp;dbP!$D$2&amp;":"&amp;dbP!$D$2),"&gt;="&amp;AO$6,INDIRECT($F$1&amp;dbP!$D$2&amp;":"&amp;dbP!$D$2),"&lt;="&amp;AO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P252" s="1">
        <f ca="1">SUMIFS(INDIRECT($F$1&amp;$F252&amp;":"&amp;$F252),INDIRECT($F$1&amp;dbP!$D$2&amp;":"&amp;dbP!$D$2),"&gt;="&amp;AP$6,INDIRECT($F$1&amp;dbP!$D$2&amp;":"&amp;dbP!$D$2),"&lt;="&amp;AP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Q252" s="1">
        <f ca="1">SUMIFS(INDIRECT($F$1&amp;$F252&amp;":"&amp;$F252),INDIRECT($F$1&amp;dbP!$D$2&amp;":"&amp;dbP!$D$2),"&gt;="&amp;AQ$6,INDIRECT($F$1&amp;dbP!$D$2&amp;":"&amp;dbP!$D$2),"&lt;="&amp;AQ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R252" s="1">
        <f ca="1">SUMIFS(INDIRECT($F$1&amp;$F252&amp;":"&amp;$F252),INDIRECT($F$1&amp;dbP!$D$2&amp;":"&amp;dbP!$D$2),"&gt;="&amp;AR$6,INDIRECT($F$1&amp;dbP!$D$2&amp;":"&amp;dbP!$D$2),"&lt;="&amp;AR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S252" s="1">
        <f ca="1">SUMIFS(INDIRECT($F$1&amp;$F252&amp;":"&amp;$F252),INDIRECT($F$1&amp;dbP!$D$2&amp;":"&amp;dbP!$D$2),"&gt;="&amp;AS$6,INDIRECT($F$1&amp;dbP!$D$2&amp;":"&amp;dbP!$D$2),"&lt;="&amp;AS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T252" s="1">
        <f ca="1">SUMIFS(INDIRECT($F$1&amp;$F252&amp;":"&amp;$F252),INDIRECT($F$1&amp;dbP!$D$2&amp;":"&amp;dbP!$D$2),"&gt;="&amp;AT$6,INDIRECT($F$1&amp;dbP!$D$2&amp;":"&amp;dbP!$D$2),"&lt;="&amp;AT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U252" s="1">
        <f ca="1">SUMIFS(INDIRECT($F$1&amp;$F252&amp;":"&amp;$F252),INDIRECT($F$1&amp;dbP!$D$2&amp;":"&amp;dbP!$D$2),"&gt;="&amp;AU$6,INDIRECT($F$1&amp;dbP!$D$2&amp;":"&amp;dbP!$D$2),"&lt;="&amp;AU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V252" s="1">
        <f ca="1">SUMIFS(INDIRECT($F$1&amp;$F252&amp;":"&amp;$F252),INDIRECT($F$1&amp;dbP!$D$2&amp;":"&amp;dbP!$D$2),"&gt;="&amp;AV$6,INDIRECT($F$1&amp;dbP!$D$2&amp;":"&amp;dbP!$D$2),"&lt;="&amp;AV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W252" s="1">
        <f ca="1">SUMIFS(INDIRECT($F$1&amp;$F252&amp;":"&amp;$F252),INDIRECT($F$1&amp;dbP!$D$2&amp;":"&amp;dbP!$D$2),"&gt;="&amp;AW$6,INDIRECT($F$1&amp;dbP!$D$2&amp;":"&amp;dbP!$D$2),"&lt;="&amp;AW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X252" s="1">
        <f ca="1">SUMIFS(INDIRECT($F$1&amp;$F252&amp;":"&amp;$F252),INDIRECT($F$1&amp;dbP!$D$2&amp;":"&amp;dbP!$D$2),"&gt;="&amp;AX$6,INDIRECT($F$1&amp;dbP!$D$2&amp;":"&amp;dbP!$D$2),"&lt;="&amp;AX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Y252" s="1">
        <f ca="1">SUMIFS(INDIRECT($F$1&amp;$F252&amp;":"&amp;$F252),INDIRECT($F$1&amp;dbP!$D$2&amp;":"&amp;dbP!$D$2),"&gt;="&amp;AY$6,INDIRECT($F$1&amp;dbP!$D$2&amp;":"&amp;dbP!$D$2),"&lt;="&amp;AY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AZ252" s="1">
        <f ca="1">SUMIFS(INDIRECT($F$1&amp;$F252&amp;":"&amp;$F252),INDIRECT($F$1&amp;dbP!$D$2&amp;":"&amp;dbP!$D$2),"&gt;="&amp;AZ$6,INDIRECT($F$1&amp;dbP!$D$2&amp;":"&amp;dbP!$D$2),"&lt;="&amp;AZ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A252" s="1">
        <f ca="1">SUMIFS(INDIRECT($F$1&amp;$F252&amp;":"&amp;$F252),INDIRECT($F$1&amp;dbP!$D$2&amp;":"&amp;dbP!$D$2),"&gt;="&amp;BA$6,INDIRECT($F$1&amp;dbP!$D$2&amp;":"&amp;dbP!$D$2),"&lt;="&amp;BA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B252" s="1">
        <f ca="1">SUMIFS(INDIRECT($F$1&amp;$F252&amp;":"&amp;$F252),INDIRECT($F$1&amp;dbP!$D$2&amp;":"&amp;dbP!$D$2),"&gt;="&amp;BB$6,INDIRECT($F$1&amp;dbP!$D$2&amp;":"&amp;dbP!$D$2),"&lt;="&amp;BB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C252" s="1">
        <f ca="1">SUMIFS(INDIRECT($F$1&amp;$F252&amp;":"&amp;$F252),INDIRECT($F$1&amp;dbP!$D$2&amp;":"&amp;dbP!$D$2),"&gt;="&amp;BC$6,INDIRECT($F$1&amp;dbP!$D$2&amp;":"&amp;dbP!$D$2),"&lt;="&amp;BC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D252" s="1">
        <f ca="1">SUMIFS(INDIRECT($F$1&amp;$F252&amp;":"&amp;$F252),INDIRECT($F$1&amp;dbP!$D$2&amp;":"&amp;dbP!$D$2),"&gt;="&amp;BD$6,INDIRECT($F$1&amp;dbP!$D$2&amp;":"&amp;dbP!$D$2),"&lt;="&amp;BD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  <c r="BE252" s="1">
        <f ca="1">SUMIFS(INDIRECT($F$1&amp;$F252&amp;":"&amp;$F252),INDIRECT($F$1&amp;dbP!$D$2&amp;":"&amp;dbP!$D$2),"&gt;="&amp;BE$6,INDIRECT($F$1&amp;dbP!$D$2&amp;":"&amp;dbP!$D$2),"&lt;="&amp;BE$7,INDIRECT($F$1&amp;dbP!$O$2&amp;":"&amp;dbP!$O$2),$H252,INDIRECT($F$1&amp;dbP!$P$2&amp;":"&amp;dbP!$P$2),IF($I252=$J252,"*",$I252),INDIRECT($F$1&amp;dbP!$Q$2&amp;":"&amp;dbP!$Q$2),IF(OR($I252=$J252,"  "&amp;$I252=$J252),"*",RIGHT($J252,LEN($J252)-4)))</f>
        <v>0</v>
      </c>
    </row>
    <row r="253" spans="2:57" x14ac:dyDescent="0.3">
      <c r="B253" s="1">
        <f>MAX(B$196:B252)+1</f>
        <v>65</v>
      </c>
      <c r="D253" s="1" t="str">
        <f ca="1">INDIRECT($B$1&amp;Items!AB$2&amp;$B253)</f>
        <v>PL(-)</v>
      </c>
      <c r="F253" s="1" t="str">
        <f ca="1">INDIRECT($B$1&amp;Items!X$2&amp;$B253)</f>
        <v>AA</v>
      </c>
      <c r="H253" s="13" t="str">
        <f ca="1">INDIRECT($B$1&amp;Items!U$2&amp;$B253)</f>
        <v>Себестоимость продаж</v>
      </c>
      <c r="I253" s="13" t="str">
        <f ca="1">IF(INDIRECT($B$1&amp;Items!V$2&amp;$B253)="",H253,INDIRECT($B$1&amp;Items!V$2&amp;$B253))</f>
        <v>Затраты этапа-4 бизнес-процесса</v>
      </c>
      <c r="J253" s="1" t="str">
        <f ca="1">IF(INDIRECT($B$1&amp;Items!W$2&amp;$B253)="",IF(H253&lt;&gt;I253,"  "&amp;I253,I253),"    "&amp;INDIRECT($B$1&amp;Items!W$2&amp;$B253))</f>
        <v xml:space="preserve">    Производственные затраты-33</v>
      </c>
      <c r="S253" s="1">
        <f ca="1">SUM($U253:INDIRECT(ADDRESS(ROW(),SUMIFS($1:$1,$5:$5,MAX($5:$5)))))</f>
        <v>613593.72746490012</v>
      </c>
      <c r="V253" s="1">
        <f ca="1">SUMIFS(INDIRECT($F$1&amp;$F253&amp;":"&amp;$F253),INDIRECT($F$1&amp;dbP!$D$2&amp;":"&amp;dbP!$D$2),"&gt;="&amp;V$6,INDIRECT($F$1&amp;dbP!$D$2&amp;":"&amp;dbP!$D$2),"&lt;="&amp;V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W253" s="1">
        <f ca="1">SUMIFS(INDIRECT($F$1&amp;$F253&amp;":"&amp;$F253),INDIRECT($F$1&amp;dbP!$D$2&amp;":"&amp;dbP!$D$2),"&gt;="&amp;W$6,INDIRECT($F$1&amp;dbP!$D$2&amp;":"&amp;dbP!$D$2),"&lt;="&amp;W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X253" s="1">
        <f ca="1">SUMIFS(INDIRECT($F$1&amp;$F253&amp;":"&amp;$F253),INDIRECT($F$1&amp;dbP!$D$2&amp;":"&amp;dbP!$D$2),"&gt;="&amp;X$6,INDIRECT($F$1&amp;dbP!$D$2&amp;":"&amp;dbP!$D$2),"&lt;="&amp;X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Y253" s="1">
        <f ca="1">SUMIFS(INDIRECT($F$1&amp;$F253&amp;":"&amp;$F253),INDIRECT($F$1&amp;dbP!$D$2&amp;":"&amp;dbP!$D$2),"&gt;="&amp;Y$6,INDIRECT($F$1&amp;dbP!$D$2&amp;":"&amp;dbP!$D$2),"&lt;="&amp;Y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Z253" s="1">
        <f ca="1">SUMIFS(INDIRECT($F$1&amp;$F253&amp;":"&amp;$F253),INDIRECT($F$1&amp;dbP!$D$2&amp;":"&amp;dbP!$D$2),"&gt;="&amp;Z$6,INDIRECT($F$1&amp;dbP!$D$2&amp;":"&amp;dbP!$D$2),"&lt;="&amp;Z$7,INDIRECT($F$1&amp;dbP!$O$2&amp;":"&amp;dbP!$O$2),$H253,INDIRECT($F$1&amp;dbP!$P$2&amp;":"&amp;dbP!$P$2),IF($I253=$J253,"*",$I253),INDIRECT($F$1&amp;dbP!$Q$2&amp;":"&amp;dbP!$Q$2),IF(OR($I253=$J253,"  "&amp;$I253=$J253),"*",RIGHT($J253,LEN($J253)-4)))</f>
        <v>188798.06998920004</v>
      </c>
      <c r="AA253" s="1">
        <f ca="1">SUMIFS(INDIRECT($F$1&amp;$F253&amp;":"&amp;$F253),INDIRECT($F$1&amp;dbP!$D$2&amp;":"&amp;dbP!$D$2),"&gt;="&amp;AA$6,INDIRECT($F$1&amp;dbP!$D$2&amp;":"&amp;dbP!$D$2),"&lt;="&amp;AA$7,INDIRECT($F$1&amp;dbP!$O$2&amp;":"&amp;dbP!$O$2),$H253,INDIRECT($F$1&amp;dbP!$P$2&amp;":"&amp;dbP!$P$2),IF($I253=$J253,"*",$I253),INDIRECT($F$1&amp;dbP!$Q$2&amp;":"&amp;dbP!$Q$2),IF(OR($I253=$J253,"  "&amp;$I253=$J253),"*",RIGHT($J253,LEN($J253)-4)))</f>
        <v>424795.65747570008</v>
      </c>
      <c r="AB253" s="1">
        <f ca="1">SUMIFS(INDIRECT($F$1&amp;$F253&amp;":"&amp;$F253),INDIRECT($F$1&amp;dbP!$D$2&amp;":"&amp;dbP!$D$2),"&gt;="&amp;AB$6,INDIRECT($F$1&amp;dbP!$D$2&amp;":"&amp;dbP!$D$2),"&lt;="&amp;AB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C253" s="1">
        <f ca="1">SUMIFS(INDIRECT($F$1&amp;$F253&amp;":"&amp;$F253),INDIRECT($F$1&amp;dbP!$D$2&amp;":"&amp;dbP!$D$2),"&gt;="&amp;AC$6,INDIRECT($F$1&amp;dbP!$D$2&amp;":"&amp;dbP!$D$2),"&lt;="&amp;AC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D253" s="1">
        <f ca="1">SUMIFS(INDIRECT($F$1&amp;$F253&amp;":"&amp;$F253),INDIRECT($F$1&amp;dbP!$D$2&amp;":"&amp;dbP!$D$2),"&gt;="&amp;AD$6,INDIRECT($F$1&amp;dbP!$D$2&amp;":"&amp;dbP!$D$2),"&lt;="&amp;AD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E253" s="1">
        <f ca="1">SUMIFS(INDIRECT($F$1&amp;$F253&amp;":"&amp;$F253),INDIRECT($F$1&amp;dbP!$D$2&amp;":"&amp;dbP!$D$2),"&gt;="&amp;AE$6,INDIRECT($F$1&amp;dbP!$D$2&amp;":"&amp;dbP!$D$2),"&lt;="&amp;AE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F253" s="1">
        <f ca="1">SUMIFS(INDIRECT($F$1&amp;$F253&amp;":"&amp;$F253),INDIRECT($F$1&amp;dbP!$D$2&amp;":"&amp;dbP!$D$2),"&gt;="&amp;AF$6,INDIRECT($F$1&amp;dbP!$D$2&amp;":"&amp;dbP!$D$2),"&lt;="&amp;AF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G253" s="1">
        <f ca="1">SUMIFS(INDIRECT($F$1&amp;$F253&amp;":"&amp;$F253),INDIRECT($F$1&amp;dbP!$D$2&amp;":"&amp;dbP!$D$2),"&gt;="&amp;AG$6,INDIRECT($F$1&amp;dbP!$D$2&amp;":"&amp;dbP!$D$2),"&lt;="&amp;AG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H253" s="1">
        <f ca="1">SUMIFS(INDIRECT($F$1&amp;$F253&amp;":"&amp;$F253),INDIRECT($F$1&amp;dbP!$D$2&amp;":"&amp;dbP!$D$2),"&gt;="&amp;AH$6,INDIRECT($F$1&amp;dbP!$D$2&amp;":"&amp;dbP!$D$2),"&lt;="&amp;AH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I253" s="1">
        <f ca="1">SUMIFS(INDIRECT($F$1&amp;$F253&amp;":"&amp;$F253),INDIRECT($F$1&amp;dbP!$D$2&amp;":"&amp;dbP!$D$2),"&gt;="&amp;AI$6,INDIRECT($F$1&amp;dbP!$D$2&amp;":"&amp;dbP!$D$2),"&lt;="&amp;AI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J253" s="1">
        <f ca="1">SUMIFS(INDIRECT($F$1&amp;$F253&amp;":"&amp;$F253),INDIRECT($F$1&amp;dbP!$D$2&amp;":"&amp;dbP!$D$2),"&gt;="&amp;AJ$6,INDIRECT($F$1&amp;dbP!$D$2&amp;":"&amp;dbP!$D$2),"&lt;="&amp;AJ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K253" s="1">
        <f ca="1">SUMIFS(INDIRECT($F$1&amp;$F253&amp;":"&amp;$F253),INDIRECT($F$1&amp;dbP!$D$2&amp;":"&amp;dbP!$D$2),"&gt;="&amp;AK$6,INDIRECT($F$1&amp;dbP!$D$2&amp;":"&amp;dbP!$D$2),"&lt;="&amp;AK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L253" s="1">
        <f ca="1">SUMIFS(INDIRECT($F$1&amp;$F253&amp;":"&amp;$F253),INDIRECT($F$1&amp;dbP!$D$2&amp;":"&amp;dbP!$D$2),"&gt;="&amp;AL$6,INDIRECT($F$1&amp;dbP!$D$2&amp;":"&amp;dbP!$D$2),"&lt;="&amp;AL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M253" s="1">
        <f ca="1">SUMIFS(INDIRECT($F$1&amp;$F253&amp;":"&amp;$F253),INDIRECT($F$1&amp;dbP!$D$2&amp;":"&amp;dbP!$D$2),"&gt;="&amp;AM$6,INDIRECT($F$1&amp;dbP!$D$2&amp;":"&amp;dbP!$D$2),"&lt;="&amp;AM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N253" s="1">
        <f ca="1">SUMIFS(INDIRECT($F$1&amp;$F253&amp;":"&amp;$F253),INDIRECT($F$1&amp;dbP!$D$2&amp;":"&amp;dbP!$D$2),"&gt;="&amp;AN$6,INDIRECT($F$1&amp;dbP!$D$2&amp;":"&amp;dbP!$D$2),"&lt;="&amp;AN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O253" s="1">
        <f ca="1">SUMIFS(INDIRECT($F$1&amp;$F253&amp;":"&amp;$F253),INDIRECT($F$1&amp;dbP!$D$2&amp;":"&amp;dbP!$D$2),"&gt;="&amp;AO$6,INDIRECT($F$1&amp;dbP!$D$2&amp;":"&amp;dbP!$D$2),"&lt;="&amp;AO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P253" s="1">
        <f ca="1">SUMIFS(INDIRECT($F$1&amp;$F253&amp;":"&amp;$F253),INDIRECT($F$1&amp;dbP!$D$2&amp;":"&amp;dbP!$D$2),"&gt;="&amp;AP$6,INDIRECT($F$1&amp;dbP!$D$2&amp;":"&amp;dbP!$D$2),"&lt;="&amp;AP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Q253" s="1">
        <f ca="1">SUMIFS(INDIRECT($F$1&amp;$F253&amp;":"&amp;$F253),INDIRECT($F$1&amp;dbP!$D$2&amp;":"&amp;dbP!$D$2),"&gt;="&amp;AQ$6,INDIRECT($F$1&amp;dbP!$D$2&amp;":"&amp;dbP!$D$2),"&lt;="&amp;AQ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R253" s="1">
        <f ca="1">SUMIFS(INDIRECT($F$1&amp;$F253&amp;":"&amp;$F253),INDIRECT($F$1&amp;dbP!$D$2&amp;":"&amp;dbP!$D$2),"&gt;="&amp;AR$6,INDIRECT($F$1&amp;dbP!$D$2&amp;":"&amp;dbP!$D$2),"&lt;="&amp;AR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S253" s="1">
        <f ca="1">SUMIFS(INDIRECT($F$1&amp;$F253&amp;":"&amp;$F253),INDIRECT($F$1&amp;dbP!$D$2&amp;":"&amp;dbP!$D$2),"&gt;="&amp;AS$6,INDIRECT($F$1&amp;dbP!$D$2&amp;":"&amp;dbP!$D$2),"&lt;="&amp;AS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T253" s="1">
        <f ca="1">SUMIFS(INDIRECT($F$1&amp;$F253&amp;":"&amp;$F253),INDIRECT($F$1&amp;dbP!$D$2&amp;":"&amp;dbP!$D$2),"&gt;="&amp;AT$6,INDIRECT($F$1&amp;dbP!$D$2&amp;":"&amp;dbP!$D$2),"&lt;="&amp;AT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U253" s="1">
        <f ca="1">SUMIFS(INDIRECT($F$1&amp;$F253&amp;":"&amp;$F253),INDIRECT($F$1&amp;dbP!$D$2&amp;":"&amp;dbP!$D$2),"&gt;="&amp;AU$6,INDIRECT($F$1&amp;dbP!$D$2&amp;":"&amp;dbP!$D$2),"&lt;="&amp;AU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V253" s="1">
        <f ca="1">SUMIFS(INDIRECT($F$1&amp;$F253&amp;":"&amp;$F253),INDIRECT($F$1&amp;dbP!$D$2&amp;":"&amp;dbP!$D$2),"&gt;="&amp;AV$6,INDIRECT($F$1&amp;dbP!$D$2&amp;":"&amp;dbP!$D$2),"&lt;="&amp;AV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W253" s="1">
        <f ca="1">SUMIFS(INDIRECT($F$1&amp;$F253&amp;":"&amp;$F253),INDIRECT($F$1&amp;dbP!$D$2&amp;":"&amp;dbP!$D$2),"&gt;="&amp;AW$6,INDIRECT($F$1&amp;dbP!$D$2&amp;":"&amp;dbP!$D$2),"&lt;="&amp;AW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X253" s="1">
        <f ca="1">SUMIFS(INDIRECT($F$1&amp;$F253&amp;":"&amp;$F253),INDIRECT($F$1&amp;dbP!$D$2&amp;":"&amp;dbP!$D$2),"&gt;="&amp;AX$6,INDIRECT($F$1&amp;dbP!$D$2&amp;":"&amp;dbP!$D$2),"&lt;="&amp;AX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Y253" s="1">
        <f ca="1">SUMIFS(INDIRECT($F$1&amp;$F253&amp;":"&amp;$F253),INDIRECT($F$1&amp;dbP!$D$2&amp;":"&amp;dbP!$D$2),"&gt;="&amp;AY$6,INDIRECT($F$1&amp;dbP!$D$2&amp;":"&amp;dbP!$D$2),"&lt;="&amp;AY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AZ253" s="1">
        <f ca="1">SUMIFS(INDIRECT($F$1&amp;$F253&amp;":"&amp;$F253),INDIRECT($F$1&amp;dbP!$D$2&amp;":"&amp;dbP!$D$2),"&gt;="&amp;AZ$6,INDIRECT($F$1&amp;dbP!$D$2&amp;":"&amp;dbP!$D$2),"&lt;="&amp;AZ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A253" s="1">
        <f ca="1">SUMIFS(INDIRECT($F$1&amp;$F253&amp;":"&amp;$F253),INDIRECT($F$1&amp;dbP!$D$2&amp;":"&amp;dbP!$D$2),"&gt;="&amp;BA$6,INDIRECT($F$1&amp;dbP!$D$2&amp;":"&amp;dbP!$D$2),"&lt;="&amp;BA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B253" s="1">
        <f ca="1">SUMIFS(INDIRECT($F$1&amp;$F253&amp;":"&amp;$F253),INDIRECT($F$1&amp;dbP!$D$2&amp;":"&amp;dbP!$D$2),"&gt;="&amp;BB$6,INDIRECT($F$1&amp;dbP!$D$2&amp;":"&amp;dbP!$D$2),"&lt;="&amp;BB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C253" s="1">
        <f ca="1">SUMIFS(INDIRECT($F$1&amp;$F253&amp;":"&amp;$F253),INDIRECT($F$1&amp;dbP!$D$2&amp;":"&amp;dbP!$D$2),"&gt;="&amp;BC$6,INDIRECT($F$1&amp;dbP!$D$2&amp;":"&amp;dbP!$D$2),"&lt;="&amp;BC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D253" s="1">
        <f ca="1">SUMIFS(INDIRECT($F$1&amp;$F253&amp;":"&amp;$F253),INDIRECT($F$1&amp;dbP!$D$2&amp;":"&amp;dbP!$D$2),"&gt;="&amp;BD$6,INDIRECT($F$1&amp;dbP!$D$2&amp;":"&amp;dbP!$D$2),"&lt;="&amp;BD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  <c r="BE253" s="1">
        <f ca="1">SUMIFS(INDIRECT($F$1&amp;$F253&amp;":"&amp;$F253),INDIRECT($F$1&amp;dbP!$D$2&amp;":"&amp;dbP!$D$2),"&gt;="&amp;BE$6,INDIRECT($F$1&amp;dbP!$D$2&amp;":"&amp;dbP!$D$2),"&lt;="&amp;BE$7,INDIRECT($F$1&amp;dbP!$O$2&amp;":"&amp;dbP!$O$2),$H253,INDIRECT($F$1&amp;dbP!$P$2&amp;":"&amp;dbP!$P$2),IF($I253=$J253,"*",$I253),INDIRECT($F$1&amp;dbP!$Q$2&amp;":"&amp;dbP!$Q$2),IF(OR($I253=$J253,"  "&amp;$I253=$J253),"*",RIGHT($J253,LEN($J253)-4)))</f>
        <v>0</v>
      </c>
    </row>
    <row r="254" spans="2:57" x14ac:dyDescent="0.3">
      <c r="B254" s="1">
        <f>MAX(B$196:B253)+1</f>
        <v>66</v>
      </c>
      <c r="D254" s="1" t="str">
        <f ca="1">INDIRECT($B$1&amp;Items!AB$2&amp;$B254)</f>
        <v>PL(-)</v>
      </c>
      <c r="F254" s="1" t="str">
        <f ca="1">INDIRECT($B$1&amp;Items!X$2&amp;$B254)</f>
        <v>AA</v>
      </c>
      <c r="H254" s="13" t="str">
        <f ca="1">INDIRECT($B$1&amp;Items!U$2&amp;$B254)</f>
        <v>Себестоимость продаж</v>
      </c>
      <c r="I254" s="13" t="str">
        <f ca="1">IF(INDIRECT($B$1&amp;Items!V$2&amp;$B254)="",H254,INDIRECT($B$1&amp;Items!V$2&amp;$B254))</f>
        <v>Затраты этапа-4 бизнес-процесса</v>
      </c>
      <c r="J254" s="1" t="str">
        <f ca="1">IF(INDIRECT($B$1&amp;Items!W$2&amp;$B254)="",IF(H254&lt;&gt;I254,"  "&amp;I254,I254),"    "&amp;INDIRECT($B$1&amp;Items!W$2&amp;$B254))</f>
        <v xml:space="preserve">    Производственные затраты-34</v>
      </c>
      <c r="S254" s="1">
        <f ca="1">SUM($U254:INDIRECT(ADDRESS(ROW(),SUMIFS($1:$1,$5:$5,MAX($5:$5)))))</f>
        <v>528749</v>
      </c>
      <c r="V254" s="1">
        <f ca="1">SUMIFS(INDIRECT($F$1&amp;$F254&amp;":"&amp;$F254),INDIRECT($F$1&amp;dbP!$D$2&amp;":"&amp;dbP!$D$2),"&gt;="&amp;V$6,INDIRECT($F$1&amp;dbP!$D$2&amp;":"&amp;dbP!$D$2),"&lt;="&amp;V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W254" s="1">
        <f ca="1">SUMIFS(INDIRECT($F$1&amp;$F254&amp;":"&amp;$F254),INDIRECT($F$1&amp;dbP!$D$2&amp;":"&amp;dbP!$D$2),"&gt;="&amp;W$6,INDIRECT($F$1&amp;dbP!$D$2&amp;":"&amp;dbP!$D$2),"&lt;="&amp;W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X254" s="1">
        <f ca="1">SUMIFS(INDIRECT($F$1&amp;$F254&amp;":"&amp;$F254),INDIRECT($F$1&amp;dbP!$D$2&amp;":"&amp;dbP!$D$2),"&gt;="&amp;X$6,INDIRECT($F$1&amp;dbP!$D$2&amp;":"&amp;dbP!$D$2),"&lt;="&amp;X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Y254" s="1">
        <f ca="1">SUMIFS(INDIRECT($F$1&amp;$F254&amp;":"&amp;$F254),INDIRECT($F$1&amp;dbP!$D$2&amp;":"&amp;dbP!$D$2),"&gt;="&amp;Y$6,INDIRECT($F$1&amp;dbP!$D$2&amp;":"&amp;dbP!$D$2),"&lt;="&amp;Y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Z254" s="1">
        <f ca="1">SUMIFS(INDIRECT($F$1&amp;$F254&amp;":"&amp;$F254),INDIRECT($F$1&amp;dbP!$D$2&amp;":"&amp;dbP!$D$2),"&gt;="&amp;Z$6,INDIRECT($F$1&amp;dbP!$D$2&amp;":"&amp;dbP!$D$2),"&lt;="&amp;Z$7,INDIRECT($F$1&amp;dbP!$O$2&amp;":"&amp;dbP!$O$2),$H254,INDIRECT($F$1&amp;dbP!$P$2&amp;":"&amp;dbP!$P$2),IF($I254=$J254,"*",$I254),INDIRECT($F$1&amp;dbP!$Q$2&amp;":"&amp;dbP!$Q$2),IF(OR($I254=$J254,"  "&amp;$I254=$J254),"*",RIGHT($J254,LEN($J254)-4)))</f>
        <v>162692</v>
      </c>
      <c r="AA254" s="1">
        <f ca="1">SUMIFS(INDIRECT($F$1&amp;$F254&amp;":"&amp;$F254),INDIRECT($F$1&amp;dbP!$D$2&amp;":"&amp;dbP!$D$2),"&gt;="&amp;AA$6,INDIRECT($F$1&amp;dbP!$D$2&amp;":"&amp;dbP!$D$2),"&lt;="&amp;AA$7,INDIRECT($F$1&amp;dbP!$O$2&amp;":"&amp;dbP!$O$2),$H254,INDIRECT($F$1&amp;dbP!$P$2&amp;":"&amp;dbP!$P$2),IF($I254=$J254,"*",$I254),INDIRECT($F$1&amp;dbP!$Q$2&amp;":"&amp;dbP!$Q$2),IF(OR($I254=$J254,"  "&amp;$I254=$J254),"*",RIGHT($J254,LEN($J254)-4)))</f>
        <v>366057</v>
      </c>
      <c r="AB254" s="1">
        <f ca="1">SUMIFS(INDIRECT($F$1&amp;$F254&amp;":"&amp;$F254),INDIRECT($F$1&amp;dbP!$D$2&amp;":"&amp;dbP!$D$2),"&gt;="&amp;AB$6,INDIRECT($F$1&amp;dbP!$D$2&amp;":"&amp;dbP!$D$2),"&lt;="&amp;AB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C254" s="1">
        <f ca="1">SUMIFS(INDIRECT($F$1&amp;$F254&amp;":"&amp;$F254),INDIRECT($F$1&amp;dbP!$D$2&amp;":"&amp;dbP!$D$2),"&gt;="&amp;AC$6,INDIRECT($F$1&amp;dbP!$D$2&amp;":"&amp;dbP!$D$2),"&lt;="&amp;AC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D254" s="1">
        <f ca="1">SUMIFS(INDIRECT($F$1&amp;$F254&amp;":"&amp;$F254),INDIRECT($F$1&amp;dbP!$D$2&amp;":"&amp;dbP!$D$2),"&gt;="&amp;AD$6,INDIRECT($F$1&amp;dbP!$D$2&amp;":"&amp;dbP!$D$2),"&lt;="&amp;AD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E254" s="1">
        <f ca="1">SUMIFS(INDIRECT($F$1&amp;$F254&amp;":"&amp;$F254),INDIRECT($F$1&amp;dbP!$D$2&amp;":"&amp;dbP!$D$2),"&gt;="&amp;AE$6,INDIRECT($F$1&amp;dbP!$D$2&amp;":"&amp;dbP!$D$2),"&lt;="&amp;AE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F254" s="1">
        <f ca="1">SUMIFS(INDIRECT($F$1&amp;$F254&amp;":"&amp;$F254),INDIRECT($F$1&amp;dbP!$D$2&amp;":"&amp;dbP!$D$2),"&gt;="&amp;AF$6,INDIRECT($F$1&amp;dbP!$D$2&amp;":"&amp;dbP!$D$2),"&lt;="&amp;AF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G254" s="1">
        <f ca="1">SUMIFS(INDIRECT($F$1&amp;$F254&amp;":"&amp;$F254),INDIRECT($F$1&amp;dbP!$D$2&amp;":"&amp;dbP!$D$2),"&gt;="&amp;AG$6,INDIRECT($F$1&amp;dbP!$D$2&amp;":"&amp;dbP!$D$2),"&lt;="&amp;AG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H254" s="1">
        <f ca="1">SUMIFS(INDIRECT($F$1&amp;$F254&amp;":"&amp;$F254),INDIRECT($F$1&amp;dbP!$D$2&amp;":"&amp;dbP!$D$2),"&gt;="&amp;AH$6,INDIRECT($F$1&amp;dbP!$D$2&amp;":"&amp;dbP!$D$2),"&lt;="&amp;AH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I254" s="1">
        <f ca="1">SUMIFS(INDIRECT($F$1&amp;$F254&amp;":"&amp;$F254),INDIRECT($F$1&amp;dbP!$D$2&amp;":"&amp;dbP!$D$2),"&gt;="&amp;AI$6,INDIRECT($F$1&amp;dbP!$D$2&amp;":"&amp;dbP!$D$2),"&lt;="&amp;AI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J254" s="1">
        <f ca="1">SUMIFS(INDIRECT($F$1&amp;$F254&amp;":"&amp;$F254),INDIRECT($F$1&amp;dbP!$D$2&amp;":"&amp;dbP!$D$2),"&gt;="&amp;AJ$6,INDIRECT($F$1&amp;dbP!$D$2&amp;":"&amp;dbP!$D$2),"&lt;="&amp;AJ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K254" s="1">
        <f ca="1">SUMIFS(INDIRECT($F$1&amp;$F254&amp;":"&amp;$F254),INDIRECT($F$1&amp;dbP!$D$2&amp;":"&amp;dbP!$D$2),"&gt;="&amp;AK$6,INDIRECT($F$1&amp;dbP!$D$2&amp;":"&amp;dbP!$D$2),"&lt;="&amp;AK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L254" s="1">
        <f ca="1">SUMIFS(INDIRECT($F$1&amp;$F254&amp;":"&amp;$F254),INDIRECT($F$1&amp;dbP!$D$2&amp;":"&amp;dbP!$D$2),"&gt;="&amp;AL$6,INDIRECT($F$1&amp;dbP!$D$2&amp;":"&amp;dbP!$D$2),"&lt;="&amp;AL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M254" s="1">
        <f ca="1">SUMIFS(INDIRECT($F$1&amp;$F254&amp;":"&amp;$F254),INDIRECT($F$1&amp;dbP!$D$2&amp;":"&amp;dbP!$D$2),"&gt;="&amp;AM$6,INDIRECT($F$1&amp;dbP!$D$2&amp;":"&amp;dbP!$D$2),"&lt;="&amp;AM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N254" s="1">
        <f ca="1">SUMIFS(INDIRECT($F$1&amp;$F254&amp;":"&amp;$F254),INDIRECT($F$1&amp;dbP!$D$2&amp;":"&amp;dbP!$D$2),"&gt;="&amp;AN$6,INDIRECT($F$1&amp;dbP!$D$2&amp;":"&amp;dbP!$D$2),"&lt;="&amp;AN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O254" s="1">
        <f ca="1">SUMIFS(INDIRECT($F$1&amp;$F254&amp;":"&amp;$F254),INDIRECT($F$1&amp;dbP!$D$2&amp;":"&amp;dbP!$D$2),"&gt;="&amp;AO$6,INDIRECT($F$1&amp;dbP!$D$2&amp;":"&amp;dbP!$D$2),"&lt;="&amp;AO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P254" s="1">
        <f ca="1">SUMIFS(INDIRECT($F$1&amp;$F254&amp;":"&amp;$F254),INDIRECT($F$1&amp;dbP!$D$2&amp;":"&amp;dbP!$D$2),"&gt;="&amp;AP$6,INDIRECT($F$1&amp;dbP!$D$2&amp;":"&amp;dbP!$D$2),"&lt;="&amp;AP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Q254" s="1">
        <f ca="1">SUMIFS(INDIRECT($F$1&amp;$F254&amp;":"&amp;$F254),INDIRECT($F$1&amp;dbP!$D$2&amp;":"&amp;dbP!$D$2),"&gt;="&amp;AQ$6,INDIRECT($F$1&amp;dbP!$D$2&amp;":"&amp;dbP!$D$2),"&lt;="&amp;AQ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R254" s="1">
        <f ca="1">SUMIFS(INDIRECT($F$1&amp;$F254&amp;":"&amp;$F254),INDIRECT($F$1&amp;dbP!$D$2&amp;":"&amp;dbP!$D$2),"&gt;="&amp;AR$6,INDIRECT($F$1&amp;dbP!$D$2&amp;":"&amp;dbP!$D$2),"&lt;="&amp;AR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S254" s="1">
        <f ca="1">SUMIFS(INDIRECT($F$1&amp;$F254&amp;":"&amp;$F254),INDIRECT($F$1&amp;dbP!$D$2&amp;":"&amp;dbP!$D$2),"&gt;="&amp;AS$6,INDIRECT($F$1&amp;dbP!$D$2&amp;":"&amp;dbP!$D$2),"&lt;="&amp;AS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T254" s="1">
        <f ca="1">SUMIFS(INDIRECT($F$1&amp;$F254&amp;":"&amp;$F254),INDIRECT($F$1&amp;dbP!$D$2&amp;":"&amp;dbP!$D$2),"&gt;="&amp;AT$6,INDIRECT($F$1&amp;dbP!$D$2&amp;":"&amp;dbP!$D$2),"&lt;="&amp;AT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U254" s="1">
        <f ca="1">SUMIFS(INDIRECT($F$1&amp;$F254&amp;":"&amp;$F254),INDIRECT($F$1&amp;dbP!$D$2&amp;":"&amp;dbP!$D$2),"&gt;="&amp;AU$6,INDIRECT($F$1&amp;dbP!$D$2&amp;":"&amp;dbP!$D$2),"&lt;="&amp;AU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V254" s="1">
        <f ca="1">SUMIFS(INDIRECT($F$1&amp;$F254&amp;":"&amp;$F254),INDIRECT($F$1&amp;dbP!$D$2&amp;":"&amp;dbP!$D$2),"&gt;="&amp;AV$6,INDIRECT($F$1&amp;dbP!$D$2&amp;":"&amp;dbP!$D$2),"&lt;="&amp;AV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W254" s="1">
        <f ca="1">SUMIFS(INDIRECT($F$1&amp;$F254&amp;":"&amp;$F254),INDIRECT($F$1&amp;dbP!$D$2&amp;":"&amp;dbP!$D$2),"&gt;="&amp;AW$6,INDIRECT($F$1&amp;dbP!$D$2&amp;":"&amp;dbP!$D$2),"&lt;="&amp;AW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X254" s="1">
        <f ca="1">SUMIFS(INDIRECT($F$1&amp;$F254&amp;":"&amp;$F254),INDIRECT($F$1&amp;dbP!$D$2&amp;":"&amp;dbP!$D$2),"&gt;="&amp;AX$6,INDIRECT($F$1&amp;dbP!$D$2&amp;":"&amp;dbP!$D$2),"&lt;="&amp;AX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Y254" s="1">
        <f ca="1">SUMIFS(INDIRECT($F$1&amp;$F254&amp;":"&amp;$F254),INDIRECT($F$1&amp;dbP!$D$2&amp;":"&amp;dbP!$D$2),"&gt;="&amp;AY$6,INDIRECT($F$1&amp;dbP!$D$2&amp;":"&amp;dbP!$D$2),"&lt;="&amp;AY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AZ254" s="1">
        <f ca="1">SUMIFS(INDIRECT($F$1&amp;$F254&amp;":"&amp;$F254),INDIRECT($F$1&amp;dbP!$D$2&amp;":"&amp;dbP!$D$2),"&gt;="&amp;AZ$6,INDIRECT($F$1&amp;dbP!$D$2&amp;":"&amp;dbP!$D$2),"&lt;="&amp;AZ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A254" s="1">
        <f ca="1">SUMIFS(INDIRECT($F$1&amp;$F254&amp;":"&amp;$F254),INDIRECT($F$1&amp;dbP!$D$2&amp;":"&amp;dbP!$D$2),"&gt;="&amp;BA$6,INDIRECT($F$1&amp;dbP!$D$2&amp;":"&amp;dbP!$D$2),"&lt;="&amp;BA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B254" s="1">
        <f ca="1">SUMIFS(INDIRECT($F$1&amp;$F254&amp;":"&amp;$F254),INDIRECT($F$1&amp;dbP!$D$2&amp;":"&amp;dbP!$D$2),"&gt;="&amp;BB$6,INDIRECT($F$1&amp;dbP!$D$2&amp;":"&amp;dbP!$D$2),"&lt;="&amp;BB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C254" s="1">
        <f ca="1">SUMIFS(INDIRECT($F$1&amp;$F254&amp;":"&amp;$F254),INDIRECT($F$1&amp;dbP!$D$2&amp;":"&amp;dbP!$D$2),"&gt;="&amp;BC$6,INDIRECT($F$1&amp;dbP!$D$2&amp;":"&amp;dbP!$D$2),"&lt;="&amp;BC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D254" s="1">
        <f ca="1">SUMIFS(INDIRECT($F$1&amp;$F254&amp;":"&amp;$F254),INDIRECT($F$1&amp;dbP!$D$2&amp;":"&amp;dbP!$D$2),"&gt;="&amp;BD$6,INDIRECT($F$1&amp;dbP!$D$2&amp;":"&amp;dbP!$D$2),"&lt;="&amp;BD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  <c r="BE254" s="1">
        <f ca="1">SUMIFS(INDIRECT($F$1&amp;$F254&amp;":"&amp;$F254),INDIRECT($F$1&amp;dbP!$D$2&amp;":"&amp;dbP!$D$2),"&gt;="&amp;BE$6,INDIRECT($F$1&amp;dbP!$D$2&amp;":"&amp;dbP!$D$2),"&lt;="&amp;BE$7,INDIRECT($F$1&amp;dbP!$O$2&amp;":"&amp;dbP!$O$2),$H254,INDIRECT($F$1&amp;dbP!$P$2&amp;":"&amp;dbP!$P$2),IF($I254=$J254,"*",$I254),INDIRECT($F$1&amp;dbP!$Q$2&amp;":"&amp;dbP!$Q$2),IF(OR($I254=$J254,"  "&amp;$I254=$J254),"*",RIGHT($J254,LEN($J254)-4)))</f>
        <v>0</v>
      </c>
    </row>
    <row r="255" spans="2:57" x14ac:dyDescent="0.3">
      <c r="B255" s="1">
        <f>MAX(B$196:B254)+1</f>
        <v>67</v>
      </c>
      <c r="D255" s="1" t="str">
        <f ca="1">INDIRECT($B$1&amp;Items!AB$2&amp;$B255)</f>
        <v>PL(-)</v>
      </c>
      <c r="F255" s="1" t="str">
        <f ca="1">INDIRECT($B$1&amp;Items!X$2&amp;$B255)</f>
        <v>AA</v>
      </c>
      <c r="H255" s="13" t="str">
        <f ca="1">INDIRECT($B$1&amp;Items!U$2&amp;$B255)</f>
        <v>Себестоимость продаж</v>
      </c>
      <c r="I255" s="13" t="str">
        <f ca="1">IF(INDIRECT($B$1&amp;Items!V$2&amp;$B255)="",H255,INDIRECT($B$1&amp;Items!V$2&amp;$B255))</f>
        <v>Затраты этапа-4 бизнес-процесса</v>
      </c>
      <c r="J255" s="1" t="str">
        <f ca="1">IF(INDIRECT($B$1&amp;Items!W$2&amp;$B255)="",IF(H255&lt;&gt;I255,"  "&amp;I255,I255),"    "&amp;INDIRECT($B$1&amp;Items!W$2&amp;$B255))</f>
        <v xml:space="preserve">    Производственные затраты-35</v>
      </c>
      <c r="S255" s="1">
        <f ca="1">SUM($U255:INDIRECT(ADDRESS(ROW(),SUMIFS($1:$1,$5:$5,MAX($5:$5)))))</f>
        <v>486415.80000000005</v>
      </c>
      <c r="V255" s="1">
        <f ca="1">SUMIFS(INDIRECT($F$1&amp;$F255&amp;":"&amp;$F255),INDIRECT($F$1&amp;dbP!$D$2&amp;":"&amp;dbP!$D$2),"&gt;="&amp;V$6,INDIRECT($F$1&amp;dbP!$D$2&amp;":"&amp;dbP!$D$2),"&lt;="&amp;V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W255" s="1">
        <f ca="1">SUMIFS(INDIRECT($F$1&amp;$F255&amp;":"&amp;$F255),INDIRECT($F$1&amp;dbP!$D$2&amp;":"&amp;dbP!$D$2),"&gt;="&amp;W$6,INDIRECT($F$1&amp;dbP!$D$2&amp;":"&amp;dbP!$D$2),"&lt;="&amp;W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X255" s="1">
        <f ca="1">SUMIFS(INDIRECT($F$1&amp;$F255&amp;":"&amp;$F255),INDIRECT($F$1&amp;dbP!$D$2&amp;":"&amp;dbP!$D$2),"&gt;="&amp;X$6,INDIRECT($F$1&amp;dbP!$D$2&amp;":"&amp;dbP!$D$2),"&lt;="&amp;X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Y255" s="1">
        <f ca="1">SUMIFS(INDIRECT($F$1&amp;$F255&amp;":"&amp;$F255),INDIRECT($F$1&amp;dbP!$D$2&amp;":"&amp;dbP!$D$2),"&gt;="&amp;Y$6,INDIRECT($F$1&amp;dbP!$D$2&amp;":"&amp;dbP!$D$2),"&lt;="&amp;Y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Z255" s="1">
        <f ca="1">SUMIFS(INDIRECT($F$1&amp;$F255&amp;":"&amp;$F255),INDIRECT($F$1&amp;dbP!$D$2&amp;":"&amp;dbP!$D$2),"&gt;="&amp;Z$6,INDIRECT($F$1&amp;dbP!$D$2&amp;":"&amp;dbP!$D$2),"&lt;="&amp;Z$7,INDIRECT($F$1&amp;dbP!$O$2&amp;":"&amp;dbP!$O$2),$H255,INDIRECT($F$1&amp;dbP!$P$2&amp;":"&amp;dbP!$P$2),IF($I255=$J255,"*",$I255),INDIRECT($F$1&amp;dbP!$Q$2&amp;":"&amp;dbP!$Q$2),IF(OR($I255=$J255,"  "&amp;$I255=$J255),"*",RIGHT($J255,LEN($J255)-4)))</f>
        <v>149666.4</v>
      </c>
      <c r="AA255" s="1">
        <f ca="1">SUMIFS(INDIRECT($F$1&amp;$F255&amp;":"&amp;$F255),INDIRECT($F$1&amp;dbP!$D$2&amp;":"&amp;dbP!$D$2),"&gt;="&amp;AA$6,INDIRECT($F$1&amp;dbP!$D$2&amp;":"&amp;dbP!$D$2),"&lt;="&amp;AA$7,INDIRECT($F$1&amp;dbP!$O$2&amp;":"&amp;dbP!$O$2),$H255,INDIRECT($F$1&amp;dbP!$P$2&amp;":"&amp;dbP!$P$2),IF($I255=$J255,"*",$I255),INDIRECT($F$1&amp;dbP!$Q$2&amp;":"&amp;dbP!$Q$2),IF(OR($I255=$J255,"  "&amp;$I255=$J255),"*",RIGHT($J255,LEN($J255)-4)))</f>
        <v>336749.4</v>
      </c>
      <c r="AB255" s="1">
        <f ca="1">SUMIFS(INDIRECT($F$1&amp;$F255&amp;":"&amp;$F255),INDIRECT($F$1&amp;dbP!$D$2&amp;":"&amp;dbP!$D$2),"&gt;="&amp;AB$6,INDIRECT($F$1&amp;dbP!$D$2&amp;":"&amp;dbP!$D$2),"&lt;="&amp;AB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C255" s="1">
        <f ca="1">SUMIFS(INDIRECT($F$1&amp;$F255&amp;":"&amp;$F255),INDIRECT($F$1&amp;dbP!$D$2&amp;":"&amp;dbP!$D$2),"&gt;="&amp;AC$6,INDIRECT($F$1&amp;dbP!$D$2&amp;":"&amp;dbP!$D$2),"&lt;="&amp;AC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D255" s="1">
        <f ca="1">SUMIFS(INDIRECT($F$1&amp;$F255&amp;":"&amp;$F255),INDIRECT($F$1&amp;dbP!$D$2&amp;":"&amp;dbP!$D$2),"&gt;="&amp;AD$6,INDIRECT($F$1&amp;dbP!$D$2&amp;":"&amp;dbP!$D$2),"&lt;="&amp;AD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E255" s="1">
        <f ca="1">SUMIFS(INDIRECT($F$1&amp;$F255&amp;":"&amp;$F255),INDIRECT($F$1&amp;dbP!$D$2&amp;":"&amp;dbP!$D$2),"&gt;="&amp;AE$6,INDIRECT($F$1&amp;dbP!$D$2&amp;":"&amp;dbP!$D$2),"&lt;="&amp;AE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F255" s="1">
        <f ca="1">SUMIFS(INDIRECT($F$1&amp;$F255&amp;":"&amp;$F255),INDIRECT($F$1&amp;dbP!$D$2&amp;":"&amp;dbP!$D$2),"&gt;="&amp;AF$6,INDIRECT($F$1&amp;dbP!$D$2&amp;":"&amp;dbP!$D$2),"&lt;="&amp;AF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G255" s="1">
        <f ca="1">SUMIFS(INDIRECT($F$1&amp;$F255&amp;":"&amp;$F255),INDIRECT($F$1&amp;dbP!$D$2&amp;":"&amp;dbP!$D$2),"&gt;="&amp;AG$6,INDIRECT($F$1&amp;dbP!$D$2&amp;":"&amp;dbP!$D$2),"&lt;="&amp;AG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H255" s="1">
        <f ca="1">SUMIFS(INDIRECT($F$1&amp;$F255&amp;":"&amp;$F255),INDIRECT($F$1&amp;dbP!$D$2&amp;":"&amp;dbP!$D$2),"&gt;="&amp;AH$6,INDIRECT($F$1&amp;dbP!$D$2&amp;":"&amp;dbP!$D$2),"&lt;="&amp;AH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I255" s="1">
        <f ca="1">SUMIFS(INDIRECT($F$1&amp;$F255&amp;":"&amp;$F255),INDIRECT($F$1&amp;dbP!$D$2&amp;":"&amp;dbP!$D$2),"&gt;="&amp;AI$6,INDIRECT($F$1&amp;dbP!$D$2&amp;":"&amp;dbP!$D$2),"&lt;="&amp;AI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J255" s="1">
        <f ca="1">SUMIFS(INDIRECT($F$1&amp;$F255&amp;":"&amp;$F255),INDIRECT($F$1&amp;dbP!$D$2&amp;":"&amp;dbP!$D$2),"&gt;="&amp;AJ$6,INDIRECT($F$1&amp;dbP!$D$2&amp;":"&amp;dbP!$D$2),"&lt;="&amp;AJ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K255" s="1">
        <f ca="1">SUMIFS(INDIRECT($F$1&amp;$F255&amp;":"&amp;$F255),INDIRECT($F$1&amp;dbP!$D$2&amp;":"&amp;dbP!$D$2),"&gt;="&amp;AK$6,INDIRECT($F$1&amp;dbP!$D$2&amp;":"&amp;dbP!$D$2),"&lt;="&amp;AK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L255" s="1">
        <f ca="1">SUMIFS(INDIRECT($F$1&amp;$F255&amp;":"&amp;$F255),INDIRECT($F$1&amp;dbP!$D$2&amp;":"&amp;dbP!$D$2),"&gt;="&amp;AL$6,INDIRECT($F$1&amp;dbP!$D$2&amp;":"&amp;dbP!$D$2),"&lt;="&amp;AL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M255" s="1">
        <f ca="1">SUMIFS(INDIRECT($F$1&amp;$F255&amp;":"&amp;$F255),INDIRECT($F$1&amp;dbP!$D$2&amp;":"&amp;dbP!$D$2),"&gt;="&amp;AM$6,INDIRECT($F$1&amp;dbP!$D$2&amp;":"&amp;dbP!$D$2),"&lt;="&amp;AM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N255" s="1">
        <f ca="1">SUMIFS(INDIRECT($F$1&amp;$F255&amp;":"&amp;$F255),INDIRECT($F$1&amp;dbP!$D$2&amp;":"&amp;dbP!$D$2),"&gt;="&amp;AN$6,INDIRECT($F$1&amp;dbP!$D$2&amp;":"&amp;dbP!$D$2),"&lt;="&amp;AN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O255" s="1">
        <f ca="1">SUMIFS(INDIRECT($F$1&amp;$F255&amp;":"&amp;$F255),INDIRECT($F$1&amp;dbP!$D$2&amp;":"&amp;dbP!$D$2),"&gt;="&amp;AO$6,INDIRECT($F$1&amp;dbP!$D$2&amp;":"&amp;dbP!$D$2),"&lt;="&amp;AO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P255" s="1">
        <f ca="1">SUMIFS(INDIRECT($F$1&amp;$F255&amp;":"&amp;$F255),INDIRECT($F$1&amp;dbP!$D$2&amp;":"&amp;dbP!$D$2),"&gt;="&amp;AP$6,INDIRECT($F$1&amp;dbP!$D$2&amp;":"&amp;dbP!$D$2),"&lt;="&amp;AP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Q255" s="1">
        <f ca="1">SUMIFS(INDIRECT($F$1&amp;$F255&amp;":"&amp;$F255),INDIRECT($F$1&amp;dbP!$D$2&amp;":"&amp;dbP!$D$2),"&gt;="&amp;AQ$6,INDIRECT($F$1&amp;dbP!$D$2&amp;":"&amp;dbP!$D$2),"&lt;="&amp;AQ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R255" s="1">
        <f ca="1">SUMIFS(INDIRECT($F$1&amp;$F255&amp;":"&amp;$F255),INDIRECT($F$1&amp;dbP!$D$2&amp;":"&amp;dbP!$D$2),"&gt;="&amp;AR$6,INDIRECT($F$1&amp;dbP!$D$2&amp;":"&amp;dbP!$D$2),"&lt;="&amp;AR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S255" s="1">
        <f ca="1">SUMIFS(INDIRECT($F$1&amp;$F255&amp;":"&amp;$F255),INDIRECT($F$1&amp;dbP!$D$2&amp;":"&amp;dbP!$D$2),"&gt;="&amp;AS$6,INDIRECT($F$1&amp;dbP!$D$2&amp;":"&amp;dbP!$D$2),"&lt;="&amp;AS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T255" s="1">
        <f ca="1">SUMIFS(INDIRECT($F$1&amp;$F255&amp;":"&amp;$F255),INDIRECT($F$1&amp;dbP!$D$2&amp;":"&amp;dbP!$D$2),"&gt;="&amp;AT$6,INDIRECT($F$1&amp;dbP!$D$2&amp;":"&amp;dbP!$D$2),"&lt;="&amp;AT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U255" s="1">
        <f ca="1">SUMIFS(INDIRECT($F$1&amp;$F255&amp;":"&amp;$F255),INDIRECT($F$1&amp;dbP!$D$2&amp;":"&amp;dbP!$D$2),"&gt;="&amp;AU$6,INDIRECT($F$1&amp;dbP!$D$2&amp;":"&amp;dbP!$D$2),"&lt;="&amp;AU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V255" s="1">
        <f ca="1">SUMIFS(INDIRECT($F$1&amp;$F255&amp;":"&amp;$F255),INDIRECT($F$1&amp;dbP!$D$2&amp;":"&amp;dbP!$D$2),"&gt;="&amp;AV$6,INDIRECT($F$1&amp;dbP!$D$2&amp;":"&amp;dbP!$D$2),"&lt;="&amp;AV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W255" s="1">
        <f ca="1">SUMIFS(INDIRECT($F$1&amp;$F255&amp;":"&amp;$F255),INDIRECT($F$1&amp;dbP!$D$2&amp;":"&amp;dbP!$D$2),"&gt;="&amp;AW$6,INDIRECT($F$1&amp;dbP!$D$2&amp;":"&amp;dbP!$D$2),"&lt;="&amp;AW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X255" s="1">
        <f ca="1">SUMIFS(INDIRECT($F$1&amp;$F255&amp;":"&amp;$F255),INDIRECT($F$1&amp;dbP!$D$2&amp;":"&amp;dbP!$D$2),"&gt;="&amp;AX$6,INDIRECT($F$1&amp;dbP!$D$2&amp;":"&amp;dbP!$D$2),"&lt;="&amp;AX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Y255" s="1">
        <f ca="1">SUMIFS(INDIRECT($F$1&amp;$F255&amp;":"&amp;$F255),INDIRECT($F$1&amp;dbP!$D$2&amp;":"&amp;dbP!$D$2),"&gt;="&amp;AY$6,INDIRECT($F$1&amp;dbP!$D$2&amp;":"&amp;dbP!$D$2),"&lt;="&amp;AY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AZ255" s="1">
        <f ca="1">SUMIFS(INDIRECT($F$1&amp;$F255&amp;":"&amp;$F255),INDIRECT($F$1&amp;dbP!$D$2&amp;":"&amp;dbP!$D$2),"&gt;="&amp;AZ$6,INDIRECT($F$1&amp;dbP!$D$2&amp;":"&amp;dbP!$D$2),"&lt;="&amp;AZ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A255" s="1">
        <f ca="1">SUMIFS(INDIRECT($F$1&amp;$F255&amp;":"&amp;$F255),INDIRECT($F$1&amp;dbP!$D$2&amp;":"&amp;dbP!$D$2),"&gt;="&amp;BA$6,INDIRECT($F$1&amp;dbP!$D$2&amp;":"&amp;dbP!$D$2),"&lt;="&amp;BA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B255" s="1">
        <f ca="1">SUMIFS(INDIRECT($F$1&amp;$F255&amp;":"&amp;$F255),INDIRECT($F$1&amp;dbP!$D$2&amp;":"&amp;dbP!$D$2),"&gt;="&amp;BB$6,INDIRECT($F$1&amp;dbP!$D$2&amp;":"&amp;dbP!$D$2),"&lt;="&amp;BB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C255" s="1">
        <f ca="1">SUMIFS(INDIRECT($F$1&amp;$F255&amp;":"&amp;$F255),INDIRECT($F$1&amp;dbP!$D$2&amp;":"&amp;dbP!$D$2),"&gt;="&amp;BC$6,INDIRECT($F$1&amp;dbP!$D$2&amp;":"&amp;dbP!$D$2),"&lt;="&amp;BC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D255" s="1">
        <f ca="1">SUMIFS(INDIRECT($F$1&amp;$F255&amp;":"&amp;$F255),INDIRECT($F$1&amp;dbP!$D$2&amp;":"&amp;dbP!$D$2),"&gt;="&amp;BD$6,INDIRECT($F$1&amp;dbP!$D$2&amp;":"&amp;dbP!$D$2),"&lt;="&amp;BD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  <c r="BE255" s="1">
        <f ca="1">SUMIFS(INDIRECT($F$1&amp;$F255&amp;":"&amp;$F255),INDIRECT($F$1&amp;dbP!$D$2&amp;":"&amp;dbP!$D$2),"&gt;="&amp;BE$6,INDIRECT($F$1&amp;dbP!$D$2&amp;":"&amp;dbP!$D$2),"&lt;="&amp;BE$7,INDIRECT($F$1&amp;dbP!$O$2&amp;":"&amp;dbP!$O$2),$H255,INDIRECT($F$1&amp;dbP!$P$2&amp;":"&amp;dbP!$P$2),IF($I255=$J255,"*",$I255),INDIRECT($F$1&amp;dbP!$Q$2&amp;":"&amp;dbP!$Q$2),IF(OR($I255=$J255,"  "&amp;$I255=$J255),"*",RIGHT($J255,LEN($J255)-4)))</f>
        <v>0</v>
      </c>
    </row>
    <row r="256" spans="2:57" x14ac:dyDescent="0.3">
      <c r="B256" s="1">
        <f>MAX(B$196:B255)+1</f>
        <v>68</v>
      </c>
      <c r="D256" s="1" t="str">
        <f ca="1">INDIRECT($B$1&amp;Items!AB$2&amp;$B256)</f>
        <v>PL(-)</v>
      </c>
      <c r="F256" s="1" t="str">
        <f ca="1">INDIRECT($B$1&amp;Items!X$2&amp;$B256)</f>
        <v>AA</v>
      </c>
      <c r="H256" s="13" t="str">
        <f ca="1">INDIRECT($B$1&amp;Items!U$2&amp;$B256)</f>
        <v>Себестоимость продаж</v>
      </c>
      <c r="I256" s="13" t="str">
        <f ca="1">IF(INDIRECT($B$1&amp;Items!V$2&amp;$B256)="",H256,INDIRECT($B$1&amp;Items!V$2&amp;$B256))</f>
        <v>Затраты этапа-4 бизнес-процесса</v>
      </c>
      <c r="J256" s="1" t="str">
        <f ca="1">IF(INDIRECT($B$1&amp;Items!W$2&amp;$B256)="",IF(H256&lt;&gt;I256,"  "&amp;I256,I256),"    "&amp;INDIRECT($B$1&amp;Items!W$2&amp;$B256))</f>
        <v xml:space="preserve">    Производственные затраты-36</v>
      </c>
      <c r="S256" s="1">
        <f ca="1">SUM($U256:INDIRECT(ADDRESS(ROW(),SUMIFS($1:$1,$5:$5,MAX($5:$5)))))</f>
        <v>547337.70000000007</v>
      </c>
      <c r="V256" s="1">
        <f ca="1">SUMIFS(INDIRECT($F$1&amp;$F256&amp;":"&amp;$F256),INDIRECT($F$1&amp;dbP!$D$2&amp;":"&amp;dbP!$D$2),"&gt;="&amp;V$6,INDIRECT($F$1&amp;dbP!$D$2&amp;":"&amp;dbP!$D$2),"&lt;="&amp;V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W256" s="1">
        <f ca="1">SUMIFS(INDIRECT($F$1&amp;$F256&amp;":"&amp;$F256),INDIRECT($F$1&amp;dbP!$D$2&amp;":"&amp;dbP!$D$2),"&gt;="&amp;W$6,INDIRECT($F$1&amp;dbP!$D$2&amp;":"&amp;dbP!$D$2),"&lt;="&amp;W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X256" s="1">
        <f ca="1">SUMIFS(INDIRECT($F$1&amp;$F256&amp;":"&amp;$F256),INDIRECT($F$1&amp;dbP!$D$2&amp;":"&amp;dbP!$D$2),"&gt;="&amp;X$6,INDIRECT($F$1&amp;dbP!$D$2&amp;":"&amp;dbP!$D$2),"&lt;="&amp;X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Y256" s="1">
        <f ca="1">SUMIFS(INDIRECT($F$1&amp;$F256&amp;":"&amp;$F256),INDIRECT($F$1&amp;dbP!$D$2&amp;":"&amp;dbP!$D$2),"&gt;="&amp;Y$6,INDIRECT($F$1&amp;dbP!$D$2&amp;":"&amp;dbP!$D$2),"&lt;="&amp;Y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Z256" s="1">
        <f ca="1">SUMIFS(INDIRECT($F$1&amp;$F256&amp;":"&amp;$F256),INDIRECT($F$1&amp;dbP!$D$2&amp;":"&amp;dbP!$D$2),"&gt;="&amp;Z$6,INDIRECT($F$1&amp;dbP!$D$2&amp;":"&amp;dbP!$D$2),"&lt;="&amp;Z$7,INDIRECT($F$1&amp;dbP!$O$2&amp;":"&amp;dbP!$O$2),$H256,INDIRECT($F$1&amp;dbP!$P$2&amp;":"&amp;dbP!$P$2),IF($I256=$J256,"*",$I256),INDIRECT($F$1&amp;dbP!$Q$2&amp;":"&amp;dbP!$Q$2),IF(OR($I256=$J256,"  "&amp;$I256=$J256),"*",RIGHT($J256,LEN($J256)-4)))</f>
        <v>168411.6</v>
      </c>
      <c r="AA256" s="1">
        <f ca="1">SUMIFS(INDIRECT($F$1&amp;$F256&amp;":"&amp;$F256),INDIRECT($F$1&amp;dbP!$D$2&amp;":"&amp;dbP!$D$2),"&gt;="&amp;AA$6,INDIRECT($F$1&amp;dbP!$D$2&amp;":"&amp;dbP!$D$2),"&lt;="&amp;AA$7,INDIRECT($F$1&amp;dbP!$O$2&amp;":"&amp;dbP!$O$2),$H256,INDIRECT($F$1&amp;dbP!$P$2&amp;":"&amp;dbP!$P$2),IF($I256=$J256,"*",$I256),INDIRECT($F$1&amp;dbP!$Q$2&amp;":"&amp;dbP!$Q$2),IF(OR($I256=$J256,"  "&amp;$I256=$J256),"*",RIGHT($J256,LEN($J256)-4)))</f>
        <v>378926.10000000003</v>
      </c>
      <c r="AB256" s="1">
        <f ca="1">SUMIFS(INDIRECT($F$1&amp;$F256&amp;":"&amp;$F256),INDIRECT($F$1&amp;dbP!$D$2&amp;":"&amp;dbP!$D$2),"&gt;="&amp;AB$6,INDIRECT($F$1&amp;dbP!$D$2&amp;":"&amp;dbP!$D$2),"&lt;="&amp;AB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C256" s="1">
        <f ca="1">SUMIFS(INDIRECT($F$1&amp;$F256&amp;":"&amp;$F256),INDIRECT($F$1&amp;dbP!$D$2&amp;":"&amp;dbP!$D$2),"&gt;="&amp;AC$6,INDIRECT($F$1&amp;dbP!$D$2&amp;":"&amp;dbP!$D$2),"&lt;="&amp;AC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D256" s="1">
        <f ca="1">SUMIFS(INDIRECT($F$1&amp;$F256&amp;":"&amp;$F256),INDIRECT($F$1&amp;dbP!$D$2&amp;":"&amp;dbP!$D$2),"&gt;="&amp;AD$6,INDIRECT($F$1&amp;dbP!$D$2&amp;":"&amp;dbP!$D$2),"&lt;="&amp;AD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E256" s="1">
        <f ca="1">SUMIFS(INDIRECT($F$1&amp;$F256&amp;":"&amp;$F256),INDIRECT($F$1&amp;dbP!$D$2&amp;":"&amp;dbP!$D$2),"&gt;="&amp;AE$6,INDIRECT($F$1&amp;dbP!$D$2&amp;":"&amp;dbP!$D$2),"&lt;="&amp;AE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F256" s="1">
        <f ca="1">SUMIFS(INDIRECT($F$1&amp;$F256&amp;":"&amp;$F256),INDIRECT($F$1&amp;dbP!$D$2&amp;":"&amp;dbP!$D$2),"&gt;="&amp;AF$6,INDIRECT($F$1&amp;dbP!$D$2&amp;":"&amp;dbP!$D$2),"&lt;="&amp;AF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G256" s="1">
        <f ca="1">SUMIFS(INDIRECT($F$1&amp;$F256&amp;":"&amp;$F256),INDIRECT($F$1&amp;dbP!$D$2&amp;":"&amp;dbP!$D$2),"&gt;="&amp;AG$6,INDIRECT($F$1&amp;dbP!$D$2&amp;":"&amp;dbP!$D$2),"&lt;="&amp;AG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H256" s="1">
        <f ca="1">SUMIFS(INDIRECT($F$1&amp;$F256&amp;":"&amp;$F256),INDIRECT($F$1&amp;dbP!$D$2&amp;":"&amp;dbP!$D$2),"&gt;="&amp;AH$6,INDIRECT($F$1&amp;dbP!$D$2&amp;":"&amp;dbP!$D$2),"&lt;="&amp;AH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I256" s="1">
        <f ca="1">SUMIFS(INDIRECT($F$1&amp;$F256&amp;":"&amp;$F256),INDIRECT($F$1&amp;dbP!$D$2&amp;":"&amp;dbP!$D$2),"&gt;="&amp;AI$6,INDIRECT($F$1&amp;dbP!$D$2&amp;":"&amp;dbP!$D$2),"&lt;="&amp;AI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J256" s="1">
        <f ca="1">SUMIFS(INDIRECT($F$1&amp;$F256&amp;":"&amp;$F256),INDIRECT($F$1&amp;dbP!$D$2&amp;":"&amp;dbP!$D$2),"&gt;="&amp;AJ$6,INDIRECT($F$1&amp;dbP!$D$2&amp;":"&amp;dbP!$D$2),"&lt;="&amp;AJ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K256" s="1">
        <f ca="1">SUMIFS(INDIRECT($F$1&amp;$F256&amp;":"&amp;$F256),INDIRECT($F$1&amp;dbP!$D$2&amp;":"&amp;dbP!$D$2),"&gt;="&amp;AK$6,INDIRECT($F$1&amp;dbP!$D$2&amp;":"&amp;dbP!$D$2),"&lt;="&amp;AK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L256" s="1">
        <f ca="1">SUMIFS(INDIRECT($F$1&amp;$F256&amp;":"&amp;$F256),INDIRECT($F$1&amp;dbP!$D$2&amp;":"&amp;dbP!$D$2),"&gt;="&amp;AL$6,INDIRECT($F$1&amp;dbP!$D$2&amp;":"&amp;dbP!$D$2),"&lt;="&amp;AL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M256" s="1">
        <f ca="1">SUMIFS(INDIRECT($F$1&amp;$F256&amp;":"&amp;$F256),INDIRECT($F$1&amp;dbP!$D$2&amp;":"&amp;dbP!$D$2),"&gt;="&amp;AM$6,INDIRECT($F$1&amp;dbP!$D$2&amp;":"&amp;dbP!$D$2),"&lt;="&amp;AM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N256" s="1">
        <f ca="1">SUMIFS(INDIRECT($F$1&amp;$F256&amp;":"&amp;$F256),INDIRECT($F$1&amp;dbP!$D$2&amp;":"&amp;dbP!$D$2),"&gt;="&amp;AN$6,INDIRECT($F$1&amp;dbP!$D$2&amp;":"&amp;dbP!$D$2),"&lt;="&amp;AN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O256" s="1">
        <f ca="1">SUMIFS(INDIRECT($F$1&amp;$F256&amp;":"&amp;$F256),INDIRECT($F$1&amp;dbP!$D$2&amp;":"&amp;dbP!$D$2),"&gt;="&amp;AO$6,INDIRECT($F$1&amp;dbP!$D$2&amp;":"&amp;dbP!$D$2),"&lt;="&amp;AO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P256" s="1">
        <f ca="1">SUMIFS(INDIRECT($F$1&amp;$F256&amp;":"&amp;$F256),INDIRECT($F$1&amp;dbP!$D$2&amp;":"&amp;dbP!$D$2),"&gt;="&amp;AP$6,INDIRECT($F$1&amp;dbP!$D$2&amp;":"&amp;dbP!$D$2),"&lt;="&amp;AP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Q256" s="1">
        <f ca="1">SUMIFS(INDIRECT($F$1&amp;$F256&amp;":"&amp;$F256),INDIRECT($F$1&amp;dbP!$D$2&amp;":"&amp;dbP!$D$2),"&gt;="&amp;AQ$6,INDIRECT($F$1&amp;dbP!$D$2&amp;":"&amp;dbP!$D$2),"&lt;="&amp;AQ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R256" s="1">
        <f ca="1">SUMIFS(INDIRECT($F$1&amp;$F256&amp;":"&amp;$F256),INDIRECT($F$1&amp;dbP!$D$2&amp;":"&amp;dbP!$D$2),"&gt;="&amp;AR$6,INDIRECT($F$1&amp;dbP!$D$2&amp;":"&amp;dbP!$D$2),"&lt;="&amp;AR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S256" s="1">
        <f ca="1">SUMIFS(INDIRECT($F$1&amp;$F256&amp;":"&amp;$F256),INDIRECT($F$1&amp;dbP!$D$2&amp;":"&amp;dbP!$D$2),"&gt;="&amp;AS$6,INDIRECT($F$1&amp;dbP!$D$2&amp;":"&amp;dbP!$D$2),"&lt;="&amp;AS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T256" s="1">
        <f ca="1">SUMIFS(INDIRECT($F$1&amp;$F256&amp;":"&amp;$F256),INDIRECT($F$1&amp;dbP!$D$2&amp;":"&amp;dbP!$D$2),"&gt;="&amp;AT$6,INDIRECT($F$1&amp;dbP!$D$2&amp;":"&amp;dbP!$D$2),"&lt;="&amp;AT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U256" s="1">
        <f ca="1">SUMIFS(INDIRECT($F$1&amp;$F256&amp;":"&amp;$F256),INDIRECT($F$1&amp;dbP!$D$2&amp;":"&amp;dbP!$D$2),"&gt;="&amp;AU$6,INDIRECT($F$1&amp;dbP!$D$2&amp;":"&amp;dbP!$D$2),"&lt;="&amp;AU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V256" s="1">
        <f ca="1">SUMIFS(INDIRECT($F$1&amp;$F256&amp;":"&amp;$F256),INDIRECT($F$1&amp;dbP!$D$2&amp;":"&amp;dbP!$D$2),"&gt;="&amp;AV$6,INDIRECT($F$1&amp;dbP!$D$2&amp;":"&amp;dbP!$D$2),"&lt;="&amp;AV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W256" s="1">
        <f ca="1">SUMIFS(INDIRECT($F$1&amp;$F256&amp;":"&amp;$F256),INDIRECT($F$1&amp;dbP!$D$2&amp;":"&amp;dbP!$D$2),"&gt;="&amp;AW$6,INDIRECT($F$1&amp;dbP!$D$2&amp;":"&amp;dbP!$D$2),"&lt;="&amp;AW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X256" s="1">
        <f ca="1">SUMIFS(INDIRECT($F$1&amp;$F256&amp;":"&amp;$F256),INDIRECT($F$1&amp;dbP!$D$2&amp;":"&amp;dbP!$D$2),"&gt;="&amp;AX$6,INDIRECT($F$1&amp;dbP!$D$2&amp;":"&amp;dbP!$D$2),"&lt;="&amp;AX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Y256" s="1">
        <f ca="1">SUMIFS(INDIRECT($F$1&amp;$F256&amp;":"&amp;$F256),INDIRECT($F$1&amp;dbP!$D$2&amp;":"&amp;dbP!$D$2),"&gt;="&amp;AY$6,INDIRECT($F$1&amp;dbP!$D$2&amp;":"&amp;dbP!$D$2),"&lt;="&amp;AY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AZ256" s="1">
        <f ca="1">SUMIFS(INDIRECT($F$1&amp;$F256&amp;":"&amp;$F256),INDIRECT($F$1&amp;dbP!$D$2&amp;":"&amp;dbP!$D$2),"&gt;="&amp;AZ$6,INDIRECT($F$1&amp;dbP!$D$2&amp;":"&amp;dbP!$D$2),"&lt;="&amp;AZ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A256" s="1">
        <f ca="1">SUMIFS(INDIRECT($F$1&amp;$F256&amp;":"&amp;$F256),INDIRECT($F$1&amp;dbP!$D$2&amp;":"&amp;dbP!$D$2),"&gt;="&amp;BA$6,INDIRECT($F$1&amp;dbP!$D$2&amp;":"&amp;dbP!$D$2),"&lt;="&amp;BA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B256" s="1">
        <f ca="1">SUMIFS(INDIRECT($F$1&amp;$F256&amp;":"&amp;$F256),INDIRECT($F$1&amp;dbP!$D$2&amp;":"&amp;dbP!$D$2),"&gt;="&amp;BB$6,INDIRECT($F$1&amp;dbP!$D$2&amp;":"&amp;dbP!$D$2),"&lt;="&amp;BB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C256" s="1">
        <f ca="1">SUMIFS(INDIRECT($F$1&amp;$F256&amp;":"&amp;$F256),INDIRECT($F$1&amp;dbP!$D$2&amp;":"&amp;dbP!$D$2),"&gt;="&amp;BC$6,INDIRECT($F$1&amp;dbP!$D$2&amp;":"&amp;dbP!$D$2),"&lt;="&amp;BC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D256" s="1">
        <f ca="1">SUMIFS(INDIRECT($F$1&amp;$F256&amp;":"&amp;$F256),INDIRECT($F$1&amp;dbP!$D$2&amp;":"&amp;dbP!$D$2),"&gt;="&amp;BD$6,INDIRECT($F$1&amp;dbP!$D$2&amp;":"&amp;dbP!$D$2),"&lt;="&amp;BD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  <c r="BE256" s="1">
        <f ca="1">SUMIFS(INDIRECT($F$1&amp;$F256&amp;":"&amp;$F256),INDIRECT($F$1&amp;dbP!$D$2&amp;":"&amp;dbP!$D$2),"&gt;="&amp;BE$6,INDIRECT($F$1&amp;dbP!$D$2&amp;":"&amp;dbP!$D$2),"&lt;="&amp;BE$7,INDIRECT($F$1&amp;dbP!$O$2&amp;":"&amp;dbP!$O$2),$H256,INDIRECT($F$1&amp;dbP!$P$2&amp;":"&amp;dbP!$P$2),IF($I256=$J256,"*",$I256),INDIRECT($F$1&amp;dbP!$Q$2&amp;":"&amp;dbP!$Q$2),IF(OR($I256=$J256,"  "&amp;$I256=$J256),"*",RIGHT($J256,LEN($J256)-4)))</f>
        <v>0</v>
      </c>
    </row>
    <row r="257" spans="1:57" x14ac:dyDescent="0.3">
      <c r="B257" s="1">
        <f>MAX(B$196:B256)+1</f>
        <v>69</v>
      </c>
      <c r="D257" s="1" t="str">
        <f ca="1">INDIRECT($B$1&amp;Items!AB$2&amp;$B257)</f>
        <v>PL(-)</v>
      </c>
      <c r="F257" s="1" t="str">
        <f ca="1">INDIRECT($B$1&amp;Items!X$2&amp;$B257)</f>
        <v>AA</v>
      </c>
      <c r="H257" s="13" t="str">
        <f ca="1">INDIRECT($B$1&amp;Items!U$2&amp;$B257)</f>
        <v>Себестоимость продаж</v>
      </c>
      <c r="I257" s="13" t="str">
        <f ca="1">IF(INDIRECT($B$1&amp;Items!V$2&amp;$B257)="",H257,INDIRECT($B$1&amp;Items!V$2&amp;$B257))</f>
        <v>Затраты этапа-4 бизнес-процесса</v>
      </c>
      <c r="J257" s="1" t="str">
        <f ca="1">IF(INDIRECT($B$1&amp;Items!W$2&amp;$B257)="",IF(H257&lt;&gt;I257,"  "&amp;I257,I257),"    "&amp;INDIRECT($B$1&amp;Items!W$2&amp;$B257))</f>
        <v xml:space="preserve">    Производственные затраты-37</v>
      </c>
      <c r="S257" s="1">
        <f ca="1">SUM($U257:INDIRECT(ADDRESS(ROW(),SUMIFS($1:$1,$5:$5,MAX($5:$5)))))</f>
        <v>523054.3110000001</v>
      </c>
      <c r="V257" s="1">
        <f ca="1">SUMIFS(INDIRECT($F$1&amp;$F257&amp;":"&amp;$F257),INDIRECT($F$1&amp;dbP!$D$2&amp;":"&amp;dbP!$D$2),"&gt;="&amp;V$6,INDIRECT($F$1&amp;dbP!$D$2&amp;":"&amp;dbP!$D$2),"&lt;="&amp;V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W257" s="1">
        <f ca="1">SUMIFS(INDIRECT($F$1&amp;$F257&amp;":"&amp;$F257),INDIRECT($F$1&amp;dbP!$D$2&amp;":"&amp;dbP!$D$2),"&gt;="&amp;W$6,INDIRECT($F$1&amp;dbP!$D$2&amp;":"&amp;dbP!$D$2),"&lt;="&amp;W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X257" s="1">
        <f ca="1">SUMIFS(INDIRECT($F$1&amp;$F257&amp;":"&amp;$F257),INDIRECT($F$1&amp;dbP!$D$2&amp;":"&amp;dbP!$D$2),"&gt;="&amp;X$6,INDIRECT($F$1&amp;dbP!$D$2&amp;":"&amp;dbP!$D$2),"&lt;="&amp;X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Y257" s="1">
        <f ca="1">SUMIFS(INDIRECT($F$1&amp;$F257&amp;":"&amp;$F257),INDIRECT($F$1&amp;dbP!$D$2&amp;":"&amp;dbP!$D$2),"&gt;="&amp;Y$6,INDIRECT($F$1&amp;dbP!$D$2&amp;":"&amp;dbP!$D$2),"&lt;="&amp;Y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Z257" s="1">
        <f ca="1">SUMIFS(INDIRECT($F$1&amp;$F257&amp;":"&amp;$F257),INDIRECT($F$1&amp;dbP!$D$2&amp;":"&amp;dbP!$D$2),"&gt;="&amp;Z$6,INDIRECT($F$1&amp;dbP!$D$2&amp;":"&amp;dbP!$D$2),"&lt;="&amp;Z$7,INDIRECT($F$1&amp;dbP!$O$2&amp;":"&amp;dbP!$O$2),$H257,INDIRECT($F$1&amp;dbP!$P$2&amp;":"&amp;dbP!$P$2),IF($I257=$J257,"*",$I257),INDIRECT($F$1&amp;dbP!$Q$2&amp;":"&amp;dbP!$Q$2),IF(OR($I257=$J257,"  "&amp;$I257=$J257),"*",RIGHT($J257,LEN($J257)-4)))</f>
        <v>160939.78800000003</v>
      </c>
      <c r="AA257" s="1">
        <f ca="1">SUMIFS(INDIRECT($F$1&amp;$F257&amp;":"&amp;$F257),INDIRECT($F$1&amp;dbP!$D$2&amp;":"&amp;dbP!$D$2),"&gt;="&amp;AA$6,INDIRECT($F$1&amp;dbP!$D$2&amp;":"&amp;dbP!$D$2),"&lt;="&amp;AA$7,INDIRECT($F$1&amp;dbP!$O$2&amp;":"&amp;dbP!$O$2),$H257,INDIRECT($F$1&amp;dbP!$P$2&amp;":"&amp;dbP!$P$2),IF($I257=$J257,"*",$I257),INDIRECT($F$1&amp;dbP!$Q$2&amp;":"&amp;dbP!$Q$2),IF(OR($I257=$J257,"  "&amp;$I257=$J257),"*",RIGHT($J257,LEN($J257)-4)))</f>
        <v>362114.52300000004</v>
      </c>
      <c r="AB257" s="1">
        <f ca="1">SUMIFS(INDIRECT($F$1&amp;$F257&amp;":"&amp;$F257),INDIRECT($F$1&amp;dbP!$D$2&amp;":"&amp;dbP!$D$2),"&gt;="&amp;AB$6,INDIRECT($F$1&amp;dbP!$D$2&amp;":"&amp;dbP!$D$2),"&lt;="&amp;AB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C257" s="1">
        <f ca="1">SUMIFS(INDIRECT($F$1&amp;$F257&amp;":"&amp;$F257),INDIRECT($F$1&amp;dbP!$D$2&amp;":"&amp;dbP!$D$2),"&gt;="&amp;AC$6,INDIRECT($F$1&amp;dbP!$D$2&amp;":"&amp;dbP!$D$2),"&lt;="&amp;AC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D257" s="1">
        <f ca="1">SUMIFS(INDIRECT($F$1&amp;$F257&amp;":"&amp;$F257),INDIRECT($F$1&amp;dbP!$D$2&amp;":"&amp;dbP!$D$2),"&gt;="&amp;AD$6,INDIRECT($F$1&amp;dbP!$D$2&amp;":"&amp;dbP!$D$2),"&lt;="&amp;AD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E257" s="1">
        <f ca="1">SUMIFS(INDIRECT($F$1&amp;$F257&amp;":"&amp;$F257),INDIRECT($F$1&amp;dbP!$D$2&amp;":"&amp;dbP!$D$2),"&gt;="&amp;AE$6,INDIRECT($F$1&amp;dbP!$D$2&amp;":"&amp;dbP!$D$2),"&lt;="&amp;AE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F257" s="1">
        <f ca="1">SUMIFS(INDIRECT($F$1&amp;$F257&amp;":"&amp;$F257),INDIRECT($F$1&amp;dbP!$D$2&amp;":"&amp;dbP!$D$2),"&gt;="&amp;AF$6,INDIRECT($F$1&amp;dbP!$D$2&amp;":"&amp;dbP!$D$2),"&lt;="&amp;AF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G257" s="1">
        <f ca="1">SUMIFS(INDIRECT($F$1&amp;$F257&amp;":"&amp;$F257),INDIRECT($F$1&amp;dbP!$D$2&amp;":"&amp;dbP!$D$2),"&gt;="&amp;AG$6,INDIRECT($F$1&amp;dbP!$D$2&amp;":"&amp;dbP!$D$2),"&lt;="&amp;AG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H257" s="1">
        <f ca="1">SUMIFS(INDIRECT($F$1&amp;$F257&amp;":"&amp;$F257),INDIRECT($F$1&amp;dbP!$D$2&amp;":"&amp;dbP!$D$2),"&gt;="&amp;AH$6,INDIRECT($F$1&amp;dbP!$D$2&amp;":"&amp;dbP!$D$2),"&lt;="&amp;AH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I257" s="1">
        <f ca="1">SUMIFS(INDIRECT($F$1&amp;$F257&amp;":"&amp;$F257),INDIRECT($F$1&amp;dbP!$D$2&amp;":"&amp;dbP!$D$2),"&gt;="&amp;AI$6,INDIRECT($F$1&amp;dbP!$D$2&amp;":"&amp;dbP!$D$2),"&lt;="&amp;AI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J257" s="1">
        <f ca="1">SUMIFS(INDIRECT($F$1&amp;$F257&amp;":"&amp;$F257),INDIRECT($F$1&amp;dbP!$D$2&amp;":"&amp;dbP!$D$2),"&gt;="&amp;AJ$6,INDIRECT($F$1&amp;dbP!$D$2&amp;":"&amp;dbP!$D$2),"&lt;="&amp;AJ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K257" s="1">
        <f ca="1">SUMIFS(INDIRECT($F$1&amp;$F257&amp;":"&amp;$F257),INDIRECT($F$1&amp;dbP!$D$2&amp;":"&amp;dbP!$D$2),"&gt;="&amp;AK$6,INDIRECT($F$1&amp;dbP!$D$2&amp;":"&amp;dbP!$D$2),"&lt;="&amp;AK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L257" s="1">
        <f ca="1">SUMIFS(INDIRECT($F$1&amp;$F257&amp;":"&amp;$F257),INDIRECT($F$1&amp;dbP!$D$2&amp;":"&amp;dbP!$D$2),"&gt;="&amp;AL$6,INDIRECT($F$1&amp;dbP!$D$2&amp;":"&amp;dbP!$D$2),"&lt;="&amp;AL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M257" s="1">
        <f ca="1">SUMIFS(INDIRECT($F$1&amp;$F257&amp;":"&amp;$F257),INDIRECT($F$1&amp;dbP!$D$2&amp;":"&amp;dbP!$D$2),"&gt;="&amp;AM$6,INDIRECT($F$1&amp;dbP!$D$2&amp;":"&amp;dbP!$D$2),"&lt;="&amp;AM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N257" s="1">
        <f ca="1">SUMIFS(INDIRECT($F$1&amp;$F257&amp;":"&amp;$F257),INDIRECT($F$1&amp;dbP!$D$2&amp;":"&amp;dbP!$D$2),"&gt;="&amp;AN$6,INDIRECT($F$1&amp;dbP!$D$2&amp;":"&amp;dbP!$D$2),"&lt;="&amp;AN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O257" s="1">
        <f ca="1">SUMIFS(INDIRECT($F$1&amp;$F257&amp;":"&amp;$F257),INDIRECT($F$1&amp;dbP!$D$2&amp;":"&amp;dbP!$D$2),"&gt;="&amp;AO$6,INDIRECT($F$1&amp;dbP!$D$2&amp;":"&amp;dbP!$D$2),"&lt;="&amp;AO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P257" s="1">
        <f ca="1">SUMIFS(INDIRECT($F$1&amp;$F257&amp;":"&amp;$F257),INDIRECT($F$1&amp;dbP!$D$2&amp;":"&amp;dbP!$D$2),"&gt;="&amp;AP$6,INDIRECT($F$1&amp;dbP!$D$2&amp;":"&amp;dbP!$D$2),"&lt;="&amp;AP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Q257" s="1">
        <f ca="1">SUMIFS(INDIRECT($F$1&amp;$F257&amp;":"&amp;$F257),INDIRECT($F$1&amp;dbP!$D$2&amp;":"&amp;dbP!$D$2),"&gt;="&amp;AQ$6,INDIRECT($F$1&amp;dbP!$D$2&amp;":"&amp;dbP!$D$2),"&lt;="&amp;AQ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R257" s="1">
        <f ca="1">SUMIFS(INDIRECT($F$1&amp;$F257&amp;":"&amp;$F257),INDIRECT($F$1&amp;dbP!$D$2&amp;":"&amp;dbP!$D$2),"&gt;="&amp;AR$6,INDIRECT($F$1&amp;dbP!$D$2&amp;":"&amp;dbP!$D$2),"&lt;="&amp;AR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S257" s="1">
        <f ca="1">SUMIFS(INDIRECT($F$1&amp;$F257&amp;":"&amp;$F257),INDIRECT($F$1&amp;dbP!$D$2&amp;":"&amp;dbP!$D$2),"&gt;="&amp;AS$6,INDIRECT($F$1&amp;dbP!$D$2&amp;":"&amp;dbP!$D$2),"&lt;="&amp;AS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T257" s="1">
        <f ca="1">SUMIFS(INDIRECT($F$1&amp;$F257&amp;":"&amp;$F257),INDIRECT($F$1&amp;dbP!$D$2&amp;":"&amp;dbP!$D$2),"&gt;="&amp;AT$6,INDIRECT($F$1&amp;dbP!$D$2&amp;":"&amp;dbP!$D$2),"&lt;="&amp;AT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U257" s="1">
        <f ca="1">SUMIFS(INDIRECT($F$1&amp;$F257&amp;":"&amp;$F257),INDIRECT($F$1&amp;dbP!$D$2&amp;":"&amp;dbP!$D$2),"&gt;="&amp;AU$6,INDIRECT($F$1&amp;dbP!$D$2&amp;":"&amp;dbP!$D$2),"&lt;="&amp;AU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V257" s="1">
        <f ca="1">SUMIFS(INDIRECT($F$1&amp;$F257&amp;":"&amp;$F257),INDIRECT($F$1&amp;dbP!$D$2&amp;":"&amp;dbP!$D$2),"&gt;="&amp;AV$6,INDIRECT($F$1&amp;dbP!$D$2&amp;":"&amp;dbP!$D$2),"&lt;="&amp;AV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W257" s="1">
        <f ca="1">SUMIFS(INDIRECT($F$1&amp;$F257&amp;":"&amp;$F257),INDIRECT($F$1&amp;dbP!$D$2&amp;":"&amp;dbP!$D$2),"&gt;="&amp;AW$6,INDIRECT($F$1&amp;dbP!$D$2&amp;":"&amp;dbP!$D$2),"&lt;="&amp;AW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X257" s="1">
        <f ca="1">SUMIFS(INDIRECT($F$1&amp;$F257&amp;":"&amp;$F257),INDIRECT($F$1&amp;dbP!$D$2&amp;":"&amp;dbP!$D$2),"&gt;="&amp;AX$6,INDIRECT($F$1&amp;dbP!$D$2&amp;":"&amp;dbP!$D$2),"&lt;="&amp;AX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Y257" s="1">
        <f ca="1">SUMIFS(INDIRECT($F$1&amp;$F257&amp;":"&amp;$F257),INDIRECT($F$1&amp;dbP!$D$2&amp;":"&amp;dbP!$D$2),"&gt;="&amp;AY$6,INDIRECT($F$1&amp;dbP!$D$2&amp;":"&amp;dbP!$D$2),"&lt;="&amp;AY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AZ257" s="1">
        <f ca="1">SUMIFS(INDIRECT($F$1&amp;$F257&amp;":"&amp;$F257),INDIRECT($F$1&amp;dbP!$D$2&amp;":"&amp;dbP!$D$2),"&gt;="&amp;AZ$6,INDIRECT($F$1&amp;dbP!$D$2&amp;":"&amp;dbP!$D$2),"&lt;="&amp;AZ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A257" s="1">
        <f ca="1">SUMIFS(INDIRECT($F$1&amp;$F257&amp;":"&amp;$F257),INDIRECT($F$1&amp;dbP!$D$2&amp;":"&amp;dbP!$D$2),"&gt;="&amp;BA$6,INDIRECT($F$1&amp;dbP!$D$2&amp;":"&amp;dbP!$D$2),"&lt;="&amp;BA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B257" s="1">
        <f ca="1">SUMIFS(INDIRECT($F$1&amp;$F257&amp;":"&amp;$F257),INDIRECT($F$1&amp;dbP!$D$2&amp;":"&amp;dbP!$D$2),"&gt;="&amp;BB$6,INDIRECT($F$1&amp;dbP!$D$2&amp;":"&amp;dbP!$D$2),"&lt;="&amp;BB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C257" s="1">
        <f ca="1">SUMIFS(INDIRECT($F$1&amp;$F257&amp;":"&amp;$F257),INDIRECT($F$1&amp;dbP!$D$2&amp;":"&amp;dbP!$D$2),"&gt;="&amp;BC$6,INDIRECT($F$1&amp;dbP!$D$2&amp;":"&amp;dbP!$D$2),"&lt;="&amp;BC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D257" s="1">
        <f ca="1">SUMIFS(INDIRECT($F$1&amp;$F257&amp;":"&amp;$F257),INDIRECT($F$1&amp;dbP!$D$2&amp;":"&amp;dbP!$D$2),"&gt;="&amp;BD$6,INDIRECT($F$1&amp;dbP!$D$2&amp;":"&amp;dbP!$D$2),"&lt;="&amp;BD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  <c r="BE257" s="1">
        <f ca="1">SUMIFS(INDIRECT($F$1&amp;$F257&amp;":"&amp;$F257),INDIRECT($F$1&amp;dbP!$D$2&amp;":"&amp;dbP!$D$2),"&gt;="&amp;BE$6,INDIRECT($F$1&amp;dbP!$D$2&amp;":"&amp;dbP!$D$2),"&lt;="&amp;BE$7,INDIRECT($F$1&amp;dbP!$O$2&amp;":"&amp;dbP!$O$2),$H257,INDIRECT($F$1&amp;dbP!$P$2&amp;":"&amp;dbP!$P$2),IF($I257=$J257,"*",$I257),INDIRECT($F$1&amp;dbP!$Q$2&amp;":"&amp;dbP!$Q$2),IF(OR($I257=$J257,"  "&amp;$I257=$J257),"*",RIGHT($J257,LEN($J257)-4)))</f>
        <v>0</v>
      </c>
    </row>
    <row r="258" spans="1:57" x14ac:dyDescent="0.3">
      <c r="B258" s="1">
        <f>MAX(B$196:B257)+1</f>
        <v>70</v>
      </c>
      <c r="D258" s="1">
        <f ca="1">INDIRECT($B$1&amp;Items!AB$2&amp;$B258)</f>
        <v>0</v>
      </c>
      <c r="F258" s="1" t="str">
        <f ca="1">INDIRECT($B$1&amp;Items!X$2&amp;$B258)</f>
        <v>AA</v>
      </c>
      <c r="H258" s="13" t="str">
        <f ca="1">INDIRECT($B$1&amp;Items!U$2&amp;$B258)</f>
        <v>Себестоимость продаж</v>
      </c>
      <c r="I258" s="13" t="str">
        <f ca="1">IF(INDIRECT($B$1&amp;Items!V$2&amp;$B258)="",H258,INDIRECT($B$1&amp;Items!V$2&amp;$B258))</f>
        <v>Затраты этапа-5 бизнес-процесса</v>
      </c>
      <c r="J258" s="1" t="str">
        <f ca="1">IF(INDIRECT($B$1&amp;Items!W$2&amp;$B258)="",IF(H258&lt;&gt;I258,"  "&amp;I258,I258),"    "&amp;INDIRECT($B$1&amp;Items!W$2&amp;$B258))</f>
        <v xml:space="preserve">  Затраты этапа-5 бизнес-процесса</v>
      </c>
      <c r="S258" s="1">
        <f ca="1">SUM($U258:INDIRECT(ADDRESS(ROW(),SUMIFS($1:$1,$5:$5,MAX($5:$5)))))</f>
        <v>5935095.6030521998</v>
      </c>
      <c r="V258" s="1">
        <f ca="1">SUMIFS(INDIRECT($F$1&amp;$F258&amp;":"&amp;$F258),INDIRECT($F$1&amp;dbP!$D$2&amp;":"&amp;dbP!$D$2),"&gt;="&amp;V$6,INDIRECT($F$1&amp;dbP!$D$2&amp;":"&amp;dbP!$D$2),"&lt;="&amp;V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W258" s="1">
        <f ca="1">SUMIFS(INDIRECT($F$1&amp;$F258&amp;":"&amp;$F258),INDIRECT($F$1&amp;dbP!$D$2&amp;":"&amp;dbP!$D$2),"&gt;="&amp;W$6,INDIRECT($F$1&amp;dbP!$D$2&amp;":"&amp;dbP!$D$2),"&lt;="&amp;W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X258" s="1">
        <f ca="1">SUMIFS(INDIRECT($F$1&amp;$F258&amp;":"&amp;$F258),INDIRECT($F$1&amp;dbP!$D$2&amp;":"&amp;dbP!$D$2),"&gt;="&amp;X$6,INDIRECT($F$1&amp;dbP!$D$2&amp;":"&amp;dbP!$D$2),"&lt;="&amp;X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Y258" s="1">
        <f ca="1">SUMIFS(INDIRECT($F$1&amp;$F258&amp;":"&amp;$F258),INDIRECT($F$1&amp;dbP!$D$2&amp;":"&amp;dbP!$D$2),"&gt;="&amp;Y$6,INDIRECT($F$1&amp;dbP!$D$2&amp;":"&amp;dbP!$D$2),"&lt;="&amp;Y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Z258" s="1">
        <f ca="1">SUMIFS(INDIRECT($F$1&amp;$F258&amp;":"&amp;$F258),INDIRECT($F$1&amp;dbP!$D$2&amp;":"&amp;dbP!$D$2),"&gt;="&amp;Z$6,INDIRECT($F$1&amp;dbP!$D$2&amp;":"&amp;dbP!$D$2),"&lt;="&amp;Z$7,INDIRECT($F$1&amp;dbP!$O$2&amp;":"&amp;dbP!$O$2),$H258,INDIRECT($F$1&amp;dbP!$P$2&amp;":"&amp;dbP!$P$2),IF($I258=$J258,"*",$I258),INDIRECT($F$1&amp;dbP!$Q$2&amp;":"&amp;dbP!$Q$2),IF(OR($I258=$J258,"  "&amp;$I258=$J258),"*",RIGHT($J258,LEN($J258)-4)))</f>
        <v>1826183.2624776</v>
      </c>
      <c r="AA258" s="1">
        <f ca="1">SUMIFS(INDIRECT($F$1&amp;$F258&amp;":"&amp;$F258),INDIRECT($F$1&amp;dbP!$D$2&amp;":"&amp;dbP!$D$2),"&gt;="&amp;AA$6,INDIRECT($F$1&amp;dbP!$D$2&amp;":"&amp;dbP!$D$2),"&lt;="&amp;AA$7,INDIRECT($F$1&amp;dbP!$O$2&amp;":"&amp;dbP!$O$2),$H258,INDIRECT($F$1&amp;dbP!$P$2&amp;":"&amp;dbP!$P$2),IF($I258=$J258,"*",$I258),INDIRECT($F$1&amp;dbP!$Q$2&amp;":"&amp;dbP!$Q$2),IF(OR($I258=$J258,"  "&amp;$I258=$J258),"*",RIGHT($J258,LEN($J258)-4)))</f>
        <v>4108912.3405745998</v>
      </c>
      <c r="AB258" s="1">
        <f ca="1">SUMIFS(INDIRECT($F$1&amp;$F258&amp;":"&amp;$F258),INDIRECT($F$1&amp;dbP!$D$2&amp;":"&amp;dbP!$D$2),"&gt;="&amp;AB$6,INDIRECT($F$1&amp;dbP!$D$2&amp;":"&amp;dbP!$D$2),"&lt;="&amp;AB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C258" s="1">
        <f ca="1">SUMIFS(INDIRECT($F$1&amp;$F258&amp;":"&amp;$F258),INDIRECT($F$1&amp;dbP!$D$2&amp;":"&amp;dbP!$D$2),"&gt;="&amp;AC$6,INDIRECT($F$1&amp;dbP!$D$2&amp;":"&amp;dbP!$D$2),"&lt;="&amp;AC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D258" s="1">
        <f ca="1">SUMIFS(INDIRECT($F$1&amp;$F258&amp;":"&amp;$F258),INDIRECT($F$1&amp;dbP!$D$2&amp;":"&amp;dbP!$D$2),"&gt;="&amp;AD$6,INDIRECT($F$1&amp;dbP!$D$2&amp;":"&amp;dbP!$D$2),"&lt;="&amp;AD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E258" s="1">
        <f ca="1">SUMIFS(INDIRECT($F$1&amp;$F258&amp;":"&amp;$F258),INDIRECT($F$1&amp;dbP!$D$2&amp;":"&amp;dbP!$D$2),"&gt;="&amp;AE$6,INDIRECT($F$1&amp;dbP!$D$2&amp;":"&amp;dbP!$D$2),"&lt;="&amp;AE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F258" s="1">
        <f ca="1">SUMIFS(INDIRECT($F$1&amp;$F258&amp;":"&amp;$F258),INDIRECT($F$1&amp;dbP!$D$2&amp;":"&amp;dbP!$D$2),"&gt;="&amp;AF$6,INDIRECT($F$1&amp;dbP!$D$2&amp;":"&amp;dbP!$D$2),"&lt;="&amp;AF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G258" s="1">
        <f ca="1">SUMIFS(INDIRECT($F$1&amp;$F258&amp;":"&amp;$F258),INDIRECT($F$1&amp;dbP!$D$2&amp;":"&amp;dbP!$D$2),"&gt;="&amp;AG$6,INDIRECT($F$1&amp;dbP!$D$2&amp;":"&amp;dbP!$D$2),"&lt;="&amp;AG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H258" s="1">
        <f ca="1">SUMIFS(INDIRECT($F$1&amp;$F258&amp;":"&amp;$F258),INDIRECT($F$1&amp;dbP!$D$2&amp;":"&amp;dbP!$D$2),"&gt;="&amp;AH$6,INDIRECT($F$1&amp;dbP!$D$2&amp;":"&amp;dbP!$D$2),"&lt;="&amp;AH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I258" s="1">
        <f ca="1">SUMIFS(INDIRECT($F$1&amp;$F258&amp;":"&amp;$F258),INDIRECT($F$1&amp;dbP!$D$2&amp;":"&amp;dbP!$D$2),"&gt;="&amp;AI$6,INDIRECT($F$1&amp;dbP!$D$2&amp;":"&amp;dbP!$D$2),"&lt;="&amp;AI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J258" s="1">
        <f ca="1">SUMIFS(INDIRECT($F$1&amp;$F258&amp;":"&amp;$F258),INDIRECT($F$1&amp;dbP!$D$2&amp;":"&amp;dbP!$D$2),"&gt;="&amp;AJ$6,INDIRECT($F$1&amp;dbP!$D$2&amp;":"&amp;dbP!$D$2),"&lt;="&amp;AJ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K258" s="1">
        <f ca="1">SUMIFS(INDIRECT($F$1&amp;$F258&amp;":"&amp;$F258),INDIRECT($F$1&amp;dbP!$D$2&amp;":"&amp;dbP!$D$2),"&gt;="&amp;AK$6,INDIRECT($F$1&amp;dbP!$D$2&amp;":"&amp;dbP!$D$2),"&lt;="&amp;AK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L258" s="1">
        <f ca="1">SUMIFS(INDIRECT($F$1&amp;$F258&amp;":"&amp;$F258),INDIRECT($F$1&amp;dbP!$D$2&amp;":"&amp;dbP!$D$2),"&gt;="&amp;AL$6,INDIRECT($F$1&amp;dbP!$D$2&amp;":"&amp;dbP!$D$2),"&lt;="&amp;AL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M258" s="1">
        <f ca="1">SUMIFS(INDIRECT($F$1&amp;$F258&amp;":"&amp;$F258),INDIRECT($F$1&amp;dbP!$D$2&amp;":"&amp;dbP!$D$2),"&gt;="&amp;AM$6,INDIRECT($F$1&amp;dbP!$D$2&amp;":"&amp;dbP!$D$2),"&lt;="&amp;AM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N258" s="1">
        <f ca="1">SUMIFS(INDIRECT($F$1&amp;$F258&amp;":"&amp;$F258),INDIRECT($F$1&amp;dbP!$D$2&amp;":"&amp;dbP!$D$2),"&gt;="&amp;AN$6,INDIRECT($F$1&amp;dbP!$D$2&amp;":"&amp;dbP!$D$2),"&lt;="&amp;AN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O258" s="1">
        <f ca="1">SUMIFS(INDIRECT($F$1&amp;$F258&amp;":"&amp;$F258),INDIRECT($F$1&amp;dbP!$D$2&amp;":"&amp;dbP!$D$2),"&gt;="&amp;AO$6,INDIRECT($F$1&amp;dbP!$D$2&amp;":"&amp;dbP!$D$2),"&lt;="&amp;AO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P258" s="1">
        <f ca="1">SUMIFS(INDIRECT($F$1&amp;$F258&amp;":"&amp;$F258),INDIRECT($F$1&amp;dbP!$D$2&amp;":"&amp;dbP!$D$2),"&gt;="&amp;AP$6,INDIRECT($F$1&amp;dbP!$D$2&amp;":"&amp;dbP!$D$2),"&lt;="&amp;AP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Q258" s="1">
        <f ca="1">SUMIFS(INDIRECT($F$1&amp;$F258&amp;":"&amp;$F258),INDIRECT($F$1&amp;dbP!$D$2&amp;":"&amp;dbP!$D$2),"&gt;="&amp;AQ$6,INDIRECT($F$1&amp;dbP!$D$2&amp;":"&amp;dbP!$D$2),"&lt;="&amp;AQ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R258" s="1">
        <f ca="1">SUMIFS(INDIRECT($F$1&amp;$F258&amp;":"&amp;$F258),INDIRECT($F$1&amp;dbP!$D$2&amp;":"&amp;dbP!$D$2),"&gt;="&amp;AR$6,INDIRECT($F$1&amp;dbP!$D$2&amp;":"&amp;dbP!$D$2),"&lt;="&amp;AR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S258" s="1">
        <f ca="1">SUMIFS(INDIRECT($F$1&amp;$F258&amp;":"&amp;$F258),INDIRECT($F$1&amp;dbP!$D$2&amp;":"&amp;dbP!$D$2),"&gt;="&amp;AS$6,INDIRECT($F$1&amp;dbP!$D$2&amp;":"&amp;dbP!$D$2),"&lt;="&amp;AS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T258" s="1">
        <f ca="1">SUMIFS(INDIRECT($F$1&amp;$F258&amp;":"&amp;$F258),INDIRECT($F$1&amp;dbP!$D$2&amp;":"&amp;dbP!$D$2),"&gt;="&amp;AT$6,INDIRECT($F$1&amp;dbP!$D$2&amp;":"&amp;dbP!$D$2),"&lt;="&amp;AT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U258" s="1">
        <f ca="1">SUMIFS(INDIRECT($F$1&amp;$F258&amp;":"&amp;$F258),INDIRECT($F$1&amp;dbP!$D$2&amp;":"&amp;dbP!$D$2),"&gt;="&amp;AU$6,INDIRECT($F$1&amp;dbP!$D$2&amp;":"&amp;dbP!$D$2),"&lt;="&amp;AU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V258" s="1">
        <f ca="1">SUMIFS(INDIRECT($F$1&amp;$F258&amp;":"&amp;$F258),INDIRECT($F$1&amp;dbP!$D$2&amp;":"&amp;dbP!$D$2),"&gt;="&amp;AV$6,INDIRECT($F$1&amp;dbP!$D$2&amp;":"&amp;dbP!$D$2),"&lt;="&amp;AV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W258" s="1">
        <f ca="1">SUMIFS(INDIRECT($F$1&amp;$F258&amp;":"&amp;$F258),INDIRECT($F$1&amp;dbP!$D$2&amp;":"&amp;dbP!$D$2),"&gt;="&amp;AW$6,INDIRECT($F$1&amp;dbP!$D$2&amp;":"&amp;dbP!$D$2),"&lt;="&amp;AW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X258" s="1">
        <f ca="1">SUMIFS(INDIRECT($F$1&amp;$F258&amp;":"&amp;$F258),INDIRECT($F$1&amp;dbP!$D$2&amp;":"&amp;dbP!$D$2),"&gt;="&amp;AX$6,INDIRECT($F$1&amp;dbP!$D$2&amp;":"&amp;dbP!$D$2),"&lt;="&amp;AX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Y258" s="1">
        <f ca="1">SUMIFS(INDIRECT($F$1&amp;$F258&amp;":"&amp;$F258),INDIRECT($F$1&amp;dbP!$D$2&amp;":"&amp;dbP!$D$2),"&gt;="&amp;AY$6,INDIRECT($F$1&amp;dbP!$D$2&amp;":"&amp;dbP!$D$2),"&lt;="&amp;AY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AZ258" s="1">
        <f ca="1">SUMIFS(INDIRECT($F$1&amp;$F258&amp;":"&amp;$F258),INDIRECT($F$1&amp;dbP!$D$2&amp;":"&amp;dbP!$D$2),"&gt;="&amp;AZ$6,INDIRECT($F$1&amp;dbP!$D$2&amp;":"&amp;dbP!$D$2),"&lt;="&amp;AZ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A258" s="1">
        <f ca="1">SUMIFS(INDIRECT($F$1&amp;$F258&amp;":"&amp;$F258),INDIRECT($F$1&amp;dbP!$D$2&amp;":"&amp;dbP!$D$2),"&gt;="&amp;BA$6,INDIRECT($F$1&amp;dbP!$D$2&amp;":"&amp;dbP!$D$2),"&lt;="&amp;BA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B258" s="1">
        <f ca="1">SUMIFS(INDIRECT($F$1&amp;$F258&amp;":"&amp;$F258),INDIRECT($F$1&amp;dbP!$D$2&amp;":"&amp;dbP!$D$2),"&gt;="&amp;BB$6,INDIRECT($F$1&amp;dbP!$D$2&amp;":"&amp;dbP!$D$2),"&lt;="&amp;BB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C258" s="1">
        <f ca="1">SUMIFS(INDIRECT($F$1&amp;$F258&amp;":"&amp;$F258),INDIRECT($F$1&amp;dbP!$D$2&amp;":"&amp;dbP!$D$2),"&gt;="&amp;BC$6,INDIRECT($F$1&amp;dbP!$D$2&amp;":"&amp;dbP!$D$2),"&lt;="&amp;BC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D258" s="1">
        <f ca="1">SUMIFS(INDIRECT($F$1&amp;$F258&amp;":"&amp;$F258),INDIRECT($F$1&amp;dbP!$D$2&amp;":"&amp;dbP!$D$2),"&gt;="&amp;BD$6,INDIRECT($F$1&amp;dbP!$D$2&amp;":"&amp;dbP!$D$2),"&lt;="&amp;BD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  <c r="BE258" s="1">
        <f ca="1">SUMIFS(INDIRECT($F$1&amp;$F258&amp;":"&amp;$F258),INDIRECT($F$1&amp;dbP!$D$2&amp;":"&amp;dbP!$D$2),"&gt;="&amp;BE$6,INDIRECT($F$1&amp;dbP!$D$2&amp;":"&amp;dbP!$D$2),"&lt;="&amp;BE$7,INDIRECT($F$1&amp;dbP!$O$2&amp;":"&amp;dbP!$O$2),$H258,INDIRECT($F$1&amp;dbP!$P$2&amp;":"&amp;dbP!$P$2),IF($I258=$J258,"*",$I258),INDIRECT($F$1&amp;dbP!$Q$2&amp;":"&amp;dbP!$Q$2),IF(OR($I258=$J258,"  "&amp;$I258=$J258),"*",RIGHT($J258,LEN($J258)-4)))</f>
        <v>0</v>
      </c>
    </row>
    <row r="259" spans="1:57" x14ac:dyDescent="0.3">
      <c r="B259" s="1">
        <f>MAX(B$196:B258)+1</f>
        <v>71</v>
      </c>
      <c r="D259" s="1" t="str">
        <f ca="1">INDIRECT($B$1&amp;Items!AB$2&amp;$B259)</f>
        <v>PL(-)</v>
      </c>
      <c r="F259" s="1" t="str">
        <f ca="1">INDIRECT($B$1&amp;Items!X$2&amp;$B259)</f>
        <v>AA</v>
      </c>
      <c r="H259" s="13" t="str">
        <f ca="1">INDIRECT($B$1&amp;Items!U$2&amp;$B259)</f>
        <v>Себестоимость продаж</v>
      </c>
      <c r="I259" s="13" t="str">
        <f ca="1">IF(INDIRECT($B$1&amp;Items!V$2&amp;$B259)="",H259,INDIRECT($B$1&amp;Items!V$2&amp;$B259))</f>
        <v>Затраты этапа-5 бизнес-процесса</v>
      </c>
      <c r="J259" s="1" t="str">
        <f ca="1">IF(INDIRECT($B$1&amp;Items!W$2&amp;$B259)="",IF(H259&lt;&gt;I259,"  "&amp;I259,I259),"    "&amp;INDIRECT($B$1&amp;Items!W$2&amp;$B259))</f>
        <v xml:space="preserve">    Затраты на доставку и продажу-1</v>
      </c>
      <c r="S259" s="1">
        <f ca="1">SUM($U259:INDIRECT(ADDRESS(ROW(),SUMIFS($1:$1,$5:$5,MAX($5:$5)))))</f>
        <v>619110.08900000004</v>
      </c>
      <c r="V259" s="1">
        <f ca="1">SUMIFS(INDIRECT($F$1&amp;$F259&amp;":"&amp;$F259),INDIRECT($F$1&amp;dbP!$D$2&amp;":"&amp;dbP!$D$2),"&gt;="&amp;V$6,INDIRECT($F$1&amp;dbP!$D$2&amp;":"&amp;dbP!$D$2),"&lt;="&amp;V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W259" s="1">
        <f ca="1">SUMIFS(INDIRECT($F$1&amp;$F259&amp;":"&amp;$F259),INDIRECT($F$1&amp;dbP!$D$2&amp;":"&amp;dbP!$D$2),"&gt;="&amp;W$6,INDIRECT($F$1&amp;dbP!$D$2&amp;":"&amp;dbP!$D$2),"&lt;="&amp;W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X259" s="1">
        <f ca="1">SUMIFS(INDIRECT($F$1&amp;$F259&amp;":"&amp;$F259),INDIRECT($F$1&amp;dbP!$D$2&amp;":"&amp;dbP!$D$2),"&gt;="&amp;X$6,INDIRECT($F$1&amp;dbP!$D$2&amp;":"&amp;dbP!$D$2),"&lt;="&amp;X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Y259" s="1">
        <f ca="1">SUMIFS(INDIRECT($F$1&amp;$F259&amp;":"&amp;$F259),INDIRECT($F$1&amp;dbP!$D$2&amp;":"&amp;dbP!$D$2),"&gt;="&amp;Y$6,INDIRECT($F$1&amp;dbP!$D$2&amp;":"&amp;dbP!$D$2),"&lt;="&amp;Y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Z259" s="1">
        <f ca="1">SUMIFS(INDIRECT($F$1&amp;$F259&amp;":"&amp;$F259),INDIRECT($F$1&amp;dbP!$D$2&amp;":"&amp;dbP!$D$2),"&gt;="&amp;Z$6,INDIRECT($F$1&amp;dbP!$D$2&amp;":"&amp;dbP!$D$2),"&lt;="&amp;Z$7,INDIRECT($F$1&amp;dbP!$O$2&amp;":"&amp;dbP!$O$2),$H259,INDIRECT($F$1&amp;dbP!$P$2&amp;":"&amp;dbP!$P$2),IF($I259=$J259,"*",$I259),INDIRECT($F$1&amp;dbP!$Q$2&amp;":"&amp;dbP!$Q$2),IF(OR($I259=$J259,"  "&amp;$I259=$J259),"*",RIGHT($J259,LEN($J259)-4)))</f>
        <v>190495.41200000001</v>
      </c>
      <c r="AA259" s="1">
        <f ca="1">SUMIFS(INDIRECT($F$1&amp;$F259&amp;":"&amp;$F259),INDIRECT($F$1&amp;dbP!$D$2&amp;":"&amp;dbP!$D$2),"&gt;="&amp;AA$6,INDIRECT($F$1&amp;dbP!$D$2&amp;":"&amp;dbP!$D$2),"&lt;="&amp;AA$7,INDIRECT($F$1&amp;dbP!$O$2&amp;":"&amp;dbP!$O$2),$H259,INDIRECT($F$1&amp;dbP!$P$2&amp;":"&amp;dbP!$P$2),IF($I259=$J259,"*",$I259),INDIRECT($F$1&amp;dbP!$Q$2&amp;":"&amp;dbP!$Q$2),IF(OR($I259=$J259,"  "&amp;$I259=$J259),"*",RIGHT($J259,LEN($J259)-4)))</f>
        <v>428614.67700000003</v>
      </c>
      <c r="AB259" s="1">
        <f ca="1">SUMIFS(INDIRECT($F$1&amp;$F259&amp;":"&amp;$F259),INDIRECT($F$1&amp;dbP!$D$2&amp;":"&amp;dbP!$D$2),"&gt;="&amp;AB$6,INDIRECT($F$1&amp;dbP!$D$2&amp;":"&amp;dbP!$D$2),"&lt;="&amp;AB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C259" s="1">
        <f ca="1">SUMIFS(INDIRECT($F$1&amp;$F259&amp;":"&amp;$F259),INDIRECT($F$1&amp;dbP!$D$2&amp;":"&amp;dbP!$D$2),"&gt;="&amp;AC$6,INDIRECT($F$1&amp;dbP!$D$2&amp;":"&amp;dbP!$D$2),"&lt;="&amp;AC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D259" s="1">
        <f ca="1">SUMIFS(INDIRECT($F$1&amp;$F259&amp;":"&amp;$F259),INDIRECT($F$1&amp;dbP!$D$2&amp;":"&amp;dbP!$D$2),"&gt;="&amp;AD$6,INDIRECT($F$1&amp;dbP!$D$2&amp;":"&amp;dbP!$D$2),"&lt;="&amp;AD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E259" s="1">
        <f ca="1">SUMIFS(INDIRECT($F$1&amp;$F259&amp;":"&amp;$F259),INDIRECT($F$1&amp;dbP!$D$2&amp;":"&amp;dbP!$D$2),"&gt;="&amp;AE$6,INDIRECT($F$1&amp;dbP!$D$2&amp;":"&amp;dbP!$D$2),"&lt;="&amp;AE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F259" s="1">
        <f ca="1">SUMIFS(INDIRECT($F$1&amp;$F259&amp;":"&amp;$F259),INDIRECT($F$1&amp;dbP!$D$2&amp;":"&amp;dbP!$D$2),"&gt;="&amp;AF$6,INDIRECT($F$1&amp;dbP!$D$2&amp;":"&amp;dbP!$D$2),"&lt;="&amp;AF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G259" s="1">
        <f ca="1">SUMIFS(INDIRECT($F$1&amp;$F259&amp;":"&amp;$F259),INDIRECT($F$1&amp;dbP!$D$2&amp;":"&amp;dbP!$D$2),"&gt;="&amp;AG$6,INDIRECT($F$1&amp;dbP!$D$2&amp;":"&amp;dbP!$D$2),"&lt;="&amp;AG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H259" s="1">
        <f ca="1">SUMIFS(INDIRECT($F$1&amp;$F259&amp;":"&amp;$F259),INDIRECT($F$1&amp;dbP!$D$2&amp;":"&amp;dbP!$D$2),"&gt;="&amp;AH$6,INDIRECT($F$1&amp;dbP!$D$2&amp;":"&amp;dbP!$D$2),"&lt;="&amp;AH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I259" s="1">
        <f ca="1">SUMIFS(INDIRECT($F$1&amp;$F259&amp;":"&amp;$F259),INDIRECT($F$1&amp;dbP!$D$2&amp;":"&amp;dbP!$D$2),"&gt;="&amp;AI$6,INDIRECT($F$1&amp;dbP!$D$2&amp;":"&amp;dbP!$D$2),"&lt;="&amp;AI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J259" s="1">
        <f ca="1">SUMIFS(INDIRECT($F$1&amp;$F259&amp;":"&amp;$F259),INDIRECT($F$1&amp;dbP!$D$2&amp;":"&amp;dbP!$D$2),"&gt;="&amp;AJ$6,INDIRECT($F$1&amp;dbP!$D$2&amp;":"&amp;dbP!$D$2),"&lt;="&amp;AJ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K259" s="1">
        <f ca="1">SUMIFS(INDIRECT($F$1&amp;$F259&amp;":"&amp;$F259),INDIRECT($F$1&amp;dbP!$D$2&amp;":"&amp;dbP!$D$2),"&gt;="&amp;AK$6,INDIRECT($F$1&amp;dbP!$D$2&amp;":"&amp;dbP!$D$2),"&lt;="&amp;AK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L259" s="1">
        <f ca="1">SUMIFS(INDIRECT($F$1&amp;$F259&amp;":"&amp;$F259),INDIRECT($F$1&amp;dbP!$D$2&amp;":"&amp;dbP!$D$2),"&gt;="&amp;AL$6,INDIRECT($F$1&amp;dbP!$D$2&amp;":"&amp;dbP!$D$2),"&lt;="&amp;AL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M259" s="1">
        <f ca="1">SUMIFS(INDIRECT($F$1&amp;$F259&amp;":"&amp;$F259),INDIRECT($F$1&amp;dbP!$D$2&amp;":"&amp;dbP!$D$2),"&gt;="&amp;AM$6,INDIRECT($F$1&amp;dbP!$D$2&amp;":"&amp;dbP!$D$2),"&lt;="&amp;AM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N259" s="1">
        <f ca="1">SUMIFS(INDIRECT($F$1&amp;$F259&amp;":"&amp;$F259),INDIRECT($F$1&amp;dbP!$D$2&amp;":"&amp;dbP!$D$2),"&gt;="&amp;AN$6,INDIRECT($F$1&amp;dbP!$D$2&amp;":"&amp;dbP!$D$2),"&lt;="&amp;AN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O259" s="1">
        <f ca="1">SUMIFS(INDIRECT($F$1&amp;$F259&amp;":"&amp;$F259),INDIRECT($F$1&amp;dbP!$D$2&amp;":"&amp;dbP!$D$2),"&gt;="&amp;AO$6,INDIRECT($F$1&amp;dbP!$D$2&amp;":"&amp;dbP!$D$2),"&lt;="&amp;AO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P259" s="1">
        <f ca="1">SUMIFS(INDIRECT($F$1&amp;$F259&amp;":"&amp;$F259),INDIRECT($F$1&amp;dbP!$D$2&amp;":"&amp;dbP!$D$2),"&gt;="&amp;AP$6,INDIRECT($F$1&amp;dbP!$D$2&amp;":"&amp;dbP!$D$2),"&lt;="&amp;AP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Q259" s="1">
        <f ca="1">SUMIFS(INDIRECT($F$1&amp;$F259&amp;":"&amp;$F259),INDIRECT($F$1&amp;dbP!$D$2&amp;":"&amp;dbP!$D$2),"&gt;="&amp;AQ$6,INDIRECT($F$1&amp;dbP!$D$2&amp;":"&amp;dbP!$D$2),"&lt;="&amp;AQ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R259" s="1">
        <f ca="1">SUMIFS(INDIRECT($F$1&amp;$F259&amp;":"&amp;$F259),INDIRECT($F$1&amp;dbP!$D$2&amp;":"&amp;dbP!$D$2),"&gt;="&amp;AR$6,INDIRECT($F$1&amp;dbP!$D$2&amp;":"&amp;dbP!$D$2),"&lt;="&amp;AR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S259" s="1">
        <f ca="1">SUMIFS(INDIRECT($F$1&amp;$F259&amp;":"&amp;$F259),INDIRECT($F$1&amp;dbP!$D$2&amp;":"&amp;dbP!$D$2),"&gt;="&amp;AS$6,INDIRECT($F$1&amp;dbP!$D$2&amp;":"&amp;dbP!$D$2),"&lt;="&amp;AS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T259" s="1">
        <f ca="1">SUMIFS(INDIRECT($F$1&amp;$F259&amp;":"&amp;$F259),INDIRECT($F$1&amp;dbP!$D$2&amp;":"&amp;dbP!$D$2),"&gt;="&amp;AT$6,INDIRECT($F$1&amp;dbP!$D$2&amp;":"&amp;dbP!$D$2),"&lt;="&amp;AT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U259" s="1">
        <f ca="1">SUMIFS(INDIRECT($F$1&amp;$F259&amp;":"&amp;$F259),INDIRECT($F$1&amp;dbP!$D$2&amp;":"&amp;dbP!$D$2),"&gt;="&amp;AU$6,INDIRECT($F$1&amp;dbP!$D$2&amp;":"&amp;dbP!$D$2),"&lt;="&amp;AU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V259" s="1">
        <f ca="1">SUMIFS(INDIRECT($F$1&amp;$F259&amp;":"&amp;$F259),INDIRECT($F$1&amp;dbP!$D$2&amp;":"&amp;dbP!$D$2),"&gt;="&amp;AV$6,INDIRECT($F$1&amp;dbP!$D$2&amp;":"&amp;dbP!$D$2),"&lt;="&amp;AV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W259" s="1">
        <f ca="1">SUMIFS(INDIRECT($F$1&amp;$F259&amp;":"&amp;$F259),INDIRECT($F$1&amp;dbP!$D$2&amp;":"&amp;dbP!$D$2),"&gt;="&amp;AW$6,INDIRECT($F$1&amp;dbP!$D$2&amp;":"&amp;dbP!$D$2),"&lt;="&amp;AW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X259" s="1">
        <f ca="1">SUMIFS(INDIRECT($F$1&amp;$F259&amp;":"&amp;$F259),INDIRECT($F$1&amp;dbP!$D$2&amp;":"&amp;dbP!$D$2),"&gt;="&amp;AX$6,INDIRECT($F$1&amp;dbP!$D$2&amp;":"&amp;dbP!$D$2),"&lt;="&amp;AX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Y259" s="1">
        <f ca="1">SUMIFS(INDIRECT($F$1&amp;$F259&amp;":"&amp;$F259),INDIRECT($F$1&amp;dbP!$D$2&amp;":"&amp;dbP!$D$2),"&gt;="&amp;AY$6,INDIRECT($F$1&amp;dbP!$D$2&amp;":"&amp;dbP!$D$2),"&lt;="&amp;AY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AZ259" s="1">
        <f ca="1">SUMIFS(INDIRECT($F$1&amp;$F259&amp;":"&amp;$F259),INDIRECT($F$1&amp;dbP!$D$2&amp;":"&amp;dbP!$D$2),"&gt;="&amp;AZ$6,INDIRECT($F$1&amp;dbP!$D$2&amp;":"&amp;dbP!$D$2),"&lt;="&amp;AZ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A259" s="1">
        <f ca="1">SUMIFS(INDIRECT($F$1&amp;$F259&amp;":"&amp;$F259),INDIRECT($F$1&amp;dbP!$D$2&amp;":"&amp;dbP!$D$2),"&gt;="&amp;BA$6,INDIRECT($F$1&amp;dbP!$D$2&amp;":"&amp;dbP!$D$2),"&lt;="&amp;BA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B259" s="1">
        <f ca="1">SUMIFS(INDIRECT($F$1&amp;$F259&amp;":"&amp;$F259),INDIRECT($F$1&amp;dbP!$D$2&amp;":"&amp;dbP!$D$2),"&gt;="&amp;BB$6,INDIRECT($F$1&amp;dbP!$D$2&amp;":"&amp;dbP!$D$2),"&lt;="&amp;BB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C259" s="1">
        <f ca="1">SUMIFS(INDIRECT($F$1&amp;$F259&amp;":"&amp;$F259),INDIRECT($F$1&amp;dbP!$D$2&amp;":"&amp;dbP!$D$2),"&gt;="&amp;BC$6,INDIRECT($F$1&amp;dbP!$D$2&amp;":"&amp;dbP!$D$2),"&lt;="&amp;BC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D259" s="1">
        <f ca="1">SUMIFS(INDIRECT($F$1&amp;$F259&amp;":"&amp;$F259),INDIRECT($F$1&amp;dbP!$D$2&amp;":"&amp;dbP!$D$2),"&gt;="&amp;BD$6,INDIRECT($F$1&amp;dbP!$D$2&amp;":"&amp;dbP!$D$2),"&lt;="&amp;BD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  <c r="BE259" s="1">
        <f ca="1">SUMIFS(INDIRECT($F$1&amp;$F259&amp;":"&amp;$F259),INDIRECT($F$1&amp;dbP!$D$2&amp;":"&amp;dbP!$D$2),"&gt;="&amp;BE$6,INDIRECT($F$1&amp;dbP!$D$2&amp;":"&amp;dbP!$D$2),"&lt;="&amp;BE$7,INDIRECT($F$1&amp;dbP!$O$2&amp;":"&amp;dbP!$O$2),$H259,INDIRECT($F$1&amp;dbP!$P$2&amp;":"&amp;dbP!$P$2),IF($I259=$J259,"*",$I259),INDIRECT($F$1&amp;dbP!$Q$2&amp;":"&amp;dbP!$Q$2),IF(OR($I259=$J259,"  "&amp;$I259=$J259),"*",RIGHT($J259,LEN($J259)-4)))</f>
        <v>0</v>
      </c>
    </row>
    <row r="260" spans="1:57" x14ac:dyDescent="0.3">
      <c r="B260" s="1">
        <f>MAX(B$196:B259)+1</f>
        <v>72</v>
      </c>
      <c r="D260" s="1" t="str">
        <f ca="1">INDIRECT($B$1&amp;Items!AB$2&amp;$B260)</f>
        <v>PL(-)</v>
      </c>
      <c r="F260" s="1" t="str">
        <f ca="1">INDIRECT($B$1&amp;Items!X$2&amp;$B260)</f>
        <v>AA</v>
      </c>
      <c r="H260" s="13" t="str">
        <f ca="1">INDIRECT($B$1&amp;Items!U$2&amp;$B260)</f>
        <v>Себестоимость продаж</v>
      </c>
      <c r="I260" s="13" t="str">
        <f ca="1">IF(INDIRECT($B$1&amp;Items!V$2&amp;$B260)="",H260,INDIRECT($B$1&amp;Items!V$2&amp;$B260))</f>
        <v>Затраты этапа-5 бизнес-процесса</v>
      </c>
      <c r="J260" s="1" t="str">
        <f ca="1">IF(INDIRECT($B$1&amp;Items!W$2&amp;$B260)="",IF(H260&lt;&gt;I260,"  "&amp;I260,I260),"    "&amp;INDIRECT($B$1&amp;Items!W$2&amp;$B260))</f>
        <v xml:space="preserve">    Затраты на доставку и продажу-2</v>
      </c>
      <c r="S260" s="1">
        <f ca="1">SUM($U260:INDIRECT(ADDRESS(ROW(),SUMIFS($1:$1,$5:$5,MAX($5:$5)))))</f>
        <v>570451.61277000001</v>
      </c>
      <c r="V260" s="1">
        <f ca="1">SUMIFS(INDIRECT($F$1&amp;$F260&amp;":"&amp;$F260),INDIRECT($F$1&amp;dbP!$D$2&amp;":"&amp;dbP!$D$2),"&gt;="&amp;V$6,INDIRECT($F$1&amp;dbP!$D$2&amp;":"&amp;dbP!$D$2),"&lt;="&amp;V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W260" s="1">
        <f ca="1">SUMIFS(INDIRECT($F$1&amp;$F260&amp;":"&amp;$F260),INDIRECT($F$1&amp;dbP!$D$2&amp;":"&amp;dbP!$D$2),"&gt;="&amp;W$6,INDIRECT($F$1&amp;dbP!$D$2&amp;":"&amp;dbP!$D$2),"&lt;="&amp;W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X260" s="1">
        <f ca="1">SUMIFS(INDIRECT($F$1&amp;$F260&amp;":"&amp;$F260),INDIRECT($F$1&amp;dbP!$D$2&amp;":"&amp;dbP!$D$2),"&gt;="&amp;X$6,INDIRECT($F$1&amp;dbP!$D$2&amp;":"&amp;dbP!$D$2),"&lt;="&amp;X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Y260" s="1">
        <f ca="1">SUMIFS(INDIRECT($F$1&amp;$F260&amp;":"&amp;$F260),INDIRECT($F$1&amp;dbP!$D$2&amp;":"&amp;dbP!$D$2),"&gt;="&amp;Y$6,INDIRECT($F$1&amp;dbP!$D$2&amp;":"&amp;dbP!$D$2),"&lt;="&amp;Y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Z260" s="1">
        <f ca="1">SUMIFS(INDIRECT($F$1&amp;$F260&amp;":"&amp;$F260),INDIRECT($F$1&amp;dbP!$D$2&amp;":"&amp;dbP!$D$2),"&gt;="&amp;Z$6,INDIRECT($F$1&amp;dbP!$D$2&amp;":"&amp;dbP!$D$2),"&lt;="&amp;Z$7,INDIRECT($F$1&amp;dbP!$O$2&amp;":"&amp;dbP!$O$2),$H260,INDIRECT($F$1&amp;dbP!$P$2&amp;":"&amp;dbP!$P$2),IF($I260=$J260,"*",$I260),INDIRECT($F$1&amp;dbP!$Q$2&amp;":"&amp;dbP!$Q$2),IF(OR($I260=$J260,"  "&amp;$I260=$J260),"*",RIGHT($J260,LEN($J260)-4)))</f>
        <v>175523.57316</v>
      </c>
      <c r="AA260" s="1">
        <f ca="1">SUMIFS(INDIRECT($F$1&amp;$F260&amp;":"&amp;$F260),INDIRECT($F$1&amp;dbP!$D$2&amp;":"&amp;dbP!$D$2),"&gt;="&amp;AA$6,INDIRECT($F$1&amp;dbP!$D$2&amp;":"&amp;dbP!$D$2),"&lt;="&amp;AA$7,INDIRECT($F$1&amp;dbP!$O$2&amp;":"&amp;dbP!$O$2),$H260,INDIRECT($F$1&amp;dbP!$P$2&amp;":"&amp;dbP!$P$2),IF($I260=$J260,"*",$I260),INDIRECT($F$1&amp;dbP!$Q$2&amp;":"&amp;dbP!$Q$2),IF(OR($I260=$J260,"  "&amp;$I260=$J260),"*",RIGHT($J260,LEN($J260)-4)))</f>
        <v>394928.03960999998</v>
      </c>
      <c r="AB260" s="1">
        <f ca="1">SUMIFS(INDIRECT($F$1&amp;$F260&amp;":"&amp;$F260),INDIRECT($F$1&amp;dbP!$D$2&amp;":"&amp;dbP!$D$2),"&gt;="&amp;AB$6,INDIRECT($F$1&amp;dbP!$D$2&amp;":"&amp;dbP!$D$2),"&lt;="&amp;AB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C260" s="1">
        <f ca="1">SUMIFS(INDIRECT($F$1&amp;$F260&amp;":"&amp;$F260),INDIRECT($F$1&amp;dbP!$D$2&amp;":"&amp;dbP!$D$2),"&gt;="&amp;AC$6,INDIRECT($F$1&amp;dbP!$D$2&amp;":"&amp;dbP!$D$2),"&lt;="&amp;AC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D260" s="1">
        <f ca="1">SUMIFS(INDIRECT($F$1&amp;$F260&amp;":"&amp;$F260),INDIRECT($F$1&amp;dbP!$D$2&amp;":"&amp;dbP!$D$2),"&gt;="&amp;AD$6,INDIRECT($F$1&amp;dbP!$D$2&amp;":"&amp;dbP!$D$2),"&lt;="&amp;AD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E260" s="1">
        <f ca="1">SUMIFS(INDIRECT($F$1&amp;$F260&amp;":"&amp;$F260),INDIRECT($F$1&amp;dbP!$D$2&amp;":"&amp;dbP!$D$2),"&gt;="&amp;AE$6,INDIRECT($F$1&amp;dbP!$D$2&amp;":"&amp;dbP!$D$2),"&lt;="&amp;AE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F260" s="1">
        <f ca="1">SUMIFS(INDIRECT($F$1&amp;$F260&amp;":"&amp;$F260),INDIRECT($F$1&amp;dbP!$D$2&amp;":"&amp;dbP!$D$2),"&gt;="&amp;AF$6,INDIRECT($F$1&amp;dbP!$D$2&amp;":"&amp;dbP!$D$2),"&lt;="&amp;AF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G260" s="1">
        <f ca="1">SUMIFS(INDIRECT($F$1&amp;$F260&amp;":"&amp;$F260),INDIRECT($F$1&amp;dbP!$D$2&amp;":"&amp;dbP!$D$2),"&gt;="&amp;AG$6,INDIRECT($F$1&amp;dbP!$D$2&amp;":"&amp;dbP!$D$2),"&lt;="&amp;AG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H260" s="1">
        <f ca="1">SUMIFS(INDIRECT($F$1&amp;$F260&amp;":"&amp;$F260),INDIRECT($F$1&amp;dbP!$D$2&amp;":"&amp;dbP!$D$2),"&gt;="&amp;AH$6,INDIRECT($F$1&amp;dbP!$D$2&amp;":"&amp;dbP!$D$2),"&lt;="&amp;AH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I260" s="1">
        <f ca="1">SUMIFS(INDIRECT($F$1&amp;$F260&amp;":"&amp;$F260),INDIRECT($F$1&amp;dbP!$D$2&amp;":"&amp;dbP!$D$2),"&gt;="&amp;AI$6,INDIRECT($F$1&amp;dbP!$D$2&amp;":"&amp;dbP!$D$2),"&lt;="&amp;AI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J260" s="1">
        <f ca="1">SUMIFS(INDIRECT($F$1&amp;$F260&amp;":"&amp;$F260),INDIRECT($F$1&amp;dbP!$D$2&amp;":"&amp;dbP!$D$2),"&gt;="&amp;AJ$6,INDIRECT($F$1&amp;dbP!$D$2&amp;":"&amp;dbP!$D$2),"&lt;="&amp;AJ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K260" s="1">
        <f ca="1">SUMIFS(INDIRECT($F$1&amp;$F260&amp;":"&amp;$F260),INDIRECT($F$1&amp;dbP!$D$2&amp;":"&amp;dbP!$D$2),"&gt;="&amp;AK$6,INDIRECT($F$1&amp;dbP!$D$2&amp;":"&amp;dbP!$D$2),"&lt;="&amp;AK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L260" s="1">
        <f ca="1">SUMIFS(INDIRECT($F$1&amp;$F260&amp;":"&amp;$F260),INDIRECT($F$1&amp;dbP!$D$2&amp;":"&amp;dbP!$D$2),"&gt;="&amp;AL$6,INDIRECT($F$1&amp;dbP!$D$2&amp;":"&amp;dbP!$D$2),"&lt;="&amp;AL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M260" s="1">
        <f ca="1">SUMIFS(INDIRECT($F$1&amp;$F260&amp;":"&amp;$F260),INDIRECT($F$1&amp;dbP!$D$2&amp;":"&amp;dbP!$D$2),"&gt;="&amp;AM$6,INDIRECT($F$1&amp;dbP!$D$2&amp;":"&amp;dbP!$D$2),"&lt;="&amp;AM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N260" s="1">
        <f ca="1">SUMIFS(INDIRECT($F$1&amp;$F260&amp;":"&amp;$F260),INDIRECT($F$1&amp;dbP!$D$2&amp;":"&amp;dbP!$D$2),"&gt;="&amp;AN$6,INDIRECT($F$1&amp;dbP!$D$2&amp;":"&amp;dbP!$D$2),"&lt;="&amp;AN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O260" s="1">
        <f ca="1">SUMIFS(INDIRECT($F$1&amp;$F260&amp;":"&amp;$F260),INDIRECT($F$1&amp;dbP!$D$2&amp;":"&amp;dbP!$D$2),"&gt;="&amp;AO$6,INDIRECT($F$1&amp;dbP!$D$2&amp;":"&amp;dbP!$D$2),"&lt;="&amp;AO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P260" s="1">
        <f ca="1">SUMIFS(INDIRECT($F$1&amp;$F260&amp;":"&amp;$F260),INDIRECT($F$1&amp;dbP!$D$2&amp;":"&amp;dbP!$D$2),"&gt;="&amp;AP$6,INDIRECT($F$1&amp;dbP!$D$2&amp;":"&amp;dbP!$D$2),"&lt;="&amp;AP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Q260" s="1">
        <f ca="1">SUMIFS(INDIRECT($F$1&amp;$F260&amp;":"&amp;$F260),INDIRECT($F$1&amp;dbP!$D$2&amp;":"&amp;dbP!$D$2),"&gt;="&amp;AQ$6,INDIRECT($F$1&amp;dbP!$D$2&amp;":"&amp;dbP!$D$2),"&lt;="&amp;AQ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R260" s="1">
        <f ca="1">SUMIFS(INDIRECT($F$1&amp;$F260&amp;":"&amp;$F260),INDIRECT($F$1&amp;dbP!$D$2&amp;":"&amp;dbP!$D$2),"&gt;="&amp;AR$6,INDIRECT($F$1&amp;dbP!$D$2&amp;":"&amp;dbP!$D$2),"&lt;="&amp;AR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S260" s="1">
        <f ca="1">SUMIFS(INDIRECT($F$1&amp;$F260&amp;":"&amp;$F260),INDIRECT($F$1&amp;dbP!$D$2&amp;":"&amp;dbP!$D$2),"&gt;="&amp;AS$6,INDIRECT($F$1&amp;dbP!$D$2&amp;":"&amp;dbP!$D$2),"&lt;="&amp;AS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T260" s="1">
        <f ca="1">SUMIFS(INDIRECT($F$1&amp;$F260&amp;":"&amp;$F260),INDIRECT($F$1&amp;dbP!$D$2&amp;":"&amp;dbP!$D$2),"&gt;="&amp;AT$6,INDIRECT($F$1&amp;dbP!$D$2&amp;":"&amp;dbP!$D$2),"&lt;="&amp;AT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U260" s="1">
        <f ca="1">SUMIFS(INDIRECT($F$1&amp;$F260&amp;":"&amp;$F260),INDIRECT($F$1&amp;dbP!$D$2&amp;":"&amp;dbP!$D$2),"&gt;="&amp;AU$6,INDIRECT($F$1&amp;dbP!$D$2&amp;":"&amp;dbP!$D$2),"&lt;="&amp;AU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V260" s="1">
        <f ca="1">SUMIFS(INDIRECT($F$1&amp;$F260&amp;":"&amp;$F260),INDIRECT($F$1&amp;dbP!$D$2&amp;":"&amp;dbP!$D$2),"&gt;="&amp;AV$6,INDIRECT($F$1&amp;dbP!$D$2&amp;":"&amp;dbP!$D$2),"&lt;="&amp;AV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W260" s="1">
        <f ca="1">SUMIFS(INDIRECT($F$1&amp;$F260&amp;":"&amp;$F260),INDIRECT($F$1&amp;dbP!$D$2&amp;":"&amp;dbP!$D$2),"&gt;="&amp;AW$6,INDIRECT($F$1&amp;dbP!$D$2&amp;":"&amp;dbP!$D$2),"&lt;="&amp;AW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X260" s="1">
        <f ca="1">SUMIFS(INDIRECT($F$1&amp;$F260&amp;":"&amp;$F260),INDIRECT($F$1&amp;dbP!$D$2&amp;":"&amp;dbP!$D$2),"&gt;="&amp;AX$6,INDIRECT($F$1&amp;dbP!$D$2&amp;":"&amp;dbP!$D$2),"&lt;="&amp;AX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Y260" s="1">
        <f ca="1">SUMIFS(INDIRECT($F$1&amp;$F260&amp;":"&amp;$F260),INDIRECT($F$1&amp;dbP!$D$2&amp;":"&amp;dbP!$D$2),"&gt;="&amp;AY$6,INDIRECT($F$1&amp;dbP!$D$2&amp;":"&amp;dbP!$D$2),"&lt;="&amp;AY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AZ260" s="1">
        <f ca="1">SUMIFS(INDIRECT($F$1&amp;$F260&amp;":"&amp;$F260),INDIRECT($F$1&amp;dbP!$D$2&amp;":"&amp;dbP!$D$2),"&gt;="&amp;AZ$6,INDIRECT($F$1&amp;dbP!$D$2&amp;":"&amp;dbP!$D$2),"&lt;="&amp;AZ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A260" s="1">
        <f ca="1">SUMIFS(INDIRECT($F$1&amp;$F260&amp;":"&amp;$F260),INDIRECT($F$1&amp;dbP!$D$2&amp;":"&amp;dbP!$D$2),"&gt;="&amp;BA$6,INDIRECT($F$1&amp;dbP!$D$2&amp;":"&amp;dbP!$D$2),"&lt;="&amp;BA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B260" s="1">
        <f ca="1">SUMIFS(INDIRECT($F$1&amp;$F260&amp;":"&amp;$F260),INDIRECT($F$1&amp;dbP!$D$2&amp;":"&amp;dbP!$D$2),"&gt;="&amp;BB$6,INDIRECT($F$1&amp;dbP!$D$2&amp;":"&amp;dbP!$D$2),"&lt;="&amp;BB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C260" s="1">
        <f ca="1">SUMIFS(INDIRECT($F$1&amp;$F260&amp;":"&amp;$F260),INDIRECT($F$1&amp;dbP!$D$2&amp;":"&amp;dbP!$D$2),"&gt;="&amp;BC$6,INDIRECT($F$1&amp;dbP!$D$2&amp;":"&amp;dbP!$D$2),"&lt;="&amp;BC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D260" s="1">
        <f ca="1">SUMIFS(INDIRECT($F$1&amp;$F260&amp;":"&amp;$F260),INDIRECT($F$1&amp;dbP!$D$2&amp;":"&amp;dbP!$D$2),"&gt;="&amp;BD$6,INDIRECT($F$1&amp;dbP!$D$2&amp;":"&amp;dbP!$D$2),"&lt;="&amp;BD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  <c r="BE260" s="1">
        <f ca="1">SUMIFS(INDIRECT($F$1&amp;$F260&amp;":"&amp;$F260),INDIRECT($F$1&amp;dbP!$D$2&amp;":"&amp;dbP!$D$2),"&gt;="&amp;BE$6,INDIRECT($F$1&amp;dbP!$D$2&amp;":"&amp;dbP!$D$2),"&lt;="&amp;BE$7,INDIRECT($F$1&amp;dbP!$O$2&amp;":"&amp;dbP!$O$2),$H260,INDIRECT($F$1&amp;dbP!$P$2&amp;":"&amp;dbP!$P$2),IF($I260=$J260,"*",$I260),INDIRECT($F$1&amp;dbP!$Q$2&amp;":"&amp;dbP!$Q$2),IF(OR($I260=$J260,"  "&amp;$I260=$J260),"*",RIGHT($J260,LEN($J260)-4)))</f>
        <v>0</v>
      </c>
    </row>
    <row r="261" spans="1:57" x14ac:dyDescent="0.3">
      <c r="B261" s="1">
        <f>MAX(B$196:B260)+1</f>
        <v>73</v>
      </c>
      <c r="D261" s="1" t="str">
        <f ca="1">INDIRECT($B$1&amp;Items!AB$2&amp;$B261)</f>
        <v>PL(-)</v>
      </c>
      <c r="F261" s="1" t="str">
        <f ca="1">INDIRECT($B$1&amp;Items!X$2&amp;$B261)</f>
        <v>AA</v>
      </c>
      <c r="H261" s="13" t="str">
        <f ca="1">INDIRECT($B$1&amp;Items!U$2&amp;$B261)</f>
        <v>Себестоимость продаж</v>
      </c>
      <c r="I261" s="13" t="str">
        <f ca="1">IF(INDIRECT($B$1&amp;Items!V$2&amp;$B261)="",H261,INDIRECT($B$1&amp;Items!V$2&amp;$B261))</f>
        <v>Затраты этапа-5 бизнес-процесса</v>
      </c>
      <c r="J261" s="1" t="str">
        <f ca="1">IF(INDIRECT($B$1&amp;Items!W$2&amp;$B261)="",IF(H261&lt;&gt;I261,"  "&amp;I261,I261),"    "&amp;INDIRECT($B$1&amp;Items!W$2&amp;$B261))</f>
        <v xml:space="preserve">    Затраты на доставку и продажу-3</v>
      </c>
      <c r="S261" s="1">
        <f ca="1">SUM($U261:INDIRECT(ADDRESS(ROW(),SUMIFS($1:$1,$5:$5,MAX($5:$5)))))</f>
        <v>644024.06523000007</v>
      </c>
      <c r="V261" s="1">
        <f ca="1">SUMIFS(INDIRECT($F$1&amp;$F261&amp;":"&amp;$F261),INDIRECT($F$1&amp;dbP!$D$2&amp;":"&amp;dbP!$D$2),"&gt;="&amp;V$6,INDIRECT($F$1&amp;dbP!$D$2&amp;":"&amp;dbP!$D$2),"&lt;="&amp;V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W261" s="1">
        <f ca="1">SUMIFS(INDIRECT($F$1&amp;$F261&amp;":"&amp;$F261),INDIRECT($F$1&amp;dbP!$D$2&amp;":"&amp;dbP!$D$2),"&gt;="&amp;W$6,INDIRECT($F$1&amp;dbP!$D$2&amp;":"&amp;dbP!$D$2),"&lt;="&amp;W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X261" s="1">
        <f ca="1">SUMIFS(INDIRECT($F$1&amp;$F261&amp;":"&amp;$F261),INDIRECT($F$1&amp;dbP!$D$2&amp;":"&amp;dbP!$D$2),"&gt;="&amp;X$6,INDIRECT($F$1&amp;dbP!$D$2&amp;":"&amp;dbP!$D$2),"&lt;="&amp;X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Y261" s="1">
        <f ca="1">SUMIFS(INDIRECT($F$1&amp;$F261&amp;":"&amp;$F261),INDIRECT($F$1&amp;dbP!$D$2&amp;":"&amp;dbP!$D$2),"&gt;="&amp;Y$6,INDIRECT($F$1&amp;dbP!$D$2&amp;":"&amp;dbP!$D$2),"&lt;="&amp;Y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Z261" s="1">
        <f ca="1">SUMIFS(INDIRECT($F$1&amp;$F261&amp;":"&amp;$F261),INDIRECT($F$1&amp;dbP!$D$2&amp;":"&amp;dbP!$D$2),"&gt;="&amp;Z$6,INDIRECT($F$1&amp;dbP!$D$2&amp;":"&amp;dbP!$D$2),"&lt;="&amp;Z$7,INDIRECT($F$1&amp;dbP!$O$2&amp;":"&amp;dbP!$O$2),$H261,INDIRECT($F$1&amp;dbP!$P$2&amp;":"&amp;dbP!$P$2),IF($I261=$J261,"*",$I261),INDIRECT($F$1&amp;dbP!$Q$2&amp;":"&amp;dbP!$Q$2),IF(OR($I261=$J261,"  "&amp;$I261=$J261),"*",RIGHT($J261,LEN($J261)-4)))</f>
        <v>198161.25084000002</v>
      </c>
      <c r="AA261" s="1">
        <f ca="1">SUMIFS(INDIRECT($F$1&amp;$F261&amp;":"&amp;$F261),INDIRECT($F$1&amp;dbP!$D$2&amp;":"&amp;dbP!$D$2),"&gt;="&amp;AA$6,INDIRECT($F$1&amp;dbP!$D$2&amp;":"&amp;dbP!$D$2),"&lt;="&amp;AA$7,INDIRECT($F$1&amp;dbP!$O$2&amp;":"&amp;dbP!$O$2),$H261,INDIRECT($F$1&amp;dbP!$P$2&amp;":"&amp;dbP!$P$2),IF($I261=$J261,"*",$I261),INDIRECT($F$1&amp;dbP!$Q$2&amp;":"&amp;dbP!$Q$2),IF(OR($I261=$J261,"  "&amp;$I261=$J261),"*",RIGHT($J261,LEN($J261)-4)))</f>
        <v>445862.81439000007</v>
      </c>
      <c r="AB261" s="1">
        <f ca="1">SUMIFS(INDIRECT($F$1&amp;$F261&amp;":"&amp;$F261),INDIRECT($F$1&amp;dbP!$D$2&amp;":"&amp;dbP!$D$2),"&gt;="&amp;AB$6,INDIRECT($F$1&amp;dbP!$D$2&amp;":"&amp;dbP!$D$2),"&lt;="&amp;AB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C261" s="1">
        <f ca="1">SUMIFS(INDIRECT($F$1&amp;$F261&amp;":"&amp;$F261),INDIRECT($F$1&amp;dbP!$D$2&amp;":"&amp;dbP!$D$2),"&gt;="&amp;AC$6,INDIRECT($F$1&amp;dbP!$D$2&amp;":"&amp;dbP!$D$2),"&lt;="&amp;AC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D261" s="1">
        <f ca="1">SUMIFS(INDIRECT($F$1&amp;$F261&amp;":"&amp;$F261),INDIRECT($F$1&amp;dbP!$D$2&amp;":"&amp;dbP!$D$2),"&gt;="&amp;AD$6,INDIRECT($F$1&amp;dbP!$D$2&amp;":"&amp;dbP!$D$2),"&lt;="&amp;AD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E261" s="1">
        <f ca="1">SUMIFS(INDIRECT($F$1&amp;$F261&amp;":"&amp;$F261),INDIRECT($F$1&amp;dbP!$D$2&amp;":"&amp;dbP!$D$2),"&gt;="&amp;AE$6,INDIRECT($F$1&amp;dbP!$D$2&amp;":"&amp;dbP!$D$2),"&lt;="&amp;AE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F261" s="1">
        <f ca="1">SUMIFS(INDIRECT($F$1&amp;$F261&amp;":"&amp;$F261),INDIRECT($F$1&amp;dbP!$D$2&amp;":"&amp;dbP!$D$2),"&gt;="&amp;AF$6,INDIRECT($F$1&amp;dbP!$D$2&amp;":"&amp;dbP!$D$2),"&lt;="&amp;AF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G261" s="1">
        <f ca="1">SUMIFS(INDIRECT($F$1&amp;$F261&amp;":"&amp;$F261),INDIRECT($F$1&amp;dbP!$D$2&amp;":"&amp;dbP!$D$2),"&gt;="&amp;AG$6,INDIRECT($F$1&amp;dbP!$D$2&amp;":"&amp;dbP!$D$2),"&lt;="&amp;AG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H261" s="1">
        <f ca="1">SUMIFS(INDIRECT($F$1&amp;$F261&amp;":"&amp;$F261),INDIRECT($F$1&amp;dbP!$D$2&amp;":"&amp;dbP!$D$2),"&gt;="&amp;AH$6,INDIRECT($F$1&amp;dbP!$D$2&amp;":"&amp;dbP!$D$2),"&lt;="&amp;AH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I261" s="1">
        <f ca="1">SUMIFS(INDIRECT($F$1&amp;$F261&amp;":"&amp;$F261),INDIRECT($F$1&amp;dbP!$D$2&amp;":"&amp;dbP!$D$2),"&gt;="&amp;AI$6,INDIRECT($F$1&amp;dbP!$D$2&amp;":"&amp;dbP!$D$2),"&lt;="&amp;AI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J261" s="1">
        <f ca="1">SUMIFS(INDIRECT($F$1&amp;$F261&amp;":"&amp;$F261),INDIRECT($F$1&amp;dbP!$D$2&amp;":"&amp;dbP!$D$2),"&gt;="&amp;AJ$6,INDIRECT($F$1&amp;dbP!$D$2&amp;":"&amp;dbP!$D$2),"&lt;="&amp;AJ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K261" s="1">
        <f ca="1">SUMIFS(INDIRECT($F$1&amp;$F261&amp;":"&amp;$F261),INDIRECT($F$1&amp;dbP!$D$2&amp;":"&amp;dbP!$D$2),"&gt;="&amp;AK$6,INDIRECT($F$1&amp;dbP!$D$2&amp;":"&amp;dbP!$D$2),"&lt;="&amp;AK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L261" s="1">
        <f ca="1">SUMIFS(INDIRECT($F$1&amp;$F261&amp;":"&amp;$F261),INDIRECT($F$1&amp;dbP!$D$2&amp;":"&amp;dbP!$D$2),"&gt;="&amp;AL$6,INDIRECT($F$1&amp;dbP!$D$2&amp;":"&amp;dbP!$D$2),"&lt;="&amp;AL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M261" s="1">
        <f ca="1">SUMIFS(INDIRECT($F$1&amp;$F261&amp;":"&amp;$F261),INDIRECT($F$1&amp;dbP!$D$2&amp;":"&amp;dbP!$D$2),"&gt;="&amp;AM$6,INDIRECT($F$1&amp;dbP!$D$2&amp;":"&amp;dbP!$D$2),"&lt;="&amp;AM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N261" s="1">
        <f ca="1">SUMIFS(INDIRECT($F$1&amp;$F261&amp;":"&amp;$F261),INDIRECT($F$1&amp;dbP!$D$2&amp;":"&amp;dbP!$D$2),"&gt;="&amp;AN$6,INDIRECT($F$1&amp;dbP!$D$2&amp;":"&amp;dbP!$D$2),"&lt;="&amp;AN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O261" s="1">
        <f ca="1">SUMIFS(INDIRECT($F$1&amp;$F261&amp;":"&amp;$F261),INDIRECT($F$1&amp;dbP!$D$2&amp;":"&amp;dbP!$D$2),"&gt;="&amp;AO$6,INDIRECT($F$1&amp;dbP!$D$2&amp;":"&amp;dbP!$D$2),"&lt;="&amp;AO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P261" s="1">
        <f ca="1">SUMIFS(INDIRECT($F$1&amp;$F261&amp;":"&amp;$F261),INDIRECT($F$1&amp;dbP!$D$2&amp;":"&amp;dbP!$D$2),"&gt;="&amp;AP$6,INDIRECT($F$1&amp;dbP!$D$2&amp;":"&amp;dbP!$D$2),"&lt;="&amp;AP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Q261" s="1">
        <f ca="1">SUMIFS(INDIRECT($F$1&amp;$F261&amp;":"&amp;$F261),INDIRECT($F$1&amp;dbP!$D$2&amp;":"&amp;dbP!$D$2),"&gt;="&amp;AQ$6,INDIRECT($F$1&amp;dbP!$D$2&amp;":"&amp;dbP!$D$2),"&lt;="&amp;AQ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R261" s="1">
        <f ca="1">SUMIFS(INDIRECT($F$1&amp;$F261&amp;":"&amp;$F261),INDIRECT($F$1&amp;dbP!$D$2&amp;":"&amp;dbP!$D$2),"&gt;="&amp;AR$6,INDIRECT($F$1&amp;dbP!$D$2&amp;":"&amp;dbP!$D$2),"&lt;="&amp;AR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S261" s="1">
        <f ca="1">SUMIFS(INDIRECT($F$1&amp;$F261&amp;":"&amp;$F261),INDIRECT($F$1&amp;dbP!$D$2&amp;":"&amp;dbP!$D$2),"&gt;="&amp;AS$6,INDIRECT($F$1&amp;dbP!$D$2&amp;":"&amp;dbP!$D$2),"&lt;="&amp;AS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T261" s="1">
        <f ca="1">SUMIFS(INDIRECT($F$1&amp;$F261&amp;":"&amp;$F261),INDIRECT($F$1&amp;dbP!$D$2&amp;":"&amp;dbP!$D$2),"&gt;="&amp;AT$6,INDIRECT($F$1&amp;dbP!$D$2&amp;":"&amp;dbP!$D$2),"&lt;="&amp;AT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U261" s="1">
        <f ca="1">SUMIFS(INDIRECT($F$1&amp;$F261&amp;":"&amp;$F261),INDIRECT($F$1&amp;dbP!$D$2&amp;":"&amp;dbP!$D$2),"&gt;="&amp;AU$6,INDIRECT($F$1&amp;dbP!$D$2&amp;":"&amp;dbP!$D$2),"&lt;="&amp;AU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V261" s="1">
        <f ca="1">SUMIFS(INDIRECT($F$1&amp;$F261&amp;":"&amp;$F261),INDIRECT($F$1&amp;dbP!$D$2&amp;":"&amp;dbP!$D$2),"&gt;="&amp;AV$6,INDIRECT($F$1&amp;dbP!$D$2&amp;":"&amp;dbP!$D$2),"&lt;="&amp;AV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W261" s="1">
        <f ca="1">SUMIFS(INDIRECT($F$1&amp;$F261&amp;":"&amp;$F261),INDIRECT($F$1&amp;dbP!$D$2&amp;":"&amp;dbP!$D$2),"&gt;="&amp;AW$6,INDIRECT($F$1&amp;dbP!$D$2&amp;":"&amp;dbP!$D$2),"&lt;="&amp;AW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X261" s="1">
        <f ca="1">SUMIFS(INDIRECT($F$1&amp;$F261&amp;":"&amp;$F261),INDIRECT($F$1&amp;dbP!$D$2&amp;":"&amp;dbP!$D$2),"&gt;="&amp;AX$6,INDIRECT($F$1&amp;dbP!$D$2&amp;":"&amp;dbP!$D$2),"&lt;="&amp;AX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Y261" s="1">
        <f ca="1">SUMIFS(INDIRECT($F$1&amp;$F261&amp;":"&amp;$F261),INDIRECT($F$1&amp;dbP!$D$2&amp;":"&amp;dbP!$D$2),"&gt;="&amp;AY$6,INDIRECT($F$1&amp;dbP!$D$2&amp;":"&amp;dbP!$D$2),"&lt;="&amp;AY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AZ261" s="1">
        <f ca="1">SUMIFS(INDIRECT($F$1&amp;$F261&amp;":"&amp;$F261),INDIRECT($F$1&amp;dbP!$D$2&amp;":"&amp;dbP!$D$2),"&gt;="&amp;AZ$6,INDIRECT($F$1&amp;dbP!$D$2&amp;":"&amp;dbP!$D$2),"&lt;="&amp;AZ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A261" s="1">
        <f ca="1">SUMIFS(INDIRECT($F$1&amp;$F261&amp;":"&amp;$F261),INDIRECT($F$1&amp;dbP!$D$2&amp;":"&amp;dbP!$D$2),"&gt;="&amp;BA$6,INDIRECT($F$1&amp;dbP!$D$2&amp;":"&amp;dbP!$D$2),"&lt;="&amp;BA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B261" s="1">
        <f ca="1">SUMIFS(INDIRECT($F$1&amp;$F261&amp;":"&amp;$F261),INDIRECT($F$1&amp;dbP!$D$2&amp;":"&amp;dbP!$D$2),"&gt;="&amp;BB$6,INDIRECT($F$1&amp;dbP!$D$2&amp;":"&amp;dbP!$D$2),"&lt;="&amp;BB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C261" s="1">
        <f ca="1">SUMIFS(INDIRECT($F$1&amp;$F261&amp;":"&amp;$F261),INDIRECT($F$1&amp;dbP!$D$2&amp;":"&amp;dbP!$D$2),"&gt;="&amp;BC$6,INDIRECT($F$1&amp;dbP!$D$2&amp;":"&amp;dbP!$D$2),"&lt;="&amp;BC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D261" s="1">
        <f ca="1">SUMIFS(INDIRECT($F$1&amp;$F261&amp;":"&amp;$F261),INDIRECT($F$1&amp;dbP!$D$2&amp;":"&amp;dbP!$D$2),"&gt;="&amp;BD$6,INDIRECT($F$1&amp;dbP!$D$2&amp;":"&amp;dbP!$D$2),"&lt;="&amp;BD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  <c r="BE261" s="1">
        <f ca="1">SUMIFS(INDIRECT($F$1&amp;$F261&amp;":"&amp;$F261),INDIRECT($F$1&amp;dbP!$D$2&amp;":"&amp;dbP!$D$2),"&gt;="&amp;BE$6,INDIRECT($F$1&amp;dbP!$D$2&amp;":"&amp;dbP!$D$2),"&lt;="&amp;BE$7,INDIRECT($F$1&amp;dbP!$O$2&amp;":"&amp;dbP!$O$2),$H261,INDIRECT($F$1&amp;dbP!$P$2&amp;":"&amp;dbP!$P$2),IF($I261=$J261,"*",$I261),INDIRECT($F$1&amp;dbP!$Q$2&amp;":"&amp;dbP!$Q$2),IF(OR($I261=$J261,"  "&amp;$I261=$J261),"*",RIGHT($J261,LEN($J261)-4)))</f>
        <v>0</v>
      </c>
    </row>
    <row r="262" spans="1:57" x14ac:dyDescent="0.3">
      <c r="B262" s="1">
        <f>MAX(B$196:B261)+1</f>
        <v>74</v>
      </c>
      <c r="D262" s="1" t="str">
        <f ca="1">INDIRECT($B$1&amp;Items!AB$2&amp;$B262)</f>
        <v>PL(-)</v>
      </c>
      <c r="F262" s="1" t="str">
        <f ca="1">INDIRECT($B$1&amp;Items!X$2&amp;$B262)</f>
        <v>AA</v>
      </c>
      <c r="H262" s="13" t="str">
        <f ca="1">INDIRECT($B$1&amp;Items!U$2&amp;$B262)</f>
        <v>Себестоимость продаж</v>
      </c>
      <c r="I262" s="13" t="str">
        <f ca="1">IF(INDIRECT($B$1&amp;Items!V$2&amp;$B262)="",H262,INDIRECT($B$1&amp;Items!V$2&amp;$B262))</f>
        <v>Затраты этапа-5 бизнес-процесса</v>
      </c>
      <c r="J262" s="1" t="str">
        <f ca="1">IF(INDIRECT($B$1&amp;Items!W$2&amp;$B262)="",IF(H262&lt;&gt;I262,"  "&amp;I262,I262),"    "&amp;INDIRECT($B$1&amp;Items!W$2&amp;$B262))</f>
        <v xml:space="preserve">    Затраты на доставку и продажу-4</v>
      </c>
      <c r="S262" s="1">
        <f ca="1">SUM($U262:INDIRECT(ADDRESS(ROW(),SUMIFS($1:$1,$5:$5,MAX($5:$5)))))</f>
        <v>612972.63066389994</v>
      </c>
      <c r="V262" s="1">
        <f ca="1">SUMIFS(INDIRECT($F$1&amp;$F262&amp;":"&amp;$F262),INDIRECT($F$1&amp;dbP!$D$2&amp;":"&amp;dbP!$D$2),"&gt;="&amp;V$6,INDIRECT($F$1&amp;dbP!$D$2&amp;":"&amp;dbP!$D$2),"&lt;="&amp;V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W262" s="1">
        <f ca="1">SUMIFS(INDIRECT($F$1&amp;$F262&amp;":"&amp;$F262),INDIRECT($F$1&amp;dbP!$D$2&amp;":"&amp;dbP!$D$2),"&gt;="&amp;W$6,INDIRECT($F$1&amp;dbP!$D$2&amp;":"&amp;dbP!$D$2),"&lt;="&amp;W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X262" s="1">
        <f ca="1">SUMIFS(INDIRECT($F$1&amp;$F262&amp;":"&amp;$F262),INDIRECT($F$1&amp;dbP!$D$2&amp;":"&amp;dbP!$D$2),"&gt;="&amp;X$6,INDIRECT($F$1&amp;dbP!$D$2&amp;":"&amp;dbP!$D$2),"&lt;="&amp;X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Y262" s="1">
        <f ca="1">SUMIFS(INDIRECT($F$1&amp;$F262&amp;":"&amp;$F262),INDIRECT($F$1&amp;dbP!$D$2&amp;":"&amp;dbP!$D$2),"&gt;="&amp;Y$6,INDIRECT($F$1&amp;dbP!$D$2&amp;":"&amp;dbP!$D$2),"&lt;="&amp;Y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Z262" s="1">
        <f ca="1">SUMIFS(INDIRECT($F$1&amp;$F262&amp;":"&amp;$F262),INDIRECT($F$1&amp;dbP!$D$2&amp;":"&amp;dbP!$D$2),"&gt;="&amp;Z$6,INDIRECT($F$1&amp;dbP!$D$2&amp;":"&amp;dbP!$D$2),"&lt;="&amp;Z$7,INDIRECT($F$1&amp;dbP!$O$2&amp;":"&amp;dbP!$O$2),$H262,INDIRECT($F$1&amp;dbP!$P$2&amp;":"&amp;dbP!$P$2),IF($I262=$J262,"*",$I262),INDIRECT($F$1&amp;dbP!$Q$2&amp;":"&amp;dbP!$Q$2),IF(OR($I262=$J262,"  "&amp;$I262=$J262),"*",RIGHT($J262,LEN($J262)-4)))</f>
        <v>188606.96328120001</v>
      </c>
      <c r="AA262" s="1">
        <f ca="1">SUMIFS(INDIRECT($F$1&amp;$F262&amp;":"&amp;$F262),INDIRECT($F$1&amp;dbP!$D$2&amp;":"&amp;dbP!$D$2),"&gt;="&amp;AA$6,INDIRECT($F$1&amp;dbP!$D$2&amp;":"&amp;dbP!$D$2),"&lt;="&amp;AA$7,INDIRECT($F$1&amp;dbP!$O$2&amp;":"&amp;dbP!$O$2),$H262,INDIRECT($F$1&amp;dbP!$P$2&amp;":"&amp;dbP!$P$2),IF($I262=$J262,"*",$I262),INDIRECT($F$1&amp;dbP!$Q$2&amp;":"&amp;dbP!$Q$2),IF(OR($I262=$J262,"  "&amp;$I262=$J262),"*",RIGHT($J262,LEN($J262)-4)))</f>
        <v>424365.66738269996</v>
      </c>
      <c r="AB262" s="1">
        <f ca="1">SUMIFS(INDIRECT($F$1&amp;$F262&amp;":"&amp;$F262),INDIRECT($F$1&amp;dbP!$D$2&amp;":"&amp;dbP!$D$2),"&gt;="&amp;AB$6,INDIRECT($F$1&amp;dbP!$D$2&amp;":"&amp;dbP!$D$2),"&lt;="&amp;AB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C262" s="1">
        <f ca="1">SUMIFS(INDIRECT($F$1&amp;$F262&amp;":"&amp;$F262),INDIRECT($F$1&amp;dbP!$D$2&amp;":"&amp;dbP!$D$2),"&gt;="&amp;AC$6,INDIRECT($F$1&amp;dbP!$D$2&amp;":"&amp;dbP!$D$2),"&lt;="&amp;AC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D262" s="1">
        <f ca="1">SUMIFS(INDIRECT($F$1&amp;$F262&amp;":"&amp;$F262),INDIRECT($F$1&amp;dbP!$D$2&amp;":"&amp;dbP!$D$2),"&gt;="&amp;AD$6,INDIRECT($F$1&amp;dbP!$D$2&amp;":"&amp;dbP!$D$2),"&lt;="&amp;AD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E262" s="1">
        <f ca="1">SUMIFS(INDIRECT($F$1&amp;$F262&amp;":"&amp;$F262),INDIRECT($F$1&amp;dbP!$D$2&amp;":"&amp;dbP!$D$2),"&gt;="&amp;AE$6,INDIRECT($F$1&amp;dbP!$D$2&amp;":"&amp;dbP!$D$2),"&lt;="&amp;AE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F262" s="1">
        <f ca="1">SUMIFS(INDIRECT($F$1&amp;$F262&amp;":"&amp;$F262),INDIRECT($F$1&amp;dbP!$D$2&amp;":"&amp;dbP!$D$2),"&gt;="&amp;AF$6,INDIRECT($F$1&amp;dbP!$D$2&amp;":"&amp;dbP!$D$2),"&lt;="&amp;AF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G262" s="1">
        <f ca="1">SUMIFS(INDIRECT($F$1&amp;$F262&amp;":"&amp;$F262),INDIRECT($F$1&amp;dbP!$D$2&amp;":"&amp;dbP!$D$2),"&gt;="&amp;AG$6,INDIRECT($F$1&amp;dbP!$D$2&amp;":"&amp;dbP!$D$2),"&lt;="&amp;AG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H262" s="1">
        <f ca="1">SUMIFS(INDIRECT($F$1&amp;$F262&amp;":"&amp;$F262),INDIRECT($F$1&amp;dbP!$D$2&amp;":"&amp;dbP!$D$2),"&gt;="&amp;AH$6,INDIRECT($F$1&amp;dbP!$D$2&amp;":"&amp;dbP!$D$2),"&lt;="&amp;AH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I262" s="1">
        <f ca="1">SUMIFS(INDIRECT($F$1&amp;$F262&amp;":"&amp;$F262),INDIRECT($F$1&amp;dbP!$D$2&amp;":"&amp;dbP!$D$2),"&gt;="&amp;AI$6,INDIRECT($F$1&amp;dbP!$D$2&amp;":"&amp;dbP!$D$2),"&lt;="&amp;AI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J262" s="1">
        <f ca="1">SUMIFS(INDIRECT($F$1&amp;$F262&amp;":"&amp;$F262),INDIRECT($F$1&amp;dbP!$D$2&amp;":"&amp;dbP!$D$2),"&gt;="&amp;AJ$6,INDIRECT($F$1&amp;dbP!$D$2&amp;":"&amp;dbP!$D$2),"&lt;="&amp;AJ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K262" s="1">
        <f ca="1">SUMIFS(INDIRECT($F$1&amp;$F262&amp;":"&amp;$F262),INDIRECT($F$1&amp;dbP!$D$2&amp;":"&amp;dbP!$D$2),"&gt;="&amp;AK$6,INDIRECT($F$1&amp;dbP!$D$2&amp;":"&amp;dbP!$D$2),"&lt;="&amp;AK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L262" s="1">
        <f ca="1">SUMIFS(INDIRECT($F$1&amp;$F262&amp;":"&amp;$F262),INDIRECT($F$1&amp;dbP!$D$2&amp;":"&amp;dbP!$D$2),"&gt;="&amp;AL$6,INDIRECT($F$1&amp;dbP!$D$2&amp;":"&amp;dbP!$D$2),"&lt;="&amp;AL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M262" s="1">
        <f ca="1">SUMIFS(INDIRECT($F$1&amp;$F262&amp;":"&amp;$F262),INDIRECT($F$1&amp;dbP!$D$2&amp;":"&amp;dbP!$D$2),"&gt;="&amp;AM$6,INDIRECT($F$1&amp;dbP!$D$2&amp;":"&amp;dbP!$D$2),"&lt;="&amp;AM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N262" s="1">
        <f ca="1">SUMIFS(INDIRECT($F$1&amp;$F262&amp;":"&amp;$F262),INDIRECT($F$1&amp;dbP!$D$2&amp;":"&amp;dbP!$D$2),"&gt;="&amp;AN$6,INDIRECT($F$1&amp;dbP!$D$2&amp;":"&amp;dbP!$D$2),"&lt;="&amp;AN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O262" s="1">
        <f ca="1">SUMIFS(INDIRECT($F$1&amp;$F262&amp;":"&amp;$F262),INDIRECT($F$1&amp;dbP!$D$2&amp;":"&amp;dbP!$D$2),"&gt;="&amp;AO$6,INDIRECT($F$1&amp;dbP!$D$2&amp;":"&amp;dbP!$D$2),"&lt;="&amp;AO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P262" s="1">
        <f ca="1">SUMIFS(INDIRECT($F$1&amp;$F262&amp;":"&amp;$F262),INDIRECT($F$1&amp;dbP!$D$2&amp;":"&amp;dbP!$D$2),"&gt;="&amp;AP$6,INDIRECT($F$1&amp;dbP!$D$2&amp;":"&amp;dbP!$D$2),"&lt;="&amp;AP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Q262" s="1">
        <f ca="1">SUMIFS(INDIRECT($F$1&amp;$F262&amp;":"&amp;$F262),INDIRECT($F$1&amp;dbP!$D$2&amp;":"&amp;dbP!$D$2),"&gt;="&amp;AQ$6,INDIRECT($F$1&amp;dbP!$D$2&amp;":"&amp;dbP!$D$2),"&lt;="&amp;AQ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R262" s="1">
        <f ca="1">SUMIFS(INDIRECT($F$1&amp;$F262&amp;":"&amp;$F262),INDIRECT($F$1&amp;dbP!$D$2&amp;":"&amp;dbP!$D$2),"&gt;="&amp;AR$6,INDIRECT($F$1&amp;dbP!$D$2&amp;":"&amp;dbP!$D$2),"&lt;="&amp;AR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S262" s="1">
        <f ca="1">SUMIFS(INDIRECT($F$1&amp;$F262&amp;":"&amp;$F262),INDIRECT($F$1&amp;dbP!$D$2&amp;":"&amp;dbP!$D$2),"&gt;="&amp;AS$6,INDIRECT($F$1&amp;dbP!$D$2&amp;":"&amp;dbP!$D$2),"&lt;="&amp;AS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T262" s="1">
        <f ca="1">SUMIFS(INDIRECT($F$1&amp;$F262&amp;":"&amp;$F262),INDIRECT($F$1&amp;dbP!$D$2&amp;":"&amp;dbP!$D$2),"&gt;="&amp;AT$6,INDIRECT($F$1&amp;dbP!$D$2&amp;":"&amp;dbP!$D$2),"&lt;="&amp;AT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U262" s="1">
        <f ca="1">SUMIFS(INDIRECT($F$1&amp;$F262&amp;":"&amp;$F262),INDIRECT($F$1&amp;dbP!$D$2&amp;":"&amp;dbP!$D$2),"&gt;="&amp;AU$6,INDIRECT($F$1&amp;dbP!$D$2&amp;":"&amp;dbP!$D$2),"&lt;="&amp;AU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V262" s="1">
        <f ca="1">SUMIFS(INDIRECT($F$1&amp;$F262&amp;":"&amp;$F262),INDIRECT($F$1&amp;dbP!$D$2&amp;":"&amp;dbP!$D$2),"&gt;="&amp;AV$6,INDIRECT($F$1&amp;dbP!$D$2&amp;":"&amp;dbP!$D$2),"&lt;="&amp;AV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W262" s="1">
        <f ca="1">SUMIFS(INDIRECT($F$1&amp;$F262&amp;":"&amp;$F262),INDIRECT($F$1&amp;dbP!$D$2&amp;":"&amp;dbP!$D$2),"&gt;="&amp;AW$6,INDIRECT($F$1&amp;dbP!$D$2&amp;":"&amp;dbP!$D$2),"&lt;="&amp;AW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X262" s="1">
        <f ca="1">SUMIFS(INDIRECT($F$1&amp;$F262&amp;":"&amp;$F262),INDIRECT($F$1&amp;dbP!$D$2&amp;":"&amp;dbP!$D$2),"&gt;="&amp;AX$6,INDIRECT($F$1&amp;dbP!$D$2&amp;":"&amp;dbP!$D$2),"&lt;="&amp;AX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Y262" s="1">
        <f ca="1">SUMIFS(INDIRECT($F$1&amp;$F262&amp;":"&amp;$F262),INDIRECT($F$1&amp;dbP!$D$2&amp;":"&amp;dbP!$D$2),"&gt;="&amp;AY$6,INDIRECT($F$1&amp;dbP!$D$2&amp;":"&amp;dbP!$D$2),"&lt;="&amp;AY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AZ262" s="1">
        <f ca="1">SUMIFS(INDIRECT($F$1&amp;$F262&amp;":"&amp;$F262),INDIRECT($F$1&amp;dbP!$D$2&amp;":"&amp;dbP!$D$2),"&gt;="&amp;AZ$6,INDIRECT($F$1&amp;dbP!$D$2&amp;":"&amp;dbP!$D$2),"&lt;="&amp;AZ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A262" s="1">
        <f ca="1">SUMIFS(INDIRECT($F$1&amp;$F262&amp;":"&amp;$F262),INDIRECT($F$1&amp;dbP!$D$2&amp;":"&amp;dbP!$D$2),"&gt;="&amp;BA$6,INDIRECT($F$1&amp;dbP!$D$2&amp;":"&amp;dbP!$D$2),"&lt;="&amp;BA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B262" s="1">
        <f ca="1">SUMIFS(INDIRECT($F$1&amp;$F262&amp;":"&amp;$F262),INDIRECT($F$1&amp;dbP!$D$2&amp;":"&amp;dbP!$D$2),"&gt;="&amp;BB$6,INDIRECT($F$1&amp;dbP!$D$2&amp;":"&amp;dbP!$D$2),"&lt;="&amp;BB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C262" s="1">
        <f ca="1">SUMIFS(INDIRECT($F$1&amp;$F262&amp;":"&amp;$F262),INDIRECT($F$1&amp;dbP!$D$2&amp;":"&amp;dbP!$D$2),"&gt;="&amp;BC$6,INDIRECT($F$1&amp;dbP!$D$2&amp;":"&amp;dbP!$D$2),"&lt;="&amp;BC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D262" s="1">
        <f ca="1">SUMIFS(INDIRECT($F$1&amp;$F262&amp;":"&amp;$F262),INDIRECT($F$1&amp;dbP!$D$2&amp;":"&amp;dbP!$D$2),"&gt;="&amp;BD$6,INDIRECT($F$1&amp;dbP!$D$2&amp;":"&amp;dbP!$D$2),"&lt;="&amp;BD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  <c r="BE262" s="1">
        <f ca="1">SUMIFS(INDIRECT($F$1&amp;$F262&amp;":"&amp;$F262),INDIRECT($F$1&amp;dbP!$D$2&amp;":"&amp;dbP!$D$2),"&gt;="&amp;BE$6,INDIRECT($F$1&amp;dbP!$D$2&amp;":"&amp;dbP!$D$2),"&lt;="&amp;BE$7,INDIRECT($F$1&amp;dbP!$O$2&amp;":"&amp;dbP!$O$2),$H262,INDIRECT($F$1&amp;dbP!$P$2&amp;":"&amp;dbP!$P$2),IF($I262=$J262,"*",$I262),INDIRECT($F$1&amp;dbP!$Q$2&amp;":"&amp;dbP!$Q$2),IF(OR($I262=$J262,"  "&amp;$I262=$J262),"*",RIGHT($J262,LEN($J262)-4)))</f>
        <v>0</v>
      </c>
    </row>
    <row r="263" spans="1:57" x14ac:dyDescent="0.3">
      <c r="B263" s="1">
        <f>MAX(B$196:B262)+1</f>
        <v>75</v>
      </c>
      <c r="D263" s="1" t="str">
        <f ca="1">INDIRECT($B$1&amp;Items!AB$2&amp;$B263)</f>
        <v>PL(-)</v>
      </c>
      <c r="F263" s="1" t="str">
        <f ca="1">INDIRECT($B$1&amp;Items!X$2&amp;$B263)</f>
        <v>AA</v>
      </c>
      <c r="H263" s="13" t="str">
        <f ca="1">INDIRECT($B$1&amp;Items!U$2&amp;$B263)</f>
        <v>Себестоимость продаж</v>
      </c>
      <c r="I263" s="13" t="str">
        <f ca="1">IF(INDIRECT($B$1&amp;Items!V$2&amp;$B263)="",H263,INDIRECT($B$1&amp;Items!V$2&amp;$B263))</f>
        <v>Затраты этапа-5 бизнес-процесса</v>
      </c>
      <c r="J263" s="1" t="str">
        <f ca="1">IF(INDIRECT($B$1&amp;Items!W$2&amp;$B263)="",IF(H263&lt;&gt;I263,"  "&amp;I263,I263),"    "&amp;INDIRECT($B$1&amp;Items!W$2&amp;$B263))</f>
        <v xml:space="preserve">    Затраты на доставку и продажу-5</v>
      </c>
      <c r="S263" s="1">
        <f ca="1">SUM($U263:INDIRECT(ADDRESS(ROW(),SUMIFS($1:$1,$5:$5,MAX($5:$5)))))</f>
        <v>722564.49979609996</v>
      </c>
      <c r="V263" s="1">
        <f ca="1">SUMIFS(INDIRECT($F$1&amp;$F263&amp;":"&amp;$F263),INDIRECT($F$1&amp;dbP!$D$2&amp;":"&amp;dbP!$D$2),"&gt;="&amp;V$6,INDIRECT($F$1&amp;dbP!$D$2&amp;":"&amp;dbP!$D$2),"&lt;="&amp;V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W263" s="1">
        <f ca="1">SUMIFS(INDIRECT($F$1&amp;$F263&amp;":"&amp;$F263),INDIRECT($F$1&amp;dbP!$D$2&amp;":"&amp;dbP!$D$2),"&gt;="&amp;W$6,INDIRECT($F$1&amp;dbP!$D$2&amp;":"&amp;dbP!$D$2),"&lt;="&amp;W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X263" s="1">
        <f ca="1">SUMIFS(INDIRECT($F$1&amp;$F263&amp;":"&amp;$F263),INDIRECT($F$1&amp;dbP!$D$2&amp;":"&amp;dbP!$D$2),"&gt;="&amp;X$6,INDIRECT($F$1&amp;dbP!$D$2&amp;":"&amp;dbP!$D$2),"&lt;="&amp;X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Y263" s="1">
        <f ca="1">SUMIFS(INDIRECT($F$1&amp;$F263&amp;":"&amp;$F263),INDIRECT($F$1&amp;dbP!$D$2&amp;":"&amp;dbP!$D$2),"&gt;="&amp;Y$6,INDIRECT($F$1&amp;dbP!$D$2&amp;":"&amp;dbP!$D$2),"&lt;="&amp;Y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Z263" s="1">
        <f ca="1">SUMIFS(INDIRECT($F$1&amp;$F263&amp;":"&amp;$F263),INDIRECT($F$1&amp;dbP!$D$2&amp;":"&amp;dbP!$D$2),"&gt;="&amp;Z$6,INDIRECT($F$1&amp;dbP!$D$2&amp;":"&amp;dbP!$D$2),"&lt;="&amp;Z$7,INDIRECT($F$1&amp;dbP!$O$2&amp;":"&amp;dbP!$O$2),$H263,INDIRECT($F$1&amp;dbP!$P$2&amp;":"&amp;dbP!$P$2),IF($I263=$J263,"*",$I263),INDIRECT($F$1&amp;dbP!$Q$2&amp;":"&amp;dbP!$Q$2),IF(OR($I263=$J263,"  "&amp;$I263=$J263),"*",RIGHT($J263,LEN($J263)-4)))</f>
        <v>222327.53839880001</v>
      </c>
      <c r="AA263" s="1">
        <f ca="1">SUMIFS(INDIRECT($F$1&amp;$F263&amp;":"&amp;$F263),INDIRECT($F$1&amp;dbP!$D$2&amp;":"&amp;dbP!$D$2),"&gt;="&amp;AA$6,INDIRECT($F$1&amp;dbP!$D$2&amp;":"&amp;dbP!$D$2),"&lt;="&amp;AA$7,INDIRECT($F$1&amp;dbP!$O$2&amp;":"&amp;dbP!$O$2),$H263,INDIRECT($F$1&amp;dbP!$P$2&amp;":"&amp;dbP!$P$2),IF($I263=$J263,"*",$I263),INDIRECT($F$1&amp;dbP!$Q$2&amp;":"&amp;dbP!$Q$2),IF(OR($I263=$J263,"  "&amp;$I263=$J263),"*",RIGHT($J263,LEN($J263)-4)))</f>
        <v>500236.96139730001</v>
      </c>
      <c r="AB263" s="1">
        <f ca="1">SUMIFS(INDIRECT($F$1&amp;$F263&amp;":"&amp;$F263),INDIRECT($F$1&amp;dbP!$D$2&amp;":"&amp;dbP!$D$2),"&gt;="&amp;AB$6,INDIRECT($F$1&amp;dbP!$D$2&amp;":"&amp;dbP!$D$2),"&lt;="&amp;AB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C263" s="1">
        <f ca="1">SUMIFS(INDIRECT($F$1&amp;$F263&amp;":"&amp;$F263),INDIRECT($F$1&amp;dbP!$D$2&amp;":"&amp;dbP!$D$2),"&gt;="&amp;AC$6,INDIRECT($F$1&amp;dbP!$D$2&amp;":"&amp;dbP!$D$2),"&lt;="&amp;AC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D263" s="1">
        <f ca="1">SUMIFS(INDIRECT($F$1&amp;$F263&amp;":"&amp;$F263),INDIRECT($F$1&amp;dbP!$D$2&amp;":"&amp;dbP!$D$2),"&gt;="&amp;AD$6,INDIRECT($F$1&amp;dbP!$D$2&amp;":"&amp;dbP!$D$2),"&lt;="&amp;AD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E263" s="1">
        <f ca="1">SUMIFS(INDIRECT($F$1&amp;$F263&amp;":"&amp;$F263),INDIRECT($F$1&amp;dbP!$D$2&amp;":"&amp;dbP!$D$2),"&gt;="&amp;AE$6,INDIRECT($F$1&amp;dbP!$D$2&amp;":"&amp;dbP!$D$2),"&lt;="&amp;AE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F263" s="1">
        <f ca="1">SUMIFS(INDIRECT($F$1&amp;$F263&amp;":"&amp;$F263),INDIRECT($F$1&amp;dbP!$D$2&amp;":"&amp;dbP!$D$2),"&gt;="&amp;AF$6,INDIRECT($F$1&amp;dbP!$D$2&amp;":"&amp;dbP!$D$2),"&lt;="&amp;AF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G263" s="1">
        <f ca="1">SUMIFS(INDIRECT($F$1&amp;$F263&amp;":"&amp;$F263),INDIRECT($F$1&amp;dbP!$D$2&amp;":"&amp;dbP!$D$2),"&gt;="&amp;AG$6,INDIRECT($F$1&amp;dbP!$D$2&amp;":"&amp;dbP!$D$2),"&lt;="&amp;AG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H263" s="1">
        <f ca="1">SUMIFS(INDIRECT($F$1&amp;$F263&amp;":"&amp;$F263),INDIRECT($F$1&amp;dbP!$D$2&amp;":"&amp;dbP!$D$2),"&gt;="&amp;AH$6,INDIRECT($F$1&amp;dbP!$D$2&amp;":"&amp;dbP!$D$2),"&lt;="&amp;AH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I263" s="1">
        <f ca="1">SUMIFS(INDIRECT($F$1&amp;$F263&amp;":"&amp;$F263),INDIRECT($F$1&amp;dbP!$D$2&amp;":"&amp;dbP!$D$2),"&gt;="&amp;AI$6,INDIRECT($F$1&amp;dbP!$D$2&amp;":"&amp;dbP!$D$2),"&lt;="&amp;AI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J263" s="1">
        <f ca="1">SUMIFS(INDIRECT($F$1&amp;$F263&amp;":"&amp;$F263),INDIRECT($F$1&amp;dbP!$D$2&amp;":"&amp;dbP!$D$2),"&gt;="&amp;AJ$6,INDIRECT($F$1&amp;dbP!$D$2&amp;":"&amp;dbP!$D$2),"&lt;="&amp;AJ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K263" s="1">
        <f ca="1">SUMIFS(INDIRECT($F$1&amp;$F263&amp;":"&amp;$F263),INDIRECT($F$1&amp;dbP!$D$2&amp;":"&amp;dbP!$D$2),"&gt;="&amp;AK$6,INDIRECT($F$1&amp;dbP!$D$2&amp;":"&amp;dbP!$D$2),"&lt;="&amp;AK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L263" s="1">
        <f ca="1">SUMIFS(INDIRECT($F$1&amp;$F263&amp;":"&amp;$F263),INDIRECT($F$1&amp;dbP!$D$2&amp;":"&amp;dbP!$D$2),"&gt;="&amp;AL$6,INDIRECT($F$1&amp;dbP!$D$2&amp;":"&amp;dbP!$D$2),"&lt;="&amp;AL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M263" s="1">
        <f ca="1">SUMIFS(INDIRECT($F$1&amp;$F263&amp;":"&amp;$F263),INDIRECT($F$1&amp;dbP!$D$2&amp;":"&amp;dbP!$D$2),"&gt;="&amp;AM$6,INDIRECT($F$1&amp;dbP!$D$2&amp;":"&amp;dbP!$D$2),"&lt;="&amp;AM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N263" s="1">
        <f ca="1">SUMIFS(INDIRECT($F$1&amp;$F263&amp;":"&amp;$F263),INDIRECT($F$1&amp;dbP!$D$2&amp;":"&amp;dbP!$D$2),"&gt;="&amp;AN$6,INDIRECT($F$1&amp;dbP!$D$2&amp;":"&amp;dbP!$D$2),"&lt;="&amp;AN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O263" s="1">
        <f ca="1">SUMIFS(INDIRECT($F$1&amp;$F263&amp;":"&amp;$F263),INDIRECT($F$1&amp;dbP!$D$2&amp;":"&amp;dbP!$D$2),"&gt;="&amp;AO$6,INDIRECT($F$1&amp;dbP!$D$2&amp;":"&amp;dbP!$D$2),"&lt;="&amp;AO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P263" s="1">
        <f ca="1">SUMIFS(INDIRECT($F$1&amp;$F263&amp;":"&amp;$F263),INDIRECT($F$1&amp;dbP!$D$2&amp;":"&amp;dbP!$D$2),"&gt;="&amp;AP$6,INDIRECT($F$1&amp;dbP!$D$2&amp;":"&amp;dbP!$D$2),"&lt;="&amp;AP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Q263" s="1">
        <f ca="1">SUMIFS(INDIRECT($F$1&amp;$F263&amp;":"&amp;$F263),INDIRECT($F$1&amp;dbP!$D$2&amp;":"&amp;dbP!$D$2),"&gt;="&amp;AQ$6,INDIRECT($F$1&amp;dbP!$D$2&amp;":"&amp;dbP!$D$2),"&lt;="&amp;AQ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R263" s="1">
        <f ca="1">SUMIFS(INDIRECT($F$1&amp;$F263&amp;":"&amp;$F263),INDIRECT($F$1&amp;dbP!$D$2&amp;":"&amp;dbP!$D$2),"&gt;="&amp;AR$6,INDIRECT($F$1&amp;dbP!$D$2&amp;":"&amp;dbP!$D$2),"&lt;="&amp;AR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S263" s="1">
        <f ca="1">SUMIFS(INDIRECT($F$1&amp;$F263&amp;":"&amp;$F263),INDIRECT($F$1&amp;dbP!$D$2&amp;":"&amp;dbP!$D$2),"&gt;="&amp;AS$6,INDIRECT($F$1&amp;dbP!$D$2&amp;":"&amp;dbP!$D$2),"&lt;="&amp;AS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T263" s="1">
        <f ca="1">SUMIFS(INDIRECT($F$1&amp;$F263&amp;":"&amp;$F263),INDIRECT($F$1&amp;dbP!$D$2&amp;":"&amp;dbP!$D$2),"&gt;="&amp;AT$6,INDIRECT($F$1&amp;dbP!$D$2&amp;":"&amp;dbP!$D$2),"&lt;="&amp;AT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U263" s="1">
        <f ca="1">SUMIFS(INDIRECT($F$1&amp;$F263&amp;":"&amp;$F263),INDIRECT($F$1&amp;dbP!$D$2&amp;":"&amp;dbP!$D$2),"&gt;="&amp;AU$6,INDIRECT($F$1&amp;dbP!$D$2&amp;":"&amp;dbP!$D$2),"&lt;="&amp;AU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V263" s="1">
        <f ca="1">SUMIFS(INDIRECT($F$1&amp;$F263&amp;":"&amp;$F263),INDIRECT($F$1&amp;dbP!$D$2&amp;":"&amp;dbP!$D$2),"&gt;="&amp;AV$6,INDIRECT($F$1&amp;dbP!$D$2&amp;":"&amp;dbP!$D$2),"&lt;="&amp;AV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W263" s="1">
        <f ca="1">SUMIFS(INDIRECT($F$1&amp;$F263&amp;":"&amp;$F263),INDIRECT($F$1&amp;dbP!$D$2&amp;":"&amp;dbP!$D$2),"&gt;="&amp;AW$6,INDIRECT($F$1&amp;dbP!$D$2&amp;":"&amp;dbP!$D$2),"&lt;="&amp;AW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X263" s="1">
        <f ca="1">SUMIFS(INDIRECT($F$1&amp;$F263&amp;":"&amp;$F263),INDIRECT($F$1&amp;dbP!$D$2&amp;":"&amp;dbP!$D$2),"&gt;="&amp;AX$6,INDIRECT($F$1&amp;dbP!$D$2&amp;":"&amp;dbP!$D$2),"&lt;="&amp;AX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Y263" s="1">
        <f ca="1">SUMIFS(INDIRECT($F$1&amp;$F263&amp;":"&amp;$F263),INDIRECT($F$1&amp;dbP!$D$2&amp;":"&amp;dbP!$D$2),"&gt;="&amp;AY$6,INDIRECT($F$1&amp;dbP!$D$2&amp;":"&amp;dbP!$D$2),"&lt;="&amp;AY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AZ263" s="1">
        <f ca="1">SUMIFS(INDIRECT($F$1&amp;$F263&amp;":"&amp;$F263),INDIRECT($F$1&amp;dbP!$D$2&amp;":"&amp;dbP!$D$2),"&gt;="&amp;AZ$6,INDIRECT($F$1&amp;dbP!$D$2&amp;":"&amp;dbP!$D$2),"&lt;="&amp;AZ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A263" s="1">
        <f ca="1">SUMIFS(INDIRECT($F$1&amp;$F263&amp;":"&amp;$F263),INDIRECT($F$1&amp;dbP!$D$2&amp;":"&amp;dbP!$D$2),"&gt;="&amp;BA$6,INDIRECT($F$1&amp;dbP!$D$2&amp;":"&amp;dbP!$D$2),"&lt;="&amp;BA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B263" s="1">
        <f ca="1">SUMIFS(INDIRECT($F$1&amp;$F263&amp;":"&amp;$F263),INDIRECT($F$1&amp;dbP!$D$2&amp;":"&amp;dbP!$D$2),"&gt;="&amp;BB$6,INDIRECT($F$1&amp;dbP!$D$2&amp;":"&amp;dbP!$D$2),"&lt;="&amp;BB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C263" s="1">
        <f ca="1">SUMIFS(INDIRECT($F$1&amp;$F263&amp;":"&amp;$F263),INDIRECT($F$1&amp;dbP!$D$2&amp;":"&amp;dbP!$D$2),"&gt;="&amp;BC$6,INDIRECT($F$1&amp;dbP!$D$2&amp;":"&amp;dbP!$D$2),"&lt;="&amp;BC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D263" s="1">
        <f ca="1">SUMIFS(INDIRECT($F$1&amp;$F263&amp;":"&amp;$F263),INDIRECT($F$1&amp;dbP!$D$2&amp;":"&amp;dbP!$D$2),"&gt;="&amp;BD$6,INDIRECT($F$1&amp;dbP!$D$2&amp;":"&amp;dbP!$D$2),"&lt;="&amp;BD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  <c r="BE263" s="1">
        <f ca="1">SUMIFS(INDIRECT($F$1&amp;$F263&amp;":"&amp;$F263),INDIRECT($F$1&amp;dbP!$D$2&amp;":"&amp;dbP!$D$2),"&gt;="&amp;BE$6,INDIRECT($F$1&amp;dbP!$D$2&amp;":"&amp;dbP!$D$2),"&lt;="&amp;BE$7,INDIRECT($F$1&amp;dbP!$O$2&amp;":"&amp;dbP!$O$2),$H263,INDIRECT($F$1&amp;dbP!$P$2&amp;":"&amp;dbP!$P$2),IF($I263=$J263,"*",$I263),INDIRECT($F$1&amp;dbP!$Q$2&amp;":"&amp;dbP!$Q$2),IF(OR($I263=$J263,"  "&amp;$I263=$J263),"*",RIGHT($J263,LEN($J263)-4)))</f>
        <v>0</v>
      </c>
    </row>
    <row r="264" spans="1:57" x14ac:dyDescent="0.3">
      <c r="B264" s="1">
        <f>MAX(B$196:B263)+1</f>
        <v>76</v>
      </c>
      <c r="D264" s="1" t="str">
        <f ca="1">INDIRECT($B$1&amp;Items!AB$2&amp;$B264)</f>
        <v>PL(-)</v>
      </c>
      <c r="F264" s="1" t="str">
        <f ca="1">INDIRECT($B$1&amp;Items!X$2&amp;$B264)</f>
        <v>AA</v>
      </c>
      <c r="H264" s="13" t="str">
        <f ca="1">INDIRECT($B$1&amp;Items!U$2&amp;$B264)</f>
        <v>Себестоимость продаж</v>
      </c>
      <c r="I264" s="13" t="str">
        <f ca="1">IF(INDIRECT($B$1&amp;Items!V$2&amp;$B264)="",H264,INDIRECT($B$1&amp;Items!V$2&amp;$B264))</f>
        <v>Затраты этапа-5 бизнес-процесса</v>
      </c>
      <c r="J264" s="1" t="str">
        <f ca="1">IF(INDIRECT($B$1&amp;Items!W$2&amp;$B264)="",IF(H264&lt;&gt;I264,"  "&amp;I264,I264),"    "&amp;INDIRECT($B$1&amp;Items!W$2&amp;$B264))</f>
        <v xml:space="preserve">    Затраты на доставку и продажу-6</v>
      </c>
      <c r="S264" s="1">
        <f ca="1">SUM($U264:INDIRECT(ADDRESS(ROW(),SUMIFS($1:$1,$5:$5,MAX($5:$5)))))</f>
        <v>666664.21481037303</v>
      </c>
      <c r="V264" s="1">
        <f ca="1">SUMIFS(INDIRECT($F$1&amp;$F264&amp;":"&amp;$F264),INDIRECT($F$1&amp;dbP!$D$2&amp;":"&amp;dbP!$D$2),"&gt;="&amp;V$6,INDIRECT($F$1&amp;dbP!$D$2&amp;":"&amp;dbP!$D$2),"&lt;="&amp;V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W264" s="1">
        <f ca="1">SUMIFS(INDIRECT($F$1&amp;$F264&amp;":"&amp;$F264),INDIRECT($F$1&amp;dbP!$D$2&amp;":"&amp;dbP!$D$2),"&gt;="&amp;W$6,INDIRECT($F$1&amp;dbP!$D$2&amp;":"&amp;dbP!$D$2),"&lt;="&amp;W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X264" s="1">
        <f ca="1">SUMIFS(INDIRECT($F$1&amp;$F264&amp;":"&amp;$F264),INDIRECT($F$1&amp;dbP!$D$2&amp;":"&amp;dbP!$D$2),"&gt;="&amp;X$6,INDIRECT($F$1&amp;dbP!$D$2&amp;":"&amp;dbP!$D$2),"&lt;="&amp;X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Y264" s="1">
        <f ca="1">SUMIFS(INDIRECT($F$1&amp;$F264&amp;":"&amp;$F264),INDIRECT($F$1&amp;dbP!$D$2&amp;":"&amp;dbP!$D$2),"&gt;="&amp;Y$6,INDIRECT($F$1&amp;dbP!$D$2&amp;":"&amp;dbP!$D$2),"&lt;="&amp;Y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Z264" s="1">
        <f ca="1">SUMIFS(INDIRECT($F$1&amp;$F264&amp;":"&amp;$F264),INDIRECT($F$1&amp;dbP!$D$2&amp;":"&amp;dbP!$D$2),"&gt;="&amp;Z$6,INDIRECT($F$1&amp;dbP!$D$2&amp;":"&amp;dbP!$D$2),"&lt;="&amp;Z$7,INDIRECT($F$1&amp;dbP!$O$2&amp;":"&amp;dbP!$O$2),$H264,INDIRECT($F$1&amp;dbP!$P$2&amp;":"&amp;dbP!$P$2),IF($I264=$J264,"*",$I264),INDIRECT($F$1&amp;dbP!$Q$2&amp;":"&amp;dbP!$Q$2),IF(OR($I264=$J264,"  "&amp;$I264=$J264),"*",RIGHT($J264,LEN($J264)-4)))</f>
        <v>205127.45071088403</v>
      </c>
      <c r="AA264" s="1">
        <f ca="1">SUMIFS(INDIRECT($F$1&amp;$F264&amp;":"&amp;$F264),INDIRECT($F$1&amp;dbP!$D$2&amp;":"&amp;dbP!$D$2),"&gt;="&amp;AA$6,INDIRECT($F$1&amp;dbP!$D$2&amp;":"&amp;dbP!$D$2),"&lt;="&amp;AA$7,INDIRECT($F$1&amp;dbP!$O$2&amp;":"&amp;dbP!$O$2),$H264,INDIRECT($F$1&amp;dbP!$P$2&amp;":"&amp;dbP!$P$2),IF($I264=$J264,"*",$I264),INDIRECT($F$1&amp;dbP!$Q$2&amp;":"&amp;dbP!$Q$2),IF(OR($I264=$J264,"  "&amp;$I264=$J264),"*",RIGHT($J264,LEN($J264)-4)))</f>
        <v>461536.76409948902</v>
      </c>
      <c r="AB264" s="1">
        <f ca="1">SUMIFS(INDIRECT($F$1&amp;$F264&amp;":"&amp;$F264),INDIRECT($F$1&amp;dbP!$D$2&amp;":"&amp;dbP!$D$2),"&gt;="&amp;AB$6,INDIRECT($F$1&amp;dbP!$D$2&amp;":"&amp;dbP!$D$2),"&lt;="&amp;AB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C264" s="1">
        <f ca="1">SUMIFS(INDIRECT($F$1&amp;$F264&amp;":"&amp;$F264),INDIRECT($F$1&amp;dbP!$D$2&amp;":"&amp;dbP!$D$2),"&gt;="&amp;AC$6,INDIRECT($F$1&amp;dbP!$D$2&amp;":"&amp;dbP!$D$2),"&lt;="&amp;AC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D264" s="1">
        <f ca="1">SUMIFS(INDIRECT($F$1&amp;$F264&amp;":"&amp;$F264),INDIRECT($F$1&amp;dbP!$D$2&amp;":"&amp;dbP!$D$2),"&gt;="&amp;AD$6,INDIRECT($F$1&amp;dbP!$D$2&amp;":"&amp;dbP!$D$2),"&lt;="&amp;AD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E264" s="1">
        <f ca="1">SUMIFS(INDIRECT($F$1&amp;$F264&amp;":"&amp;$F264),INDIRECT($F$1&amp;dbP!$D$2&amp;":"&amp;dbP!$D$2),"&gt;="&amp;AE$6,INDIRECT($F$1&amp;dbP!$D$2&amp;":"&amp;dbP!$D$2),"&lt;="&amp;AE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F264" s="1">
        <f ca="1">SUMIFS(INDIRECT($F$1&amp;$F264&amp;":"&amp;$F264),INDIRECT($F$1&amp;dbP!$D$2&amp;":"&amp;dbP!$D$2),"&gt;="&amp;AF$6,INDIRECT($F$1&amp;dbP!$D$2&amp;":"&amp;dbP!$D$2),"&lt;="&amp;AF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G264" s="1">
        <f ca="1">SUMIFS(INDIRECT($F$1&amp;$F264&amp;":"&amp;$F264),INDIRECT($F$1&amp;dbP!$D$2&amp;":"&amp;dbP!$D$2),"&gt;="&amp;AG$6,INDIRECT($F$1&amp;dbP!$D$2&amp;":"&amp;dbP!$D$2),"&lt;="&amp;AG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H264" s="1">
        <f ca="1">SUMIFS(INDIRECT($F$1&amp;$F264&amp;":"&amp;$F264),INDIRECT($F$1&amp;dbP!$D$2&amp;":"&amp;dbP!$D$2),"&gt;="&amp;AH$6,INDIRECT($F$1&amp;dbP!$D$2&amp;":"&amp;dbP!$D$2),"&lt;="&amp;AH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I264" s="1">
        <f ca="1">SUMIFS(INDIRECT($F$1&amp;$F264&amp;":"&amp;$F264),INDIRECT($F$1&amp;dbP!$D$2&amp;":"&amp;dbP!$D$2),"&gt;="&amp;AI$6,INDIRECT($F$1&amp;dbP!$D$2&amp;":"&amp;dbP!$D$2),"&lt;="&amp;AI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J264" s="1">
        <f ca="1">SUMIFS(INDIRECT($F$1&amp;$F264&amp;":"&amp;$F264),INDIRECT($F$1&amp;dbP!$D$2&amp;":"&amp;dbP!$D$2),"&gt;="&amp;AJ$6,INDIRECT($F$1&amp;dbP!$D$2&amp;":"&amp;dbP!$D$2),"&lt;="&amp;AJ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K264" s="1">
        <f ca="1">SUMIFS(INDIRECT($F$1&amp;$F264&amp;":"&amp;$F264),INDIRECT($F$1&amp;dbP!$D$2&amp;":"&amp;dbP!$D$2),"&gt;="&amp;AK$6,INDIRECT($F$1&amp;dbP!$D$2&amp;":"&amp;dbP!$D$2),"&lt;="&amp;AK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L264" s="1">
        <f ca="1">SUMIFS(INDIRECT($F$1&amp;$F264&amp;":"&amp;$F264),INDIRECT($F$1&amp;dbP!$D$2&amp;":"&amp;dbP!$D$2),"&gt;="&amp;AL$6,INDIRECT($F$1&amp;dbP!$D$2&amp;":"&amp;dbP!$D$2),"&lt;="&amp;AL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M264" s="1">
        <f ca="1">SUMIFS(INDIRECT($F$1&amp;$F264&amp;":"&amp;$F264),INDIRECT($F$1&amp;dbP!$D$2&amp;":"&amp;dbP!$D$2),"&gt;="&amp;AM$6,INDIRECT($F$1&amp;dbP!$D$2&amp;":"&amp;dbP!$D$2),"&lt;="&amp;AM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N264" s="1">
        <f ca="1">SUMIFS(INDIRECT($F$1&amp;$F264&amp;":"&amp;$F264),INDIRECT($F$1&amp;dbP!$D$2&amp;":"&amp;dbP!$D$2),"&gt;="&amp;AN$6,INDIRECT($F$1&amp;dbP!$D$2&amp;":"&amp;dbP!$D$2),"&lt;="&amp;AN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O264" s="1">
        <f ca="1">SUMIFS(INDIRECT($F$1&amp;$F264&amp;":"&amp;$F264),INDIRECT($F$1&amp;dbP!$D$2&amp;":"&amp;dbP!$D$2),"&gt;="&amp;AO$6,INDIRECT($F$1&amp;dbP!$D$2&amp;":"&amp;dbP!$D$2),"&lt;="&amp;AO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P264" s="1">
        <f ca="1">SUMIFS(INDIRECT($F$1&amp;$F264&amp;":"&amp;$F264),INDIRECT($F$1&amp;dbP!$D$2&amp;":"&amp;dbP!$D$2),"&gt;="&amp;AP$6,INDIRECT($F$1&amp;dbP!$D$2&amp;":"&amp;dbP!$D$2),"&lt;="&amp;AP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Q264" s="1">
        <f ca="1">SUMIFS(INDIRECT($F$1&amp;$F264&amp;":"&amp;$F264),INDIRECT($F$1&amp;dbP!$D$2&amp;":"&amp;dbP!$D$2),"&gt;="&amp;AQ$6,INDIRECT($F$1&amp;dbP!$D$2&amp;":"&amp;dbP!$D$2),"&lt;="&amp;AQ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R264" s="1">
        <f ca="1">SUMIFS(INDIRECT($F$1&amp;$F264&amp;":"&amp;$F264),INDIRECT($F$1&amp;dbP!$D$2&amp;":"&amp;dbP!$D$2),"&gt;="&amp;AR$6,INDIRECT($F$1&amp;dbP!$D$2&amp;":"&amp;dbP!$D$2),"&lt;="&amp;AR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S264" s="1">
        <f ca="1">SUMIFS(INDIRECT($F$1&amp;$F264&amp;":"&amp;$F264),INDIRECT($F$1&amp;dbP!$D$2&amp;":"&amp;dbP!$D$2),"&gt;="&amp;AS$6,INDIRECT($F$1&amp;dbP!$D$2&amp;":"&amp;dbP!$D$2),"&lt;="&amp;AS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T264" s="1">
        <f ca="1">SUMIFS(INDIRECT($F$1&amp;$F264&amp;":"&amp;$F264),INDIRECT($F$1&amp;dbP!$D$2&amp;":"&amp;dbP!$D$2),"&gt;="&amp;AT$6,INDIRECT($F$1&amp;dbP!$D$2&amp;":"&amp;dbP!$D$2),"&lt;="&amp;AT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U264" s="1">
        <f ca="1">SUMIFS(INDIRECT($F$1&amp;$F264&amp;":"&amp;$F264),INDIRECT($F$1&amp;dbP!$D$2&amp;":"&amp;dbP!$D$2),"&gt;="&amp;AU$6,INDIRECT($F$1&amp;dbP!$D$2&amp;":"&amp;dbP!$D$2),"&lt;="&amp;AU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V264" s="1">
        <f ca="1">SUMIFS(INDIRECT($F$1&amp;$F264&amp;":"&amp;$F264),INDIRECT($F$1&amp;dbP!$D$2&amp;":"&amp;dbP!$D$2),"&gt;="&amp;AV$6,INDIRECT($F$1&amp;dbP!$D$2&amp;":"&amp;dbP!$D$2),"&lt;="&amp;AV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W264" s="1">
        <f ca="1">SUMIFS(INDIRECT($F$1&amp;$F264&amp;":"&amp;$F264),INDIRECT($F$1&amp;dbP!$D$2&amp;":"&amp;dbP!$D$2),"&gt;="&amp;AW$6,INDIRECT($F$1&amp;dbP!$D$2&amp;":"&amp;dbP!$D$2),"&lt;="&amp;AW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X264" s="1">
        <f ca="1">SUMIFS(INDIRECT($F$1&amp;$F264&amp;":"&amp;$F264),INDIRECT($F$1&amp;dbP!$D$2&amp;":"&amp;dbP!$D$2),"&gt;="&amp;AX$6,INDIRECT($F$1&amp;dbP!$D$2&amp;":"&amp;dbP!$D$2),"&lt;="&amp;AX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Y264" s="1">
        <f ca="1">SUMIFS(INDIRECT($F$1&amp;$F264&amp;":"&amp;$F264),INDIRECT($F$1&amp;dbP!$D$2&amp;":"&amp;dbP!$D$2),"&gt;="&amp;AY$6,INDIRECT($F$1&amp;dbP!$D$2&amp;":"&amp;dbP!$D$2),"&lt;="&amp;AY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AZ264" s="1">
        <f ca="1">SUMIFS(INDIRECT($F$1&amp;$F264&amp;":"&amp;$F264),INDIRECT($F$1&amp;dbP!$D$2&amp;":"&amp;dbP!$D$2),"&gt;="&amp;AZ$6,INDIRECT($F$1&amp;dbP!$D$2&amp;":"&amp;dbP!$D$2),"&lt;="&amp;AZ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A264" s="1">
        <f ca="1">SUMIFS(INDIRECT($F$1&amp;$F264&amp;":"&amp;$F264),INDIRECT($F$1&amp;dbP!$D$2&amp;":"&amp;dbP!$D$2),"&gt;="&amp;BA$6,INDIRECT($F$1&amp;dbP!$D$2&amp;":"&amp;dbP!$D$2),"&lt;="&amp;BA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B264" s="1">
        <f ca="1">SUMIFS(INDIRECT($F$1&amp;$F264&amp;":"&amp;$F264),INDIRECT($F$1&amp;dbP!$D$2&amp;":"&amp;dbP!$D$2),"&gt;="&amp;BB$6,INDIRECT($F$1&amp;dbP!$D$2&amp;":"&amp;dbP!$D$2),"&lt;="&amp;BB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C264" s="1">
        <f ca="1">SUMIFS(INDIRECT($F$1&amp;$F264&amp;":"&amp;$F264),INDIRECT($F$1&amp;dbP!$D$2&amp;":"&amp;dbP!$D$2),"&gt;="&amp;BC$6,INDIRECT($F$1&amp;dbP!$D$2&amp;":"&amp;dbP!$D$2),"&lt;="&amp;BC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D264" s="1">
        <f ca="1">SUMIFS(INDIRECT($F$1&amp;$F264&amp;":"&amp;$F264),INDIRECT($F$1&amp;dbP!$D$2&amp;":"&amp;dbP!$D$2),"&gt;="&amp;BD$6,INDIRECT($F$1&amp;dbP!$D$2&amp;":"&amp;dbP!$D$2),"&lt;="&amp;BD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  <c r="BE264" s="1">
        <f ca="1">SUMIFS(INDIRECT($F$1&amp;$F264&amp;":"&amp;$F264),INDIRECT($F$1&amp;dbP!$D$2&amp;":"&amp;dbP!$D$2),"&gt;="&amp;BE$6,INDIRECT($F$1&amp;dbP!$D$2&amp;":"&amp;dbP!$D$2),"&lt;="&amp;BE$7,INDIRECT($F$1&amp;dbP!$O$2&amp;":"&amp;dbP!$O$2),$H264,INDIRECT($F$1&amp;dbP!$P$2&amp;":"&amp;dbP!$P$2),IF($I264=$J264,"*",$I264),INDIRECT($F$1&amp;dbP!$Q$2&amp;":"&amp;dbP!$Q$2),IF(OR($I264=$J264,"  "&amp;$I264=$J264),"*",RIGHT($J264,LEN($J264)-4)))</f>
        <v>0</v>
      </c>
    </row>
    <row r="265" spans="1:57" x14ac:dyDescent="0.3">
      <c r="B265" s="1">
        <f>MAX(B$196:B264)+1</f>
        <v>77</v>
      </c>
      <c r="D265" s="1" t="str">
        <f ca="1">INDIRECT($B$1&amp;Items!AB$2&amp;$B265)</f>
        <v>PL(-)</v>
      </c>
      <c r="F265" s="1" t="str">
        <f ca="1">INDIRECT($B$1&amp;Items!X$2&amp;$B265)</f>
        <v>AA</v>
      </c>
      <c r="H265" s="13" t="str">
        <f ca="1">INDIRECT($B$1&amp;Items!U$2&amp;$B265)</f>
        <v>Себестоимость продаж</v>
      </c>
      <c r="I265" s="13" t="str">
        <f ca="1">IF(INDIRECT($B$1&amp;Items!V$2&amp;$B265)="",H265,INDIRECT($B$1&amp;Items!V$2&amp;$B265))</f>
        <v>Затраты этапа-5 бизнес-процесса</v>
      </c>
      <c r="J265" s="1" t="str">
        <f ca="1">IF(INDIRECT($B$1&amp;Items!W$2&amp;$B265)="",IF(H265&lt;&gt;I265,"  "&amp;I265,I265),"    "&amp;INDIRECT($B$1&amp;Items!W$2&amp;$B265))</f>
        <v xml:space="preserve">    Затраты на доставку и продажу-7</v>
      </c>
      <c r="S265" s="1">
        <f ca="1">SUM($U265:INDIRECT(ADDRESS(ROW(),SUMIFS($1:$1,$5:$5,MAX($5:$5)))))</f>
        <v>754720.28478182713</v>
      </c>
      <c r="V265" s="1">
        <f ca="1">SUMIFS(INDIRECT($F$1&amp;$F265&amp;":"&amp;$F265),INDIRECT($F$1&amp;dbP!$D$2&amp;":"&amp;dbP!$D$2),"&gt;="&amp;V$6,INDIRECT($F$1&amp;dbP!$D$2&amp;":"&amp;dbP!$D$2),"&lt;="&amp;V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W265" s="1">
        <f ca="1">SUMIFS(INDIRECT($F$1&amp;$F265&amp;":"&amp;$F265),INDIRECT($F$1&amp;dbP!$D$2&amp;":"&amp;dbP!$D$2),"&gt;="&amp;W$6,INDIRECT($F$1&amp;dbP!$D$2&amp;":"&amp;dbP!$D$2),"&lt;="&amp;W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X265" s="1">
        <f ca="1">SUMIFS(INDIRECT($F$1&amp;$F265&amp;":"&amp;$F265),INDIRECT($F$1&amp;dbP!$D$2&amp;":"&amp;dbP!$D$2),"&gt;="&amp;X$6,INDIRECT($F$1&amp;dbP!$D$2&amp;":"&amp;dbP!$D$2),"&lt;="&amp;X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Y265" s="1">
        <f ca="1">SUMIFS(INDIRECT($F$1&amp;$F265&amp;":"&amp;$F265),INDIRECT($F$1&amp;dbP!$D$2&amp;":"&amp;dbP!$D$2),"&gt;="&amp;Y$6,INDIRECT($F$1&amp;dbP!$D$2&amp;":"&amp;dbP!$D$2),"&lt;="&amp;Y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Z265" s="1">
        <f ca="1">SUMIFS(INDIRECT($F$1&amp;$F265&amp;":"&amp;$F265),INDIRECT($F$1&amp;dbP!$D$2&amp;":"&amp;dbP!$D$2),"&gt;="&amp;Z$6,INDIRECT($F$1&amp;dbP!$D$2&amp;":"&amp;dbP!$D$2),"&lt;="&amp;Z$7,INDIRECT($F$1&amp;dbP!$O$2&amp;":"&amp;dbP!$O$2),$H265,INDIRECT($F$1&amp;dbP!$P$2&amp;":"&amp;dbP!$P$2),IF($I265=$J265,"*",$I265),INDIRECT($F$1&amp;dbP!$Q$2&amp;":"&amp;dbP!$Q$2),IF(OR($I265=$J265,"  "&amp;$I265=$J265),"*",RIGHT($J265,LEN($J265)-4)))</f>
        <v>232221.62608671605</v>
      </c>
      <c r="AA265" s="1">
        <f ca="1">SUMIFS(INDIRECT($F$1&amp;$F265&amp;":"&amp;$F265),INDIRECT($F$1&amp;dbP!$D$2&amp;":"&amp;dbP!$D$2),"&gt;="&amp;AA$6,INDIRECT($F$1&amp;dbP!$D$2&amp;":"&amp;dbP!$D$2),"&lt;="&amp;AA$7,INDIRECT($F$1&amp;dbP!$O$2&amp;":"&amp;dbP!$O$2),$H265,INDIRECT($F$1&amp;dbP!$P$2&amp;":"&amp;dbP!$P$2),IF($I265=$J265,"*",$I265),INDIRECT($F$1&amp;dbP!$Q$2&amp;":"&amp;dbP!$Q$2),IF(OR($I265=$J265,"  "&amp;$I265=$J265),"*",RIGHT($J265,LEN($J265)-4)))</f>
        <v>522498.65869511105</v>
      </c>
      <c r="AB265" s="1">
        <f ca="1">SUMIFS(INDIRECT($F$1&amp;$F265&amp;":"&amp;$F265),INDIRECT($F$1&amp;dbP!$D$2&amp;":"&amp;dbP!$D$2),"&gt;="&amp;AB$6,INDIRECT($F$1&amp;dbP!$D$2&amp;":"&amp;dbP!$D$2),"&lt;="&amp;AB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C265" s="1">
        <f ca="1">SUMIFS(INDIRECT($F$1&amp;$F265&amp;":"&amp;$F265),INDIRECT($F$1&amp;dbP!$D$2&amp;":"&amp;dbP!$D$2),"&gt;="&amp;AC$6,INDIRECT($F$1&amp;dbP!$D$2&amp;":"&amp;dbP!$D$2),"&lt;="&amp;AC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D265" s="1">
        <f ca="1">SUMIFS(INDIRECT($F$1&amp;$F265&amp;":"&amp;$F265),INDIRECT($F$1&amp;dbP!$D$2&amp;":"&amp;dbP!$D$2),"&gt;="&amp;AD$6,INDIRECT($F$1&amp;dbP!$D$2&amp;":"&amp;dbP!$D$2),"&lt;="&amp;AD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E265" s="1">
        <f ca="1">SUMIFS(INDIRECT($F$1&amp;$F265&amp;":"&amp;$F265),INDIRECT($F$1&amp;dbP!$D$2&amp;":"&amp;dbP!$D$2),"&gt;="&amp;AE$6,INDIRECT($F$1&amp;dbP!$D$2&amp;":"&amp;dbP!$D$2),"&lt;="&amp;AE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F265" s="1">
        <f ca="1">SUMIFS(INDIRECT($F$1&amp;$F265&amp;":"&amp;$F265),INDIRECT($F$1&amp;dbP!$D$2&amp;":"&amp;dbP!$D$2),"&gt;="&amp;AF$6,INDIRECT($F$1&amp;dbP!$D$2&amp;":"&amp;dbP!$D$2),"&lt;="&amp;AF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G265" s="1">
        <f ca="1">SUMIFS(INDIRECT($F$1&amp;$F265&amp;":"&amp;$F265),INDIRECT($F$1&amp;dbP!$D$2&amp;":"&amp;dbP!$D$2),"&gt;="&amp;AG$6,INDIRECT($F$1&amp;dbP!$D$2&amp;":"&amp;dbP!$D$2),"&lt;="&amp;AG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H265" s="1">
        <f ca="1">SUMIFS(INDIRECT($F$1&amp;$F265&amp;":"&amp;$F265),INDIRECT($F$1&amp;dbP!$D$2&amp;":"&amp;dbP!$D$2),"&gt;="&amp;AH$6,INDIRECT($F$1&amp;dbP!$D$2&amp;":"&amp;dbP!$D$2),"&lt;="&amp;AH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I265" s="1">
        <f ca="1">SUMIFS(INDIRECT($F$1&amp;$F265&amp;":"&amp;$F265),INDIRECT($F$1&amp;dbP!$D$2&amp;":"&amp;dbP!$D$2),"&gt;="&amp;AI$6,INDIRECT($F$1&amp;dbP!$D$2&amp;":"&amp;dbP!$D$2),"&lt;="&amp;AI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J265" s="1">
        <f ca="1">SUMIFS(INDIRECT($F$1&amp;$F265&amp;":"&amp;$F265),INDIRECT($F$1&amp;dbP!$D$2&amp;":"&amp;dbP!$D$2),"&gt;="&amp;AJ$6,INDIRECT($F$1&amp;dbP!$D$2&amp;":"&amp;dbP!$D$2),"&lt;="&amp;AJ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K265" s="1">
        <f ca="1">SUMIFS(INDIRECT($F$1&amp;$F265&amp;":"&amp;$F265),INDIRECT($F$1&amp;dbP!$D$2&amp;":"&amp;dbP!$D$2),"&gt;="&amp;AK$6,INDIRECT($F$1&amp;dbP!$D$2&amp;":"&amp;dbP!$D$2),"&lt;="&amp;AK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L265" s="1">
        <f ca="1">SUMIFS(INDIRECT($F$1&amp;$F265&amp;":"&amp;$F265),INDIRECT($F$1&amp;dbP!$D$2&amp;":"&amp;dbP!$D$2),"&gt;="&amp;AL$6,INDIRECT($F$1&amp;dbP!$D$2&amp;":"&amp;dbP!$D$2),"&lt;="&amp;AL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M265" s="1">
        <f ca="1">SUMIFS(INDIRECT($F$1&amp;$F265&amp;":"&amp;$F265),INDIRECT($F$1&amp;dbP!$D$2&amp;":"&amp;dbP!$D$2),"&gt;="&amp;AM$6,INDIRECT($F$1&amp;dbP!$D$2&amp;":"&amp;dbP!$D$2),"&lt;="&amp;AM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N265" s="1">
        <f ca="1">SUMIFS(INDIRECT($F$1&amp;$F265&amp;":"&amp;$F265),INDIRECT($F$1&amp;dbP!$D$2&amp;":"&amp;dbP!$D$2),"&gt;="&amp;AN$6,INDIRECT($F$1&amp;dbP!$D$2&amp;":"&amp;dbP!$D$2),"&lt;="&amp;AN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O265" s="1">
        <f ca="1">SUMIFS(INDIRECT($F$1&amp;$F265&amp;":"&amp;$F265),INDIRECT($F$1&amp;dbP!$D$2&amp;":"&amp;dbP!$D$2),"&gt;="&amp;AO$6,INDIRECT($F$1&amp;dbP!$D$2&amp;":"&amp;dbP!$D$2),"&lt;="&amp;AO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P265" s="1">
        <f ca="1">SUMIFS(INDIRECT($F$1&amp;$F265&amp;":"&amp;$F265),INDIRECT($F$1&amp;dbP!$D$2&amp;":"&amp;dbP!$D$2),"&gt;="&amp;AP$6,INDIRECT($F$1&amp;dbP!$D$2&amp;":"&amp;dbP!$D$2),"&lt;="&amp;AP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Q265" s="1">
        <f ca="1">SUMIFS(INDIRECT($F$1&amp;$F265&amp;":"&amp;$F265),INDIRECT($F$1&amp;dbP!$D$2&amp;":"&amp;dbP!$D$2),"&gt;="&amp;AQ$6,INDIRECT($F$1&amp;dbP!$D$2&amp;":"&amp;dbP!$D$2),"&lt;="&amp;AQ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R265" s="1">
        <f ca="1">SUMIFS(INDIRECT($F$1&amp;$F265&amp;":"&amp;$F265),INDIRECT($F$1&amp;dbP!$D$2&amp;":"&amp;dbP!$D$2),"&gt;="&amp;AR$6,INDIRECT($F$1&amp;dbP!$D$2&amp;":"&amp;dbP!$D$2),"&lt;="&amp;AR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S265" s="1">
        <f ca="1">SUMIFS(INDIRECT($F$1&amp;$F265&amp;":"&amp;$F265),INDIRECT($F$1&amp;dbP!$D$2&amp;":"&amp;dbP!$D$2),"&gt;="&amp;AS$6,INDIRECT($F$1&amp;dbP!$D$2&amp;":"&amp;dbP!$D$2),"&lt;="&amp;AS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T265" s="1">
        <f ca="1">SUMIFS(INDIRECT($F$1&amp;$F265&amp;":"&amp;$F265),INDIRECT($F$1&amp;dbP!$D$2&amp;":"&amp;dbP!$D$2),"&gt;="&amp;AT$6,INDIRECT($F$1&amp;dbP!$D$2&amp;":"&amp;dbP!$D$2),"&lt;="&amp;AT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U265" s="1">
        <f ca="1">SUMIFS(INDIRECT($F$1&amp;$F265&amp;":"&amp;$F265),INDIRECT($F$1&amp;dbP!$D$2&amp;":"&amp;dbP!$D$2),"&gt;="&amp;AU$6,INDIRECT($F$1&amp;dbP!$D$2&amp;":"&amp;dbP!$D$2),"&lt;="&amp;AU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V265" s="1">
        <f ca="1">SUMIFS(INDIRECT($F$1&amp;$F265&amp;":"&amp;$F265),INDIRECT($F$1&amp;dbP!$D$2&amp;":"&amp;dbP!$D$2),"&gt;="&amp;AV$6,INDIRECT($F$1&amp;dbP!$D$2&amp;":"&amp;dbP!$D$2),"&lt;="&amp;AV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W265" s="1">
        <f ca="1">SUMIFS(INDIRECT($F$1&amp;$F265&amp;":"&amp;$F265),INDIRECT($F$1&amp;dbP!$D$2&amp;":"&amp;dbP!$D$2),"&gt;="&amp;AW$6,INDIRECT($F$1&amp;dbP!$D$2&amp;":"&amp;dbP!$D$2),"&lt;="&amp;AW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X265" s="1">
        <f ca="1">SUMIFS(INDIRECT($F$1&amp;$F265&amp;":"&amp;$F265),INDIRECT($F$1&amp;dbP!$D$2&amp;":"&amp;dbP!$D$2),"&gt;="&amp;AX$6,INDIRECT($F$1&amp;dbP!$D$2&amp;":"&amp;dbP!$D$2),"&lt;="&amp;AX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Y265" s="1">
        <f ca="1">SUMIFS(INDIRECT($F$1&amp;$F265&amp;":"&amp;$F265),INDIRECT($F$1&amp;dbP!$D$2&amp;":"&amp;dbP!$D$2),"&gt;="&amp;AY$6,INDIRECT($F$1&amp;dbP!$D$2&amp;":"&amp;dbP!$D$2),"&lt;="&amp;AY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AZ265" s="1">
        <f ca="1">SUMIFS(INDIRECT($F$1&amp;$F265&amp;":"&amp;$F265),INDIRECT($F$1&amp;dbP!$D$2&amp;":"&amp;dbP!$D$2),"&gt;="&amp;AZ$6,INDIRECT($F$1&amp;dbP!$D$2&amp;":"&amp;dbP!$D$2),"&lt;="&amp;AZ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A265" s="1">
        <f ca="1">SUMIFS(INDIRECT($F$1&amp;$F265&amp;":"&amp;$F265),INDIRECT($F$1&amp;dbP!$D$2&amp;":"&amp;dbP!$D$2),"&gt;="&amp;BA$6,INDIRECT($F$1&amp;dbP!$D$2&amp;":"&amp;dbP!$D$2),"&lt;="&amp;BA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B265" s="1">
        <f ca="1">SUMIFS(INDIRECT($F$1&amp;$F265&amp;":"&amp;$F265),INDIRECT($F$1&amp;dbP!$D$2&amp;":"&amp;dbP!$D$2),"&gt;="&amp;BB$6,INDIRECT($F$1&amp;dbP!$D$2&amp;":"&amp;dbP!$D$2),"&lt;="&amp;BB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C265" s="1">
        <f ca="1">SUMIFS(INDIRECT($F$1&amp;$F265&amp;":"&amp;$F265),INDIRECT($F$1&amp;dbP!$D$2&amp;":"&amp;dbP!$D$2),"&gt;="&amp;BC$6,INDIRECT($F$1&amp;dbP!$D$2&amp;":"&amp;dbP!$D$2),"&lt;="&amp;BC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D265" s="1">
        <f ca="1">SUMIFS(INDIRECT($F$1&amp;$F265&amp;":"&amp;$F265),INDIRECT($F$1&amp;dbP!$D$2&amp;":"&amp;dbP!$D$2),"&gt;="&amp;BD$6,INDIRECT($F$1&amp;dbP!$D$2&amp;":"&amp;dbP!$D$2),"&lt;="&amp;BD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  <c r="BE265" s="1">
        <f ca="1">SUMIFS(INDIRECT($F$1&amp;$F265&amp;":"&amp;$F265),INDIRECT($F$1&amp;dbP!$D$2&amp;":"&amp;dbP!$D$2),"&gt;="&amp;BE$6,INDIRECT($F$1&amp;dbP!$D$2&amp;":"&amp;dbP!$D$2),"&lt;="&amp;BE$7,INDIRECT($F$1&amp;dbP!$O$2&amp;":"&amp;dbP!$O$2),$H265,INDIRECT($F$1&amp;dbP!$P$2&amp;":"&amp;dbP!$P$2),IF($I265=$J265,"*",$I265),INDIRECT($F$1&amp;dbP!$Q$2&amp;":"&amp;dbP!$Q$2),IF(OR($I265=$J265,"  "&amp;$I265=$J265),"*",RIGHT($J265,LEN($J265)-4)))</f>
        <v>0</v>
      </c>
    </row>
    <row r="266" spans="1:57" x14ac:dyDescent="0.3">
      <c r="B266" s="1">
        <f>MAX(B$196:B265)+1</f>
        <v>78</v>
      </c>
      <c r="D266" s="1" t="str">
        <f ca="1">INDIRECT($B$1&amp;Items!AB$2&amp;$B266)</f>
        <v>PL(-)</v>
      </c>
      <c r="F266" s="1" t="str">
        <f ca="1">INDIRECT($B$1&amp;Items!X$2&amp;$B266)</f>
        <v>AA</v>
      </c>
      <c r="H266" s="13" t="str">
        <f ca="1">INDIRECT($B$1&amp;Items!U$2&amp;$B266)</f>
        <v>Себестоимость продаж</v>
      </c>
      <c r="I266" s="13" t="str">
        <f ca="1">IF(INDIRECT($B$1&amp;Items!V$2&amp;$B266)="",H266,INDIRECT($B$1&amp;Items!V$2&amp;$B266))</f>
        <v>Затраты этапа-5 бизнес-процесса</v>
      </c>
      <c r="J266" s="1" t="str">
        <f ca="1">IF(INDIRECT($B$1&amp;Items!W$2&amp;$B266)="",IF(H266&lt;&gt;I266,"  "&amp;I266,I266),"    "&amp;INDIRECT($B$1&amp;Items!W$2&amp;$B266))</f>
        <v xml:space="preserve">    Затраты на доставку и продажу-8</v>
      </c>
      <c r="S266" s="1">
        <f ca="1">SUM($U266:INDIRECT(ADDRESS(ROW(),SUMIFS($1:$1,$5:$5,MAX($5:$5)))))</f>
        <v>463749</v>
      </c>
      <c r="V266" s="1">
        <f ca="1">SUMIFS(INDIRECT($F$1&amp;$F266&amp;":"&amp;$F266),INDIRECT($F$1&amp;dbP!$D$2&amp;":"&amp;dbP!$D$2),"&gt;="&amp;V$6,INDIRECT($F$1&amp;dbP!$D$2&amp;":"&amp;dbP!$D$2),"&lt;="&amp;V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W266" s="1">
        <f ca="1">SUMIFS(INDIRECT($F$1&amp;$F266&amp;":"&amp;$F266),INDIRECT($F$1&amp;dbP!$D$2&amp;":"&amp;dbP!$D$2),"&gt;="&amp;W$6,INDIRECT($F$1&amp;dbP!$D$2&amp;":"&amp;dbP!$D$2),"&lt;="&amp;W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X266" s="1">
        <f ca="1">SUMIFS(INDIRECT($F$1&amp;$F266&amp;":"&amp;$F266),INDIRECT($F$1&amp;dbP!$D$2&amp;":"&amp;dbP!$D$2),"&gt;="&amp;X$6,INDIRECT($F$1&amp;dbP!$D$2&amp;":"&amp;dbP!$D$2),"&lt;="&amp;X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Y266" s="1">
        <f ca="1">SUMIFS(INDIRECT($F$1&amp;$F266&amp;":"&amp;$F266),INDIRECT($F$1&amp;dbP!$D$2&amp;":"&amp;dbP!$D$2),"&gt;="&amp;Y$6,INDIRECT($F$1&amp;dbP!$D$2&amp;":"&amp;dbP!$D$2),"&lt;="&amp;Y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Z266" s="1">
        <f ca="1">SUMIFS(INDIRECT($F$1&amp;$F266&amp;":"&amp;$F266),INDIRECT($F$1&amp;dbP!$D$2&amp;":"&amp;dbP!$D$2),"&gt;="&amp;Z$6,INDIRECT($F$1&amp;dbP!$D$2&amp;":"&amp;dbP!$D$2),"&lt;="&amp;Z$7,INDIRECT($F$1&amp;dbP!$O$2&amp;":"&amp;dbP!$O$2),$H266,INDIRECT($F$1&amp;dbP!$P$2&amp;":"&amp;dbP!$P$2),IF($I266=$J266,"*",$I266),INDIRECT($F$1&amp;dbP!$Q$2&amp;":"&amp;dbP!$Q$2),IF(OR($I266=$J266,"  "&amp;$I266=$J266),"*",RIGHT($J266,LEN($J266)-4)))</f>
        <v>142692</v>
      </c>
      <c r="AA266" s="1">
        <f ca="1">SUMIFS(INDIRECT($F$1&amp;$F266&amp;":"&amp;$F266),INDIRECT($F$1&amp;dbP!$D$2&amp;":"&amp;dbP!$D$2),"&gt;="&amp;AA$6,INDIRECT($F$1&amp;dbP!$D$2&amp;":"&amp;dbP!$D$2),"&lt;="&amp;AA$7,INDIRECT($F$1&amp;dbP!$O$2&amp;":"&amp;dbP!$O$2),$H266,INDIRECT($F$1&amp;dbP!$P$2&amp;":"&amp;dbP!$P$2),IF($I266=$J266,"*",$I266),INDIRECT($F$1&amp;dbP!$Q$2&amp;":"&amp;dbP!$Q$2),IF(OR($I266=$J266,"  "&amp;$I266=$J266),"*",RIGHT($J266,LEN($J266)-4)))</f>
        <v>321057</v>
      </c>
      <c r="AB266" s="1">
        <f ca="1">SUMIFS(INDIRECT($F$1&amp;$F266&amp;":"&amp;$F266),INDIRECT($F$1&amp;dbP!$D$2&amp;":"&amp;dbP!$D$2),"&gt;="&amp;AB$6,INDIRECT($F$1&amp;dbP!$D$2&amp;":"&amp;dbP!$D$2),"&lt;="&amp;AB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C266" s="1">
        <f ca="1">SUMIFS(INDIRECT($F$1&amp;$F266&amp;":"&amp;$F266),INDIRECT($F$1&amp;dbP!$D$2&amp;":"&amp;dbP!$D$2),"&gt;="&amp;AC$6,INDIRECT($F$1&amp;dbP!$D$2&amp;":"&amp;dbP!$D$2),"&lt;="&amp;AC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D266" s="1">
        <f ca="1">SUMIFS(INDIRECT($F$1&amp;$F266&amp;":"&amp;$F266),INDIRECT($F$1&amp;dbP!$D$2&amp;":"&amp;dbP!$D$2),"&gt;="&amp;AD$6,INDIRECT($F$1&amp;dbP!$D$2&amp;":"&amp;dbP!$D$2),"&lt;="&amp;AD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E266" s="1">
        <f ca="1">SUMIFS(INDIRECT($F$1&amp;$F266&amp;":"&amp;$F266),INDIRECT($F$1&amp;dbP!$D$2&amp;":"&amp;dbP!$D$2),"&gt;="&amp;AE$6,INDIRECT($F$1&amp;dbP!$D$2&amp;":"&amp;dbP!$D$2),"&lt;="&amp;AE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F266" s="1">
        <f ca="1">SUMIFS(INDIRECT($F$1&amp;$F266&amp;":"&amp;$F266),INDIRECT($F$1&amp;dbP!$D$2&amp;":"&amp;dbP!$D$2),"&gt;="&amp;AF$6,INDIRECT($F$1&amp;dbP!$D$2&amp;":"&amp;dbP!$D$2),"&lt;="&amp;AF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G266" s="1">
        <f ca="1">SUMIFS(INDIRECT($F$1&amp;$F266&amp;":"&amp;$F266),INDIRECT($F$1&amp;dbP!$D$2&amp;":"&amp;dbP!$D$2),"&gt;="&amp;AG$6,INDIRECT($F$1&amp;dbP!$D$2&amp;":"&amp;dbP!$D$2),"&lt;="&amp;AG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H266" s="1">
        <f ca="1">SUMIFS(INDIRECT($F$1&amp;$F266&amp;":"&amp;$F266),INDIRECT($F$1&amp;dbP!$D$2&amp;":"&amp;dbP!$D$2),"&gt;="&amp;AH$6,INDIRECT($F$1&amp;dbP!$D$2&amp;":"&amp;dbP!$D$2),"&lt;="&amp;AH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I266" s="1">
        <f ca="1">SUMIFS(INDIRECT($F$1&amp;$F266&amp;":"&amp;$F266),INDIRECT($F$1&amp;dbP!$D$2&amp;":"&amp;dbP!$D$2),"&gt;="&amp;AI$6,INDIRECT($F$1&amp;dbP!$D$2&amp;":"&amp;dbP!$D$2),"&lt;="&amp;AI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J266" s="1">
        <f ca="1">SUMIFS(INDIRECT($F$1&amp;$F266&amp;":"&amp;$F266),INDIRECT($F$1&amp;dbP!$D$2&amp;":"&amp;dbP!$D$2),"&gt;="&amp;AJ$6,INDIRECT($F$1&amp;dbP!$D$2&amp;":"&amp;dbP!$D$2),"&lt;="&amp;AJ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K266" s="1">
        <f ca="1">SUMIFS(INDIRECT($F$1&amp;$F266&amp;":"&amp;$F266),INDIRECT($F$1&amp;dbP!$D$2&amp;":"&amp;dbP!$D$2),"&gt;="&amp;AK$6,INDIRECT($F$1&amp;dbP!$D$2&amp;":"&amp;dbP!$D$2),"&lt;="&amp;AK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L266" s="1">
        <f ca="1">SUMIFS(INDIRECT($F$1&amp;$F266&amp;":"&amp;$F266),INDIRECT($F$1&amp;dbP!$D$2&amp;":"&amp;dbP!$D$2),"&gt;="&amp;AL$6,INDIRECT($F$1&amp;dbP!$D$2&amp;":"&amp;dbP!$D$2),"&lt;="&amp;AL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M266" s="1">
        <f ca="1">SUMIFS(INDIRECT($F$1&amp;$F266&amp;":"&amp;$F266),INDIRECT($F$1&amp;dbP!$D$2&amp;":"&amp;dbP!$D$2),"&gt;="&amp;AM$6,INDIRECT($F$1&amp;dbP!$D$2&amp;":"&amp;dbP!$D$2),"&lt;="&amp;AM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N266" s="1">
        <f ca="1">SUMIFS(INDIRECT($F$1&amp;$F266&amp;":"&amp;$F266),INDIRECT($F$1&amp;dbP!$D$2&amp;":"&amp;dbP!$D$2),"&gt;="&amp;AN$6,INDIRECT($F$1&amp;dbP!$D$2&amp;":"&amp;dbP!$D$2),"&lt;="&amp;AN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O266" s="1">
        <f ca="1">SUMIFS(INDIRECT($F$1&amp;$F266&amp;":"&amp;$F266),INDIRECT($F$1&amp;dbP!$D$2&amp;":"&amp;dbP!$D$2),"&gt;="&amp;AO$6,INDIRECT($F$1&amp;dbP!$D$2&amp;":"&amp;dbP!$D$2),"&lt;="&amp;AO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P266" s="1">
        <f ca="1">SUMIFS(INDIRECT($F$1&amp;$F266&amp;":"&amp;$F266),INDIRECT($F$1&amp;dbP!$D$2&amp;":"&amp;dbP!$D$2),"&gt;="&amp;AP$6,INDIRECT($F$1&amp;dbP!$D$2&amp;":"&amp;dbP!$D$2),"&lt;="&amp;AP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Q266" s="1">
        <f ca="1">SUMIFS(INDIRECT($F$1&amp;$F266&amp;":"&amp;$F266),INDIRECT($F$1&amp;dbP!$D$2&amp;":"&amp;dbP!$D$2),"&gt;="&amp;AQ$6,INDIRECT($F$1&amp;dbP!$D$2&amp;":"&amp;dbP!$D$2),"&lt;="&amp;AQ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R266" s="1">
        <f ca="1">SUMIFS(INDIRECT($F$1&amp;$F266&amp;":"&amp;$F266),INDIRECT($F$1&amp;dbP!$D$2&amp;":"&amp;dbP!$D$2),"&gt;="&amp;AR$6,INDIRECT($F$1&amp;dbP!$D$2&amp;":"&amp;dbP!$D$2),"&lt;="&amp;AR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S266" s="1">
        <f ca="1">SUMIFS(INDIRECT($F$1&amp;$F266&amp;":"&amp;$F266),INDIRECT($F$1&amp;dbP!$D$2&amp;":"&amp;dbP!$D$2),"&gt;="&amp;AS$6,INDIRECT($F$1&amp;dbP!$D$2&amp;":"&amp;dbP!$D$2),"&lt;="&amp;AS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T266" s="1">
        <f ca="1">SUMIFS(INDIRECT($F$1&amp;$F266&amp;":"&amp;$F266),INDIRECT($F$1&amp;dbP!$D$2&amp;":"&amp;dbP!$D$2),"&gt;="&amp;AT$6,INDIRECT($F$1&amp;dbP!$D$2&amp;":"&amp;dbP!$D$2),"&lt;="&amp;AT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U266" s="1">
        <f ca="1">SUMIFS(INDIRECT($F$1&amp;$F266&amp;":"&amp;$F266),INDIRECT($F$1&amp;dbP!$D$2&amp;":"&amp;dbP!$D$2),"&gt;="&amp;AU$6,INDIRECT($F$1&amp;dbP!$D$2&amp;":"&amp;dbP!$D$2),"&lt;="&amp;AU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V266" s="1">
        <f ca="1">SUMIFS(INDIRECT($F$1&amp;$F266&amp;":"&amp;$F266),INDIRECT($F$1&amp;dbP!$D$2&amp;":"&amp;dbP!$D$2),"&gt;="&amp;AV$6,INDIRECT($F$1&amp;dbP!$D$2&amp;":"&amp;dbP!$D$2),"&lt;="&amp;AV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W266" s="1">
        <f ca="1">SUMIFS(INDIRECT($F$1&amp;$F266&amp;":"&amp;$F266),INDIRECT($F$1&amp;dbP!$D$2&amp;":"&amp;dbP!$D$2),"&gt;="&amp;AW$6,INDIRECT($F$1&amp;dbP!$D$2&amp;":"&amp;dbP!$D$2),"&lt;="&amp;AW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X266" s="1">
        <f ca="1">SUMIFS(INDIRECT($F$1&amp;$F266&amp;":"&amp;$F266),INDIRECT($F$1&amp;dbP!$D$2&amp;":"&amp;dbP!$D$2),"&gt;="&amp;AX$6,INDIRECT($F$1&amp;dbP!$D$2&amp;":"&amp;dbP!$D$2),"&lt;="&amp;AX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Y266" s="1">
        <f ca="1">SUMIFS(INDIRECT($F$1&amp;$F266&amp;":"&amp;$F266),INDIRECT($F$1&amp;dbP!$D$2&amp;":"&amp;dbP!$D$2),"&gt;="&amp;AY$6,INDIRECT($F$1&amp;dbP!$D$2&amp;":"&amp;dbP!$D$2),"&lt;="&amp;AY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AZ266" s="1">
        <f ca="1">SUMIFS(INDIRECT($F$1&amp;$F266&amp;":"&amp;$F266),INDIRECT($F$1&amp;dbP!$D$2&amp;":"&amp;dbP!$D$2),"&gt;="&amp;AZ$6,INDIRECT($F$1&amp;dbP!$D$2&amp;":"&amp;dbP!$D$2),"&lt;="&amp;AZ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A266" s="1">
        <f ca="1">SUMIFS(INDIRECT($F$1&amp;$F266&amp;":"&amp;$F266),INDIRECT($F$1&amp;dbP!$D$2&amp;":"&amp;dbP!$D$2),"&gt;="&amp;BA$6,INDIRECT($F$1&amp;dbP!$D$2&amp;":"&amp;dbP!$D$2),"&lt;="&amp;BA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B266" s="1">
        <f ca="1">SUMIFS(INDIRECT($F$1&amp;$F266&amp;":"&amp;$F266),INDIRECT($F$1&amp;dbP!$D$2&amp;":"&amp;dbP!$D$2),"&gt;="&amp;BB$6,INDIRECT($F$1&amp;dbP!$D$2&amp;":"&amp;dbP!$D$2),"&lt;="&amp;BB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C266" s="1">
        <f ca="1">SUMIFS(INDIRECT($F$1&amp;$F266&amp;":"&amp;$F266),INDIRECT($F$1&amp;dbP!$D$2&amp;":"&amp;dbP!$D$2),"&gt;="&amp;BC$6,INDIRECT($F$1&amp;dbP!$D$2&amp;":"&amp;dbP!$D$2),"&lt;="&amp;BC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D266" s="1">
        <f ca="1">SUMIFS(INDIRECT($F$1&amp;$F266&amp;":"&amp;$F266),INDIRECT($F$1&amp;dbP!$D$2&amp;":"&amp;dbP!$D$2),"&gt;="&amp;BD$6,INDIRECT($F$1&amp;dbP!$D$2&amp;":"&amp;dbP!$D$2),"&lt;="&amp;BD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  <c r="BE266" s="1">
        <f ca="1">SUMIFS(INDIRECT($F$1&amp;$F266&amp;":"&amp;$F266),INDIRECT($F$1&amp;dbP!$D$2&amp;":"&amp;dbP!$D$2),"&gt;="&amp;BE$6,INDIRECT($F$1&amp;dbP!$D$2&amp;":"&amp;dbP!$D$2),"&lt;="&amp;BE$7,INDIRECT($F$1&amp;dbP!$O$2&amp;":"&amp;dbP!$O$2),$H266,INDIRECT($F$1&amp;dbP!$P$2&amp;":"&amp;dbP!$P$2),IF($I266=$J266,"*",$I266),INDIRECT($F$1&amp;dbP!$Q$2&amp;":"&amp;dbP!$Q$2),IF(OR($I266=$J266,"  "&amp;$I266=$J266),"*",RIGHT($J266,LEN($J266)-4)))</f>
        <v>0</v>
      </c>
    </row>
    <row r="267" spans="1:57" x14ac:dyDescent="0.3">
      <c r="B267" s="1">
        <f>MAX(B$196:B266)+1</f>
        <v>79</v>
      </c>
      <c r="D267" s="1" t="str">
        <f ca="1">INDIRECT($B$1&amp;Items!AB$2&amp;$B267)</f>
        <v>PL(-)</v>
      </c>
      <c r="F267" s="1" t="str">
        <f ca="1">INDIRECT($B$1&amp;Items!X$2&amp;$B267)</f>
        <v>AA</v>
      </c>
      <c r="H267" s="13" t="str">
        <f ca="1">INDIRECT($B$1&amp;Items!U$2&amp;$B267)</f>
        <v>Себестоимость продаж</v>
      </c>
      <c r="I267" s="13" t="str">
        <f ca="1">IF(INDIRECT($B$1&amp;Items!V$2&amp;$B267)="",H267,INDIRECT($B$1&amp;Items!V$2&amp;$B267))</f>
        <v>Затраты этапа-5 бизнес-процесса</v>
      </c>
      <c r="J267" s="1" t="str">
        <f ca="1">IF(INDIRECT($B$1&amp;Items!W$2&amp;$B267)="",IF(H267&lt;&gt;I267,"  "&amp;I267,I267),"    "&amp;INDIRECT($B$1&amp;Items!W$2&amp;$B267))</f>
        <v xml:space="preserve">    Затраты на доставку и продажу-9</v>
      </c>
      <c r="S267" s="1">
        <f ca="1">SUM($U267:INDIRECT(ADDRESS(ROW(),SUMIFS($1:$1,$5:$5,MAX($5:$5)))))</f>
        <v>453915.80000000005</v>
      </c>
      <c r="V267" s="1">
        <f ca="1">SUMIFS(INDIRECT($F$1&amp;$F267&amp;":"&amp;$F267),INDIRECT($F$1&amp;dbP!$D$2&amp;":"&amp;dbP!$D$2),"&gt;="&amp;V$6,INDIRECT($F$1&amp;dbP!$D$2&amp;":"&amp;dbP!$D$2),"&lt;="&amp;V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W267" s="1">
        <f ca="1">SUMIFS(INDIRECT($F$1&amp;$F267&amp;":"&amp;$F267),INDIRECT($F$1&amp;dbP!$D$2&amp;":"&amp;dbP!$D$2),"&gt;="&amp;W$6,INDIRECT($F$1&amp;dbP!$D$2&amp;":"&amp;dbP!$D$2),"&lt;="&amp;W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X267" s="1">
        <f ca="1">SUMIFS(INDIRECT($F$1&amp;$F267&amp;":"&amp;$F267),INDIRECT($F$1&amp;dbP!$D$2&amp;":"&amp;dbP!$D$2),"&gt;="&amp;X$6,INDIRECT($F$1&amp;dbP!$D$2&amp;":"&amp;dbP!$D$2),"&lt;="&amp;X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Y267" s="1">
        <f ca="1">SUMIFS(INDIRECT($F$1&amp;$F267&amp;":"&amp;$F267),INDIRECT($F$1&amp;dbP!$D$2&amp;":"&amp;dbP!$D$2),"&gt;="&amp;Y$6,INDIRECT($F$1&amp;dbP!$D$2&amp;":"&amp;dbP!$D$2),"&lt;="&amp;Y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Z267" s="1">
        <f ca="1">SUMIFS(INDIRECT($F$1&amp;$F267&amp;":"&amp;$F267),INDIRECT($F$1&amp;dbP!$D$2&amp;":"&amp;dbP!$D$2),"&gt;="&amp;Z$6,INDIRECT($F$1&amp;dbP!$D$2&amp;":"&amp;dbP!$D$2),"&lt;="&amp;Z$7,INDIRECT($F$1&amp;dbP!$O$2&amp;":"&amp;dbP!$O$2),$H267,INDIRECT($F$1&amp;dbP!$P$2&amp;":"&amp;dbP!$P$2),IF($I267=$J267,"*",$I267),INDIRECT($F$1&amp;dbP!$Q$2&amp;":"&amp;dbP!$Q$2),IF(OR($I267=$J267,"  "&amp;$I267=$J267),"*",RIGHT($J267,LEN($J267)-4)))</f>
        <v>139666.4</v>
      </c>
      <c r="AA267" s="1">
        <f ca="1">SUMIFS(INDIRECT($F$1&amp;$F267&amp;":"&amp;$F267),INDIRECT($F$1&amp;dbP!$D$2&amp;":"&amp;dbP!$D$2),"&gt;="&amp;AA$6,INDIRECT($F$1&amp;dbP!$D$2&amp;":"&amp;dbP!$D$2),"&lt;="&amp;AA$7,INDIRECT($F$1&amp;dbP!$O$2&amp;":"&amp;dbP!$O$2),$H267,INDIRECT($F$1&amp;dbP!$P$2&amp;":"&amp;dbP!$P$2),IF($I267=$J267,"*",$I267),INDIRECT($F$1&amp;dbP!$Q$2&amp;":"&amp;dbP!$Q$2),IF(OR($I267=$J267,"  "&amp;$I267=$J267),"*",RIGHT($J267,LEN($J267)-4)))</f>
        <v>314249.40000000002</v>
      </c>
      <c r="AB267" s="1">
        <f ca="1">SUMIFS(INDIRECT($F$1&amp;$F267&amp;":"&amp;$F267),INDIRECT($F$1&amp;dbP!$D$2&amp;":"&amp;dbP!$D$2),"&gt;="&amp;AB$6,INDIRECT($F$1&amp;dbP!$D$2&amp;":"&amp;dbP!$D$2),"&lt;="&amp;AB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C267" s="1">
        <f ca="1">SUMIFS(INDIRECT($F$1&amp;$F267&amp;":"&amp;$F267),INDIRECT($F$1&amp;dbP!$D$2&amp;":"&amp;dbP!$D$2),"&gt;="&amp;AC$6,INDIRECT($F$1&amp;dbP!$D$2&amp;":"&amp;dbP!$D$2),"&lt;="&amp;AC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D267" s="1">
        <f ca="1">SUMIFS(INDIRECT($F$1&amp;$F267&amp;":"&amp;$F267),INDIRECT($F$1&amp;dbP!$D$2&amp;":"&amp;dbP!$D$2),"&gt;="&amp;AD$6,INDIRECT($F$1&amp;dbP!$D$2&amp;":"&amp;dbP!$D$2),"&lt;="&amp;AD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E267" s="1">
        <f ca="1">SUMIFS(INDIRECT($F$1&amp;$F267&amp;":"&amp;$F267),INDIRECT($F$1&amp;dbP!$D$2&amp;":"&amp;dbP!$D$2),"&gt;="&amp;AE$6,INDIRECT($F$1&amp;dbP!$D$2&amp;":"&amp;dbP!$D$2),"&lt;="&amp;AE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F267" s="1">
        <f ca="1">SUMIFS(INDIRECT($F$1&amp;$F267&amp;":"&amp;$F267),INDIRECT($F$1&amp;dbP!$D$2&amp;":"&amp;dbP!$D$2),"&gt;="&amp;AF$6,INDIRECT($F$1&amp;dbP!$D$2&amp;":"&amp;dbP!$D$2),"&lt;="&amp;AF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G267" s="1">
        <f ca="1">SUMIFS(INDIRECT($F$1&amp;$F267&amp;":"&amp;$F267),INDIRECT($F$1&amp;dbP!$D$2&amp;":"&amp;dbP!$D$2),"&gt;="&amp;AG$6,INDIRECT($F$1&amp;dbP!$D$2&amp;":"&amp;dbP!$D$2),"&lt;="&amp;AG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H267" s="1">
        <f ca="1">SUMIFS(INDIRECT($F$1&amp;$F267&amp;":"&amp;$F267),INDIRECT($F$1&amp;dbP!$D$2&amp;":"&amp;dbP!$D$2),"&gt;="&amp;AH$6,INDIRECT($F$1&amp;dbP!$D$2&amp;":"&amp;dbP!$D$2),"&lt;="&amp;AH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I267" s="1">
        <f ca="1">SUMIFS(INDIRECT($F$1&amp;$F267&amp;":"&amp;$F267),INDIRECT($F$1&amp;dbP!$D$2&amp;":"&amp;dbP!$D$2),"&gt;="&amp;AI$6,INDIRECT($F$1&amp;dbP!$D$2&amp;":"&amp;dbP!$D$2),"&lt;="&amp;AI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J267" s="1">
        <f ca="1">SUMIFS(INDIRECT($F$1&amp;$F267&amp;":"&amp;$F267),INDIRECT($F$1&amp;dbP!$D$2&amp;":"&amp;dbP!$D$2),"&gt;="&amp;AJ$6,INDIRECT($F$1&amp;dbP!$D$2&amp;":"&amp;dbP!$D$2),"&lt;="&amp;AJ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K267" s="1">
        <f ca="1">SUMIFS(INDIRECT($F$1&amp;$F267&amp;":"&amp;$F267),INDIRECT($F$1&amp;dbP!$D$2&amp;":"&amp;dbP!$D$2),"&gt;="&amp;AK$6,INDIRECT($F$1&amp;dbP!$D$2&amp;":"&amp;dbP!$D$2),"&lt;="&amp;AK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L267" s="1">
        <f ca="1">SUMIFS(INDIRECT($F$1&amp;$F267&amp;":"&amp;$F267),INDIRECT($F$1&amp;dbP!$D$2&amp;":"&amp;dbP!$D$2),"&gt;="&amp;AL$6,INDIRECT($F$1&amp;dbP!$D$2&amp;":"&amp;dbP!$D$2),"&lt;="&amp;AL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M267" s="1">
        <f ca="1">SUMIFS(INDIRECT($F$1&amp;$F267&amp;":"&amp;$F267),INDIRECT($F$1&amp;dbP!$D$2&amp;":"&amp;dbP!$D$2),"&gt;="&amp;AM$6,INDIRECT($F$1&amp;dbP!$D$2&amp;":"&amp;dbP!$D$2),"&lt;="&amp;AM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N267" s="1">
        <f ca="1">SUMIFS(INDIRECT($F$1&amp;$F267&amp;":"&amp;$F267),INDIRECT($F$1&amp;dbP!$D$2&amp;":"&amp;dbP!$D$2),"&gt;="&amp;AN$6,INDIRECT($F$1&amp;dbP!$D$2&amp;":"&amp;dbP!$D$2),"&lt;="&amp;AN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O267" s="1">
        <f ca="1">SUMIFS(INDIRECT($F$1&amp;$F267&amp;":"&amp;$F267),INDIRECT($F$1&amp;dbP!$D$2&amp;":"&amp;dbP!$D$2),"&gt;="&amp;AO$6,INDIRECT($F$1&amp;dbP!$D$2&amp;":"&amp;dbP!$D$2),"&lt;="&amp;AO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P267" s="1">
        <f ca="1">SUMIFS(INDIRECT($F$1&amp;$F267&amp;":"&amp;$F267),INDIRECT($F$1&amp;dbP!$D$2&amp;":"&amp;dbP!$D$2),"&gt;="&amp;AP$6,INDIRECT($F$1&amp;dbP!$D$2&amp;":"&amp;dbP!$D$2),"&lt;="&amp;AP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Q267" s="1">
        <f ca="1">SUMIFS(INDIRECT($F$1&amp;$F267&amp;":"&amp;$F267),INDIRECT($F$1&amp;dbP!$D$2&amp;":"&amp;dbP!$D$2),"&gt;="&amp;AQ$6,INDIRECT($F$1&amp;dbP!$D$2&amp;":"&amp;dbP!$D$2),"&lt;="&amp;AQ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R267" s="1">
        <f ca="1">SUMIFS(INDIRECT($F$1&amp;$F267&amp;":"&amp;$F267),INDIRECT($F$1&amp;dbP!$D$2&amp;":"&amp;dbP!$D$2),"&gt;="&amp;AR$6,INDIRECT($F$1&amp;dbP!$D$2&amp;":"&amp;dbP!$D$2),"&lt;="&amp;AR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S267" s="1">
        <f ca="1">SUMIFS(INDIRECT($F$1&amp;$F267&amp;":"&amp;$F267),INDIRECT($F$1&amp;dbP!$D$2&amp;":"&amp;dbP!$D$2),"&gt;="&amp;AS$6,INDIRECT($F$1&amp;dbP!$D$2&amp;":"&amp;dbP!$D$2),"&lt;="&amp;AS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T267" s="1">
        <f ca="1">SUMIFS(INDIRECT($F$1&amp;$F267&amp;":"&amp;$F267),INDIRECT($F$1&amp;dbP!$D$2&amp;":"&amp;dbP!$D$2),"&gt;="&amp;AT$6,INDIRECT($F$1&amp;dbP!$D$2&amp;":"&amp;dbP!$D$2),"&lt;="&amp;AT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U267" s="1">
        <f ca="1">SUMIFS(INDIRECT($F$1&amp;$F267&amp;":"&amp;$F267),INDIRECT($F$1&amp;dbP!$D$2&amp;":"&amp;dbP!$D$2),"&gt;="&amp;AU$6,INDIRECT($F$1&amp;dbP!$D$2&amp;":"&amp;dbP!$D$2),"&lt;="&amp;AU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V267" s="1">
        <f ca="1">SUMIFS(INDIRECT($F$1&amp;$F267&amp;":"&amp;$F267),INDIRECT($F$1&amp;dbP!$D$2&amp;":"&amp;dbP!$D$2),"&gt;="&amp;AV$6,INDIRECT($F$1&amp;dbP!$D$2&amp;":"&amp;dbP!$D$2),"&lt;="&amp;AV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W267" s="1">
        <f ca="1">SUMIFS(INDIRECT($F$1&amp;$F267&amp;":"&amp;$F267),INDIRECT($F$1&amp;dbP!$D$2&amp;":"&amp;dbP!$D$2),"&gt;="&amp;AW$6,INDIRECT($F$1&amp;dbP!$D$2&amp;":"&amp;dbP!$D$2),"&lt;="&amp;AW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X267" s="1">
        <f ca="1">SUMIFS(INDIRECT($F$1&amp;$F267&amp;":"&amp;$F267),INDIRECT($F$1&amp;dbP!$D$2&amp;":"&amp;dbP!$D$2),"&gt;="&amp;AX$6,INDIRECT($F$1&amp;dbP!$D$2&amp;":"&amp;dbP!$D$2),"&lt;="&amp;AX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Y267" s="1">
        <f ca="1">SUMIFS(INDIRECT($F$1&amp;$F267&amp;":"&amp;$F267),INDIRECT($F$1&amp;dbP!$D$2&amp;":"&amp;dbP!$D$2),"&gt;="&amp;AY$6,INDIRECT($F$1&amp;dbP!$D$2&amp;":"&amp;dbP!$D$2),"&lt;="&amp;AY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AZ267" s="1">
        <f ca="1">SUMIFS(INDIRECT($F$1&amp;$F267&amp;":"&amp;$F267),INDIRECT($F$1&amp;dbP!$D$2&amp;":"&amp;dbP!$D$2),"&gt;="&amp;AZ$6,INDIRECT($F$1&amp;dbP!$D$2&amp;":"&amp;dbP!$D$2),"&lt;="&amp;AZ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A267" s="1">
        <f ca="1">SUMIFS(INDIRECT($F$1&amp;$F267&amp;":"&amp;$F267),INDIRECT($F$1&amp;dbP!$D$2&amp;":"&amp;dbP!$D$2),"&gt;="&amp;BA$6,INDIRECT($F$1&amp;dbP!$D$2&amp;":"&amp;dbP!$D$2),"&lt;="&amp;BA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B267" s="1">
        <f ca="1">SUMIFS(INDIRECT($F$1&amp;$F267&amp;":"&amp;$F267),INDIRECT($F$1&amp;dbP!$D$2&amp;":"&amp;dbP!$D$2),"&gt;="&amp;BB$6,INDIRECT($F$1&amp;dbP!$D$2&amp;":"&amp;dbP!$D$2),"&lt;="&amp;BB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C267" s="1">
        <f ca="1">SUMIFS(INDIRECT($F$1&amp;$F267&amp;":"&amp;$F267),INDIRECT($F$1&amp;dbP!$D$2&amp;":"&amp;dbP!$D$2),"&gt;="&amp;BC$6,INDIRECT($F$1&amp;dbP!$D$2&amp;":"&amp;dbP!$D$2),"&lt;="&amp;BC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D267" s="1">
        <f ca="1">SUMIFS(INDIRECT($F$1&amp;$F267&amp;":"&amp;$F267),INDIRECT($F$1&amp;dbP!$D$2&amp;":"&amp;dbP!$D$2),"&gt;="&amp;BD$6,INDIRECT($F$1&amp;dbP!$D$2&amp;":"&amp;dbP!$D$2),"&lt;="&amp;BD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  <c r="BE267" s="1">
        <f ca="1">SUMIFS(INDIRECT($F$1&amp;$F267&amp;":"&amp;$F267),INDIRECT($F$1&amp;dbP!$D$2&amp;":"&amp;dbP!$D$2),"&gt;="&amp;BE$6,INDIRECT($F$1&amp;dbP!$D$2&amp;":"&amp;dbP!$D$2),"&lt;="&amp;BE$7,INDIRECT($F$1&amp;dbP!$O$2&amp;":"&amp;dbP!$O$2),$H267,INDIRECT($F$1&amp;dbP!$P$2&amp;":"&amp;dbP!$P$2),IF($I267=$J267,"*",$I267),INDIRECT($F$1&amp;dbP!$Q$2&amp;":"&amp;dbP!$Q$2),IF(OR($I267=$J267,"  "&amp;$I267=$J267),"*",RIGHT($J267,LEN($J267)-4)))</f>
        <v>0</v>
      </c>
    </row>
    <row r="268" spans="1:57" x14ac:dyDescent="0.3">
      <c r="B268" s="1">
        <f>MAX(B$196:B267)+1</f>
        <v>80</v>
      </c>
      <c r="D268" s="1" t="str">
        <f ca="1">INDIRECT($B$1&amp;Items!AB$2&amp;$B268)</f>
        <v>PL(-)</v>
      </c>
      <c r="F268" s="1" t="str">
        <f ca="1">INDIRECT($B$1&amp;Items!X$2&amp;$B268)</f>
        <v>AA</v>
      </c>
      <c r="H268" s="13" t="str">
        <f ca="1">INDIRECT($B$1&amp;Items!U$2&amp;$B268)</f>
        <v>Себестоимость продаж</v>
      </c>
      <c r="I268" s="13" t="str">
        <f ca="1">IF(INDIRECT($B$1&amp;Items!V$2&amp;$B268)="",H268,INDIRECT($B$1&amp;Items!V$2&amp;$B268))</f>
        <v>Затраты этапа-5 бизнес-процесса</v>
      </c>
      <c r="J268" s="1" t="str">
        <f ca="1">IF(INDIRECT($B$1&amp;Items!W$2&amp;$B268)="",IF(H268&lt;&gt;I268,"  "&amp;I268,I268),"    "&amp;INDIRECT($B$1&amp;Items!W$2&amp;$B268))</f>
        <v xml:space="preserve">    Затраты на доставку и продажу-10</v>
      </c>
      <c r="S268" s="1">
        <f ca="1">SUM($U268:INDIRECT(ADDRESS(ROW(),SUMIFS($1:$1,$5:$5,MAX($5:$5)))))</f>
        <v>426923.40600000002</v>
      </c>
      <c r="V268" s="1">
        <f ca="1">SUMIFS(INDIRECT($F$1&amp;$F268&amp;":"&amp;$F268),INDIRECT($F$1&amp;dbP!$D$2&amp;":"&amp;dbP!$D$2),"&gt;="&amp;V$6,INDIRECT($F$1&amp;dbP!$D$2&amp;":"&amp;dbP!$D$2),"&lt;="&amp;V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W268" s="1">
        <f ca="1">SUMIFS(INDIRECT($F$1&amp;$F268&amp;":"&amp;$F268),INDIRECT($F$1&amp;dbP!$D$2&amp;":"&amp;dbP!$D$2),"&gt;="&amp;W$6,INDIRECT($F$1&amp;dbP!$D$2&amp;":"&amp;dbP!$D$2),"&lt;="&amp;W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X268" s="1">
        <f ca="1">SUMIFS(INDIRECT($F$1&amp;$F268&amp;":"&amp;$F268),INDIRECT($F$1&amp;dbP!$D$2&amp;":"&amp;dbP!$D$2),"&gt;="&amp;X$6,INDIRECT($F$1&amp;dbP!$D$2&amp;":"&amp;dbP!$D$2),"&lt;="&amp;X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Y268" s="1">
        <f ca="1">SUMIFS(INDIRECT($F$1&amp;$F268&amp;":"&amp;$F268),INDIRECT($F$1&amp;dbP!$D$2&amp;":"&amp;dbP!$D$2),"&gt;="&amp;Y$6,INDIRECT($F$1&amp;dbP!$D$2&amp;":"&amp;dbP!$D$2),"&lt;="&amp;Y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Z268" s="1">
        <f ca="1">SUMIFS(INDIRECT($F$1&amp;$F268&amp;":"&amp;$F268),INDIRECT($F$1&amp;dbP!$D$2&amp;":"&amp;dbP!$D$2),"&gt;="&amp;Z$6,INDIRECT($F$1&amp;dbP!$D$2&amp;":"&amp;dbP!$D$2),"&lt;="&amp;Z$7,INDIRECT($F$1&amp;dbP!$O$2&amp;":"&amp;dbP!$O$2),$H268,INDIRECT($F$1&amp;dbP!$P$2&amp;":"&amp;dbP!$P$2),IF($I268=$J268,"*",$I268),INDIRECT($F$1&amp;dbP!$Q$2&amp;":"&amp;dbP!$Q$2),IF(OR($I268=$J268,"  "&amp;$I268=$J268),"*",RIGHT($J268,LEN($J268)-4)))</f>
        <v>131361.04800000001</v>
      </c>
      <c r="AA268" s="1">
        <f ca="1">SUMIFS(INDIRECT($F$1&amp;$F268&amp;":"&amp;$F268),INDIRECT($F$1&amp;dbP!$D$2&amp;":"&amp;dbP!$D$2),"&gt;="&amp;AA$6,INDIRECT($F$1&amp;dbP!$D$2&amp;":"&amp;dbP!$D$2),"&lt;="&amp;AA$7,INDIRECT($F$1&amp;dbP!$O$2&amp;":"&amp;dbP!$O$2),$H268,INDIRECT($F$1&amp;dbP!$P$2&amp;":"&amp;dbP!$P$2),IF($I268=$J268,"*",$I268),INDIRECT($F$1&amp;dbP!$Q$2&amp;":"&amp;dbP!$Q$2),IF(OR($I268=$J268,"  "&amp;$I268=$J268),"*",RIGHT($J268,LEN($J268)-4)))</f>
        <v>295562.35800000001</v>
      </c>
      <c r="AB268" s="1">
        <f ca="1">SUMIFS(INDIRECT($F$1&amp;$F268&amp;":"&amp;$F268),INDIRECT($F$1&amp;dbP!$D$2&amp;":"&amp;dbP!$D$2),"&gt;="&amp;AB$6,INDIRECT($F$1&amp;dbP!$D$2&amp;":"&amp;dbP!$D$2),"&lt;="&amp;AB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C268" s="1">
        <f ca="1">SUMIFS(INDIRECT($F$1&amp;$F268&amp;":"&amp;$F268),INDIRECT($F$1&amp;dbP!$D$2&amp;":"&amp;dbP!$D$2),"&gt;="&amp;AC$6,INDIRECT($F$1&amp;dbP!$D$2&amp;":"&amp;dbP!$D$2),"&lt;="&amp;AC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D268" s="1">
        <f ca="1">SUMIFS(INDIRECT($F$1&amp;$F268&amp;":"&amp;$F268),INDIRECT($F$1&amp;dbP!$D$2&amp;":"&amp;dbP!$D$2),"&gt;="&amp;AD$6,INDIRECT($F$1&amp;dbP!$D$2&amp;":"&amp;dbP!$D$2),"&lt;="&amp;AD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E268" s="1">
        <f ca="1">SUMIFS(INDIRECT($F$1&amp;$F268&amp;":"&amp;$F268),INDIRECT($F$1&amp;dbP!$D$2&amp;":"&amp;dbP!$D$2),"&gt;="&amp;AE$6,INDIRECT($F$1&amp;dbP!$D$2&amp;":"&amp;dbP!$D$2),"&lt;="&amp;AE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F268" s="1">
        <f ca="1">SUMIFS(INDIRECT($F$1&amp;$F268&amp;":"&amp;$F268),INDIRECT($F$1&amp;dbP!$D$2&amp;":"&amp;dbP!$D$2),"&gt;="&amp;AF$6,INDIRECT($F$1&amp;dbP!$D$2&amp;":"&amp;dbP!$D$2),"&lt;="&amp;AF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G268" s="1">
        <f ca="1">SUMIFS(INDIRECT($F$1&amp;$F268&amp;":"&amp;$F268),INDIRECT($F$1&amp;dbP!$D$2&amp;":"&amp;dbP!$D$2),"&gt;="&amp;AG$6,INDIRECT($F$1&amp;dbP!$D$2&amp;":"&amp;dbP!$D$2),"&lt;="&amp;AG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H268" s="1">
        <f ca="1">SUMIFS(INDIRECT($F$1&amp;$F268&amp;":"&amp;$F268),INDIRECT($F$1&amp;dbP!$D$2&amp;":"&amp;dbP!$D$2),"&gt;="&amp;AH$6,INDIRECT($F$1&amp;dbP!$D$2&amp;":"&amp;dbP!$D$2),"&lt;="&amp;AH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I268" s="1">
        <f ca="1">SUMIFS(INDIRECT($F$1&amp;$F268&amp;":"&amp;$F268),INDIRECT($F$1&amp;dbP!$D$2&amp;":"&amp;dbP!$D$2),"&gt;="&amp;AI$6,INDIRECT($F$1&amp;dbP!$D$2&amp;":"&amp;dbP!$D$2),"&lt;="&amp;AI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J268" s="1">
        <f ca="1">SUMIFS(INDIRECT($F$1&amp;$F268&amp;":"&amp;$F268),INDIRECT($F$1&amp;dbP!$D$2&amp;":"&amp;dbP!$D$2),"&gt;="&amp;AJ$6,INDIRECT($F$1&amp;dbP!$D$2&amp;":"&amp;dbP!$D$2),"&lt;="&amp;AJ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K268" s="1">
        <f ca="1">SUMIFS(INDIRECT($F$1&amp;$F268&amp;":"&amp;$F268),INDIRECT($F$1&amp;dbP!$D$2&amp;":"&amp;dbP!$D$2),"&gt;="&amp;AK$6,INDIRECT($F$1&amp;dbP!$D$2&amp;":"&amp;dbP!$D$2),"&lt;="&amp;AK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L268" s="1">
        <f ca="1">SUMIFS(INDIRECT($F$1&amp;$F268&amp;":"&amp;$F268),INDIRECT($F$1&amp;dbP!$D$2&amp;":"&amp;dbP!$D$2),"&gt;="&amp;AL$6,INDIRECT($F$1&amp;dbP!$D$2&amp;":"&amp;dbP!$D$2),"&lt;="&amp;AL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M268" s="1">
        <f ca="1">SUMIFS(INDIRECT($F$1&amp;$F268&amp;":"&amp;$F268),INDIRECT($F$1&amp;dbP!$D$2&amp;":"&amp;dbP!$D$2),"&gt;="&amp;AM$6,INDIRECT($F$1&amp;dbP!$D$2&amp;":"&amp;dbP!$D$2),"&lt;="&amp;AM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N268" s="1">
        <f ca="1">SUMIFS(INDIRECT($F$1&amp;$F268&amp;":"&amp;$F268),INDIRECT($F$1&amp;dbP!$D$2&amp;":"&amp;dbP!$D$2),"&gt;="&amp;AN$6,INDIRECT($F$1&amp;dbP!$D$2&amp;":"&amp;dbP!$D$2),"&lt;="&amp;AN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O268" s="1">
        <f ca="1">SUMIFS(INDIRECT($F$1&amp;$F268&amp;":"&amp;$F268),INDIRECT($F$1&amp;dbP!$D$2&amp;":"&amp;dbP!$D$2),"&gt;="&amp;AO$6,INDIRECT($F$1&amp;dbP!$D$2&amp;":"&amp;dbP!$D$2),"&lt;="&amp;AO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P268" s="1">
        <f ca="1">SUMIFS(INDIRECT($F$1&amp;$F268&amp;":"&amp;$F268),INDIRECT($F$1&amp;dbP!$D$2&amp;":"&amp;dbP!$D$2),"&gt;="&amp;AP$6,INDIRECT($F$1&amp;dbP!$D$2&amp;":"&amp;dbP!$D$2),"&lt;="&amp;AP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Q268" s="1">
        <f ca="1">SUMIFS(INDIRECT($F$1&amp;$F268&amp;":"&amp;$F268),INDIRECT($F$1&amp;dbP!$D$2&amp;":"&amp;dbP!$D$2),"&gt;="&amp;AQ$6,INDIRECT($F$1&amp;dbP!$D$2&amp;":"&amp;dbP!$D$2),"&lt;="&amp;AQ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R268" s="1">
        <f ca="1">SUMIFS(INDIRECT($F$1&amp;$F268&amp;":"&amp;$F268),INDIRECT($F$1&amp;dbP!$D$2&amp;":"&amp;dbP!$D$2),"&gt;="&amp;AR$6,INDIRECT($F$1&amp;dbP!$D$2&amp;":"&amp;dbP!$D$2),"&lt;="&amp;AR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S268" s="1">
        <f ca="1">SUMIFS(INDIRECT($F$1&amp;$F268&amp;":"&amp;$F268),INDIRECT($F$1&amp;dbP!$D$2&amp;":"&amp;dbP!$D$2),"&gt;="&amp;AS$6,INDIRECT($F$1&amp;dbP!$D$2&amp;":"&amp;dbP!$D$2),"&lt;="&amp;AS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T268" s="1">
        <f ca="1">SUMIFS(INDIRECT($F$1&amp;$F268&amp;":"&amp;$F268),INDIRECT($F$1&amp;dbP!$D$2&amp;":"&amp;dbP!$D$2),"&gt;="&amp;AT$6,INDIRECT($F$1&amp;dbP!$D$2&amp;":"&amp;dbP!$D$2),"&lt;="&amp;AT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U268" s="1">
        <f ca="1">SUMIFS(INDIRECT($F$1&amp;$F268&amp;":"&amp;$F268),INDIRECT($F$1&amp;dbP!$D$2&amp;":"&amp;dbP!$D$2),"&gt;="&amp;AU$6,INDIRECT($F$1&amp;dbP!$D$2&amp;":"&amp;dbP!$D$2),"&lt;="&amp;AU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V268" s="1">
        <f ca="1">SUMIFS(INDIRECT($F$1&amp;$F268&amp;":"&amp;$F268),INDIRECT($F$1&amp;dbP!$D$2&amp;":"&amp;dbP!$D$2),"&gt;="&amp;AV$6,INDIRECT($F$1&amp;dbP!$D$2&amp;":"&amp;dbP!$D$2),"&lt;="&amp;AV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W268" s="1">
        <f ca="1">SUMIFS(INDIRECT($F$1&amp;$F268&amp;":"&amp;$F268),INDIRECT($F$1&amp;dbP!$D$2&amp;":"&amp;dbP!$D$2),"&gt;="&amp;AW$6,INDIRECT($F$1&amp;dbP!$D$2&amp;":"&amp;dbP!$D$2),"&lt;="&amp;AW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X268" s="1">
        <f ca="1">SUMIFS(INDIRECT($F$1&amp;$F268&amp;":"&amp;$F268),INDIRECT($F$1&amp;dbP!$D$2&amp;":"&amp;dbP!$D$2),"&gt;="&amp;AX$6,INDIRECT($F$1&amp;dbP!$D$2&amp;":"&amp;dbP!$D$2),"&lt;="&amp;AX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Y268" s="1">
        <f ca="1">SUMIFS(INDIRECT($F$1&amp;$F268&amp;":"&amp;$F268),INDIRECT($F$1&amp;dbP!$D$2&amp;":"&amp;dbP!$D$2),"&gt;="&amp;AY$6,INDIRECT($F$1&amp;dbP!$D$2&amp;":"&amp;dbP!$D$2),"&lt;="&amp;AY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AZ268" s="1">
        <f ca="1">SUMIFS(INDIRECT($F$1&amp;$F268&amp;":"&amp;$F268),INDIRECT($F$1&amp;dbP!$D$2&amp;":"&amp;dbP!$D$2),"&gt;="&amp;AZ$6,INDIRECT($F$1&amp;dbP!$D$2&amp;":"&amp;dbP!$D$2),"&lt;="&amp;AZ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A268" s="1">
        <f ca="1">SUMIFS(INDIRECT($F$1&amp;$F268&amp;":"&amp;$F268),INDIRECT($F$1&amp;dbP!$D$2&amp;":"&amp;dbP!$D$2),"&gt;="&amp;BA$6,INDIRECT($F$1&amp;dbP!$D$2&amp;":"&amp;dbP!$D$2),"&lt;="&amp;BA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B268" s="1">
        <f ca="1">SUMIFS(INDIRECT($F$1&amp;$F268&amp;":"&amp;$F268),INDIRECT($F$1&amp;dbP!$D$2&amp;":"&amp;dbP!$D$2),"&gt;="&amp;BB$6,INDIRECT($F$1&amp;dbP!$D$2&amp;":"&amp;dbP!$D$2),"&lt;="&amp;BB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C268" s="1">
        <f ca="1">SUMIFS(INDIRECT($F$1&amp;$F268&amp;":"&amp;$F268),INDIRECT($F$1&amp;dbP!$D$2&amp;":"&amp;dbP!$D$2),"&gt;="&amp;BC$6,INDIRECT($F$1&amp;dbP!$D$2&amp;":"&amp;dbP!$D$2),"&lt;="&amp;BC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D268" s="1">
        <f ca="1">SUMIFS(INDIRECT($F$1&amp;$F268&amp;":"&amp;$F268),INDIRECT($F$1&amp;dbP!$D$2&amp;":"&amp;dbP!$D$2),"&gt;="&amp;BD$6,INDIRECT($F$1&amp;dbP!$D$2&amp;":"&amp;dbP!$D$2),"&lt;="&amp;BD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  <c r="BE268" s="1">
        <f ca="1">SUMIFS(INDIRECT($F$1&amp;$F268&amp;":"&amp;$F268),INDIRECT($F$1&amp;dbP!$D$2&amp;":"&amp;dbP!$D$2),"&gt;="&amp;BE$6,INDIRECT($F$1&amp;dbP!$D$2&amp;":"&amp;dbP!$D$2),"&lt;="&amp;BE$7,INDIRECT($F$1&amp;dbP!$O$2&amp;":"&amp;dbP!$O$2),$H268,INDIRECT($F$1&amp;dbP!$P$2&amp;":"&amp;dbP!$P$2),IF($I268=$J268,"*",$I268),INDIRECT($F$1&amp;dbP!$Q$2&amp;":"&amp;dbP!$Q$2),IF(OR($I268=$J268,"  "&amp;$I268=$J268),"*",RIGHT($J268,LEN($J268)-4)))</f>
        <v>0</v>
      </c>
    </row>
    <row r="269" spans="1:57" ht="4.95" customHeight="1" x14ac:dyDescent="0.3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</row>
    <row r="270" spans="1:57" x14ac:dyDescent="0.3">
      <c r="B270" s="1">
        <f>MAX(B$196:B269)+1</f>
        <v>81</v>
      </c>
      <c r="D270" s="1" t="str">
        <f ca="1">INDIRECT($B$1&amp;Items!AB$2&amp;$B270)</f>
        <v>PL</v>
      </c>
      <c r="F270" s="1">
        <f ca="1">INDIRECT($B$1&amp;Items!X$2&amp;$B270)</f>
        <v>0</v>
      </c>
      <c r="H270" s="13" t="str">
        <f ca="1">INDIRECT($B$1&amp;Items!U$2&amp;$B270)</f>
        <v>Валовая прибыль</v>
      </c>
      <c r="I270" s="13" t="str">
        <f ca="1">IF(INDIRECT($B$1&amp;Items!V$2&amp;$B270)="",H270,INDIRECT($B$1&amp;Items!V$2&amp;$B270))</f>
        <v>Валовая прибыль</v>
      </c>
      <c r="J270" s="1" t="str">
        <f ca="1">IF(INDIRECT($B$1&amp;Items!W$2&amp;$B270)="",IF(H270&lt;&gt;I270,"  "&amp;I270,I270),"    "&amp;INDIRECT($B$1&amp;Items!W$2&amp;$B270))</f>
        <v>Валовая прибыль</v>
      </c>
      <c r="S270" s="1">
        <f ca="1">SUM($U270:INDIRECT(ADDRESS(ROW(),SUMIFS($1:$1,$5:$5,MAX($5:$5)))))</f>
        <v>29579379.893459916</v>
      </c>
      <c r="V270" s="1">
        <f ca="1">SUMIFS(V$195:V269,$D$195:$D269,Items!$AB$11)-SUMIFS(V$195:V269,$D$195:$D269,Items!$AB$19)</f>
        <v>0</v>
      </c>
      <c r="W270" s="1">
        <f ca="1">SUMIFS(W$195:W269,$D$195:$D269,Items!$AB$11)-SUMIFS(W$195:W269,$D$195:$D269,Items!$AB$19)</f>
        <v>0</v>
      </c>
      <c r="X270" s="1">
        <f ca="1">SUMIFS(X$195:X269,$D$195:$D269,Items!$AB$11)-SUMIFS(X$195:X269,$D$195:$D269,Items!$AB$19)</f>
        <v>0</v>
      </c>
      <c r="Y270" s="1">
        <f ca="1">SUMIFS(Y$195:Y269,$D$195:$D269,Items!$AB$11)-SUMIFS(Y$195:Y269,$D$195:$D269,Items!$AB$19)</f>
        <v>0</v>
      </c>
      <c r="Z270" s="1">
        <f ca="1">SUMIFS(Z$195:Z269,$D$195:$D269,Items!$AB$11)-SUMIFS(Z$195:Z269,$D$195:$D269,Items!$AB$19)</f>
        <v>7879993.8483571149</v>
      </c>
      <c r="AA270" s="1">
        <f ca="1">SUMIFS(AA$195:AA269,$D$195:$D269,Items!$AB$11)-SUMIFS(AA$195:AA269,$D$195:$D269,Items!$AB$19)</f>
        <v>21699386.045102801</v>
      </c>
      <c r="AB270" s="1">
        <f ca="1">SUMIFS(AB$195:AB269,$D$195:$D269,Items!$AB$11)-SUMIFS(AB$195:AB269,$D$195:$D269,Items!$AB$19)</f>
        <v>0</v>
      </c>
      <c r="AC270" s="1">
        <f ca="1">SUMIFS(AC$195:AC269,$D$195:$D269,Items!$AB$11)-SUMIFS(AC$195:AC269,$D$195:$D269,Items!$AB$19)</f>
        <v>0</v>
      </c>
      <c r="AD270" s="1">
        <f ca="1">SUMIFS(AD$195:AD269,$D$195:$D269,Items!$AB$11)-SUMIFS(AD$195:AD269,$D$195:$D269,Items!$AB$19)</f>
        <v>0</v>
      </c>
      <c r="AE270" s="1">
        <f ca="1">SUMIFS(AE$195:AE269,$D$195:$D269,Items!$AB$11)-SUMIFS(AE$195:AE269,$D$195:$D269,Items!$AB$19)</f>
        <v>0</v>
      </c>
      <c r="AF270" s="1">
        <f ca="1">SUMIFS(AF$195:AF269,$D$195:$D269,Items!$AB$11)-SUMIFS(AF$195:AF269,$D$195:$D269,Items!$AB$19)</f>
        <v>0</v>
      </c>
      <c r="AG270" s="1">
        <f ca="1">SUMIFS(AG$195:AG269,$D$195:$D269,Items!$AB$11)-SUMIFS(AG$195:AG269,$D$195:$D269,Items!$AB$19)</f>
        <v>0</v>
      </c>
      <c r="AH270" s="1">
        <f ca="1">SUMIFS(AH$195:AH269,$D$195:$D269,Items!$AB$11)-SUMIFS(AH$195:AH269,$D$195:$D269,Items!$AB$19)</f>
        <v>0</v>
      </c>
      <c r="AI270" s="1">
        <f ca="1">SUMIFS(AI$195:AI269,$D$195:$D269,Items!$AB$11)-SUMIFS(AI$195:AI269,$D$195:$D269,Items!$AB$19)</f>
        <v>0</v>
      </c>
      <c r="AJ270" s="1">
        <f ca="1">SUMIFS(AJ$195:AJ269,$D$195:$D269,Items!$AB$11)-SUMIFS(AJ$195:AJ269,$D$195:$D269,Items!$AB$19)</f>
        <v>0</v>
      </c>
      <c r="AK270" s="1">
        <f ca="1">SUMIFS(AK$195:AK269,$D$195:$D269,Items!$AB$11)-SUMIFS(AK$195:AK269,$D$195:$D269,Items!$AB$19)</f>
        <v>0</v>
      </c>
      <c r="AL270" s="1">
        <f ca="1">SUMIFS(AL$195:AL269,$D$195:$D269,Items!$AB$11)-SUMIFS(AL$195:AL269,$D$195:$D269,Items!$AB$19)</f>
        <v>0</v>
      </c>
      <c r="AM270" s="1">
        <f ca="1">SUMIFS(AM$195:AM269,$D$195:$D269,Items!$AB$11)-SUMIFS(AM$195:AM269,$D$195:$D269,Items!$AB$19)</f>
        <v>0</v>
      </c>
      <c r="AN270" s="1">
        <f ca="1">SUMIFS(AN$195:AN269,$D$195:$D269,Items!$AB$11)-SUMIFS(AN$195:AN269,$D$195:$D269,Items!$AB$19)</f>
        <v>0</v>
      </c>
      <c r="AO270" s="1">
        <f ca="1">SUMIFS(AO$195:AO269,$D$195:$D269,Items!$AB$11)-SUMIFS(AO$195:AO269,$D$195:$D269,Items!$AB$19)</f>
        <v>0</v>
      </c>
      <c r="AP270" s="1">
        <f ca="1">SUMIFS(AP$195:AP269,$D$195:$D269,Items!$AB$11)-SUMIFS(AP$195:AP269,$D$195:$D269,Items!$AB$19)</f>
        <v>0</v>
      </c>
      <c r="AQ270" s="1">
        <f ca="1">SUMIFS(AQ$195:AQ269,$D$195:$D269,Items!$AB$11)-SUMIFS(AQ$195:AQ269,$D$195:$D269,Items!$AB$19)</f>
        <v>0</v>
      </c>
      <c r="AR270" s="1">
        <f ca="1">SUMIFS(AR$195:AR269,$D$195:$D269,Items!$AB$11)-SUMIFS(AR$195:AR269,$D$195:$D269,Items!$AB$19)</f>
        <v>0</v>
      </c>
      <c r="AS270" s="1">
        <f ca="1">SUMIFS(AS$195:AS269,$D$195:$D269,Items!$AB$11)-SUMIFS(AS$195:AS269,$D$195:$D269,Items!$AB$19)</f>
        <v>0</v>
      </c>
      <c r="AT270" s="1">
        <f ca="1">SUMIFS(AT$195:AT269,$D$195:$D269,Items!$AB$11)-SUMIFS(AT$195:AT269,$D$195:$D269,Items!$AB$19)</f>
        <v>0</v>
      </c>
      <c r="AU270" s="1">
        <f ca="1">SUMIFS(AU$195:AU269,$D$195:$D269,Items!$AB$11)-SUMIFS(AU$195:AU269,$D$195:$D269,Items!$AB$19)</f>
        <v>0</v>
      </c>
      <c r="AV270" s="1">
        <f ca="1">SUMIFS(AV$195:AV269,$D$195:$D269,Items!$AB$11)-SUMIFS(AV$195:AV269,$D$195:$D269,Items!$AB$19)</f>
        <v>0</v>
      </c>
      <c r="AW270" s="1">
        <f ca="1">SUMIFS(AW$195:AW269,$D$195:$D269,Items!$AB$11)-SUMIFS(AW$195:AW269,$D$195:$D269,Items!$AB$19)</f>
        <v>0</v>
      </c>
      <c r="AX270" s="1">
        <f ca="1">SUMIFS(AX$195:AX269,$D$195:$D269,Items!$AB$11)-SUMIFS(AX$195:AX269,$D$195:$D269,Items!$AB$19)</f>
        <v>0</v>
      </c>
      <c r="AY270" s="1">
        <f ca="1">SUMIFS(AY$195:AY269,$D$195:$D269,Items!$AB$11)-SUMIFS(AY$195:AY269,$D$195:$D269,Items!$AB$19)</f>
        <v>0</v>
      </c>
      <c r="AZ270" s="1">
        <f ca="1">SUMIFS(AZ$195:AZ269,$D$195:$D269,Items!$AB$11)-SUMIFS(AZ$195:AZ269,$D$195:$D269,Items!$AB$19)</f>
        <v>0</v>
      </c>
      <c r="BA270" s="1">
        <f ca="1">SUMIFS(BA$195:BA269,$D$195:$D269,Items!$AB$11)-SUMIFS(BA$195:BA269,$D$195:$D269,Items!$AB$19)</f>
        <v>0</v>
      </c>
      <c r="BB270" s="1">
        <f ca="1">SUMIFS(BB$195:BB269,$D$195:$D269,Items!$AB$11)-SUMIFS(BB$195:BB269,$D$195:$D269,Items!$AB$19)</f>
        <v>0</v>
      </c>
      <c r="BC270" s="1">
        <f ca="1">SUMIFS(BC$195:BC269,$D$195:$D269,Items!$AB$11)-SUMIFS(BC$195:BC269,$D$195:$D269,Items!$AB$19)</f>
        <v>0</v>
      </c>
      <c r="BD270" s="1">
        <f ca="1">SUMIFS(BD$195:BD269,$D$195:$D269,Items!$AB$11)-SUMIFS(BD$195:BD269,$D$195:$D269,Items!$AB$19)</f>
        <v>0</v>
      </c>
      <c r="BE270" s="1">
        <f ca="1">SUMIFS(BE$195:BE269,$D$195:$D269,Items!$AB$11)-SUMIFS(BE$195:BE269,$D$195:$D269,Items!$AB$19)</f>
        <v>0</v>
      </c>
    </row>
    <row r="271" spans="1:57" ht="4.95" customHeight="1" x14ac:dyDescent="0.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</row>
    <row r="272" spans="1:57" ht="4.95" customHeight="1" x14ac:dyDescent="0.3"/>
    <row r="273" spans="1:57" x14ac:dyDescent="0.3">
      <c r="H273" s="3" t="s">
        <v>187</v>
      </c>
      <c r="I273" s="3"/>
      <c r="J273" s="3"/>
      <c r="S273" s="1">
        <f ca="1">S275-S297</f>
        <v>0</v>
      </c>
      <c r="V273" s="1">
        <f t="shared" ref="V273:BE273" ca="1" si="113">V275-V297</f>
        <v>0</v>
      </c>
      <c r="W273" s="1">
        <f t="shared" ca="1" si="113"/>
        <v>0</v>
      </c>
      <c r="X273" s="1">
        <f t="shared" ca="1" si="113"/>
        <v>0</v>
      </c>
      <c r="Y273" s="1">
        <f t="shared" ca="1" si="113"/>
        <v>0</v>
      </c>
      <c r="Z273" s="1">
        <f t="shared" ca="1" si="113"/>
        <v>0</v>
      </c>
      <c r="AA273" s="1">
        <f t="shared" ca="1" si="113"/>
        <v>0</v>
      </c>
      <c r="AB273" s="1">
        <f t="shared" ca="1" si="113"/>
        <v>0</v>
      </c>
      <c r="AC273" s="1">
        <f t="shared" ca="1" si="113"/>
        <v>0</v>
      </c>
      <c r="AD273" s="1">
        <f t="shared" ca="1" si="113"/>
        <v>0</v>
      </c>
      <c r="AE273" s="1">
        <f t="shared" ca="1" si="113"/>
        <v>0</v>
      </c>
      <c r="AF273" s="1">
        <f t="shared" ca="1" si="113"/>
        <v>0</v>
      </c>
      <c r="AG273" s="1">
        <f t="shared" ca="1" si="113"/>
        <v>0</v>
      </c>
      <c r="AH273" s="1">
        <f t="shared" ca="1" si="113"/>
        <v>0</v>
      </c>
      <c r="AI273" s="1">
        <f t="shared" ca="1" si="113"/>
        <v>0</v>
      </c>
      <c r="AJ273" s="1">
        <f t="shared" ca="1" si="113"/>
        <v>0</v>
      </c>
      <c r="AK273" s="1">
        <f t="shared" ca="1" si="113"/>
        <v>0</v>
      </c>
      <c r="AL273" s="1">
        <f t="shared" ca="1" si="113"/>
        <v>0</v>
      </c>
      <c r="AM273" s="1">
        <f t="shared" ca="1" si="113"/>
        <v>0</v>
      </c>
      <c r="AN273" s="1">
        <f t="shared" ca="1" si="113"/>
        <v>0</v>
      </c>
      <c r="AO273" s="1">
        <f t="shared" ca="1" si="113"/>
        <v>0</v>
      </c>
      <c r="AP273" s="1">
        <f t="shared" ca="1" si="113"/>
        <v>0</v>
      </c>
      <c r="AQ273" s="1">
        <f t="shared" ca="1" si="113"/>
        <v>0</v>
      </c>
      <c r="AR273" s="1">
        <f t="shared" ca="1" si="113"/>
        <v>0</v>
      </c>
      <c r="AS273" s="1">
        <f t="shared" ca="1" si="113"/>
        <v>0</v>
      </c>
      <c r="AT273" s="1">
        <f t="shared" ca="1" si="113"/>
        <v>0</v>
      </c>
      <c r="AU273" s="1">
        <f t="shared" ca="1" si="113"/>
        <v>0</v>
      </c>
      <c r="AV273" s="1">
        <f t="shared" ca="1" si="113"/>
        <v>0</v>
      </c>
      <c r="AW273" s="1">
        <f t="shared" ca="1" si="113"/>
        <v>0</v>
      </c>
      <c r="AX273" s="1">
        <f t="shared" ca="1" si="113"/>
        <v>0</v>
      </c>
      <c r="AY273" s="1">
        <f t="shared" ca="1" si="113"/>
        <v>0</v>
      </c>
      <c r="AZ273" s="1">
        <f t="shared" ca="1" si="113"/>
        <v>0</v>
      </c>
      <c r="BA273" s="1">
        <f t="shared" ca="1" si="113"/>
        <v>0</v>
      </c>
      <c r="BB273" s="1">
        <f t="shared" ca="1" si="113"/>
        <v>0</v>
      </c>
      <c r="BC273" s="1">
        <f t="shared" ca="1" si="113"/>
        <v>0</v>
      </c>
      <c r="BD273" s="1">
        <f t="shared" ca="1" si="113"/>
        <v>0</v>
      </c>
      <c r="BE273" s="1">
        <f t="shared" ca="1" si="113"/>
        <v>0</v>
      </c>
    </row>
    <row r="275" spans="1:57" x14ac:dyDescent="0.3">
      <c r="H275" s="6" t="str">
        <f>RepP!$H$13</f>
        <v>АКТИВЫ</v>
      </c>
      <c r="I275" s="6"/>
      <c r="J275" s="6"/>
      <c r="S275" s="1">
        <f ca="1">S277+S279+S289</f>
        <v>29579379.893459916</v>
      </c>
      <c r="V275" s="1">
        <f ca="1">V277+V279+V289</f>
        <v>4083420.4187058005</v>
      </c>
      <c r="W275" s="1">
        <f t="shared" ref="W275:BE275" ca="1" si="114">W277+W279+W289</f>
        <v>7085369.2187860832</v>
      </c>
      <c r="X275" s="1">
        <f t="shared" ca="1" si="114"/>
        <v>6720009.6376331151</v>
      </c>
      <c r="Y275" s="1">
        <f t="shared" ca="1" si="114"/>
        <v>5061959.4246087</v>
      </c>
      <c r="Z275" s="1">
        <f t="shared" ca="1" si="114"/>
        <v>12176824.370900117</v>
      </c>
      <c r="AA275" s="1">
        <f t="shared" ca="1" si="114"/>
        <v>34193001.197785124</v>
      </c>
      <c r="AB275" s="1">
        <f t="shared" ca="1" si="114"/>
        <v>30449918.82635992</v>
      </c>
      <c r="AC275" s="1">
        <f t="shared" ca="1" si="114"/>
        <v>29579379.893459916</v>
      </c>
      <c r="AD275" s="1">
        <f t="shared" ca="1" si="114"/>
        <v>29579379.893459916</v>
      </c>
      <c r="AE275" s="1">
        <f t="shared" ca="1" si="114"/>
        <v>29579379.893459916</v>
      </c>
      <c r="AF275" s="1">
        <f t="shared" ca="1" si="114"/>
        <v>29579379.893459916</v>
      </c>
      <c r="AG275" s="1">
        <f t="shared" ca="1" si="114"/>
        <v>29579379.893459916</v>
      </c>
      <c r="AH275" s="1">
        <f t="shared" ca="1" si="114"/>
        <v>29579379.893459916</v>
      </c>
      <c r="AI275" s="1">
        <f t="shared" ca="1" si="114"/>
        <v>29579379.893459916</v>
      </c>
      <c r="AJ275" s="1">
        <f t="shared" ca="1" si="114"/>
        <v>29579379.893459916</v>
      </c>
      <c r="AK275" s="1">
        <f t="shared" ca="1" si="114"/>
        <v>29579379.893459916</v>
      </c>
      <c r="AL275" s="1">
        <f t="shared" ca="1" si="114"/>
        <v>29579379.893459916</v>
      </c>
      <c r="AM275" s="1">
        <f t="shared" ca="1" si="114"/>
        <v>29579379.893459916</v>
      </c>
      <c r="AN275" s="1">
        <f t="shared" ca="1" si="114"/>
        <v>29579379.893459916</v>
      </c>
      <c r="AO275" s="1">
        <f t="shared" ca="1" si="114"/>
        <v>29579379.893459916</v>
      </c>
      <c r="AP275" s="1">
        <f t="shared" ca="1" si="114"/>
        <v>29579379.893459916</v>
      </c>
      <c r="AQ275" s="1">
        <f t="shared" ca="1" si="114"/>
        <v>29579379.893459916</v>
      </c>
      <c r="AR275" s="1">
        <f t="shared" ca="1" si="114"/>
        <v>29579379.893459916</v>
      </c>
      <c r="AS275" s="1">
        <f t="shared" ca="1" si="114"/>
        <v>29579379.893459916</v>
      </c>
      <c r="AT275" s="1">
        <f t="shared" ca="1" si="114"/>
        <v>29579379.893459916</v>
      </c>
      <c r="AU275" s="1">
        <f t="shared" ca="1" si="114"/>
        <v>29579379.893459916</v>
      </c>
      <c r="AV275" s="1">
        <f t="shared" ca="1" si="114"/>
        <v>29579379.893459916</v>
      </c>
      <c r="AW275" s="1">
        <f t="shared" ca="1" si="114"/>
        <v>29579379.893459916</v>
      </c>
      <c r="AX275" s="1">
        <f t="shared" ca="1" si="114"/>
        <v>29579379.893459916</v>
      </c>
      <c r="AY275" s="1">
        <f t="shared" ca="1" si="114"/>
        <v>29579379.893459916</v>
      </c>
      <c r="AZ275" s="1">
        <f t="shared" ca="1" si="114"/>
        <v>29579379.893459916</v>
      </c>
      <c r="BA275" s="1">
        <f t="shared" ca="1" si="114"/>
        <v>29579379.893459916</v>
      </c>
      <c r="BB275" s="1">
        <f t="shared" ca="1" si="114"/>
        <v>29579379.893459916</v>
      </c>
      <c r="BC275" s="1">
        <f t="shared" ca="1" si="114"/>
        <v>29579379.893459916</v>
      </c>
      <c r="BD275" s="1">
        <f t="shared" ca="1" si="114"/>
        <v>29579379.893459916</v>
      </c>
      <c r="BE275" s="1">
        <f t="shared" ca="1" si="114"/>
        <v>29579379.893459916</v>
      </c>
    </row>
    <row r="277" spans="1:57" x14ac:dyDescent="0.3">
      <c r="B277" s="1">
        <f>ROW(Items!$A$99)</f>
        <v>99</v>
      </c>
      <c r="H277" s="13" t="str">
        <f ca="1">INDIRECT($B$1&amp;Items!E$2&amp;$B277)</f>
        <v>Денежные средства</v>
      </c>
      <c r="I277" s="13" t="str">
        <f ca="1">IF(INDIRECT($B$1&amp;Items!F$2&amp;$B277)="",H277,INDIRECT($B$1&amp;Items!F$2&amp;$B277))</f>
        <v>Денежные средства</v>
      </c>
      <c r="J277" s="1" t="str">
        <f ca="1">IF(INDIRECT($B$1&amp;Items!G$2&amp;$B277)="",IF(H277&lt;&gt;I277,"  "&amp;I277,I277),"    "&amp;INDIRECT($B$1&amp;Items!G$2&amp;$B277))</f>
        <v>Денежные средства</v>
      </c>
      <c r="S277" s="1">
        <f ca="1">INDIRECT(ADDRESS(ROW(),SUMIFS($1:$1,$5:$5,MAX($5:$5))))</f>
        <v>8997306.4089450706</v>
      </c>
      <c r="V277" s="1">
        <f ca="1">V15+V192</f>
        <v>-8082707.2673942</v>
      </c>
      <c r="W277" s="1">
        <f t="shared" ref="W277:BE277" ca="1" si="115">W15+W192</f>
        <v>-15688279.660547916</v>
      </c>
      <c r="X277" s="1">
        <f t="shared" ca="1" si="115"/>
        <v>-25219134.575909626</v>
      </c>
      <c r="Y277" s="1">
        <f t="shared" ca="1" si="115"/>
        <v>-31742800.670249771</v>
      </c>
      <c r="Z277" s="1">
        <f t="shared" ca="1" si="115"/>
        <v>-16704816.379820174</v>
      </c>
      <c r="AA277" s="1">
        <f t="shared" ca="1" si="115"/>
        <v>-837687.8728591539</v>
      </c>
      <c r="AB277" s="1">
        <f t="shared" ca="1" si="115"/>
        <v>9867845.3418450709</v>
      </c>
      <c r="AC277" s="1">
        <f t="shared" ca="1" si="115"/>
        <v>8997306.4089450706</v>
      </c>
      <c r="AD277" s="1">
        <f t="shared" ca="1" si="115"/>
        <v>8997306.4089450706</v>
      </c>
      <c r="AE277" s="1">
        <f t="shared" ca="1" si="115"/>
        <v>8997306.4089450706</v>
      </c>
      <c r="AF277" s="1">
        <f t="shared" ca="1" si="115"/>
        <v>8997306.4089450706</v>
      </c>
      <c r="AG277" s="1">
        <f t="shared" ca="1" si="115"/>
        <v>8997306.4089450706</v>
      </c>
      <c r="AH277" s="1">
        <f t="shared" ca="1" si="115"/>
        <v>8997306.4089450706</v>
      </c>
      <c r="AI277" s="1">
        <f t="shared" ca="1" si="115"/>
        <v>8997306.4089450706</v>
      </c>
      <c r="AJ277" s="1">
        <f t="shared" ca="1" si="115"/>
        <v>8997306.4089450706</v>
      </c>
      <c r="AK277" s="1">
        <f t="shared" ca="1" si="115"/>
        <v>8997306.4089450706</v>
      </c>
      <c r="AL277" s="1">
        <f t="shared" ca="1" si="115"/>
        <v>8997306.4089450706</v>
      </c>
      <c r="AM277" s="1">
        <f t="shared" ca="1" si="115"/>
        <v>8997306.4089450706</v>
      </c>
      <c r="AN277" s="1">
        <f t="shared" ca="1" si="115"/>
        <v>8997306.4089450706</v>
      </c>
      <c r="AO277" s="1">
        <f t="shared" ca="1" si="115"/>
        <v>8997306.4089450706</v>
      </c>
      <c r="AP277" s="1">
        <f t="shared" ca="1" si="115"/>
        <v>8997306.4089450706</v>
      </c>
      <c r="AQ277" s="1">
        <f t="shared" ca="1" si="115"/>
        <v>8997306.4089450706</v>
      </c>
      <c r="AR277" s="1">
        <f t="shared" ca="1" si="115"/>
        <v>8997306.4089450706</v>
      </c>
      <c r="AS277" s="1">
        <f t="shared" ca="1" si="115"/>
        <v>8997306.4089450706</v>
      </c>
      <c r="AT277" s="1">
        <f t="shared" ca="1" si="115"/>
        <v>8997306.4089450706</v>
      </c>
      <c r="AU277" s="1">
        <f t="shared" ca="1" si="115"/>
        <v>8997306.4089450706</v>
      </c>
      <c r="AV277" s="1">
        <f t="shared" ca="1" si="115"/>
        <v>8997306.4089450706</v>
      </c>
      <c r="AW277" s="1">
        <f t="shared" ca="1" si="115"/>
        <v>8997306.4089450706</v>
      </c>
      <c r="AX277" s="1">
        <f t="shared" ca="1" si="115"/>
        <v>8997306.4089450706</v>
      </c>
      <c r="AY277" s="1">
        <f t="shared" ca="1" si="115"/>
        <v>8997306.4089450706</v>
      </c>
      <c r="AZ277" s="1">
        <f t="shared" ca="1" si="115"/>
        <v>8997306.4089450706</v>
      </c>
      <c r="BA277" s="1">
        <f t="shared" ca="1" si="115"/>
        <v>8997306.4089450706</v>
      </c>
      <c r="BB277" s="1">
        <f t="shared" ca="1" si="115"/>
        <v>8997306.4089450706</v>
      </c>
      <c r="BC277" s="1">
        <f t="shared" ca="1" si="115"/>
        <v>8997306.4089450706</v>
      </c>
      <c r="BD277" s="1">
        <f t="shared" ca="1" si="115"/>
        <v>8997306.4089450706</v>
      </c>
      <c r="BE277" s="1">
        <f t="shared" ca="1" si="115"/>
        <v>8997306.4089450706</v>
      </c>
    </row>
    <row r="279" spans="1:57" x14ac:dyDescent="0.3">
      <c r="B279" s="1">
        <f>ROW(Items!$A$9)</f>
        <v>9</v>
      </c>
      <c r="H279" s="13" t="str">
        <f ca="1">INDIRECT($B$1&amp;Items!E$2&amp;$B279)</f>
        <v>Дебиторская задолженность</v>
      </c>
      <c r="I279" s="13" t="str">
        <f ca="1">IF(INDIRECT($B$1&amp;Items!F$2&amp;$B279)="",H279,INDIRECT($B$1&amp;Items!F$2&amp;$B279))</f>
        <v>Дебиторская задолженность</v>
      </c>
      <c r="J279" s="1" t="str">
        <f ca="1">IF(INDIRECT($B$1&amp;Items!G$2&amp;$B279)="",IF(H279&lt;&gt;I279,"  "&amp;I279,I279),"    "&amp;INDIRECT($B$1&amp;Items!G$2&amp;$B279))</f>
        <v>Дебиторская задолженность</v>
      </c>
      <c r="S279" s="1">
        <f t="shared" ref="S279:S286" ca="1" si="116">INDIRECT(ADDRESS(ROW(),SUMIFS($1:$1,$5:$5,MAX($5:$5))))</f>
        <v>0</v>
      </c>
      <c r="V279" s="1">
        <f ca="1">V17+V197-V119</f>
        <v>0</v>
      </c>
      <c r="W279" s="1">
        <f t="shared" ref="W279:BE279" ca="1" si="117">W17+W197-W119</f>
        <v>0</v>
      </c>
      <c r="X279" s="1">
        <f t="shared" ca="1" si="117"/>
        <v>-3928235.7393302638</v>
      </c>
      <c r="Y279" s="1">
        <f t="shared" ca="1" si="117"/>
        <v>-7856471.4786605276</v>
      </c>
      <c r="Z279" s="1">
        <f t="shared" ca="1" si="117"/>
        <v>-13372467.172510508</v>
      </c>
      <c r="AA279" s="1">
        <f t="shared" ca="1" si="117"/>
        <v>14448615.586129427</v>
      </c>
      <c r="AB279" s="1">
        <f t="shared" ca="1" si="117"/>
        <v>0</v>
      </c>
      <c r="AC279" s="1">
        <f t="shared" ca="1" si="117"/>
        <v>0</v>
      </c>
      <c r="AD279" s="1">
        <f t="shared" ca="1" si="117"/>
        <v>0</v>
      </c>
      <c r="AE279" s="1">
        <f t="shared" ca="1" si="117"/>
        <v>0</v>
      </c>
      <c r="AF279" s="1">
        <f t="shared" ca="1" si="117"/>
        <v>0</v>
      </c>
      <c r="AG279" s="1">
        <f t="shared" ca="1" si="117"/>
        <v>0</v>
      </c>
      <c r="AH279" s="1">
        <f t="shared" ca="1" si="117"/>
        <v>0</v>
      </c>
      <c r="AI279" s="1">
        <f t="shared" ca="1" si="117"/>
        <v>0</v>
      </c>
      <c r="AJ279" s="1">
        <f t="shared" ca="1" si="117"/>
        <v>0</v>
      </c>
      <c r="AK279" s="1">
        <f t="shared" ca="1" si="117"/>
        <v>0</v>
      </c>
      <c r="AL279" s="1">
        <f t="shared" ca="1" si="117"/>
        <v>0</v>
      </c>
      <c r="AM279" s="1">
        <f t="shared" ca="1" si="117"/>
        <v>0</v>
      </c>
      <c r="AN279" s="1">
        <f t="shared" ca="1" si="117"/>
        <v>0</v>
      </c>
      <c r="AO279" s="1">
        <f t="shared" ca="1" si="117"/>
        <v>0</v>
      </c>
      <c r="AP279" s="1">
        <f t="shared" ca="1" si="117"/>
        <v>0</v>
      </c>
      <c r="AQ279" s="1">
        <f t="shared" ca="1" si="117"/>
        <v>0</v>
      </c>
      <c r="AR279" s="1">
        <f t="shared" ca="1" si="117"/>
        <v>0</v>
      </c>
      <c r="AS279" s="1">
        <f t="shared" ca="1" si="117"/>
        <v>0</v>
      </c>
      <c r="AT279" s="1">
        <f t="shared" ca="1" si="117"/>
        <v>0</v>
      </c>
      <c r="AU279" s="1">
        <f t="shared" ca="1" si="117"/>
        <v>0</v>
      </c>
      <c r="AV279" s="1">
        <f t="shared" ca="1" si="117"/>
        <v>0</v>
      </c>
      <c r="AW279" s="1">
        <f t="shared" ca="1" si="117"/>
        <v>0</v>
      </c>
      <c r="AX279" s="1">
        <f t="shared" ca="1" si="117"/>
        <v>0</v>
      </c>
      <c r="AY279" s="1">
        <f t="shared" ca="1" si="117"/>
        <v>0</v>
      </c>
      <c r="AZ279" s="1">
        <f t="shared" ca="1" si="117"/>
        <v>0</v>
      </c>
      <c r="BA279" s="1">
        <f t="shared" ca="1" si="117"/>
        <v>0</v>
      </c>
      <c r="BB279" s="1">
        <f t="shared" ca="1" si="117"/>
        <v>0</v>
      </c>
      <c r="BC279" s="1">
        <f t="shared" ca="1" si="117"/>
        <v>0</v>
      </c>
      <c r="BD279" s="1">
        <f t="shared" ca="1" si="117"/>
        <v>0</v>
      </c>
      <c r="BE279" s="1">
        <f t="shared" ca="1" si="117"/>
        <v>0</v>
      </c>
    </row>
    <row r="280" spans="1:57" x14ac:dyDescent="0.3">
      <c r="B280" s="1">
        <f>MAX(B$278:B279)+1</f>
        <v>10</v>
      </c>
      <c r="H280" s="13" t="str">
        <f ca="1">INDIRECT($B$1&amp;Items!E$2&amp;$B280)</f>
        <v>Дебиторская задолженность</v>
      </c>
      <c r="I280" s="13" t="str">
        <f ca="1">IF(INDIRECT($B$1&amp;Items!F$2&amp;$B280)="",H280,INDIRECT($B$1&amp;Items!F$2&amp;$B280))</f>
        <v>ДЗ при реализации</v>
      </c>
      <c r="J280" s="1" t="str">
        <f ca="1">IF(INDIRECT($B$1&amp;Items!G$2&amp;$B280)="",IF(H280&lt;&gt;I280,"  "&amp;I280,I280),"    "&amp;INDIRECT($B$1&amp;Items!G$2&amp;$B280))</f>
        <v xml:space="preserve">  ДЗ при реализации</v>
      </c>
      <c r="S280" s="1">
        <f t="shared" ca="1" si="116"/>
        <v>0</v>
      </c>
      <c r="V280" s="1">
        <f t="shared" ref="V280:BE280" ca="1" si="118">V18+V198-V120</f>
        <v>0</v>
      </c>
      <c r="W280" s="1">
        <f t="shared" ca="1" si="118"/>
        <v>0</v>
      </c>
      <c r="X280" s="1">
        <f t="shared" ca="1" si="118"/>
        <v>-3928235.7393302638</v>
      </c>
      <c r="Y280" s="1">
        <f t="shared" ca="1" si="118"/>
        <v>-7856471.4786605276</v>
      </c>
      <c r="Z280" s="1">
        <f t="shared" ca="1" si="118"/>
        <v>-13372467.172510508</v>
      </c>
      <c r="AA280" s="1">
        <f t="shared" ca="1" si="118"/>
        <v>14448615.586129427</v>
      </c>
      <c r="AB280" s="1">
        <f t="shared" ca="1" si="118"/>
        <v>0</v>
      </c>
      <c r="AC280" s="1">
        <f t="shared" ca="1" si="118"/>
        <v>0</v>
      </c>
      <c r="AD280" s="1">
        <f t="shared" ca="1" si="118"/>
        <v>0</v>
      </c>
      <c r="AE280" s="1">
        <f t="shared" ca="1" si="118"/>
        <v>0</v>
      </c>
      <c r="AF280" s="1">
        <f t="shared" ca="1" si="118"/>
        <v>0</v>
      </c>
      <c r="AG280" s="1">
        <f t="shared" ca="1" si="118"/>
        <v>0</v>
      </c>
      <c r="AH280" s="1">
        <f t="shared" ca="1" si="118"/>
        <v>0</v>
      </c>
      <c r="AI280" s="1">
        <f t="shared" ca="1" si="118"/>
        <v>0</v>
      </c>
      <c r="AJ280" s="1">
        <f t="shared" ca="1" si="118"/>
        <v>0</v>
      </c>
      <c r="AK280" s="1">
        <f t="shared" ca="1" si="118"/>
        <v>0</v>
      </c>
      <c r="AL280" s="1">
        <f t="shared" ca="1" si="118"/>
        <v>0</v>
      </c>
      <c r="AM280" s="1">
        <f t="shared" ca="1" si="118"/>
        <v>0</v>
      </c>
      <c r="AN280" s="1">
        <f t="shared" ca="1" si="118"/>
        <v>0</v>
      </c>
      <c r="AO280" s="1">
        <f t="shared" ca="1" si="118"/>
        <v>0</v>
      </c>
      <c r="AP280" s="1">
        <f t="shared" ca="1" si="118"/>
        <v>0</v>
      </c>
      <c r="AQ280" s="1">
        <f t="shared" ca="1" si="118"/>
        <v>0</v>
      </c>
      <c r="AR280" s="1">
        <f t="shared" ca="1" si="118"/>
        <v>0</v>
      </c>
      <c r="AS280" s="1">
        <f t="shared" ca="1" si="118"/>
        <v>0</v>
      </c>
      <c r="AT280" s="1">
        <f t="shared" ca="1" si="118"/>
        <v>0</v>
      </c>
      <c r="AU280" s="1">
        <f t="shared" ca="1" si="118"/>
        <v>0</v>
      </c>
      <c r="AV280" s="1">
        <f t="shared" ca="1" si="118"/>
        <v>0</v>
      </c>
      <c r="AW280" s="1">
        <f t="shared" ca="1" si="118"/>
        <v>0</v>
      </c>
      <c r="AX280" s="1">
        <f t="shared" ca="1" si="118"/>
        <v>0</v>
      </c>
      <c r="AY280" s="1">
        <f t="shared" ca="1" si="118"/>
        <v>0</v>
      </c>
      <c r="AZ280" s="1">
        <f t="shared" ca="1" si="118"/>
        <v>0</v>
      </c>
      <c r="BA280" s="1">
        <f t="shared" ca="1" si="118"/>
        <v>0</v>
      </c>
      <c r="BB280" s="1">
        <f t="shared" ca="1" si="118"/>
        <v>0</v>
      </c>
      <c r="BC280" s="1">
        <f t="shared" ca="1" si="118"/>
        <v>0</v>
      </c>
      <c r="BD280" s="1">
        <f t="shared" ca="1" si="118"/>
        <v>0</v>
      </c>
      <c r="BE280" s="1">
        <f t="shared" ca="1" si="118"/>
        <v>0</v>
      </c>
    </row>
    <row r="281" spans="1:57" x14ac:dyDescent="0.3">
      <c r="B281" s="1">
        <f>MAX(B$278:B280)+1</f>
        <v>11</v>
      </c>
      <c r="H281" s="13" t="str">
        <f ca="1">INDIRECT($B$1&amp;Items!E$2&amp;$B281)</f>
        <v>Дебиторская задолженность</v>
      </c>
      <c r="I281" s="13" t="str">
        <f ca="1">IF(INDIRECT($B$1&amp;Items!F$2&amp;$B281)="",H281,INDIRECT($B$1&amp;Items!F$2&amp;$B281))</f>
        <v>ДЗ при реализации</v>
      </c>
      <c r="J281" s="1" t="str">
        <f ca="1">IF(INDIRECT($B$1&amp;Items!G$2&amp;$B281)="",IF(H281&lt;&gt;I281,"  "&amp;I281,I281),"    "&amp;INDIRECT($B$1&amp;Items!G$2&amp;$B281))</f>
        <v xml:space="preserve">    Направление-1</v>
      </c>
      <c r="S281" s="1">
        <f t="shared" ca="1" si="116"/>
        <v>0</v>
      </c>
      <c r="V281" s="1">
        <f t="shared" ref="V281:BE281" ca="1" si="119">V19+V199-V121</f>
        <v>0</v>
      </c>
      <c r="W281" s="1">
        <f t="shared" ca="1" si="119"/>
        <v>0</v>
      </c>
      <c r="X281" s="1">
        <f t="shared" ca="1" si="119"/>
        <v>-3928235.7393302638</v>
      </c>
      <c r="Y281" s="1">
        <f t="shared" ca="1" si="119"/>
        <v>-7856471.4786605276</v>
      </c>
      <c r="Z281" s="1">
        <f t="shared" ca="1" si="119"/>
        <v>5892353.6089953948</v>
      </c>
      <c r="AA281" s="1">
        <f t="shared" ca="1" si="119"/>
        <v>0</v>
      </c>
      <c r="AB281" s="1">
        <f t="shared" ca="1" si="119"/>
        <v>0</v>
      </c>
      <c r="AC281" s="1">
        <f t="shared" ca="1" si="119"/>
        <v>0</v>
      </c>
      <c r="AD281" s="1">
        <f t="shared" ca="1" si="119"/>
        <v>0</v>
      </c>
      <c r="AE281" s="1">
        <f t="shared" ca="1" si="119"/>
        <v>0</v>
      </c>
      <c r="AF281" s="1">
        <f t="shared" ca="1" si="119"/>
        <v>0</v>
      </c>
      <c r="AG281" s="1">
        <f t="shared" ca="1" si="119"/>
        <v>0</v>
      </c>
      <c r="AH281" s="1">
        <f t="shared" ca="1" si="119"/>
        <v>0</v>
      </c>
      <c r="AI281" s="1">
        <f t="shared" ca="1" si="119"/>
        <v>0</v>
      </c>
      <c r="AJ281" s="1">
        <f t="shared" ca="1" si="119"/>
        <v>0</v>
      </c>
      <c r="AK281" s="1">
        <f t="shared" ca="1" si="119"/>
        <v>0</v>
      </c>
      <c r="AL281" s="1">
        <f t="shared" ca="1" si="119"/>
        <v>0</v>
      </c>
      <c r="AM281" s="1">
        <f t="shared" ca="1" si="119"/>
        <v>0</v>
      </c>
      <c r="AN281" s="1">
        <f t="shared" ca="1" si="119"/>
        <v>0</v>
      </c>
      <c r="AO281" s="1">
        <f t="shared" ca="1" si="119"/>
        <v>0</v>
      </c>
      <c r="AP281" s="1">
        <f t="shared" ca="1" si="119"/>
        <v>0</v>
      </c>
      <c r="AQ281" s="1">
        <f t="shared" ca="1" si="119"/>
        <v>0</v>
      </c>
      <c r="AR281" s="1">
        <f t="shared" ca="1" si="119"/>
        <v>0</v>
      </c>
      <c r="AS281" s="1">
        <f t="shared" ca="1" si="119"/>
        <v>0</v>
      </c>
      <c r="AT281" s="1">
        <f t="shared" ca="1" si="119"/>
        <v>0</v>
      </c>
      <c r="AU281" s="1">
        <f t="shared" ca="1" si="119"/>
        <v>0</v>
      </c>
      <c r="AV281" s="1">
        <f t="shared" ca="1" si="119"/>
        <v>0</v>
      </c>
      <c r="AW281" s="1">
        <f t="shared" ca="1" si="119"/>
        <v>0</v>
      </c>
      <c r="AX281" s="1">
        <f t="shared" ca="1" si="119"/>
        <v>0</v>
      </c>
      <c r="AY281" s="1">
        <f t="shared" ca="1" si="119"/>
        <v>0</v>
      </c>
      <c r="AZ281" s="1">
        <f t="shared" ca="1" si="119"/>
        <v>0</v>
      </c>
      <c r="BA281" s="1">
        <f t="shared" ca="1" si="119"/>
        <v>0</v>
      </c>
      <c r="BB281" s="1">
        <f t="shared" ca="1" si="119"/>
        <v>0</v>
      </c>
      <c r="BC281" s="1">
        <f t="shared" ca="1" si="119"/>
        <v>0</v>
      </c>
      <c r="BD281" s="1">
        <f t="shared" ca="1" si="119"/>
        <v>0</v>
      </c>
      <c r="BE281" s="1">
        <f t="shared" ca="1" si="119"/>
        <v>0</v>
      </c>
    </row>
    <row r="282" spans="1:57" x14ac:dyDescent="0.3">
      <c r="B282" s="1">
        <f>MAX(B$278:B281)+1</f>
        <v>12</v>
      </c>
      <c r="H282" s="13" t="str">
        <f ca="1">INDIRECT($B$1&amp;Items!E$2&amp;$B282)</f>
        <v>Дебиторская задолженность</v>
      </c>
      <c r="I282" s="13" t="str">
        <f ca="1">IF(INDIRECT($B$1&amp;Items!F$2&amp;$B282)="",H282,INDIRECT($B$1&amp;Items!F$2&amp;$B282))</f>
        <v>ДЗ при реализации</v>
      </c>
      <c r="J282" s="1" t="str">
        <f ca="1">IF(INDIRECT($B$1&amp;Items!G$2&amp;$B282)="",IF(H282&lt;&gt;I282,"  "&amp;I282,I282),"    "&amp;INDIRECT($B$1&amp;Items!G$2&amp;$B282))</f>
        <v xml:space="preserve">    Направление-2</v>
      </c>
      <c r="S282" s="1">
        <f t="shared" ca="1" si="116"/>
        <v>0</v>
      </c>
      <c r="V282" s="1">
        <f t="shared" ref="V282:BE282" ca="1" si="120">V20+V200-V122</f>
        <v>0</v>
      </c>
      <c r="W282" s="1">
        <f t="shared" ca="1" si="120"/>
        <v>0</v>
      </c>
      <c r="X282" s="1">
        <f t="shared" ca="1" si="120"/>
        <v>0</v>
      </c>
      <c r="Y282" s="1">
        <f t="shared" ca="1" si="120"/>
        <v>0</v>
      </c>
      <c r="Z282" s="1">
        <f t="shared" ca="1" si="120"/>
        <v>-19264820.781505901</v>
      </c>
      <c r="AA282" s="1">
        <f t="shared" ca="1" si="120"/>
        <v>14448615.586129425</v>
      </c>
      <c r="AB282" s="1">
        <f t="shared" ca="1" si="120"/>
        <v>0</v>
      </c>
      <c r="AC282" s="1">
        <f t="shared" ca="1" si="120"/>
        <v>0</v>
      </c>
      <c r="AD282" s="1">
        <f t="shared" ca="1" si="120"/>
        <v>0</v>
      </c>
      <c r="AE282" s="1">
        <f t="shared" ca="1" si="120"/>
        <v>0</v>
      </c>
      <c r="AF282" s="1">
        <f t="shared" ca="1" si="120"/>
        <v>0</v>
      </c>
      <c r="AG282" s="1">
        <f t="shared" ca="1" si="120"/>
        <v>0</v>
      </c>
      <c r="AH282" s="1">
        <f t="shared" ca="1" si="120"/>
        <v>0</v>
      </c>
      <c r="AI282" s="1">
        <f t="shared" ca="1" si="120"/>
        <v>0</v>
      </c>
      <c r="AJ282" s="1">
        <f t="shared" ca="1" si="120"/>
        <v>0</v>
      </c>
      <c r="AK282" s="1">
        <f t="shared" ca="1" si="120"/>
        <v>0</v>
      </c>
      <c r="AL282" s="1">
        <f t="shared" ca="1" si="120"/>
        <v>0</v>
      </c>
      <c r="AM282" s="1">
        <f t="shared" ca="1" si="120"/>
        <v>0</v>
      </c>
      <c r="AN282" s="1">
        <f t="shared" ca="1" si="120"/>
        <v>0</v>
      </c>
      <c r="AO282" s="1">
        <f t="shared" ca="1" si="120"/>
        <v>0</v>
      </c>
      <c r="AP282" s="1">
        <f t="shared" ca="1" si="120"/>
        <v>0</v>
      </c>
      <c r="AQ282" s="1">
        <f t="shared" ca="1" si="120"/>
        <v>0</v>
      </c>
      <c r="AR282" s="1">
        <f t="shared" ca="1" si="120"/>
        <v>0</v>
      </c>
      <c r="AS282" s="1">
        <f t="shared" ca="1" si="120"/>
        <v>0</v>
      </c>
      <c r="AT282" s="1">
        <f t="shared" ca="1" si="120"/>
        <v>0</v>
      </c>
      <c r="AU282" s="1">
        <f t="shared" ca="1" si="120"/>
        <v>0</v>
      </c>
      <c r="AV282" s="1">
        <f t="shared" ca="1" si="120"/>
        <v>0</v>
      </c>
      <c r="AW282" s="1">
        <f t="shared" ca="1" si="120"/>
        <v>0</v>
      </c>
      <c r="AX282" s="1">
        <f t="shared" ca="1" si="120"/>
        <v>0</v>
      </c>
      <c r="AY282" s="1">
        <f t="shared" ca="1" si="120"/>
        <v>0</v>
      </c>
      <c r="AZ282" s="1">
        <f t="shared" ca="1" si="120"/>
        <v>0</v>
      </c>
      <c r="BA282" s="1">
        <f t="shared" ca="1" si="120"/>
        <v>0</v>
      </c>
      <c r="BB282" s="1">
        <f t="shared" ca="1" si="120"/>
        <v>0</v>
      </c>
      <c r="BC282" s="1">
        <f t="shared" ca="1" si="120"/>
        <v>0</v>
      </c>
      <c r="BD282" s="1">
        <f t="shared" ca="1" si="120"/>
        <v>0</v>
      </c>
      <c r="BE282" s="1">
        <f t="shared" ca="1" si="120"/>
        <v>0</v>
      </c>
    </row>
    <row r="283" spans="1:57" x14ac:dyDescent="0.3">
      <c r="B283" s="1">
        <f>MAX(B$278:B282)+1</f>
        <v>13</v>
      </c>
      <c r="H283" s="13" t="str">
        <f ca="1">INDIRECT($B$1&amp;Items!E$2&amp;$B283)</f>
        <v>Дебиторская задолженность</v>
      </c>
      <c r="I283" s="13" t="str">
        <f ca="1">IF(INDIRECT($B$1&amp;Items!F$2&amp;$B283)="",H283,INDIRECT($B$1&amp;Items!F$2&amp;$B283))</f>
        <v>ДЗ при реализации</v>
      </c>
      <c r="J283" s="1" t="str">
        <f ca="1">IF(INDIRECT($B$1&amp;Items!G$2&amp;$B283)="",IF(H283&lt;&gt;I283,"  "&amp;I283,I283),"    "&amp;INDIRECT($B$1&amp;Items!G$2&amp;$B283))</f>
        <v xml:space="preserve">    Направление-3</v>
      </c>
      <c r="S283" s="1">
        <f t="shared" ca="1" si="116"/>
        <v>0</v>
      </c>
      <c r="V283" s="1">
        <f t="shared" ref="V283:BE283" ca="1" si="121">V21+V201-V123</f>
        <v>0</v>
      </c>
      <c r="W283" s="1">
        <f t="shared" ca="1" si="121"/>
        <v>0</v>
      </c>
      <c r="X283" s="1">
        <f t="shared" ca="1" si="121"/>
        <v>0</v>
      </c>
      <c r="Y283" s="1">
        <f t="shared" ca="1" si="121"/>
        <v>0</v>
      </c>
      <c r="Z283" s="1">
        <f t="shared" ca="1" si="121"/>
        <v>0</v>
      </c>
      <c r="AA283" s="1">
        <f t="shared" ca="1" si="121"/>
        <v>0</v>
      </c>
      <c r="AB283" s="1">
        <f t="shared" ca="1" si="121"/>
        <v>0</v>
      </c>
      <c r="AC283" s="1">
        <f t="shared" ca="1" si="121"/>
        <v>0</v>
      </c>
      <c r="AD283" s="1">
        <f t="shared" ca="1" si="121"/>
        <v>0</v>
      </c>
      <c r="AE283" s="1">
        <f t="shared" ca="1" si="121"/>
        <v>0</v>
      </c>
      <c r="AF283" s="1">
        <f t="shared" ca="1" si="121"/>
        <v>0</v>
      </c>
      <c r="AG283" s="1">
        <f t="shared" ca="1" si="121"/>
        <v>0</v>
      </c>
      <c r="AH283" s="1">
        <f t="shared" ca="1" si="121"/>
        <v>0</v>
      </c>
      <c r="AI283" s="1">
        <f t="shared" ca="1" si="121"/>
        <v>0</v>
      </c>
      <c r="AJ283" s="1">
        <f t="shared" ca="1" si="121"/>
        <v>0</v>
      </c>
      <c r="AK283" s="1">
        <f t="shared" ca="1" si="121"/>
        <v>0</v>
      </c>
      <c r="AL283" s="1">
        <f t="shared" ca="1" si="121"/>
        <v>0</v>
      </c>
      <c r="AM283" s="1">
        <f t="shared" ca="1" si="121"/>
        <v>0</v>
      </c>
      <c r="AN283" s="1">
        <f t="shared" ca="1" si="121"/>
        <v>0</v>
      </c>
      <c r="AO283" s="1">
        <f t="shared" ca="1" si="121"/>
        <v>0</v>
      </c>
      <c r="AP283" s="1">
        <f t="shared" ca="1" si="121"/>
        <v>0</v>
      </c>
      <c r="AQ283" s="1">
        <f t="shared" ca="1" si="121"/>
        <v>0</v>
      </c>
      <c r="AR283" s="1">
        <f t="shared" ca="1" si="121"/>
        <v>0</v>
      </c>
      <c r="AS283" s="1">
        <f t="shared" ca="1" si="121"/>
        <v>0</v>
      </c>
      <c r="AT283" s="1">
        <f t="shared" ca="1" si="121"/>
        <v>0</v>
      </c>
      <c r="AU283" s="1">
        <f t="shared" ca="1" si="121"/>
        <v>0</v>
      </c>
      <c r="AV283" s="1">
        <f t="shared" ca="1" si="121"/>
        <v>0</v>
      </c>
      <c r="AW283" s="1">
        <f t="shared" ca="1" si="121"/>
        <v>0</v>
      </c>
      <c r="AX283" s="1">
        <f t="shared" ca="1" si="121"/>
        <v>0</v>
      </c>
      <c r="AY283" s="1">
        <f t="shared" ca="1" si="121"/>
        <v>0</v>
      </c>
      <c r="AZ283" s="1">
        <f t="shared" ca="1" si="121"/>
        <v>0</v>
      </c>
      <c r="BA283" s="1">
        <f t="shared" ca="1" si="121"/>
        <v>0</v>
      </c>
      <c r="BB283" s="1">
        <f t="shared" ca="1" si="121"/>
        <v>0</v>
      </c>
      <c r="BC283" s="1">
        <f t="shared" ca="1" si="121"/>
        <v>0</v>
      </c>
      <c r="BD283" s="1">
        <f t="shared" ca="1" si="121"/>
        <v>0</v>
      </c>
      <c r="BE283" s="1">
        <f t="shared" ca="1" si="121"/>
        <v>0</v>
      </c>
    </row>
    <row r="284" spans="1:57" x14ac:dyDescent="0.3">
      <c r="B284" s="1">
        <f>MAX(B$278:B283)+1</f>
        <v>14</v>
      </c>
      <c r="H284" s="13" t="str">
        <f ca="1">INDIRECT($B$1&amp;Items!E$2&amp;$B284)</f>
        <v>Дебиторская задолженность</v>
      </c>
      <c r="I284" s="13" t="str">
        <f ca="1">IF(INDIRECT($B$1&amp;Items!F$2&amp;$B284)="",H284,INDIRECT($B$1&amp;Items!F$2&amp;$B284))</f>
        <v>Прочая ДЗ</v>
      </c>
      <c r="J284" s="1" t="str">
        <f ca="1">IF(INDIRECT($B$1&amp;Items!G$2&amp;$B284)="",IF(H284&lt;&gt;I284,"  "&amp;I284,I284),"    "&amp;INDIRECT($B$1&amp;Items!G$2&amp;$B284))</f>
        <v xml:space="preserve">  Прочая ДЗ</v>
      </c>
      <c r="S284" s="1">
        <f t="shared" ca="1" si="116"/>
        <v>0</v>
      </c>
      <c r="V284" s="1">
        <f t="shared" ref="V284:BE284" ca="1" si="122">V22+V202-V124</f>
        <v>0</v>
      </c>
      <c r="W284" s="1">
        <f t="shared" ca="1" si="122"/>
        <v>0</v>
      </c>
      <c r="X284" s="1">
        <f t="shared" ca="1" si="122"/>
        <v>0</v>
      </c>
      <c r="Y284" s="1">
        <f t="shared" ca="1" si="122"/>
        <v>0</v>
      </c>
      <c r="Z284" s="1">
        <f t="shared" ca="1" si="122"/>
        <v>0</v>
      </c>
      <c r="AA284" s="1">
        <f t="shared" ca="1" si="122"/>
        <v>0</v>
      </c>
      <c r="AB284" s="1">
        <f t="shared" ca="1" si="122"/>
        <v>0</v>
      </c>
      <c r="AC284" s="1">
        <f t="shared" ca="1" si="122"/>
        <v>0</v>
      </c>
      <c r="AD284" s="1">
        <f t="shared" ca="1" si="122"/>
        <v>0</v>
      </c>
      <c r="AE284" s="1">
        <f t="shared" ca="1" si="122"/>
        <v>0</v>
      </c>
      <c r="AF284" s="1">
        <f t="shared" ca="1" si="122"/>
        <v>0</v>
      </c>
      <c r="AG284" s="1">
        <f t="shared" ca="1" si="122"/>
        <v>0</v>
      </c>
      <c r="AH284" s="1">
        <f t="shared" ca="1" si="122"/>
        <v>0</v>
      </c>
      <c r="AI284" s="1">
        <f t="shared" ca="1" si="122"/>
        <v>0</v>
      </c>
      <c r="AJ284" s="1">
        <f t="shared" ca="1" si="122"/>
        <v>0</v>
      </c>
      <c r="AK284" s="1">
        <f t="shared" ca="1" si="122"/>
        <v>0</v>
      </c>
      <c r="AL284" s="1">
        <f t="shared" ca="1" si="122"/>
        <v>0</v>
      </c>
      <c r="AM284" s="1">
        <f t="shared" ca="1" si="122"/>
        <v>0</v>
      </c>
      <c r="AN284" s="1">
        <f t="shared" ca="1" si="122"/>
        <v>0</v>
      </c>
      <c r="AO284" s="1">
        <f t="shared" ca="1" si="122"/>
        <v>0</v>
      </c>
      <c r="AP284" s="1">
        <f t="shared" ca="1" si="122"/>
        <v>0</v>
      </c>
      <c r="AQ284" s="1">
        <f t="shared" ca="1" si="122"/>
        <v>0</v>
      </c>
      <c r="AR284" s="1">
        <f t="shared" ca="1" si="122"/>
        <v>0</v>
      </c>
      <c r="AS284" s="1">
        <f t="shared" ca="1" si="122"/>
        <v>0</v>
      </c>
      <c r="AT284" s="1">
        <f t="shared" ca="1" si="122"/>
        <v>0</v>
      </c>
      <c r="AU284" s="1">
        <f t="shared" ca="1" si="122"/>
        <v>0</v>
      </c>
      <c r="AV284" s="1">
        <f t="shared" ca="1" si="122"/>
        <v>0</v>
      </c>
      <c r="AW284" s="1">
        <f t="shared" ca="1" si="122"/>
        <v>0</v>
      </c>
      <c r="AX284" s="1">
        <f t="shared" ca="1" si="122"/>
        <v>0</v>
      </c>
      <c r="AY284" s="1">
        <f t="shared" ca="1" si="122"/>
        <v>0</v>
      </c>
      <c r="AZ284" s="1">
        <f t="shared" ca="1" si="122"/>
        <v>0</v>
      </c>
      <c r="BA284" s="1">
        <f t="shared" ca="1" si="122"/>
        <v>0</v>
      </c>
      <c r="BB284" s="1">
        <f t="shared" ca="1" si="122"/>
        <v>0</v>
      </c>
      <c r="BC284" s="1">
        <f t="shared" ca="1" si="122"/>
        <v>0</v>
      </c>
      <c r="BD284" s="1">
        <f t="shared" ca="1" si="122"/>
        <v>0</v>
      </c>
      <c r="BE284" s="1">
        <f t="shared" ca="1" si="122"/>
        <v>0</v>
      </c>
    </row>
    <row r="285" spans="1:57" x14ac:dyDescent="0.3">
      <c r="B285" s="1">
        <f>MAX(B$278:B284)+1</f>
        <v>15</v>
      </c>
      <c r="H285" s="13" t="str">
        <f ca="1">INDIRECT($B$1&amp;Items!E$2&amp;$B285)</f>
        <v>Дебиторская задолженность</v>
      </c>
      <c r="I285" s="13" t="str">
        <f ca="1">IF(INDIRECT($B$1&amp;Items!F$2&amp;$B285)="",H285,INDIRECT($B$1&amp;Items!F$2&amp;$B285))</f>
        <v>Прочая ДЗ</v>
      </c>
      <c r="J285" s="1" t="str">
        <f ca="1">IF(INDIRECT($B$1&amp;Items!G$2&amp;$B285)="",IF(H285&lt;&gt;I285,"  "&amp;I285,I285),"    "&amp;INDIRECT($B$1&amp;Items!G$2&amp;$B285))</f>
        <v xml:space="preserve">    Прочие продажи-1</v>
      </c>
      <c r="S285" s="1">
        <f t="shared" ca="1" si="116"/>
        <v>0</v>
      </c>
      <c r="V285" s="1">
        <f t="shared" ref="V285:BE285" ca="1" si="123">V23+V203-V125</f>
        <v>0</v>
      </c>
      <c r="W285" s="1">
        <f t="shared" ca="1" si="123"/>
        <v>0</v>
      </c>
      <c r="X285" s="1">
        <f t="shared" ca="1" si="123"/>
        <v>0</v>
      </c>
      <c r="Y285" s="1">
        <f t="shared" ca="1" si="123"/>
        <v>0</v>
      </c>
      <c r="Z285" s="1">
        <f t="shared" ca="1" si="123"/>
        <v>0</v>
      </c>
      <c r="AA285" s="1">
        <f t="shared" ca="1" si="123"/>
        <v>0</v>
      </c>
      <c r="AB285" s="1">
        <f t="shared" ca="1" si="123"/>
        <v>0</v>
      </c>
      <c r="AC285" s="1">
        <f t="shared" ca="1" si="123"/>
        <v>0</v>
      </c>
      <c r="AD285" s="1">
        <f t="shared" ca="1" si="123"/>
        <v>0</v>
      </c>
      <c r="AE285" s="1">
        <f t="shared" ca="1" si="123"/>
        <v>0</v>
      </c>
      <c r="AF285" s="1">
        <f t="shared" ca="1" si="123"/>
        <v>0</v>
      </c>
      <c r="AG285" s="1">
        <f t="shared" ca="1" si="123"/>
        <v>0</v>
      </c>
      <c r="AH285" s="1">
        <f t="shared" ca="1" si="123"/>
        <v>0</v>
      </c>
      <c r="AI285" s="1">
        <f t="shared" ca="1" si="123"/>
        <v>0</v>
      </c>
      <c r="AJ285" s="1">
        <f t="shared" ca="1" si="123"/>
        <v>0</v>
      </c>
      <c r="AK285" s="1">
        <f t="shared" ca="1" si="123"/>
        <v>0</v>
      </c>
      <c r="AL285" s="1">
        <f t="shared" ca="1" si="123"/>
        <v>0</v>
      </c>
      <c r="AM285" s="1">
        <f t="shared" ca="1" si="123"/>
        <v>0</v>
      </c>
      <c r="AN285" s="1">
        <f t="shared" ca="1" si="123"/>
        <v>0</v>
      </c>
      <c r="AO285" s="1">
        <f t="shared" ca="1" si="123"/>
        <v>0</v>
      </c>
      <c r="AP285" s="1">
        <f t="shared" ca="1" si="123"/>
        <v>0</v>
      </c>
      <c r="AQ285" s="1">
        <f t="shared" ca="1" si="123"/>
        <v>0</v>
      </c>
      <c r="AR285" s="1">
        <f t="shared" ca="1" si="123"/>
        <v>0</v>
      </c>
      <c r="AS285" s="1">
        <f t="shared" ca="1" si="123"/>
        <v>0</v>
      </c>
      <c r="AT285" s="1">
        <f t="shared" ca="1" si="123"/>
        <v>0</v>
      </c>
      <c r="AU285" s="1">
        <f t="shared" ca="1" si="123"/>
        <v>0</v>
      </c>
      <c r="AV285" s="1">
        <f t="shared" ca="1" si="123"/>
        <v>0</v>
      </c>
      <c r="AW285" s="1">
        <f t="shared" ca="1" si="123"/>
        <v>0</v>
      </c>
      <c r="AX285" s="1">
        <f t="shared" ca="1" si="123"/>
        <v>0</v>
      </c>
      <c r="AY285" s="1">
        <f t="shared" ca="1" si="123"/>
        <v>0</v>
      </c>
      <c r="AZ285" s="1">
        <f t="shared" ca="1" si="123"/>
        <v>0</v>
      </c>
      <c r="BA285" s="1">
        <f t="shared" ca="1" si="123"/>
        <v>0</v>
      </c>
      <c r="BB285" s="1">
        <f t="shared" ca="1" si="123"/>
        <v>0</v>
      </c>
      <c r="BC285" s="1">
        <f t="shared" ca="1" si="123"/>
        <v>0</v>
      </c>
      <c r="BD285" s="1">
        <f t="shared" ca="1" si="123"/>
        <v>0</v>
      </c>
      <c r="BE285" s="1">
        <f t="shared" ca="1" si="123"/>
        <v>0</v>
      </c>
    </row>
    <row r="286" spans="1:57" x14ac:dyDescent="0.3">
      <c r="B286" s="1">
        <f>MAX(B$278:B285)+1</f>
        <v>16</v>
      </c>
      <c r="H286" s="13" t="str">
        <f ca="1">INDIRECT($B$1&amp;Items!E$2&amp;$B286)</f>
        <v>Дебиторская задолженность</v>
      </c>
      <c r="I286" s="13" t="str">
        <f ca="1">IF(INDIRECT($B$1&amp;Items!F$2&amp;$B286)="",H286,INDIRECT($B$1&amp;Items!F$2&amp;$B286))</f>
        <v>Прочая ДЗ</v>
      </c>
      <c r="J286" s="1" t="str">
        <f ca="1">IF(INDIRECT($B$1&amp;Items!G$2&amp;$B286)="",IF(H286&lt;&gt;I286,"  "&amp;I286,I286),"    "&amp;INDIRECT($B$1&amp;Items!G$2&amp;$B286))</f>
        <v xml:space="preserve">    Прочие продажи-2</v>
      </c>
      <c r="S286" s="1">
        <f t="shared" ca="1" si="116"/>
        <v>0</v>
      </c>
      <c r="V286" s="1">
        <f t="shared" ref="V286:BE286" ca="1" si="124">V24+V204-V126</f>
        <v>0</v>
      </c>
      <c r="W286" s="1">
        <f t="shared" ca="1" si="124"/>
        <v>0</v>
      </c>
      <c r="X286" s="1">
        <f t="shared" ca="1" si="124"/>
        <v>0</v>
      </c>
      <c r="Y286" s="1">
        <f t="shared" ca="1" si="124"/>
        <v>0</v>
      </c>
      <c r="Z286" s="1">
        <f t="shared" ca="1" si="124"/>
        <v>0</v>
      </c>
      <c r="AA286" s="1">
        <f t="shared" ca="1" si="124"/>
        <v>0</v>
      </c>
      <c r="AB286" s="1">
        <f t="shared" ca="1" si="124"/>
        <v>0</v>
      </c>
      <c r="AC286" s="1">
        <f t="shared" ca="1" si="124"/>
        <v>0</v>
      </c>
      <c r="AD286" s="1">
        <f t="shared" ca="1" si="124"/>
        <v>0</v>
      </c>
      <c r="AE286" s="1">
        <f t="shared" ca="1" si="124"/>
        <v>0</v>
      </c>
      <c r="AF286" s="1">
        <f t="shared" ca="1" si="124"/>
        <v>0</v>
      </c>
      <c r="AG286" s="1">
        <f t="shared" ca="1" si="124"/>
        <v>0</v>
      </c>
      <c r="AH286" s="1">
        <f t="shared" ca="1" si="124"/>
        <v>0</v>
      </c>
      <c r="AI286" s="1">
        <f t="shared" ca="1" si="124"/>
        <v>0</v>
      </c>
      <c r="AJ286" s="1">
        <f t="shared" ca="1" si="124"/>
        <v>0</v>
      </c>
      <c r="AK286" s="1">
        <f t="shared" ca="1" si="124"/>
        <v>0</v>
      </c>
      <c r="AL286" s="1">
        <f t="shared" ca="1" si="124"/>
        <v>0</v>
      </c>
      <c r="AM286" s="1">
        <f t="shared" ca="1" si="124"/>
        <v>0</v>
      </c>
      <c r="AN286" s="1">
        <f t="shared" ca="1" si="124"/>
        <v>0</v>
      </c>
      <c r="AO286" s="1">
        <f t="shared" ca="1" si="124"/>
        <v>0</v>
      </c>
      <c r="AP286" s="1">
        <f t="shared" ca="1" si="124"/>
        <v>0</v>
      </c>
      <c r="AQ286" s="1">
        <f t="shared" ca="1" si="124"/>
        <v>0</v>
      </c>
      <c r="AR286" s="1">
        <f t="shared" ca="1" si="124"/>
        <v>0</v>
      </c>
      <c r="AS286" s="1">
        <f t="shared" ca="1" si="124"/>
        <v>0</v>
      </c>
      <c r="AT286" s="1">
        <f t="shared" ca="1" si="124"/>
        <v>0</v>
      </c>
      <c r="AU286" s="1">
        <f t="shared" ca="1" si="124"/>
        <v>0</v>
      </c>
      <c r="AV286" s="1">
        <f t="shared" ca="1" si="124"/>
        <v>0</v>
      </c>
      <c r="AW286" s="1">
        <f t="shared" ca="1" si="124"/>
        <v>0</v>
      </c>
      <c r="AX286" s="1">
        <f t="shared" ca="1" si="124"/>
        <v>0</v>
      </c>
      <c r="AY286" s="1">
        <f t="shared" ca="1" si="124"/>
        <v>0</v>
      </c>
      <c r="AZ286" s="1">
        <f t="shared" ca="1" si="124"/>
        <v>0</v>
      </c>
      <c r="BA286" s="1">
        <f t="shared" ca="1" si="124"/>
        <v>0</v>
      </c>
      <c r="BB286" s="1">
        <f t="shared" ca="1" si="124"/>
        <v>0</v>
      </c>
      <c r="BC286" s="1">
        <f t="shared" ca="1" si="124"/>
        <v>0</v>
      </c>
      <c r="BD286" s="1">
        <f t="shared" ca="1" si="124"/>
        <v>0</v>
      </c>
      <c r="BE286" s="1">
        <f t="shared" ca="1" si="124"/>
        <v>0</v>
      </c>
    </row>
    <row r="287" spans="1:57" ht="4.95" customHeight="1" x14ac:dyDescent="0.3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</row>
    <row r="289" spans="1:57" x14ac:dyDescent="0.3">
      <c r="B289" s="1">
        <f>ROW(Items!$A$83)</f>
        <v>83</v>
      </c>
      <c r="H289" s="13" t="str">
        <f ca="1">INDIRECT($B$1&amp;Items!E$2&amp;$B289)</f>
        <v>Незавершенное производство</v>
      </c>
      <c r="I289" s="13" t="str">
        <f ca="1">IF(INDIRECT($B$1&amp;Items!F$2&amp;$B289)="",H289,INDIRECT($B$1&amp;Items!F$2&amp;$B289))</f>
        <v>Незавершенное производство</v>
      </c>
      <c r="J289" s="1" t="str">
        <f ca="1">IF(INDIRECT($B$1&amp;Items!G$2&amp;$B289)="",IF(H289&lt;&gt;I289,"  "&amp;I289,I289),"    "&amp;INDIRECT($B$1&amp;Items!G$2&amp;$B289))</f>
        <v>Незавершенное производство</v>
      </c>
      <c r="S289" s="1">
        <f ca="1">SUM(S290:S295)</f>
        <v>20582073.484514847</v>
      </c>
      <c r="V289" s="1">
        <f ca="1">SUM(V290:V295)</f>
        <v>12166127.686100001</v>
      </c>
      <c r="W289" s="1">
        <f t="shared" ref="W289" ca="1" si="125">SUM(W290:W295)</f>
        <v>22773648.879333999</v>
      </c>
      <c r="X289" s="1">
        <f ca="1">SUM(X290:X295)</f>
        <v>35867379.952873006</v>
      </c>
      <c r="Y289" s="1">
        <f t="shared" ref="Y289" ca="1" si="126">SUM(Y290:Y295)</f>
        <v>44661231.573518999</v>
      </c>
      <c r="Z289" s="1">
        <f t="shared" ref="Z289" ca="1" si="127">SUM(Z290:Z295)</f>
        <v>42254107.923230797</v>
      </c>
      <c r="AA289" s="1">
        <f t="shared" ref="AA289" ca="1" si="128">SUM(AA290:AA295)</f>
        <v>20582073.484514847</v>
      </c>
      <c r="AB289" s="1">
        <f t="shared" ref="AB289" ca="1" si="129">SUM(AB290:AB295)</f>
        <v>20582073.484514847</v>
      </c>
      <c r="AC289" s="1">
        <f t="shared" ref="AC289" ca="1" si="130">SUM(AC290:AC295)</f>
        <v>20582073.484514847</v>
      </c>
      <c r="AD289" s="1">
        <f t="shared" ref="AD289" ca="1" si="131">SUM(AD290:AD295)</f>
        <v>20582073.484514847</v>
      </c>
      <c r="AE289" s="1">
        <f t="shared" ref="AE289" ca="1" si="132">SUM(AE290:AE295)</f>
        <v>20582073.484514847</v>
      </c>
      <c r="AF289" s="1">
        <f t="shared" ref="AF289" ca="1" si="133">SUM(AF290:AF295)</f>
        <v>20582073.484514847</v>
      </c>
      <c r="AG289" s="1">
        <f t="shared" ref="AG289" ca="1" si="134">SUM(AG290:AG295)</f>
        <v>20582073.484514847</v>
      </c>
      <c r="AH289" s="1">
        <f t="shared" ref="AH289" ca="1" si="135">SUM(AH290:AH295)</f>
        <v>20582073.484514847</v>
      </c>
      <c r="AI289" s="1">
        <f t="shared" ref="AI289" ca="1" si="136">SUM(AI290:AI295)</f>
        <v>20582073.484514847</v>
      </c>
      <c r="AJ289" s="1">
        <f t="shared" ref="AJ289" ca="1" si="137">SUM(AJ290:AJ295)</f>
        <v>20582073.484514847</v>
      </c>
      <c r="AK289" s="1">
        <f t="shared" ref="AK289" ca="1" si="138">SUM(AK290:AK295)</f>
        <v>20582073.484514847</v>
      </c>
      <c r="AL289" s="1">
        <f t="shared" ref="AL289" ca="1" si="139">SUM(AL290:AL295)</f>
        <v>20582073.484514847</v>
      </c>
      <c r="AM289" s="1">
        <f t="shared" ref="AM289" ca="1" si="140">SUM(AM290:AM295)</f>
        <v>20582073.484514847</v>
      </c>
      <c r="AN289" s="1">
        <f t="shared" ref="AN289" ca="1" si="141">SUM(AN290:AN295)</f>
        <v>20582073.484514847</v>
      </c>
      <c r="AO289" s="1">
        <f t="shared" ref="AO289" ca="1" si="142">SUM(AO290:AO295)</f>
        <v>20582073.484514847</v>
      </c>
      <c r="AP289" s="1">
        <f t="shared" ref="AP289" ca="1" si="143">SUM(AP290:AP295)</f>
        <v>20582073.484514847</v>
      </c>
      <c r="AQ289" s="1">
        <f t="shared" ref="AQ289" ca="1" si="144">SUM(AQ290:AQ295)</f>
        <v>20582073.484514847</v>
      </c>
      <c r="AR289" s="1">
        <f t="shared" ref="AR289" ca="1" si="145">SUM(AR290:AR295)</f>
        <v>20582073.484514847</v>
      </c>
      <c r="AS289" s="1">
        <f t="shared" ref="AS289" ca="1" si="146">SUM(AS290:AS295)</f>
        <v>20582073.484514847</v>
      </c>
      <c r="AT289" s="1">
        <f t="shared" ref="AT289" ca="1" si="147">SUM(AT290:AT295)</f>
        <v>20582073.484514847</v>
      </c>
      <c r="AU289" s="1">
        <f t="shared" ref="AU289" ca="1" si="148">SUM(AU290:AU295)</f>
        <v>20582073.484514847</v>
      </c>
      <c r="AV289" s="1">
        <f t="shared" ref="AV289" ca="1" si="149">SUM(AV290:AV295)</f>
        <v>20582073.484514847</v>
      </c>
      <c r="AW289" s="1">
        <f t="shared" ref="AW289" ca="1" si="150">SUM(AW290:AW295)</f>
        <v>20582073.484514847</v>
      </c>
      <c r="AX289" s="1">
        <f t="shared" ref="AX289" ca="1" si="151">SUM(AX290:AX295)</f>
        <v>20582073.484514847</v>
      </c>
      <c r="AY289" s="1">
        <f t="shared" ref="AY289" ca="1" si="152">SUM(AY290:AY295)</f>
        <v>20582073.484514847</v>
      </c>
      <c r="AZ289" s="1">
        <f t="shared" ref="AZ289" ca="1" si="153">SUM(AZ290:AZ295)</f>
        <v>20582073.484514847</v>
      </c>
      <c r="BA289" s="1">
        <f t="shared" ref="BA289" ca="1" si="154">SUM(BA290:BA295)</f>
        <v>20582073.484514847</v>
      </c>
      <c r="BB289" s="1">
        <f t="shared" ref="BB289" ca="1" si="155">SUM(BB290:BB295)</f>
        <v>20582073.484514847</v>
      </c>
      <c r="BC289" s="1">
        <f t="shared" ref="BC289" ca="1" si="156">SUM(BC290:BC295)</f>
        <v>20582073.484514847</v>
      </c>
      <c r="BD289" s="1">
        <f t="shared" ref="BD289" ca="1" si="157">SUM(BD290:BD295)</f>
        <v>20582073.484514847</v>
      </c>
      <c r="BE289" s="1">
        <f t="shared" ref="BE289" ca="1" si="158">SUM(BE290:BE295)</f>
        <v>20582073.484514847</v>
      </c>
    </row>
    <row r="290" spans="1:57" x14ac:dyDescent="0.3">
      <c r="B290" s="1">
        <f>MAX(B$288:B289)+1</f>
        <v>84</v>
      </c>
      <c r="H290" s="13" t="str">
        <f ca="1">INDIRECT($B$1&amp;Items!E$2&amp;$B290)</f>
        <v>Незавершенное производство</v>
      </c>
      <c r="I290" s="13" t="str">
        <f ca="1">IF(INDIRECT($B$1&amp;Items!F$2&amp;$B290)="",H290,INDIRECT($B$1&amp;Items!F$2&amp;$B290))</f>
        <v>Начисление затрат этапа-1 бизнес-процесса</v>
      </c>
      <c r="J290" s="1" t="str">
        <f ca="1">IF(INDIRECT($B$1&amp;Items!G$2&amp;$B290)="",IF(H290&lt;&gt;I290,"  "&amp;I290,I290),"    "&amp;INDIRECT($B$1&amp;Items!G$2&amp;$B290))</f>
        <v xml:space="preserve">  Начисление затрат этапа-1 бизнес-процесса</v>
      </c>
      <c r="S290" s="1">
        <f ca="1">INDIRECT(ADDRESS(ROW(),SUMIFS($1:$1,$5:$5,MAX($5:$5))))</f>
        <v>4375517.3069999991</v>
      </c>
      <c r="V290" s="1">
        <f ca="1">V28+V52-V206</f>
        <v>3995100</v>
      </c>
      <c r="W290" s="1">
        <f t="shared" ref="W290:BE290" ca="1" si="159">W28+W52-W206</f>
        <v>6204757</v>
      </c>
      <c r="X290" s="1">
        <f t="shared" ca="1" si="159"/>
        <v>11098926.2893</v>
      </c>
      <c r="Y290" s="1">
        <f t="shared" ca="1" si="159"/>
        <v>12501478.02</v>
      </c>
      <c r="Z290" s="1">
        <f t="shared" ca="1" si="159"/>
        <v>10001182.415999999</v>
      </c>
      <c r="AA290" s="1">
        <f t="shared" ca="1" si="159"/>
        <v>4375517.3069999991</v>
      </c>
      <c r="AB290" s="1">
        <f t="shared" ca="1" si="159"/>
        <v>4375517.3069999991</v>
      </c>
      <c r="AC290" s="1">
        <f t="shared" ca="1" si="159"/>
        <v>4375517.3069999991</v>
      </c>
      <c r="AD290" s="1">
        <f t="shared" ca="1" si="159"/>
        <v>4375517.3069999991</v>
      </c>
      <c r="AE290" s="1">
        <f t="shared" ca="1" si="159"/>
        <v>4375517.3069999991</v>
      </c>
      <c r="AF290" s="1">
        <f t="shared" ca="1" si="159"/>
        <v>4375517.3069999991</v>
      </c>
      <c r="AG290" s="1">
        <f t="shared" ca="1" si="159"/>
        <v>4375517.3069999991</v>
      </c>
      <c r="AH290" s="1">
        <f t="shared" ca="1" si="159"/>
        <v>4375517.3069999991</v>
      </c>
      <c r="AI290" s="1">
        <f t="shared" ca="1" si="159"/>
        <v>4375517.3069999991</v>
      </c>
      <c r="AJ290" s="1">
        <f t="shared" ca="1" si="159"/>
        <v>4375517.3069999991</v>
      </c>
      <c r="AK290" s="1">
        <f t="shared" ca="1" si="159"/>
        <v>4375517.3069999991</v>
      </c>
      <c r="AL290" s="1">
        <f t="shared" ca="1" si="159"/>
        <v>4375517.3069999991</v>
      </c>
      <c r="AM290" s="1">
        <f t="shared" ca="1" si="159"/>
        <v>4375517.3069999991</v>
      </c>
      <c r="AN290" s="1">
        <f t="shared" ca="1" si="159"/>
        <v>4375517.3069999991</v>
      </c>
      <c r="AO290" s="1">
        <f t="shared" ca="1" si="159"/>
        <v>4375517.3069999991</v>
      </c>
      <c r="AP290" s="1">
        <f t="shared" ca="1" si="159"/>
        <v>4375517.3069999991</v>
      </c>
      <c r="AQ290" s="1">
        <f t="shared" ca="1" si="159"/>
        <v>4375517.3069999991</v>
      </c>
      <c r="AR290" s="1">
        <f t="shared" ca="1" si="159"/>
        <v>4375517.3069999991</v>
      </c>
      <c r="AS290" s="1">
        <f t="shared" ca="1" si="159"/>
        <v>4375517.3069999991</v>
      </c>
      <c r="AT290" s="1">
        <f t="shared" ca="1" si="159"/>
        <v>4375517.3069999991</v>
      </c>
      <c r="AU290" s="1">
        <f t="shared" ca="1" si="159"/>
        <v>4375517.3069999991</v>
      </c>
      <c r="AV290" s="1">
        <f t="shared" ca="1" si="159"/>
        <v>4375517.3069999991</v>
      </c>
      <c r="AW290" s="1">
        <f t="shared" ca="1" si="159"/>
        <v>4375517.3069999991</v>
      </c>
      <c r="AX290" s="1">
        <f t="shared" ca="1" si="159"/>
        <v>4375517.3069999991</v>
      </c>
      <c r="AY290" s="1">
        <f t="shared" ca="1" si="159"/>
        <v>4375517.3069999991</v>
      </c>
      <c r="AZ290" s="1">
        <f t="shared" ca="1" si="159"/>
        <v>4375517.3069999991</v>
      </c>
      <c r="BA290" s="1">
        <f t="shared" ca="1" si="159"/>
        <v>4375517.3069999991</v>
      </c>
      <c r="BB290" s="1">
        <f t="shared" ca="1" si="159"/>
        <v>4375517.3069999991</v>
      </c>
      <c r="BC290" s="1">
        <f t="shared" ca="1" si="159"/>
        <v>4375517.3069999991</v>
      </c>
      <c r="BD290" s="1">
        <f t="shared" ca="1" si="159"/>
        <v>4375517.3069999991</v>
      </c>
      <c r="BE290" s="1">
        <f t="shared" ca="1" si="159"/>
        <v>4375517.3069999991</v>
      </c>
    </row>
    <row r="291" spans="1:57" x14ac:dyDescent="0.3">
      <c r="B291" s="1">
        <f>MAX(B$288:B290)+1</f>
        <v>85</v>
      </c>
      <c r="H291" s="13" t="str">
        <f ca="1">INDIRECT($B$1&amp;Items!E$2&amp;$B291)</f>
        <v>Незавершенное производство</v>
      </c>
      <c r="I291" s="13" t="str">
        <f ca="1">IF(INDIRECT($B$1&amp;Items!F$2&amp;$B291)="",H291,INDIRECT($B$1&amp;Items!F$2&amp;$B291))</f>
        <v>Начисление затрат этапа-2 бизнес-процесса</v>
      </c>
      <c r="J291" s="1" t="str">
        <f ca="1">IF(INDIRECT($B$1&amp;Items!G$2&amp;$B291)="",IF(H291&lt;&gt;I291,"  "&amp;I291,I291),"    "&amp;INDIRECT($B$1&amp;Items!G$2&amp;$B291))</f>
        <v xml:space="preserve">  Начисление затрат этапа-2 бизнес-процесса</v>
      </c>
      <c r="S291" s="1">
        <f t="shared" ref="S291:S294" ca="1" si="160">INDIRECT(ADDRESS(ROW(),SUMIFS($1:$1,$5:$5,MAX($5:$5))))</f>
        <v>3722224.2844500002</v>
      </c>
      <c r="V291" s="1">
        <f ca="1">V29+V64-V218</f>
        <v>3567656.2376999995</v>
      </c>
      <c r="W291" s="1">
        <f t="shared" ref="W291:BE291" ca="1" si="161">W29+W64-W218</f>
        <v>4736696.5269999998</v>
      </c>
      <c r="X291" s="1">
        <f t="shared" ca="1" si="161"/>
        <v>4736696.5269999998</v>
      </c>
      <c r="Y291" s="1">
        <f t="shared" ca="1" si="161"/>
        <v>6516696.5269999998</v>
      </c>
      <c r="Z291" s="1">
        <f t="shared" ca="1" si="161"/>
        <v>7493184.2215999989</v>
      </c>
      <c r="AA291" s="1">
        <f t="shared" ca="1" si="161"/>
        <v>3722224.2844500002</v>
      </c>
      <c r="AB291" s="1">
        <f t="shared" ca="1" si="161"/>
        <v>3722224.2844500002</v>
      </c>
      <c r="AC291" s="1">
        <f t="shared" ca="1" si="161"/>
        <v>3722224.2844500002</v>
      </c>
      <c r="AD291" s="1">
        <f t="shared" ca="1" si="161"/>
        <v>3722224.2844500002</v>
      </c>
      <c r="AE291" s="1">
        <f t="shared" ca="1" si="161"/>
        <v>3722224.2844500002</v>
      </c>
      <c r="AF291" s="1">
        <f t="shared" ca="1" si="161"/>
        <v>3722224.2844500002</v>
      </c>
      <c r="AG291" s="1">
        <f t="shared" ca="1" si="161"/>
        <v>3722224.2844500002</v>
      </c>
      <c r="AH291" s="1">
        <f t="shared" ca="1" si="161"/>
        <v>3722224.2844500002</v>
      </c>
      <c r="AI291" s="1">
        <f t="shared" ca="1" si="161"/>
        <v>3722224.2844500002</v>
      </c>
      <c r="AJ291" s="1">
        <f t="shared" ca="1" si="161"/>
        <v>3722224.2844500002</v>
      </c>
      <c r="AK291" s="1">
        <f t="shared" ca="1" si="161"/>
        <v>3722224.2844500002</v>
      </c>
      <c r="AL291" s="1">
        <f t="shared" ca="1" si="161"/>
        <v>3722224.2844500002</v>
      </c>
      <c r="AM291" s="1">
        <f t="shared" ca="1" si="161"/>
        <v>3722224.2844500002</v>
      </c>
      <c r="AN291" s="1">
        <f t="shared" ca="1" si="161"/>
        <v>3722224.2844500002</v>
      </c>
      <c r="AO291" s="1">
        <f t="shared" ca="1" si="161"/>
        <v>3722224.2844500002</v>
      </c>
      <c r="AP291" s="1">
        <f t="shared" ca="1" si="161"/>
        <v>3722224.2844500002</v>
      </c>
      <c r="AQ291" s="1">
        <f t="shared" ca="1" si="161"/>
        <v>3722224.2844500002</v>
      </c>
      <c r="AR291" s="1">
        <f t="shared" ca="1" si="161"/>
        <v>3722224.2844500002</v>
      </c>
      <c r="AS291" s="1">
        <f t="shared" ca="1" si="161"/>
        <v>3722224.2844500002</v>
      </c>
      <c r="AT291" s="1">
        <f t="shared" ca="1" si="161"/>
        <v>3722224.2844500002</v>
      </c>
      <c r="AU291" s="1">
        <f t="shared" ca="1" si="161"/>
        <v>3722224.2844500002</v>
      </c>
      <c r="AV291" s="1">
        <f t="shared" ca="1" si="161"/>
        <v>3722224.2844500002</v>
      </c>
      <c r="AW291" s="1">
        <f t="shared" ca="1" si="161"/>
        <v>3722224.2844500002</v>
      </c>
      <c r="AX291" s="1">
        <f t="shared" ca="1" si="161"/>
        <v>3722224.2844500002</v>
      </c>
      <c r="AY291" s="1">
        <f t="shared" ca="1" si="161"/>
        <v>3722224.2844500002</v>
      </c>
      <c r="AZ291" s="1">
        <f t="shared" ca="1" si="161"/>
        <v>3722224.2844500002</v>
      </c>
      <c r="BA291" s="1">
        <f t="shared" ca="1" si="161"/>
        <v>3722224.2844500002</v>
      </c>
      <c r="BB291" s="1">
        <f t="shared" ca="1" si="161"/>
        <v>3722224.2844500002</v>
      </c>
      <c r="BC291" s="1">
        <f t="shared" ca="1" si="161"/>
        <v>3722224.2844500002</v>
      </c>
      <c r="BD291" s="1">
        <f t="shared" ca="1" si="161"/>
        <v>3722224.2844500002</v>
      </c>
      <c r="BE291" s="1">
        <f t="shared" ca="1" si="161"/>
        <v>3722224.2844500002</v>
      </c>
    </row>
    <row r="292" spans="1:57" x14ac:dyDescent="0.3">
      <c r="B292" s="1">
        <f>MAX(B$288:B291)+1</f>
        <v>86</v>
      </c>
      <c r="H292" s="13" t="str">
        <f ca="1">INDIRECT($B$1&amp;Items!E$2&amp;$B292)</f>
        <v>Незавершенное производство</v>
      </c>
      <c r="I292" s="13" t="str">
        <f ca="1">IF(INDIRECT($B$1&amp;Items!F$2&amp;$B292)="",H292,INDIRECT($B$1&amp;Items!F$2&amp;$B292))</f>
        <v>Начисление затрат этапа-3 бизнес-процесса</v>
      </c>
      <c r="J292" s="1" t="str">
        <f ca="1">IF(INDIRECT($B$1&amp;Items!G$2&amp;$B292)="",IF(H292&lt;&gt;I292,"  "&amp;I292,I292),"    "&amp;INDIRECT($B$1&amp;Items!G$2&amp;$B292))</f>
        <v xml:space="preserve">  Начисление затрат этапа-3 бизнес-процесса</v>
      </c>
      <c r="S292" s="1">
        <f t="shared" ca="1" si="160"/>
        <v>5927525.5822643004</v>
      </c>
      <c r="V292" s="1">
        <f ca="1">V30+V75-V229</f>
        <v>2548698.94</v>
      </c>
      <c r="W292" s="1">
        <f t="shared" ref="W292:BE292" ca="1" si="162">W30+W75-W229</f>
        <v>5752166.3499459997</v>
      </c>
      <c r="X292" s="1">
        <f t="shared" ca="1" si="162"/>
        <v>8271465.2899459992</v>
      </c>
      <c r="Y292" s="1">
        <f t="shared" ca="1" si="162"/>
        <v>11376982.829946</v>
      </c>
      <c r="Z292" s="1">
        <f t="shared" ca="1" si="162"/>
        <v>11641179.5523724</v>
      </c>
      <c r="AA292" s="1">
        <f t="shared" ca="1" si="162"/>
        <v>5927525.5822643004</v>
      </c>
      <c r="AB292" s="1">
        <f t="shared" ca="1" si="162"/>
        <v>5927525.5822643004</v>
      </c>
      <c r="AC292" s="1">
        <f t="shared" ca="1" si="162"/>
        <v>5927525.5822643004</v>
      </c>
      <c r="AD292" s="1">
        <f t="shared" ca="1" si="162"/>
        <v>5927525.5822643004</v>
      </c>
      <c r="AE292" s="1">
        <f t="shared" ca="1" si="162"/>
        <v>5927525.5822643004</v>
      </c>
      <c r="AF292" s="1">
        <f t="shared" ca="1" si="162"/>
        <v>5927525.5822643004</v>
      </c>
      <c r="AG292" s="1">
        <f t="shared" ca="1" si="162"/>
        <v>5927525.5822643004</v>
      </c>
      <c r="AH292" s="1">
        <f t="shared" ca="1" si="162"/>
        <v>5927525.5822643004</v>
      </c>
      <c r="AI292" s="1">
        <f t="shared" ca="1" si="162"/>
        <v>5927525.5822643004</v>
      </c>
      <c r="AJ292" s="1">
        <f t="shared" ca="1" si="162"/>
        <v>5927525.5822643004</v>
      </c>
      <c r="AK292" s="1">
        <f t="shared" ca="1" si="162"/>
        <v>5927525.5822643004</v>
      </c>
      <c r="AL292" s="1">
        <f t="shared" ca="1" si="162"/>
        <v>5927525.5822643004</v>
      </c>
      <c r="AM292" s="1">
        <f t="shared" ca="1" si="162"/>
        <v>5927525.5822643004</v>
      </c>
      <c r="AN292" s="1">
        <f t="shared" ca="1" si="162"/>
        <v>5927525.5822643004</v>
      </c>
      <c r="AO292" s="1">
        <f t="shared" ca="1" si="162"/>
        <v>5927525.5822643004</v>
      </c>
      <c r="AP292" s="1">
        <f t="shared" ca="1" si="162"/>
        <v>5927525.5822643004</v>
      </c>
      <c r="AQ292" s="1">
        <f t="shared" ca="1" si="162"/>
        <v>5927525.5822643004</v>
      </c>
      <c r="AR292" s="1">
        <f t="shared" ca="1" si="162"/>
        <v>5927525.5822643004</v>
      </c>
      <c r="AS292" s="1">
        <f t="shared" ca="1" si="162"/>
        <v>5927525.5822643004</v>
      </c>
      <c r="AT292" s="1">
        <f t="shared" ca="1" si="162"/>
        <v>5927525.5822643004</v>
      </c>
      <c r="AU292" s="1">
        <f t="shared" ca="1" si="162"/>
        <v>5927525.5822643004</v>
      </c>
      <c r="AV292" s="1">
        <f t="shared" ca="1" si="162"/>
        <v>5927525.5822643004</v>
      </c>
      <c r="AW292" s="1">
        <f t="shared" ca="1" si="162"/>
        <v>5927525.5822643004</v>
      </c>
      <c r="AX292" s="1">
        <f t="shared" ca="1" si="162"/>
        <v>5927525.5822643004</v>
      </c>
      <c r="AY292" s="1">
        <f t="shared" ca="1" si="162"/>
        <v>5927525.5822643004</v>
      </c>
      <c r="AZ292" s="1">
        <f t="shared" ca="1" si="162"/>
        <v>5927525.5822643004</v>
      </c>
      <c r="BA292" s="1">
        <f t="shared" ca="1" si="162"/>
        <v>5927525.5822643004</v>
      </c>
      <c r="BB292" s="1">
        <f t="shared" ca="1" si="162"/>
        <v>5927525.5822643004</v>
      </c>
      <c r="BC292" s="1">
        <f t="shared" ca="1" si="162"/>
        <v>5927525.5822643004</v>
      </c>
      <c r="BD292" s="1">
        <f t="shared" ca="1" si="162"/>
        <v>5927525.5822643004</v>
      </c>
      <c r="BE292" s="1">
        <f t="shared" ca="1" si="162"/>
        <v>5927525.5822643004</v>
      </c>
    </row>
    <row r="293" spans="1:57" x14ac:dyDescent="0.3">
      <c r="B293" s="1">
        <f>MAX(B$288:B292)+1</f>
        <v>87</v>
      </c>
      <c r="H293" s="13" t="str">
        <f ca="1">INDIRECT($B$1&amp;Items!E$2&amp;$B293)</f>
        <v>Незавершенное производство</v>
      </c>
      <c r="I293" s="13" t="str">
        <f ca="1">IF(INDIRECT($B$1&amp;Items!F$2&amp;$B293)="",H293,INDIRECT($B$1&amp;Items!F$2&amp;$B293))</f>
        <v>Начисление затрат этапа-4 бизнес-процесса</v>
      </c>
      <c r="J293" s="1" t="str">
        <f ca="1">IF(INDIRECT($B$1&amp;Items!G$2&amp;$B293)="",IF(H293&lt;&gt;I293,"  "&amp;I293,I293),"    "&amp;INDIRECT($B$1&amp;Items!G$2&amp;$B293))</f>
        <v xml:space="preserve">  Начисление затрат этапа-4 бизнес-процесса</v>
      </c>
      <c r="S293" s="1">
        <f t="shared" ca="1" si="160"/>
        <v>3360985.6014647484</v>
      </c>
      <c r="V293" s="1">
        <f ca="1">V31+V93-V247</f>
        <v>0</v>
      </c>
      <c r="W293" s="1">
        <f t="shared" ref="W293:BE293" ca="1" si="163">W31+W93-W247</f>
        <v>1125151.1099999999</v>
      </c>
      <c r="X293" s="1">
        <f t="shared" ca="1" si="163"/>
        <v>5450276.7142389994</v>
      </c>
      <c r="Y293" s="1">
        <f t="shared" ca="1" si="163"/>
        <v>7956059.0641849991</v>
      </c>
      <c r="Z293" s="1">
        <f t="shared" ca="1" si="163"/>
        <v>7682252.8033479992</v>
      </c>
      <c r="AA293" s="1">
        <f t="shared" ca="1" si="163"/>
        <v>3360985.6014647484</v>
      </c>
      <c r="AB293" s="1">
        <f t="shared" ca="1" si="163"/>
        <v>3360985.6014647484</v>
      </c>
      <c r="AC293" s="1">
        <f t="shared" ca="1" si="163"/>
        <v>3360985.6014647484</v>
      </c>
      <c r="AD293" s="1">
        <f t="shared" ca="1" si="163"/>
        <v>3360985.6014647484</v>
      </c>
      <c r="AE293" s="1">
        <f t="shared" ca="1" si="163"/>
        <v>3360985.6014647484</v>
      </c>
      <c r="AF293" s="1">
        <f t="shared" ca="1" si="163"/>
        <v>3360985.6014647484</v>
      </c>
      <c r="AG293" s="1">
        <f t="shared" ca="1" si="163"/>
        <v>3360985.6014647484</v>
      </c>
      <c r="AH293" s="1">
        <f t="shared" ca="1" si="163"/>
        <v>3360985.6014647484</v>
      </c>
      <c r="AI293" s="1">
        <f t="shared" ca="1" si="163"/>
        <v>3360985.6014647484</v>
      </c>
      <c r="AJ293" s="1">
        <f t="shared" ca="1" si="163"/>
        <v>3360985.6014647484</v>
      </c>
      <c r="AK293" s="1">
        <f t="shared" ca="1" si="163"/>
        <v>3360985.6014647484</v>
      </c>
      <c r="AL293" s="1">
        <f t="shared" ca="1" si="163"/>
        <v>3360985.6014647484</v>
      </c>
      <c r="AM293" s="1">
        <f t="shared" ca="1" si="163"/>
        <v>3360985.6014647484</v>
      </c>
      <c r="AN293" s="1">
        <f t="shared" ca="1" si="163"/>
        <v>3360985.6014647484</v>
      </c>
      <c r="AO293" s="1">
        <f t="shared" ca="1" si="163"/>
        <v>3360985.6014647484</v>
      </c>
      <c r="AP293" s="1">
        <f t="shared" ca="1" si="163"/>
        <v>3360985.6014647484</v>
      </c>
      <c r="AQ293" s="1">
        <f t="shared" ca="1" si="163"/>
        <v>3360985.6014647484</v>
      </c>
      <c r="AR293" s="1">
        <f t="shared" ca="1" si="163"/>
        <v>3360985.6014647484</v>
      </c>
      <c r="AS293" s="1">
        <f t="shared" ca="1" si="163"/>
        <v>3360985.6014647484</v>
      </c>
      <c r="AT293" s="1">
        <f t="shared" ca="1" si="163"/>
        <v>3360985.6014647484</v>
      </c>
      <c r="AU293" s="1">
        <f t="shared" ca="1" si="163"/>
        <v>3360985.6014647484</v>
      </c>
      <c r="AV293" s="1">
        <f t="shared" ca="1" si="163"/>
        <v>3360985.6014647484</v>
      </c>
      <c r="AW293" s="1">
        <f t="shared" ca="1" si="163"/>
        <v>3360985.6014647484</v>
      </c>
      <c r="AX293" s="1">
        <f t="shared" ca="1" si="163"/>
        <v>3360985.6014647484</v>
      </c>
      <c r="AY293" s="1">
        <f t="shared" ca="1" si="163"/>
        <v>3360985.6014647484</v>
      </c>
      <c r="AZ293" s="1">
        <f t="shared" ca="1" si="163"/>
        <v>3360985.6014647484</v>
      </c>
      <c r="BA293" s="1">
        <f t="shared" ca="1" si="163"/>
        <v>3360985.6014647484</v>
      </c>
      <c r="BB293" s="1">
        <f t="shared" ca="1" si="163"/>
        <v>3360985.6014647484</v>
      </c>
      <c r="BC293" s="1">
        <f t="shared" ca="1" si="163"/>
        <v>3360985.6014647484</v>
      </c>
      <c r="BD293" s="1">
        <f t="shared" ca="1" si="163"/>
        <v>3360985.6014647484</v>
      </c>
      <c r="BE293" s="1">
        <f t="shared" ca="1" si="163"/>
        <v>3360985.6014647484</v>
      </c>
    </row>
    <row r="294" spans="1:57" x14ac:dyDescent="0.3">
      <c r="B294" s="1">
        <f>MAX(B$288:B293)+1</f>
        <v>88</v>
      </c>
      <c r="H294" s="13" t="str">
        <f ca="1">INDIRECT($B$1&amp;Items!E$2&amp;$B294)</f>
        <v>Незавершенное производство</v>
      </c>
      <c r="I294" s="13" t="str">
        <f ca="1">IF(INDIRECT($B$1&amp;Items!F$2&amp;$B294)="",H294,INDIRECT($B$1&amp;Items!F$2&amp;$B294))</f>
        <v>Начисление затрат этапа-5 бизнес-процесса</v>
      </c>
      <c r="J294" s="1" t="str">
        <f ca="1">IF(INDIRECT($B$1&amp;Items!G$2&amp;$B294)="",IF(H294&lt;&gt;I294,"  "&amp;I294,I294),"    "&amp;INDIRECT($B$1&amp;Items!G$2&amp;$B294))</f>
        <v xml:space="preserve">  Начисление затрат этапа-5 бизнес-процесса</v>
      </c>
      <c r="S294" s="1">
        <f t="shared" ca="1" si="160"/>
        <v>3195820.7093358003</v>
      </c>
      <c r="V294" s="1">
        <f ca="1">V32+V104-V258</f>
        <v>2054672.5083999999</v>
      </c>
      <c r="W294" s="1">
        <f t="shared" ref="W294:BE294" ca="1" si="164">W32+W104-W258</f>
        <v>4954877.8923880002</v>
      </c>
      <c r="X294" s="1">
        <f t="shared" ca="1" si="164"/>
        <v>6310015.1323880004</v>
      </c>
      <c r="Y294" s="1">
        <f t="shared" ca="1" si="164"/>
        <v>6310015.1323880004</v>
      </c>
      <c r="Z294" s="1">
        <f t="shared" ca="1" si="164"/>
        <v>5436308.9299104</v>
      </c>
      <c r="AA294" s="1">
        <f t="shared" ca="1" si="164"/>
        <v>3195820.7093358003</v>
      </c>
      <c r="AB294" s="1">
        <f t="shared" ca="1" si="164"/>
        <v>3195820.7093358003</v>
      </c>
      <c r="AC294" s="1">
        <f t="shared" ca="1" si="164"/>
        <v>3195820.7093358003</v>
      </c>
      <c r="AD294" s="1">
        <f t="shared" ca="1" si="164"/>
        <v>3195820.7093358003</v>
      </c>
      <c r="AE294" s="1">
        <f t="shared" ca="1" si="164"/>
        <v>3195820.7093358003</v>
      </c>
      <c r="AF294" s="1">
        <f t="shared" ca="1" si="164"/>
        <v>3195820.7093358003</v>
      </c>
      <c r="AG294" s="1">
        <f t="shared" ca="1" si="164"/>
        <v>3195820.7093358003</v>
      </c>
      <c r="AH294" s="1">
        <f t="shared" ca="1" si="164"/>
        <v>3195820.7093358003</v>
      </c>
      <c r="AI294" s="1">
        <f t="shared" ca="1" si="164"/>
        <v>3195820.7093358003</v>
      </c>
      <c r="AJ294" s="1">
        <f t="shared" ca="1" si="164"/>
        <v>3195820.7093358003</v>
      </c>
      <c r="AK294" s="1">
        <f t="shared" ca="1" si="164"/>
        <v>3195820.7093358003</v>
      </c>
      <c r="AL294" s="1">
        <f t="shared" ca="1" si="164"/>
        <v>3195820.7093358003</v>
      </c>
      <c r="AM294" s="1">
        <f t="shared" ca="1" si="164"/>
        <v>3195820.7093358003</v>
      </c>
      <c r="AN294" s="1">
        <f t="shared" ca="1" si="164"/>
        <v>3195820.7093358003</v>
      </c>
      <c r="AO294" s="1">
        <f t="shared" ca="1" si="164"/>
        <v>3195820.7093358003</v>
      </c>
      <c r="AP294" s="1">
        <f t="shared" ca="1" si="164"/>
        <v>3195820.7093358003</v>
      </c>
      <c r="AQ294" s="1">
        <f t="shared" ca="1" si="164"/>
        <v>3195820.7093358003</v>
      </c>
      <c r="AR294" s="1">
        <f t="shared" ca="1" si="164"/>
        <v>3195820.7093358003</v>
      </c>
      <c r="AS294" s="1">
        <f t="shared" ca="1" si="164"/>
        <v>3195820.7093358003</v>
      </c>
      <c r="AT294" s="1">
        <f t="shared" ca="1" si="164"/>
        <v>3195820.7093358003</v>
      </c>
      <c r="AU294" s="1">
        <f t="shared" ca="1" si="164"/>
        <v>3195820.7093358003</v>
      </c>
      <c r="AV294" s="1">
        <f t="shared" ca="1" si="164"/>
        <v>3195820.7093358003</v>
      </c>
      <c r="AW294" s="1">
        <f t="shared" ca="1" si="164"/>
        <v>3195820.7093358003</v>
      </c>
      <c r="AX294" s="1">
        <f t="shared" ca="1" si="164"/>
        <v>3195820.7093358003</v>
      </c>
      <c r="AY294" s="1">
        <f t="shared" ca="1" si="164"/>
        <v>3195820.7093358003</v>
      </c>
      <c r="AZ294" s="1">
        <f t="shared" ca="1" si="164"/>
        <v>3195820.7093358003</v>
      </c>
      <c r="BA294" s="1">
        <f t="shared" ca="1" si="164"/>
        <v>3195820.7093358003</v>
      </c>
      <c r="BB294" s="1">
        <f t="shared" ca="1" si="164"/>
        <v>3195820.7093358003</v>
      </c>
      <c r="BC294" s="1">
        <f t="shared" ca="1" si="164"/>
        <v>3195820.7093358003</v>
      </c>
      <c r="BD294" s="1">
        <f t="shared" ca="1" si="164"/>
        <v>3195820.7093358003</v>
      </c>
      <c r="BE294" s="1">
        <f t="shared" ca="1" si="164"/>
        <v>3195820.7093358003</v>
      </c>
    </row>
    <row r="295" spans="1:57" ht="4.95" customHeight="1" x14ac:dyDescent="0.3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</row>
    <row r="297" spans="1:57" x14ac:dyDescent="0.3">
      <c r="H297" s="6" t="str">
        <f>RepP!$H$35</f>
        <v>ПАССИВЫ</v>
      </c>
      <c r="I297" s="6"/>
      <c r="J297" s="6"/>
      <c r="S297" s="1">
        <f ca="1">S299+S301</f>
        <v>29579379.893459916</v>
      </c>
      <c r="V297" s="1">
        <f ca="1">V299+V301</f>
        <v>4083420.4187057996</v>
      </c>
      <c r="W297" s="1">
        <f t="shared" ref="W297:BE297" ca="1" si="165">W299+W301</f>
        <v>7085369.2187860832</v>
      </c>
      <c r="X297" s="1">
        <f t="shared" ca="1" si="165"/>
        <v>6720009.6376331095</v>
      </c>
      <c r="Y297" s="1">
        <f t="shared" ca="1" si="165"/>
        <v>5061959.4246087</v>
      </c>
      <c r="Z297" s="1">
        <f t="shared" ca="1" si="165"/>
        <v>12176824.370900113</v>
      </c>
      <c r="AA297" s="1">
        <f t="shared" ca="1" si="165"/>
        <v>34193001.197785117</v>
      </c>
      <c r="AB297" s="1">
        <f t="shared" ca="1" si="165"/>
        <v>30449918.826359916</v>
      </c>
      <c r="AC297" s="1">
        <f t="shared" ca="1" si="165"/>
        <v>29579379.893459916</v>
      </c>
      <c r="AD297" s="1">
        <f t="shared" ca="1" si="165"/>
        <v>29579379.893459916</v>
      </c>
      <c r="AE297" s="1">
        <f t="shared" ca="1" si="165"/>
        <v>29579379.893459916</v>
      </c>
      <c r="AF297" s="1">
        <f t="shared" ca="1" si="165"/>
        <v>29579379.893459916</v>
      </c>
      <c r="AG297" s="1">
        <f t="shared" ca="1" si="165"/>
        <v>29579379.893459916</v>
      </c>
      <c r="AH297" s="1">
        <f t="shared" ca="1" si="165"/>
        <v>29579379.893459916</v>
      </c>
      <c r="AI297" s="1">
        <f t="shared" ca="1" si="165"/>
        <v>29579379.893459916</v>
      </c>
      <c r="AJ297" s="1">
        <f t="shared" ca="1" si="165"/>
        <v>29579379.893459916</v>
      </c>
      <c r="AK297" s="1">
        <f t="shared" ca="1" si="165"/>
        <v>29579379.893459916</v>
      </c>
      <c r="AL297" s="1">
        <f t="shared" ca="1" si="165"/>
        <v>29579379.893459916</v>
      </c>
      <c r="AM297" s="1">
        <f t="shared" ca="1" si="165"/>
        <v>29579379.893459916</v>
      </c>
      <c r="AN297" s="1">
        <f t="shared" ca="1" si="165"/>
        <v>29579379.893459916</v>
      </c>
      <c r="AO297" s="1">
        <f t="shared" ca="1" si="165"/>
        <v>29579379.893459916</v>
      </c>
      <c r="AP297" s="1">
        <f t="shared" ca="1" si="165"/>
        <v>29579379.893459916</v>
      </c>
      <c r="AQ297" s="1">
        <f t="shared" ca="1" si="165"/>
        <v>29579379.893459916</v>
      </c>
      <c r="AR297" s="1">
        <f t="shared" ca="1" si="165"/>
        <v>29579379.893459916</v>
      </c>
      <c r="AS297" s="1">
        <f t="shared" ca="1" si="165"/>
        <v>29579379.893459916</v>
      </c>
      <c r="AT297" s="1">
        <f t="shared" ca="1" si="165"/>
        <v>29579379.893459916</v>
      </c>
      <c r="AU297" s="1">
        <f t="shared" ca="1" si="165"/>
        <v>29579379.893459916</v>
      </c>
      <c r="AV297" s="1">
        <f t="shared" ca="1" si="165"/>
        <v>29579379.893459916</v>
      </c>
      <c r="AW297" s="1">
        <f t="shared" ca="1" si="165"/>
        <v>29579379.893459916</v>
      </c>
      <c r="AX297" s="1">
        <f t="shared" ca="1" si="165"/>
        <v>29579379.893459916</v>
      </c>
      <c r="AY297" s="1">
        <f t="shared" ca="1" si="165"/>
        <v>29579379.893459916</v>
      </c>
      <c r="AZ297" s="1">
        <f t="shared" ca="1" si="165"/>
        <v>29579379.893459916</v>
      </c>
      <c r="BA297" s="1">
        <f t="shared" ca="1" si="165"/>
        <v>29579379.893459916</v>
      </c>
      <c r="BB297" s="1">
        <f t="shared" ca="1" si="165"/>
        <v>29579379.893459916</v>
      </c>
      <c r="BC297" s="1">
        <f t="shared" ca="1" si="165"/>
        <v>29579379.893459916</v>
      </c>
      <c r="BD297" s="1">
        <f t="shared" ca="1" si="165"/>
        <v>29579379.893459916</v>
      </c>
      <c r="BE297" s="1">
        <f t="shared" ca="1" si="165"/>
        <v>29579379.893459916</v>
      </c>
    </row>
    <row r="299" spans="1:57" x14ac:dyDescent="0.3">
      <c r="B299" s="1">
        <f>ROW(Items!$A$102)</f>
        <v>102</v>
      </c>
      <c r="H299" s="13" t="str">
        <f ca="1">INDIRECT($B$1&amp;Items!E$2&amp;$B299)</f>
        <v>Собственный капитал</v>
      </c>
      <c r="I299" s="13" t="str">
        <f ca="1">IF(INDIRECT($B$1&amp;Items!F$2&amp;$B299)="",H299,INDIRECT($B$1&amp;Items!F$2&amp;$B299))</f>
        <v>Собственный капитал</v>
      </c>
      <c r="J299" s="1" t="str">
        <f ca="1">IF(INDIRECT($B$1&amp;Items!G$2&amp;$B299)="",IF(H299&lt;&gt;I299,"  "&amp;I299,I299),"    "&amp;INDIRECT($B$1&amp;Items!G$2&amp;$B299))</f>
        <v>Собственный капитал</v>
      </c>
      <c r="S299" s="1">
        <f t="shared" ref="S299" ca="1" si="166">INDIRECT(ADDRESS(ROW(),SUMIFS($1:$1,$5:$5,MAX($5:$5))))</f>
        <v>29579379.893459916</v>
      </c>
      <c r="V299" s="1">
        <f ca="1">V37+V270</f>
        <v>0</v>
      </c>
      <c r="W299" s="1">
        <f t="shared" ref="W299:BE299" ca="1" si="167">W37+W270</f>
        <v>0</v>
      </c>
      <c r="X299" s="1">
        <f t="shared" ca="1" si="167"/>
        <v>0</v>
      </c>
      <c r="Y299" s="1">
        <f t="shared" ca="1" si="167"/>
        <v>0</v>
      </c>
      <c r="Z299" s="1">
        <f t="shared" ca="1" si="167"/>
        <v>7879993.8483571149</v>
      </c>
      <c r="AA299" s="1">
        <f t="shared" ca="1" si="167"/>
        <v>29579379.893459916</v>
      </c>
      <c r="AB299" s="1">
        <f t="shared" ca="1" si="167"/>
        <v>29579379.893459916</v>
      </c>
      <c r="AC299" s="1">
        <f t="shared" ca="1" si="167"/>
        <v>29579379.893459916</v>
      </c>
      <c r="AD299" s="1">
        <f t="shared" ca="1" si="167"/>
        <v>29579379.893459916</v>
      </c>
      <c r="AE299" s="1">
        <f t="shared" ca="1" si="167"/>
        <v>29579379.893459916</v>
      </c>
      <c r="AF299" s="1">
        <f t="shared" ca="1" si="167"/>
        <v>29579379.893459916</v>
      </c>
      <c r="AG299" s="1">
        <f t="shared" ca="1" si="167"/>
        <v>29579379.893459916</v>
      </c>
      <c r="AH299" s="1">
        <f t="shared" ca="1" si="167"/>
        <v>29579379.893459916</v>
      </c>
      <c r="AI299" s="1">
        <f t="shared" ca="1" si="167"/>
        <v>29579379.893459916</v>
      </c>
      <c r="AJ299" s="1">
        <f t="shared" ca="1" si="167"/>
        <v>29579379.893459916</v>
      </c>
      <c r="AK299" s="1">
        <f t="shared" ca="1" si="167"/>
        <v>29579379.893459916</v>
      </c>
      <c r="AL299" s="1">
        <f t="shared" ca="1" si="167"/>
        <v>29579379.893459916</v>
      </c>
      <c r="AM299" s="1">
        <f t="shared" ca="1" si="167"/>
        <v>29579379.893459916</v>
      </c>
      <c r="AN299" s="1">
        <f t="shared" ca="1" si="167"/>
        <v>29579379.893459916</v>
      </c>
      <c r="AO299" s="1">
        <f t="shared" ca="1" si="167"/>
        <v>29579379.893459916</v>
      </c>
      <c r="AP299" s="1">
        <f t="shared" ca="1" si="167"/>
        <v>29579379.893459916</v>
      </c>
      <c r="AQ299" s="1">
        <f t="shared" ca="1" si="167"/>
        <v>29579379.893459916</v>
      </c>
      <c r="AR299" s="1">
        <f t="shared" ca="1" si="167"/>
        <v>29579379.893459916</v>
      </c>
      <c r="AS299" s="1">
        <f t="shared" ca="1" si="167"/>
        <v>29579379.893459916</v>
      </c>
      <c r="AT299" s="1">
        <f t="shared" ca="1" si="167"/>
        <v>29579379.893459916</v>
      </c>
      <c r="AU299" s="1">
        <f t="shared" ca="1" si="167"/>
        <v>29579379.893459916</v>
      </c>
      <c r="AV299" s="1">
        <f t="shared" ca="1" si="167"/>
        <v>29579379.893459916</v>
      </c>
      <c r="AW299" s="1">
        <f t="shared" ca="1" si="167"/>
        <v>29579379.893459916</v>
      </c>
      <c r="AX299" s="1">
        <f t="shared" ca="1" si="167"/>
        <v>29579379.893459916</v>
      </c>
      <c r="AY299" s="1">
        <f t="shared" ca="1" si="167"/>
        <v>29579379.893459916</v>
      </c>
      <c r="AZ299" s="1">
        <f t="shared" ca="1" si="167"/>
        <v>29579379.893459916</v>
      </c>
      <c r="BA299" s="1">
        <f t="shared" ca="1" si="167"/>
        <v>29579379.893459916</v>
      </c>
      <c r="BB299" s="1">
        <f t="shared" ca="1" si="167"/>
        <v>29579379.893459916</v>
      </c>
      <c r="BC299" s="1">
        <f t="shared" ca="1" si="167"/>
        <v>29579379.893459916</v>
      </c>
      <c r="BD299" s="1">
        <f t="shared" ca="1" si="167"/>
        <v>29579379.893459916</v>
      </c>
      <c r="BE299" s="1">
        <f t="shared" ca="1" si="167"/>
        <v>29579379.893459916</v>
      </c>
    </row>
    <row r="301" spans="1:57" x14ac:dyDescent="0.3">
      <c r="B301" s="1">
        <f>ROW(Items!$A$91)</f>
        <v>91</v>
      </c>
      <c r="H301" s="13" t="str">
        <f ca="1">INDIRECT($B$1&amp;Items!E$2&amp;$B301)</f>
        <v>Кредиторская задолженность</v>
      </c>
      <c r="I301" s="13" t="str">
        <f ca="1">IF(INDIRECT($B$1&amp;Items!F$2&amp;$B301)="",H301,INDIRECT($B$1&amp;Items!F$2&amp;$B301))</f>
        <v>Кредиторская задолженность</v>
      </c>
      <c r="J301" s="1" t="str">
        <f ca="1">IF(INDIRECT($B$1&amp;Items!G$2&amp;$B301)="",IF(H301&lt;&gt;I301,"  "&amp;I301,I301),"    "&amp;INDIRECT($B$1&amp;Items!G$2&amp;$B301))</f>
        <v>Кредиторская задолженность</v>
      </c>
      <c r="S301" s="1">
        <f ca="1">SUM(S302:S307)</f>
        <v>-1.280568540096283E-9</v>
      </c>
      <c r="V301" s="1">
        <f t="shared" ref="V301" ca="1" si="168">SUM(V302:V307)</f>
        <v>4083420.4187057996</v>
      </c>
      <c r="W301" s="1">
        <f t="shared" ref="W301" ca="1" si="169">SUM(W302:W307)</f>
        <v>7085369.2187860832</v>
      </c>
      <c r="X301" s="1">
        <f t="shared" ref="X301" ca="1" si="170">SUM(X302:X307)</f>
        <v>6720009.6376331095</v>
      </c>
      <c r="Y301" s="1">
        <f t="shared" ref="Y301" ca="1" si="171">SUM(Y302:Y307)</f>
        <v>5061959.4246087</v>
      </c>
      <c r="Z301" s="1">
        <f t="shared" ref="Z301" ca="1" si="172">SUM(Z302:Z307)</f>
        <v>4296830.5225429991</v>
      </c>
      <c r="AA301" s="1">
        <f t="shared" ref="AA301" ca="1" si="173">SUM(AA302:AA307)</f>
        <v>4613621.3043251988</v>
      </c>
      <c r="AB301" s="1">
        <f t="shared" ref="AB301" ca="1" si="174">SUM(AB302:AB307)</f>
        <v>870538.93289999862</v>
      </c>
      <c r="AC301" s="1">
        <f t="shared" ref="AC301" ca="1" si="175">SUM(AC302:AC307)</f>
        <v>-1.280568540096283E-9</v>
      </c>
      <c r="AD301" s="1">
        <f t="shared" ref="AD301" ca="1" si="176">SUM(AD302:AD307)</f>
        <v>-1.280568540096283E-9</v>
      </c>
      <c r="AE301" s="1">
        <f t="shared" ref="AE301" ca="1" si="177">SUM(AE302:AE307)</f>
        <v>-1.280568540096283E-9</v>
      </c>
      <c r="AF301" s="1">
        <f t="shared" ref="AF301" ca="1" si="178">SUM(AF302:AF307)</f>
        <v>-1.280568540096283E-9</v>
      </c>
      <c r="AG301" s="1">
        <f t="shared" ref="AG301" ca="1" si="179">SUM(AG302:AG307)</f>
        <v>-1.280568540096283E-9</v>
      </c>
      <c r="AH301" s="1">
        <f t="shared" ref="AH301" ca="1" si="180">SUM(AH302:AH307)</f>
        <v>-1.280568540096283E-9</v>
      </c>
      <c r="AI301" s="1">
        <f t="shared" ref="AI301" ca="1" si="181">SUM(AI302:AI307)</f>
        <v>-1.280568540096283E-9</v>
      </c>
      <c r="AJ301" s="1">
        <f t="shared" ref="AJ301" ca="1" si="182">SUM(AJ302:AJ307)</f>
        <v>-1.280568540096283E-9</v>
      </c>
      <c r="AK301" s="1">
        <f t="shared" ref="AK301" ca="1" si="183">SUM(AK302:AK307)</f>
        <v>-1.280568540096283E-9</v>
      </c>
      <c r="AL301" s="1">
        <f t="shared" ref="AL301" ca="1" si="184">SUM(AL302:AL307)</f>
        <v>-1.280568540096283E-9</v>
      </c>
      <c r="AM301" s="1">
        <f t="shared" ref="AM301" ca="1" si="185">SUM(AM302:AM307)</f>
        <v>-1.280568540096283E-9</v>
      </c>
      <c r="AN301" s="1">
        <f t="shared" ref="AN301" ca="1" si="186">SUM(AN302:AN307)</f>
        <v>-1.280568540096283E-9</v>
      </c>
      <c r="AO301" s="1">
        <f t="shared" ref="AO301" ca="1" si="187">SUM(AO302:AO307)</f>
        <v>-1.280568540096283E-9</v>
      </c>
      <c r="AP301" s="1">
        <f t="shared" ref="AP301" ca="1" si="188">SUM(AP302:AP307)</f>
        <v>-1.280568540096283E-9</v>
      </c>
      <c r="AQ301" s="1">
        <f t="shared" ref="AQ301" ca="1" si="189">SUM(AQ302:AQ307)</f>
        <v>-1.280568540096283E-9</v>
      </c>
      <c r="AR301" s="1">
        <f t="shared" ref="AR301" ca="1" si="190">SUM(AR302:AR307)</f>
        <v>-1.280568540096283E-9</v>
      </c>
      <c r="AS301" s="1">
        <f t="shared" ref="AS301" ca="1" si="191">SUM(AS302:AS307)</f>
        <v>-1.280568540096283E-9</v>
      </c>
      <c r="AT301" s="1">
        <f t="shared" ref="AT301" ca="1" si="192">SUM(AT302:AT307)</f>
        <v>-1.280568540096283E-9</v>
      </c>
      <c r="AU301" s="1">
        <f t="shared" ref="AU301" ca="1" si="193">SUM(AU302:AU307)</f>
        <v>-1.280568540096283E-9</v>
      </c>
      <c r="AV301" s="1">
        <f t="shared" ref="AV301" ca="1" si="194">SUM(AV302:AV307)</f>
        <v>-1.280568540096283E-9</v>
      </c>
      <c r="AW301" s="1">
        <f t="shared" ref="AW301" ca="1" si="195">SUM(AW302:AW307)</f>
        <v>-1.280568540096283E-9</v>
      </c>
      <c r="AX301" s="1">
        <f t="shared" ref="AX301" ca="1" si="196">SUM(AX302:AX307)</f>
        <v>-1.280568540096283E-9</v>
      </c>
      <c r="AY301" s="1">
        <f t="shared" ref="AY301" ca="1" si="197">SUM(AY302:AY307)</f>
        <v>-1.280568540096283E-9</v>
      </c>
      <c r="AZ301" s="1">
        <f t="shared" ref="AZ301" ca="1" si="198">SUM(AZ302:AZ307)</f>
        <v>-1.280568540096283E-9</v>
      </c>
      <c r="BA301" s="1">
        <f t="shared" ref="BA301" ca="1" si="199">SUM(BA302:BA307)</f>
        <v>-1.280568540096283E-9</v>
      </c>
      <c r="BB301" s="1">
        <f t="shared" ref="BB301" ca="1" si="200">SUM(BB302:BB307)</f>
        <v>-1.280568540096283E-9</v>
      </c>
      <c r="BC301" s="1">
        <f t="shared" ref="BC301" ca="1" si="201">SUM(BC302:BC307)</f>
        <v>-1.280568540096283E-9</v>
      </c>
      <c r="BD301" s="1">
        <f t="shared" ref="BD301" ca="1" si="202">SUM(BD302:BD307)</f>
        <v>-1.280568540096283E-9</v>
      </c>
      <c r="BE301" s="1">
        <f t="shared" ref="BE301" ca="1" si="203">SUM(BE302:BE307)</f>
        <v>-1.280568540096283E-9</v>
      </c>
    </row>
    <row r="302" spans="1:57" x14ac:dyDescent="0.3">
      <c r="B302" s="1">
        <f>MAX(B$300:B301)+1</f>
        <v>92</v>
      </c>
      <c r="H302" s="13" t="str">
        <f ca="1">INDIRECT($B$1&amp;Items!E$2&amp;$B302)</f>
        <v>Кредиторская задолженность</v>
      </c>
      <c r="I302" s="13" t="str">
        <f ca="1">IF(INDIRECT($B$1&amp;Items!F$2&amp;$B302)="",H302,INDIRECT($B$1&amp;Items!F$2&amp;$B302))</f>
        <v>Начисление затрат этапа-1 бизнес-процесса</v>
      </c>
      <c r="J302" s="1" t="str">
        <f ca="1">IF(INDIRECT($B$1&amp;Items!G$2&amp;$B302)="",IF(H302&lt;&gt;I302,"  "&amp;I302,I302),"    "&amp;INDIRECT($B$1&amp;Items!G$2&amp;$B302))</f>
        <v xml:space="preserve">  Начисление затрат этапа-1 бизнес-процесса</v>
      </c>
      <c r="S302" s="1">
        <f t="shared" ref="S302:S306" ca="1" si="204">INDIRECT(ADDRESS(ROW(),SUMIFS($1:$1,$5:$5,MAX($5:$5))))</f>
        <v>0</v>
      </c>
      <c r="V302" s="1">
        <f ca="1">V40+V52-V128</f>
        <v>1486000</v>
      </c>
      <c r="W302" s="1">
        <f t="shared" ref="W302:BE302" ca="1" si="205">W40+W52-W128</f>
        <v>1798808.5</v>
      </c>
      <c r="X302" s="1">
        <f t="shared" ca="1" si="205"/>
        <v>2426968.75165</v>
      </c>
      <c r="Y302" s="1">
        <f t="shared" ca="1" si="205"/>
        <v>1030285.6638600002</v>
      </c>
      <c r="Z302" s="1">
        <f t="shared" ca="1" si="205"/>
        <v>609520.14465000003</v>
      </c>
      <c r="AA302" s="1">
        <f t="shared" ca="1" si="205"/>
        <v>0</v>
      </c>
      <c r="AB302" s="1">
        <f t="shared" ca="1" si="205"/>
        <v>0</v>
      </c>
      <c r="AC302" s="1">
        <f t="shared" ca="1" si="205"/>
        <v>0</v>
      </c>
      <c r="AD302" s="1">
        <f t="shared" ca="1" si="205"/>
        <v>0</v>
      </c>
      <c r="AE302" s="1">
        <f t="shared" ca="1" si="205"/>
        <v>0</v>
      </c>
      <c r="AF302" s="1">
        <f t="shared" ca="1" si="205"/>
        <v>0</v>
      </c>
      <c r="AG302" s="1">
        <f t="shared" ca="1" si="205"/>
        <v>0</v>
      </c>
      <c r="AH302" s="1">
        <f t="shared" ca="1" si="205"/>
        <v>0</v>
      </c>
      <c r="AI302" s="1">
        <f t="shared" ca="1" si="205"/>
        <v>0</v>
      </c>
      <c r="AJ302" s="1">
        <f t="shared" ca="1" si="205"/>
        <v>0</v>
      </c>
      <c r="AK302" s="1">
        <f t="shared" ca="1" si="205"/>
        <v>0</v>
      </c>
      <c r="AL302" s="1">
        <f t="shared" ca="1" si="205"/>
        <v>0</v>
      </c>
      <c r="AM302" s="1">
        <f t="shared" ca="1" si="205"/>
        <v>0</v>
      </c>
      <c r="AN302" s="1">
        <f t="shared" ca="1" si="205"/>
        <v>0</v>
      </c>
      <c r="AO302" s="1">
        <f t="shared" ca="1" si="205"/>
        <v>0</v>
      </c>
      <c r="AP302" s="1">
        <f t="shared" ca="1" si="205"/>
        <v>0</v>
      </c>
      <c r="AQ302" s="1">
        <f t="shared" ca="1" si="205"/>
        <v>0</v>
      </c>
      <c r="AR302" s="1">
        <f t="shared" ca="1" si="205"/>
        <v>0</v>
      </c>
      <c r="AS302" s="1">
        <f t="shared" ca="1" si="205"/>
        <v>0</v>
      </c>
      <c r="AT302" s="1">
        <f t="shared" ca="1" si="205"/>
        <v>0</v>
      </c>
      <c r="AU302" s="1">
        <f t="shared" ca="1" si="205"/>
        <v>0</v>
      </c>
      <c r="AV302" s="1">
        <f t="shared" ca="1" si="205"/>
        <v>0</v>
      </c>
      <c r="AW302" s="1">
        <f t="shared" ca="1" si="205"/>
        <v>0</v>
      </c>
      <c r="AX302" s="1">
        <f t="shared" ca="1" si="205"/>
        <v>0</v>
      </c>
      <c r="AY302" s="1">
        <f t="shared" ca="1" si="205"/>
        <v>0</v>
      </c>
      <c r="AZ302" s="1">
        <f t="shared" ca="1" si="205"/>
        <v>0</v>
      </c>
      <c r="BA302" s="1">
        <f t="shared" ca="1" si="205"/>
        <v>0</v>
      </c>
      <c r="BB302" s="1">
        <f t="shared" ca="1" si="205"/>
        <v>0</v>
      </c>
      <c r="BC302" s="1">
        <f t="shared" ca="1" si="205"/>
        <v>0</v>
      </c>
      <c r="BD302" s="1">
        <f t="shared" ca="1" si="205"/>
        <v>0</v>
      </c>
      <c r="BE302" s="1">
        <f t="shared" ca="1" si="205"/>
        <v>0</v>
      </c>
    </row>
    <row r="303" spans="1:57" x14ac:dyDescent="0.3">
      <c r="B303" s="1">
        <f>MAX(B$300:B302)+1</f>
        <v>93</v>
      </c>
      <c r="H303" s="13" t="str">
        <f ca="1">INDIRECT($B$1&amp;Items!E$2&amp;$B303)</f>
        <v>Кредиторская задолженность</v>
      </c>
      <c r="I303" s="13" t="str">
        <f ca="1">IF(INDIRECT($B$1&amp;Items!F$2&amp;$B303)="",H303,INDIRECT($B$1&amp;Items!F$2&amp;$B303))</f>
        <v>Начисление затрат этапа-2 бизнес-процесса</v>
      </c>
      <c r="J303" s="1" t="str">
        <f ca="1">IF(INDIRECT($B$1&amp;Items!G$2&amp;$B303)="",IF(H303&lt;&gt;I303,"  "&amp;I303,I303),"    "&amp;INDIRECT($B$1&amp;Items!G$2&amp;$B303))</f>
        <v xml:space="preserve">  Начисление затрат этапа-2 бизнес-процесса</v>
      </c>
      <c r="S303" s="1">
        <f t="shared" ca="1" si="204"/>
        <v>0</v>
      </c>
      <c r="V303" s="1">
        <f ca="1">V41+V64-V140</f>
        <v>898164.77630999964</v>
      </c>
      <c r="W303" s="1">
        <f t="shared" ref="W303:BE303" ca="1" si="206">W41+W64-W140</f>
        <v>1296094.9725099995</v>
      </c>
      <c r="X303" s="1">
        <f t="shared" ca="1" si="206"/>
        <v>0</v>
      </c>
      <c r="Y303" s="1">
        <f t="shared" ca="1" si="206"/>
        <v>616000</v>
      </c>
      <c r="Z303" s="1">
        <f t="shared" ca="1" si="206"/>
        <v>1400491.9</v>
      </c>
      <c r="AA303" s="1">
        <f t="shared" ca="1" si="206"/>
        <v>1127629.8999999999</v>
      </c>
      <c r="AB303" s="1">
        <f t="shared" ca="1" si="206"/>
        <v>0</v>
      </c>
      <c r="AC303" s="1">
        <f t="shared" ca="1" si="206"/>
        <v>0</v>
      </c>
      <c r="AD303" s="1">
        <f t="shared" ca="1" si="206"/>
        <v>0</v>
      </c>
      <c r="AE303" s="1">
        <f t="shared" ca="1" si="206"/>
        <v>0</v>
      </c>
      <c r="AF303" s="1">
        <f t="shared" ca="1" si="206"/>
        <v>0</v>
      </c>
      <c r="AG303" s="1">
        <f t="shared" ca="1" si="206"/>
        <v>0</v>
      </c>
      <c r="AH303" s="1">
        <f t="shared" ca="1" si="206"/>
        <v>0</v>
      </c>
      <c r="AI303" s="1">
        <f t="shared" ca="1" si="206"/>
        <v>0</v>
      </c>
      <c r="AJ303" s="1">
        <f t="shared" ca="1" si="206"/>
        <v>0</v>
      </c>
      <c r="AK303" s="1">
        <f t="shared" ca="1" si="206"/>
        <v>0</v>
      </c>
      <c r="AL303" s="1">
        <f t="shared" ca="1" si="206"/>
        <v>0</v>
      </c>
      <c r="AM303" s="1">
        <f t="shared" ca="1" si="206"/>
        <v>0</v>
      </c>
      <c r="AN303" s="1">
        <f t="shared" ca="1" si="206"/>
        <v>0</v>
      </c>
      <c r="AO303" s="1">
        <f t="shared" ca="1" si="206"/>
        <v>0</v>
      </c>
      <c r="AP303" s="1">
        <f t="shared" ca="1" si="206"/>
        <v>0</v>
      </c>
      <c r="AQ303" s="1">
        <f t="shared" ca="1" si="206"/>
        <v>0</v>
      </c>
      <c r="AR303" s="1">
        <f t="shared" ca="1" si="206"/>
        <v>0</v>
      </c>
      <c r="AS303" s="1">
        <f t="shared" ca="1" si="206"/>
        <v>0</v>
      </c>
      <c r="AT303" s="1">
        <f t="shared" ca="1" si="206"/>
        <v>0</v>
      </c>
      <c r="AU303" s="1">
        <f t="shared" ca="1" si="206"/>
        <v>0</v>
      </c>
      <c r="AV303" s="1">
        <f t="shared" ca="1" si="206"/>
        <v>0</v>
      </c>
      <c r="AW303" s="1">
        <f t="shared" ca="1" si="206"/>
        <v>0</v>
      </c>
      <c r="AX303" s="1">
        <f t="shared" ca="1" si="206"/>
        <v>0</v>
      </c>
      <c r="AY303" s="1">
        <f t="shared" ca="1" si="206"/>
        <v>0</v>
      </c>
      <c r="AZ303" s="1">
        <f t="shared" ca="1" si="206"/>
        <v>0</v>
      </c>
      <c r="BA303" s="1">
        <f t="shared" ca="1" si="206"/>
        <v>0</v>
      </c>
      <c r="BB303" s="1">
        <f t="shared" ca="1" si="206"/>
        <v>0</v>
      </c>
      <c r="BC303" s="1">
        <f t="shared" ca="1" si="206"/>
        <v>0</v>
      </c>
      <c r="BD303" s="1">
        <f t="shared" ca="1" si="206"/>
        <v>0</v>
      </c>
      <c r="BE303" s="1">
        <f t="shared" ca="1" si="206"/>
        <v>0</v>
      </c>
    </row>
    <row r="304" spans="1:57" x14ac:dyDescent="0.3">
      <c r="B304" s="1">
        <f>MAX(B$300:B303)+1</f>
        <v>94</v>
      </c>
      <c r="H304" s="13" t="str">
        <f ca="1">INDIRECT($B$1&amp;Items!E$2&amp;$B304)</f>
        <v>Кредиторская задолженность</v>
      </c>
      <c r="I304" s="13" t="str">
        <f ca="1">IF(INDIRECT($B$1&amp;Items!F$2&amp;$B304)="",H304,INDIRECT($B$1&amp;Items!F$2&amp;$B304))</f>
        <v>Начисление затрат этапа-3 бизнес-процесса</v>
      </c>
      <c r="J304" s="1" t="str">
        <f ca="1">IF(INDIRECT($B$1&amp;Items!G$2&amp;$B304)="",IF(H304&lt;&gt;I304,"  "&amp;I304,I304),"    "&amp;INDIRECT($B$1&amp;Items!G$2&amp;$B304))</f>
        <v xml:space="preserve">  Начисление затрат этапа-3 бизнес-процесса</v>
      </c>
      <c r="S304" s="1">
        <f t="shared" ca="1" si="204"/>
        <v>-6.9849193096160889E-10</v>
      </c>
      <c r="V304" s="1">
        <f ca="1">V42+V75-V151</f>
        <v>921109.25799999991</v>
      </c>
      <c r="W304" s="1">
        <f t="shared" ref="W304:BE304" ca="1" si="207">W42+W75-W151</f>
        <v>2013622.962973</v>
      </c>
      <c r="X304" s="1">
        <f t="shared" ca="1" si="207"/>
        <v>2074803.1749729998</v>
      </c>
      <c r="Y304" s="1">
        <f t="shared" ca="1" si="207"/>
        <v>1496791.0479999995</v>
      </c>
      <c r="Z304" s="1">
        <f t="shared" ca="1" si="207"/>
        <v>993301.13589299936</v>
      </c>
      <c r="AA304" s="1">
        <f t="shared" ca="1" si="207"/>
        <v>1709040.6531651993</v>
      </c>
      <c r="AB304" s="1">
        <f t="shared" ca="1" si="207"/>
        <v>431729.9999999993</v>
      </c>
      <c r="AC304" s="1">
        <f t="shared" ca="1" si="207"/>
        <v>-6.9849193096160889E-10</v>
      </c>
      <c r="AD304" s="1">
        <f t="shared" ca="1" si="207"/>
        <v>-6.9849193096160889E-10</v>
      </c>
      <c r="AE304" s="1">
        <f t="shared" ca="1" si="207"/>
        <v>-6.9849193096160889E-10</v>
      </c>
      <c r="AF304" s="1">
        <f t="shared" ca="1" si="207"/>
        <v>-6.9849193096160889E-10</v>
      </c>
      <c r="AG304" s="1">
        <f t="shared" ca="1" si="207"/>
        <v>-6.9849193096160889E-10</v>
      </c>
      <c r="AH304" s="1">
        <f t="shared" ca="1" si="207"/>
        <v>-6.9849193096160889E-10</v>
      </c>
      <c r="AI304" s="1">
        <f t="shared" ca="1" si="207"/>
        <v>-6.9849193096160889E-10</v>
      </c>
      <c r="AJ304" s="1">
        <f t="shared" ca="1" si="207"/>
        <v>-6.9849193096160889E-10</v>
      </c>
      <c r="AK304" s="1">
        <f t="shared" ca="1" si="207"/>
        <v>-6.9849193096160889E-10</v>
      </c>
      <c r="AL304" s="1">
        <f t="shared" ca="1" si="207"/>
        <v>-6.9849193096160889E-10</v>
      </c>
      <c r="AM304" s="1">
        <f t="shared" ca="1" si="207"/>
        <v>-6.9849193096160889E-10</v>
      </c>
      <c r="AN304" s="1">
        <f t="shared" ca="1" si="207"/>
        <v>-6.9849193096160889E-10</v>
      </c>
      <c r="AO304" s="1">
        <f t="shared" ca="1" si="207"/>
        <v>-6.9849193096160889E-10</v>
      </c>
      <c r="AP304" s="1">
        <f t="shared" ca="1" si="207"/>
        <v>-6.9849193096160889E-10</v>
      </c>
      <c r="AQ304" s="1">
        <f t="shared" ca="1" si="207"/>
        <v>-6.9849193096160889E-10</v>
      </c>
      <c r="AR304" s="1">
        <f t="shared" ca="1" si="207"/>
        <v>-6.9849193096160889E-10</v>
      </c>
      <c r="AS304" s="1">
        <f t="shared" ca="1" si="207"/>
        <v>-6.9849193096160889E-10</v>
      </c>
      <c r="AT304" s="1">
        <f t="shared" ca="1" si="207"/>
        <v>-6.9849193096160889E-10</v>
      </c>
      <c r="AU304" s="1">
        <f t="shared" ca="1" si="207"/>
        <v>-6.9849193096160889E-10</v>
      </c>
      <c r="AV304" s="1">
        <f t="shared" ca="1" si="207"/>
        <v>-6.9849193096160889E-10</v>
      </c>
      <c r="AW304" s="1">
        <f t="shared" ca="1" si="207"/>
        <v>-6.9849193096160889E-10</v>
      </c>
      <c r="AX304" s="1">
        <f t="shared" ca="1" si="207"/>
        <v>-6.9849193096160889E-10</v>
      </c>
      <c r="AY304" s="1">
        <f t="shared" ca="1" si="207"/>
        <v>-6.9849193096160889E-10</v>
      </c>
      <c r="AZ304" s="1">
        <f t="shared" ca="1" si="207"/>
        <v>-6.9849193096160889E-10</v>
      </c>
      <c r="BA304" s="1">
        <f t="shared" ca="1" si="207"/>
        <v>-6.9849193096160889E-10</v>
      </c>
      <c r="BB304" s="1">
        <f t="shared" ca="1" si="207"/>
        <v>-6.9849193096160889E-10</v>
      </c>
      <c r="BC304" s="1">
        <f t="shared" ca="1" si="207"/>
        <v>-6.9849193096160889E-10</v>
      </c>
      <c r="BD304" s="1">
        <f t="shared" ca="1" si="207"/>
        <v>-6.9849193096160889E-10</v>
      </c>
      <c r="BE304" s="1">
        <f t="shared" ca="1" si="207"/>
        <v>-6.9849193096160889E-10</v>
      </c>
    </row>
    <row r="305" spans="1:57" x14ac:dyDescent="0.3">
      <c r="B305" s="1">
        <f>MAX(B$300:B304)+1</f>
        <v>95</v>
      </c>
      <c r="H305" s="13" t="str">
        <f ca="1">INDIRECT($B$1&amp;Items!E$2&amp;$B305)</f>
        <v>Кредиторская задолженность</v>
      </c>
      <c r="I305" s="13" t="str">
        <f ca="1">IF(INDIRECT($B$1&amp;Items!F$2&amp;$B305)="",H305,INDIRECT($B$1&amp;Items!F$2&amp;$B305))</f>
        <v>Начисление затрат этапа-4 бизнес-процесса</v>
      </c>
      <c r="J305" s="1" t="str">
        <f ca="1">IF(INDIRECT($B$1&amp;Items!G$2&amp;$B305)="",IF(H305&lt;&gt;I305,"  "&amp;I305,I305),"    "&amp;INDIRECT($B$1&amp;Items!G$2&amp;$B305))</f>
        <v xml:space="preserve">  Начисление затрат этапа-4 бизнес-процесса</v>
      </c>
      <c r="S305" s="1">
        <f t="shared" ca="1" si="204"/>
        <v>-5.8207660913467407E-10</v>
      </c>
      <c r="V305" s="1">
        <f ca="1">V43+V93-V169</f>
        <v>0</v>
      </c>
      <c r="W305" s="1">
        <f t="shared" ref="W305:BE305" ca="1" si="208">W43+W93-W169</f>
        <v>337545.33299999998</v>
      </c>
      <c r="X305" s="1">
        <f t="shared" ca="1" si="208"/>
        <v>1705419.0842328994</v>
      </c>
      <c r="Y305" s="1">
        <f t="shared" ca="1" si="208"/>
        <v>1918882.7127486998</v>
      </c>
      <c r="Z305" s="1">
        <f t="shared" ca="1" si="208"/>
        <v>626783.39999999944</v>
      </c>
      <c r="AA305" s="1">
        <f t="shared" ca="1" si="208"/>
        <v>374165.99999999942</v>
      </c>
      <c r="AB305" s="1">
        <f t="shared" ca="1" si="208"/>
        <v>-5.8207660913467407E-10</v>
      </c>
      <c r="AC305" s="1">
        <f t="shared" ca="1" si="208"/>
        <v>-5.8207660913467407E-10</v>
      </c>
      <c r="AD305" s="1">
        <f t="shared" ca="1" si="208"/>
        <v>-5.8207660913467407E-10</v>
      </c>
      <c r="AE305" s="1">
        <f t="shared" ca="1" si="208"/>
        <v>-5.8207660913467407E-10</v>
      </c>
      <c r="AF305" s="1">
        <f t="shared" ca="1" si="208"/>
        <v>-5.8207660913467407E-10</v>
      </c>
      <c r="AG305" s="1">
        <f t="shared" ca="1" si="208"/>
        <v>-5.8207660913467407E-10</v>
      </c>
      <c r="AH305" s="1">
        <f t="shared" ca="1" si="208"/>
        <v>-5.8207660913467407E-10</v>
      </c>
      <c r="AI305" s="1">
        <f t="shared" ca="1" si="208"/>
        <v>-5.8207660913467407E-10</v>
      </c>
      <c r="AJ305" s="1">
        <f t="shared" ca="1" si="208"/>
        <v>-5.8207660913467407E-10</v>
      </c>
      <c r="AK305" s="1">
        <f t="shared" ca="1" si="208"/>
        <v>-5.8207660913467407E-10</v>
      </c>
      <c r="AL305" s="1">
        <f t="shared" ca="1" si="208"/>
        <v>-5.8207660913467407E-10</v>
      </c>
      <c r="AM305" s="1">
        <f t="shared" ca="1" si="208"/>
        <v>-5.8207660913467407E-10</v>
      </c>
      <c r="AN305" s="1">
        <f t="shared" ca="1" si="208"/>
        <v>-5.8207660913467407E-10</v>
      </c>
      <c r="AO305" s="1">
        <f t="shared" ca="1" si="208"/>
        <v>-5.8207660913467407E-10</v>
      </c>
      <c r="AP305" s="1">
        <f t="shared" ca="1" si="208"/>
        <v>-5.8207660913467407E-10</v>
      </c>
      <c r="AQ305" s="1">
        <f t="shared" ca="1" si="208"/>
        <v>-5.8207660913467407E-10</v>
      </c>
      <c r="AR305" s="1">
        <f t="shared" ca="1" si="208"/>
        <v>-5.8207660913467407E-10</v>
      </c>
      <c r="AS305" s="1">
        <f t="shared" ca="1" si="208"/>
        <v>-5.8207660913467407E-10</v>
      </c>
      <c r="AT305" s="1">
        <f t="shared" ca="1" si="208"/>
        <v>-5.8207660913467407E-10</v>
      </c>
      <c r="AU305" s="1">
        <f t="shared" ca="1" si="208"/>
        <v>-5.8207660913467407E-10</v>
      </c>
      <c r="AV305" s="1">
        <f t="shared" ca="1" si="208"/>
        <v>-5.8207660913467407E-10</v>
      </c>
      <c r="AW305" s="1">
        <f t="shared" ca="1" si="208"/>
        <v>-5.8207660913467407E-10</v>
      </c>
      <c r="AX305" s="1">
        <f t="shared" ca="1" si="208"/>
        <v>-5.8207660913467407E-10</v>
      </c>
      <c r="AY305" s="1">
        <f t="shared" ca="1" si="208"/>
        <v>-5.8207660913467407E-10</v>
      </c>
      <c r="AZ305" s="1">
        <f t="shared" ca="1" si="208"/>
        <v>-5.8207660913467407E-10</v>
      </c>
      <c r="BA305" s="1">
        <f t="shared" ca="1" si="208"/>
        <v>-5.8207660913467407E-10</v>
      </c>
      <c r="BB305" s="1">
        <f t="shared" ca="1" si="208"/>
        <v>-5.8207660913467407E-10</v>
      </c>
      <c r="BC305" s="1">
        <f t="shared" ca="1" si="208"/>
        <v>-5.8207660913467407E-10</v>
      </c>
      <c r="BD305" s="1">
        <f t="shared" ca="1" si="208"/>
        <v>-5.8207660913467407E-10</v>
      </c>
      <c r="BE305" s="1">
        <f t="shared" ca="1" si="208"/>
        <v>-5.8207660913467407E-10</v>
      </c>
    </row>
    <row r="306" spans="1:57" x14ac:dyDescent="0.3">
      <c r="B306" s="1">
        <f>MAX(B$300:B305)+1</f>
        <v>96</v>
      </c>
      <c r="H306" s="13" t="str">
        <f ca="1">INDIRECT($B$1&amp;Items!E$2&amp;$B306)</f>
        <v>Кредиторская задолженность</v>
      </c>
      <c r="I306" s="13" t="str">
        <f ca="1">IF(INDIRECT($B$1&amp;Items!F$2&amp;$B306)="",H306,INDIRECT($B$1&amp;Items!F$2&amp;$B306))</f>
        <v>Начисление затрат этапа-5 бизнес-процесса</v>
      </c>
      <c r="J306" s="1" t="str">
        <f ca="1">IF(INDIRECT($B$1&amp;Items!G$2&amp;$B306)="",IF(H306&lt;&gt;I306,"  "&amp;I306,I306),"    "&amp;INDIRECT($B$1&amp;Items!G$2&amp;$B306))</f>
        <v xml:space="preserve">  Начисление затрат этапа-5 бизнес-процесса</v>
      </c>
      <c r="S306" s="1">
        <f t="shared" ca="1" si="204"/>
        <v>0</v>
      </c>
      <c r="V306" s="1">
        <f ca="1">V44+V104-V180</f>
        <v>778146.38439580007</v>
      </c>
      <c r="W306" s="1">
        <f t="shared" ref="W306:BE306" ca="1" si="209">W44+W104-W180</f>
        <v>1639297.4503030844</v>
      </c>
      <c r="X306" s="1">
        <f t="shared" ca="1" si="209"/>
        <v>512818.62677721027</v>
      </c>
      <c r="Y306" s="1">
        <f t="shared" ca="1" si="209"/>
        <v>0</v>
      </c>
      <c r="Z306" s="1">
        <f t="shared" ca="1" si="209"/>
        <v>666733.94200000004</v>
      </c>
      <c r="AA306" s="1">
        <f t="shared" ca="1" si="209"/>
        <v>1402784.75116</v>
      </c>
      <c r="AB306" s="1">
        <f t="shared" ca="1" si="209"/>
        <v>438808.9328999999</v>
      </c>
      <c r="AC306" s="1">
        <f t="shared" ca="1" si="209"/>
        <v>0</v>
      </c>
      <c r="AD306" s="1">
        <f t="shared" ca="1" si="209"/>
        <v>0</v>
      </c>
      <c r="AE306" s="1">
        <f t="shared" ca="1" si="209"/>
        <v>0</v>
      </c>
      <c r="AF306" s="1">
        <f t="shared" ca="1" si="209"/>
        <v>0</v>
      </c>
      <c r="AG306" s="1">
        <f t="shared" ca="1" si="209"/>
        <v>0</v>
      </c>
      <c r="AH306" s="1">
        <f t="shared" ca="1" si="209"/>
        <v>0</v>
      </c>
      <c r="AI306" s="1">
        <f t="shared" ca="1" si="209"/>
        <v>0</v>
      </c>
      <c r="AJ306" s="1">
        <f t="shared" ca="1" si="209"/>
        <v>0</v>
      </c>
      <c r="AK306" s="1">
        <f t="shared" ca="1" si="209"/>
        <v>0</v>
      </c>
      <c r="AL306" s="1">
        <f t="shared" ca="1" si="209"/>
        <v>0</v>
      </c>
      <c r="AM306" s="1">
        <f t="shared" ca="1" si="209"/>
        <v>0</v>
      </c>
      <c r="AN306" s="1">
        <f t="shared" ca="1" si="209"/>
        <v>0</v>
      </c>
      <c r="AO306" s="1">
        <f t="shared" ca="1" si="209"/>
        <v>0</v>
      </c>
      <c r="AP306" s="1">
        <f t="shared" ca="1" si="209"/>
        <v>0</v>
      </c>
      <c r="AQ306" s="1">
        <f t="shared" ca="1" si="209"/>
        <v>0</v>
      </c>
      <c r="AR306" s="1">
        <f t="shared" ca="1" si="209"/>
        <v>0</v>
      </c>
      <c r="AS306" s="1">
        <f t="shared" ca="1" si="209"/>
        <v>0</v>
      </c>
      <c r="AT306" s="1">
        <f t="shared" ca="1" si="209"/>
        <v>0</v>
      </c>
      <c r="AU306" s="1">
        <f t="shared" ca="1" si="209"/>
        <v>0</v>
      </c>
      <c r="AV306" s="1">
        <f t="shared" ca="1" si="209"/>
        <v>0</v>
      </c>
      <c r="AW306" s="1">
        <f t="shared" ca="1" si="209"/>
        <v>0</v>
      </c>
      <c r="AX306" s="1">
        <f t="shared" ca="1" si="209"/>
        <v>0</v>
      </c>
      <c r="AY306" s="1">
        <f t="shared" ca="1" si="209"/>
        <v>0</v>
      </c>
      <c r="AZ306" s="1">
        <f t="shared" ca="1" si="209"/>
        <v>0</v>
      </c>
      <c r="BA306" s="1">
        <f t="shared" ca="1" si="209"/>
        <v>0</v>
      </c>
      <c r="BB306" s="1">
        <f t="shared" ca="1" si="209"/>
        <v>0</v>
      </c>
      <c r="BC306" s="1">
        <f t="shared" ca="1" si="209"/>
        <v>0</v>
      </c>
      <c r="BD306" s="1">
        <f t="shared" ca="1" si="209"/>
        <v>0</v>
      </c>
      <c r="BE306" s="1">
        <f t="shared" ca="1" si="209"/>
        <v>0</v>
      </c>
    </row>
    <row r="307" spans="1:57" ht="4.95" customHeight="1" x14ac:dyDescent="0.3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</row>
    <row r="309" spans="1:57" ht="4.95" customHeight="1" x14ac:dyDescent="0.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</row>
  </sheetData>
  <conditionalFormatting sqref="J51:L60 S51:S60 V51:AE60 V65:AE108 S65:S108 J65:L108 J128:L190 S128:S190 V128:AE190">
    <cfRule type="expression" dxfId="175" priority="181">
      <formula>AND($H51=$I51,$I51=$J51)</formula>
    </cfRule>
    <cfRule type="expression" dxfId="174" priority="182">
      <formula>AND($H51&lt;&gt;$I51,"  "&amp;$I51=$J51)</formula>
    </cfRule>
    <cfRule type="expression" dxfId="173" priority="183">
      <formula>AND("  "&amp;$I51&lt;&gt;$J51,$I51&lt;&gt;$J51)</formula>
    </cfRule>
  </conditionalFormatting>
  <conditionalFormatting sqref="J119:L127 S119:S127 V119:AE127">
    <cfRule type="expression" dxfId="172" priority="172">
      <formula>AND($H119=$I119,$I119=$J119)</formula>
    </cfRule>
    <cfRule type="expression" dxfId="171" priority="173">
      <formula>AND($H119&lt;&gt;$I119,"  "&amp;$I119=$J119)</formula>
    </cfRule>
    <cfRule type="expression" dxfId="170" priority="174">
      <formula>AND("  "&amp;$I119&lt;&gt;$J119,$I119&lt;&gt;$J119)</formula>
    </cfRule>
  </conditionalFormatting>
  <conditionalFormatting sqref="J61:L64 S61:S64 V61:AE64">
    <cfRule type="expression" dxfId="169" priority="169">
      <formula>AND($H61=$I61,$I61=$J61)</formula>
    </cfRule>
    <cfRule type="expression" dxfId="168" priority="170">
      <formula>AND($H61&lt;&gt;$I61,"  "&amp;$I61=$J61)</formula>
    </cfRule>
    <cfRule type="expression" dxfId="167" priority="171">
      <formula>AND("  "&amp;$I61&lt;&gt;$J61,$I61&lt;&gt;$J61)</formula>
    </cfRule>
  </conditionalFormatting>
  <conditionalFormatting sqref="V109:AE114 S109:S114 J109:L114">
    <cfRule type="expression" dxfId="166" priority="166">
      <formula>AND($H109=$I109,$I109=$J109)</formula>
    </cfRule>
    <cfRule type="expression" dxfId="165" priority="167">
      <formula>AND($H109&lt;&gt;$I109,"  "&amp;$I109=$J109)</formula>
    </cfRule>
    <cfRule type="expression" dxfId="164" priority="168">
      <formula>AND("  "&amp;$I109&lt;&gt;$J109,$I109&lt;&gt;$J109)</formula>
    </cfRule>
  </conditionalFormatting>
  <conditionalFormatting sqref="J206:L268 S206:S268 V206:AE268">
    <cfRule type="expression" dxfId="163" priority="163">
      <formula>AND($H206=$I206,$I206=$J206)</formula>
    </cfRule>
    <cfRule type="expression" dxfId="162" priority="164">
      <formula>AND($H206&lt;&gt;$I206,"  "&amp;$I206=$J206)</formula>
    </cfRule>
    <cfRule type="expression" dxfId="161" priority="165">
      <formula>AND("  "&amp;$I206&lt;&gt;$J206,$I206&lt;&gt;$J206)</formula>
    </cfRule>
  </conditionalFormatting>
  <conditionalFormatting sqref="J197:L205 S197:S205 V197:AE205">
    <cfRule type="expression" dxfId="160" priority="160">
      <formula>AND($H197=$I197,$I197=$J197)</formula>
    </cfRule>
    <cfRule type="expression" dxfId="159" priority="161">
      <formula>AND($H197&lt;&gt;$I197,"  "&amp;$I197=$J197)</formula>
    </cfRule>
    <cfRule type="expression" dxfId="158" priority="162">
      <formula>AND("  "&amp;$I197&lt;&gt;$J197,$I197&lt;&gt;$J197)</formula>
    </cfRule>
  </conditionalFormatting>
  <conditionalFormatting sqref="AF51:AU60 AF65:AU108 AF128:AU190">
    <cfRule type="expression" dxfId="157" priority="157">
      <formula>AND($H51=$I51,$I51=$J51)</formula>
    </cfRule>
    <cfRule type="expression" dxfId="156" priority="158">
      <formula>AND($H51&lt;&gt;$I51,"  "&amp;$I51=$J51)</formula>
    </cfRule>
    <cfRule type="expression" dxfId="155" priority="159">
      <formula>AND("  "&amp;$I51&lt;&gt;$J51,$I51&lt;&gt;$J51)</formula>
    </cfRule>
  </conditionalFormatting>
  <conditionalFormatting sqref="AF119:AU127">
    <cfRule type="expression" dxfId="154" priority="154">
      <formula>AND($H119=$I119,$I119=$J119)</formula>
    </cfRule>
    <cfRule type="expression" dxfId="153" priority="155">
      <formula>AND($H119&lt;&gt;$I119,"  "&amp;$I119=$J119)</formula>
    </cfRule>
    <cfRule type="expression" dxfId="152" priority="156">
      <formula>AND("  "&amp;$I119&lt;&gt;$J119,$I119&lt;&gt;$J119)</formula>
    </cfRule>
  </conditionalFormatting>
  <conditionalFormatting sqref="AF61:AU64">
    <cfRule type="expression" dxfId="151" priority="151">
      <formula>AND($H61=$I61,$I61=$J61)</formula>
    </cfRule>
    <cfRule type="expression" dxfId="150" priority="152">
      <formula>AND($H61&lt;&gt;$I61,"  "&amp;$I61=$J61)</formula>
    </cfRule>
    <cfRule type="expression" dxfId="149" priority="153">
      <formula>AND("  "&amp;$I61&lt;&gt;$J61,$I61&lt;&gt;$J61)</formula>
    </cfRule>
  </conditionalFormatting>
  <conditionalFormatting sqref="AF109:AU114">
    <cfRule type="expression" dxfId="148" priority="148">
      <formula>AND($H109=$I109,$I109=$J109)</formula>
    </cfRule>
    <cfRule type="expression" dxfId="147" priority="149">
      <formula>AND($H109&lt;&gt;$I109,"  "&amp;$I109=$J109)</formula>
    </cfRule>
    <cfRule type="expression" dxfId="146" priority="150">
      <formula>AND("  "&amp;$I109&lt;&gt;$J109,$I109&lt;&gt;$J109)</formula>
    </cfRule>
  </conditionalFormatting>
  <conditionalFormatting sqref="AF206:AU268">
    <cfRule type="expression" dxfId="145" priority="145">
      <formula>AND($H206=$I206,$I206=$J206)</formula>
    </cfRule>
    <cfRule type="expression" dxfId="144" priority="146">
      <formula>AND($H206&lt;&gt;$I206,"  "&amp;$I206=$J206)</formula>
    </cfRule>
    <cfRule type="expression" dxfId="143" priority="147">
      <formula>AND("  "&amp;$I206&lt;&gt;$J206,$I206&lt;&gt;$J206)</formula>
    </cfRule>
  </conditionalFormatting>
  <conditionalFormatting sqref="AF197:AU205">
    <cfRule type="expression" dxfId="142" priority="142">
      <formula>AND($H197=$I197,$I197=$J197)</formula>
    </cfRule>
    <cfRule type="expression" dxfId="141" priority="143">
      <formula>AND($H197&lt;&gt;$I197,"  "&amp;$I197=$J197)</formula>
    </cfRule>
    <cfRule type="expression" dxfId="140" priority="144">
      <formula>AND("  "&amp;$I197&lt;&gt;$J197,$I197&lt;&gt;$J197)</formula>
    </cfRule>
  </conditionalFormatting>
  <conditionalFormatting sqref="AV51:BE60 AV65:BE108 AV128:BE190">
    <cfRule type="expression" dxfId="139" priority="139">
      <formula>AND($H51=$I51,$I51=$J51)</formula>
    </cfRule>
    <cfRule type="expression" dxfId="138" priority="140">
      <formula>AND($H51&lt;&gt;$I51,"  "&amp;$I51=$J51)</formula>
    </cfRule>
    <cfRule type="expression" dxfId="137" priority="141">
      <formula>AND("  "&amp;$I51&lt;&gt;$J51,$I51&lt;&gt;$J51)</formula>
    </cfRule>
  </conditionalFormatting>
  <conditionalFormatting sqref="AV119:BE127">
    <cfRule type="expression" dxfId="136" priority="136">
      <formula>AND($H119=$I119,$I119=$J119)</formula>
    </cfRule>
    <cfRule type="expression" dxfId="135" priority="137">
      <formula>AND($H119&lt;&gt;$I119,"  "&amp;$I119=$J119)</formula>
    </cfRule>
    <cfRule type="expression" dxfId="134" priority="138">
      <formula>AND("  "&amp;$I119&lt;&gt;$J119,$I119&lt;&gt;$J119)</formula>
    </cfRule>
  </conditionalFormatting>
  <conditionalFormatting sqref="AV61:BE64">
    <cfRule type="expression" dxfId="133" priority="133">
      <formula>AND($H61=$I61,$I61=$J61)</formula>
    </cfRule>
    <cfRule type="expression" dxfId="132" priority="134">
      <formula>AND($H61&lt;&gt;$I61,"  "&amp;$I61=$J61)</formula>
    </cfRule>
    <cfRule type="expression" dxfId="131" priority="135">
      <formula>AND("  "&amp;$I61&lt;&gt;$J61,$I61&lt;&gt;$J61)</formula>
    </cfRule>
  </conditionalFormatting>
  <conditionalFormatting sqref="AV109:BE114">
    <cfRule type="expression" dxfId="130" priority="130">
      <formula>AND($H109=$I109,$I109=$J109)</formula>
    </cfRule>
    <cfRule type="expression" dxfId="129" priority="131">
      <formula>AND($H109&lt;&gt;$I109,"  "&amp;$I109=$J109)</formula>
    </cfRule>
    <cfRule type="expression" dxfId="128" priority="132">
      <formula>AND("  "&amp;$I109&lt;&gt;$J109,$I109&lt;&gt;$J109)</formula>
    </cfRule>
  </conditionalFormatting>
  <conditionalFormatting sqref="AV206:BE268">
    <cfRule type="expression" dxfId="127" priority="127">
      <formula>AND($H206=$I206,$I206=$J206)</formula>
    </cfRule>
    <cfRule type="expression" dxfId="126" priority="128">
      <formula>AND($H206&lt;&gt;$I206,"  "&amp;$I206=$J206)</formula>
    </cfRule>
    <cfRule type="expression" dxfId="125" priority="129">
      <formula>AND("  "&amp;$I206&lt;&gt;$J206,$I206&lt;&gt;$J206)</formula>
    </cfRule>
  </conditionalFormatting>
  <conditionalFormatting sqref="AV197:BE205">
    <cfRule type="expression" dxfId="124" priority="124">
      <formula>AND($H197=$I197,$I197=$J197)</formula>
    </cfRule>
    <cfRule type="expression" dxfId="123" priority="125">
      <formula>AND($H197&lt;&gt;$I197,"  "&amp;$I197=$J197)</formula>
    </cfRule>
    <cfRule type="expression" dxfId="122" priority="126">
      <formula>AND("  "&amp;$I197&lt;&gt;$J197,$I197&lt;&gt;$J197)</formula>
    </cfRule>
  </conditionalFormatting>
  <conditionalFormatting sqref="J27:L32 S27:S32 V27:AE32 V39:AE41 S39:S41 J39:L41">
    <cfRule type="expression" dxfId="121" priority="121">
      <formula>AND($H27=$I27,$I27=$J27)</formula>
    </cfRule>
    <cfRule type="expression" dxfId="120" priority="122">
      <formula>AND($H27&lt;&gt;$I27,"  "&amp;$I27=$J27)</formula>
    </cfRule>
    <cfRule type="expression" dxfId="119" priority="123">
      <formula>AND("  "&amp;$I27&lt;&gt;$J27,$I27&lt;&gt;$J27)</formula>
    </cfRule>
  </conditionalFormatting>
  <conditionalFormatting sqref="J42:L44 S42:S44 V42:AE44">
    <cfRule type="expression" dxfId="118" priority="118">
      <formula>AND($H42=$I42,$I42=$J42)</formula>
    </cfRule>
    <cfRule type="expression" dxfId="117" priority="119">
      <formula>AND($H42&lt;&gt;$I42,"  "&amp;$I42=$J42)</formula>
    </cfRule>
    <cfRule type="expression" dxfId="116" priority="120">
      <formula>AND("  "&amp;$I42&lt;&gt;$J42,$I42&lt;&gt;$J42)</formula>
    </cfRule>
  </conditionalFormatting>
  <conditionalFormatting sqref="AF27:AU32 AF39:AU41">
    <cfRule type="expression" dxfId="115" priority="112">
      <formula>AND($H27=$I27,$I27=$J27)</formula>
    </cfRule>
    <cfRule type="expression" dxfId="114" priority="113">
      <formula>AND($H27&lt;&gt;$I27,"  "&amp;$I27=$J27)</formula>
    </cfRule>
    <cfRule type="expression" dxfId="113" priority="114">
      <formula>AND("  "&amp;$I27&lt;&gt;$J27,$I27&lt;&gt;$J27)</formula>
    </cfRule>
  </conditionalFormatting>
  <conditionalFormatting sqref="AF42:AU44">
    <cfRule type="expression" dxfId="112" priority="109">
      <formula>AND($H42=$I42,$I42=$J42)</formula>
    </cfRule>
    <cfRule type="expression" dxfId="111" priority="110">
      <formula>AND($H42&lt;&gt;$I42,"  "&amp;$I42=$J42)</formula>
    </cfRule>
    <cfRule type="expression" dxfId="110" priority="111">
      <formula>AND("  "&amp;$I42&lt;&gt;$J42,$I42&lt;&gt;$J42)</formula>
    </cfRule>
  </conditionalFormatting>
  <conditionalFormatting sqref="AF289:AU294 AF301:AU303">
    <cfRule type="expression" dxfId="109" priority="88">
      <formula>AND($H289=$I289,$I289=$J289)</formula>
    </cfRule>
    <cfRule type="expression" dxfId="108" priority="89">
      <formula>AND($H289&lt;&gt;$I289,"  "&amp;$I289=$J289)</formula>
    </cfRule>
    <cfRule type="expression" dxfId="107" priority="90">
      <formula>AND("  "&amp;$I289&lt;&gt;$J289,$I289&lt;&gt;$J289)</formula>
    </cfRule>
  </conditionalFormatting>
  <conditionalFormatting sqref="AV27:BE32 AV39:BE41">
    <cfRule type="expression" dxfId="106" priority="103">
      <formula>AND($H27=$I27,$I27=$J27)</formula>
    </cfRule>
    <cfRule type="expression" dxfId="105" priority="104">
      <formula>AND($H27&lt;&gt;$I27,"  "&amp;$I27=$J27)</formula>
    </cfRule>
    <cfRule type="expression" dxfId="104" priority="105">
      <formula>AND("  "&amp;$I27&lt;&gt;$J27,$I27&lt;&gt;$J27)</formula>
    </cfRule>
  </conditionalFormatting>
  <conditionalFormatting sqref="AV42:BE44">
    <cfRule type="expression" dxfId="103" priority="100">
      <formula>AND($H42=$I42,$I42=$J42)</formula>
    </cfRule>
    <cfRule type="expression" dxfId="102" priority="101">
      <formula>AND($H42&lt;&gt;$I42,"  "&amp;$I42=$J42)</formula>
    </cfRule>
    <cfRule type="expression" dxfId="101" priority="102">
      <formula>AND("  "&amp;$I42&lt;&gt;$J42,$I42&lt;&gt;$J42)</formula>
    </cfRule>
  </conditionalFormatting>
  <conditionalFormatting sqref="AV304:BE306">
    <cfRule type="expression" dxfId="100" priority="79">
      <formula>AND($H304=$I304,$I304=$J304)</formula>
    </cfRule>
    <cfRule type="expression" dxfId="99" priority="80">
      <formula>AND($H304&lt;&gt;$I304,"  "&amp;$I304=$J304)</formula>
    </cfRule>
    <cfRule type="expression" dxfId="98" priority="81">
      <formula>AND("  "&amp;$I304&lt;&gt;$J304,$I304&lt;&gt;$J304)</formula>
    </cfRule>
  </conditionalFormatting>
  <conditionalFormatting sqref="J289:L294 S289:S294 V289:AE294 V301:AE303 S301:S303 J301:L303">
    <cfRule type="expression" dxfId="97" priority="94">
      <formula>AND($H289=$I289,$I289=$J289)</formula>
    </cfRule>
    <cfRule type="expression" dxfId="96" priority="95">
      <formula>AND($H289&lt;&gt;$I289,"  "&amp;$I289=$J289)</formula>
    </cfRule>
    <cfRule type="expression" dxfId="95" priority="96">
      <formula>AND("  "&amp;$I289&lt;&gt;$J289,$I289&lt;&gt;$J289)</formula>
    </cfRule>
  </conditionalFormatting>
  <conditionalFormatting sqref="J304:L306 S304:S306 V304:AE306">
    <cfRule type="expression" dxfId="94" priority="91">
      <formula>AND($H304=$I304,$I304=$J304)</formula>
    </cfRule>
    <cfRule type="expression" dxfId="93" priority="92">
      <formula>AND($H304&lt;&gt;$I304,"  "&amp;$I304=$J304)</formula>
    </cfRule>
    <cfRule type="expression" dxfId="92" priority="93">
      <formula>AND("  "&amp;$I304&lt;&gt;$J304,$I304&lt;&gt;$J304)</formula>
    </cfRule>
  </conditionalFormatting>
  <conditionalFormatting sqref="AF304:AU306">
    <cfRule type="expression" dxfId="91" priority="85">
      <formula>AND($H304=$I304,$I304=$J304)</formula>
    </cfRule>
    <cfRule type="expression" dxfId="90" priority="86">
      <formula>AND($H304&lt;&gt;$I304,"  "&amp;$I304=$J304)</formula>
    </cfRule>
    <cfRule type="expression" dxfId="89" priority="87">
      <formula>AND("  "&amp;$I304&lt;&gt;$J304,$I304&lt;&gt;$J304)</formula>
    </cfRule>
  </conditionalFormatting>
  <conditionalFormatting sqref="AV289:BE294 AV301:BE303">
    <cfRule type="expression" dxfId="88" priority="82">
      <formula>AND($H289=$I289,$I289=$J289)</formula>
    </cfRule>
    <cfRule type="expression" dxfId="87" priority="83">
      <formula>AND($H289&lt;&gt;$I289,"  "&amp;$I289=$J289)</formula>
    </cfRule>
    <cfRule type="expression" dxfId="86" priority="84">
      <formula>AND("  "&amp;$I289&lt;&gt;$J289,$I289&lt;&gt;$J289)</formula>
    </cfRule>
  </conditionalFormatting>
  <conditionalFormatting sqref="A1:XFD13 A14:R15 T14:XFD15 A26:XFD35 A36:R37 T36:XFD37 A38:XFD277 A279:XFD1048576">
    <cfRule type="cellIs" dxfId="85" priority="78" operator="equal">
      <formula>0</formula>
    </cfRule>
  </conditionalFormatting>
  <conditionalFormatting sqref="J192:L192 S192 V192:AE192">
    <cfRule type="expression" dxfId="84" priority="75">
      <formula>AND($H192=$I192,$I192=$J192)</formula>
    </cfRule>
    <cfRule type="expression" dxfId="83" priority="76">
      <formula>AND($H192&lt;&gt;$I192,"  "&amp;$I192=$J192)</formula>
    </cfRule>
    <cfRule type="expression" dxfId="82" priority="77">
      <formula>AND("  "&amp;$I192&lt;&gt;$J192,$I192&lt;&gt;$J192)</formula>
    </cfRule>
  </conditionalFormatting>
  <conditionalFormatting sqref="AF192:AU192">
    <cfRule type="expression" dxfId="81" priority="72">
      <formula>AND($H192=$I192,$I192=$J192)</formula>
    </cfRule>
    <cfRule type="expression" dxfId="80" priority="73">
      <formula>AND($H192&lt;&gt;$I192,"  "&amp;$I192=$J192)</formula>
    </cfRule>
    <cfRule type="expression" dxfId="79" priority="74">
      <formula>AND("  "&amp;$I192&lt;&gt;$J192,$I192&lt;&gt;$J192)</formula>
    </cfRule>
  </conditionalFormatting>
  <conditionalFormatting sqref="AV192:BE192">
    <cfRule type="expression" dxfId="78" priority="69">
      <formula>AND($H192=$I192,$I192=$J192)</formula>
    </cfRule>
    <cfRule type="expression" dxfId="77" priority="70">
      <formula>AND($H192&lt;&gt;$I192,"  "&amp;$I192=$J192)</formula>
    </cfRule>
    <cfRule type="expression" dxfId="76" priority="71">
      <formula>AND("  "&amp;$I192&lt;&gt;$J192,$I192&lt;&gt;$J192)</formula>
    </cfRule>
  </conditionalFormatting>
  <conditionalFormatting sqref="S192 V192:BE192">
    <cfRule type="cellIs" dxfId="75" priority="68" operator="lessThan">
      <formula>0</formula>
    </cfRule>
  </conditionalFormatting>
  <conditionalFormatting sqref="J270:L270 S270 V270:AE270">
    <cfRule type="expression" dxfId="74" priority="65">
      <formula>AND($H270=$I270,$I270=$J270)</formula>
    </cfRule>
    <cfRule type="expression" dxfId="73" priority="66">
      <formula>AND($H270&lt;&gt;$I270,"  "&amp;$I270=$J270)</formula>
    </cfRule>
    <cfRule type="expression" dxfId="72" priority="67">
      <formula>AND("  "&amp;$I270&lt;&gt;$J270,$I270&lt;&gt;$J270)</formula>
    </cfRule>
  </conditionalFormatting>
  <conditionalFormatting sqref="AF270:AU270">
    <cfRule type="expression" dxfId="71" priority="62">
      <formula>AND($H270=$I270,$I270=$J270)</formula>
    </cfRule>
    <cfRule type="expression" dxfId="70" priority="63">
      <formula>AND($H270&lt;&gt;$I270,"  "&amp;$I270=$J270)</formula>
    </cfRule>
    <cfRule type="expression" dxfId="69" priority="64">
      <formula>AND("  "&amp;$I270&lt;&gt;$J270,$I270&lt;&gt;$J270)</formula>
    </cfRule>
  </conditionalFormatting>
  <conditionalFormatting sqref="AV270:BE270">
    <cfRule type="expression" dxfId="68" priority="59">
      <formula>AND($H270=$I270,$I270=$J270)</formula>
    </cfRule>
    <cfRule type="expression" dxfId="67" priority="60">
      <formula>AND($H270&lt;&gt;$I270,"  "&amp;$I270=$J270)</formula>
    </cfRule>
    <cfRule type="expression" dxfId="66" priority="61">
      <formula>AND("  "&amp;$I270&lt;&gt;$J270,$I270&lt;&gt;$J270)</formula>
    </cfRule>
  </conditionalFormatting>
  <conditionalFormatting sqref="S270 V270:BE270">
    <cfRule type="cellIs" dxfId="65" priority="58" operator="lessThan">
      <formula>0</formula>
    </cfRule>
  </conditionalFormatting>
  <conditionalFormatting sqref="AF277:AU277 AF279:AU287">
    <cfRule type="expression" dxfId="64" priority="52">
      <formula>AND($H277=$I277,$I277=$J277)</formula>
    </cfRule>
    <cfRule type="expression" dxfId="63" priority="53">
      <formula>AND($H277&lt;&gt;$I277,"  "&amp;$I277=$J277)</formula>
    </cfRule>
    <cfRule type="expression" dxfId="62" priority="54">
      <formula>AND("  "&amp;$I277&lt;&gt;$J277,$I277&lt;&gt;$J277)</formula>
    </cfRule>
  </conditionalFormatting>
  <conditionalFormatting sqref="J277:L277 S277 V277:AE277 V279:AE287 S279:S287 J279:L287">
    <cfRule type="expression" dxfId="61" priority="55">
      <formula>AND($H277=$I277,$I277=$J277)</formula>
    </cfRule>
    <cfRule type="expression" dxfId="60" priority="56">
      <formula>AND($H277&lt;&gt;$I277,"  "&amp;$I277=$J277)</formula>
    </cfRule>
    <cfRule type="expression" dxfId="59" priority="57">
      <formula>AND("  "&amp;$I277&lt;&gt;$J277,$I277&lt;&gt;$J277)</formula>
    </cfRule>
  </conditionalFormatting>
  <conditionalFormatting sqref="AV277:BE277 AV279:BE287">
    <cfRule type="expression" dxfId="58" priority="49">
      <formula>AND($H277=$I277,$I277=$J277)</formula>
    </cfRule>
    <cfRule type="expression" dxfId="57" priority="50">
      <formula>AND($H277&lt;&gt;$I277,"  "&amp;$I277=$J277)</formula>
    </cfRule>
    <cfRule type="expression" dxfId="56" priority="51">
      <formula>AND("  "&amp;$I277&lt;&gt;$J277,$I277&lt;&gt;$J277)</formula>
    </cfRule>
  </conditionalFormatting>
  <conditionalFormatting sqref="J15:L15 V15:AE15">
    <cfRule type="expression" dxfId="55" priority="46">
      <formula>AND($H15=$I15,$I15=$J15)</formula>
    </cfRule>
    <cfRule type="expression" dxfId="54" priority="47">
      <formula>AND($H15&lt;&gt;$I15,"  "&amp;$I15=$J15)</formula>
    </cfRule>
    <cfRule type="expression" dxfId="53" priority="48">
      <formula>AND("  "&amp;$I15&lt;&gt;$J15,$I15&lt;&gt;$J15)</formula>
    </cfRule>
  </conditionalFormatting>
  <conditionalFormatting sqref="AF15:AU15">
    <cfRule type="expression" dxfId="52" priority="43">
      <formula>AND($H15=$I15,$I15=$J15)</formula>
    </cfRule>
    <cfRule type="expression" dxfId="51" priority="44">
      <formula>AND($H15&lt;&gt;$I15,"  "&amp;$I15=$J15)</formula>
    </cfRule>
    <cfRule type="expression" dxfId="50" priority="45">
      <formula>AND("  "&amp;$I15&lt;&gt;$J15,$I15&lt;&gt;$J15)</formula>
    </cfRule>
  </conditionalFormatting>
  <conditionalFormatting sqref="AV15:BE15">
    <cfRule type="expression" dxfId="49" priority="40">
      <formula>AND($H15=$I15,$I15=$J15)</formula>
    </cfRule>
    <cfRule type="expression" dxfId="48" priority="41">
      <formula>AND($H15&lt;&gt;$I15,"  "&amp;$I15=$J15)</formula>
    </cfRule>
    <cfRule type="expression" dxfId="47" priority="42">
      <formula>AND("  "&amp;$I15&lt;&gt;$J15,$I15&lt;&gt;$J15)</formula>
    </cfRule>
  </conditionalFormatting>
  <conditionalFormatting sqref="S14:S15">
    <cfRule type="cellIs" dxfId="46" priority="39" operator="equal">
      <formula>0</formula>
    </cfRule>
  </conditionalFormatting>
  <conditionalFormatting sqref="AF299:AU299">
    <cfRule type="expression" dxfId="45" priority="33">
      <formula>AND($H299=$I299,$I299=$J299)</formula>
    </cfRule>
    <cfRule type="expression" dxfId="44" priority="34">
      <formula>AND($H299&lt;&gt;$I299,"  "&amp;$I299=$J299)</formula>
    </cfRule>
    <cfRule type="expression" dxfId="43" priority="35">
      <formula>AND("  "&amp;$I299&lt;&gt;$J299,$I299&lt;&gt;$J299)</formula>
    </cfRule>
  </conditionalFormatting>
  <conditionalFormatting sqref="V299:AE299 S299 J299:L299">
    <cfRule type="expression" dxfId="42" priority="36">
      <formula>AND($H299=$I299,$I299=$J299)</formula>
    </cfRule>
    <cfRule type="expression" dxfId="41" priority="37">
      <formula>AND($H299&lt;&gt;$I299,"  "&amp;$I299=$J299)</formula>
    </cfRule>
    <cfRule type="expression" dxfId="40" priority="38">
      <formula>AND("  "&amp;$I299&lt;&gt;$J299,$I299&lt;&gt;$J299)</formula>
    </cfRule>
  </conditionalFormatting>
  <conditionalFormatting sqref="AV299:BE299">
    <cfRule type="expression" dxfId="39" priority="30">
      <formula>AND($H299=$I299,$I299=$J299)</formula>
    </cfRule>
    <cfRule type="expression" dxfId="38" priority="31">
      <formula>AND($H299&lt;&gt;$I299,"  "&amp;$I299=$J299)</formula>
    </cfRule>
    <cfRule type="expression" dxfId="37" priority="32">
      <formula>AND("  "&amp;$I299&lt;&gt;$J299,$I299&lt;&gt;$J299)</formula>
    </cfRule>
  </conditionalFormatting>
  <conditionalFormatting sqref="V37:AE37 J37:L37">
    <cfRule type="expression" dxfId="36" priority="27">
      <formula>AND($H37=$I37,$I37=$J37)</formula>
    </cfRule>
    <cfRule type="expression" dxfId="35" priority="28">
      <formula>AND($H37&lt;&gt;$I37,"  "&amp;$I37=$J37)</formula>
    </cfRule>
    <cfRule type="expression" dxfId="34" priority="29">
      <formula>AND("  "&amp;$I37&lt;&gt;$J37,$I37&lt;&gt;$J37)</formula>
    </cfRule>
  </conditionalFormatting>
  <conditionalFormatting sqref="AF37:AU37">
    <cfRule type="expression" dxfId="33" priority="24">
      <formula>AND($H37=$I37,$I37=$J37)</formula>
    </cfRule>
    <cfRule type="expression" dxfId="32" priority="25">
      <formula>AND($H37&lt;&gt;$I37,"  "&amp;$I37=$J37)</formula>
    </cfRule>
    <cfRule type="expression" dxfId="31" priority="26">
      <formula>AND("  "&amp;$I37&lt;&gt;$J37,$I37&lt;&gt;$J37)</formula>
    </cfRule>
  </conditionalFormatting>
  <conditionalFormatting sqref="AV37:BE37">
    <cfRule type="expression" dxfId="30" priority="21">
      <formula>AND($H37=$I37,$I37=$J37)</formula>
    </cfRule>
    <cfRule type="expression" dxfId="29" priority="22">
      <formula>AND($H37&lt;&gt;$I37,"  "&amp;$I37=$J37)</formula>
    </cfRule>
    <cfRule type="expression" dxfId="28" priority="23">
      <formula>AND("  "&amp;$I37&lt;&gt;$J37,$I37&lt;&gt;$J37)</formula>
    </cfRule>
  </conditionalFormatting>
  <conditionalFormatting sqref="S36:S37">
    <cfRule type="cellIs" dxfId="27" priority="20" operator="equal">
      <formula>0</formula>
    </cfRule>
  </conditionalFormatting>
  <conditionalFormatting sqref="AF279:AU286">
    <cfRule type="expression" dxfId="26" priority="14">
      <formula>AND($H279=$I279,$I279=$J279)</formula>
    </cfRule>
    <cfRule type="expression" dxfId="25" priority="15">
      <formula>AND($H279&lt;&gt;$I279,"  "&amp;$I279=$J279)</formula>
    </cfRule>
    <cfRule type="expression" dxfId="24" priority="16">
      <formula>AND("  "&amp;$I279&lt;&gt;$J279,$I279&lt;&gt;$J279)</formula>
    </cfRule>
  </conditionalFormatting>
  <conditionalFormatting sqref="J279:L286 S279:S286 V279:AE286">
    <cfRule type="expression" dxfId="23" priority="17">
      <formula>AND($H279=$I279,$I279=$J279)</formula>
    </cfRule>
    <cfRule type="expression" dxfId="22" priority="18">
      <formula>AND($H279&lt;&gt;$I279,"  "&amp;$I279=$J279)</formula>
    </cfRule>
    <cfRule type="expression" dxfId="21" priority="19">
      <formula>AND("  "&amp;$I279&lt;&gt;$J279,$I279&lt;&gt;$J279)</formula>
    </cfRule>
  </conditionalFormatting>
  <conditionalFormatting sqref="AV279:BE286">
    <cfRule type="expression" dxfId="20" priority="11">
      <formula>AND($H279=$I279,$I279=$J279)</formula>
    </cfRule>
    <cfRule type="expression" dxfId="19" priority="12">
      <formula>AND($H279&lt;&gt;$I279,"  "&amp;$I279=$J279)</formula>
    </cfRule>
    <cfRule type="expression" dxfId="18" priority="13">
      <formula>AND("  "&amp;$I279&lt;&gt;$J279,$I279&lt;&gt;$J279)</formula>
    </cfRule>
  </conditionalFormatting>
  <conditionalFormatting sqref="J17:L24 S17:S24 V17:AE24">
    <cfRule type="expression" dxfId="17" priority="8">
      <formula>AND($H17=$I17,$I17=$J17)</formula>
    </cfRule>
    <cfRule type="expression" dxfId="16" priority="9">
      <formula>AND($H17&lt;&gt;$I17,"  "&amp;$I17=$J17)</formula>
    </cfRule>
    <cfRule type="expression" dxfId="15" priority="10">
      <formula>AND("  "&amp;$I17&lt;&gt;$J17,$I17&lt;&gt;$J17)</formula>
    </cfRule>
  </conditionalFormatting>
  <conditionalFormatting sqref="AF17:AU24">
    <cfRule type="expression" dxfId="14" priority="5">
      <formula>AND($H17=$I17,$I17=$J17)</formula>
    </cfRule>
    <cfRule type="expression" dxfId="13" priority="6">
      <formula>AND($H17&lt;&gt;$I17,"  "&amp;$I17=$J17)</formula>
    </cfRule>
    <cfRule type="expression" dxfId="12" priority="7">
      <formula>AND("  "&amp;$I17&lt;&gt;$J17,$I17&lt;&gt;$J17)</formula>
    </cfRule>
  </conditionalFormatting>
  <conditionalFormatting sqref="AV17:BE24">
    <cfRule type="expression" dxfId="11" priority="2">
      <formula>AND($H17=$I17,$I17=$J17)</formula>
    </cfRule>
    <cfRule type="expression" dxfId="10" priority="3">
      <formula>AND($H17&lt;&gt;$I17,"  "&amp;$I17=$J17)</formula>
    </cfRule>
    <cfRule type="expression" dxfId="9" priority="4">
      <formula>AND("  "&amp;$I17&lt;&gt;$J17,$I17&lt;&gt;$J17)</formula>
    </cfRule>
  </conditionalFormatting>
  <conditionalFormatting sqref="A16:XFD25">
    <cfRule type="cellIs" dxfId="8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Princp</vt:lpstr>
      <vt:lpstr>Lists</vt:lpstr>
      <vt:lpstr>BM</vt:lpstr>
      <vt:lpstr>Items</vt:lpstr>
      <vt:lpstr>dbP</vt:lpstr>
      <vt:lpstr>dbF</vt:lpstr>
      <vt:lpstr>RepP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2024-10-02T09:05:27Z</dcterms:modified>
</cp:coreProperties>
</file>