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tabRatio="656" activeTab="6"/>
  </bookViews>
  <sheets>
    <sheet name="Princp" sheetId="1" r:id="rId1"/>
    <sheet name="Lists" sheetId="4" r:id="rId2"/>
    <sheet name="BM" sheetId="5" r:id="rId3"/>
    <sheet name="Items" sheetId="6" r:id="rId4"/>
    <sheet name="dbP" sheetId="2" r:id="rId5"/>
    <sheet name="dbF" sheetId="3" r:id="rId6"/>
    <sheet name="RepP" sheetId="7" r:id="rId7"/>
  </sheets>
  <definedNames>
    <definedName name="_xlnm._FilterDatabase" localSheetId="4" hidden="1">dbP!$D$1:$AC$302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49" i="7" l="1"/>
  <c r="V48" i="7"/>
  <c r="V47" i="7"/>
  <c r="V46" i="7"/>
  <c r="V45" i="7"/>
  <c r="F101" i="6"/>
  <c r="F100" i="6"/>
  <c r="F99" i="6"/>
  <c r="F98" i="6"/>
  <c r="J98" i="6"/>
  <c r="J99" i="6"/>
  <c r="F97" i="6"/>
  <c r="E97" i="6"/>
  <c r="E98" i="6"/>
  <c r="E99" i="6"/>
  <c r="E100" i="6"/>
  <c r="E101" i="6"/>
  <c r="B15" i="7"/>
  <c r="B416" i="7"/>
  <c r="J100" i="6"/>
  <c r="J101" i="6"/>
  <c r="J102" i="6"/>
  <c r="J103" i="6"/>
  <c r="J104" i="6"/>
  <c r="K104" i="6"/>
  <c r="J105" i="6"/>
  <c r="K105" i="6"/>
  <c r="J106" i="6"/>
  <c r="K106" i="6" s="1"/>
  <c r="D418" i="2"/>
  <c r="D417" i="2"/>
  <c r="D416" i="2"/>
  <c r="D415" i="2"/>
  <c r="D414" i="2"/>
  <c r="D413" i="2"/>
  <c r="D412" i="2"/>
  <c r="D411" i="2"/>
  <c r="D410" i="2"/>
  <c r="D409" i="2"/>
  <c r="D408" i="2"/>
  <c r="D407" i="2"/>
  <c r="D406" i="2"/>
  <c r="D405" i="2"/>
  <c r="D404" i="2"/>
  <c r="D403" i="2"/>
  <c r="D402" i="2"/>
  <c r="D401" i="2"/>
  <c r="D400" i="2"/>
  <c r="D399" i="2"/>
  <c r="D398" i="2"/>
  <c r="D397" i="2"/>
  <c r="D396" i="2"/>
  <c r="D395" i="2"/>
  <c r="D394" i="2"/>
  <c r="D393" i="2"/>
  <c r="D392" i="2"/>
  <c r="D391" i="2"/>
  <c r="D390" i="2"/>
  <c r="D389" i="2"/>
  <c r="D388" i="2"/>
  <c r="D387" i="2"/>
  <c r="D386" i="2"/>
  <c r="D385" i="2"/>
  <c r="D384" i="2"/>
  <c r="D383" i="2"/>
  <c r="D382" i="2"/>
  <c r="D381" i="2"/>
  <c r="D380" i="2"/>
  <c r="D379" i="2"/>
  <c r="D378" i="2"/>
  <c r="D377" i="2"/>
  <c r="D376" i="2"/>
  <c r="D375" i="2"/>
  <c r="D374" i="2"/>
  <c r="D373" i="2"/>
  <c r="D372" i="2"/>
  <c r="D371" i="2"/>
  <c r="D370" i="2"/>
  <c r="D369" i="2"/>
  <c r="D368" i="2"/>
  <c r="D367" i="2"/>
  <c r="D366" i="2"/>
  <c r="D365" i="2"/>
  <c r="D364" i="2"/>
  <c r="D363" i="2"/>
  <c r="D362" i="2"/>
  <c r="D361" i="2"/>
  <c r="AA362" i="2"/>
  <c r="AA363" i="2"/>
  <c r="AA364" i="2"/>
  <c r="AA365" i="2"/>
  <c r="AA366" i="2"/>
  <c r="AA367" i="2"/>
  <c r="AA368" i="2"/>
  <c r="AA369" i="2"/>
  <c r="AA370" i="2"/>
  <c r="AA371" i="2"/>
  <c r="AA372" i="2"/>
  <c r="AA373" i="2"/>
  <c r="AA374" i="2"/>
  <c r="AA375" i="2"/>
  <c r="AA376" i="2"/>
  <c r="AA377" i="2"/>
  <c r="AA378" i="2"/>
  <c r="AA379" i="2"/>
  <c r="AA380" i="2"/>
  <c r="AA381" i="2"/>
  <c r="AA382" i="2"/>
  <c r="AA383" i="2"/>
  <c r="AA384" i="2"/>
  <c r="AA385" i="2"/>
  <c r="AA386" i="2"/>
  <c r="AA387" i="2"/>
  <c r="AA388" i="2"/>
  <c r="AA389" i="2"/>
  <c r="AA390" i="2"/>
  <c r="AA391" i="2"/>
  <c r="AA392" i="2"/>
  <c r="AA393" i="2"/>
  <c r="AA394" i="2"/>
  <c r="AA395" i="2"/>
  <c r="AA396" i="2"/>
  <c r="AA397" i="2"/>
  <c r="AA398" i="2"/>
  <c r="AA399" i="2"/>
  <c r="AA400" i="2"/>
  <c r="AA401" i="2"/>
  <c r="AA402" i="2"/>
  <c r="AA403" i="2"/>
  <c r="AA404" i="2"/>
  <c r="AA405" i="2"/>
  <c r="AA406" i="2"/>
  <c r="AA407" i="2"/>
  <c r="AA408" i="2"/>
  <c r="AA409" i="2"/>
  <c r="AA410" i="2"/>
  <c r="AA411" i="2"/>
  <c r="AA412" i="2"/>
  <c r="AA413" i="2"/>
  <c r="AA414" i="2"/>
  <c r="AA415" i="2"/>
  <c r="AA416" i="2"/>
  <c r="AA417" i="2"/>
  <c r="AA418" i="2"/>
  <c r="AA361" i="2"/>
  <c r="AC418" i="2"/>
  <c r="B418" i="2"/>
  <c r="AC417" i="2"/>
  <c r="B417" i="2"/>
  <c r="AC416" i="2"/>
  <c r="B416" i="2"/>
  <c r="AC415" i="2"/>
  <c r="B415" i="2"/>
  <c r="AC414" i="2"/>
  <c r="B414" i="2"/>
  <c r="AC413" i="2"/>
  <c r="B413" i="2"/>
  <c r="AC412" i="2"/>
  <c r="B412" i="2"/>
  <c r="AC411" i="2"/>
  <c r="B411" i="2"/>
  <c r="AC410" i="2"/>
  <c r="B410" i="2"/>
  <c r="AC409" i="2"/>
  <c r="B409" i="2"/>
  <c r="AC408" i="2"/>
  <c r="B408" i="2"/>
  <c r="AC407" i="2"/>
  <c r="B407" i="2"/>
  <c r="AC406" i="2"/>
  <c r="B406" i="2"/>
  <c r="AC405" i="2"/>
  <c r="B405" i="2"/>
  <c r="AC404" i="2"/>
  <c r="B404" i="2"/>
  <c r="AC403" i="2"/>
  <c r="B403" i="2"/>
  <c r="AC402" i="2"/>
  <c r="B402" i="2"/>
  <c r="AC401" i="2"/>
  <c r="B401" i="2"/>
  <c r="AC400" i="2"/>
  <c r="B400" i="2"/>
  <c r="AC399" i="2"/>
  <c r="B399" i="2"/>
  <c r="AC398" i="2"/>
  <c r="B398" i="2"/>
  <c r="AC397" i="2"/>
  <c r="B397" i="2"/>
  <c r="AC396" i="2"/>
  <c r="B396" i="2"/>
  <c r="AC395" i="2"/>
  <c r="B395" i="2"/>
  <c r="AC394" i="2"/>
  <c r="B394" i="2"/>
  <c r="AC393" i="2"/>
  <c r="B393" i="2"/>
  <c r="AC392" i="2"/>
  <c r="B392" i="2"/>
  <c r="AC391" i="2"/>
  <c r="B391" i="2"/>
  <c r="AC390" i="2"/>
  <c r="B390" i="2"/>
  <c r="AC389" i="2"/>
  <c r="B389" i="2"/>
  <c r="AC388" i="2"/>
  <c r="B388" i="2"/>
  <c r="AC387" i="2"/>
  <c r="B387" i="2"/>
  <c r="AC386" i="2"/>
  <c r="B386" i="2"/>
  <c r="AC385" i="2"/>
  <c r="B385" i="2"/>
  <c r="AC384" i="2"/>
  <c r="B384" i="2"/>
  <c r="AC383" i="2"/>
  <c r="B383" i="2"/>
  <c r="AC382" i="2"/>
  <c r="B382" i="2"/>
  <c r="AC381" i="2"/>
  <c r="B381" i="2"/>
  <c r="AC380" i="2"/>
  <c r="B380" i="2"/>
  <c r="AC379" i="2"/>
  <c r="B379" i="2"/>
  <c r="AC378" i="2"/>
  <c r="B378" i="2"/>
  <c r="AC377" i="2"/>
  <c r="B377" i="2"/>
  <c r="AC376" i="2"/>
  <c r="B376" i="2"/>
  <c r="AC375" i="2"/>
  <c r="B375" i="2"/>
  <c r="AC374" i="2"/>
  <c r="B374" i="2"/>
  <c r="AC373" i="2"/>
  <c r="B373" i="2"/>
  <c r="AC372" i="2"/>
  <c r="B372" i="2"/>
  <c r="AC371" i="2"/>
  <c r="B371" i="2"/>
  <c r="AC370" i="2"/>
  <c r="B370" i="2"/>
  <c r="AC369" i="2"/>
  <c r="B369" i="2"/>
  <c r="AC368" i="2"/>
  <c r="B368" i="2"/>
  <c r="AC367" i="2"/>
  <c r="B367" i="2"/>
  <c r="AC366" i="2"/>
  <c r="B366" i="2"/>
  <c r="AC365" i="2"/>
  <c r="B365" i="2"/>
  <c r="AC364" i="2"/>
  <c r="B364" i="2"/>
  <c r="AC363" i="2"/>
  <c r="B363" i="2"/>
  <c r="AC362" i="2"/>
  <c r="B362" i="2"/>
  <c r="AC361" i="2"/>
  <c r="B361" i="2"/>
  <c r="AC303" i="2"/>
  <c r="AC304" i="2"/>
  <c r="AC305" i="2"/>
  <c r="AC306" i="2"/>
  <c r="AC307" i="2"/>
  <c r="AC308" i="2"/>
  <c r="AC309" i="2"/>
  <c r="AC310" i="2"/>
  <c r="AC311" i="2"/>
  <c r="AC312" i="2"/>
  <c r="AC313" i="2"/>
  <c r="AC314" i="2"/>
  <c r="AC315" i="2"/>
  <c r="AC316" i="2"/>
  <c r="AC317" i="2"/>
  <c r="AC318" i="2"/>
  <c r="AC319" i="2"/>
  <c r="AC320" i="2"/>
  <c r="AC321" i="2"/>
  <c r="AC322" i="2"/>
  <c r="AC323" i="2"/>
  <c r="AC324" i="2"/>
  <c r="AC325" i="2"/>
  <c r="AC326" i="2"/>
  <c r="AC327" i="2"/>
  <c r="AC328" i="2"/>
  <c r="AC329" i="2"/>
  <c r="AC330" i="2"/>
  <c r="AC331" i="2"/>
  <c r="AC332" i="2"/>
  <c r="AC333" i="2"/>
  <c r="AC334" i="2"/>
  <c r="AC335" i="2"/>
  <c r="AC336" i="2"/>
  <c r="AC337" i="2"/>
  <c r="AC338" i="2"/>
  <c r="AC339" i="2"/>
  <c r="AC340" i="2"/>
  <c r="AC341" i="2"/>
  <c r="AC342" i="2"/>
  <c r="AC343" i="2"/>
  <c r="AC344" i="2"/>
  <c r="AC345" i="2"/>
  <c r="AC346" i="2"/>
  <c r="AC347" i="2"/>
  <c r="AC348" i="2"/>
  <c r="AC349" i="2"/>
  <c r="AC350" i="2"/>
  <c r="AC351" i="2"/>
  <c r="AC352" i="2"/>
  <c r="AC353" i="2"/>
  <c r="AC354" i="2"/>
  <c r="AC355" i="2"/>
  <c r="AC356" i="2"/>
  <c r="AC357" i="2"/>
  <c r="AC358" i="2"/>
  <c r="AC359" i="2"/>
  <c r="AC360" i="2"/>
  <c r="AA360" i="2"/>
  <c r="AA359" i="2"/>
  <c r="AA358" i="2"/>
  <c r="AA357" i="2"/>
  <c r="AA356" i="2"/>
  <c r="AA355" i="2"/>
  <c r="AA354" i="2"/>
  <c r="AA353" i="2"/>
  <c r="AA352" i="2"/>
  <c r="AA351" i="2"/>
  <c r="AA350" i="2"/>
  <c r="AA349" i="2"/>
  <c r="AA348" i="2"/>
  <c r="AA347" i="2"/>
  <c r="AA346" i="2"/>
  <c r="AA345" i="2"/>
  <c r="AA344" i="2"/>
  <c r="AA343" i="2"/>
  <c r="AA342" i="2"/>
  <c r="AA341" i="2"/>
  <c r="AA340" i="2"/>
  <c r="AA339" i="2"/>
  <c r="AA338" i="2"/>
  <c r="AA337" i="2"/>
  <c r="AA336" i="2"/>
  <c r="AA335" i="2"/>
  <c r="AA334" i="2"/>
  <c r="AA333" i="2"/>
  <c r="AA332" i="2"/>
  <c r="AA331" i="2"/>
  <c r="AA330" i="2"/>
  <c r="AA329" i="2"/>
  <c r="AA328" i="2"/>
  <c r="AA327" i="2"/>
  <c r="AA326" i="2"/>
  <c r="AA325" i="2"/>
  <c r="AA324" i="2"/>
  <c r="AA323" i="2"/>
  <c r="AA322" i="2"/>
  <c r="AA321" i="2"/>
  <c r="AA320" i="2"/>
  <c r="AA319" i="2"/>
  <c r="AA318" i="2"/>
  <c r="AA317" i="2"/>
  <c r="AA316" i="2"/>
  <c r="AA315" i="2"/>
  <c r="AA314" i="2"/>
  <c r="AA313" i="2"/>
  <c r="AA312" i="2"/>
  <c r="AA311" i="2"/>
  <c r="AA310" i="2"/>
  <c r="AA309" i="2"/>
  <c r="AA308" i="2"/>
  <c r="AA307" i="2"/>
  <c r="AA306" i="2"/>
  <c r="AA305" i="2"/>
  <c r="AA304" i="2"/>
  <c r="AA303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03" i="2"/>
  <c r="T146" i="6"/>
  <c r="T145" i="6"/>
  <c r="T144" i="6"/>
  <c r="T143" i="6"/>
  <c r="T142" i="6"/>
  <c r="T141" i="6"/>
  <c r="T140" i="6"/>
  <c r="T139" i="6"/>
  <c r="T138" i="6"/>
  <c r="T137" i="6"/>
  <c r="T136" i="6"/>
  <c r="T134" i="6"/>
  <c r="T133" i="6"/>
  <c r="T132" i="6"/>
  <c r="T131" i="6"/>
  <c r="T130" i="6"/>
  <c r="T129" i="6"/>
  <c r="T128" i="6"/>
  <c r="T127" i="6"/>
  <c r="T126" i="6"/>
  <c r="T125" i="6"/>
  <c r="T123" i="6"/>
  <c r="T122" i="6"/>
  <c r="T121" i="6"/>
  <c r="T120" i="6"/>
  <c r="T119" i="6"/>
  <c r="T118" i="6"/>
  <c r="T117" i="6"/>
  <c r="T116" i="6"/>
  <c r="T115" i="6"/>
  <c r="T114" i="6"/>
  <c r="T113" i="6"/>
  <c r="T112" i="6"/>
  <c r="T111" i="6"/>
  <c r="T110" i="6"/>
  <c r="T109" i="6"/>
  <c r="T108" i="6"/>
  <c r="T107" i="6"/>
  <c r="T105" i="6"/>
  <c r="T104" i="6"/>
  <c r="T103" i="6"/>
  <c r="T102" i="6"/>
  <c r="T101" i="6"/>
  <c r="T100" i="6"/>
  <c r="T99" i="6"/>
  <c r="T98" i="6"/>
  <c r="T97" i="6"/>
  <c r="T96" i="6"/>
  <c r="T94" i="6"/>
  <c r="T93" i="6"/>
  <c r="T92" i="6"/>
  <c r="T91" i="6"/>
  <c r="T90" i="6"/>
  <c r="T89" i="6"/>
  <c r="T88" i="6"/>
  <c r="T87" i="6"/>
  <c r="T86" i="6"/>
  <c r="T85" i="6"/>
  <c r="T84" i="6"/>
  <c r="R82" i="6"/>
  <c r="S82" i="6" s="1"/>
  <c r="R83" i="6"/>
  <c r="S83" i="6" s="1"/>
  <c r="R84" i="6"/>
  <c r="S84" i="6" s="1"/>
  <c r="R85" i="6"/>
  <c r="S85" i="6"/>
  <c r="R86" i="6"/>
  <c r="S86" i="6" s="1"/>
  <c r="R87" i="6"/>
  <c r="S87" i="6" s="1"/>
  <c r="R88" i="6"/>
  <c r="S88" i="6" s="1"/>
  <c r="R89" i="6"/>
  <c r="S89" i="6"/>
  <c r="R90" i="6"/>
  <c r="S90" i="6" s="1"/>
  <c r="R91" i="6"/>
  <c r="S91" i="6" s="1"/>
  <c r="R92" i="6"/>
  <c r="S92" i="6" s="1"/>
  <c r="R93" i="6"/>
  <c r="S93" i="6"/>
  <c r="R94" i="6"/>
  <c r="S94" i="6" s="1"/>
  <c r="R95" i="6"/>
  <c r="S95" i="6" s="1"/>
  <c r="R96" i="6"/>
  <c r="S96" i="6" s="1"/>
  <c r="R97" i="6"/>
  <c r="S97" i="6"/>
  <c r="R98" i="6"/>
  <c r="S98" i="6" s="1"/>
  <c r="R99" i="6"/>
  <c r="S99" i="6" s="1"/>
  <c r="R100" i="6"/>
  <c r="S100" i="6" s="1"/>
  <c r="R101" i="6"/>
  <c r="S101" i="6"/>
  <c r="R102" i="6"/>
  <c r="S102" i="6" s="1"/>
  <c r="R103" i="6"/>
  <c r="S103" i="6" s="1"/>
  <c r="R104" i="6"/>
  <c r="S104" i="6" s="1"/>
  <c r="R105" i="6"/>
  <c r="S105" i="6"/>
  <c r="R106" i="6"/>
  <c r="S106" i="6" s="1"/>
  <c r="R107" i="6"/>
  <c r="S107" i="6" s="1"/>
  <c r="R108" i="6"/>
  <c r="S108" i="6" s="1"/>
  <c r="R109" i="6"/>
  <c r="S109" i="6"/>
  <c r="R110" i="6"/>
  <c r="S110" i="6" s="1"/>
  <c r="R111" i="6"/>
  <c r="S111" i="6" s="1"/>
  <c r="R112" i="6"/>
  <c r="S112" i="6" s="1"/>
  <c r="R113" i="6"/>
  <c r="S113" i="6"/>
  <c r="R114" i="6"/>
  <c r="S114" i="6" s="1"/>
  <c r="R115" i="6"/>
  <c r="S115" i="6" s="1"/>
  <c r="R116" i="6"/>
  <c r="S116" i="6" s="1"/>
  <c r="R117" i="6"/>
  <c r="S117" i="6"/>
  <c r="R118" i="6"/>
  <c r="S118" i="6" s="1"/>
  <c r="R119" i="6"/>
  <c r="S119" i="6" s="1"/>
  <c r="R120" i="6"/>
  <c r="S120" i="6" s="1"/>
  <c r="R121" i="6"/>
  <c r="S121" i="6"/>
  <c r="R122" i="6"/>
  <c r="S122" i="6" s="1"/>
  <c r="R123" i="6"/>
  <c r="S123" i="6" s="1"/>
  <c r="R124" i="6"/>
  <c r="S124" i="6" s="1"/>
  <c r="R125" i="6"/>
  <c r="S125" i="6"/>
  <c r="R126" i="6"/>
  <c r="S126" i="6" s="1"/>
  <c r="R127" i="6"/>
  <c r="S127" i="6" s="1"/>
  <c r="R128" i="6"/>
  <c r="S128" i="6" s="1"/>
  <c r="R129" i="6"/>
  <c r="S129" i="6"/>
  <c r="R130" i="6"/>
  <c r="S130" i="6" s="1"/>
  <c r="R131" i="6"/>
  <c r="S131" i="6" s="1"/>
  <c r="R132" i="6"/>
  <c r="S132" i="6" s="1"/>
  <c r="R133" i="6"/>
  <c r="S133" i="6"/>
  <c r="R134" i="6"/>
  <c r="S134" i="6" s="1"/>
  <c r="R135" i="6"/>
  <c r="S135" i="6" s="1"/>
  <c r="R136" i="6"/>
  <c r="S136" i="6" s="1"/>
  <c r="R137" i="6"/>
  <c r="S137" i="6"/>
  <c r="R138" i="6"/>
  <c r="S138" i="6" s="1"/>
  <c r="R139" i="6"/>
  <c r="S139" i="6" s="1"/>
  <c r="R140" i="6"/>
  <c r="S140" i="6" s="1"/>
  <c r="R141" i="6"/>
  <c r="S141" i="6"/>
  <c r="R142" i="6"/>
  <c r="S142" i="6" s="1"/>
  <c r="R143" i="6"/>
  <c r="S143" i="6" s="1"/>
  <c r="R144" i="6"/>
  <c r="S144" i="6" s="1"/>
  <c r="R145" i="6"/>
  <c r="S145" i="6"/>
  <c r="R146" i="6"/>
  <c r="S146" i="6" s="1"/>
  <c r="P82" i="6"/>
  <c r="P83" i="6"/>
  <c r="P84" i="6"/>
  <c r="P85" i="6"/>
  <c r="P86" i="6"/>
  <c r="P87" i="6"/>
  <c r="P88" i="6"/>
  <c r="P89" i="6"/>
  <c r="P90" i="6"/>
  <c r="P91" i="6"/>
  <c r="P92" i="6"/>
  <c r="P93" i="6"/>
  <c r="P94" i="6"/>
  <c r="P95" i="6"/>
  <c r="P96" i="6"/>
  <c r="P97" i="6"/>
  <c r="P98" i="6"/>
  <c r="P99" i="6"/>
  <c r="P100" i="6"/>
  <c r="P101" i="6"/>
  <c r="P102" i="6"/>
  <c r="P103" i="6"/>
  <c r="P104" i="6"/>
  <c r="P105" i="6"/>
  <c r="P106" i="6"/>
  <c r="P107" i="6"/>
  <c r="P108" i="6"/>
  <c r="P109" i="6"/>
  <c r="P110" i="6"/>
  <c r="P111" i="6"/>
  <c r="P112" i="6"/>
  <c r="P113" i="6"/>
  <c r="P114" i="6"/>
  <c r="P115" i="6"/>
  <c r="P116" i="6"/>
  <c r="P117" i="6"/>
  <c r="P118" i="6"/>
  <c r="P119" i="6"/>
  <c r="P120" i="6"/>
  <c r="P121" i="6"/>
  <c r="P122" i="6"/>
  <c r="P123" i="6"/>
  <c r="P124" i="6"/>
  <c r="P125" i="6"/>
  <c r="P126" i="6"/>
  <c r="P127" i="6"/>
  <c r="P128" i="6"/>
  <c r="P129" i="6"/>
  <c r="P130" i="6"/>
  <c r="P131" i="6"/>
  <c r="P132" i="6"/>
  <c r="P133" i="6"/>
  <c r="P134" i="6"/>
  <c r="P135" i="6"/>
  <c r="P136" i="6"/>
  <c r="P137" i="6"/>
  <c r="P138" i="6"/>
  <c r="P139" i="6"/>
  <c r="P140" i="6"/>
  <c r="P141" i="6"/>
  <c r="P142" i="6"/>
  <c r="P143" i="6"/>
  <c r="P144" i="6"/>
  <c r="P145" i="6"/>
  <c r="O145" i="6"/>
  <c r="O144" i="6"/>
  <c r="O143" i="6"/>
  <c r="O142" i="6"/>
  <c r="O141" i="6"/>
  <c r="O140" i="6"/>
  <c r="O139" i="6"/>
  <c r="O138" i="6"/>
  <c r="O137" i="6"/>
  <c r="O136" i="6"/>
  <c r="O134" i="6"/>
  <c r="O133" i="6"/>
  <c r="O132" i="6"/>
  <c r="O131" i="6"/>
  <c r="O130" i="6"/>
  <c r="O129" i="6"/>
  <c r="O128" i="6"/>
  <c r="O127" i="6"/>
  <c r="O126" i="6"/>
  <c r="O125" i="6"/>
  <c r="O123" i="6"/>
  <c r="O122" i="6"/>
  <c r="O121" i="6"/>
  <c r="O120" i="6"/>
  <c r="O119" i="6"/>
  <c r="O118" i="6"/>
  <c r="O117" i="6"/>
  <c r="O116" i="6"/>
  <c r="O115" i="6"/>
  <c r="O114" i="6"/>
  <c r="O113" i="6"/>
  <c r="O112" i="6"/>
  <c r="O111" i="6"/>
  <c r="O110" i="6"/>
  <c r="O109" i="6"/>
  <c r="O108" i="6"/>
  <c r="O107" i="6"/>
  <c r="O105" i="6"/>
  <c r="O104" i="6"/>
  <c r="O103" i="6"/>
  <c r="O102" i="6"/>
  <c r="O101" i="6"/>
  <c r="O100" i="6"/>
  <c r="O99" i="6"/>
  <c r="O98" i="6"/>
  <c r="O97" i="6"/>
  <c r="O96" i="6"/>
  <c r="O94" i="6"/>
  <c r="O93" i="6"/>
  <c r="O92" i="6"/>
  <c r="O91" i="6"/>
  <c r="O90" i="6"/>
  <c r="O89" i="6"/>
  <c r="O88" i="6"/>
  <c r="O87" i="6"/>
  <c r="O86" i="6"/>
  <c r="O85" i="6"/>
  <c r="O84" i="6"/>
  <c r="O24" i="6"/>
  <c r="O23" i="6"/>
  <c r="O22" i="6"/>
  <c r="O21" i="6"/>
  <c r="O20" i="6"/>
  <c r="O19" i="6"/>
  <c r="O16" i="6"/>
  <c r="O15" i="6"/>
  <c r="O13" i="6"/>
  <c r="O12" i="6"/>
  <c r="O11" i="6"/>
  <c r="N145" i="6"/>
  <c r="N144" i="6"/>
  <c r="N143" i="6"/>
  <c r="N142" i="6"/>
  <c r="N141" i="6"/>
  <c r="N140" i="6"/>
  <c r="N139" i="6"/>
  <c r="N138" i="6"/>
  <c r="N137" i="6"/>
  <c r="N136" i="6"/>
  <c r="N134" i="6"/>
  <c r="N133" i="6"/>
  <c r="N132" i="6"/>
  <c r="N131" i="6"/>
  <c r="N130" i="6"/>
  <c r="N129" i="6"/>
  <c r="N128" i="6"/>
  <c r="N127" i="6"/>
  <c r="N126" i="6"/>
  <c r="N125" i="6"/>
  <c r="N123" i="6"/>
  <c r="N122" i="6"/>
  <c r="N121" i="6"/>
  <c r="N120" i="6"/>
  <c r="N119" i="6"/>
  <c r="N118" i="6"/>
  <c r="N117" i="6"/>
  <c r="N116" i="6"/>
  <c r="N115" i="6"/>
  <c r="N114" i="6"/>
  <c r="N113" i="6"/>
  <c r="N112" i="6"/>
  <c r="N111" i="6"/>
  <c r="N110" i="6"/>
  <c r="N109" i="6"/>
  <c r="N108" i="6"/>
  <c r="N107" i="6"/>
  <c r="N105" i="6"/>
  <c r="N104" i="6"/>
  <c r="N103" i="6"/>
  <c r="N102" i="6"/>
  <c r="N101" i="6"/>
  <c r="N100" i="6"/>
  <c r="N99" i="6"/>
  <c r="N98" i="6"/>
  <c r="N97" i="6"/>
  <c r="N96" i="6"/>
  <c r="N94" i="6"/>
  <c r="N93" i="6"/>
  <c r="N92" i="6"/>
  <c r="N91" i="6"/>
  <c r="N90" i="6"/>
  <c r="N89" i="6"/>
  <c r="N88" i="6"/>
  <c r="N87" i="6"/>
  <c r="N86" i="6"/>
  <c r="N85" i="6"/>
  <c r="N84" i="6"/>
  <c r="M145" i="6"/>
  <c r="M144" i="6"/>
  <c r="M143" i="6"/>
  <c r="M142" i="6"/>
  <c r="M141" i="6"/>
  <c r="M140" i="6"/>
  <c r="M139" i="6"/>
  <c r="M138" i="6"/>
  <c r="M137" i="6"/>
  <c r="M136" i="6"/>
  <c r="M135" i="6"/>
  <c r="M134" i="6"/>
  <c r="M133" i="6"/>
  <c r="M132" i="6"/>
  <c r="M131" i="6"/>
  <c r="M130" i="6"/>
  <c r="M129" i="6"/>
  <c r="M128" i="6"/>
  <c r="M127" i="6"/>
  <c r="M126" i="6"/>
  <c r="M125" i="6"/>
  <c r="M124" i="6"/>
  <c r="M123" i="6"/>
  <c r="M122" i="6"/>
  <c r="M121" i="6"/>
  <c r="M120" i="6"/>
  <c r="M119" i="6"/>
  <c r="M118" i="6"/>
  <c r="M117" i="6"/>
  <c r="M116" i="6"/>
  <c r="M115" i="6"/>
  <c r="M114" i="6"/>
  <c r="M113" i="6"/>
  <c r="M112" i="6"/>
  <c r="M111" i="6"/>
  <c r="M110" i="6"/>
  <c r="M109" i="6"/>
  <c r="M108" i="6"/>
  <c r="M107" i="6"/>
  <c r="M106" i="6"/>
  <c r="M105" i="6"/>
  <c r="M104" i="6"/>
  <c r="M103" i="6"/>
  <c r="M102" i="6"/>
  <c r="M101" i="6"/>
  <c r="M100" i="6"/>
  <c r="M99" i="6"/>
  <c r="M98" i="6"/>
  <c r="M97" i="6"/>
  <c r="M96" i="6"/>
  <c r="M95" i="6"/>
  <c r="M94" i="6"/>
  <c r="M93" i="6"/>
  <c r="M92" i="6"/>
  <c r="M91" i="6"/>
  <c r="M90" i="6"/>
  <c r="M89" i="6"/>
  <c r="M88" i="6"/>
  <c r="M87" i="6"/>
  <c r="M86" i="6"/>
  <c r="M85" i="6"/>
  <c r="M84" i="6"/>
  <c r="M83" i="6"/>
  <c r="AB146" i="6"/>
  <c r="AB145" i="6"/>
  <c r="AB144" i="6"/>
  <c r="AB143" i="6"/>
  <c r="AB142" i="6"/>
  <c r="AB141" i="6"/>
  <c r="AB140" i="6"/>
  <c r="AB139" i="6"/>
  <c r="AB138" i="6"/>
  <c r="AB137" i="6"/>
  <c r="AB136" i="6"/>
  <c r="AB134" i="6"/>
  <c r="AB133" i="6"/>
  <c r="AB132" i="6"/>
  <c r="AB131" i="6"/>
  <c r="AB130" i="6"/>
  <c r="AB129" i="6"/>
  <c r="AB128" i="6"/>
  <c r="AB127" i="6"/>
  <c r="AB126" i="6"/>
  <c r="AB125" i="6"/>
  <c r="AB123" i="6"/>
  <c r="AB122" i="6"/>
  <c r="AB121" i="6"/>
  <c r="AB120" i="6"/>
  <c r="AB119" i="6"/>
  <c r="AB118" i="6"/>
  <c r="AB117" i="6"/>
  <c r="AB116" i="6"/>
  <c r="AB115" i="6"/>
  <c r="AB114" i="6"/>
  <c r="AB113" i="6"/>
  <c r="AB112" i="6"/>
  <c r="AB111" i="6"/>
  <c r="AB110" i="6"/>
  <c r="AB109" i="6"/>
  <c r="AB108" i="6"/>
  <c r="AB107" i="6"/>
  <c r="AB105" i="6"/>
  <c r="AB104" i="6"/>
  <c r="AB103" i="6"/>
  <c r="AB102" i="6"/>
  <c r="AB101" i="6"/>
  <c r="AB100" i="6"/>
  <c r="AB99" i="6"/>
  <c r="AB98" i="6"/>
  <c r="AB97" i="6"/>
  <c r="AB96" i="6"/>
  <c r="AB94" i="6"/>
  <c r="AB93" i="6"/>
  <c r="AB92" i="6"/>
  <c r="AB91" i="6"/>
  <c r="AB90" i="6"/>
  <c r="AB89" i="6"/>
  <c r="AB88" i="6"/>
  <c r="AB87" i="6"/>
  <c r="AB86" i="6"/>
  <c r="AB85" i="6"/>
  <c r="AB84" i="6"/>
  <c r="Z82" i="6"/>
  <c r="AA82" i="6" s="1"/>
  <c r="Z83" i="6"/>
  <c r="AA83" i="6" s="1"/>
  <c r="Z84" i="6"/>
  <c r="AA84" i="6" s="1"/>
  <c r="Z85" i="6"/>
  <c r="AA85" i="6"/>
  <c r="Z86" i="6"/>
  <c r="AA86" i="6" s="1"/>
  <c r="Z87" i="6"/>
  <c r="AA87" i="6" s="1"/>
  <c r="Z88" i="6"/>
  <c r="AA88" i="6" s="1"/>
  <c r="Z89" i="6"/>
  <c r="AA89" i="6"/>
  <c r="Z90" i="6"/>
  <c r="AA90" i="6" s="1"/>
  <c r="Z91" i="6"/>
  <c r="AA91" i="6" s="1"/>
  <c r="Z92" i="6"/>
  <c r="AA92" i="6" s="1"/>
  <c r="Z93" i="6"/>
  <c r="AA93" i="6"/>
  <c r="Z94" i="6"/>
  <c r="AA94" i="6" s="1"/>
  <c r="Z95" i="6"/>
  <c r="AA95" i="6" s="1"/>
  <c r="Z96" i="6"/>
  <c r="AA96" i="6" s="1"/>
  <c r="Z97" i="6"/>
  <c r="AA97" i="6"/>
  <c r="Z98" i="6"/>
  <c r="AA98" i="6" s="1"/>
  <c r="Z99" i="6"/>
  <c r="AA99" i="6" s="1"/>
  <c r="Z100" i="6"/>
  <c r="AA100" i="6" s="1"/>
  <c r="Z101" i="6"/>
  <c r="AA101" i="6"/>
  <c r="Z102" i="6"/>
  <c r="AA102" i="6" s="1"/>
  <c r="Z103" i="6"/>
  <c r="AA103" i="6" s="1"/>
  <c r="Z104" i="6"/>
  <c r="AA104" i="6" s="1"/>
  <c r="Z105" i="6"/>
  <c r="AA105" i="6"/>
  <c r="Z106" i="6"/>
  <c r="AA106" i="6" s="1"/>
  <c r="Z107" i="6"/>
  <c r="AA107" i="6" s="1"/>
  <c r="Z108" i="6"/>
  <c r="AA108" i="6" s="1"/>
  <c r="Z109" i="6"/>
  <c r="AA109" i="6"/>
  <c r="Z110" i="6"/>
  <c r="AA110" i="6" s="1"/>
  <c r="Z111" i="6"/>
  <c r="AA111" i="6" s="1"/>
  <c r="Z112" i="6"/>
  <c r="AA112" i="6" s="1"/>
  <c r="Z113" i="6"/>
  <c r="AA113" i="6"/>
  <c r="Z114" i="6"/>
  <c r="AA114" i="6" s="1"/>
  <c r="Z115" i="6"/>
  <c r="AA115" i="6" s="1"/>
  <c r="Z116" i="6"/>
  <c r="AA116" i="6" s="1"/>
  <c r="Z117" i="6"/>
  <c r="AA117" i="6"/>
  <c r="Z118" i="6"/>
  <c r="AA118" i="6" s="1"/>
  <c r="Z119" i="6"/>
  <c r="AA119" i="6" s="1"/>
  <c r="Z120" i="6"/>
  <c r="AA120" i="6" s="1"/>
  <c r="Z121" i="6"/>
  <c r="AA121" i="6"/>
  <c r="Z122" i="6"/>
  <c r="AA122" i="6" s="1"/>
  <c r="Z123" i="6"/>
  <c r="AA123" i="6" s="1"/>
  <c r="Z124" i="6"/>
  <c r="AA124" i="6" s="1"/>
  <c r="Z125" i="6"/>
  <c r="AA125" i="6"/>
  <c r="Z126" i="6"/>
  <c r="AA126" i="6" s="1"/>
  <c r="Z127" i="6"/>
  <c r="AA127" i="6" s="1"/>
  <c r="Z128" i="6"/>
  <c r="AA128" i="6" s="1"/>
  <c r="Z129" i="6"/>
  <c r="AA129" i="6"/>
  <c r="Z130" i="6"/>
  <c r="AA130" i="6" s="1"/>
  <c r="Z131" i="6"/>
  <c r="AA131" i="6" s="1"/>
  <c r="Z132" i="6"/>
  <c r="AA132" i="6" s="1"/>
  <c r="Z133" i="6"/>
  <c r="AA133" i="6"/>
  <c r="Z134" i="6"/>
  <c r="AA134" i="6" s="1"/>
  <c r="Z135" i="6"/>
  <c r="AA135" i="6" s="1"/>
  <c r="Z136" i="6"/>
  <c r="AA136" i="6" s="1"/>
  <c r="Z137" i="6"/>
  <c r="AA137" i="6"/>
  <c r="Z138" i="6"/>
  <c r="AA138" i="6" s="1"/>
  <c r="Z139" i="6"/>
  <c r="AA139" i="6" s="1"/>
  <c r="Z140" i="6"/>
  <c r="AA140" i="6" s="1"/>
  <c r="Z141" i="6"/>
  <c r="AA141" i="6"/>
  <c r="Z142" i="6"/>
  <c r="AA142" i="6" s="1"/>
  <c r="Z143" i="6"/>
  <c r="AA143" i="6" s="1"/>
  <c r="Z144" i="6"/>
  <c r="AA144" i="6" s="1"/>
  <c r="Z145" i="6"/>
  <c r="AA145" i="6"/>
  <c r="Z146" i="6"/>
  <c r="AA146" i="6" s="1"/>
  <c r="X81" i="6"/>
  <c r="X82" i="6"/>
  <c r="X83" i="6"/>
  <c r="X84" i="6"/>
  <c r="X85" i="6"/>
  <c r="X86" i="6"/>
  <c r="X87" i="6"/>
  <c r="X88" i="6"/>
  <c r="X89" i="6"/>
  <c r="X90" i="6"/>
  <c r="X91" i="6"/>
  <c r="X92" i="6"/>
  <c r="X93" i="6"/>
  <c r="X94" i="6"/>
  <c r="X95" i="6"/>
  <c r="X96" i="6"/>
  <c r="X97" i="6"/>
  <c r="X98" i="6"/>
  <c r="X99" i="6"/>
  <c r="X100" i="6"/>
  <c r="X101" i="6"/>
  <c r="X102" i="6"/>
  <c r="X103" i="6"/>
  <c r="X104" i="6"/>
  <c r="X105" i="6"/>
  <c r="X106" i="6"/>
  <c r="X107" i="6"/>
  <c r="X108" i="6"/>
  <c r="X109" i="6"/>
  <c r="X110" i="6"/>
  <c r="X111" i="6"/>
  <c r="X112" i="6"/>
  <c r="X113" i="6"/>
  <c r="X114" i="6"/>
  <c r="X115" i="6"/>
  <c r="X116" i="6"/>
  <c r="X117" i="6"/>
  <c r="X118" i="6"/>
  <c r="X119" i="6"/>
  <c r="X120" i="6"/>
  <c r="X121" i="6"/>
  <c r="X122" i="6"/>
  <c r="X123" i="6"/>
  <c r="X124" i="6"/>
  <c r="X125" i="6"/>
  <c r="X126" i="6"/>
  <c r="X127" i="6"/>
  <c r="X128" i="6"/>
  <c r="X129" i="6"/>
  <c r="X130" i="6"/>
  <c r="X131" i="6"/>
  <c r="X132" i="6"/>
  <c r="X133" i="6"/>
  <c r="X134" i="6"/>
  <c r="X135" i="6"/>
  <c r="X136" i="6"/>
  <c r="X137" i="6"/>
  <c r="X138" i="6"/>
  <c r="X139" i="6"/>
  <c r="X140" i="6"/>
  <c r="X141" i="6"/>
  <c r="X142" i="6"/>
  <c r="X143" i="6"/>
  <c r="X144" i="6"/>
  <c r="X145" i="6"/>
  <c r="X146" i="6"/>
  <c r="V137" i="6"/>
  <c r="V138" i="6"/>
  <c r="V139" i="6"/>
  <c r="V140" i="6"/>
  <c r="V141" i="6"/>
  <c r="V142" i="6"/>
  <c r="V143" i="6"/>
  <c r="V144" i="6"/>
  <c r="V145" i="6"/>
  <c r="V136" i="6"/>
  <c r="V126" i="6"/>
  <c r="V127" i="6"/>
  <c r="V128" i="6"/>
  <c r="V129" i="6"/>
  <c r="V130" i="6"/>
  <c r="V131" i="6"/>
  <c r="V132" i="6"/>
  <c r="V133" i="6"/>
  <c r="V134" i="6"/>
  <c r="V125" i="6"/>
  <c r="V108" i="6"/>
  <c r="V109" i="6"/>
  <c r="V110" i="6"/>
  <c r="V111" i="6"/>
  <c r="V112" i="6"/>
  <c r="V113" i="6"/>
  <c r="V114" i="6"/>
  <c r="V115" i="6"/>
  <c r="V116" i="6"/>
  <c r="V117" i="6"/>
  <c r="V118" i="6"/>
  <c r="V119" i="6"/>
  <c r="V120" i="6"/>
  <c r="V121" i="6"/>
  <c r="V122" i="6"/>
  <c r="V123" i="6"/>
  <c r="V107" i="6"/>
  <c r="V97" i="6"/>
  <c r="V98" i="6"/>
  <c r="V99" i="6"/>
  <c r="V100" i="6"/>
  <c r="V101" i="6"/>
  <c r="V102" i="6"/>
  <c r="V103" i="6"/>
  <c r="V104" i="6"/>
  <c r="V105" i="6"/>
  <c r="V96" i="6"/>
  <c r="V85" i="6"/>
  <c r="V86" i="6"/>
  <c r="V87" i="6"/>
  <c r="V88" i="6"/>
  <c r="V89" i="6"/>
  <c r="V90" i="6"/>
  <c r="V91" i="6"/>
  <c r="V92" i="6"/>
  <c r="V93" i="6"/>
  <c r="V94" i="6"/>
  <c r="V84" i="6"/>
  <c r="U84" i="6"/>
  <c r="U85" i="6"/>
  <c r="U86" i="6"/>
  <c r="U87" i="6"/>
  <c r="U88" i="6"/>
  <c r="U89" i="6"/>
  <c r="U90" i="6"/>
  <c r="U91" i="6"/>
  <c r="U92" i="6"/>
  <c r="U93" i="6"/>
  <c r="U94" i="6"/>
  <c r="U95" i="6"/>
  <c r="U96" i="6"/>
  <c r="U97" i="6"/>
  <c r="U98" i="6"/>
  <c r="U99" i="6"/>
  <c r="U100" i="6"/>
  <c r="U101" i="6"/>
  <c r="U102" i="6"/>
  <c r="U103" i="6"/>
  <c r="U104" i="6"/>
  <c r="U105" i="6"/>
  <c r="U106" i="6"/>
  <c r="U107" i="6"/>
  <c r="U108" i="6"/>
  <c r="U109" i="6"/>
  <c r="U110" i="6"/>
  <c r="U111" i="6"/>
  <c r="U112" i="6"/>
  <c r="U113" i="6"/>
  <c r="U114" i="6"/>
  <c r="U115" i="6"/>
  <c r="U116" i="6"/>
  <c r="U117" i="6"/>
  <c r="U118" i="6"/>
  <c r="U119" i="6"/>
  <c r="U120" i="6"/>
  <c r="U121" i="6"/>
  <c r="U122" i="6"/>
  <c r="U123" i="6"/>
  <c r="U124" i="6"/>
  <c r="U125" i="6"/>
  <c r="U126" i="6"/>
  <c r="U127" i="6"/>
  <c r="U128" i="6"/>
  <c r="U129" i="6"/>
  <c r="U130" i="6"/>
  <c r="U131" i="6"/>
  <c r="U132" i="6"/>
  <c r="U133" i="6"/>
  <c r="U134" i="6"/>
  <c r="U135" i="6"/>
  <c r="U136" i="6"/>
  <c r="U137" i="6"/>
  <c r="U138" i="6"/>
  <c r="U139" i="6"/>
  <c r="U140" i="6"/>
  <c r="U141" i="6"/>
  <c r="U142" i="6"/>
  <c r="U143" i="6"/>
  <c r="U144" i="6"/>
  <c r="U145" i="6"/>
  <c r="U83" i="6"/>
  <c r="AC4" i="2"/>
  <c r="AC5" i="2"/>
  <c r="AC6" i="2"/>
  <c r="AC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3" i="2"/>
  <c r="AC74" i="2"/>
  <c r="AC75" i="2"/>
  <c r="AC76" i="2"/>
  <c r="AC77" i="2"/>
  <c r="AC78" i="2"/>
  <c r="AC79" i="2"/>
  <c r="AC80" i="2"/>
  <c r="AC81" i="2"/>
  <c r="AC82" i="2"/>
  <c r="AC83" i="2"/>
  <c r="AC84" i="2"/>
  <c r="AC85" i="2"/>
  <c r="AC86" i="2"/>
  <c r="AC87" i="2"/>
  <c r="AC88" i="2"/>
  <c r="AC89" i="2"/>
  <c r="AC90" i="2"/>
  <c r="AC91" i="2"/>
  <c r="AC92" i="2"/>
  <c r="AC93" i="2"/>
  <c r="AC94" i="2"/>
  <c r="AC95" i="2"/>
  <c r="AC96" i="2"/>
  <c r="AC97" i="2"/>
  <c r="AC98" i="2"/>
  <c r="AC99" i="2"/>
  <c r="AC100" i="2"/>
  <c r="AC101" i="2"/>
  <c r="AC102" i="2"/>
  <c r="AC103" i="2"/>
  <c r="AC104" i="2"/>
  <c r="AC105" i="2"/>
  <c r="AC106" i="2"/>
  <c r="AC107" i="2"/>
  <c r="AC108" i="2"/>
  <c r="AC109" i="2"/>
  <c r="AC110" i="2"/>
  <c r="AC111" i="2"/>
  <c r="AC112" i="2"/>
  <c r="AC113" i="2"/>
  <c r="AC114" i="2"/>
  <c r="AC115" i="2"/>
  <c r="AC116" i="2"/>
  <c r="AC117" i="2"/>
  <c r="AC118" i="2"/>
  <c r="AC119" i="2"/>
  <c r="AC120" i="2"/>
  <c r="AC121" i="2"/>
  <c r="AC122" i="2"/>
  <c r="AC123" i="2"/>
  <c r="AC124" i="2"/>
  <c r="AC125" i="2"/>
  <c r="AC126" i="2"/>
  <c r="AC127" i="2"/>
  <c r="AC128" i="2"/>
  <c r="AC129" i="2"/>
  <c r="AC130" i="2"/>
  <c r="AC131" i="2"/>
  <c r="AC132" i="2"/>
  <c r="AC133" i="2"/>
  <c r="AC134" i="2"/>
  <c r="AC135" i="2"/>
  <c r="AC136" i="2"/>
  <c r="AC137" i="2"/>
  <c r="AC138" i="2"/>
  <c r="AC139" i="2"/>
  <c r="AC140" i="2"/>
  <c r="AC141" i="2"/>
  <c r="AC142" i="2"/>
  <c r="AC143" i="2"/>
  <c r="AC144" i="2"/>
  <c r="AC145" i="2"/>
  <c r="AC146" i="2"/>
  <c r="AC147" i="2"/>
  <c r="AC148" i="2"/>
  <c r="AC149" i="2"/>
  <c r="AC150" i="2"/>
  <c r="AC151" i="2"/>
  <c r="AC152" i="2"/>
  <c r="AC153" i="2"/>
  <c r="AC154" i="2"/>
  <c r="AC155" i="2"/>
  <c r="AC156" i="2"/>
  <c r="AC157" i="2"/>
  <c r="AC158" i="2"/>
  <c r="AC159" i="2"/>
  <c r="AC160" i="2"/>
  <c r="AC161" i="2"/>
  <c r="AC162" i="2"/>
  <c r="AC163" i="2"/>
  <c r="AC164" i="2"/>
  <c r="AC165" i="2"/>
  <c r="AC166" i="2"/>
  <c r="AC167" i="2"/>
  <c r="AC168" i="2"/>
  <c r="AC169" i="2"/>
  <c r="AC170" i="2"/>
  <c r="AC171" i="2"/>
  <c r="AC172" i="2"/>
  <c r="AC173" i="2"/>
  <c r="AC174" i="2"/>
  <c r="AC175" i="2"/>
  <c r="AC176" i="2"/>
  <c r="AC177" i="2"/>
  <c r="AC178" i="2"/>
  <c r="AC179" i="2"/>
  <c r="AC180" i="2"/>
  <c r="AC181" i="2"/>
  <c r="AC182" i="2"/>
  <c r="AC183" i="2"/>
  <c r="AC184" i="2"/>
  <c r="AC185" i="2"/>
  <c r="AC186" i="2"/>
  <c r="AC187" i="2"/>
  <c r="AC188" i="2"/>
  <c r="AC189" i="2"/>
  <c r="AC190" i="2"/>
  <c r="AC191" i="2"/>
  <c r="AC192" i="2"/>
  <c r="AC193" i="2"/>
  <c r="AC194" i="2"/>
  <c r="AC195" i="2"/>
  <c r="AC196" i="2"/>
  <c r="AC197" i="2"/>
  <c r="AC198" i="2"/>
  <c r="AC199" i="2"/>
  <c r="AC200" i="2"/>
  <c r="AC201" i="2"/>
  <c r="AC202" i="2"/>
  <c r="AC203" i="2"/>
  <c r="AC204" i="2"/>
  <c r="AC205" i="2"/>
  <c r="AC206" i="2"/>
  <c r="AC207" i="2"/>
  <c r="AC208" i="2"/>
  <c r="AC209" i="2"/>
  <c r="AC210" i="2"/>
  <c r="AC211" i="2"/>
  <c r="AC212" i="2"/>
  <c r="AC213" i="2"/>
  <c r="AC214" i="2"/>
  <c r="AC215" i="2"/>
  <c r="AC216" i="2"/>
  <c r="AC217" i="2"/>
  <c r="AC218" i="2"/>
  <c r="AC219" i="2"/>
  <c r="AC220" i="2"/>
  <c r="AC221" i="2"/>
  <c r="AC222" i="2"/>
  <c r="AC223" i="2"/>
  <c r="AC224" i="2"/>
  <c r="AC225" i="2"/>
  <c r="AC226" i="2"/>
  <c r="AC227" i="2"/>
  <c r="AC228" i="2"/>
  <c r="AC229" i="2"/>
  <c r="AC230" i="2"/>
  <c r="AC231" i="2"/>
  <c r="AC232" i="2"/>
  <c r="AC233" i="2"/>
  <c r="AC234" i="2"/>
  <c r="AC235" i="2"/>
  <c r="AC236" i="2"/>
  <c r="AC237" i="2"/>
  <c r="AC238" i="2"/>
  <c r="AC239" i="2"/>
  <c r="AC240" i="2"/>
  <c r="AC241" i="2"/>
  <c r="AC242" i="2"/>
  <c r="AC243" i="2"/>
  <c r="AC244" i="2"/>
  <c r="AC245" i="2"/>
  <c r="AC246" i="2"/>
  <c r="AC247" i="2"/>
  <c r="AC248" i="2"/>
  <c r="AC249" i="2"/>
  <c r="AC250" i="2"/>
  <c r="AC251" i="2"/>
  <c r="AC252" i="2"/>
  <c r="AC253" i="2"/>
  <c r="AC254" i="2"/>
  <c r="AC255" i="2"/>
  <c r="AC256" i="2"/>
  <c r="AC257" i="2"/>
  <c r="AC258" i="2"/>
  <c r="AC259" i="2"/>
  <c r="AC260" i="2"/>
  <c r="AC261" i="2"/>
  <c r="AC262" i="2"/>
  <c r="AC263" i="2"/>
  <c r="AC264" i="2"/>
  <c r="AC265" i="2"/>
  <c r="AC266" i="2"/>
  <c r="AC267" i="2"/>
  <c r="AC268" i="2"/>
  <c r="AC269" i="2"/>
  <c r="AC270" i="2"/>
  <c r="AC271" i="2"/>
  <c r="AC272" i="2"/>
  <c r="AC273" i="2"/>
  <c r="AC274" i="2"/>
  <c r="AC275" i="2"/>
  <c r="AC276" i="2"/>
  <c r="AC277" i="2"/>
  <c r="AC278" i="2"/>
  <c r="AC279" i="2"/>
  <c r="AC280" i="2"/>
  <c r="AC281" i="2"/>
  <c r="AC282" i="2"/>
  <c r="AC283" i="2"/>
  <c r="AC284" i="2"/>
  <c r="AC285" i="2"/>
  <c r="AC286" i="2"/>
  <c r="AC287" i="2"/>
  <c r="AC288" i="2"/>
  <c r="AC289" i="2"/>
  <c r="AC290" i="2"/>
  <c r="AC291" i="2"/>
  <c r="AC292" i="2"/>
  <c r="AC293" i="2"/>
  <c r="AC294" i="2"/>
  <c r="AC295" i="2"/>
  <c r="AC296" i="2"/>
  <c r="AC297" i="2"/>
  <c r="AC298" i="2"/>
  <c r="AC299" i="2"/>
  <c r="AC300" i="2"/>
  <c r="AC301" i="2"/>
  <c r="AC302" i="2"/>
  <c r="AC3" i="2"/>
  <c r="AC2" i="2"/>
  <c r="B113" i="6" l="1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B161" i="6"/>
  <c r="B162" i="6"/>
  <c r="B163" i="6"/>
  <c r="B164" i="6"/>
  <c r="B165" i="6"/>
  <c r="B166" i="6"/>
  <c r="B167" i="6"/>
  <c r="B168" i="6"/>
  <c r="B169" i="6"/>
  <c r="B170" i="6"/>
  <c r="B171" i="6"/>
  <c r="B172" i="6"/>
  <c r="B173" i="6"/>
  <c r="B174" i="6"/>
  <c r="B175" i="6"/>
  <c r="B176" i="6"/>
  <c r="B177" i="6"/>
  <c r="B178" i="6"/>
  <c r="B179" i="6"/>
  <c r="B180" i="6"/>
  <c r="B181" i="6"/>
  <c r="B182" i="6"/>
  <c r="B183" i="6"/>
  <c r="B184" i="6"/>
  <c r="B185" i="6"/>
  <c r="B186" i="6"/>
  <c r="B187" i="6"/>
  <c r="B188" i="6"/>
  <c r="B189" i="6"/>
  <c r="B190" i="6"/>
  <c r="B191" i="6"/>
  <c r="B192" i="6"/>
  <c r="B193" i="6"/>
  <c r="B194" i="6"/>
  <c r="B195" i="6"/>
  <c r="B196" i="6"/>
  <c r="B197" i="6"/>
  <c r="B198" i="6"/>
  <c r="B199" i="6"/>
  <c r="B200" i="6"/>
  <c r="B201" i="6"/>
  <c r="B202" i="6"/>
  <c r="B203" i="6"/>
  <c r="B204" i="6"/>
  <c r="B205" i="6"/>
  <c r="B206" i="6"/>
  <c r="B207" i="6"/>
  <c r="B208" i="6"/>
  <c r="B209" i="6"/>
  <c r="B210" i="6"/>
  <c r="B211" i="6"/>
  <c r="B212" i="6"/>
  <c r="B213" i="6"/>
  <c r="B214" i="6"/>
  <c r="B215" i="6"/>
  <c r="B216" i="6"/>
  <c r="B217" i="6"/>
  <c r="B218" i="6"/>
  <c r="B219" i="6"/>
  <c r="B220" i="6"/>
  <c r="B221" i="6"/>
  <c r="B222" i="6"/>
  <c r="B223" i="6"/>
  <c r="B224" i="6"/>
  <c r="B225" i="6"/>
  <c r="B226" i="6"/>
  <c r="B227" i="6"/>
  <c r="B228" i="6"/>
  <c r="B229" i="6"/>
  <c r="B230" i="6"/>
  <c r="B231" i="6"/>
  <c r="B232" i="6"/>
  <c r="B233" i="6"/>
  <c r="B234" i="6"/>
  <c r="B235" i="6"/>
  <c r="B236" i="6"/>
  <c r="B237" i="6"/>
  <c r="B238" i="6"/>
  <c r="B239" i="6"/>
  <c r="B240" i="6"/>
  <c r="B241" i="6"/>
  <c r="B242" i="6"/>
  <c r="B243" i="6"/>
  <c r="B244" i="6"/>
  <c r="B245" i="6"/>
  <c r="B246" i="6"/>
  <c r="B247" i="6"/>
  <c r="B248" i="6"/>
  <c r="B249" i="6"/>
  <c r="B250" i="6"/>
  <c r="B251" i="6"/>
  <c r="B252" i="6"/>
  <c r="B253" i="6"/>
  <c r="B254" i="6"/>
  <c r="B255" i="6"/>
  <c r="B256" i="6"/>
  <c r="B257" i="6"/>
  <c r="B258" i="6"/>
  <c r="B259" i="6"/>
  <c r="B260" i="6"/>
  <c r="B261" i="6"/>
  <c r="B262" i="6"/>
  <c r="B263" i="6"/>
  <c r="B264" i="6"/>
  <c r="B265" i="6"/>
  <c r="B266" i="6"/>
  <c r="B267" i="6"/>
  <c r="B268" i="6"/>
  <c r="B269" i="6"/>
  <c r="B270" i="6"/>
  <c r="B271" i="6"/>
  <c r="B272" i="6"/>
  <c r="B273" i="6"/>
  <c r="B274" i="6"/>
  <c r="B275" i="6"/>
  <c r="B276" i="6"/>
  <c r="B277" i="6"/>
  <c r="B278" i="6"/>
  <c r="B279" i="6"/>
  <c r="B280" i="6"/>
  <c r="B281" i="6"/>
  <c r="B282" i="6"/>
  <c r="B283" i="6"/>
  <c r="B284" i="6"/>
  <c r="B285" i="6"/>
  <c r="B286" i="6"/>
  <c r="B287" i="6"/>
  <c r="B288" i="6"/>
  <c r="B289" i="6"/>
  <c r="B290" i="6"/>
  <c r="B291" i="6"/>
  <c r="B292" i="6"/>
  <c r="B293" i="6"/>
  <c r="B294" i="6"/>
  <c r="B295" i="6"/>
  <c r="B296" i="6"/>
  <c r="B297" i="6"/>
  <c r="B298" i="6"/>
  <c r="B299" i="6"/>
  <c r="B300" i="6"/>
  <c r="B301" i="6"/>
  <c r="B302" i="6"/>
  <c r="AA81" i="6"/>
  <c r="AA80" i="6"/>
  <c r="AA79" i="6"/>
  <c r="AA78" i="6"/>
  <c r="AA77" i="6"/>
  <c r="AA76" i="6"/>
  <c r="AA75" i="6"/>
  <c r="AA74" i="6"/>
  <c r="AA73" i="6"/>
  <c r="AA72" i="6"/>
  <c r="AA71" i="6"/>
  <c r="AA70" i="6"/>
  <c r="AA69" i="6"/>
  <c r="AA68" i="6"/>
  <c r="AA67" i="6"/>
  <c r="AA66" i="6"/>
  <c r="AA65" i="6"/>
  <c r="AA64" i="6"/>
  <c r="AA63" i="6"/>
  <c r="AA62" i="6"/>
  <c r="AA61" i="6"/>
  <c r="AA60" i="6"/>
  <c r="AA59" i="6"/>
  <c r="AA58" i="6"/>
  <c r="AA57" i="6"/>
  <c r="AA56" i="6"/>
  <c r="AA55" i="6"/>
  <c r="AA54" i="6"/>
  <c r="AA53" i="6"/>
  <c r="AA52" i="6"/>
  <c r="AA51" i="6"/>
  <c r="AA50" i="6"/>
  <c r="AA49" i="6"/>
  <c r="AA48" i="6"/>
  <c r="AA47" i="6"/>
  <c r="AA46" i="6"/>
  <c r="AA45" i="6"/>
  <c r="AA44" i="6"/>
  <c r="AA43" i="6"/>
  <c r="AA42" i="6"/>
  <c r="AA41" i="6"/>
  <c r="AA40" i="6"/>
  <c r="AA39" i="6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4" i="6"/>
  <c r="AA23" i="6"/>
  <c r="AA22" i="6"/>
  <c r="AA21" i="6"/>
  <c r="AA20" i="6"/>
  <c r="AA19" i="6"/>
  <c r="AA18" i="6"/>
  <c r="AA17" i="6"/>
  <c r="AA16" i="6"/>
  <c r="AA15" i="6"/>
  <c r="AA14" i="6"/>
  <c r="AA13" i="6"/>
  <c r="AA12" i="6"/>
  <c r="AA11" i="6"/>
  <c r="AA10" i="6"/>
  <c r="AA9" i="6"/>
  <c r="AA2" i="6"/>
  <c r="S16" i="6"/>
  <c r="S15" i="6"/>
  <c r="S14" i="6"/>
  <c r="S13" i="6"/>
  <c r="S12" i="6"/>
  <c r="S11" i="6"/>
  <c r="S10" i="6"/>
  <c r="S9" i="6"/>
  <c r="S2" i="6"/>
  <c r="K10" i="6"/>
  <c r="K14" i="6"/>
  <c r="K18" i="6"/>
  <c r="K30" i="6"/>
  <c r="K41" i="6"/>
  <c r="K59" i="6"/>
  <c r="K70" i="6"/>
  <c r="J9" i="6"/>
  <c r="J10" i="6"/>
  <c r="J11" i="6"/>
  <c r="J12" i="6"/>
  <c r="J13" i="6"/>
  <c r="J14" i="6"/>
  <c r="J15" i="6"/>
  <c r="J16" i="6"/>
  <c r="J17" i="6"/>
  <c r="B302" i="3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2" i="3"/>
  <c r="B281" i="3"/>
  <c r="B280" i="3"/>
  <c r="B279" i="3"/>
  <c r="B278" i="3"/>
  <c r="B277" i="3"/>
  <c r="B276" i="3"/>
  <c r="B275" i="3"/>
  <c r="B274" i="3"/>
  <c r="B273" i="3"/>
  <c r="B272" i="3"/>
  <c r="B271" i="3"/>
  <c r="B270" i="3"/>
  <c r="B269" i="3"/>
  <c r="B268" i="3"/>
  <c r="B267" i="3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AA6" i="6" l="1"/>
  <c r="B2" i="3"/>
  <c r="S13" i="7"/>
  <c r="V13" i="7"/>
  <c r="V24" i="7"/>
  <c r="V23" i="7"/>
  <c r="V22" i="7"/>
  <c r="V21" i="7"/>
  <c r="V20" i="7"/>
  <c r="V19" i="7"/>
  <c r="V18" i="7"/>
  <c r="V17" i="7"/>
  <c r="S22" i="7"/>
  <c r="S18" i="7"/>
  <c r="B17" i="7"/>
  <c r="B418" i="7"/>
  <c r="B419" i="7" s="1"/>
  <c r="B420" i="7" s="1"/>
  <c r="B421" i="7" s="1"/>
  <c r="B428" i="7"/>
  <c r="B429" i="7" s="1"/>
  <c r="G16" i="6"/>
  <c r="G15" i="6"/>
  <c r="G13" i="6"/>
  <c r="G12" i="6"/>
  <c r="G11" i="6"/>
  <c r="F16" i="6"/>
  <c r="F15" i="6"/>
  <c r="F12" i="6"/>
  <c r="F13" i="6"/>
  <c r="F11" i="6"/>
  <c r="E11" i="6"/>
  <c r="E12" i="6"/>
  <c r="E13" i="6"/>
  <c r="E14" i="6"/>
  <c r="E15" i="6"/>
  <c r="E16" i="6"/>
  <c r="E10" i="6"/>
  <c r="V37" i="7"/>
  <c r="B37" i="7"/>
  <c r="B438" i="7"/>
  <c r="V15" i="7"/>
  <c r="J81" i="6"/>
  <c r="J82" i="6"/>
  <c r="B82" i="6" s="1"/>
  <c r="J83" i="6"/>
  <c r="J84" i="6"/>
  <c r="K84" i="6" s="1"/>
  <c r="J85" i="6"/>
  <c r="K85" i="6" s="1"/>
  <c r="J86" i="6"/>
  <c r="K86" i="6" s="1"/>
  <c r="J87" i="6"/>
  <c r="K87" i="6" s="1"/>
  <c r="J88" i="6"/>
  <c r="K88" i="6" s="1"/>
  <c r="J89" i="6"/>
  <c r="J90" i="6"/>
  <c r="J91" i="6"/>
  <c r="J92" i="6"/>
  <c r="K92" i="6" s="1"/>
  <c r="J93" i="6"/>
  <c r="K93" i="6" s="1"/>
  <c r="J94" i="6"/>
  <c r="K94" i="6" s="1"/>
  <c r="J95" i="6"/>
  <c r="K95" i="6" s="1"/>
  <c r="J96" i="6"/>
  <c r="K96" i="6" s="1"/>
  <c r="J97" i="6"/>
  <c r="J107" i="6"/>
  <c r="J108" i="6"/>
  <c r="J109" i="6"/>
  <c r="J110" i="6"/>
  <c r="J111" i="6"/>
  <c r="J112" i="6"/>
  <c r="Z81" i="6"/>
  <c r="AB80" i="6"/>
  <c r="AB79" i="6"/>
  <c r="AB78" i="6"/>
  <c r="AB77" i="6"/>
  <c r="AB76" i="6"/>
  <c r="AB75" i="6"/>
  <c r="AB74" i="6"/>
  <c r="AB73" i="6"/>
  <c r="AB72" i="6"/>
  <c r="AB71" i="6"/>
  <c r="AB69" i="6"/>
  <c r="AB68" i="6"/>
  <c r="AB67" i="6"/>
  <c r="AB66" i="6"/>
  <c r="AB65" i="6"/>
  <c r="AB64" i="6"/>
  <c r="AB63" i="6"/>
  <c r="AB62" i="6"/>
  <c r="AB61" i="6"/>
  <c r="AB60" i="6"/>
  <c r="AB58" i="6"/>
  <c r="AB57" i="6"/>
  <c r="AB56" i="6"/>
  <c r="AB55" i="6"/>
  <c r="AB54" i="6"/>
  <c r="AB53" i="6"/>
  <c r="AB52" i="6"/>
  <c r="AB51" i="6"/>
  <c r="AB50" i="6"/>
  <c r="AB49" i="6"/>
  <c r="AB48" i="6"/>
  <c r="AB47" i="6"/>
  <c r="AB46" i="6"/>
  <c r="AB45" i="6"/>
  <c r="AB44" i="6"/>
  <c r="AB43" i="6"/>
  <c r="AB42" i="6"/>
  <c r="AB40" i="6"/>
  <c r="AB39" i="6"/>
  <c r="AB38" i="6"/>
  <c r="AB37" i="6"/>
  <c r="AB36" i="6"/>
  <c r="AB35" i="6"/>
  <c r="AB34" i="6"/>
  <c r="AB33" i="6"/>
  <c r="AB32" i="6"/>
  <c r="AB31" i="6"/>
  <c r="AB29" i="6"/>
  <c r="AB28" i="6"/>
  <c r="AB27" i="6"/>
  <c r="AB26" i="6"/>
  <c r="AB25" i="6"/>
  <c r="AB24" i="6"/>
  <c r="AB23" i="6"/>
  <c r="AB22" i="6"/>
  <c r="AB21" i="6"/>
  <c r="AB20" i="6"/>
  <c r="AB16" i="6"/>
  <c r="AB15" i="6"/>
  <c r="AB13" i="6"/>
  <c r="AB12" i="6"/>
  <c r="AB2" i="6"/>
  <c r="T80" i="6"/>
  <c r="T79" i="6"/>
  <c r="T78" i="6"/>
  <c r="T77" i="6"/>
  <c r="T76" i="6"/>
  <c r="T75" i="6"/>
  <c r="T74" i="6"/>
  <c r="T73" i="6"/>
  <c r="T72" i="6"/>
  <c r="T71" i="6"/>
  <c r="T69" i="6"/>
  <c r="T68" i="6"/>
  <c r="T67" i="6"/>
  <c r="T66" i="6"/>
  <c r="T65" i="6"/>
  <c r="T64" i="6"/>
  <c r="T63" i="6"/>
  <c r="T62" i="6"/>
  <c r="T61" i="6"/>
  <c r="T60" i="6"/>
  <c r="T58" i="6"/>
  <c r="T57" i="6"/>
  <c r="T56" i="6"/>
  <c r="T55" i="6"/>
  <c r="T54" i="6"/>
  <c r="T53" i="6"/>
  <c r="T52" i="6"/>
  <c r="T51" i="6"/>
  <c r="T50" i="6"/>
  <c r="T49" i="6"/>
  <c r="T48" i="6"/>
  <c r="T47" i="6"/>
  <c r="T46" i="6"/>
  <c r="T45" i="6"/>
  <c r="T44" i="6"/>
  <c r="T43" i="6"/>
  <c r="T42" i="6"/>
  <c r="T40" i="6"/>
  <c r="T39" i="6"/>
  <c r="T38" i="6"/>
  <c r="T37" i="6"/>
  <c r="T36" i="6"/>
  <c r="T35" i="6"/>
  <c r="T34" i="6"/>
  <c r="T33" i="6"/>
  <c r="T32" i="6"/>
  <c r="T31" i="6"/>
  <c r="T21" i="6"/>
  <c r="T22" i="6"/>
  <c r="T23" i="6"/>
  <c r="T24" i="6"/>
  <c r="T25" i="6"/>
  <c r="T26" i="6"/>
  <c r="T27" i="6"/>
  <c r="T28" i="6"/>
  <c r="T29" i="6"/>
  <c r="T20" i="6"/>
  <c r="T16" i="6"/>
  <c r="T15" i="6"/>
  <c r="T13" i="6"/>
  <c r="T12" i="6"/>
  <c r="B269" i="7"/>
  <c r="R81" i="6"/>
  <c r="AA240" i="2"/>
  <c r="D241" i="2"/>
  <c r="D242" i="2" s="1"/>
  <c r="D243" i="2" s="1"/>
  <c r="D244" i="2" s="1"/>
  <c r="D245" i="2" s="1"/>
  <c r="D246" i="2" s="1"/>
  <c r="D247" i="2" s="1"/>
  <c r="D248" i="2" s="1"/>
  <c r="D249" i="2" s="1"/>
  <c r="D250" i="2" s="1"/>
  <c r="D251" i="2" s="1"/>
  <c r="D252" i="2" s="1"/>
  <c r="D253" i="2" s="1"/>
  <c r="D254" i="2" s="1"/>
  <c r="D255" i="2" s="1"/>
  <c r="D256" i="2" s="1"/>
  <c r="D257" i="2" s="1"/>
  <c r="D258" i="2" s="1"/>
  <c r="D259" i="2" s="1"/>
  <c r="D260" i="2" s="1"/>
  <c r="D261" i="2" s="1"/>
  <c r="D262" i="2" s="1"/>
  <c r="D263" i="2" s="1"/>
  <c r="D264" i="2" s="1"/>
  <c r="D265" i="2" s="1"/>
  <c r="D266" i="2" s="1"/>
  <c r="D267" i="2" s="1"/>
  <c r="D268" i="2" s="1"/>
  <c r="D269" i="2" s="1"/>
  <c r="D270" i="2" s="1"/>
  <c r="D271" i="2" s="1"/>
  <c r="D272" i="2" s="1"/>
  <c r="D273" i="2" s="1"/>
  <c r="D274" i="2" s="1"/>
  <c r="D275" i="2" s="1"/>
  <c r="D276" i="2" s="1"/>
  <c r="D277" i="2" s="1"/>
  <c r="D278" i="2" s="1"/>
  <c r="D279" i="2" s="1"/>
  <c r="D280" i="2" s="1"/>
  <c r="D281" i="2" s="1"/>
  <c r="D282" i="2" s="1"/>
  <c r="D283" i="2" s="1"/>
  <c r="D284" i="2" s="1"/>
  <c r="D285" i="2" s="1"/>
  <c r="D286" i="2" s="1"/>
  <c r="D287" i="2" s="1"/>
  <c r="D288" i="2" s="1"/>
  <c r="D289" i="2" s="1"/>
  <c r="D290" i="2" s="1"/>
  <c r="D291" i="2" s="1"/>
  <c r="D292" i="2" s="1"/>
  <c r="D293" i="2" s="1"/>
  <c r="D294" i="2" s="1"/>
  <c r="D295" i="2" s="1"/>
  <c r="D296" i="2" s="1"/>
  <c r="D297" i="2" s="1"/>
  <c r="D298" i="2" s="1"/>
  <c r="AA177" i="2"/>
  <c r="D178" i="2"/>
  <c r="D179" i="2" s="1"/>
  <c r="D180" i="2" s="1"/>
  <c r="D181" i="2" s="1"/>
  <c r="D182" i="2" s="1"/>
  <c r="D183" i="2" s="1"/>
  <c r="D184" i="2" s="1"/>
  <c r="D185" i="2" s="1"/>
  <c r="D186" i="2" s="1"/>
  <c r="D187" i="2" s="1"/>
  <c r="D188" i="2" s="1"/>
  <c r="D189" i="2" s="1"/>
  <c r="D190" i="2" s="1"/>
  <c r="D191" i="2" s="1"/>
  <c r="D192" i="2" s="1"/>
  <c r="D193" i="2" s="1"/>
  <c r="D194" i="2" s="1"/>
  <c r="D195" i="2" s="1"/>
  <c r="D196" i="2" s="1"/>
  <c r="D197" i="2" s="1"/>
  <c r="D198" i="2" s="1"/>
  <c r="D199" i="2" s="1"/>
  <c r="D200" i="2" s="1"/>
  <c r="D201" i="2" s="1"/>
  <c r="D202" i="2" s="1"/>
  <c r="D203" i="2" s="1"/>
  <c r="D204" i="2" s="1"/>
  <c r="D205" i="2" s="1"/>
  <c r="D206" i="2" s="1"/>
  <c r="D207" i="2" s="1"/>
  <c r="D208" i="2" s="1"/>
  <c r="D209" i="2" s="1"/>
  <c r="D210" i="2" s="1"/>
  <c r="D211" i="2" s="1"/>
  <c r="D212" i="2" s="1"/>
  <c r="D213" i="2" s="1"/>
  <c r="D214" i="2" s="1"/>
  <c r="D215" i="2" s="1"/>
  <c r="D216" i="2" s="1"/>
  <c r="D217" i="2" s="1"/>
  <c r="D218" i="2" s="1"/>
  <c r="D219" i="2" s="1"/>
  <c r="D220" i="2" s="1"/>
  <c r="D221" i="2" s="1"/>
  <c r="D222" i="2" s="1"/>
  <c r="D223" i="2" s="1"/>
  <c r="D224" i="2" s="1"/>
  <c r="D225" i="2" s="1"/>
  <c r="D226" i="2" s="1"/>
  <c r="D227" i="2" s="1"/>
  <c r="D228" i="2" s="1"/>
  <c r="D229" i="2" s="1"/>
  <c r="D230" i="2" s="1"/>
  <c r="D231" i="2" s="1"/>
  <c r="D232" i="2" s="1"/>
  <c r="D233" i="2" s="1"/>
  <c r="D234" i="2" s="1"/>
  <c r="D235" i="2" s="1"/>
  <c r="AA61" i="2"/>
  <c r="AA119" i="2" s="1"/>
  <c r="D61" i="2"/>
  <c r="D119" i="2" s="1"/>
  <c r="Y14" i="2"/>
  <c r="Y25" i="2" s="1"/>
  <c r="Y36" i="2" s="1"/>
  <c r="Y47" i="2" s="1"/>
  <c r="Y58" i="2" s="1"/>
  <c r="AA232" i="2" s="1"/>
  <c r="D20" i="2"/>
  <c r="D37" i="2" s="1"/>
  <c r="D54" i="2" s="1"/>
  <c r="D112" i="2" s="1"/>
  <c r="D170" i="2" s="1"/>
  <c r="H438" i="7"/>
  <c r="H15" i="7"/>
  <c r="H37" i="7"/>
  <c r="I37" i="7" s="1"/>
  <c r="H418" i="7"/>
  <c r="H416" i="7"/>
  <c r="I416" i="7"/>
  <c r="K101" i="6" l="1"/>
  <c r="K100" i="6"/>
  <c r="K98" i="6"/>
  <c r="K103" i="6"/>
  <c r="K102" i="6"/>
  <c r="K99" i="6"/>
  <c r="K107" i="6"/>
  <c r="B107" i="6"/>
  <c r="K109" i="6"/>
  <c r="B109" i="6"/>
  <c r="B101" i="6"/>
  <c r="K108" i="6"/>
  <c r="B108" i="6"/>
  <c r="B100" i="6"/>
  <c r="B106" i="6"/>
  <c r="B98" i="6"/>
  <c r="B90" i="6"/>
  <c r="K90" i="6"/>
  <c r="B105" i="6"/>
  <c r="K97" i="6"/>
  <c r="B97" i="6"/>
  <c r="B89" i="6"/>
  <c r="K89" i="6"/>
  <c r="K11" i="6"/>
  <c r="K81" i="6"/>
  <c r="B112" i="6"/>
  <c r="K112" i="6"/>
  <c r="B104" i="6"/>
  <c r="B111" i="6"/>
  <c r="K111" i="6"/>
  <c r="B103" i="6"/>
  <c r="B110" i="6"/>
  <c r="K110" i="6"/>
  <c r="B270" i="7"/>
  <c r="D238" i="2"/>
  <c r="D236" i="2"/>
  <c r="D237" i="2"/>
  <c r="D239" i="2"/>
  <c r="AA210" i="2"/>
  <c r="AA295" i="2"/>
  <c r="AA199" i="2"/>
  <c r="AA262" i="2"/>
  <c r="AA251" i="2"/>
  <c r="AA284" i="2"/>
  <c r="AA221" i="2"/>
  <c r="AA188" i="2"/>
  <c r="AA273" i="2"/>
  <c r="K16" i="6"/>
  <c r="K24" i="6"/>
  <c r="K32" i="6"/>
  <c r="K40" i="6"/>
  <c r="K48" i="6"/>
  <c r="K56" i="6"/>
  <c r="K64" i="6"/>
  <c r="K72" i="6"/>
  <c r="K80" i="6"/>
  <c r="K17" i="6"/>
  <c r="K25" i="6"/>
  <c r="K33" i="6"/>
  <c r="K49" i="6"/>
  <c r="K57" i="6"/>
  <c r="K65" i="6"/>
  <c r="K73" i="6"/>
  <c r="K9" i="6"/>
  <c r="K26" i="6"/>
  <c r="K34" i="6"/>
  <c r="K42" i="6"/>
  <c r="K50" i="6"/>
  <c r="K58" i="6"/>
  <c r="K66" i="6"/>
  <c r="K74" i="6"/>
  <c r="K82" i="6"/>
  <c r="K19" i="6"/>
  <c r="K27" i="6"/>
  <c r="K35" i="6"/>
  <c r="K43" i="6"/>
  <c r="K51" i="6"/>
  <c r="K67" i="6"/>
  <c r="K75" i="6"/>
  <c r="K83" i="6"/>
  <c r="K91" i="6"/>
  <c r="K12" i="6"/>
  <c r="K20" i="6"/>
  <c r="K28" i="6"/>
  <c r="K36" i="6"/>
  <c r="K44" i="6"/>
  <c r="K52" i="6"/>
  <c r="K60" i="6"/>
  <c r="K68" i="6"/>
  <c r="K76" i="6"/>
  <c r="K13" i="6"/>
  <c r="K21" i="6"/>
  <c r="K29" i="6"/>
  <c r="K37" i="6"/>
  <c r="K45" i="6"/>
  <c r="K53" i="6"/>
  <c r="K61" i="6"/>
  <c r="K69" i="6"/>
  <c r="K77" i="6"/>
  <c r="K22" i="6"/>
  <c r="K38" i="6"/>
  <c r="K46" i="6"/>
  <c r="K54" i="6"/>
  <c r="K62" i="6"/>
  <c r="K78" i="6"/>
  <c r="K15" i="6"/>
  <c r="K23" i="6"/>
  <c r="K31" i="6"/>
  <c r="K39" i="6"/>
  <c r="K47" i="6"/>
  <c r="K55" i="6"/>
  <c r="K63" i="6"/>
  <c r="K71" i="6"/>
  <c r="K79" i="6"/>
  <c r="S17" i="7"/>
  <c r="B18" i="7"/>
  <c r="B422" i="7"/>
  <c r="B423" i="7" s="1"/>
  <c r="B271" i="7"/>
  <c r="D302" i="2"/>
  <c r="D301" i="2"/>
  <c r="D300" i="2"/>
  <c r="D299" i="2"/>
  <c r="D78" i="2"/>
  <c r="D136" i="2" s="1"/>
  <c r="AA83" i="2"/>
  <c r="AA141" i="2" s="1"/>
  <c r="AA116" i="2"/>
  <c r="AA174" i="2" s="1"/>
  <c r="AA94" i="2"/>
  <c r="AA152" i="2" s="1"/>
  <c r="AA72" i="2"/>
  <c r="AA130" i="2" s="1"/>
  <c r="D95" i="2"/>
  <c r="D153" i="2" s="1"/>
  <c r="AA105" i="2"/>
  <c r="AA163" i="2" s="1"/>
  <c r="V44" i="7"/>
  <c r="V43" i="7"/>
  <c r="V42" i="7"/>
  <c r="V41" i="7"/>
  <c r="V40" i="7"/>
  <c r="V32" i="7"/>
  <c r="V31" i="7"/>
  <c r="V30" i="7"/>
  <c r="V29" i="7"/>
  <c r="V28" i="7"/>
  <c r="S39" i="7"/>
  <c r="S35" i="7" s="1"/>
  <c r="S11" i="7" s="1"/>
  <c r="S27" i="7"/>
  <c r="H436" i="7"/>
  <c r="H414" i="7"/>
  <c r="B440" i="7"/>
  <c r="B39" i="7"/>
  <c r="B27" i="7"/>
  <c r="B28" i="7" s="1"/>
  <c r="E93" i="6"/>
  <c r="E94" i="6"/>
  <c r="E95" i="6"/>
  <c r="E96" i="6"/>
  <c r="E92" i="6"/>
  <c r="F96" i="6"/>
  <c r="F95" i="6"/>
  <c r="F94" i="6"/>
  <c r="F93" i="6"/>
  <c r="F92" i="6"/>
  <c r="F88" i="6"/>
  <c r="F87" i="6"/>
  <c r="F86" i="6"/>
  <c r="F85" i="6"/>
  <c r="F84" i="6"/>
  <c r="E85" i="6"/>
  <c r="E86" i="6"/>
  <c r="E87" i="6"/>
  <c r="E88" i="6"/>
  <c r="E84" i="6"/>
  <c r="D270" i="7"/>
  <c r="J416" i="7"/>
  <c r="H428" i="7"/>
  <c r="J37" i="7"/>
  <c r="D271" i="7"/>
  <c r="I15" i="7"/>
  <c r="D269" i="7"/>
  <c r="I438" i="7"/>
  <c r="H17" i="7"/>
  <c r="I418" i="7"/>
  <c r="H27" i="7"/>
  <c r="K6" i="6" l="1"/>
  <c r="B19" i="7"/>
  <c r="B20" i="7" s="1"/>
  <c r="B424" i="7"/>
  <c r="B272" i="7"/>
  <c r="B430" i="7"/>
  <c r="B431" i="7" s="1"/>
  <c r="B29" i="7"/>
  <c r="B40" i="7"/>
  <c r="B41" i="7" s="1"/>
  <c r="B42" i="7" s="1"/>
  <c r="B441" i="7"/>
  <c r="B442" i="7" s="1"/>
  <c r="B443" i="7" s="1"/>
  <c r="G80" i="6"/>
  <c r="G79" i="6"/>
  <c r="G78" i="6"/>
  <c r="G77" i="6"/>
  <c r="G76" i="6"/>
  <c r="G75" i="6"/>
  <c r="G74" i="6"/>
  <c r="J74" i="6" s="1"/>
  <c r="G73" i="6"/>
  <c r="J73" i="6" s="1"/>
  <c r="G72" i="6"/>
  <c r="G71" i="6"/>
  <c r="G69" i="6"/>
  <c r="G68" i="6"/>
  <c r="G67" i="6"/>
  <c r="G66" i="6"/>
  <c r="G65" i="6"/>
  <c r="G64" i="6"/>
  <c r="G63" i="6"/>
  <c r="G62" i="6"/>
  <c r="G61" i="6"/>
  <c r="G60" i="6"/>
  <c r="G58" i="6"/>
  <c r="G57" i="6"/>
  <c r="G56" i="6"/>
  <c r="G55" i="6"/>
  <c r="G54" i="6"/>
  <c r="G53" i="6"/>
  <c r="G52" i="6"/>
  <c r="G51" i="6"/>
  <c r="G50" i="6"/>
  <c r="G49" i="6"/>
  <c r="G48" i="6"/>
  <c r="J48" i="6" s="1"/>
  <c r="G47" i="6"/>
  <c r="J47" i="6" s="1"/>
  <c r="G46" i="6"/>
  <c r="G45" i="6"/>
  <c r="G44" i="6"/>
  <c r="G43" i="6"/>
  <c r="G42" i="6"/>
  <c r="G40" i="6"/>
  <c r="G39" i="6"/>
  <c r="J39" i="6" s="1"/>
  <c r="G38" i="6"/>
  <c r="J38" i="6" s="1"/>
  <c r="G37" i="6"/>
  <c r="G36" i="6"/>
  <c r="G35" i="6"/>
  <c r="G34" i="6"/>
  <c r="G33" i="6"/>
  <c r="G32" i="6"/>
  <c r="G31" i="6"/>
  <c r="J31" i="6" s="1"/>
  <c r="G29" i="6"/>
  <c r="G28" i="6"/>
  <c r="G27" i="6"/>
  <c r="G26" i="6"/>
  <c r="G25" i="6"/>
  <c r="O80" i="6"/>
  <c r="O79" i="6"/>
  <c r="R79" i="6" s="1"/>
  <c r="O78" i="6"/>
  <c r="R78" i="6" s="1"/>
  <c r="O77" i="6"/>
  <c r="R77" i="6" s="1"/>
  <c r="O76" i="6"/>
  <c r="R76" i="6" s="1"/>
  <c r="O75" i="6"/>
  <c r="R75" i="6" s="1"/>
  <c r="O74" i="6"/>
  <c r="R74" i="6" s="1"/>
  <c r="O73" i="6"/>
  <c r="R73" i="6" s="1"/>
  <c r="O72" i="6"/>
  <c r="O71" i="6"/>
  <c r="R71" i="6" s="1"/>
  <c r="O69" i="6"/>
  <c r="O68" i="6"/>
  <c r="O67" i="6"/>
  <c r="O66" i="6"/>
  <c r="O65" i="6"/>
  <c r="O64" i="6"/>
  <c r="O63" i="6"/>
  <c r="O62" i="6"/>
  <c r="O61" i="6"/>
  <c r="O60" i="6"/>
  <c r="O58" i="6"/>
  <c r="O57" i="6"/>
  <c r="O56" i="6"/>
  <c r="O55" i="6"/>
  <c r="O54" i="6"/>
  <c r="O53" i="6"/>
  <c r="O52" i="6"/>
  <c r="O51" i="6"/>
  <c r="O50" i="6"/>
  <c r="R50" i="6" s="1"/>
  <c r="O49" i="6"/>
  <c r="R49" i="6" s="1"/>
  <c r="O48" i="6"/>
  <c r="R48" i="6" s="1"/>
  <c r="O47" i="6"/>
  <c r="R47" i="6" s="1"/>
  <c r="O46" i="6"/>
  <c r="R46" i="6" s="1"/>
  <c r="O45" i="6"/>
  <c r="O44" i="6"/>
  <c r="R44" i="6" s="1"/>
  <c r="O43" i="6"/>
  <c r="O42" i="6"/>
  <c r="R42" i="6" s="1"/>
  <c r="O40" i="6"/>
  <c r="R40" i="6" s="1"/>
  <c r="O39" i="6"/>
  <c r="R39" i="6" s="1"/>
  <c r="O38" i="6"/>
  <c r="R38" i="6" s="1"/>
  <c r="O37" i="6"/>
  <c r="O36" i="6"/>
  <c r="R36" i="6" s="1"/>
  <c r="O35" i="6"/>
  <c r="R35" i="6" s="1"/>
  <c r="O34" i="6"/>
  <c r="R34" i="6" s="1"/>
  <c r="O33" i="6"/>
  <c r="R33" i="6" s="1"/>
  <c r="O32" i="6"/>
  <c r="R32" i="6" s="1"/>
  <c r="O31" i="6"/>
  <c r="R31" i="6" s="1"/>
  <c r="O26" i="6"/>
  <c r="O27" i="6"/>
  <c r="O28" i="6"/>
  <c r="O29" i="6"/>
  <c r="O25" i="6"/>
  <c r="Z25" i="6"/>
  <c r="Z22" i="6"/>
  <c r="Z23" i="6"/>
  <c r="Z24" i="6"/>
  <c r="Z26" i="6"/>
  <c r="Z27" i="6"/>
  <c r="Z28" i="6"/>
  <c r="Z29" i="6"/>
  <c r="Z20" i="6"/>
  <c r="Z21" i="6"/>
  <c r="Z80" i="6"/>
  <c r="Z79" i="6"/>
  <c r="Z78" i="6"/>
  <c r="Z77" i="6"/>
  <c r="Z76" i="6"/>
  <c r="Z75" i="6"/>
  <c r="Z74" i="6"/>
  <c r="Z73" i="6"/>
  <c r="Z72" i="6"/>
  <c r="Z71" i="6"/>
  <c r="Z70" i="6"/>
  <c r="Z69" i="6"/>
  <c r="Z68" i="6"/>
  <c r="Z67" i="6"/>
  <c r="Z66" i="6"/>
  <c r="Z65" i="6"/>
  <c r="Z64" i="6"/>
  <c r="Z63" i="6"/>
  <c r="Z62" i="6"/>
  <c r="Z61" i="6"/>
  <c r="Z60" i="6"/>
  <c r="Z59" i="6"/>
  <c r="Z58" i="6"/>
  <c r="Z57" i="6"/>
  <c r="Z56" i="6"/>
  <c r="Z55" i="6"/>
  <c r="Z54" i="6"/>
  <c r="Z53" i="6"/>
  <c r="Z52" i="6"/>
  <c r="Z51" i="6"/>
  <c r="Z50" i="6"/>
  <c r="Z49" i="6"/>
  <c r="Z48" i="6"/>
  <c r="Z47" i="6"/>
  <c r="Z46" i="6"/>
  <c r="Z45" i="6"/>
  <c r="Z44" i="6"/>
  <c r="Z43" i="6"/>
  <c r="Z42" i="6"/>
  <c r="Z41" i="6"/>
  <c r="Z40" i="6"/>
  <c r="Z39" i="6"/>
  <c r="Z38" i="6"/>
  <c r="Z37" i="6"/>
  <c r="Z36" i="6"/>
  <c r="Z35" i="6"/>
  <c r="Z34" i="6"/>
  <c r="Z33" i="6"/>
  <c r="Z32" i="6"/>
  <c r="Z31" i="6"/>
  <c r="Z30" i="6"/>
  <c r="Z19" i="6"/>
  <c r="Z18" i="6"/>
  <c r="Z17" i="6"/>
  <c r="Z2" i="6"/>
  <c r="R80" i="6"/>
  <c r="R72" i="6"/>
  <c r="R70" i="6"/>
  <c r="R59" i="6"/>
  <c r="R45" i="6"/>
  <c r="R43" i="6"/>
  <c r="R41" i="6"/>
  <c r="R37" i="6"/>
  <c r="R30" i="6"/>
  <c r="R18" i="6"/>
  <c r="R17" i="6"/>
  <c r="R2" i="6"/>
  <c r="J18" i="6"/>
  <c r="J19" i="6"/>
  <c r="J20" i="6"/>
  <c r="J21" i="6"/>
  <c r="J22" i="6"/>
  <c r="J23" i="6"/>
  <c r="J24" i="6"/>
  <c r="J30" i="6"/>
  <c r="J32" i="6"/>
  <c r="J33" i="6"/>
  <c r="J34" i="6"/>
  <c r="J35" i="6"/>
  <c r="J36" i="6"/>
  <c r="J37" i="6"/>
  <c r="J40" i="6"/>
  <c r="J41" i="6"/>
  <c r="J42" i="6"/>
  <c r="J43" i="6"/>
  <c r="J44" i="6"/>
  <c r="J45" i="6"/>
  <c r="J46" i="6"/>
  <c r="J49" i="6"/>
  <c r="J50" i="6"/>
  <c r="J59" i="6"/>
  <c r="J70" i="6"/>
  <c r="J71" i="6"/>
  <c r="J72" i="6"/>
  <c r="J75" i="6"/>
  <c r="J76" i="6"/>
  <c r="J77" i="6"/>
  <c r="J78" i="6"/>
  <c r="J79" i="6"/>
  <c r="J80" i="6"/>
  <c r="Y5" i="2"/>
  <c r="Y4" i="2"/>
  <c r="D4" i="2"/>
  <c r="D62" i="2" s="1"/>
  <c r="D120" i="2" s="1"/>
  <c r="I17" i="7"/>
  <c r="J17" i="7" s="1"/>
  <c r="J438" i="7"/>
  <c r="I27" i="7"/>
  <c r="J15" i="7"/>
  <c r="I428" i="7"/>
  <c r="J428" i="7" s="1"/>
  <c r="J418" i="7"/>
  <c r="H440" i="7"/>
  <c r="D272" i="7"/>
  <c r="I440" i="7"/>
  <c r="J440" i="7"/>
  <c r="B21" i="7" l="1"/>
  <c r="B22" i="7" s="1"/>
  <c r="AA241" i="2"/>
  <c r="AA178" i="2"/>
  <c r="AA179" i="2"/>
  <c r="AA242" i="2"/>
  <c r="B425" i="7"/>
  <c r="B273" i="7"/>
  <c r="B30" i="7"/>
  <c r="B31" i="7" s="1"/>
  <c r="B43" i="7"/>
  <c r="B444" i="7"/>
  <c r="Y15" i="2"/>
  <c r="AA62" i="2"/>
  <c r="AA120" i="2" s="1"/>
  <c r="AA63" i="2"/>
  <c r="AA121" i="2" s="1"/>
  <c r="Y6" i="2"/>
  <c r="Y16" i="2"/>
  <c r="D5" i="2"/>
  <c r="D63" i="2" s="1"/>
  <c r="D121" i="2" s="1"/>
  <c r="D21" i="2"/>
  <c r="D79" i="2" s="1"/>
  <c r="D137" i="2" s="1"/>
  <c r="Y7" i="2"/>
  <c r="B432" i="7"/>
  <c r="B433" i="7" s="1"/>
  <c r="J424" i="7"/>
  <c r="I429" i="7"/>
  <c r="H429" i="7"/>
  <c r="H424" i="7"/>
  <c r="I424" i="7"/>
  <c r="J27" i="7"/>
  <c r="D273" i="7"/>
  <c r="B44" i="7" l="1"/>
  <c r="B445" i="7"/>
  <c r="B446" i="7" s="1"/>
  <c r="B23" i="7"/>
  <c r="B24" i="7" s="1"/>
  <c r="AA190" i="2"/>
  <c r="AA253" i="2"/>
  <c r="AA180" i="2"/>
  <c r="AA243" i="2"/>
  <c r="AA189" i="2"/>
  <c r="AA252" i="2"/>
  <c r="Y9" i="2"/>
  <c r="Y20" i="2" s="1"/>
  <c r="AA244" i="2"/>
  <c r="AA181" i="2"/>
  <c r="B274" i="7"/>
  <c r="B32" i="7"/>
  <c r="Y27" i="2"/>
  <c r="AA74" i="2"/>
  <c r="AA132" i="2" s="1"/>
  <c r="Y17" i="2"/>
  <c r="AA64" i="2"/>
  <c r="AA122" i="2" s="1"/>
  <c r="AA65" i="2"/>
  <c r="AA123" i="2" s="1"/>
  <c r="Y26" i="2"/>
  <c r="AA73" i="2"/>
  <c r="AA131" i="2" s="1"/>
  <c r="D38" i="2"/>
  <c r="Y8" i="2"/>
  <c r="Y18" i="2"/>
  <c r="D6" i="2"/>
  <c r="D64" i="2" s="1"/>
  <c r="D122" i="2" s="1"/>
  <c r="D22" i="2"/>
  <c r="X1" i="3"/>
  <c r="X2" i="3"/>
  <c r="X2" i="2"/>
  <c r="W1" i="3"/>
  <c r="A2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Z2" i="3"/>
  <c r="AA2" i="3"/>
  <c r="AB2" i="3"/>
  <c r="Y2" i="3"/>
  <c r="W2" i="2"/>
  <c r="AB2" i="2"/>
  <c r="AA2" i="2"/>
  <c r="Z2" i="2"/>
  <c r="Y2" i="2"/>
  <c r="H45" i="6" s="1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A2" i="2"/>
  <c r="BE1" i="7"/>
  <c r="BD1" i="7"/>
  <c r="BC1" i="7"/>
  <c r="BB1" i="7"/>
  <c r="BA1" i="7"/>
  <c r="AZ1" i="7"/>
  <c r="AY1" i="7"/>
  <c r="AX1" i="7"/>
  <c r="AW1" i="7"/>
  <c r="AV1" i="7"/>
  <c r="AU1" i="7"/>
  <c r="AT1" i="7"/>
  <c r="AS1" i="7"/>
  <c r="AR1" i="7"/>
  <c r="AQ1" i="7"/>
  <c r="AP1" i="7"/>
  <c r="AO1" i="7"/>
  <c r="AN1" i="7"/>
  <c r="AM1" i="7"/>
  <c r="AL1" i="7"/>
  <c r="AK1" i="7"/>
  <c r="AJ1" i="7"/>
  <c r="AI1" i="7"/>
  <c r="AH1" i="7"/>
  <c r="AG1" i="7"/>
  <c r="AF1" i="7"/>
  <c r="W1" i="7"/>
  <c r="X1" i="7"/>
  <c r="Y1" i="7"/>
  <c r="Z1" i="7"/>
  <c r="AA1" i="7"/>
  <c r="AB1" i="7"/>
  <c r="AC1" i="7"/>
  <c r="AD1" i="7"/>
  <c r="AE1" i="7"/>
  <c r="V1" i="7"/>
  <c r="V5" i="7"/>
  <c r="W5" i="7" s="1"/>
  <c r="X5" i="7" s="1"/>
  <c r="B56" i="7"/>
  <c r="B124" i="7"/>
  <c r="H56" i="7"/>
  <c r="I430" i="7"/>
  <c r="J425" i="7"/>
  <c r="J24" i="7"/>
  <c r="J429" i="7"/>
  <c r="I24" i="7"/>
  <c r="H430" i="7"/>
  <c r="H24" i="7"/>
  <c r="H425" i="7"/>
  <c r="I425" i="7"/>
  <c r="J23" i="7"/>
  <c r="I23" i="7"/>
  <c r="H23" i="7"/>
  <c r="D274" i="7"/>
  <c r="B45" i="7" l="1"/>
  <c r="B447" i="7"/>
  <c r="B448" i="7" s="1"/>
  <c r="B449" i="7" s="1"/>
  <c r="Y11" i="2"/>
  <c r="Y13" i="2" s="1"/>
  <c r="Y10" i="2"/>
  <c r="AA247" i="2" s="1"/>
  <c r="AA67" i="2"/>
  <c r="AA125" i="2" s="1"/>
  <c r="AA183" i="2"/>
  <c r="AA246" i="2"/>
  <c r="AA191" i="2"/>
  <c r="AA254" i="2"/>
  <c r="AA200" i="2"/>
  <c r="AA263" i="2"/>
  <c r="AA264" i="2"/>
  <c r="AA201" i="2"/>
  <c r="AA184" i="2"/>
  <c r="AA257" i="2"/>
  <c r="AA194" i="2"/>
  <c r="AA182" i="2"/>
  <c r="AA245" i="2"/>
  <c r="AA192" i="2"/>
  <c r="AA255" i="2"/>
  <c r="B275" i="7"/>
  <c r="Y19" i="2"/>
  <c r="AA66" i="2"/>
  <c r="AA124" i="2" s="1"/>
  <c r="D55" i="2"/>
  <c r="D113" i="2" s="1"/>
  <c r="D171" i="2" s="1"/>
  <c r="D96" i="2"/>
  <c r="D154" i="2" s="1"/>
  <c r="Y31" i="2"/>
  <c r="AA78" i="2"/>
  <c r="AA136" i="2" s="1"/>
  <c r="Y21" i="2"/>
  <c r="Y37" i="2"/>
  <c r="AA84" i="2"/>
  <c r="AA142" i="2" s="1"/>
  <c r="Y28" i="2"/>
  <c r="AA75" i="2"/>
  <c r="AA133" i="2" s="1"/>
  <c r="D39" i="2"/>
  <c r="D80" i="2"/>
  <c r="D138" i="2" s="1"/>
  <c r="Y29" i="2"/>
  <c r="AA76" i="2"/>
  <c r="AA134" i="2" s="1"/>
  <c r="Y38" i="2"/>
  <c r="AA85" i="2"/>
  <c r="AA143" i="2" s="1"/>
  <c r="D7" i="2"/>
  <c r="D65" i="2" s="1"/>
  <c r="D123" i="2" s="1"/>
  <c r="D23" i="2"/>
  <c r="H24" i="6"/>
  <c r="P9" i="6"/>
  <c r="P10" i="6"/>
  <c r="P12" i="6"/>
  <c r="P13" i="6"/>
  <c r="P14" i="6"/>
  <c r="P11" i="6"/>
  <c r="P15" i="6"/>
  <c r="P16" i="6"/>
  <c r="X16" i="6"/>
  <c r="X24" i="6"/>
  <c r="X32" i="6"/>
  <c r="X40" i="6"/>
  <c r="X48" i="6"/>
  <c r="X56" i="6"/>
  <c r="X64" i="6"/>
  <c r="X72" i="6"/>
  <c r="X80" i="6"/>
  <c r="P24" i="6"/>
  <c r="P32" i="6"/>
  <c r="P40" i="6"/>
  <c r="P48" i="6"/>
  <c r="P56" i="6"/>
  <c r="P64" i="6"/>
  <c r="P80" i="6"/>
  <c r="X17" i="6"/>
  <c r="X25" i="6"/>
  <c r="X33" i="6"/>
  <c r="X41" i="6"/>
  <c r="X49" i="6"/>
  <c r="X57" i="6"/>
  <c r="X65" i="6"/>
  <c r="X73" i="6"/>
  <c r="X9" i="6"/>
  <c r="P25" i="6"/>
  <c r="P33" i="6"/>
  <c r="P41" i="6"/>
  <c r="P49" i="6"/>
  <c r="P57" i="6"/>
  <c r="P65" i="6"/>
  <c r="P73" i="6"/>
  <c r="P17" i="6"/>
  <c r="P66" i="6"/>
  <c r="X12" i="6"/>
  <c r="X20" i="6"/>
  <c r="X28" i="6"/>
  <c r="X36" i="6"/>
  <c r="X44" i="6"/>
  <c r="X52" i="6"/>
  <c r="X60" i="6"/>
  <c r="X68" i="6"/>
  <c r="X76" i="6"/>
  <c r="P20" i="6"/>
  <c r="P28" i="6"/>
  <c r="P36" i="6"/>
  <c r="P44" i="6"/>
  <c r="P52" i="6"/>
  <c r="P60" i="6"/>
  <c r="P68" i="6"/>
  <c r="P76" i="6"/>
  <c r="X10" i="6"/>
  <c r="X18" i="6"/>
  <c r="X26" i="6"/>
  <c r="X34" i="6"/>
  <c r="X42" i="6"/>
  <c r="X50" i="6"/>
  <c r="X58" i="6"/>
  <c r="X66" i="6"/>
  <c r="X74" i="6"/>
  <c r="P18" i="6"/>
  <c r="P26" i="6"/>
  <c r="P34" i="6"/>
  <c r="P42" i="6"/>
  <c r="P50" i="6"/>
  <c r="P58" i="6"/>
  <c r="P74" i="6"/>
  <c r="X13" i="6"/>
  <c r="X21" i="6"/>
  <c r="X29" i="6"/>
  <c r="X37" i="6"/>
  <c r="X45" i="6"/>
  <c r="X53" i="6"/>
  <c r="X61" i="6"/>
  <c r="X69" i="6"/>
  <c r="X77" i="6"/>
  <c r="P21" i="6"/>
  <c r="P29" i="6"/>
  <c r="P37" i="6"/>
  <c r="P45" i="6"/>
  <c r="P53" i="6"/>
  <c r="P61" i="6"/>
  <c r="P69" i="6"/>
  <c r="P77" i="6"/>
  <c r="X14" i="6"/>
  <c r="X22" i="6"/>
  <c r="X30" i="6"/>
  <c r="X38" i="6"/>
  <c r="X46" i="6"/>
  <c r="X54" i="6"/>
  <c r="X62" i="6"/>
  <c r="X70" i="6"/>
  <c r="X78" i="6"/>
  <c r="P22" i="6"/>
  <c r="P30" i="6"/>
  <c r="P38" i="6"/>
  <c r="P46" i="6"/>
  <c r="P54" i="6"/>
  <c r="P62" i="6"/>
  <c r="P70" i="6"/>
  <c r="X15" i="6"/>
  <c r="X23" i="6"/>
  <c r="X31" i="6"/>
  <c r="X39" i="6"/>
  <c r="X47" i="6"/>
  <c r="X55" i="6"/>
  <c r="X63" i="6"/>
  <c r="X71" i="6"/>
  <c r="P23" i="6"/>
  <c r="P31" i="6"/>
  <c r="P47" i="6"/>
  <c r="P63" i="6"/>
  <c r="P79" i="6"/>
  <c r="P72" i="6"/>
  <c r="X11" i="6"/>
  <c r="X19" i="6"/>
  <c r="X27" i="6"/>
  <c r="X35" i="6"/>
  <c r="X43" i="6"/>
  <c r="X51" i="6"/>
  <c r="X59" i="6"/>
  <c r="X67" i="6"/>
  <c r="X75" i="6"/>
  <c r="P19" i="6"/>
  <c r="P27" i="6"/>
  <c r="P35" i="6"/>
  <c r="P43" i="6"/>
  <c r="P51" i="6"/>
  <c r="P59" i="6"/>
  <c r="P67" i="6"/>
  <c r="P75" i="6"/>
  <c r="P78" i="6"/>
  <c r="X79" i="6"/>
  <c r="P39" i="6"/>
  <c r="P55" i="6"/>
  <c r="P71" i="6"/>
  <c r="V6" i="7"/>
  <c r="H71" i="6"/>
  <c r="H47" i="6"/>
  <c r="H29" i="6"/>
  <c r="H70" i="6"/>
  <c r="H46" i="6"/>
  <c r="H23" i="6"/>
  <c r="H62" i="6"/>
  <c r="H39" i="6"/>
  <c r="H21" i="6"/>
  <c r="H80" i="6"/>
  <c r="H61" i="6"/>
  <c r="H38" i="6"/>
  <c r="H79" i="6"/>
  <c r="H55" i="6"/>
  <c r="H37" i="6"/>
  <c r="H63" i="6"/>
  <c r="H22" i="6"/>
  <c r="H78" i="6"/>
  <c r="H54" i="6"/>
  <c r="H31" i="6"/>
  <c r="H72" i="6"/>
  <c r="H53" i="6"/>
  <c r="H30" i="6"/>
  <c r="H77" i="6"/>
  <c r="H69" i="6"/>
  <c r="H60" i="6"/>
  <c r="H52" i="6"/>
  <c r="H44" i="6"/>
  <c r="H36" i="6"/>
  <c r="H28" i="6"/>
  <c r="H20" i="6"/>
  <c r="H76" i="6"/>
  <c r="H68" i="6"/>
  <c r="H59" i="6"/>
  <c r="H51" i="6"/>
  <c r="H43" i="6"/>
  <c r="H35" i="6"/>
  <c r="H27" i="6"/>
  <c r="H19" i="6"/>
  <c r="H75" i="6"/>
  <c r="H67" i="6"/>
  <c r="H58" i="6"/>
  <c r="H50" i="6"/>
  <c r="H42" i="6"/>
  <c r="H34" i="6"/>
  <c r="H26" i="6"/>
  <c r="H18" i="6"/>
  <c r="H74" i="6"/>
  <c r="H66" i="6"/>
  <c r="H57" i="6"/>
  <c r="H49" i="6"/>
  <c r="H41" i="6"/>
  <c r="H33" i="6"/>
  <c r="H25" i="6"/>
  <c r="H64" i="6"/>
  <c r="H17" i="6"/>
  <c r="H73" i="6"/>
  <c r="H65" i="6"/>
  <c r="H56" i="6"/>
  <c r="H48" i="6"/>
  <c r="H40" i="6"/>
  <c r="H32" i="6"/>
  <c r="Y5" i="7"/>
  <c r="B125" i="7"/>
  <c r="B57" i="7"/>
  <c r="V29" i="6"/>
  <c r="U29" i="6"/>
  <c r="R29" i="6"/>
  <c r="N29" i="6"/>
  <c r="M29" i="6"/>
  <c r="J29" i="6"/>
  <c r="F29" i="6"/>
  <c r="E29" i="6"/>
  <c r="V58" i="6"/>
  <c r="U58" i="6"/>
  <c r="R58" i="6"/>
  <c r="N58" i="6"/>
  <c r="M58" i="6"/>
  <c r="J58" i="6"/>
  <c r="F58" i="6"/>
  <c r="E58" i="6"/>
  <c r="V57" i="6"/>
  <c r="U57" i="6"/>
  <c r="R57" i="6"/>
  <c r="N57" i="6"/>
  <c r="M57" i="6"/>
  <c r="J57" i="6"/>
  <c r="F57" i="6"/>
  <c r="E57" i="6"/>
  <c r="V56" i="6"/>
  <c r="U56" i="6"/>
  <c r="R56" i="6"/>
  <c r="N56" i="6"/>
  <c r="M56" i="6"/>
  <c r="J56" i="6"/>
  <c r="F56" i="6"/>
  <c r="E56" i="6"/>
  <c r="V55" i="6"/>
  <c r="U55" i="6"/>
  <c r="R55" i="6"/>
  <c r="N55" i="6"/>
  <c r="M55" i="6"/>
  <c r="J55" i="6"/>
  <c r="F55" i="6"/>
  <c r="E55" i="6"/>
  <c r="V54" i="6"/>
  <c r="U54" i="6"/>
  <c r="R54" i="6"/>
  <c r="N54" i="6"/>
  <c r="M54" i="6"/>
  <c r="J54" i="6"/>
  <c r="F54" i="6"/>
  <c r="E54" i="6"/>
  <c r="V53" i="6"/>
  <c r="U53" i="6"/>
  <c r="R53" i="6"/>
  <c r="N53" i="6"/>
  <c r="M53" i="6"/>
  <c r="J53" i="6"/>
  <c r="F53" i="6"/>
  <c r="E53" i="6"/>
  <c r="V52" i="6"/>
  <c r="U52" i="6"/>
  <c r="R52" i="6"/>
  <c r="N52" i="6"/>
  <c r="M52" i="6"/>
  <c r="J52" i="6"/>
  <c r="F52" i="6"/>
  <c r="E52" i="6"/>
  <c r="V28" i="6"/>
  <c r="U28" i="6"/>
  <c r="R28" i="6"/>
  <c r="N28" i="6"/>
  <c r="M28" i="6"/>
  <c r="J28" i="6"/>
  <c r="F28" i="6"/>
  <c r="E28" i="6"/>
  <c r="V27" i="6"/>
  <c r="U27" i="6"/>
  <c r="R27" i="6"/>
  <c r="N27" i="6"/>
  <c r="M27" i="6"/>
  <c r="J27" i="6"/>
  <c r="F27" i="6"/>
  <c r="E27" i="6"/>
  <c r="V26" i="6"/>
  <c r="U26" i="6"/>
  <c r="R26" i="6"/>
  <c r="N26" i="6"/>
  <c r="M26" i="6"/>
  <c r="J26" i="6"/>
  <c r="F26" i="6"/>
  <c r="E26" i="6"/>
  <c r="E2" i="6"/>
  <c r="F2" i="6"/>
  <c r="G2" i="6"/>
  <c r="H2" i="6"/>
  <c r="I2" i="6"/>
  <c r="J2" i="6"/>
  <c r="K2" i="6"/>
  <c r="L2" i="6"/>
  <c r="M2" i="6"/>
  <c r="N2" i="6"/>
  <c r="O2" i="6"/>
  <c r="P2" i="6"/>
  <c r="Q2" i="6"/>
  <c r="T2" i="6"/>
  <c r="U2" i="6"/>
  <c r="V2" i="6"/>
  <c r="W2" i="6"/>
  <c r="X2" i="6"/>
  <c r="Y2" i="6"/>
  <c r="AC2" i="6"/>
  <c r="AD2" i="6"/>
  <c r="AE2" i="6"/>
  <c r="AF2" i="6"/>
  <c r="AG2" i="6"/>
  <c r="AH2" i="6"/>
  <c r="F72" i="6"/>
  <c r="F73" i="6"/>
  <c r="F74" i="6"/>
  <c r="F75" i="6"/>
  <c r="F76" i="6"/>
  <c r="F77" i="6"/>
  <c r="F78" i="6"/>
  <c r="F79" i="6"/>
  <c r="F80" i="6"/>
  <c r="F71" i="6"/>
  <c r="F61" i="6"/>
  <c r="F62" i="6"/>
  <c r="F63" i="6"/>
  <c r="F64" i="6"/>
  <c r="F65" i="6"/>
  <c r="F66" i="6"/>
  <c r="F67" i="6"/>
  <c r="F68" i="6"/>
  <c r="F69" i="6"/>
  <c r="F60" i="6"/>
  <c r="F43" i="6"/>
  <c r="F44" i="6"/>
  <c r="F45" i="6"/>
  <c r="F46" i="6"/>
  <c r="F47" i="6"/>
  <c r="F48" i="6"/>
  <c r="F49" i="6"/>
  <c r="F50" i="6"/>
  <c r="F51" i="6"/>
  <c r="F42" i="6"/>
  <c r="J69" i="6"/>
  <c r="J68" i="6"/>
  <c r="J67" i="6"/>
  <c r="J66" i="6"/>
  <c r="J65" i="6"/>
  <c r="J64" i="6"/>
  <c r="J63" i="6"/>
  <c r="J62" i="6"/>
  <c r="J61" i="6"/>
  <c r="J60" i="6"/>
  <c r="J51" i="6"/>
  <c r="R69" i="6"/>
  <c r="R68" i="6"/>
  <c r="R67" i="6"/>
  <c r="R66" i="6"/>
  <c r="R65" i="6"/>
  <c r="R64" i="6"/>
  <c r="R63" i="6"/>
  <c r="R62" i="6"/>
  <c r="R61" i="6"/>
  <c r="R60" i="6"/>
  <c r="R51" i="6"/>
  <c r="N72" i="6"/>
  <c r="N73" i="6"/>
  <c r="N74" i="6"/>
  <c r="N75" i="6"/>
  <c r="N76" i="6"/>
  <c r="N77" i="6"/>
  <c r="N78" i="6"/>
  <c r="N79" i="6"/>
  <c r="N80" i="6"/>
  <c r="N71" i="6"/>
  <c r="N61" i="6"/>
  <c r="N62" i="6"/>
  <c r="N63" i="6"/>
  <c r="N64" i="6"/>
  <c r="N65" i="6"/>
  <c r="N66" i="6"/>
  <c r="N67" i="6"/>
  <c r="N68" i="6"/>
  <c r="N69" i="6"/>
  <c r="N60" i="6"/>
  <c r="N43" i="6"/>
  <c r="N44" i="6"/>
  <c r="N45" i="6"/>
  <c r="N46" i="6"/>
  <c r="N47" i="6"/>
  <c r="N48" i="6"/>
  <c r="N49" i="6"/>
  <c r="N50" i="6"/>
  <c r="N51" i="6"/>
  <c r="N42" i="6"/>
  <c r="V72" i="6"/>
  <c r="V73" i="6"/>
  <c r="V74" i="6"/>
  <c r="V75" i="6"/>
  <c r="V76" i="6"/>
  <c r="V77" i="6"/>
  <c r="V78" i="6"/>
  <c r="V79" i="6"/>
  <c r="V80" i="6"/>
  <c r="V71" i="6"/>
  <c r="V61" i="6"/>
  <c r="V62" i="6"/>
  <c r="V63" i="6"/>
  <c r="V64" i="6"/>
  <c r="V65" i="6"/>
  <c r="V66" i="6"/>
  <c r="V67" i="6"/>
  <c r="V68" i="6"/>
  <c r="V69" i="6"/>
  <c r="V60" i="6"/>
  <c r="V43" i="6"/>
  <c r="V44" i="6"/>
  <c r="V45" i="6"/>
  <c r="V46" i="6"/>
  <c r="V47" i="6"/>
  <c r="V48" i="6"/>
  <c r="V49" i="6"/>
  <c r="V50" i="6"/>
  <c r="V51" i="6"/>
  <c r="V42" i="6"/>
  <c r="U80" i="6"/>
  <c r="M80" i="6"/>
  <c r="E80" i="6"/>
  <c r="U79" i="6"/>
  <c r="M79" i="6"/>
  <c r="E79" i="6"/>
  <c r="U78" i="6"/>
  <c r="M78" i="6"/>
  <c r="E78" i="6"/>
  <c r="U77" i="6"/>
  <c r="M77" i="6"/>
  <c r="E77" i="6"/>
  <c r="U76" i="6"/>
  <c r="M76" i="6"/>
  <c r="E76" i="6"/>
  <c r="U75" i="6"/>
  <c r="M75" i="6"/>
  <c r="E75" i="6"/>
  <c r="U74" i="6"/>
  <c r="M74" i="6"/>
  <c r="E74" i="6"/>
  <c r="U73" i="6"/>
  <c r="M73" i="6"/>
  <c r="E73" i="6"/>
  <c r="U72" i="6"/>
  <c r="M72" i="6"/>
  <c r="E72" i="6"/>
  <c r="U71" i="6"/>
  <c r="M71" i="6"/>
  <c r="E71" i="6"/>
  <c r="U70" i="6"/>
  <c r="M70" i="6"/>
  <c r="E70" i="6"/>
  <c r="U69" i="6"/>
  <c r="M69" i="6"/>
  <c r="E69" i="6"/>
  <c r="U68" i="6"/>
  <c r="M68" i="6"/>
  <c r="E68" i="6"/>
  <c r="U67" i="6"/>
  <c r="M67" i="6"/>
  <c r="E67" i="6"/>
  <c r="U66" i="6"/>
  <c r="M66" i="6"/>
  <c r="E66" i="6"/>
  <c r="U65" i="6"/>
  <c r="M65" i="6"/>
  <c r="E65" i="6"/>
  <c r="U64" i="6"/>
  <c r="M64" i="6"/>
  <c r="E64" i="6"/>
  <c r="U63" i="6"/>
  <c r="M63" i="6"/>
  <c r="E63" i="6"/>
  <c r="U62" i="6"/>
  <c r="M62" i="6"/>
  <c r="E62" i="6"/>
  <c r="U61" i="6"/>
  <c r="M61" i="6"/>
  <c r="E61" i="6"/>
  <c r="U60" i="6"/>
  <c r="M60" i="6"/>
  <c r="E60" i="6"/>
  <c r="U59" i="6"/>
  <c r="M59" i="6"/>
  <c r="E59" i="6"/>
  <c r="U51" i="6"/>
  <c r="M51" i="6"/>
  <c r="E51" i="6"/>
  <c r="U50" i="6"/>
  <c r="M50" i="6"/>
  <c r="E50" i="6"/>
  <c r="U49" i="6"/>
  <c r="M49" i="6"/>
  <c r="E49" i="6"/>
  <c r="U48" i="6"/>
  <c r="M48" i="6"/>
  <c r="E48" i="6"/>
  <c r="U47" i="6"/>
  <c r="M47" i="6"/>
  <c r="E47" i="6"/>
  <c r="U46" i="6"/>
  <c r="M46" i="6"/>
  <c r="E46" i="6"/>
  <c r="U45" i="6"/>
  <c r="M45" i="6"/>
  <c r="E45" i="6"/>
  <c r="U44" i="6"/>
  <c r="M44" i="6"/>
  <c r="E44" i="6"/>
  <c r="U43" i="6"/>
  <c r="M43" i="6"/>
  <c r="E43" i="6"/>
  <c r="U42" i="6"/>
  <c r="M42" i="6"/>
  <c r="E42" i="6"/>
  <c r="U41" i="6"/>
  <c r="M41" i="6"/>
  <c r="E41" i="6"/>
  <c r="AH19" i="6"/>
  <c r="AI19" i="6"/>
  <c r="AG10" i="6"/>
  <c r="AI11" i="6"/>
  <c r="AJ11" i="6"/>
  <c r="AJ19" i="6" s="1"/>
  <c r="AK11" i="6"/>
  <c r="AK19" i="6" s="1"/>
  <c r="AH11" i="6"/>
  <c r="AI22" i="6" s="1"/>
  <c r="I446" i="7"/>
  <c r="H446" i="7"/>
  <c r="J446" i="7" s="1"/>
  <c r="F124" i="7"/>
  <c r="D275" i="7"/>
  <c r="I431" i="7"/>
  <c r="H124" i="7"/>
  <c r="I56" i="7"/>
  <c r="F269" i="7"/>
  <c r="H269" i="7"/>
  <c r="D125" i="7"/>
  <c r="D124" i="7"/>
  <c r="H431" i="7"/>
  <c r="F270" i="7"/>
  <c r="I57" i="7"/>
  <c r="J430" i="7"/>
  <c r="F56" i="7"/>
  <c r="B46" i="7" l="1"/>
  <c r="B47" i="7"/>
  <c r="B450" i="7"/>
  <c r="B276" i="7"/>
  <c r="AA185" i="2"/>
  <c r="AA69" i="2"/>
  <c r="AA127" i="2" s="1"/>
  <c r="Y22" i="2"/>
  <c r="AA68" i="2"/>
  <c r="AA126" i="2" s="1"/>
  <c r="Y12" i="2"/>
  <c r="AA186" i="2" s="1"/>
  <c r="AA248" i="2"/>
  <c r="AA203" i="2"/>
  <c r="AA266" i="2"/>
  <c r="AA195" i="2"/>
  <c r="AA258" i="2"/>
  <c r="AA256" i="2"/>
  <c r="AA193" i="2"/>
  <c r="AA211" i="2"/>
  <c r="AA274" i="2"/>
  <c r="AA196" i="2"/>
  <c r="AA259" i="2"/>
  <c r="AA187" i="2"/>
  <c r="AA250" i="2"/>
  <c r="AA212" i="2"/>
  <c r="AA275" i="2"/>
  <c r="AA265" i="2"/>
  <c r="AA202" i="2"/>
  <c r="AA268" i="2"/>
  <c r="AA205" i="2"/>
  <c r="Y40" i="2"/>
  <c r="AA87" i="2"/>
  <c r="AA145" i="2" s="1"/>
  <c r="Y48" i="2"/>
  <c r="AA95" i="2"/>
  <c r="AA153" i="2" s="1"/>
  <c r="D40" i="2"/>
  <c r="D81" i="2"/>
  <c r="D139" i="2" s="1"/>
  <c r="Y42" i="2"/>
  <c r="AA89" i="2"/>
  <c r="AA147" i="2" s="1"/>
  <c r="D56" i="2"/>
  <c r="D114" i="2" s="1"/>
  <c r="D172" i="2" s="1"/>
  <c r="D97" i="2"/>
  <c r="D155" i="2" s="1"/>
  <c r="Y32" i="2"/>
  <c r="AA79" i="2"/>
  <c r="AA137" i="2" s="1"/>
  <c r="Y49" i="2"/>
  <c r="AA96" i="2"/>
  <c r="AA154" i="2" s="1"/>
  <c r="Y39" i="2"/>
  <c r="AA86" i="2"/>
  <c r="AA144" i="2" s="1"/>
  <c r="Y24" i="2"/>
  <c r="AA71" i="2"/>
  <c r="AA129" i="2" s="1"/>
  <c r="Y33" i="2"/>
  <c r="AA80" i="2"/>
  <c r="AA138" i="2" s="1"/>
  <c r="Y30" i="2"/>
  <c r="AA77" i="2"/>
  <c r="AA135" i="2" s="1"/>
  <c r="D8" i="2"/>
  <c r="D66" i="2" s="1"/>
  <c r="D124" i="2" s="1"/>
  <c r="D24" i="2"/>
  <c r="V7" i="7"/>
  <c r="B126" i="7"/>
  <c r="B58" i="7"/>
  <c r="Z5" i="7"/>
  <c r="AA5" i="7" s="1"/>
  <c r="AK22" i="6"/>
  <c r="AJ22" i="6"/>
  <c r="AH22" i="6"/>
  <c r="AG11" i="6"/>
  <c r="AG19" i="6" s="1"/>
  <c r="F40" i="6"/>
  <c r="F39" i="6"/>
  <c r="F38" i="6"/>
  <c r="F37" i="6"/>
  <c r="F36" i="6"/>
  <c r="F35" i="6"/>
  <c r="F34" i="6"/>
  <c r="F33" i="6"/>
  <c r="F32" i="6"/>
  <c r="F31" i="6"/>
  <c r="F25" i="6"/>
  <c r="F24" i="6"/>
  <c r="F23" i="6"/>
  <c r="F22" i="6"/>
  <c r="F21" i="6"/>
  <c r="F20" i="6"/>
  <c r="F19" i="6"/>
  <c r="E40" i="6"/>
  <c r="E39" i="6"/>
  <c r="E38" i="6"/>
  <c r="E37" i="6"/>
  <c r="E36" i="6"/>
  <c r="E35" i="6"/>
  <c r="E34" i="6"/>
  <c r="E33" i="6"/>
  <c r="E32" i="6"/>
  <c r="E31" i="6"/>
  <c r="E30" i="6"/>
  <c r="E25" i="6"/>
  <c r="E24" i="6"/>
  <c r="E23" i="6"/>
  <c r="E22" i="6"/>
  <c r="E21" i="6"/>
  <c r="E20" i="6"/>
  <c r="E19" i="6"/>
  <c r="E18" i="6"/>
  <c r="J25" i="6"/>
  <c r="G24" i="6"/>
  <c r="G23" i="6"/>
  <c r="G22" i="6"/>
  <c r="G21" i="6"/>
  <c r="G20" i="6"/>
  <c r="G19" i="6"/>
  <c r="R25" i="6"/>
  <c r="N40" i="6"/>
  <c r="N39" i="6"/>
  <c r="N38" i="6"/>
  <c r="N37" i="6"/>
  <c r="N36" i="6"/>
  <c r="N35" i="6"/>
  <c r="N34" i="6"/>
  <c r="N33" i="6"/>
  <c r="N32" i="6"/>
  <c r="N31" i="6"/>
  <c r="N25" i="6"/>
  <c r="N24" i="6"/>
  <c r="N23" i="6"/>
  <c r="N22" i="6"/>
  <c r="N21" i="6"/>
  <c r="N20" i="6"/>
  <c r="N19" i="6"/>
  <c r="N16" i="6"/>
  <c r="N15" i="6"/>
  <c r="N13" i="6"/>
  <c r="N12" i="6"/>
  <c r="N11" i="6"/>
  <c r="M40" i="6"/>
  <c r="M39" i="6"/>
  <c r="M38" i="6"/>
  <c r="M37" i="6"/>
  <c r="M36" i="6"/>
  <c r="M35" i="6"/>
  <c r="M34" i="6"/>
  <c r="M33" i="6"/>
  <c r="M32" i="6"/>
  <c r="M31" i="6"/>
  <c r="M30" i="6"/>
  <c r="M25" i="6"/>
  <c r="M24" i="6"/>
  <c r="M23" i="6"/>
  <c r="M22" i="6"/>
  <c r="M21" i="6"/>
  <c r="M20" i="6"/>
  <c r="M19" i="6"/>
  <c r="M18" i="6"/>
  <c r="M16" i="6"/>
  <c r="M15" i="6"/>
  <c r="M14" i="6"/>
  <c r="M13" i="6"/>
  <c r="M12" i="6"/>
  <c r="M11" i="6"/>
  <c r="M10" i="6"/>
  <c r="U38" i="6"/>
  <c r="V38" i="6"/>
  <c r="U39" i="6"/>
  <c r="V39" i="6"/>
  <c r="U40" i="6"/>
  <c r="V40" i="6"/>
  <c r="U33" i="6"/>
  <c r="V33" i="6"/>
  <c r="U34" i="6"/>
  <c r="V34" i="6"/>
  <c r="U35" i="6"/>
  <c r="V35" i="6"/>
  <c r="U36" i="6"/>
  <c r="V36" i="6"/>
  <c r="U37" i="6"/>
  <c r="V37" i="6"/>
  <c r="V25" i="6"/>
  <c r="U25" i="6"/>
  <c r="V24" i="6"/>
  <c r="U24" i="6"/>
  <c r="V23" i="6"/>
  <c r="U23" i="6"/>
  <c r="V22" i="6"/>
  <c r="U22" i="6"/>
  <c r="V32" i="6"/>
  <c r="V31" i="6"/>
  <c r="V20" i="6"/>
  <c r="V21" i="6"/>
  <c r="V19" i="6"/>
  <c r="U19" i="6"/>
  <c r="U20" i="6"/>
  <c r="U21" i="6"/>
  <c r="U30" i="6"/>
  <c r="U31" i="6"/>
  <c r="U32" i="6"/>
  <c r="U18" i="6"/>
  <c r="U16" i="6"/>
  <c r="V16" i="6"/>
  <c r="V15" i="6"/>
  <c r="V12" i="6"/>
  <c r="V13" i="6"/>
  <c r="V11" i="6"/>
  <c r="U13" i="6"/>
  <c r="U14" i="6"/>
  <c r="U15" i="6"/>
  <c r="U11" i="6"/>
  <c r="U12" i="6"/>
  <c r="U10" i="6"/>
  <c r="W7" i="6"/>
  <c r="V7" i="6"/>
  <c r="U7" i="6"/>
  <c r="O7" i="6"/>
  <c r="N7" i="6"/>
  <c r="M7" i="6"/>
  <c r="G7" i="6"/>
  <c r="F7" i="6"/>
  <c r="E7" i="6"/>
  <c r="E11" i="5"/>
  <c r="E22" i="5"/>
  <c r="E21" i="5"/>
  <c r="E20" i="5"/>
  <c r="E19" i="5"/>
  <c r="E18" i="5"/>
  <c r="E17" i="5"/>
  <c r="E16" i="5"/>
  <c r="E15" i="5"/>
  <c r="E14" i="5"/>
  <c r="E13" i="5"/>
  <c r="E12" i="5"/>
  <c r="E10" i="5"/>
  <c r="E9" i="5"/>
  <c r="D16" i="5"/>
  <c r="D19" i="5"/>
  <c r="D20" i="5"/>
  <c r="D21" i="5"/>
  <c r="D22" i="5"/>
  <c r="D18" i="5"/>
  <c r="D15" i="5"/>
  <c r="D17" i="5"/>
  <c r="D14" i="5"/>
  <c r="D13" i="5"/>
  <c r="D12" i="5"/>
  <c r="D10" i="5"/>
  <c r="D11" i="5"/>
  <c r="D9" i="5"/>
  <c r="H7" i="4"/>
  <c r="L7" i="4"/>
  <c r="D7" i="4"/>
  <c r="N1" i="3"/>
  <c r="AB1" i="3"/>
  <c r="AA1" i="3"/>
  <c r="Z1" i="3"/>
  <c r="Y1" i="3"/>
  <c r="V1" i="3"/>
  <c r="U1" i="3"/>
  <c r="T1" i="3"/>
  <c r="S1" i="3"/>
  <c r="R1" i="3"/>
  <c r="Q1" i="3"/>
  <c r="P1" i="3"/>
  <c r="O1" i="3"/>
  <c r="M1" i="3"/>
  <c r="L1" i="3"/>
  <c r="K1" i="3"/>
  <c r="J1" i="3"/>
  <c r="I1" i="3"/>
  <c r="H1" i="3"/>
  <c r="G1" i="3"/>
  <c r="F1" i="3"/>
  <c r="E1" i="3"/>
  <c r="D1" i="3"/>
  <c r="H45" i="7"/>
  <c r="I45" i="7"/>
  <c r="J45" i="7" s="1"/>
  <c r="H449" i="7"/>
  <c r="H448" i="7"/>
  <c r="I449" i="7"/>
  <c r="J449" i="7" s="1"/>
  <c r="I447" i="7"/>
  <c r="H447" i="7"/>
  <c r="J447" i="7" s="1"/>
  <c r="I448" i="7"/>
  <c r="J448" i="7" s="1"/>
  <c r="D276" i="7"/>
  <c r="J56" i="7"/>
  <c r="I124" i="7"/>
  <c r="H432" i="7"/>
  <c r="I125" i="7"/>
  <c r="H125" i="7"/>
  <c r="I433" i="7"/>
  <c r="H433" i="7"/>
  <c r="H57" i="7"/>
  <c r="F126" i="7"/>
  <c r="F125" i="7"/>
  <c r="I58" i="7"/>
  <c r="J431" i="7"/>
  <c r="F57" i="7"/>
  <c r="J58" i="7"/>
  <c r="F271" i="7"/>
  <c r="I269" i="7"/>
  <c r="H58" i="7"/>
  <c r="H270" i="7"/>
  <c r="I432" i="7"/>
  <c r="J269" i="7"/>
  <c r="B48" i="7" l="1"/>
  <c r="B49" i="7"/>
  <c r="B277" i="7"/>
  <c r="AA70" i="2"/>
  <c r="AA128" i="2" s="1"/>
  <c r="Y23" i="2"/>
  <c r="AA249" i="2"/>
  <c r="AA213" i="2"/>
  <c r="AA276" i="2"/>
  <c r="AA214" i="2"/>
  <c r="AA277" i="2"/>
  <c r="AA204" i="2"/>
  <c r="AA267" i="2"/>
  <c r="AA286" i="2"/>
  <c r="AA223" i="2"/>
  <c r="AA279" i="2"/>
  <c r="AA216" i="2"/>
  <c r="AA207" i="2"/>
  <c r="AA270" i="2"/>
  <c r="AA260" i="2"/>
  <c r="AA197" i="2"/>
  <c r="AA261" i="2"/>
  <c r="AA198" i="2"/>
  <c r="AA269" i="2"/>
  <c r="AA206" i="2"/>
  <c r="AA285" i="2"/>
  <c r="AA222" i="2"/>
  <c r="B17" i="6"/>
  <c r="B25" i="6"/>
  <c r="B33" i="6"/>
  <c r="B41" i="6"/>
  <c r="B49" i="6"/>
  <c r="B57" i="6"/>
  <c r="B65" i="6"/>
  <c r="B73" i="6"/>
  <c r="B81" i="6"/>
  <c r="B11" i="2"/>
  <c r="B19" i="2"/>
  <c r="B27" i="2"/>
  <c r="B75" i="2"/>
  <c r="B83" i="2"/>
  <c r="B91" i="2"/>
  <c r="B99" i="2"/>
  <c r="B107" i="2"/>
  <c r="B115" i="2"/>
  <c r="B131" i="2"/>
  <c r="B139" i="2"/>
  <c r="B147" i="2"/>
  <c r="B155" i="2"/>
  <c r="B163" i="2"/>
  <c r="B171" i="2"/>
  <c r="B179" i="2"/>
  <c r="B187" i="2"/>
  <c r="B195" i="2"/>
  <c r="B203" i="2"/>
  <c r="B211" i="2"/>
  <c r="B219" i="2"/>
  <c r="B227" i="2"/>
  <c r="B235" i="2"/>
  <c r="B243" i="2"/>
  <c r="B251" i="2"/>
  <c r="B259" i="2"/>
  <c r="B267" i="2"/>
  <c r="B275" i="2"/>
  <c r="B283" i="2"/>
  <c r="B291" i="2"/>
  <c r="B292" i="2"/>
  <c r="B10" i="6"/>
  <c r="B18" i="6"/>
  <c r="B26" i="6"/>
  <c r="B34" i="6"/>
  <c r="B42" i="6"/>
  <c r="B50" i="6"/>
  <c r="B58" i="6"/>
  <c r="B66" i="6"/>
  <c r="B74" i="6"/>
  <c r="B4" i="2"/>
  <c r="B12" i="2"/>
  <c r="B20" i="2"/>
  <c r="B28" i="2"/>
  <c r="B36" i="2"/>
  <c r="B76" i="2"/>
  <c r="B84" i="2"/>
  <c r="B92" i="2"/>
  <c r="B100" i="2"/>
  <c r="B108" i="2"/>
  <c r="B116" i="2"/>
  <c r="B132" i="2"/>
  <c r="B140" i="2"/>
  <c r="B148" i="2"/>
  <c r="B156" i="2"/>
  <c r="B164" i="2"/>
  <c r="B172" i="2"/>
  <c r="B180" i="2"/>
  <c r="B188" i="2"/>
  <c r="B196" i="2"/>
  <c r="B204" i="2"/>
  <c r="B212" i="2"/>
  <c r="B220" i="2"/>
  <c r="B228" i="2"/>
  <c r="B244" i="2"/>
  <c r="B252" i="2"/>
  <c r="B260" i="2"/>
  <c r="B268" i="2"/>
  <c r="B276" i="2"/>
  <c r="B284" i="2"/>
  <c r="B11" i="6"/>
  <c r="B27" i="6"/>
  <c r="B35" i="6"/>
  <c r="B43" i="6"/>
  <c r="B51" i="6"/>
  <c r="B59" i="6"/>
  <c r="B67" i="6"/>
  <c r="B75" i="6"/>
  <c r="B83" i="6"/>
  <c r="B91" i="6"/>
  <c r="B99" i="6"/>
  <c r="S70" i="6"/>
  <c r="S30" i="6"/>
  <c r="B5" i="2"/>
  <c r="B13" i="2"/>
  <c r="B21" i="2"/>
  <c r="B29" i="2"/>
  <c r="B37" i="2"/>
  <c r="B77" i="2"/>
  <c r="B85" i="2"/>
  <c r="B93" i="2"/>
  <c r="B101" i="2"/>
  <c r="B109" i="2"/>
  <c r="B117" i="2"/>
  <c r="B133" i="2"/>
  <c r="B141" i="2"/>
  <c r="B149" i="2"/>
  <c r="B157" i="2"/>
  <c r="B165" i="2"/>
  <c r="B173" i="2"/>
  <c r="B181" i="2"/>
  <c r="B189" i="2"/>
  <c r="B197" i="2"/>
  <c r="B205" i="2"/>
  <c r="B213" i="2"/>
  <c r="B221" i="2"/>
  <c r="B229" i="2"/>
  <c r="B245" i="2"/>
  <c r="B253" i="2"/>
  <c r="B261" i="2"/>
  <c r="B269" i="2"/>
  <c r="B277" i="2"/>
  <c r="B285" i="2"/>
  <c r="B293" i="2"/>
  <c r="B286" i="2"/>
  <c r="B12" i="6"/>
  <c r="B28" i="6"/>
  <c r="B36" i="6"/>
  <c r="B44" i="6"/>
  <c r="B52" i="6"/>
  <c r="B60" i="6"/>
  <c r="B68" i="6"/>
  <c r="B76" i="6"/>
  <c r="B84" i="6"/>
  <c r="B92" i="6"/>
  <c r="B6" i="2"/>
  <c r="B14" i="2"/>
  <c r="B22" i="2"/>
  <c r="B30" i="2"/>
  <c r="B38" i="2"/>
  <c r="B78" i="2"/>
  <c r="B86" i="2"/>
  <c r="B94" i="2"/>
  <c r="B102" i="2"/>
  <c r="B110" i="2"/>
  <c r="B118" i="2"/>
  <c r="B134" i="2"/>
  <c r="B142" i="2"/>
  <c r="B150" i="2"/>
  <c r="B158" i="2"/>
  <c r="B166" i="2"/>
  <c r="B174" i="2"/>
  <c r="B182" i="2"/>
  <c r="B190" i="2"/>
  <c r="B198" i="2"/>
  <c r="B206" i="2"/>
  <c r="B214" i="2"/>
  <c r="B222" i="2"/>
  <c r="B230" i="2"/>
  <c r="B246" i="2"/>
  <c r="B254" i="2"/>
  <c r="B262" i="2"/>
  <c r="B270" i="2"/>
  <c r="B278" i="2"/>
  <c r="B294" i="2"/>
  <c r="B13" i="6"/>
  <c r="B29" i="6"/>
  <c r="B37" i="6"/>
  <c r="B45" i="6"/>
  <c r="B53" i="6"/>
  <c r="B61" i="6"/>
  <c r="B69" i="6"/>
  <c r="B77" i="6"/>
  <c r="B85" i="6"/>
  <c r="B93" i="6"/>
  <c r="B7" i="2"/>
  <c r="B15" i="2"/>
  <c r="B23" i="2"/>
  <c r="B31" i="2"/>
  <c r="B39" i="2"/>
  <c r="B47" i="2"/>
  <c r="B79" i="2"/>
  <c r="B87" i="2"/>
  <c r="B95" i="2"/>
  <c r="B103" i="2"/>
  <c r="B111" i="2"/>
  <c r="B135" i="2"/>
  <c r="B143" i="2"/>
  <c r="B151" i="2"/>
  <c r="B159" i="2"/>
  <c r="B167" i="2"/>
  <c r="B175" i="2"/>
  <c r="B183" i="2"/>
  <c r="B191" i="2"/>
  <c r="B199" i="2"/>
  <c r="B207" i="2"/>
  <c r="B215" i="2"/>
  <c r="B223" i="2"/>
  <c r="B231" i="2"/>
  <c r="B247" i="2"/>
  <c r="B255" i="2"/>
  <c r="B263" i="2"/>
  <c r="B271" i="2"/>
  <c r="B279" i="2"/>
  <c r="B287" i="2"/>
  <c r="B295" i="2"/>
  <c r="B3" i="2"/>
  <c r="B296" i="2"/>
  <c r="B14" i="6"/>
  <c r="B30" i="6"/>
  <c r="B38" i="6"/>
  <c r="B46" i="6"/>
  <c r="B54" i="6"/>
  <c r="B62" i="6"/>
  <c r="B70" i="6"/>
  <c r="B78" i="6"/>
  <c r="B86" i="6"/>
  <c r="B94" i="6"/>
  <c r="B102" i="6"/>
  <c r="S59" i="6"/>
  <c r="B8" i="2"/>
  <c r="B16" i="2"/>
  <c r="B24" i="2"/>
  <c r="B32" i="2"/>
  <c r="B40" i="2"/>
  <c r="B48" i="2"/>
  <c r="B72" i="2"/>
  <c r="B80" i="2"/>
  <c r="B88" i="2"/>
  <c r="B96" i="2"/>
  <c r="B104" i="2"/>
  <c r="B112" i="2"/>
  <c r="B136" i="2"/>
  <c r="B144" i="2"/>
  <c r="B152" i="2"/>
  <c r="B160" i="2"/>
  <c r="B168" i="2"/>
  <c r="B176" i="2"/>
  <c r="B184" i="2"/>
  <c r="B192" i="2"/>
  <c r="B200" i="2"/>
  <c r="B208" i="2"/>
  <c r="B216" i="2"/>
  <c r="B224" i="2"/>
  <c r="B232" i="2"/>
  <c r="B240" i="2"/>
  <c r="B248" i="2"/>
  <c r="B256" i="2"/>
  <c r="B264" i="2"/>
  <c r="B272" i="2"/>
  <c r="B280" i="2"/>
  <c r="B288" i="2"/>
  <c r="B15" i="6"/>
  <c r="B31" i="6"/>
  <c r="B39" i="6"/>
  <c r="B47" i="6"/>
  <c r="B55" i="6"/>
  <c r="B63" i="6"/>
  <c r="B71" i="6"/>
  <c r="B79" i="6"/>
  <c r="B87" i="6"/>
  <c r="B95" i="6"/>
  <c r="B9" i="6"/>
  <c r="B9" i="2"/>
  <c r="B17" i="2"/>
  <c r="B25" i="2"/>
  <c r="B33" i="2"/>
  <c r="B49" i="2"/>
  <c r="B73" i="2"/>
  <c r="B81" i="2"/>
  <c r="B89" i="2"/>
  <c r="B97" i="2"/>
  <c r="B105" i="2"/>
  <c r="B113" i="2"/>
  <c r="B137" i="2"/>
  <c r="B145" i="2"/>
  <c r="B153" i="2"/>
  <c r="B161" i="2"/>
  <c r="B169" i="2"/>
  <c r="B177" i="2"/>
  <c r="B185" i="2"/>
  <c r="B193" i="2"/>
  <c r="B201" i="2"/>
  <c r="B209" i="2"/>
  <c r="B217" i="2"/>
  <c r="B225" i="2"/>
  <c r="B233" i="2"/>
  <c r="B241" i="2"/>
  <c r="B249" i="2"/>
  <c r="B257" i="2"/>
  <c r="B265" i="2"/>
  <c r="B273" i="2"/>
  <c r="B281" i="2"/>
  <c r="B289" i="2"/>
  <c r="B297" i="2"/>
  <c r="B16" i="6"/>
  <c r="B32" i="6"/>
  <c r="B40" i="6"/>
  <c r="B48" i="6"/>
  <c r="B56" i="6"/>
  <c r="B64" i="6"/>
  <c r="B72" i="6"/>
  <c r="B80" i="6"/>
  <c r="B88" i="6"/>
  <c r="B96" i="6"/>
  <c r="S41" i="6"/>
  <c r="B10" i="2"/>
  <c r="B18" i="2"/>
  <c r="B26" i="2"/>
  <c r="B42" i="2"/>
  <c r="B58" i="2"/>
  <c r="B74" i="2"/>
  <c r="B82" i="2"/>
  <c r="B90" i="2"/>
  <c r="B98" i="2"/>
  <c r="B106" i="2"/>
  <c r="B114" i="2"/>
  <c r="B130" i="2"/>
  <c r="B138" i="2"/>
  <c r="B146" i="2"/>
  <c r="B154" i="2"/>
  <c r="B162" i="2"/>
  <c r="B170" i="2"/>
  <c r="B178" i="2"/>
  <c r="B186" i="2"/>
  <c r="B194" i="2"/>
  <c r="B202" i="2"/>
  <c r="B210" i="2"/>
  <c r="B218" i="2"/>
  <c r="B226" i="2"/>
  <c r="B234" i="2"/>
  <c r="B242" i="2"/>
  <c r="B250" i="2"/>
  <c r="B258" i="2"/>
  <c r="B266" i="2"/>
  <c r="B274" i="2"/>
  <c r="B282" i="2"/>
  <c r="B290" i="2"/>
  <c r="B298" i="2"/>
  <c r="B278" i="7"/>
  <c r="B127" i="7"/>
  <c r="Y50" i="2"/>
  <c r="AA97" i="2"/>
  <c r="AA155" i="2" s="1"/>
  <c r="D57" i="2"/>
  <c r="D115" i="2" s="1"/>
  <c r="D173" i="2" s="1"/>
  <c r="D98" i="2"/>
  <c r="D156" i="2" s="1"/>
  <c r="Y43" i="2"/>
  <c r="AA90" i="2"/>
  <c r="AA148" i="2" s="1"/>
  <c r="Y44" i="2"/>
  <c r="AA91" i="2"/>
  <c r="AA149" i="2" s="1"/>
  <c r="D41" i="2"/>
  <c r="D82" i="2"/>
  <c r="D140" i="2" s="1"/>
  <c r="Y60" i="2"/>
  <c r="AA107" i="2"/>
  <c r="AA165" i="2" s="1"/>
  <c r="Y59" i="2"/>
  <c r="AA106" i="2"/>
  <c r="AA164" i="2" s="1"/>
  <c r="Y41" i="2"/>
  <c r="AA88" i="2"/>
  <c r="AA146" i="2" s="1"/>
  <c r="Y35" i="2"/>
  <c r="AA82" i="2"/>
  <c r="AA140" i="2" s="1"/>
  <c r="Y34" i="2"/>
  <c r="AA81" i="2"/>
  <c r="AA139" i="2" s="1"/>
  <c r="Y53" i="2"/>
  <c r="B53" i="2" s="1"/>
  <c r="AA100" i="2"/>
  <c r="AA158" i="2" s="1"/>
  <c r="Y51" i="2"/>
  <c r="AA98" i="2"/>
  <c r="AA156" i="2" s="1"/>
  <c r="D9" i="2"/>
  <c r="D67" i="2" s="1"/>
  <c r="D125" i="2" s="1"/>
  <c r="D25" i="2"/>
  <c r="AB5" i="7"/>
  <c r="W6" i="7"/>
  <c r="B59" i="7"/>
  <c r="H47" i="7"/>
  <c r="I47" i="7"/>
  <c r="J47" i="7" s="1"/>
  <c r="H46" i="7"/>
  <c r="I46" i="7"/>
  <c r="J46" i="7" s="1"/>
  <c r="H450" i="7"/>
  <c r="I450" i="7"/>
  <c r="J450" i="7"/>
  <c r="D277" i="7"/>
  <c r="F58" i="7"/>
  <c r="D278" i="7"/>
  <c r="I442" i="7"/>
  <c r="F272" i="7"/>
  <c r="H442" i="7"/>
  <c r="J57" i="7"/>
  <c r="I270" i="7"/>
  <c r="I441" i="7"/>
  <c r="H126" i="7"/>
  <c r="D126" i="7"/>
  <c r="J433" i="7"/>
  <c r="H441" i="7"/>
  <c r="J125" i="7"/>
  <c r="I126" i="7"/>
  <c r="J432" i="7"/>
  <c r="I271" i="7"/>
  <c r="H271" i="7"/>
  <c r="J124" i="7"/>
  <c r="J270" i="7"/>
  <c r="B128" i="7" l="1"/>
  <c r="AA297" i="2"/>
  <c r="AA234" i="2"/>
  <c r="AA272" i="2"/>
  <c r="AA209" i="2"/>
  <c r="AA288" i="2"/>
  <c r="AA225" i="2"/>
  <c r="AA215" i="2"/>
  <c r="AA278" i="2"/>
  <c r="AA224" i="2"/>
  <c r="AA287" i="2"/>
  <c r="AA281" i="2"/>
  <c r="AA218" i="2"/>
  <c r="B50" i="2"/>
  <c r="AA227" i="2"/>
  <c r="AA290" i="2"/>
  <c r="AA296" i="2"/>
  <c r="AA233" i="2"/>
  <c r="AA280" i="2"/>
  <c r="AA217" i="2"/>
  <c r="B60" i="2"/>
  <c r="B59" i="2"/>
  <c r="AA208" i="2"/>
  <c r="AA271" i="2"/>
  <c r="B34" i="2"/>
  <c r="B51" i="2"/>
  <c r="B41" i="2"/>
  <c r="B44" i="2"/>
  <c r="B43" i="2"/>
  <c r="B35" i="2"/>
  <c r="B279" i="7"/>
  <c r="B280" i="7" s="1"/>
  <c r="AA109" i="2"/>
  <c r="AA167" i="2" s="1"/>
  <c r="Y46" i="2"/>
  <c r="AA93" i="2"/>
  <c r="AA151" i="2" s="1"/>
  <c r="AA118" i="2"/>
  <c r="AA176" i="2" s="1"/>
  <c r="Y54" i="2"/>
  <c r="AA101" i="2"/>
  <c r="AA159" i="2" s="1"/>
  <c r="D42" i="2"/>
  <c r="D83" i="2"/>
  <c r="D141" i="2" s="1"/>
  <c r="Y52" i="2"/>
  <c r="AA99" i="2"/>
  <c r="AA157" i="2" s="1"/>
  <c r="D58" i="2"/>
  <c r="D116" i="2" s="1"/>
  <c r="D174" i="2" s="1"/>
  <c r="D99" i="2"/>
  <c r="D157" i="2" s="1"/>
  <c r="AA111" i="2"/>
  <c r="AA169" i="2" s="1"/>
  <c r="Y45" i="2"/>
  <c r="AA92" i="2"/>
  <c r="AA150" i="2" s="1"/>
  <c r="AA117" i="2"/>
  <c r="AA175" i="2" s="1"/>
  <c r="Y55" i="2"/>
  <c r="AA102" i="2"/>
  <c r="AA160" i="2" s="1"/>
  <c r="AA108" i="2"/>
  <c r="AA166" i="2"/>
  <c r="D10" i="2"/>
  <c r="D26" i="2"/>
  <c r="W7" i="7"/>
  <c r="AC5" i="7"/>
  <c r="B60" i="7"/>
  <c r="H49" i="7"/>
  <c r="I49" i="7"/>
  <c r="J49" i="7" s="1"/>
  <c r="I48" i="7"/>
  <c r="H48" i="7"/>
  <c r="J48" i="7" s="1"/>
  <c r="D128" i="7"/>
  <c r="J441" i="7"/>
  <c r="H127" i="7"/>
  <c r="H272" i="7"/>
  <c r="F273" i="7"/>
  <c r="I127" i="7"/>
  <c r="I443" i="7"/>
  <c r="D127" i="7"/>
  <c r="I272" i="7"/>
  <c r="I59" i="7"/>
  <c r="H443" i="7"/>
  <c r="I128" i="7"/>
  <c r="H59" i="7"/>
  <c r="J442" i="7"/>
  <c r="F59" i="7"/>
  <c r="H128" i="7"/>
  <c r="F128" i="7"/>
  <c r="D280" i="7"/>
  <c r="J271" i="7"/>
  <c r="J59" i="7"/>
  <c r="F127" i="7"/>
  <c r="B129" i="7" l="1"/>
  <c r="AA220" i="2"/>
  <c r="AA283" i="2"/>
  <c r="B46" i="2"/>
  <c r="AA292" i="2"/>
  <c r="AA229" i="2"/>
  <c r="B55" i="2"/>
  <c r="AA289" i="2"/>
  <c r="AA226" i="2"/>
  <c r="B52" i="2"/>
  <c r="AA219" i="2"/>
  <c r="AA282" i="2"/>
  <c r="B45" i="2"/>
  <c r="D68" i="2"/>
  <c r="D126" i="2" s="1"/>
  <c r="AA228" i="2"/>
  <c r="AA291" i="2"/>
  <c r="B54" i="2"/>
  <c r="B281" i="7"/>
  <c r="AA112" i="2"/>
  <c r="AA170" i="2" s="1"/>
  <c r="AA110" i="2"/>
  <c r="AA168" i="2" s="1"/>
  <c r="D43" i="2"/>
  <c r="D84" i="2"/>
  <c r="D142" i="2" s="1"/>
  <c r="D59" i="2"/>
  <c r="D117" i="2" s="1"/>
  <c r="D175" i="2" s="1"/>
  <c r="D100" i="2"/>
  <c r="D158" i="2" s="1"/>
  <c r="Y57" i="2"/>
  <c r="AA104" i="2"/>
  <c r="AA162" i="2" s="1"/>
  <c r="Y56" i="2"/>
  <c r="AA103" i="2"/>
  <c r="AA161" i="2" s="1"/>
  <c r="AA113" i="2"/>
  <c r="AA171" i="2" s="1"/>
  <c r="D11" i="2"/>
  <c r="D27" i="2"/>
  <c r="AD5" i="7"/>
  <c r="X6" i="7"/>
  <c r="B61" i="7"/>
  <c r="D129" i="7"/>
  <c r="F129" i="7"/>
  <c r="I444" i="7"/>
  <c r="F60" i="7"/>
  <c r="I129" i="7"/>
  <c r="J272" i="7"/>
  <c r="H444" i="7"/>
  <c r="I273" i="7"/>
  <c r="I60" i="7"/>
  <c r="D281" i="7"/>
  <c r="H60" i="7"/>
  <c r="H129" i="7"/>
  <c r="J60" i="7"/>
  <c r="H273" i="7"/>
  <c r="J443" i="7"/>
  <c r="D279" i="7"/>
  <c r="B130" i="7" l="1"/>
  <c r="D69" i="2"/>
  <c r="D127" i="2" s="1"/>
  <c r="AA230" i="2"/>
  <c r="AA293" i="2"/>
  <c r="B56" i="2"/>
  <c r="AA231" i="2"/>
  <c r="AA294" i="2"/>
  <c r="B57" i="2"/>
  <c r="B282" i="7"/>
  <c r="B131" i="7"/>
  <c r="B132" i="7" s="1"/>
  <c r="AA115" i="2"/>
  <c r="AA173" i="2" s="1"/>
  <c r="D60" i="2"/>
  <c r="D118" i="2" s="1"/>
  <c r="D176" i="2" s="1"/>
  <c r="D101" i="2"/>
  <c r="D159" i="2" s="1"/>
  <c r="AA114" i="2"/>
  <c r="AA172" i="2" s="1"/>
  <c r="D44" i="2"/>
  <c r="D102" i="2" s="1"/>
  <c r="D160" i="2" s="1"/>
  <c r="D85" i="2"/>
  <c r="D143" i="2" s="1"/>
  <c r="D12" i="2"/>
  <c r="D28" i="2"/>
  <c r="AE5" i="7"/>
  <c r="X7" i="7"/>
  <c r="B62" i="7"/>
  <c r="D130" i="7"/>
  <c r="F275" i="7"/>
  <c r="I445" i="7"/>
  <c r="H275" i="7"/>
  <c r="J444" i="7"/>
  <c r="J273" i="7"/>
  <c r="F61" i="7"/>
  <c r="J129" i="7"/>
  <c r="I275" i="7"/>
  <c r="F274" i="7"/>
  <c r="H61" i="7"/>
  <c r="H445" i="7"/>
  <c r="J61" i="7"/>
  <c r="I61" i="7"/>
  <c r="H130" i="7"/>
  <c r="I130" i="7"/>
  <c r="H274" i="7"/>
  <c r="F130" i="7"/>
  <c r="F276" i="7"/>
  <c r="D282" i="7"/>
  <c r="D132" i="7"/>
  <c r="AA298" i="2" l="1"/>
  <c r="Y300" i="2" s="1"/>
  <c r="AA235" i="2"/>
  <c r="Y237" i="2" s="1"/>
  <c r="D70" i="2"/>
  <c r="D128" i="2" s="1"/>
  <c r="B283" i="7"/>
  <c r="B133" i="7"/>
  <c r="D45" i="2"/>
  <c r="D103" i="2" s="1"/>
  <c r="D161" i="2" s="1"/>
  <c r="D86" i="2"/>
  <c r="D144" i="2" s="1"/>
  <c r="D13" i="2"/>
  <c r="D29" i="2"/>
  <c r="Y6" i="7"/>
  <c r="AF5" i="7"/>
  <c r="B63" i="7"/>
  <c r="F131" i="7"/>
  <c r="H133" i="7"/>
  <c r="D131" i="7"/>
  <c r="J445" i="7"/>
  <c r="H276" i="7"/>
  <c r="I131" i="7"/>
  <c r="I276" i="7"/>
  <c r="H62" i="7"/>
  <c r="I274" i="7"/>
  <c r="F133" i="7"/>
  <c r="I62" i="7"/>
  <c r="H132" i="7"/>
  <c r="J275" i="7"/>
  <c r="F277" i="7"/>
  <c r="F62" i="7"/>
  <c r="F132" i="7"/>
  <c r="J62" i="7"/>
  <c r="D283" i="7"/>
  <c r="H131" i="7"/>
  <c r="J274" i="7"/>
  <c r="B134" i="7" l="1"/>
  <c r="Y238" i="2"/>
  <c r="Y239" i="2"/>
  <c r="Y236" i="2"/>
  <c r="Y301" i="2"/>
  <c r="Y302" i="2"/>
  <c r="Y299" i="2"/>
  <c r="D71" i="2"/>
  <c r="D129" i="2" s="1"/>
  <c r="B284" i="7"/>
  <c r="D46" i="2"/>
  <c r="D104" i="2" s="1"/>
  <c r="D162" i="2" s="1"/>
  <c r="D87" i="2"/>
  <c r="D145" i="2" s="1"/>
  <c r="D14" i="2"/>
  <c r="D30" i="2"/>
  <c r="Y7" i="7"/>
  <c r="AG5" i="7"/>
  <c r="B64" i="7"/>
  <c r="B135" i="7"/>
  <c r="D134" i="7"/>
  <c r="J276" i="7"/>
  <c r="F134" i="7"/>
  <c r="H134" i="7"/>
  <c r="F63" i="7"/>
  <c r="H63" i="7"/>
  <c r="J63" i="7"/>
  <c r="F278" i="7"/>
  <c r="I132" i="7"/>
  <c r="H277" i="7"/>
  <c r="I133" i="7"/>
  <c r="D133" i="7"/>
  <c r="I134" i="7"/>
  <c r="I277" i="7"/>
  <c r="I63" i="7"/>
  <c r="J132" i="7"/>
  <c r="D284" i="7"/>
  <c r="D72" i="2" l="1"/>
  <c r="D130" i="2" s="1"/>
  <c r="B285" i="7"/>
  <c r="D47" i="2"/>
  <c r="D105" i="2" s="1"/>
  <c r="D163" i="2" s="1"/>
  <c r="D88" i="2"/>
  <c r="D146" i="2" s="1"/>
  <c r="D31" i="2"/>
  <c r="D15" i="2"/>
  <c r="AH5" i="7"/>
  <c r="AI5" i="7"/>
  <c r="Z6" i="7"/>
  <c r="AJ5" i="7"/>
  <c r="B136" i="7"/>
  <c r="B65" i="7"/>
  <c r="J64" i="7"/>
  <c r="D136" i="7"/>
  <c r="F64" i="7"/>
  <c r="I278" i="7"/>
  <c r="J277" i="7"/>
  <c r="H64" i="7"/>
  <c r="F279" i="7"/>
  <c r="J133" i="7"/>
  <c r="H278" i="7"/>
  <c r="I64" i="7"/>
  <c r="H135" i="7"/>
  <c r="I135" i="7"/>
  <c r="D135" i="7"/>
  <c r="F135" i="7"/>
  <c r="D285" i="7"/>
  <c r="D73" i="2" l="1"/>
  <c r="D131" i="2" s="1"/>
  <c r="B286" i="7"/>
  <c r="D48" i="2"/>
  <c r="D106" i="2" s="1"/>
  <c r="D164" i="2" s="1"/>
  <c r="D89" i="2"/>
  <c r="D147" i="2" s="1"/>
  <c r="D32" i="2"/>
  <c r="D16" i="2"/>
  <c r="Z7" i="7"/>
  <c r="AK5" i="7"/>
  <c r="B66" i="7"/>
  <c r="B67" i="7" s="1"/>
  <c r="B137" i="7"/>
  <c r="F280" i="7"/>
  <c r="I136" i="7"/>
  <c r="D137" i="7"/>
  <c r="H65" i="7"/>
  <c r="H136" i="7"/>
  <c r="J278" i="7"/>
  <c r="D286" i="7"/>
  <c r="H279" i="7"/>
  <c r="J279" i="7"/>
  <c r="I65" i="7"/>
  <c r="J65" i="7"/>
  <c r="I279" i="7"/>
  <c r="F65" i="7"/>
  <c r="F136" i="7"/>
  <c r="D74" i="2" l="1"/>
  <c r="D132" i="2" s="1"/>
  <c r="B287" i="7"/>
  <c r="D49" i="2"/>
  <c r="D107" i="2" s="1"/>
  <c r="D165" i="2" s="1"/>
  <c r="D90" i="2"/>
  <c r="D148" i="2" s="1"/>
  <c r="D17" i="2"/>
  <c r="D33" i="2"/>
  <c r="AL5" i="7"/>
  <c r="AA6" i="7"/>
  <c r="B68" i="7"/>
  <c r="B138" i="7"/>
  <c r="I280" i="7"/>
  <c r="H280" i="7"/>
  <c r="D287" i="7"/>
  <c r="I137" i="7"/>
  <c r="F67" i="7"/>
  <c r="H66" i="7"/>
  <c r="I67" i="7"/>
  <c r="D138" i="7"/>
  <c r="F66" i="7"/>
  <c r="F281" i="7"/>
  <c r="J67" i="7"/>
  <c r="F282" i="7"/>
  <c r="H137" i="7"/>
  <c r="F137" i="7"/>
  <c r="I66" i="7"/>
  <c r="J66" i="7"/>
  <c r="H67" i="7"/>
  <c r="D75" i="2" l="1"/>
  <c r="D133" i="2" s="1"/>
  <c r="B288" i="7"/>
  <c r="D50" i="2"/>
  <c r="D108" i="2" s="1"/>
  <c r="D166" i="2" s="1"/>
  <c r="D91" i="2"/>
  <c r="D149" i="2" s="1"/>
  <c r="D18" i="2"/>
  <c r="D34" i="2"/>
  <c r="AA7" i="7"/>
  <c r="AM5" i="7"/>
  <c r="B69" i="7"/>
  <c r="B139" i="7"/>
  <c r="J282" i="7"/>
  <c r="J68" i="7"/>
  <c r="I281" i="7"/>
  <c r="I138" i="7"/>
  <c r="I68" i="7"/>
  <c r="I282" i="7"/>
  <c r="H68" i="7"/>
  <c r="F283" i="7"/>
  <c r="H138" i="7"/>
  <c r="F68" i="7"/>
  <c r="J280" i="7"/>
  <c r="H281" i="7"/>
  <c r="F138" i="7"/>
  <c r="H282" i="7"/>
  <c r="D288" i="7"/>
  <c r="D139" i="7"/>
  <c r="D76" i="2" l="1"/>
  <c r="D134" i="2" s="1"/>
  <c r="B289" i="7"/>
  <c r="D51" i="2"/>
  <c r="D109" i="2" s="1"/>
  <c r="D167" i="2" s="1"/>
  <c r="D92" i="2"/>
  <c r="D150" i="2" s="1"/>
  <c r="D19" i="2"/>
  <c r="D35" i="2"/>
  <c r="AN5" i="7"/>
  <c r="AB6" i="7"/>
  <c r="B70" i="7"/>
  <c r="B71" i="7" s="1"/>
  <c r="B140" i="7"/>
  <c r="I139" i="7"/>
  <c r="F69" i="7"/>
  <c r="I283" i="7"/>
  <c r="D289" i="7"/>
  <c r="H139" i="7"/>
  <c r="F284" i="7"/>
  <c r="F139" i="7"/>
  <c r="I69" i="7"/>
  <c r="H69" i="7"/>
  <c r="J281" i="7"/>
  <c r="H283" i="7"/>
  <c r="D140" i="7"/>
  <c r="D77" i="2" l="1"/>
  <c r="D135" i="2" s="1"/>
  <c r="B290" i="7"/>
  <c r="B141" i="7"/>
  <c r="B142" i="7" s="1"/>
  <c r="D52" i="2"/>
  <c r="D110" i="2" s="1"/>
  <c r="D168" i="2" s="1"/>
  <c r="D93" i="2"/>
  <c r="D151" i="2" s="1"/>
  <c r="D36" i="2"/>
  <c r="AB7" i="7"/>
  <c r="AO5" i="7"/>
  <c r="B72" i="7"/>
  <c r="B73" i="7" s="1"/>
  <c r="J283" i="7"/>
  <c r="I70" i="7"/>
  <c r="H70" i="7"/>
  <c r="F70" i="7"/>
  <c r="F71" i="7"/>
  <c r="I71" i="7"/>
  <c r="J71" i="7"/>
  <c r="F140" i="7"/>
  <c r="J140" i="7"/>
  <c r="I284" i="7"/>
  <c r="F285" i="7"/>
  <c r="H71" i="7"/>
  <c r="J69" i="7"/>
  <c r="H284" i="7"/>
  <c r="J70" i="7"/>
  <c r="I140" i="7"/>
  <c r="H140" i="7"/>
  <c r="D141" i="7"/>
  <c r="J141" i="7"/>
  <c r="D290" i="7"/>
  <c r="D142" i="7"/>
  <c r="D94" i="2" l="1"/>
  <c r="D152" i="2" s="1"/>
  <c r="B291" i="7"/>
  <c r="D53" i="2"/>
  <c r="AC6" i="7"/>
  <c r="AP5" i="7"/>
  <c r="B74" i="7"/>
  <c r="B75" i="7" s="1"/>
  <c r="B143" i="7"/>
  <c r="I141" i="7"/>
  <c r="I285" i="7"/>
  <c r="H73" i="7"/>
  <c r="H141" i="7"/>
  <c r="J284" i="7"/>
  <c r="H72" i="7"/>
  <c r="J142" i="7"/>
  <c r="F73" i="7"/>
  <c r="D143" i="7"/>
  <c r="F141" i="7"/>
  <c r="I142" i="7"/>
  <c r="J73" i="7"/>
  <c r="J285" i="7"/>
  <c r="F142" i="7"/>
  <c r="F72" i="7"/>
  <c r="D291" i="7"/>
  <c r="H142" i="7"/>
  <c r="F286" i="7"/>
  <c r="I73" i="7"/>
  <c r="I72" i="7"/>
  <c r="H285" i="7"/>
  <c r="J72" i="7"/>
  <c r="D111" i="2" l="1"/>
  <c r="B292" i="7"/>
  <c r="B144" i="7"/>
  <c r="B145" i="7" s="1"/>
  <c r="AQ5" i="7"/>
  <c r="AC7" i="7"/>
  <c r="B76" i="7"/>
  <c r="B77" i="7" s="1"/>
  <c r="F74" i="7"/>
  <c r="I143" i="7"/>
  <c r="H75" i="7"/>
  <c r="J144" i="7"/>
  <c r="I286" i="7"/>
  <c r="F287" i="7"/>
  <c r="J143" i="7"/>
  <c r="J75" i="7"/>
  <c r="J286" i="7"/>
  <c r="H286" i="7"/>
  <c r="I75" i="7"/>
  <c r="I74" i="7"/>
  <c r="H143" i="7"/>
  <c r="J74" i="7"/>
  <c r="H144" i="7"/>
  <c r="D292" i="7"/>
  <c r="F143" i="7"/>
  <c r="F144" i="7"/>
  <c r="F75" i="7"/>
  <c r="H74" i="7"/>
  <c r="D144" i="7"/>
  <c r="D145" i="7"/>
  <c r="D169" i="2" l="1"/>
  <c r="B293" i="7"/>
  <c r="B146" i="7"/>
  <c r="AD6" i="7"/>
  <c r="AR5" i="7"/>
  <c r="B78" i="7"/>
  <c r="AB284" i="7"/>
  <c r="V141" i="7"/>
  <c r="AH142" i="7"/>
  <c r="AD142" i="7"/>
  <c r="AX72" i="7"/>
  <c r="AY72" i="7"/>
  <c r="BA72" i="7"/>
  <c r="AM72" i="7"/>
  <c r="AF285" i="7"/>
  <c r="V285" i="7"/>
  <c r="AV285" i="7"/>
  <c r="AX285" i="7"/>
  <c r="AW284" i="7"/>
  <c r="Z73" i="7"/>
  <c r="AG141" i="7"/>
  <c r="V284" i="7"/>
  <c r="AS284" i="7"/>
  <c r="AF284" i="7"/>
  <c r="AL73" i="7"/>
  <c r="W73" i="7"/>
  <c r="AV73" i="7"/>
  <c r="AH73" i="7"/>
  <c r="AJ73" i="7"/>
  <c r="AB141" i="7"/>
  <c r="AD141" i="7"/>
  <c r="BC141" i="7"/>
  <c r="AO141" i="7"/>
  <c r="AN142" i="7"/>
  <c r="AF142" i="7"/>
  <c r="AP142" i="7"/>
  <c r="AR142" i="7"/>
  <c r="AL142" i="7"/>
  <c r="AG72" i="7"/>
  <c r="AB72" i="7"/>
  <c r="V72" i="7"/>
  <c r="AU72" i="7"/>
  <c r="AW285" i="7"/>
  <c r="W285" i="7"/>
  <c r="AP285" i="7"/>
  <c r="AZ285" i="7"/>
  <c r="AL141" i="7"/>
  <c r="X141" i="7"/>
  <c r="AW141" i="7"/>
  <c r="AU142" i="7"/>
  <c r="Y142" i="7"/>
  <c r="AX142" i="7"/>
  <c r="AZ142" i="7"/>
  <c r="AT142" i="7"/>
  <c r="Y72" i="7"/>
  <c r="AJ72" i="7"/>
  <c r="AD72" i="7"/>
  <c r="BC72" i="7"/>
  <c r="AQ285" i="7"/>
  <c r="AU285" i="7"/>
  <c r="AR285" i="7"/>
  <c r="AT285" i="7"/>
  <c r="AH284" i="7"/>
  <c r="AN73" i="7"/>
  <c r="AU141" i="7"/>
  <c r="AU284" i="7"/>
  <c r="AA284" i="7"/>
  <c r="AS73" i="7"/>
  <c r="AE73" i="7"/>
  <c r="BD73" i="7"/>
  <c r="AP73" i="7"/>
  <c r="AR73" i="7"/>
  <c r="AI141" i="7"/>
  <c r="X284" i="7"/>
  <c r="AI284" i="7"/>
  <c r="AD284" i="7"/>
  <c r="W284" i="7"/>
  <c r="AT73" i="7"/>
  <c r="AM73" i="7"/>
  <c r="Y73" i="7"/>
  <c r="AX73" i="7"/>
  <c r="AZ73" i="7"/>
  <c r="AJ141" i="7"/>
  <c r="AT141" i="7"/>
  <c r="AF141" i="7"/>
  <c r="BE141" i="7"/>
  <c r="AV142" i="7"/>
  <c r="AG142" i="7"/>
  <c r="AA142" i="7"/>
  <c r="AC142" i="7"/>
  <c r="BB142" i="7"/>
  <c r="BE72" i="7"/>
  <c r="AR72" i="7"/>
  <c r="AL72" i="7"/>
  <c r="X72" i="7"/>
  <c r="AS285" i="7"/>
  <c r="AH285" i="7"/>
  <c r="AL285" i="7"/>
  <c r="BD285" i="7"/>
  <c r="BB73" i="7"/>
  <c r="AM142" i="7"/>
  <c r="BD284" i="7"/>
  <c r="AD73" i="7"/>
  <c r="AU73" i="7"/>
  <c r="AG73" i="7"/>
  <c r="AA73" i="7"/>
  <c r="AQ141" i="7"/>
  <c r="AC141" i="7"/>
  <c r="BB141" i="7"/>
  <c r="AN141" i="7"/>
  <c r="Z141" i="7"/>
  <c r="W142" i="7"/>
  <c r="AO142" i="7"/>
  <c r="AI142" i="7"/>
  <c r="AK142" i="7"/>
  <c r="AO72" i="7"/>
  <c r="Z72" i="7"/>
  <c r="AZ72" i="7"/>
  <c r="AT72" i="7"/>
  <c r="AF72" i="7"/>
  <c r="AE285" i="7"/>
  <c r="AY285" i="7"/>
  <c r="AJ285" i="7"/>
  <c r="AM285" i="7"/>
  <c r="AG285" i="7"/>
  <c r="BC284" i="7"/>
  <c r="AA141" i="7"/>
  <c r="AJ142" i="7"/>
  <c r="AL284" i="7"/>
  <c r="AP284" i="7"/>
  <c r="BA73" i="7"/>
  <c r="BC73" i="7"/>
  <c r="AO73" i="7"/>
  <c r="AI73" i="7"/>
  <c r="AR141" i="7"/>
  <c r="AK141" i="7"/>
  <c r="W141" i="7"/>
  <c r="AV141" i="7"/>
  <c r="AH141" i="7"/>
  <c r="BC142" i="7"/>
  <c r="AW142" i="7"/>
  <c r="AQ142" i="7"/>
  <c r="AS142" i="7"/>
  <c r="AP72" i="7"/>
  <c r="AA72" i="7"/>
  <c r="AC72" i="7"/>
  <c r="BB72" i="7"/>
  <c r="AN72" i="7"/>
  <c r="AO285" i="7"/>
  <c r="AN285" i="7"/>
  <c r="AD285" i="7"/>
  <c r="BA285" i="7"/>
  <c r="AA285" i="7"/>
  <c r="AK73" i="7"/>
  <c r="AB73" i="7"/>
  <c r="AE142" i="7"/>
  <c r="AC284" i="7"/>
  <c r="BB284" i="7"/>
  <c r="AV284" i="7"/>
  <c r="BA284" i="7"/>
  <c r="AR284" i="7"/>
  <c r="AK284" i="7"/>
  <c r="AJ284" i="7"/>
  <c r="AZ284" i="7"/>
  <c r="AE284" i="7"/>
  <c r="AO284" i="7"/>
  <c r="AC73" i="7"/>
  <c r="X73" i="7"/>
  <c r="AW73" i="7"/>
  <c r="AQ73" i="7"/>
  <c r="AY141" i="7"/>
  <c r="AS141" i="7"/>
  <c r="AE141" i="7"/>
  <c r="BD141" i="7"/>
  <c r="AP141" i="7"/>
  <c r="X142" i="7"/>
  <c r="BE142" i="7"/>
  <c r="AY142" i="7"/>
  <c r="BA142" i="7"/>
  <c r="AW72" i="7"/>
  <c r="AI72" i="7"/>
  <c r="AK72" i="7"/>
  <c r="W72" i="7"/>
  <c r="AV72" i="7"/>
  <c r="AI285" i="7"/>
  <c r="Z285" i="7"/>
  <c r="BE285" i="7"/>
  <c r="BC285" i="7"/>
  <c r="AC285" i="7"/>
  <c r="AM284" i="7"/>
  <c r="AT284" i="7"/>
  <c r="AN284" i="7"/>
  <c r="AX284" i="7"/>
  <c r="AQ284" i="7"/>
  <c r="AY284" i="7"/>
  <c r="AG284" i="7"/>
  <c r="Z284" i="7"/>
  <c r="Y284" i="7"/>
  <c r="BE284" i="7"/>
  <c r="V73" i="7"/>
  <c r="AF73" i="7"/>
  <c r="BE73" i="7"/>
  <c r="AY73" i="7"/>
  <c r="AZ141" i="7"/>
  <c r="BA141" i="7"/>
  <c r="AM141" i="7"/>
  <c r="Y141" i="7"/>
  <c r="AX141" i="7"/>
  <c r="BD142" i="7"/>
  <c r="Z142" i="7"/>
  <c r="AB142" i="7"/>
  <c r="V142" i="7"/>
  <c r="AH72" i="7"/>
  <c r="AQ72" i="7"/>
  <c r="AS72" i="7"/>
  <c r="AE72" i="7"/>
  <c r="BD72" i="7"/>
  <c r="AK285" i="7"/>
  <c r="AB285" i="7"/>
  <c r="X285" i="7"/>
  <c r="Y285" i="7"/>
  <c r="BB285" i="7"/>
  <c r="Z281" i="7"/>
  <c r="BC281" i="7"/>
  <c r="AH281" i="7"/>
  <c r="AJ281" i="7"/>
  <c r="W281" i="7"/>
  <c r="X281" i="7"/>
  <c r="AA281" i="7"/>
  <c r="AR281" i="7"/>
  <c r="V281" i="7"/>
  <c r="AX281" i="7"/>
  <c r="AL281" i="7"/>
  <c r="AQ281" i="7"/>
  <c r="AN281" i="7"/>
  <c r="BE281" i="7"/>
  <c r="AT281" i="7"/>
  <c r="AI281" i="7"/>
  <c r="AY281" i="7"/>
  <c r="Y281" i="7"/>
  <c r="AE281" i="7"/>
  <c r="BB281" i="7"/>
  <c r="AB281" i="7"/>
  <c r="AP281" i="7"/>
  <c r="AK281" i="7"/>
  <c r="AG281" i="7"/>
  <c r="AD281" i="7"/>
  <c r="BA281" i="7"/>
  <c r="AS281" i="7"/>
  <c r="AZ281" i="7"/>
  <c r="AU281" i="7"/>
  <c r="AC281" i="7"/>
  <c r="AO281" i="7"/>
  <c r="AM281" i="7"/>
  <c r="AW281" i="7"/>
  <c r="AV281" i="7"/>
  <c r="AF281" i="7"/>
  <c r="BD281" i="7"/>
  <c r="BB67" i="7"/>
  <c r="AA67" i="7"/>
  <c r="AF66" i="7"/>
  <c r="AO67" i="7"/>
  <c r="AC66" i="7"/>
  <c r="AW67" i="7"/>
  <c r="AV66" i="7"/>
  <c r="AS67" i="7"/>
  <c r="AF67" i="7"/>
  <c r="BE67" i="7"/>
  <c r="AY67" i="7"/>
  <c r="AH66" i="7"/>
  <c r="AQ66" i="7"/>
  <c r="AS66" i="7"/>
  <c r="AE66" i="7"/>
  <c r="BD66" i="7"/>
  <c r="AU67" i="7"/>
  <c r="AZ66" i="7"/>
  <c r="AL67" i="7"/>
  <c r="AA66" i="7"/>
  <c r="Z66" i="7"/>
  <c r="AC67" i="7"/>
  <c r="AT67" i="7"/>
  <c r="AN67" i="7"/>
  <c r="Z67" i="7"/>
  <c r="AB67" i="7"/>
  <c r="AO66" i="7"/>
  <c r="AY66" i="7"/>
  <c r="BA66" i="7"/>
  <c r="AM66" i="7"/>
  <c r="AG66" i="7"/>
  <c r="BE66" i="7"/>
  <c r="X67" i="7"/>
  <c r="AK66" i="7"/>
  <c r="W67" i="7"/>
  <c r="AV67" i="7"/>
  <c r="AH67" i="7"/>
  <c r="AJ67" i="7"/>
  <c r="Y66" i="7"/>
  <c r="AB66" i="7"/>
  <c r="V66" i="7"/>
  <c r="AU66" i="7"/>
  <c r="AX66" i="7"/>
  <c r="BC67" i="7"/>
  <c r="BB66" i="7"/>
  <c r="V67" i="7"/>
  <c r="AI66" i="7"/>
  <c r="AE67" i="7"/>
  <c r="AP67" i="7"/>
  <c r="AR67" i="7"/>
  <c r="AP66" i="7"/>
  <c r="AJ66" i="7"/>
  <c r="AD66" i="7"/>
  <c r="BC66" i="7"/>
  <c r="AG67" i="7"/>
  <c r="AT66" i="7"/>
  <c r="AI67" i="7"/>
  <c r="AN66" i="7"/>
  <c r="AQ67" i="7"/>
  <c r="W66" i="7"/>
  <c r="AD67" i="7"/>
  <c r="BA67" i="7"/>
  <c r="BD67" i="7"/>
  <c r="AK67" i="7"/>
  <c r="AM67" i="7"/>
  <c r="Y67" i="7"/>
  <c r="AX67" i="7"/>
  <c r="AZ67" i="7"/>
  <c r="AW66" i="7"/>
  <c r="AR66" i="7"/>
  <c r="AL66" i="7"/>
  <c r="X66" i="7"/>
  <c r="AY64" i="7"/>
  <c r="AF64" i="7"/>
  <c r="AG277" i="7"/>
  <c r="AI277" i="7"/>
  <c r="BE277" i="7"/>
  <c r="BA277" i="7"/>
  <c r="AW133" i="7"/>
  <c r="AO133" i="7"/>
  <c r="AM133" i="7"/>
  <c r="AC133" i="7"/>
  <c r="AX64" i="7"/>
  <c r="AG64" i="7"/>
  <c r="AB64" i="7"/>
  <c r="AL64" i="7"/>
  <c r="AN64" i="7"/>
  <c r="AF277" i="7"/>
  <c r="AX277" i="7"/>
  <c r="V277" i="7"/>
  <c r="AU277" i="7"/>
  <c r="AK133" i="7"/>
  <c r="AN133" i="7"/>
  <c r="AT133" i="7"/>
  <c r="AE133" i="7"/>
  <c r="AO64" i="7"/>
  <c r="W64" i="7"/>
  <c r="Z64" i="7"/>
  <c r="AJ64" i="7"/>
  <c r="AT64" i="7"/>
  <c r="AV64" i="7"/>
  <c r="AN277" i="7"/>
  <c r="AC277" i="7"/>
  <c r="AV277" i="7"/>
  <c r="AR277" i="7"/>
  <c r="AV133" i="7"/>
  <c r="AJ133" i="7"/>
  <c r="AF133" i="7"/>
  <c r="AX133" i="7"/>
  <c r="BA64" i="7"/>
  <c r="AP64" i="7"/>
  <c r="BE64" i="7"/>
  <c r="AR64" i="7"/>
  <c r="BB64" i="7"/>
  <c r="BD64" i="7"/>
  <c r="AD277" i="7"/>
  <c r="AM277" i="7"/>
  <c r="AT277" i="7"/>
  <c r="AS277" i="7"/>
  <c r="AR133" i="7"/>
  <c r="AS133" i="7"/>
  <c r="AB133" i="7"/>
  <c r="BA133" i="7"/>
  <c r="AD64" i="7"/>
  <c r="AZ64" i="7"/>
  <c r="AE64" i="7"/>
  <c r="AK277" i="7"/>
  <c r="Y277" i="7"/>
  <c r="AB277" i="7"/>
  <c r="AY277" i="7"/>
  <c r="AE277" i="7"/>
  <c r="X133" i="7"/>
  <c r="AQ133" i="7"/>
  <c r="AU133" i="7"/>
  <c r="AD133" i="7"/>
  <c r="AY133" i="7"/>
  <c r="V64" i="7"/>
  <c r="AA64" i="7"/>
  <c r="AC64" i="7"/>
  <c r="AM64" i="7"/>
  <c r="AQ277" i="7"/>
  <c r="AA277" i="7"/>
  <c r="X277" i="7"/>
  <c r="W277" i="7"/>
  <c r="AH277" i="7"/>
  <c r="AG133" i="7"/>
  <c r="BB133" i="7"/>
  <c r="V133" i="7"/>
  <c r="Y133" i="7"/>
  <c r="AL133" i="7"/>
  <c r="AW64" i="7"/>
  <c r="AH64" i="7"/>
  <c r="AI64" i="7"/>
  <c r="AK64" i="7"/>
  <c r="AU64" i="7"/>
  <c r="AJ277" i="7"/>
  <c r="AW277" i="7"/>
  <c r="AZ277" i="7"/>
  <c r="AP277" i="7"/>
  <c r="AL277" i="7"/>
  <c r="W133" i="7"/>
  <c r="AH133" i="7"/>
  <c r="Z133" i="7"/>
  <c r="AI133" i="7"/>
  <c r="BD133" i="7"/>
  <c r="X64" i="7"/>
  <c r="Y64" i="7"/>
  <c r="AQ64" i="7"/>
  <c r="AS64" i="7"/>
  <c r="BC64" i="7"/>
  <c r="BC277" i="7"/>
  <c r="Z277" i="7"/>
  <c r="BB277" i="7"/>
  <c r="AO277" i="7"/>
  <c r="BD277" i="7"/>
  <c r="AP133" i="7"/>
  <c r="BC133" i="7"/>
  <c r="AA133" i="7"/>
  <c r="BE133" i="7"/>
  <c r="AZ133" i="7"/>
  <c r="AY274" i="7"/>
  <c r="BE275" i="7"/>
  <c r="AN62" i="7"/>
  <c r="AL274" i="7"/>
  <c r="AH275" i="7"/>
  <c r="AE62" i="7"/>
  <c r="BE62" i="7"/>
  <c r="AU274" i="7"/>
  <c r="AF274" i="7"/>
  <c r="AJ274" i="7"/>
  <c r="AE274" i="7"/>
  <c r="Y274" i="7"/>
  <c r="AG275" i="7"/>
  <c r="BC275" i="7"/>
  <c r="AF275" i="7"/>
  <c r="AM275" i="7"/>
  <c r="AN275" i="7"/>
  <c r="AD62" i="7"/>
  <c r="AM62" i="7"/>
  <c r="BD62" i="7"/>
  <c r="AK62" i="7"/>
  <c r="AQ62" i="7"/>
  <c r="AQ274" i="7"/>
  <c r="X275" i="7"/>
  <c r="AJ62" i="7"/>
  <c r="AS274" i="7"/>
  <c r="AQ275" i="7"/>
  <c r="AJ275" i="7"/>
  <c r="V62" i="7"/>
  <c r="AV62" i="7"/>
  <c r="AI62" i="7"/>
  <c r="AG274" i="7"/>
  <c r="BE274" i="7"/>
  <c r="AK274" i="7"/>
  <c r="BD274" i="7"/>
  <c r="AX274" i="7"/>
  <c r="AC275" i="7"/>
  <c r="Z275" i="7"/>
  <c r="BD275" i="7"/>
  <c r="Y275" i="7"/>
  <c r="AA275" i="7"/>
  <c r="AL62" i="7"/>
  <c r="AU62" i="7"/>
  <c r="AC62" i="7"/>
  <c r="Z62" i="7"/>
  <c r="AY62" i="7"/>
  <c r="Z274" i="7"/>
  <c r="AE275" i="7"/>
  <c r="AT274" i="7"/>
  <c r="AD275" i="7"/>
  <c r="AZ274" i="7"/>
  <c r="AI274" i="7"/>
  <c r="W274" i="7"/>
  <c r="AP274" i="7"/>
  <c r="BB275" i="7"/>
  <c r="AB275" i="7"/>
  <c r="AP275" i="7"/>
  <c r="AX275" i="7"/>
  <c r="AT62" i="7"/>
  <c r="BC62" i="7"/>
  <c r="BA62" i="7"/>
  <c r="AH62" i="7"/>
  <c r="AB274" i="7"/>
  <c r="W275" i="7"/>
  <c r="AW62" i="7"/>
  <c r="V274" i="7"/>
  <c r="AD274" i="7"/>
  <c r="AC274" i="7"/>
  <c r="AV274" i="7"/>
  <c r="AA274" i="7"/>
  <c r="AU275" i="7"/>
  <c r="V275" i="7"/>
  <c r="AR275" i="7"/>
  <c r="AZ275" i="7"/>
  <c r="BB62" i="7"/>
  <c r="AZ62" i="7"/>
  <c r="Y62" i="7"/>
  <c r="AP62" i="7"/>
  <c r="BA275" i="7"/>
  <c r="BC274" i="7"/>
  <c r="BB274" i="7"/>
  <c r="AH274" i="7"/>
  <c r="AW274" i="7"/>
  <c r="AO275" i="7"/>
  <c r="AY275" i="7"/>
  <c r="AL275" i="7"/>
  <c r="AT275" i="7"/>
  <c r="AR62" i="7"/>
  <c r="X62" i="7"/>
  <c r="AG62" i="7"/>
  <c r="AX62" i="7"/>
  <c r="BA274" i="7"/>
  <c r="AK275" i="7"/>
  <c r="W62" i="7"/>
  <c r="AA62" i="7"/>
  <c r="AM274" i="7"/>
  <c r="AO274" i="7"/>
  <c r="AN274" i="7"/>
  <c r="X274" i="7"/>
  <c r="AR274" i="7"/>
  <c r="AI275" i="7"/>
  <c r="AW275" i="7"/>
  <c r="AS275" i="7"/>
  <c r="AV275" i="7"/>
  <c r="AS62" i="7"/>
  <c r="AF62" i="7"/>
  <c r="AO62" i="7"/>
  <c r="AB62" i="7"/>
  <c r="W272" i="7"/>
  <c r="AT60" i="7"/>
  <c r="AK60" i="7"/>
  <c r="AO60" i="7"/>
  <c r="AP60" i="7"/>
  <c r="AH272" i="7"/>
  <c r="X272" i="7"/>
  <c r="BE272" i="7"/>
  <c r="AT272" i="7"/>
  <c r="AF272" i="7"/>
  <c r="AH60" i="7"/>
  <c r="Y272" i="7"/>
  <c r="AM272" i="7"/>
  <c r="Z272" i="7"/>
  <c r="AR272" i="7"/>
  <c r="AL272" i="7"/>
  <c r="AD272" i="7"/>
  <c r="AR60" i="7"/>
  <c r="AF60" i="7"/>
  <c r="BE60" i="7"/>
  <c r="AZ60" i="7"/>
  <c r="AQ272" i="7"/>
  <c r="AC272" i="7"/>
  <c r="AA272" i="7"/>
  <c r="AV272" i="7"/>
  <c r="AZ272" i="7"/>
  <c r="BC60" i="7"/>
  <c r="BC272" i="7"/>
  <c r="X60" i="7"/>
  <c r="AN60" i="7"/>
  <c r="AJ60" i="7"/>
  <c r="AA60" i="7"/>
  <c r="V272" i="7"/>
  <c r="AP272" i="7"/>
  <c r="AE272" i="7"/>
  <c r="AI272" i="7"/>
  <c r="BA272" i="7"/>
  <c r="AW60" i="7"/>
  <c r="AS60" i="7"/>
  <c r="AE60" i="7"/>
  <c r="AV60" i="7"/>
  <c r="AC60" i="7"/>
  <c r="AI60" i="7"/>
  <c r="AU272" i="7"/>
  <c r="AG272" i="7"/>
  <c r="AW272" i="7"/>
  <c r="AS272" i="7"/>
  <c r="AL60" i="7"/>
  <c r="AO272" i="7"/>
  <c r="AX60" i="7"/>
  <c r="W60" i="7"/>
  <c r="V60" i="7"/>
  <c r="AM60" i="7"/>
  <c r="BD60" i="7"/>
  <c r="BA60" i="7"/>
  <c r="AQ60" i="7"/>
  <c r="AK272" i="7"/>
  <c r="AJ272" i="7"/>
  <c r="AX272" i="7"/>
  <c r="BD272" i="7"/>
  <c r="AG60" i="7"/>
  <c r="BB60" i="7"/>
  <c r="AB60" i="7"/>
  <c r="AD60" i="7"/>
  <c r="AU60" i="7"/>
  <c r="Y60" i="7"/>
  <c r="Z60" i="7"/>
  <c r="AY60" i="7"/>
  <c r="AY272" i="7"/>
  <c r="AN272" i="7"/>
  <c r="BB272" i="7"/>
  <c r="AB272" i="7"/>
  <c r="AC58" i="7"/>
  <c r="AS58" i="7"/>
  <c r="AZ58" i="7"/>
  <c r="W58" i="7"/>
  <c r="AN58" i="7"/>
  <c r="AO58" i="7"/>
  <c r="AA58" i="7"/>
  <c r="AF57" i="7"/>
  <c r="AD57" i="7"/>
  <c r="AO57" i="7"/>
  <c r="Y57" i="7"/>
  <c r="AI57" i="7"/>
  <c r="AH270" i="7"/>
  <c r="AS270" i="7"/>
  <c r="AR270" i="7"/>
  <c r="V270" i="7"/>
  <c r="BA125" i="7"/>
  <c r="V125" i="7"/>
  <c r="AB125" i="7"/>
  <c r="BD125" i="7"/>
  <c r="AS124" i="7"/>
  <c r="AB124" i="7"/>
  <c r="AJ124" i="7"/>
  <c r="Z124" i="7"/>
  <c r="AI58" i="7"/>
  <c r="AJ57" i="7"/>
  <c r="AZ57" i="7"/>
  <c r="AM270" i="7"/>
  <c r="AX270" i="7"/>
  <c r="AZ270" i="7"/>
  <c r="AQ270" i="7"/>
  <c r="BC125" i="7"/>
  <c r="AF125" i="7"/>
  <c r="AL125" i="7"/>
  <c r="AP125" i="7"/>
  <c r="V124" i="7"/>
  <c r="AF124" i="7"/>
  <c r="AX124" i="7"/>
  <c r="W124" i="7"/>
  <c r="AW58" i="7"/>
  <c r="AK57" i="7"/>
  <c r="BD58" i="7"/>
  <c r="BE58" i="7"/>
  <c r="AQ58" i="7"/>
  <c r="BD57" i="7"/>
  <c r="AH57" i="7"/>
  <c r="AT57" i="7"/>
  <c r="BA57" i="7"/>
  <c r="AW57" i="7"/>
  <c r="BB270" i="7"/>
  <c r="AD270" i="7"/>
  <c r="BD270" i="7"/>
  <c r="AF270" i="7"/>
  <c r="AO125" i="7"/>
  <c r="BE125" i="7"/>
  <c r="W125" i="7"/>
  <c r="AR125" i="7"/>
  <c r="AW124" i="7"/>
  <c r="BA124" i="7"/>
  <c r="AT124" i="7"/>
  <c r="AC124" i="7"/>
  <c r="AE58" i="7"/>
  <c r="AQ57" i="7"/>
  <c r="AM58" i="7"/>
  <c r="AU58" i="7"/>
  <c r="AR58" i="7"/>
  <c r="Z58" i="7"/>
  <c r="AY58" i="7"/>
  <c r="V57" i="7"/>
  <c r="AN57" i="7"/>
  <c r="BC57" i="7"/>
  <c r="X57" i="7"/>
  <c r="W57" i="7"/>
  <c r="AW270" i="7"/>
  <c r="Z270" i="7"/>
  <c r="AI270" i="7"/>
  <c r="W270" i="7"/>
  <c r="AI125" i="7"/>
  <c r="AY125" i="7"/>
  <c r="AV125" i="7"/>
  <c r="AT125" i="7"/>
  <c r="X124" i="7"/>
  <c r="AV124" i="7"/>
  <c r="BD124" i="7"/>
  <c r="AZ124" i="7"/>
  <c r="AV58" i="7"/>
  <c r="AM57" i="7"/>
  <c r="V58" i="7"/>
  <c r="AD58" i="7"/>
  <c r="AL58" i="7"/>
  <c r="BC58" i="7"/>
  <c r="AK58" i="7"/>
  <c r="AH58" i="7"/>
  <c r="AE57" i="7"/>
  <c r="AC57" i="7"/>
  <c r="AX57" i="7"/>
  <c r="AA57" i="7"/>
  <c r="AV270" i="7"/>
  <c r="AA270" i="7"/>
  <c r="AN270" i="7"/>
  <c r="AO270" i="7"/>
  <c r="AB270" i="7"/>
  <c r="AD125" i="7"/>
  <c r="AC125" i="7"/>
  <c r="AK125" i="7"/>
  <c r="AH125" i="7"/>
  <c r="AM125" i="7"/>
  <c r="AN124" i="7"/>
  <c r="AD124" i="7"/>
  <c r="BB124" i="7"/>
  <c r="AO124" i="7"/>
  <c r="AE124" i="7"/>
  <c r="AT58" i="7"/>
  <c r="AL57" i="7"/>
  <c r="AR57" i="7"/>
  <c r="BA270" i="7"/>
  <c r="Y270" i="7"/>
  <c r="AE270" i="7"/>
  <c r="AT270" i="7"/>
  <c r="AU270" i="7"/>
  <c r="AU125" i="7"/>
  <c r="X125" i="7"/>
  <c r="BB125" i="7"/>
  <c r="AJ125" i="7"/>
  <c r="Y125" i="7"/>
  <c r="AM124" i="7"/>
  <c r="BE124" i="7"/>
  <c r="AY124" i="7"/>
  <c r="AG124" i="7"/>
  <c r="AU124" i="7"/>
  <c r="BA58" i="7"/>
  <c r="Z57" i="7"/>
  <c r="BB58" i="7"/>
  <c r="Y58" i="7"/>
  <c r="AX58" i="7"/>
  <c r="AY57" i="7"/>
  <c r="AU57" i="7"/>
  <c r="AS57" i="7"/>
  <c r="AV57" i="7"/>
  <c r="AG270" i="7"/>
  <c r="AJ270" i="7"/>
  <c r="AY270" i="7"/>
  <c r="AK270" i="7"/>
  <c r="AL270" i="7"/>
  <c r="AG125" i="7"/>
  <c r="AW125" i="7"/>
  <c r="AN125" i="7"/>
  <c r="AS125" i="7"/>
  <c r="AX125" i="7"/>
  <c r="AR124" i="7"/>
  <c r="AK124" i="7"/>
  <c r="AI124" i="7"/>
  <c r="BC124" i="7"/>
  <c r="AQ124" i="7"/>
  <c r="AP58" i="7"/>
  <c r="AB57" i="7"/>
  <c r="X58" i="7"/>
  <c r="AB58" i="7"/>
  <c r="AF58" i="7"/>
  <c r="AG58" i="7"/>
  <c r="AJ58" i="7"/>
  <c r="AG57" i="7"/>
  <c r="AP57" i="7"/>
  <c r="BB57" i="7"/>
  <c r="BE57" i="7"/>
  <c r="X270" i="7"/>
  <c r="AC270" i="7"/>
  <c r="BC270" i="7"/>
  <c r="AP270" i="7"/>
  <c r="BE270" i="7"/>
  <c r="AA125" i="7"/>
  <c r="AQ125" i="7"/>
  <c r="Z125" i="7"/>
  <c r="AE125" i="7"/>
  <c r="AZ125" i="7"/>
  <c r="Y124" i="7"/>
  <c r="AA124" i="7"/>
  <c r="AL124" i="7"/>
  <c r="AP124" i="7"/>
  <c r="AH124" i="7"/>
  <c r="BD269" i="7"/>
  <c r="AR269" i="7"/>
  <c r="AU269" i="7"/>
  <c r="AY269" i="7"/>
  <c r="AD56" i="7"/>
  <c r="BE56" i="7"/>
  <c r="AB56" i="7"/>
  <c r="AG56" i="7"/>
  <c r="AE269" i="7"/>
  <c r="AP269" i="7"/>
  <c r="W269" i="7"/>
  <c r="BE269" i="7"/>
  <c r="AQ56" i="7"/>
  <c r="AV56" i="7"/>
  <c r="AL56" i="7"/>
  <c r="X56" i="7"/>
  <c r="AT269" i="7"/>
  <c r="AV269" i="7"/>
  <c r="V269" i="7"/>
  <c r="AM269" i="7"/>
  <c r="AR56" i="7"/>
  <c r="AM56" i="7"/>
  <c r="AX56" i="7"/>
  <c r="BB56" i="7"/>
  <c r="AZ269" i="7"/>
  <c r="X269" i="7"/>
  <c r="AB269" i="7"/>
  <c r="AK269" i="7"/>
  <c r="BD56" i="7"/>
  <c r="BA56" i="7"/>
  <c r="AO56" i="7"/>
  <c r="AS56" i="7"/>
  <c r="AK56" i="7"/>
  <c r="BB269" i="7"/>
  <c r="AX269" i="7"/>
  <c r="AO269" i="7"/>
  <c r="Z269" i="7"/>
  <c r="AS269" i="7"/>
  <c r="AY56" i="7"/>
  <c r="AU56" i="7"/>
  <c r="AA56" i="7"/>
  <c r="AF56" i="7"/>
  <c r="AH56" i="7"/>
  <c r="AN56" i="7"/>
  <c r="AC269" i="7"/>
  <c r="Y269" i="7"/>
  <c r="AD269" i="7"/>
  <c r="AN269" i="7"/>
  <c r="AQ269" i="7"/>
  <c r="AC56" i="7"/>
  <c r="V56" i="7"/>
  <c r="AW56" i="7"/>
  <c r="W56" i="7"/>
  <c r="Y56" i="7"/>
  <c r="Z56" i="7"/>
  <c r="AA269" i="7"/>
  <c r="BC269" i="7"/>
  <c r="AJ269" i="7"/>
  <c r="AI269" i="7"/>
  <c r="AW269" i="7"/>
  <c r="AJ56" i="7"/>
  <c r="AZ56" i="7"/>
  <c r="AG269" i="7"/>
  <c r="AL269" i="7"/>
  <c r="AH269" i="7"/>
  <c r="BA269" i="7"/>
  <c r="AF269" i="7"/>
  <c r="BC56" i="7"/>
  <c r="AI56" i="7"/>
  <c r="AE56" i="7"/>
  <c r="AP56" i="7"/>
  <c r="AT56" i="7"/>
  <c r="AT271" i="7"/>
  <c r="AX271" i="7"/>
  <c r="AK271" i="7"/>
  <c r="AM271" i="7"/>
  <c r="W59" i="7"/>
  <c r="AF59" i="7"/>
  <c r="AR59" i="7"/>
  <c r="AA59" i="7"/>
  <c r="BD271" i="7"/>
  <c r="AG271" i="7"/>
  <c r="AK59" i="7"/>
  <c r="AZ271" i="7"/>
  <c r="AR271" i="7"/>
  <c r="X59" i="7"/>
  <c r="AV271" i="7"/>
  <c r="AI271" i="7"/>
  <c r="AU59" i="7"/>
  <c r="AJ271" i="7"/>
  <c r="AM59" i="7"/>
  <c r="AL271" i="7"/>
  <c r="AG59" i="7"/>
  <c r="AN271" i="7"/>
  <c r="AD271" i="7"/>
  <c r="AC271" i="7"/>
  <c r="BE271" i="7"/>
  <c r="BD59" i="7"/>
  <c r="BA59" i="7"/>
  <c r="AJ59" i="7"/>
  <c r="Y59" i="7"/>
  <c r="AH271" i="7"/>
  <c r="AX59" i="7"/>
  <c r="BC271" i="7"/>
  <c r="AY271" i="7"/>
  <c r="AC59" i="7"/>
  <c r="AP271" i="7"/>
  <c r="Y271" i="7"/>
  <c r="AD59" i="7"/>
  <c r="AH59" i="7"/>
  <c r="Z271" i="7"/>
  <c r="AV59" i="7"/>
  <c r="X271" i="7"/>
  <c r="AI59" i="7"/>
  <c r="AB271" i="7"/>
  <c r="AF271" i="7"/>
  <c r="W271" i="7"/>
  <c r="AO271" i="7"/>
  <c r="BB59" i="7"/>
  <c r="AS59" i="7"/>
  <c r="AB59" i="7"/>
  <c r="AN59" i="7"/>
  <c r="AT59" i="7"/>
  <c r="BB271" i="7"/>
  <c r="BC59" i="7"/>
  <c r="AP59" i="7"/>
  <c r="AU271" i="7"/>
  <c r="AY59" i="7"/>
  <c r="AE271" i="7"/>
  <c r="Z59" i="7"/>
  <c r="AW271" i="7"/>
  <c r="BE59" i="7"/>
  <c r="AQ271" i="7"/>
  <c r="AO59" i="7"/>
  <c r="AL59" i="7"/>
  <c r="AW59" i="7"/>
  <c r="AQ59" i="7"/>
  <c r="AS271" i="7"/>
  <c r="AE59" i="7"/>
  <c r="V271" i="7"/>
  <c r="AA271" i="7"/>
  <c r="V59" i="7"/>
  <c r="BA271" i="7"/>
  <c r="AZ59" i="7"/>
  <c r="BB129" i="7"/>
  <c r="AI129" i="7"/>
  <c r="AG129" i="7"/>
  <c r="BD129" i="7"/>
  <c r="BC61" i="7"/>
  <c r="AD61" i="7"/>
  <c r="Y61" i="7"/>
  <c r="AY61" i="7"/>
  <c r="AH61" i="7"/>
  <c r="AI273" i="7"/>
  <c r="AS273" i="7"/>
  <c r="X273" i="7"/>
  <c r="AZ273" i="7"/>
  <c r="BD273" i="7"/>
  <c r="AV129" i="7"/>
  <c r="AV61" i="7"/>
  <c r="AG273" i="7"/>
  <c r="AL129" i="7"/>
  <c r="AO129" i="7"/>
  <c r="AC129" i="7"/>
  <c r="AN129" i="7"/>
  <c r="AU61" i="7"/>
  <c r="V61" i="7"/>
  <c r="BD61" i="7"/>
  <c r="AQ61" i="7"/>
  <c r="Z61" i="7"/>
  <c r="AQ273" i="7"/>
  <c r="AB273" i="7"/>
  <c r="BC273" i="7"/>
  <c r="AR273" i="7"/>
  <c r="AJ129" i="7"/>
  <c r="AZ61" i="7"/>
  <c r="AO273" i="7"/>
  <c r="AT129" i="7"/>
  <c r="AS61" i="7"/>
  <c r="V273" i="7"/>
  <c r="AP273" i="7"/>
  <c r="AQ129" i="7"/>
  <c r="BC129" i="7"/>
  <c r="W129" i="7"/>
  <c r="AR129" i="7"/>
  <c r="AM61" i="7"/>
  <c r="AG61" i="7"/>
  <c r="AN61" i="7"/>
  <c r="AI61" i="7"/>
  <c r="AW61" i="7"/>
  <c r="AC273" i="7"/>
  <c r="BA273" i="7"/>
  <c r="AV273" i="7"/>
  <c r="AY273" i="7"/>
  <c r="AD129" i="7"/>
  <c r="AE61" i="7"/>
  <c r="AF61" i="7"/>
  <c r="AH273" i="7"/>
  <c r="AW129" i="7"/>
  <c r="AZ129" i="7"/>
  <c r="X61" i="7"/>
  <c r="AT273" i="7"/>
  <c r="AU129" i="7"/>
  <c r="AJ61" i="7"/>
  <c r="AJ273" i="7"/>
  <c r="AY129" i="7"/>
  <c r="X129" i="7"/>
  <c r="AA129" i="7"/>
  <c r="AX129" i="7"/>
  <c r="AH129" i="7"/>
  <c r="W61" i="7"/>
  <c r="BA61" i="7"/>
  <c r="AR61" i="7"/>
  <c r="BE61" i="7"/>
  <c r="BB273" i="7"/>
  <c r="AE273" i="7"/>
  <c r="AM273" i="7"/>
  <c r="AL273" i="7"/>
  <c r="AX273" i="7"/>
  <c r="Y129" i="7"/>
  <c r="AF129" i="7"/>
  <c r="AP129" i="7"/>
  <c r="AE129" i="7"/>
  <c r="AM129" i="7"/>
  <c r="AB129" i="7"/>
  <c r="AT61" i="7"/>
  <c r="AK61" i="7"/>
  <c r="AB61" i="7"/>
  <c r="AX61" i="7"/>
  <c r="AU273" i="7"/>
  <c r="AW273" i="7"/>
  <c r="AK273" i="7"/>
  <c r="Y273" i="7"/>
  <c r="AK129" i="7"/>
  <c r="V129" i="7"/>
  <c r="Z129" i="7"/>
  <c r="AS129" i="7"/>
  <c r="BA129" i="7"/>
  <c r="AL61" i="7"/>
  <c r="AC61" i="7"/>
  <c r="AO61" i="7"/>
  <c r="AP61" i="7"/>
  <c r="AN273" i="7"/>
  <c r="AA273" i="7"/>
  <c r="BE273" i="7"/>
  <c r="AD273" i="7"/>
  <c r="AF273" i="7"/>
  <c r="AA61" i="7"/>
  <c r="BE129" i="7"/>
  <c r="BB61" i="7"/>
  <c r="Z273" i="7"/>
  <c r="W273" i="7"/>
  <c r="BD132" i="7"/>
  <c r="W132" i="7"/>
  <c r="AH132" i="7"/>
  <c r="X132" i="7"/>
  <c r="AD132" i="7"/>
  <c r="BC63" i="7"/>
  <c r="AL63" i="7"/>
  <c r="AK63" i="7"/>
  <c r="AN63" i="7"/>
  <c r="Z63" i="7"/>
  <c r="AX276" i="7"/>
  <c r="AS276" i="7"/>
  <c r="X276" i="7"/>
  <c r="AV276" i="7"/>
  <c r="AE132" i="7"/>
  <c r="AK132" i="7"/>
  <c r="AF132" i="7"/>
  <c r="AL132" i="7"/>
  <c r="AJ132" i="7"/>
  <c r="AU63" i="7"/>
  <c r="AD63" i="7"/>
  <c r="AC63" i="7"/>
  <c r="AY63" i="7"/>
  <c r="AW63" i="7"/>
  <c r="AE276" i="7"/>
  <c r="AN276" i="7"/>
  <c r="V276" i="7"/>
  <c r="AA276" i="7"/>
  <c r="BC276" i="7"/>
  <c r="AS132" i="7"/>
  <c r="AI132" i="7"/>
  <c r="AT132" i="7"/>
  <c r="AR132" i="7"/>
  <c r="Y132" i="7"/>
  <c r="AM63" i="7"/>
  <c r="V63" i="7"/>
  <c r="AG63" i="7"/>
  <c r="AQ63" i="7"/>
  <c r="Y63" i="7"/>
  <c r="Z276" i="7"/>
  <c r="AW276" i="7"/>
  <c r="BA276" i="7"/>
  <c r="AO276" i="7"/>
  <c r="AK276" i="7"/>
  <c r="BB276" i="7"/>
  <c r="AQ132" i="7"/>
  <c r="AP132" i="7"/>
  <c r="AZ132" i="7"/>
  <c r="BE132" i="7"/>
  <c r="AG132" i="7"/>
  <c r="AE63" i="7"/>
  <c r="BE63" i="7"/>
  <c r="AF63" i="7"/>
  <c r="AI63" i="7"/>
  <c r="AV63" i="7"/>
  <c r="AZ276" i="7"/>
  <c r="AU276" i="7"/>
  <c r="AH276" i="7"/>
  <c r="AP276" i="7"/>
  <c r="AD276" i="7"/>
  <c r="BE276" i="7"/>
  <c r="AW132" i="7"/>
  <c r="AN132" i="7"/>
  <c r="Z132" i="7"/>
  <c r="AU132" i="7"/>
  <c r="W63" i="7"/>
  <c r="AO63" i="7"/>
  <c r="AZ63" i="7"/>
  <c r="AA63" i="7"/>
  <c r="AG276" i="7"/>
  <c r="BD276" i="7"/>
  <c r="AC276" i="7"/>
  <c r="AB276" i="7"/>
  <c r="AL276" i="7"/>
  <c r="W276" i="7"/>
  <c r="V132" i="7"/>
  <c r="BB132" i="7"/>
  <c r="AO132" i="7"/>
  <c r="AX132" i="7"/>
  <c r="BD63" i="7"/>
  <c r="X63" i="7"/>
  <c r="AR63" i="7"/>
  <c r="AX63" i="7"/>
  <c r="AF276" i="7"/>
  <c r="AM276" i="7"/>
  <c r="AR276" i="7"/>
  <c r="AM132" i="7"/>
  <c r="AC132" i="7"/>
  <c r="AB132" i="7"/>
  <c r="BA132" i="7"/>
  <c r="BB63" i="7"/>
  <c r="BA63" i="7"/>
  <c r="AJ63" i="7"/>
  <c r="AP63" i="7"/>
  <c r="AT276" i="7"/>
  <c r="AI276" i="7"/>
  <c r="AQ276" i="7"/>
  <c r="AY276" i="7"/>
  <c r="AJ276" i="7"/>
  <c r="AV132" i="7"/>
  <c r="AA132" i="7"/>
  <c r="AY132" i="7"/>
  <c r="BC132" i="7"/>
  <c r="AT63" i="7"/>
  <c r="AS63" i="7"/>
  <c r="AB63" i="7"/>
  <c r="AH63" i="7"/>
  <c r="Y276" i="7"/>
  <c r="AY65" i="7"/>
  <c r="BE65" i="7"/>
  <c r="AF65" i="7"/>
  <c r="V65" i="7"/>
  <c r="V279" i="7"/>
  <c r="AS279" i="7"/>
  <c r="BB279" i="7"/>
  <c r="Y279" i="7"/>
  <c r="AJ279" i="7"/>
  <c r="X278" i="7"/>
  <c r="AQ278" i="7"/>
  <c r="AN278" i="7"/>
  <c r="AM278" i="7"/>
  <c r="BB65" i="7"/>
  <c r="AD279" i="7"/>
  <c r="AS278" i="7"/>
  <c r="AQ65" i="7"/>
  <c r="AW65" i="7"/>
  <c r="X65" i="7"/>
  <c r="BA65" i="7"/>
  <c r="AB279" i="7"/>
  <c r="AQ279" i="7"/>
  <c r="AC279" i="7"/>
  <c r="W279" i="7"/>
  <c r="AH279" i="7"/>
  <c r="AU278" i="7"/>
  <c r="AI278" i="7"/>
  <c r="AF278" i="7"/>
  <c r="AH278" i="7"/>
  <c r="AN65" i="7"/>
  <c r="X279" i="7"/>
  <c r="AZ278" i="7"/>
  <c r="AY278" i="7"/>
  <c r="AI65" i="7"/>
  <c r="AO65" i="7"/>
  <c r="BC65" i="7"/>
  <c r="AT65" i="7"/>
  <c r="Z279" i="7"/>
  <c r="AW279" i="7"/>
  <c r="AA279" i="7"/>
  <c r="AL279" i="7"/>
  <c r="AM279" i="7"/>
  <c r="AP278" i="7"/>
  <c r="AE278" i="7"/>
  <c r="BC278" i="7"/>
  <c r="AC278" i="7"/>
  <c r="AA65" i="7"/>
  <c r="AG65" i="7"/>
  <c r="AU65" i="7"/>
  <c r="AS65" i="7"/>
  <c r="AF279" i="7"/>
  <c r="BD279" i="7"/>
  <c r="AG279" i="7"/>
  <c r="AR279" i="7"/>
  <c r="AU279" i="7"/>
  <c r="AK278" i="7"/>
  <c r="Z278" i="7"/>
  <c r="Y278" i="7"/>
  <c r="AR278" i="7"/>
  <c r="AB65" i="7"/>
  <c r="AE279" i="7"/>
  <c r="W278" i="7"/>
  <c r="AZ65" i="7"/>
  <c r="AX65" i="7"/>
  <c r="Y65" i="7"/>
  <c r="AM65" i="7"/>
  <c r="AC65" i="7"/>
  <c r="BA279" i="7"/>
  <c r="AK279" i="7"/>
  <c r="BC279" i="7"/>
  <c r="AP279" i="7"/>
  <c r="AW278" i="7"/>
  <c r="AL278" i="7"/>
  <c r="BE278" i="7"/>
  <c r="AA278" i="7"/>
  <c r="AJ278" i="7"/>
  <c r="AR65" i="7"/>
  <c r="AP65" i="7"/>
  <c r="BD65" i="7"/>
  <c r="AE65" i="7"/>
  <c r="AL65" i="7"/>
  <c r="AY279" i="7"/>
  <c r="AI279" i="7"/>
  <c r="AT279" i="7"/>
  <c r="AN279" i="7"/>
  <c r="AG278" i="7"/>
  <c r="V278" i="7"/>
  <c r="AO278" i="7"/>
  <c r="BB278" i="7"/>
  <c r="BA278" i="7"/>
  <c r="Z65" i="7"/>
  <c r="AD65" i="7"/>
  <c r="AX279" i="7"/>
  <c r="AD278" i="7"/>
  <c r="AJ65" i="7"/>
  <c r="AH65" i="7"/>
  <c r="AV65" i="7"/>
  <c r="W65" i="7"/>
  <c r="AK65" i="7"/>
  <c r="BE279" i="7"/>
  <c r="AO279" i="7"/>
  <c r="AZ279" i="7"/>
  <c r="AV279" i="7"/>
  <c r="AB278" i="7"/>
  <c r="BD278" i="7"/>
  <c r="AX278" i="7"/>
  <c r="AT278" i="7"/>
  <c r="AV278" i="7"/>
  <c r="BE282" i="7"/>
  <c r="AC282" i="7"/>
  <c r="BC282" i="7"/>
  <c r="AX282" i="7"/>
  <c r="AV282" i="7"/>
  <c r="W280" i="7"/>
  <c r="AW280" i="7"/>
  <c r="AC280" i="7"/>
  <c r="BD280" i="7"/>
  <c r="BD68" i="7"/>
  <c r="AE68" i="7"/>
  <c r="AS68" i="7"/>
  <c r="AQ68" i="7"/>
  <c r="Z68" i="7"/>
  <c r="AC68" i="7"/>
  <c r="AJ68" i="7"/>
  <c r="AF282" i="7"/>
  <c r="AW282" i="7"/>
  <c r="AD282" i="7"/>
  <c r="Y282" i="7"/>
  <c r="W282" i="7"/>
  <c r="AG280" i="7"/>
  <c r="AY280" i="7"/>
  <c r="AB280" i="7"/>
  <c r="Z280" i="7"/>
  <c r="AV68" i="7"/>
  <c r="W68" i="7"/>
  <c r="AK68" i="7"/>
  <c r="AI68" i="7"/>
  <c r="BE68" i="7"/>
  <c r="AA68" i="7"/>
  <c r="AW68" i="7"/>
  <c r="AT282" i="7"/>
  <c r="X282" i="7"/>
  <c r="AZ282" i="7"/>
  <c r="AM282" i="7"/>
  <c r="BB282" i="7"/>
  <c r="V280" i="7"/>
  <c r="AL280" i="7"/>
  <c r="AP280" i="7"/>
  <c r="AF280" i="7"/>
  <c r="AN68" i="7"/>
  <c r="BB68" i="7"/>
  <c r="AD68" i="7"/>
  <c r="AB282" i="7"/>
  <c r="AL282" i="7"/>
  <c r="AG282" i="7"/>
  <c r="BA282" i="7"/>
  <c r="AI282" i="7"/>
  <c r="Y280" i="7"/>
  <c r="AK280" i="7"/>
  <c r="AR280" i="7"/>
  <c r="AO280" i="7"/>
  <c r="AF68" i="7"/>
  <c r="AT68" i="7"/>
  <c r="AZ68" i="7"/>
  <c r="AP68" i="7"/>
  <c r="AX68" i="7"/>
  <c r="AE280" i="7"/>
  <c r="AL68" i="7"/>
  <c r="AR68" i="7"/>
  <c r="AE282" i="7"/>
  <c r="AA282" i="7"/>
  <c r="AU282" i="7"/>
  <c r="AR282" i="7"/>
  <c r="AZ280" i="7"/>
  <c r="AT280" i="7"/>
  <c r="AH280" i="7"/>
  <c r="BE280" i="7"/>
  <c r="X68" i="7"/>
  <c r="AO68" i="7"/>
  <c r="AB68" i="7"/>
  <c r="AH282" i="7"/>
  <c r="AS282" i="7"/>
  <c r="V282" i="7"/>
  <c r="AP282" i="7"/>
  <c r="AV280" i="7"/>
  <c r="AS280" i="7"/>
  <c r="AU280" i="7"/>
  <c r="AA280" i="7"/>
  <c r="BC280" i="7"/>
  <c r="AK282" i="7"/>
  <c r="Z282" i="7"/>
  <c r="AY282" i="7"/>
  <c r="BD282" i="7"/>
  <c r="AQ280" i="7"/>
  <c r="AJ280" i="7"/>
  <c r="AI280" i="7"/>
  <c r="AN280" i="7"/>
  <c r="AM280" i="7"/>
  <c r="AU68" i="7"/>
  <c r="V68" i="7"/>
  <c r="AH68" i="7"/>
  <c r="AN282" i="7"/>
  <c r="AO282" i="7"/>
  <c r="AJ282" i="7"/>
  <c r="AQ282" i="7"/>
  <c r="X280" i="7"/>
  <c r="BA280" i="7"/>
  <c r="BB280" i="7"/>
  <c r="AX280" i="7"/>
  <c r="AD280" i="7"/>
  <c r="AM68" i="7"/>
  <c r="BA68" i="7"/>
  <c r="AY68" i="7"/>
  <c r="AG68" i="7"/>
  <c r="Y68" i="7"/>
  <c r="BC68" i="7"/>
  <c r="AC69" i="7"/>
  <c r="AV69" i="7"/>
  <c r="AY69" i="7"/>
  <c r="AG69" i="7"/>
  <c r="V140" i="7"/>
  <c r="AB140" i="7"/>
  <c r="Z140" i="7"/>
  <c r="AF140" i="7"/>
  <c r="AZ71" i="7"/>
  <c r="AX71" i="7"/>
  <c r="Y71" i="7"/>
  <c r="AM71" i="7"/>
  <c r="AT71" i="7"/>
  <c r="X70" i="7"/>
  <c r="AL70" i="7"/>
  <c r="AR70" i="7"/>
  <c r="AG70" i="7"/>
  <c r="V283" i="7"/>
  <c r="AP283" i="7"/>
  <c r="BC283" i="7"/>
  <c r="AV283" i="7"/>
  <c r="AD283" i="7"/>
  <c r="AL283" i="7"/>
  <c r="AD69" i="7"/>
  <c r="AX140" i="7"/>
  <c r="AW71" i="7"/>
  <c r="AK70" i="7"/>
  <c r="AF283" i="7"/>
  <c r="AE283" i="7"/>
  <c r="BA71" i="7"/>
  <c r="AX283" i="7"/>
  <c r="AR69" i="7"/>
  <c r="W69" i="7"/>
  <c r="BE69" i="7"/>
  <c r="AS69" i="7"/>
  <c r="BA140" i="7"/>
  <c r="AY140" i="7"/>
  <c r="BE140" i="7"/>
  <c r="AE140" i="7"/>
  <c r="AR71" i="7"/>
  <c r="AP71" i="7"/>
  <c r="BD71" i="7"/>
  <c r="AE71" i="7"/>
  <c r="AK71" i="7"/>
  <c r="BC70" i="7"/>
  <c r="AD70" i="7"/>
  <c r="AJ70" i="7"/>
  <c r="Z70" i="7"/>
  <c r="AY283" i="7"/>
  <c r="X283" i="7"/>
  <c r="AW283" i="7"/>
  <c r="AS283" i="7"/>
  <c r="BA283" i="7"/>
  <c r="AJ283" i="7"/>
  <c r="AX69" i="7"/>
  <c r="Y140" i="7"/>
  <c r="X71" i="7"/>
  <c r="AI70" i="7"/>
  <c r="BD283" i="7"/>
  <c r="AK283" i="7"/>
  <c r="AG71" i="7"/>
  <c r="AO70" i="7"/>
  <c r="BD69" i="7"/>
  <c r="V69" i="7"/>
  <c r="AF69" i="7"/>
  <c r="AI69" i="7"/>
  <c r="AS140" i="7"/>
  <c r="AQ140" i="7"/>
  <c r="AW140" i="7"/>
  <c r="BD140" i="7"/>
  <c r="AJ71" i="7"/>
  <c r="AH71" i="7"/>
  <c r="AV71" i="7"/>
  <c r="W71" i="7"/>
  <c r="AS71" i="7"/>
  <c r="AU70" i="7"/>
  <c r="V70" i="7"/>
  <c r="AB70" i="7"/>
  <c r="BE70" i="7"/>
  <c r="AO283" i="7"/>
  <c r="Z283" i="7"/>
  <c r="AC283" i="7"/>
  <c r="AN283" i="7"/>
  <c r="AI283" i="7"/>
  <c r="BA69" i="7"/>
  <c r="W140" i="7"/>
  <c r="AV70" i="7"/>
  <c r="AP70" i="7"/>
  <c r="AA70" i="7"/>
  <c r="AU140" i="7"/>
  <c r="AZ70" i="7"/>
  <c r="AT283" i="7"/>
  <c r="BB69" i="7"/>
  <c r="AB69" i="7"/>
  <c r="AK69" i="7"/>
  <c r="AO69" i="7"/>
  <c r="AK140" i="7"/>
  <c r="AI140" i="7"/>
  <c r="AO140" i="7"/>
  <c r="X140" i="7"/>
  <c r="AB71" i="7"/>
  <c r="Z71" i="7"/>
  <c r="AN71" i="7"/>
  <c r="AD71" i="7"/>
  <c r="AL71" i="7"/>
  <c r="AM70" i="7"/>
  <c r="BA70" i="7"/>
  <c r="AY70" i="7"/>
  <c r="Y70" i="7"/>
  <c r="AM283" i="7"/>
  <c r="W283" i="7"/>
  <c r="AR283" i="7"/>
  <c r="AW69" i="7"/>
  <c r="AZ140" i="7"/>
  <c r="BB71" i="7"/>
  <c r="AB283" i="7"/>
  <c r="AW70" i="7"/>
  <c r="AA71" i="7"/>
  <c r="AH70" i="7"/>
  <c r="AZ69" i="7"/>
  <c r="AP69" i="7"/>
  <c r="AN69" i="7"/>
  <c r="AQ69" i="7"/>
  <c r="BC69" i="7"/>
  <c r="BB140" i="7"/>
  <c r="AC140" i="7"/>
  <c r="AA140" i="7"/>
  <c r="AG140" i="7"/>
  <c r="BC140" i="7"/>
  <c r="AY71" i="7"/>
  <c r="BE71" i="7"/>
  <c r="AF71" i="7"/>
  <c r="AC71" i="7"/>
  <c r="BD70" i="7"/>
  <c r="AE70" i="7"/>
  <c r="AS70" i="7"/>
  <c r="AQ70" i="7"/>
  <c r="AX70" i="7"/>
  <c r="AH283" i="7"/>
  <c r="BB283" i="7"/>
  <c r="AQ283" i="7"/>
  <c r="Y283" i="7"/>
  <c r="AE69" i="7"/>
  <c r="AT140" i="7"/>
  <c r="AQ71" i="7"/>
  <c r="W70" i="7"/>
  <c r="AG283" i="7"/>
  <c r="AA283" i="7"/>
  <c r="AU71" i="7"/>
  <c r="AU283" i="7"/>
  <c r="Y69" i="7"/>
  <c r="AJ69" i="7"/>
  <c r="Z69" i="7"/>
  <c r="X69" i="7"/>
  <c r="AA69" i="7"/>
  <c r="AL140" i="7"/>
  <c r="AR140" i="7"/>
  <c r="AP140" i="7"/>
  <c r="AN140" i="7"/>
  <c r="AV140" i="7"/>
  <c r="AI71" i="7"/>
  <c r="AO71" i="7"/>
  <c r="BC71" i="7"/>
  <c r="V71" i="7"/>
  <c r="AN70" i="7"/>
  <c r="BB70" i="7"/>
  <c r="AC70" i="7"/>
  <c r="BE283" i="7"/>
  <c r="AT70" i="7"/>
  <c r="AM69" i="7"/>
  <c r="AH69" i="7"/>
  <c r="AL69" i="7"/>
  <c r="AT69" i="7"/>
  <c r="AU69" i="7"/>
  <c r="AD140" i="7"/>
  <c r="AJ140" i="7"/>
  <c r="AH140" i="7"/>
  <c r="AM140" i="7"/>
  <c r="AF70" i="7"/>
  <c r="AZ283" i="7"/>
  <c r="AZ75" i="7"/>
  <c r="AX75" i="7"/>
  <c r="Y75" i="7"/>
  <c r="AM75" i="7"/>
  <c r="AD75" i="7"/>
  <c r="AX143" i="7"/>
  <c r="Y143" i="7"/>
  <c r="AM143" i="7"/>
  <c r="BA143" i="7"/>
  <c r="AR143" i="7"/>
  <c r="AW286" i="7"/>
  <c r="AG286" i="7"/>
  <c r="AB286" i="7"/>
  <c r="W286" i="7"/>
  <c r="X74" i="7"/>
  <c r="AL74" i="7"/>
  <c r="AR74" i="7"/>
  <c r="AR75" i="7"/>
  <c r="AP75" i="7"/>
  <c r="BD75" i="7"/>
  <c r="AE75" i="7"/>
  <c r="BB75" i="7"/>
  <c r="AP143" i="7"/>
  <c r="BD143" i="7"/>
  <c r="AE143" i="7"/>
  <c r="AS143" i="7"/>
  <c r="AQ143" i="7"/>
  <c r="X286" i="7"/>
  <c r="AU286" i="7"/>
  <c r="AP286" i="7"/>
  <c r="AK286" i="7"/>
  <c r="BC74" i="7"/>
  <c r="AD74" i="7"/>
  <c r="AJ74" i="7"/>
  <c r="AP74" i="7"/>
  <c r="BE74" i="7"/>
  <c r="Z286" i="7"/>
  <c r="AM74" i="7"/>
  <c r="AO74" i="7"/>
  <c r="AE74" i="7"/>
  <c r="AY143" i="7"/>
  <c r="AJ286" i="7"/>
  <c r="AX74" i="7"/>
  <c r="AJ75" i="7"/>
  <c r="AH75" i="7"/>
  <c r="AV75" i="7"/>
  <c r="W75" i="7"/>
  <c r="AC75" i="7"/>
  <c r="AH143" i="7"/>
  <c r="AV143" i="7"/>
  <c r="W143" i="7"/>
  <c r="AK143" i="7"/>
  <c r="AJ143" i="7"/>
  <c r="AL286" i="7"/>
  <c r="V286" i="7"/>
  <c r="BD286" i="7"/>
  <c r="AZ286" i="7"/>
  <c r="AU74" i="7"/>
  <c r="V74" i="7"/>
  <c r="AB74" i="7"/>
  <c r="BA74" i="7"/>
  <c r="BD74" i="7"/>
  <c r="Y74" i="7"/>
  <c r="V143" i="7"/>
  <c r="AY286" i="7"/>
  <c r="AT74" i="7"/>
  <c r="AB75" i="7"/>
  <c r="Z75" i="7"/>
  <c r="AN75" i="7"/>
  <c r="AT75" i="7"/>
  <c r="BA75" i="7"/>
  <c r="Z143" i="7"/>
  <c r="AN143" i="7"/>
  <c r="BB143" i="7"/>
  <c r="AC143" i="7"/>
  <c r="AI143" i="7"/>
  <c r="AQ286" i="7"/>
  <c r="AI286" i="7"/>
  <c r="AE286" i="7"/>
  <c r="AY74" i="7"/>
  <c r="AS74" i="7"/>
  <c r="AV286" i="7"/>
  <c r="Z74" i="7"/>
  <c r="AY75" i="7"/>
  <c r="BE75" i="7"/>
  <c r="AF75" i="7"/>
  <c r="AS75" i="7"/>
  <c r="BE143" i="7"/>
  <c r="AF143" i="7"/>
  <c r="AT143" i="7"/>
  <c r="AB143" i="7"/>
  <c r="BE286" i="7"/>
  <c r="AO286" i="7"/>
  <c r="AX286" i="7"/>
  <c r="AS286" i="7"/>
  <c r="AN286" i="7"/>
  <c r="AQ74" i="7"/>
  <c r="AU143" i="7"/>
  <c r="AW74" i="7"/>
  <c r="AQ75" i="7"/>
  <c r="AW75" i="7"/>
  <c r="X75" i="7"/>
  <c r="AL75" i="7"/>
  <c r="AW143" i="7"/>
  <c r="X143" i="7"/>
  <c r="AL143" i="7"/>
  <c r="AA143" i="7"/>
  <c r="AF286" i="7"/>
  <c r="BC286" i="7"/>
  <c r="Y286" i="7"/>
  <c r="AA286" i="7"/>
  <c r="BB286" i="7"/>
  <c r="AV74" i="7"/>
  <c r="W74" i="7"/>
  <c r="AK74" i="7"/>
  <c r="AI74" i="7"/>
  <c r="AH74" i="7"/>
  <c r="AA75" i="7"/>
  <c r="AU75" i="7"/>
  <c r="AG143" i="7"/>
  <c r="BA286" i="7"/>
  <c r="AF74" i="7"/>
  <c r="AI75" i="7"/>
  <c r="AO75" i="7"/>
  <c r="BC75" i="7"/>
  <c r="V75" i="7"/>
  <c r="AO143" i="7"/>
  <c r="BC143" i="7"/>
  <c r="AD143" i="7"/>
  <c r="AZ143" i="7"/>
  <c r="AT286" i="7"/>
  <c r="AD286" i="7"/>
  <c r="AM286" i="7"/>
  <c r="AH286" i="7"/>
  <c r="AC286" i="7"/>
  <c r="AN74" i="7"/>
  <c r="BB74" i="7"/>
  <c r="AC74" i="7"/>
  <c r="AA74" i="7"/>
  <c r="AG74" i="7"/>
  <c r="AG75" i="7"/>
  <c r="AK75" i="7"/>
  <c r="AR286" i="7"/>
  <c r="AZ74" i="7"/>
  <c r="I146" i="7"/>
  <c r="F76" i="7"/>
  <c r="F77" i="7"/>
  <c r="H76" i="7"/>
  <c r="I144" i="7"/>
  <c r="D146" i="7"/>
  <c r="F288" i="7"/>
  <c r="I77" i="7"/>
  <c r="H287" i="7"/>
  <c r="F146" i="7"/>
  <c r="F145" i="7"/>
  <c r="J76" i="7"/>
  <c r="I287" i="7"/>
  <c r="I76" i="7"/>
  <c r="H77" i="7"/>
  <c r="H146" i="7"/>
  <c r="J77" i="7"/>
  <c r="D293" i="7"/>
  <c r="I145" i="7"/>
  <c r="H145" i="7"/>
  <c r="J146" i="7"/>
  <c r="V418" i="7" l="1"/>
  <c r="V441" i="7"/>
  <c r="W40" i="7" s="1"/>
  <c r="W441" i="7" s="1"/>
  <c r="X40" i="7" s="1"/>
  <c r="X441" i="7" s="1"/>
  <c r="Y40" i="7" s="1"/>
  <c r="Y441" i="7" s="1"/>
  <c r="Z40" i="7" s="1"/>
  <c r="Z441" i="7" s="1"/>
  <c r="AA40" i="7" s="1"/>
  <c r="AA441" i="7" s="1"/>
  <c r="AB40" i="7" s="1"/>
  <c r="AB441" i="7" s="1"/>
  <c r="AC40" i="7" s="1"/>
  <c r="AC441" i="7" s="1"/>
  <c r="AD40" i="7" s="1"/>
  <c r="V429" i="7"/>
  <c r="W28" i="7" s="1"/>
  <c r="W429" i="7" s="1"/>
  <c r="X28" i="7" s="1"/>
  <c r="X429" i="7" s="1"/>
  <c r="Y28" i="7" s="1"/>
  <c r="Y429" i="7" s="1"/>
  <c r="Z28" i="7" s="1"/>
  <c r="Z429" i="7" s="1"/>
  <c r="AA28" i="7" s="1"/>
  <c r="AA429" i="7" s="1"/>
  <c r="AB28" i="7" s="1"/>
  <c r="AB429" i="7" s="1"/>
  <c r="V419" i="7"/>
  <c r="W18" i="7" s="1"/>
  <c r="W419" i="7" s="1"/>
  <c r="V423" i="7"/>
  <c r="B294" i="7"/>
  <c r="B147" i="7"/>
  <c r="AS5" i="7"/>
  <c r="AD7" i="7"/>
  <c r="B79" i="7"/>
  <c r="V146" i="7"/>
  <c r="AB146" i="7"/>
  <c r="Z146" i="7"/>
  <c r="AN146" i="7"/>
  <c r="V144" i="7"/>
  <c r="AJ144" i="7"/>
  <c r="AU144" i="7"/>
  <c r="AZ144" i="7"/>
  <c r="BD144" i="7"/>
  <c r="AY77" i="7"/>
  <c r="BE77" i="7"/>
  <c r="AF77" i="7"/>
  <c r="AK77" i="7"/>
  <c r="BD76" i="7"/>
  <c r="AE76" i="7"/>
  <c r="AS76" i="7"/>
  <c r="AQ76" i="7"/>
  <c r="AG76" i="7"/>
  <c r="Z77" i="7"/>
  <c r="AY76" i="7"/>
  <c r="BA146" i="7"/>
  <c r="AY146" i="7"/>
  <c r="BE146" i="7"/>
  <c r="AM146" i="7"/>
  <c r="AB144" i="7"/>
  <c r="AS144" i="7"/>
  <c r="AE144" i="7"/>
  <c r="AX144" i="7"/>
  <c r="AF144" i="7"/>
  <c r="AQ77" i="7"/>
  <c r="AW77" i="7"/>
  <c r="X77" i="7"/>
  <c r="AD77" i="7"/>
  <c r="AV76" i="7"/>
  <c r="W76" i="7"/>
  <c r="AK76" i="7"/>
  <c r="AI76" i="7"/>
  <c r="Z76" i="7"/>
  <c r="AU146" i="7"/>
  <c r="AN77" i="7"/>
  <c r="AH76" i="7"/>
  <c r="AS146" i="7"/>
  <c r="AQ146" i="7"/>
  <c r="AW146" i="7"/>
  <c r="AF146" i="7"/>
  <c r="Z144" i="7"/>
  <c r="AQ144" i="7"/>
  <c r="BB144" i="7"/>
  <c r="Y144" i="7"/>
  <c r="AH144" i="7"/>
  <c r="AI77" i="7"/>
  <c r="AO77" i="7"/>
  <c r="BC77" i="7"/>
  <c r="AS77" i="7"/>
  <c r="AN76" i="7"/>
  <c r="BB76" i="7"/>
  <c r="AC76" i="7"/>
  <c r="AA76" i="7"/>
  <c r="BE76" i="7"/>
  <c r="AF76" i="7"/>
  <c r="AZ76" i="7"/>
  <c r="AP76" i="7"/>
  <c r="AL76" i="7"/>
  <c r="AD146" i="7"/>
  <c r="W144" i="7"/>
  <c r="AL77" i="7"/>
  <c r="AK146" i="7"/>
  <c r="AI146" i="7"/>
  <c r="AO146" i="7"/>
  <c r="AE146" i="7"/>
  <c r="BC144" i="7"/>
  <c r="AW144" i="7"/>
  <c r="AC144" i="7"/>
  <c r="AM144" i="7"/>
  <c r="X144" i="7"/>
  <c r="AA77" i="7"/>
  <c r="AG77" i="7"/>
  <c r="AU77" i="7"/>
  <c r="AC77" i="7"/>
  <c r="AT76" i="7"/>
  <c r="Y76" i="7"/>
  <c r="AO76" i="7"/>
  <c r="AO144" i="7"/>
  <c r="BA76" i="7"/>
  <c r="BB146" i="7"/>
  <c r="AC146" i="7"/>
  <c r="AA146" i="7"/>
  <c r="AG146" i="7"/>
  <c r="X146" i="7"/>
  <c r="BA144" i="7"/>
  <c r="AV144" i="7"/>
  <c r="AA144" i="7"/>
  <c r="AD144" i="7"/>
  <c r="AZ77" i="7"/>
  <c r="AX77" i="7"/>
  <c r="Y77" i="7"/>
  <c r="AM77" i="7"/>
  <c r="BB77" i="7"/>
  <c r="X76" i="7"/>
  <c r="AR76" i="7"/>
  <c r="AH146" i="7"/>
  <c r="AB77" i="7"/>
  <c r="AT146" i="7"/>
  <c r="AZ146" i="7"/>
  <c r="AX146" i="7"/>
  <c r="Y146" i="7"/>
  <c r="W146" i="7"/>
  <c r="AY144" i="7"/>
  <c r="AK144" i="7"/>
  <c r="AG144" i="7"/>
  <c r="AL144" i="7"/>
  <c r="AR77" i="7"/>
  <c r="AP77" i="7"/>
  <c r="BD77" i="7"/>
  <c r="AE77" i="7"/>
  <c r="V77" i="7"/>
  <c r="BC76" i="7"/>
  <c r="AD76" i="7"/>
  <c r="AJ76" i="7"/>
  <c r="AX76" i="7"/>
  <c r="BC146" i="7"/>
  <c r="AT144" i="7"/>
  <c r="AM76" i="7"/>
  <c r="AL146" i="7"/>
  <c r="AR146" i="7"/>
  <c r="AP146" i="7"/>
  <c r="AV146" i="7"/>
  <c r="BD146" i="7"/>
  <c r="BE144" i="7"/>
  <c r="AI144" i="7"/>
  <c r="AN144" i="7"/>
  <c r="AR144" i="7"/>
  <c r="AJ77" i="7"/>
  <c r="AH77" i="7"/>
  <c r="AV77" i="7"/>
  <c r="W77" i="7"/>
  <c r="BA77" i="7"/>
  <c r="AU76" i="7"/>
  <c r="V76" i="7"/>
  <c r="AB76" i="7"/>
  <c r="AW76" i="7"/>
  <c r="AJ146" i="7"/>
  <c r="AP144" i="7"/>
  <c r="AT77" i="7"/>
  <c r="F289" i="7"/>
  <c r="J147" i="7"/>
  <c r="H288" i="7"/>
  <c r="J288" i="7"/>
  <c r="H78" i="7"/>
  <c r="J78" i="7"/>
  <c r="I78" i="7"/>
  <c r="D294" i="7"/>
  <c r="J287" i="7"/>
  <c r="J145" i="7"/>
  <c r="F78" i="7"/>
  <c r="I147" i="7"/>
  <c r="B295" i="7" l="1"/>
  <c r="B148" i="7"/>
  <c r="AC28" i="7"/>
  <c r="AC429" i="7" s="1"/>
  <c r="AE6" i="7"/>
  <c r="AT5" i="7"/>
  <c r="B80" i="7"/>
  <c r="BD78" i="7"/>
  <c r="AE78" i="7"/>
  <c r="AS78" i="7"/>
  <c r="AQ78" i="7"/>
  <c r="Y78" i="7"/>
  <c r="AJ145" i="7"/>
  <c r="AV145" i="7"/>
  <c r="AC145" i="7"/>
  <c r="X145" i="7"/>
  <c r="BB287" i="7"/>
  <c r="AI287" i="7"/>
  <c r="AG287" i="7"/>
  <c r="AO287" i="7"/>
  <c r="AZ287" i="7"/>
  <c r="AP145" i="7"/>
  <c r="Y287" i="7"/>
  <c r="AD287" i="7"/>
  <c r="AV78" i="7"/>
  <c r="W78" i="7"/>
  <c r="AK78" i="7"/>
  <c r="AI78" i="7"/>
  <c r="AO78" i="7"/>
  <c r="W145" i="7"/>
  <c r="AL145" i="7"/>
  <c r="AU287" i="7"/>
  <c r="AN78" i="7"/>
  <c r="BB78" i="7"/>
  <c r="AC78" i="7"/>
  <c r="AA78" i="7"/>
  <c r="AX78" i="7"/>
  <c r="BD145" i="7"/>
  <c r="AK145" i="7"/>
  <c r="AQ145" i="7"/>
  <c r="AY145" i="7"/>
  <c r="AN287" i="7"/>
  <c r="AA287" i="7"/>
  <c r="Z287" i="7"/>
  <c r="BE287" i="7"/>
  <c r="V287" i="7"/>
  <c r="AN145" i="7"/>
  <c r="AE287" i="7"/>
  <c r="AF78" i="7"/>
  <c r="AT78" i="7"/>
  <c r="AZ78" i="7"/>
  <c r="AH78" i="7"/>
  <c r="AW78" i="7"/>
  <c r="AE145" i="7"/>
  <c r="AB145" i="7"/>
  <c r="BE145" i="7"/>
  <c r="V145" i="7"/>
  <c r="AF287" i="7"/>
  <c r="AJ287" i="7"/>
  <c r="AY287" i="7"/>
  <c r="AT287" i="7"/>
  <c r="AS287" i="7"/>
  <c r="AD145" i="7"/>
  <c r="AK287" i="7"/>
  <c r="X78" i="7"/>
  <c r="AL78" i="7"/>
  <c r="AR78" i="7"/>
  <c r="AG78" i="7"/>
  <c r="AX145" i="7"/>
  <c r="AS145" i="7"/>
  <c r="AU145" i="7"/>
  <c r="AF145" i="7"/>
  <c r="AO145" i="7"/>
  <c r="AW287" i="7"/>
  <c r="AH287" i="7"/>
  <c r="X287" i="7"/>
  <c r="AL287" i="7"/>
  <c r="AZ145" i="7"/>
  <c r="AR287" i="7"/>
  <c r="BC78" i="7"/>
  <c r="AD78" i="7"/>
  <c r="AJ78" i="7"/>
  <c r="Z78" i="7"/>
  <c r="Y145" i="7"/>
  <c r="AI145" i="7"/>
  <c r="Z145" i="7"/>
  <c r="AT145" i="7"/>
  <c r="BC145" i="7"/>
  <c r="AC287" i="7"/>
  <c r="BA287" i="7"/>
  <c r="AX287" i="7"/>
  <c r="AM287" i="7"/>
  <c r="AG145" i="7"/>
  <c r="AQ287" i="7"/>
  <c r="AU78" i="7"/>
  <c r="V78" i="7"/>
  <c r="AB78" i="7"/>
  <c r="AP78" i="7"/>
  <c r="AM145" i="7"/>
  <c r="W287" i="7"/>
  <c r="AM78" i="7"/>
  <c r="BA78" i="7"/>
  <c r="AY78" i="7"/>
  <c r="BE78" i="7"/>
  <c r="BA145" i="7"/>
  <c r="AH145" i="7"/>
  <c r="BB145" i="7"/>
  <c r="AW145" i="7"/>
  <c r="AR145" i="7"/>
  <c r="AV287" i="7"/>
  <c r="AP287" i="7"/>
  <c r="BC287" i="7"/>
  <c r="AB287" i="7"/>
  <c r="AA145" i="7"/>
  <c r="BD287" i="7"/>
  <c r="I288" i="7"/>
  <c r="D147" i="7"/>
  <c r="I148" i="7"/>
  <c r="F290" i="7"/>
  <c r="H147" i="7"/>
  <c r="F148" i="7"/>
  <c r="I79" i="7"/>
  <c r="J148" i="7"/>
  <c r="D148" i="7"/>
  <c r="H148" i="7"/>
  <c r="D295" i="7"/>
  <c r="J289" i="7"/>
  <c r="H79" i="7"/>
  <c r="F147" i="7"/>
  <c r="J79" i="7"/>
  <c r="H289" i="7"/>
  <c r="I289" i="7"/>
  <c r="F79" i="7"/>
  <c r="B296" i="7" l="1"/>
  <c r="B149" i="7"/>
  <c r="B150" i="7" s="1"/>
  <c r="V442" i="7"/>
  <c r="W41" i="7" s="1"/>
  <c r="W442" i="7" s="1"/>
  <c r="AD441" i="7"/>
  <c r="AE40" i="7" s="1"/>
  <c r="AD28" i="7"/>
  <c r="AD429" i="7" s="1"/>
  <c r="AU5" i="7"/>
  <c r="AE7" i="7"/>
  <c r="B81" i="7"/>
  <c r="B82" i="7" s="1"/>
  <c r="AZ79" i="7"/>
  <c r="AX79" i="7"/>
  <c r="Y79" i="7"/>
  <c r="AM79" i="7"/>
  <c r="BA79" i="7"/>
  <c r="AV289" i="7"/>
  <c r="AQ289" i="7"/>
  <c r="BC289" i="7"/>
  <c r="X289" i="7"/>
  <c r="AX147" i="7"/>
  <c r="Y147" i="7"/>
  <c r="AM147" i="7"/>
  <c r="BA147" i="7"/>
  <c r="AB147" i="7"/>
  <c r="V148" i="7"/>
  <c r="AB148" i="7"/>
  <c r="Z148" i="7"/>
  <c r="AF148" i="7"/>
  <c r="Y288" i="7"/>
  <c r="BA288" i="7"/>
  <c r="W288" i="7"/>
  <c r="AD288" i="7"/>
  <c r="AR79" i="7"/>
  <c r="AP79" i="7"/>
  <c r="BD79" i="7"/>
  <c r="AE79" i="7"/>
  <c r="AT79" i="7"/>
  <c r="Y289" i="7"/>
  <c r="AX289" i="7"/>
  <c r="V289" i="7"/>
  <c r="AS289" i="7"/>
  <c r="AP147" i="7"/>
  <c r="BD147" i="7"/>
  <c r="AE147" i="7"/>
  <c r="AS147" i="7"/>
  <c r="AA147" i="7"/>
  <c r="BA148" i="7"/>
  <c r="AY148" i="7"/>
  <c r="BE148" i="7"/>
  <c r="AE148" i="7"/>
  <c r="X288" i="7"/>
  <c r="AV288" i="7"/>
  <c r="AT288" i="7"/>
  <c r="AQ288" i="7"/>
  <c r="AR288" i="7"/>
  <c r="AJ79" i="7"/>
  <c r="AH79" i="7"/>
  <c r="AV79" i="7"/>
  <c r="W79" i="7"/>
  <c r="AL79" i="7"/>
  <c r="AU289" i="7"/>
  <c r="AD289" i="7"/>
  <c r="AB289" i="7"/>
  <c r="AZ289" i="7"/>
  <c r="AH147" i="7"/>
  <c r="AV147" i="7"/>
  <c r="W147" i="7"/>
  <c r="AK147" i="7"/>
  <c r="AZ147" i="7"/>
  <c r="AS148" i="7"/>
  <c r="AQ148" i="7"/>
  <c r="AW148" i="7"/>
  <c r="BD148" i="7"/>
  <c r="AB288" i="7"/>
  <c r="BD288" i="7"/>
  <c r="V288" i="7"/>
  <c r="AB79" i="7"/>
  <c r="Z79" i="7"/>
  <c r="AN79" i="7"/>
  <c r="AD79" i="7"/>
  <c r="AS79" i="7"/>
  <c r="AL289" i="7"/>
  <c r="AJ289" i="7"/>
  <c r="Z289" i="7"/>
  <c r="AK289" i="7"/>
  <c r="Z147" i="7"/>
  <c r="AN147" i="7"/>
  <c r="BB147" i="7"/>
  <c r="AC147" i="7"/>
  <c r="AY147" i="7"/>
  <c r="AK148" i="7"/>
  <c r="AI148" i="7"/>
  <c r="AO148" i="7"/>
  <c r="X148" i="7"/>
  <c r="AM288" i="7"/>
  <c r="AY288" i="7"/>
  <c r="AF288" i="7"/>
  <c r="AJ288" i="7"/>
  <c r="AY79" i="7"/>
  <c r="BE79" i="7"/>
  <c r="AF79" i="7"/>
  <c r="AK79" i="7"/>
  <c r="BB289" i="7"/>
  <c r="AR289" i="7"/>
  <c r="AH289" i="7"/>
  <c r="AW289" i="7"/>
  <c r="AI289" i="7"/>
  <c r="BE147" i="7"/>
  <c r="AF147" i="7"/>
  <c r="AT147" i="7"/>
  <c r="AR147" i="7"/>
  <c r="BB148" i="7"/>
  <c r="AC148" i="7"/>
  <c r="AA148" i="7"/>
  <c r="AG148" i="7"/>
  <c r="BC148" i="7"/>
  <c r="AN288" i="7"/>
  <c r="AH288" i="7"/>
  <c r="BE288" i="7"/>
  <c r="Z288" i="7"/>
  <c r="AO288" i="7"/>
  <c r="AQ79" i="7"/>
  <c r="AW79" i="7"/>
  <c r="X79" i="7"/>
  <c r="AC79" i="7"/>
  <c r="AC289" i="7"/>
  <c r="AP289" i="7"/>
  <c r="AE289" i="7"/>
  <c r="BA289" i="7"/>
  <c r="AO289" i="7"/>
  <c r="AW147" i="7"/>
  <c r="X147" i="7"/>
  <c r="AL147" i="7"/>
  <c r="AQ147" i="7"/>
  <c r="AT148" i="7"/>
  <c r="AZ148" i="7"/>
  <c r="AX148" i="7"/>
  <c r="Y148" i="7"/>
  <c r="W148" i="7"/>
  <c r="BC288" i="7"/>
  <c r="AW288" i="7"/>
  <c r="AI288" i="7"/>
  <c r="AU288" i="7"/>
  <c r="AA288" i="7"/>
  <c r="AI79" i="7"/>
  <c r="AO79" i="7"/>
  <c r="BC79" i="7"/>
  <c r="BB79" i="7"/>
  <c r="AA289" i="7"/>
  <c r="AF289" i="7"/>
  <c r="AM289" i="7"/>
  <c r="AY289" i="7"/>
  <c r="W289" i="7"/>
  <c r="AO147" i="7"/>
  <c r="BC147" i="7"/>
  <c r="AD147" i="7"/>
  <c r="AJ147" i="7"/>
  <c r="AL148" i="7"/>
  <c r="AR148" i="7"/>
  <c r="AP148" i="7"/>
  <c r="AN148" i="7"/>
  <c r="AV148" i="7"/>
  <c r="AX288" i="7"/>
  <c r="AL288" i="7"/>
  <c r="AG288" i="7"/>
  <c r="AP288" i="7"/>
  <c r="AE288" i="7"/>
  <c r="BB288" i="7"/>
  <c r="AA79" i="7"/>
  <c r="AG79" i="7"/>
  <c r="AU79" i="7"/>
  <c r="V79" i="7"/>
  <c r="AG289" i="7"/>
  <c r="AN289" i="7"/>
  <c r="BD289" i="7"/>
  <c r="BE289" i="7"/>
  <c r="AT289" i="7"/>
  <c r="AG147" i="7"/>
  <c r="AU147" i="7"/>
  <c r="V147" i="7"/>
  <c r="AI147" i="7"/>
  <c r="AD148" i="7"/>
  <c r="AJ148" i="7"/>
  <c r="AH148" i="7"/>
  <c r="AM148" i="7"/>
  <c r="AU148" i="7"/>
  <c r="AS288" i="7"/>
  <c r="AC288" i="7"/>
  <c r="AZ288" i="7"/>
  <c r="AK288" i="7"/>
  <c r="F80" i="7"/>
  <c r="H290" i="7"/>
  <c r="H80" i="7"/>
  <c r="I80" i="7"/>
  <c r="J150" i="7"/>
  <c r="F150" i="7"/>
  <c r="I149" i="7"/>
  <c r="F291" i="7"/>
  <c r="H149" i="7"/>
  <c r="D296" i="7"/>
  <c r="I150" i="7"/>
  <c r="B297" i="7" l="1"/>
  <c r="B151" i="7"/>
  <c r="B152" i="7" s="1"/>
  <c r="X41" i="7"/>
  <c r="X442" i="7" s="1"/>
  <c r="AE28" i="7"/>
  <c r="AF6" i="7"/>
  <c r="AV5" i="7"/>
  <c r="B83" i="7"/>
  <c r="I290" i="7"/>
  <c r="F152" i="7"/>
  <c r="I291" i="7"/>
  <c r="H291" i="7"/>
  <c r="I151" i="7"/>
  <c r="I152" i="7"/>
  <c r="H150" i="7"/>
  <c r="H82" i="7"/>
  <c r="J290" i="7"/>
  <c r="F151" i="7"/>
  <c r="F81" i="7"/>
  <c r="D150" i="7"/>
  <c r="I82" i="7"/>
  <c r="J149" i="7"/>
  <c r="I81" i="7"/>
  <c r="F82" i="7"/>
  <c r="D151" i="7"/>
  <c r="J80" i="7"/>
  <c r="H151" i="7"/>
  <c r="J82" i="7"/>
  <c r="F292" i="7"/>
  <c r="H81" i="7"/>
  <c r="D297" i="7"/>
  <c r="D149" i="7"/>
  <c r="J81" i="7"/>
  <c r="F149" i="7"/>
  <c r="D152" i="7"/>
  <c r="B298" i="7" l="1"/>
  <c r="AE441" i="7"/>
  <c r="AF40" i="7" s="1"/>
  <c r="AE429" i="7"/>
  <c r="AF28" i="7" s="1"/>
  <c r="Y41" i="7"/>
  <c r="Y442" i="7" s="1"/>
  <c r="AW5" i="7"/>
  <c r="AF7" i="7"/>
  <c r="B84" i="7"/>
  <c r="B85" i="7" s="1"/>
  <c r="B153" i="7"/>
  <c r="AX149" i="7"/>
  <c r="Y149" i="7"/>
  <c r="AM149" i="7"/>
  <c r="BA149" i="7"/>
  <c r="AZ149" i="7"/>
  <c r="X80" i="7"/>
  <c r="AF80" i="7"/>
  <c r="AN80" i="7"/>
  <c r="AK80" i="7"/>
  <c r="AV80" i="7"/>
  <c r="X82" i="7"/>
  <c r="AL82" i="7"/>
  <c r="AR82" i="7"/>
  <c r="Z82" i="7"/>
  <c r="AZ81" i="7"/>
  <c r="AX81" i="7"/>
  <c r="Y81" i="7"/>
  <c r="AM81" i="7"/>
  <c r="AS81" i="7"/>
  <c r="V150" i="7"/>
  <c r="AM150" i="7"/>
  <c r="AU150" i="7"/>
  <c r="AX150" i="7"/>
  <c r="AV150" i="7"/>
  <c r="AG290" i="7"/>
  <c r="AH290" i="7"/>
  <c r="AV290" i="7"/>
  <c r="AR290" i="7"/>
  <c r="AP149" i="7"/>
  <c r="BD149" i="7"/>
  <c r="AE149" i="7"/>
  <c r="AS149" i="7"/>
  <c r="AY149" i="7"/>
  <c r="AL80" i="7"/>
  <c r="AO80" i="7"/>
  <c r="AA80" i="7"/>
  <c r="BB80" i="7"/>
  <c r="AI80" i="7"/>
  <c r="BC82" i="7"/>
  <c r="AD82" i="7"/>
  <c r="AJ82" i="7"/>
  <c r="AW82" i="7"/>
  <c r="AR81" i="7"/>
  <c r="AP81" i="7"/>
  <c r="BD81" i="7"/>
  <c r="AE81" i="7"/>
  <c r="AL81" i="7"/>
  <c r="AB150" i="7"/>
  <c r="AD150" i="7"/>
  <c r="AL150" i="7"/>
  <c r="AP150" i="7"/>
  <c r="Y150" i="7"/>
  <c r="Y290" i="7"/>
  <c r="AC290" i="7"/>
  <c r="AI290" i="7"/>
  <c r="W290" i="7"/>
  <c r="AH149" i="7"/>
  <c r="AV149" i="7"/>
  <c r="W149" i="7"/>
  <c r="AK149" i="7"/>
  <c r="AR149" i="7"/>
  <c r="AR80" i="7"/>
  <c r="AU80" i="7"/>
  <c r="AT80" i="7"/>
  <c r="AG80" i="7"/>
  <c r="AC80" i="7"/>
  <c r="AU82" i="7"/>
  <c r="V82" i="7"/>
  <c r="AB82" i="7"/>
  <c r="AP82" i="7"/>
  <c r="AJ81" i="7"/>
  <c r="AH81" i="7"/>
  <c r="AV81" i="7"/>
  <c r="W81" i="7"/>
  <c r="AK81" i="7"/>
  <c r="Z150" i="7"/>
  <c r="AS150" i="7"/>
  <c r="AF150" i="7"/>
  <c r="AN150" i="7"/>
  <c r="AR150" i="7"/>
  <c r="AQ290" i="7"/>
  <c r="AL290" i="7"/>
  <c r="AA290" i="7"/>
  <c r="BE290" i="7"/>
  <c r="Z149" i="7"/>
  <c r="AN149" i="7"/>
  <c r="BB149" i="7"/>
  <c r="AC149" i="7"/>
  <c r="AQ149" i="7"/>
  <c r="BE80" i="7"/>
  <c r="V80" i="7"/>
  <c r="AM80" i="7"/>
  <c r="AZ80" i="7"/>
  <c r="Z80" i="7"/>
  <c r="AM82" i="7"/>
  <c r="BA82" i="7"/>
  <c r="AY82" i="7"/>
  <c r="BE82" i="7"/>
  <c r="AB81" i="7"/>
  <c r="Z81" i="7"/>
  <c r="AN81" i="7"/>
  <c r="BB81" i="7"/>
  <c r="AD81" i="7"/>
  <c r="BD150" i="7"/>
  <c r="AQ150" i="7"/>
  <c r="AH150" i="7"/>
  <c r="AE150" i="7"/>
  <c r="AJ150" i="7"/>
  <c r="BB290" i="7"/>
  <c r="V290" i="7"/>
  <c r="AY290" i="7"/>
  <c r="AO290" i="7"/>
  <c r="BE149" i="7"/>
  <c r="AF149" i="7"/>
  <c r="AT149" i="7"/>
  <c r="AJ149" i="7"/>
  <c r="BC80" i="7"/>
  <c r="AB80" i="7"/>
  <c r="BA80" i="7"/>
  <c r="BD80" i="7"/>
  <c r="BD82" i="7"/>
  <c r="AE82" i="7"/>
  <c r="AS82" i="7"/>
  <c r="AQ82" i="7"/>
  <c r="AO82" i="7"/>
  <c r="AY81" i="7"/>
  <c r="BE81" i="7"/>
  <c r="AF81" i="7"/>
  <c r="V81" i="7"/>
  <c r="BA150" i="7"/>
  <c r="AW150" i="7"/>
  <c r="AK150" i="7"/>
  <c r="BB150" i="7"/>
  <c r="AX290" i="7"/>
  <c r="X290" i="7"/>
  <c r="AF290" i="7"/>
  <c r="AP290" i="7"/>
  <c r="AK290" i="7"/>
  <c r="AW149" i="7"/>
  <c r="X149" i="7"/>
  <c r="AL149" i="7"/>
  <c r="AI149" i="7"/>
  <c r="AD80" i="7"/>
  <c r="AH80" i="7"/>
  <c r="AY80" i="7"/>
  <c r="AE80" i="7"/>
  <c r="AV82" i="7"/>
  <c r="W82" i="7"/>
  <c r="AK82" i="7"/>
  <c r="AI82" i="7"/>
  <c r="Y82" i="7"/>
  <c r="AQ81" i="7"/>
  <c r="AW81" i="7"/>
  <c r="X81" i="7"/>
  <c r="BA81" i="7"/>
  <c r="AY150" i="7"/>
  <c r="BC150" i="7"/>
  <c r="AI150" i="7"/>
  <c r="AC150" i="7"/>
  <c r="AS290" i="7"/>
  <c r="AU290" i="7"/>
  <c r="AJ290" i="7"/>
  <c r="BC290" i="7"/>
  <c r="BD290" i="7"/>
  <c r="AE290" i="7"/>
  <c r="AD290" i="7"/>
  <c r="W150" i="7"/>
  <c r="AM290" i="7"/>
  <c r="AB290" i="7"/>
  <c r="AO149" i="7"/>
  <c r="BC149" i="7"/>
  <c r="AD149" i="7"/>
  <c r="AB149" i="7"/>
  <c r="AJ80" i="7"/>
  <c r="W80" i="7"/>
  <c r="AX80" i="7"/>
  <c r="AS80" i="7"/>
  <c r="AN82" i="7"/>
  <c r="BB82" i="7"/>
  <c r="AC82" i="7"/>
  <c r="AA82" i="7"/>
  <c r="AH82" i="7"/>
  <c r="AI81" i="7"/>
  <c r="AO81" i="7"/>
  <c r="BC81" i="7"/>
  <c r="AC81" i="7"/>
  <c r="BE150" i="7"/>
  <c r="AT150" i="7"/>
  <c r="AO150" i="7"/>
  <c r="AA150" i="7"/>
  <c r="AN290" i="7"/>
  <c r="AZ290" i="7"/>
  <c r="AT290" i="7"/>
  <c r="AZ150" i="7"/>
  <c r="BA290" i="7"/>
  <c r="Z290" i="7"/>
  <c r="AG149" i="7"/>
  <c r="AU149" i="7"/>
  <c r="V149" i="7"/>
  <c r="AA149" i="7"/>
  <c r="Y80" i="7"/>
  <c r="AP80" i="7"/>
  <c r="AQ80" i="7"/>
  <c r="AW80" i="7"/>
  <c r="AF82" i="7"/>
  <c r="AT82" i="7"/>
  <c r="AZ82" i="7"/>
  <c r="AX82" i="7"/>
  <c r="AG82" i="7"/>
  <c r="AA81" i="7"/>
  <c r="AG81" i="7"/>
  <c r="AU81" i="7"/>
  <c r="AT81" i="7"/>
  <c r="X150" i="7"/>
  <c r="AG150" i="7"/>
  <c r="AW290" i="7"/>
  <c r="H292" i="7"/>
  <c r="H152" i="7"/>
  <c r="J151" i="7"/>
  <c r="D153" i="7"/>
  <c r="D298" i="7"/>
  <c r="J152" i="7"/>
  <c r="J291" i="7"/>
  <c r="J83" i="7"/>
  <c r="F153" i="7"/>
  <c r="I292" i="7"/>
  <c r="F83" i="7"/>
  <c r="H83" i="7"/>
  <c r="I83" i="7"/>
  <c r="F293" i="7"/>
  <c r="H153" i="7"/>
  <c r="B299" i="7" l="1"/>
  <c r="Z41" i="7"/>
  <c r="Z442" i="7" s="1"/>
  <c r="V430" i="7"/>
  <c r="AG6" i="7"/>
  <c r="AX5" i="7"/>
  <c r="B86" i="7"/>
  <c r="B154" i="7"/>
  <c r="AY83" i="7"/>
  <c r="BE83" i="7"/>
  <c r="AF83" i="7"/>
  <c r="AS83" i="7"/>
  <c r="AT291" i="7"/>
  <c r="AX291" i="7"/>
  <c r="BC291" i="7"/>
  <c r="AA291" i="7"/>
  <c r="BE151" i="7"/>
  <c r="AO151" i="7"/>
  <c r="AX151" i="7"/>
  <c r="AS151" i="7"/>
  <c r="AN151" i="7"/>
  <c r="AN152" i="7"/>
  <c r="AP152" i="7"/>
  <c r="V152" i="7"/>
  <c r="AO152" i="7"/>
  <c r="BD152" i="7"/>
  <c r="AS152" i="7"/>
  <c r="AB291" i="7"/>
  <c r="Z151" i="7"/>
  <c r="AQ83" i="7"/>
  <c r="AW83" i="7"/>
  <c r="X83" i="7"/>
  <c r="AL83" i="7"/>
  <c r="AP291" i="7"/>
  <c r="AF291" i="7"/>
  <c r="AC291" i="7"/>
  <c r="AU291" i="7"/>
  <c r="AF151" i="7"/>
  <c r="BC151" i="7"/>
  <c r="Y151" i="7"/>
  <c r="AQ151" i="7"/>
  <c r="BB151" i="7"/>
  <c r="AT152" i="7"/>
  <c r="AB152" i="7"/>
  <c r="AV291" i="7"/>
  <c r="AR152" i="7"/>
  <c r="AI83" i="7"/>
  <c r="AO83" i="7"/>
  <c r="BC83" i="7"/>
  <c r="V83" i="7"/>
  <c r="AH291" i="7"/>
  <c r="AE291" i="7"/>
  <c r="AM291" i="7"/>
  <c r="AK291" i="7"/>
  <c r="AT151" i="7"/>
  <c r="AD151" i="7"/>
  <c r="AM151" i="7"/>
  <c r="AH151" i="7"/>
  <c r="AC151" i="7"/>
  <c r="AZ152" i="7"/>
  <c r="AF152" i="7"/>
  <c r="Z152" i="7"/>
  <c r="AQ152" i="7"/>
  <c r="AI151" i="7"/>
  <c r="AD152" i="7"/>
  <c r="AW152" i="7"/>
  <c r="AK152" i="7"/>
  <c r="BA291" i="7"/>
  <c r="AE152" i="7"/>
  <c r="AA83" i="7"/>
  <c r="AG83" i="7"/>
  <c r="AU83" i="7"/>
  <c r="BA83" i="7"/>
  <c r="V291" i="7"/>
  <c r="Z291" i="7"/>
  <c r="AQ291" i="7"/>
  <c r="AS291" i="7"/>
  <c r="AB151" i="7"/>
  <c r="AZ151" i="7"/>
  <c r="BA151" i="7"/>
  <c r="AV151" i="7"/>
  <c r="AX152" i="7"/>
  <c r="BC152" i="7"/>
  <c r="AA151" i="7"/>
  <c r="AZ83" i="7"/>
  <c r="AX83" i="7"/>
  <c r="Y83" i="7"/>
  <c r="AM83" i="7"/>
  <c r="AK83" i="7"/>
  <c r="AN291" i="7"/>
  <c r="AZ291" i="7"/>
  <c r="BB291" i="7"/>
  <c r="W291" i="7"/>
  <c r="AW291" i="7"/>
  <c r="AW151" i="7"/>
  <c r="AG151" i="7"/>
  <c r="AR151" i="7"/>
  <c r="W151" i="7"/>
  <c r="BB152" i="7"/>
  <c r="Y152" i="7"/>
  <c r="AJ152" i="7"/>
  <c r="BA152" i="7"/>
  <c r="AV152" i="7"/>
  <c r="AM152" i="7"/>
  <c r="AY152" i="7"/>
  <c r="AC83" i="7"/>
  <c r="AE151" i="7"/>
  <c r="AI152" i="7"/>
  <c r="AR83" i="7"/>
  <c r="AP83" i="7"/>
  <c r="BD83" i="7"/>
  <c r="AE83" i="7"/>
  <c r="AD83" i="7"/>
  <c r="AR291" i="7"/>
  <c r="BD291" i="7"/>
  <c r="Y291" i="7"/>
  <c r="BE291" i="7"/>
  <c r="AG291" i="7"/>
  <c r="X151" i="7"/>
  <c r="AU151" i="7"/>
  <c r="AP151" i="7"/>
  <c r="AK151" i="7"/>
  <c r="AC152" i="7"/>
  <c r="AH152" i="7"/>
  <c r="AI291" i="7"/>
  <c r="AG152" i="7"/>
  <c r="AJ83" i="7"/>
  <c r="AH83" i="7"/>
  <c r="AV83" i="7"/>
  <c r="W83" i="7"/>
  <c r="BB83" i="7"/>
  <c r="AJ291" i="7"/>
  <c r="X291" i="7"/>
  <c r="AY291" i="7"/>
  <c r="AL291" i="7"/>
  <c r="AD291" i="7"/>
  <c r="AL151" i="7"/>
  <c r="V151" i="7"/>
  <c r="BD151" i="7"/>
  <c r="AJ151" i="7"/>
  <c r="AA152" i="7"/>
  <c r="AL152" i="7"/>
  <c r="X152" i="7"/>
  <c r="BE152" i="7"/>
  <c r="AU152" i="7"/>
  <c r="AB83" i="7"/>
  <c r="Z83" i="7"/>
  <c r="AN83" i="7"/>
  <c r="AT83" i="7"/>
  <c r="AO291" i="7"/>
  <c r="AY151" i="7"/>
  <c r="W152" i="7"/>
  <c r="J292" i="7"/>
  <c r="H84" i="7"/>
  <c r="H85" i="7"/>
  <c r="F85" i="7"/>
  <c r="H293" i="7"/>
  <c r="I153" i="7"/>
  <c r="F84" i="7"/>
  <c r="I293" i="7"/>
  <c r="H154" i="7"/>
  <c r="I84" i="7"/>
  <c r="D299" i="7"/>
  <c r="D154" i="7"/>
  <c r="J84" i="7"/>
  <c r="J85" i="7"/>
  <c r="F294" i="7"/>
  <c r="I85" i="7"/>
  <c r="AF441" i="7" l="1"/>
  <c r="AG40" i="7" s="1"/>
  <c r="AF429" i="7"/>
  <c r="AG28" i="7" s="1"/>
  <c r="B300" i="7"/>
  <c r="AA41" i="7"/>
  <c r="AA442" i="7" s="1"/>
  <c r="W29" i="7"/>
  <c r="W430" i="7" s="1"/>
  <c r="AY5" i="7"/>
  <c r="AG7" i="7"/>
  <c r="B87" i="7"/>
  <c r="B88" i="7" s="1"/>
  <c r="B155" i="7"/>
  <c r="X84" i="7"/>
  <c r="AL84" i="7"/>
  <c r="AR84" i="7"/>
  <c r="AO84" i="7"/>
  <c r="Y85" i="7"/>
  <c r="AN292" i="7"/>
  <c r="AR292" i="7"/>
  <c r="AE85" i="7"/>
  <c r="AA292" i="7"/>
  <c r="BC84" i="7"/>
  <c r="AD84" i="7"/>
  <c r="AJ84" i="7"/>
  <c r="AX84" i="7"/>
  <c r="BD85" i="7"/>
  <c r="AD292" i="7"/>
  <c r="AS85" i="7"/>
  <c r="AU84" i="7"/>
  <c r="V84" i="7"/>
  <c r="AB84" i="7"/>
  <c r="AH84" i="7"/>
  <c r="AJ85" i="7"/>
  <c r="AH85" i="7"/>
  <c r="AV85" i="7"/>
  <c r="W85" i="7"/>
  <c r="V85" i="7"/>
  <c r="BB292" i="7"/>
  <c r="AM292" i="7"/>
  <c r="AU292" i="7"/>
  <c r="AP292" i="7"/>
  <c r="AY84" i="7"/>
  <c r="AB85" i="7"/>
  <c r="AN85" i="7"/>
  <c r="BA85" i="7"/>
  <c r="AH292" i="7"/>
  <c r="Z292" i="7"/>
  <c r="AF85" i="7"/>
  <c r="AL292" i="7"/>
  <c r="AM84" i="7"/>
  <c r="BA84" i="7"/>
  <c r="AG84" i="7"/>
  <c r="Z85" i="7"/>
  <c r="AL85" i="7"/>
  <c r="AY292" i="7"/>
  <c r="AQ292" i="7"/>
  <c r="AY85" i="7"/>
  <c r="AW292" i="7"/>
  <c r="BD84" i="7"/>
  <c r="AE84" i="7"/>
  <c r="AS84" i="7"/>
  <c r="AQ84" i="7"/>
  <c r="Z84" i="7"/>
  <c r="BE85" i="7"/>
  <c r="AC292" i="7"/>
  <c r="AV84" i="7"/>
  <c r="W84" i="7"/>
  <c r="AK84" i="7"/>
  <c r="AI84" i="7"/>
  <c r="AW84" i="7"/>
  <c r="AQ85" i="7"/>
  <c r="AW85" i="7"/>
  <c r="X85" i="7"/>
  <c r="AK85" i="7"/>
  <c r="AO292" i="7"/>
  <c r="BC292" i="7"/>
  <c r="AZ292" i="7"/>
  <c r="AG292" i="7"/>
  <c r="V292" i="7"/>
  <c r="AX85" i="7"/>
  <c r="AM85" i="7"/>
  <c r="AT292" i="7"/>
  <c r="AR85" i="7"/>
  <c r="BB85" i="7"/>
  <c r="X292" i="7"/>
  <c r="BE292" i="7"/>
  <c r="AN84" i="7"/>
  <c r="BB84" i="7"/>
  <c r="AC84" i="7"/>
  <c r="AA84" i="7"/>
  <c r="BE84" i="7"/>
  <c r="AI85" i="7"/>
  <c r="AO85" i="7"/>
  <c r="BC85" i="7"/>
  <c r="AD85" i="7"/>
  <c r="AX292" i="7"/>
  <c r="AI292" i="7"/>
  <c r="BA292" i="7"/>
  <c r="AJ292" i="7"/>
  <c r="BD292" i="7"/>
  <c r="AZ85" i="7"/>
  <c r="AT85" i="7"/>
  <c r="AK292" i="7"/>
  <c r="AP85" i="7"/>
  <c r="Y292" i="7"/>
  <c r="AF292" i="7"/>
  <c r="AF84" i="7"/>
  <c r="AT84" i="7"/>
  <c r="AZ84" i="7"/>
  <c r="AP84" i="7"/>
  <c r="Y84" i="7"/>
  <c r="AA85" i="7"/>
  <c r="AG85" i="7"/>
  <c r="AU85" i="7"/>
  <c r="AC85" i="7"/>
  <c r="AS292" i="7"/>
  <c r="AE292" i="7"/>
  <c r="AV292" i="7"/>
  <c r="W292" i="7"/>
  <c r="AB292" i="7"/>
  <c r="I294" i="7"/>
  <c r="I154" i="7"/>
  <c r="F295" i="7"/>
  <c r="J86" i="7"/>
  <c r="I86" i="7"/>
  <c r="J293" i="7"/>
  <c r="J294" i="7"/>
  <c r="J153" i="7"/>
  <c r="F154" i="7"/>
  <c r="F86" i="7"/>
  <c r="J154" i="7"/>
  <c r="F155" i="7"/>
  <c r="D300" i="7"/>
  <c r="H86" i="7"/>
  <c r="H294" i="7"/>
  <c r="H155" i="7"/>
  <c r="B301" i="7" l="1"/>
  <c r="AB41" i="7"/>
  <c r="AB442" i="7" s="1"/>
  <c r="X29" i="7"/>
  <c r="X430" i="7" s="1"/>
  <c r="AH6" i="7"/>
  <c r="AZ5" i="7"/>
  <c r="B89" i="7"/>
  <c r="B90" i="7" s="1"/>
  <c r="B156" i="7"/>
  <c r="AX294" i="7"/>
  <c r="AS294" i="7"/>
  <c r="AN294" i="7"/>
  <c r="AW294" i="7"/>
  <c r="AG294" i="7"/>
  <c r="BD86" i="7"/>
  <c r="AE86" i="7"/>
  <c r="AS86" i="7"/>
  <c r="AQ86" i="7"/>
  <c r="Y86" i="7"/>
  <c r="V154" i="7"/>
  <c r="AB154" i="7"/>
  <c r="Z154" i="7"/>
  <c r="AN154" i="7"/>
  <c r="AS153" i="7"/>
  <c r="AM153" i="7"/>
  <c r="V153" i="7"/>
  <c r="AU153" i="7"/>
  <c r="AE153" i="7"/>
  <c r="AB293" i="7"/>
  <c r="AX293" i="7"/>
  <c r="Y294" i="7"/>
  <c r="AA294" i="7"/>
  <c r="BB294" i="7"/>
  <c r="X294" i="7"/>
  <c r="AU294" i="7"/>
  <c r="AV86" i="7"/>
  <c r="W86" i="7"/>
  <c r="AK86" i="7"/>
  <c r="AI86" i="7"/>
  <c r="AX86" i="7"/>
  <c r="BA154" i="7"/>
  <c r="AY154" i="7"/>
  <c r="BE154" i="7"/>
  <c r="AM154" i="7"/>
  <c r="Z153" i="7"/>
  <c r="AQ153" i="7"/>
  <c r="AC153" i="7"/>
  <c r="AY153" i="7"/>
  <c r="AB153" i="7"/>
  <c r="AZ293" i="7"/>
  <c r="AM294" i="7"/>
  <c r="AH294" i="7"/>
  <c r="AC294" i="7"/>
  <c r="AL294" i="7"/>
  <c r="V294" i="7"/>
  <c r="AN86" i="7"/>
  <c r="BB86" i="7"/>
  <c r="AC86" i="7"/>
  <c r="AA86" i="7"/>
  <c r="AW86" i="7"/>
  <c r="AS154" i="7"/>
  <c r="AQ154" i="7"/>
  <c r="AW154" i="7"/>
  <c r="AF154" i="7"/>
  <c r="BC153" i="7"/>
  <c r="BB153" i="7"/>
  <c r="AJ153" i="7"/>
  <c r="BD153" i="7"/>
  <c r="AF153" i="7"/>
  <c r="BD293" i="7"/>
  <c r="Y293" i="7"/>
  <c r="AI293" i="7"/>
  <c r="AT293" i="7"/>
  <c r="AC293" i="7"/>
  <c r="AR294" i="7"/>
  <c r="AM86" i="7"/>
  <c r="AJ154" i="7"/>
  <c r="X153" i="7"/>
  <c r="W293" i="7"/>
  <c r="BA294" i="7"/>
  <c r="AV294" i="7"/>
  <c r="AY294" i="7"/>
  <c r="AQ294" i="7"/>
  <c r="AI294" i="7"/>
  <c r="AF86" i="7"/>
  <c r="AT86" i="7"/>
  <c r="AZ86" i="7"/>
  <c r="AH86" i="7"/>
  <c r="AP86" i="7"/>
  <c r="AK154" i="7"/>
  <c r="AI154" i="7"/>
  <c r="AO154" i="7"/>
  <c r="AE154" i="7"/>
  <c r="AN153" i="7"/>
  <c r="AW153" i="7"/>
  <c r="AV153" i="7"/>
  <c r="AK153" i="7"/>
  <c r="AO153" i="7"/>
  <c r="Z293" i="7"/>
  <c r="BB293" i="7"/>
  <c r="AP293" i="7"/>
  <c r="AG293" i="7"/>
  <c r="Z294" i="7"/>
  <c r="BA86" i="7"/>
  <c r="AH154" i="7"/>
  <c r="W153" i="7"/>
  <c r="AU293" i="7"/>
  <c r="AB294" i="7"/>
  <c r="W294" i="7"/>
  <c r="BE294" i="7"/>
  <c r="AO294" i="7"/>
  <c r="X86" i="7"/>
  <c r="AL86" i="7"/>
  <c r="AR86" i="7"/>
  <c r="AG86" i="7"/>
  <c r="BB154" i="7"/>
  <c r="AC154" i="7"/>
  <c r="AA154" i="7"/>
  <c r="AG154" i="7"/>
  <c r="X154" i="7"/>
  <c r="Y153" i="7"/>
  <c r="AR153" i="7"/>
  <c r="AA153" i="7"/>
  <c r="BE153" i="7"/>
  <c r="X293" i="7"/>
  <c r="AW293" i="7"/>
  <c r="AJ293" i="7"/>
  <c r="AS293" i="7"/>
  <c r="AR293" i="7"/>
  <c r="AD154" i="7"/>
  <c r="AD153" i="7"/>
  <c r="BA293" i="7"/>
  <c r="AO293" i="7"/>
  <c r="AP294" i="7"/>
  <c r="AK294" i="7"/>
  <c r="AF294" i="7"/>
  <c r="BC294" i="7"/>
  <c r="BC86" i="7"/>
  <c r="AD86" i="7"/>
  <c r="AJ86" i="7"/>
  <c r="AO86" i="7"/>
  <c r="AT154" i="7"/>
  <c r="AZ154" i="7"/>
  <c r="AX154" i="7"/>
  <c r="Y154" i="7"/>
  <c r="W154" i="7"/>
  <c r="AI153" i="7"/>
  <c r="BA153" i="7"/>
  <c r="AL153" i="7"/>
  <c r="AG153" i="7"/>
  <c r="V293" i="7"/>
  <c r="AD293" i="7"/>
  <c r="AK293" i="7"/>
  <c r="AA293" i="7"/>
  <c r="BC293" i="7"/>
  <c r="AM293" i="7"/>
  <c r="AE294" i="7"/>
  <c r="BE86" i="7"/>
  <c r="BC154" i="7"/>
  <c r="AT153" i="7"/>
  <c r="AE293" i="7"/>
  <c r="BE293" i="7"/>
  <c r="AY293" i="7"/>
  <c r="BD294" i="7"/>
  <c r="AZ294" i="7"/>
  <c r="AT294" i="7"/>
  <c r="AD294" i="7"/>
  <c r="AU86" i="7"/>
  <c r="V86" i="7"/>
  <c r="AB86" i="7"/>
  <c r="Z86" i="7"/>
  <c r="AL154" i="7"/>
  <c r="AR154" i="7"/>
  <c r="AP154" i="7"/>
  <c r="AV154" i="7"/>
  <c r="BD154" i="7"/>
  <c r="AZ153" i="7"/>
  <c r="AH153" i="7"/>
  <c r="AP153" i="7"/>
  <c r="AX153" i="7"/>
  <c r="AV293" i="7"/>
  <c r="AN293" i="7"/>
  <c r="AL293" i="7"/>
  <c r="AJ294" i="7"/>
  <c r="AY86" i="7"/>
  <c r="AU154" i="7"/>
  <c r="AQ293" i="7"/>
  <c r="AH293" i="7"/>
  <c r="AF293" i="7"/>
  <c r="D155" i="7"/>
  <c r="H87" i="7"/>
  <c r="H88" i="7"/>
  <c r="I88" i="7"/>
  <c r="I295" i="7"/>
  <c r="I87" i="7"/>
  <c r="H295" i="7"/>
  <c r="F296" i="7"/>
  <c r="F87" i="7"/>
  <c r="D156" i="7"/>
  <c r="J88" i="7"/>
  <c r="F156" i="7"/>
  <c r="F88" i="7"/>
  <c r="I155" i="7"/>
  <c r="J87" i="7"/>
  <c r="D301" i="7"/>
  <c r="B302" i="7" l="1"/>
  <c r="AG429" i="7"/>
  <c r="AH28" i="7" s="1"/>
  <c r="AG441" i="7"/>
  <c r="AH40" i="7" s="1"/>
  <c r="AC41" i="7"/>
  <c r="AC442" i="7" s="1"/>
  <c r="Y29" i="7"/>
  <c r="Y430" i="7" s="1"/>
  <c r="BA5" i="7"/>
  <c r="AH7" i="7"/>
  <c r="B91" i="7"/>
  <c r="B157" i="7"/>
  <c r="X88" i="7"/>
  <c r="AL88" i="7"/>
  <c r="AR88" i="7"/>
  <c r="AH88" i="7"/>
  <c r="AY87" i="7"/>
  <c r="AF87" i="7"/>
  <c r="AD88" i="7"/>
  <c r="BE88" i="7"/>
  <c r="AQ87" i="7"/>
  <c r="BB87" i="7"/>
  <c r="BC87" i="7"/>
  <c r="BC88" i="7"/>
  <c r="AW87" i="7"/>
  <c r="V87" i="7"/>
  <c r="AU88" i="7"/>
  <c r="V88" i="7"/>
  <c r="AB88" i="7"/>
  <c r="Y88" i="7"/>
  <c r="AI87" i="7"/>
  <c r="AO87" i="7"/>
  <c r="AM88" i="7"/>
  <c r="BA88" i="7"/>
  <c r="AY88" i="7"/>
  <c r="AX88" i="7"/>
  <c r="AA87" i="7"/>
  <c r="AG87" i="7"/>
  <c r="AU87" i="7"/>
  <c r="BA87" i="7"/>
  <c r="AX87" i="7"/>
  <c r="AM87" i="7"/>
  <c r="W88" i="7"/>
  <c r="AP88" i="7"/>
  <c r="AP87" i="7"/>
  <c r="AT87" i="7"/>
  <c r="BD88" i="7"/>
  <c r="AE88" i="7"/>
  <c r="AS88" i="7"/>
  <c r="AQ88" i="7"/>
  <c r="AW88" i="7"/>
  <c r="AZ87" i="7"/>
  <c r="Y87" i="7"/>
  <c r="AK87" i="7"/>
  <c r="AI88" i="7"/>
  <c r="AR87" i="7"/>
  <c r="AE87" i="7"/>
  <c r="AV87" i="7"/>
  <c r="AV88" i="7"/>
  <c r="AK88" i="7"/>
  <c r="BD87" i="7"/>
  <c r="W87" i="7"/>
  <c r="AN88" i="7"/>
  <c r="BB88" i="7"/>
  <c r="AC88" i="7"/>
  <c r="AA88" i="7"/>
  <c r="AG88" i="7"/>
  <c r="AJ87" i="7"/>
  <c r="AH87" i="7"/>
  <c r="AL87" i="7"/>
  <c r="AF88" i="7"/>
  <c r="AT88" i="7"/>
  <c r="AZ88" i="7"/>
  <c r="Z88" i="7"/>
  <c r="AO88" i="7"/>
  <c r="AB87" i="7"/>
  <c r="Z87" i="7"/>
  <c r="AN87" i="7"/>
  <c r="AD87" i="7"/>
  <c r="AS87" i="7"/>
  <c r="BE87" i="7"/>
  <c r="AC87" i="7"/>
  <c r="AJ88" i="7"/>
  <c r="X87" i="7"/>
  <c r="H156" i="7"/>
  <c r="J155" i="7"/>
  <c r="I156" i="7"/>
  <c r="J296" i="7"/>
  <c r="J89" i="7"/>
  <c r="F297" i="7"/>
  <c r="H89" i="7"/>
  <c r="F89" i="7"/>
  <c r="F90" i="7"/>
  <c r="I90" i="7"/>
  <c r="J90" i="7"/>
  <c r="H296" i="7"/>
  <c r="H90" i="7"/>
  <c r="I89" i="7"/>
  <c r="J295" i="7"/>
  <c r="D302" i="7"/>
  <c r="D157" i="7"/>
  <c r="B303" i="7" l="1"/>
  <c r="AD41" i="7"/>
  <c r="AD442" i="7" s="1"/>
  <c r="Z29" i="7"/>
  <c r="Z430" i="7" s="1"/>
  <c r="AI6" i="7"/>
  <c r="BB5" i="7"/>
  <c r="B92" i="7"/>
  <c r="B158" i="7"/>
  <c r="W295" i="7"/>
  <c r="AH295" i="7"/>
  <c r="AW295" i="7"/>
  <c r="AK295" i="7"/>
  <c r="AN295" i="7"/>
  <c r="BD90" i="7"/>
  <c r="AE90" i="7"/>
  <c r="AS90" i="7"/>
  <c r="AQ90" i="7"/>
  <c r="AO90" i="7"/>
  <c r="AY89" i="7"/>
  <c r="BE89" i="7"/>
  <c r="AF89" i="7"/>
  <c r="V89" i="7"/>
  <c r="AV155" i="7"/>
  <c r="AX155" i="7"/>
  <c r="AW155" i="7"/>
  <c r="AL155" i="7"/>
  <c r="BA295" i="7"/>
  <c r="AF295" i="7"/>
  <c r="BB295" i="7"/>
  <c r="AR295" i="7"/>
  <c r="AY295" i="7"/>
  <c r="AV90" i="7"/>
  <c r="W90" i="7"/>
  <c r="AK90" i="7"/>
  <c r="AI90" i="7"/>
  <c r="AH90" i="7"/>
  <c r="AQ89" i="7"/>
  <c r="AW89" i="7"/>
  <c r="X89" i="7"/>
  <c r="BA89" i="7"/>
  <c r="AF155" i="7"/>
  <c r="AE155" i="7"/>
  <c r="BB155" i="7"/>
  <c r="AU155" i="7"/>
  <c r="AB295" i="7"/>
  <c r="AE295" i="7"/>
  <c r="AI295" i="7"/>
  <c r="AT295" i="7"/>
  <c r="Z295" i="7"/>
  <c r="AN90" i="7"/>
  <c r="BB90" i="7"/>
  <c r="AC90" i="7"/>
  <c r="AA90" i="7"/>
  <c r="AG90" i="7"/>
  <c r="AI89" i="7"/>
  <c r="AO89" i="7"/>
  <c r="BC89" i="7"/>
  <c r="AD89" i="7"/>
  <c r="BC155" i="7"/>
  <c r="AK155" i="7"/>
  <c r="AM155" i="7"/>
  <c r="AB155" i="7"/>
  <c r="AJ295" i="7"/>
  <c r="Y295" i="7"/>
  <c r="AA295" i="7"/>
  <c r="AX295" i="7"/>
  <c r="AC295" i="7"/>
  <c r="AF90" i="7"/>
  <c r="AT90" i="7"/>
  <c r="AZ90" i="7"/>
  <c r="AX90" i="7"/>
  <c r="BE90" i="7"/>
  <c r="AA89" i="7"/>
  <c r="AG89" i="7"/>
  <c r="AU89" i="7"/>
  <c r="AT89" i="7"/>
  <c r="AC155" i="7"/>
  <c r="AR155" i="7"/>
  <c r="AA155" i="7"/>
  <c r="AY155" i="7"/>
  <c r="AD295" i="7"/>
  <c r="AM295" i="7"/>
  <c r="AS295" i="7"/>
  <c r="AG295" i="7"/>
  <c r="X90" i="7"/>
  <c r="AL90" i="7"/>
  <c r="AR90" i="7"/>
  <c r="Y90" i="7"/>
  <c r="AZ89" i="7"/>
  <c r="AX89" i="7"/>
  <c r="Y89" i="7"/>
  <c r="AM89" i="7"/>
  <c r="AC89" i="7"/>
  <c r="BE155" i="7"/>
  <c r="BD155" i="7"/>
  <c r="AJ155" i="7"/>
  <c r="X155" i="7"/>
  <c r="AQ155" i="7"/>
  <c r="BE295" i="7"/>
  <c r="AQ295" i="7"/>
  <c r="AL295" i="7"/>
  <c r="AO295" i="7"/>
  <c r="BC90" i="7"/>
  <c r="AD90" i="7"/>
  <c r="AJ90" i="7"/>
  <c r="AW90" i="7"/>
  <c r="AR89" i="7"/>
  <c r="AP89" i="7"/>
  <c r="BD89" i="7"/>
  <c r="AE89" i="7"/>
  <c r="AS89" i="7"/>
  <c r="AO155" i="7"/>
  <c r="W155" i="7"/>
  <c r="Y155" i="7"/>
  <c r="AG155" i="7"/>
  <c r="V155" i="7"/>
  <c r="AV295" i="7"/>
  <c r="AZ295" i="7"/>
  <c r="AU295" i="7"/>
  <c r="AP295" i="7"/>
  <c r="AU90" i="7"/>
  <c r="V90" i="7"/>
  <c r="AB90" i="7"/>
  <c r="AP90" i="7"/>
  <c r="AJ89" i="7"/>
  <c r="AH89" i="7"/>
  <c r="AV89" i="7"/>
  <c r="W89" i="7"/>
  <c r="AL89" i="7"/>
  <c r="AI155" i="7"/>
  <c r="AT155" i="7"/>
  <c r="AS155" i="7"/>
  <c r="BA155" i="7"/>
  <c r="AN155" i="7"/>
  <c r="BD295" i="7"/>
  <c r="X295" i="7"/>
  <c r="BC295" i="7"/>
  <c r="V295" i="7"/>
  <c r="AM90" i="7"/>
  <c r="BA90" i="7"/>
  <c r="AY90" i="7"/>
  <c r="Z90" i="7"/>
  <c r="AB89" i="7"/>
  <c r="Z89" i="7"/>
  <c r="AN89" i="7"/>
  <c r="BB89" i="7"/>
  <c r="AK89" i="7"/>
  <c r="AP155" i="7"/>
  <c r="AD155" i="7"/>
  <c r="AZ155" i="7"/>
  <c r="Z155" i="7"/>
  <c r="AH155" i="7"/>
  <c r="I91" i="7"/>
  <c r="H158" i="7"/>
  <c r="J156" i="7"/>
  <c r="I157" i="7"/>
  <c r="H297" i="7"/>
  <c r="F298" i="7"/>
  <c r="F91" i="7"/>
  <c r="F157" i="7"/>
  <c r="J157" i="7"/>
  <c r="D303" i="7"/>
  <c r="H91" i="7"/>
  <c r="J91" i="7"/>
  <c r="J297" i="7"/>
  <c r="I296" i="7"/>
  <c r="H157" i="7"/>
  <c r="I297" i="7"/>
  <c r="D158" i="7"/>
  <c r="B304" i="7" l="1"/>
  <c r="AH441" i="7"/>
  <c r="AI40" i="7" s="1"/>
  <c r="AH429" i="7"/>
  <c r="AI28" i="7" s="1"/>
  <c r="AE41" i="7"/>
  <c r="AE442" i="7" s="1"/>
  <c r="AA29" i="7"/>
  <c r="AA430" i="7" s="1"/>
  <c r="BC5" i="7"/>
  <c r="AI7" i="7"/>
  <c r="B93" i="7"/>
  <c r="B159" i="7"/>
  <c r="AR296" i="7"/>
  <c r="AV296" i="7"/>
  <c r="AY296" i="7"/>
  <c r="AW296" i="7"/>
  <c r="BA296" i="7"/>
  <c r="BE157" i="7"/>
  <c r="AF157" i="7"/>
  <c r="AT157" i="7"/>
  <c r="AJ157" i="7"/>
  <c r="AZ91" i="7"/>
  <c r="AX91" i="7"/>
  <c r="Y91" i="7"/>
  <c r="AM91" i="7"/>
  <c r="Z297" i="7"/>
  <c r="BB297" i="7"/>
  <c r="BA156" i="7"/>
  <c r="AM156" i="7"/>
  <c r="AA296" i="7"/>
  <c r="AU296" i="7"/>
  <c r="AX296" i="7"/>
  <c r="AI296" i="7"/>
  <c r="Z296" i="7"/>
  <c r="AW157" i="7"/>
  <c r="X157" i="7"/>
  <c r="AL157" i="7"/>
  <c r="AI157" i="7"/>
  <c r="AR91" i="7"/>
  <c r="AP91" i="7"/>
  <c r="BD91" i="7"/>
  <c r="AE91" i="7"/>
  <c r="AD91" i="7"/>
  <c r="AD297" i="7"/>
  <c r="AV297" i="7"/>
  <c r="AQ297" i="7"/>
  <c r="AC297" i="7"/>
  <c r="AR297" i="7"/>
  <c r="AW156" i="7"/>
  <c r="BD156" i="7"/>
  <c r="AY156" i="7"/>
  <c r="AS156" i="7"/>
  <c r="AS296" i="7"/>
  <c r="AO157" i="7"/>
  <c r="AD157" i="7"/>
  <c r="AJ91" i="7"/>
  <c r="AH91" i="7"/>
  <c r="W91" i="7"/>
  <c r="V91" i="7"/>
  <c r="AM297" i="7"/>
  <c r="AF297" i="7"/>
  <c r="AP297" i="7"/>
  <c r="AJ156" i="7"/>
  <c r="BB156" i="7"/>
  <c r="AH296" i="7"/>
  <c r="AE296" i="7"/>
  <c r="AK296" i="7"/>
  <c r="AJ296" i="7"/>
  <c r="BC157" i="7"/>
  <c r="AB157" i="7"/>
  <c r="AV91" i="7"/>
  <c r="AJ297" i="7"/>
  <c r="AA297" i="7"/>
  <c r="BC156" i="7"/>
  <c r="AC296" i="7"/>
  <c r="X296" i="7"/>
  <c r="AZ296" i="7"/>
  <c r="AO296" i="7"/>
  <c r="AB296" i="7"/>
  <c r="AG157" i="7"/>
  <c r="AU157" i="7"/>
  <c r="V157" i="7"/>
  <c r="AA157" i="7"/>
  <c r="AB91" i="7"/>
  <c r="Z91" i="7"/>
  <c r="AN91" i="7"/>
  <c r="AT91" i="7"/>
  <c r="AC91" i="7"/>
  <c r="AH297" i="7"/>
  <c r="BA297" i="7"/>
  <c r="AN297" i="7"/>
  <c r="Y297" i="7"/>
  <c r="X297" i="7"/>
  <c r="AE156" i="7"/>
  <c r="AX156" i="7"/>
  <c r="AR156" i="7"/>
  <c r="AF156" i="7"/>
  <c r="AS91" i="7"/>
  <c r="AY297" i="7"/>
  <c r="AT297" i="7"/>
  <c r="AZ156" i="7"/>
  <c r="AU156" i="7"/>
  <c r="AI156" i="7"/>
  <c r="W296" i="7"/>
  <c r="AD296" i="7"/>
  <c r="AG296" i="7"/>
  <c r="Y296" i="7"/>
  <c r="AX157" i="7"/>
  <c r="Y157" i="7"/>
  <c r="AM157" i="7"/>
  <c r="BA157" i="7"/>
  <c r="AZ157" i="7"/>
  <c r="AY91" i="7"/>
  <c r="BE91" i="7"/>
  <c r="AF91" i="7"/>
  <c r="AW297" i="7"/>
  <c r="W297" i="7"/>
  <c r="AC156" i="7"/>
  <c r="AH156" i="7"/>
  <c r="AQ156" i="7"/>
  <c r="X156" i="7"/>
  <c r="AP296" i="7"/>
  <c r="AF296" i="7"/>
  <c r="AT296" i="7"/>
  <c r="BB296" i="7"/>
  <c r="AP157" i="7"/>
  <c r="BD157" i="7"/>
  <c r="AE157" i="7"/>
  <c r="AS157" i="7"/>
  <c r="AY157" i="7"/>
  <c r="AQ91" i="7"/>
  <c r="AW91" i="7"/>
  <c r="X91" i="7"/>
  <c r="AL91" i="7"/>
  <c r="AU297" i="7"/>
  <c r="AG297" i="7"/>
  <c r="AK297" i="7"/>
  <c r="AZ297" i="7"/>
  <c r="AN156" i="7"/>
  <c r="AT156" i="7"/>
  <c r="Z156" i="7"/>
  <c r="BE156" i="7"/>
  <c r="AA156" i="7"/>
  <c r="AV157" i="7"/>
  <c r="AK157" i="7"/>
  <c r="AR157" i="7"/>
  <c r="AO91" i="7"/>
  <c r="BC91" i="7"/>
  <c r="V297" i="7"/>
  <c r="AI297" i="7"/>
  <c r="AG156" i="7"/>
  <c r="AK156" i="7"/>
  <c r="V296" i="7"/>
  <c r="AM296" i="7"/>
  <c r="BC296" i="7"/>
  <c r="AN296" i="7"/>
  <c r="AH157" i="7"/>
  <c r="W157" i="7"/>
  <c r="AI91" i="7"/>
  <c r="AK91" i="7"/>
  <c r="AO297" i="7"/>
  <c r="AX297" i="7"/>
  <c r="AB156" i="7"/>
  <c r="BD296" i="7"/>
  <c r="AQ296" i="7"/>
  <c r="BE296" i="7"/>
  <c r="AL296" i="7"/>
  <c r="Z157" i="7"/>
  <c r="AN157" i="7"/>
  <c r="BB157" i="7"/>
  <c r="AC157" i="7"/>
  <c r="AQ157" i="7"/>
  <c r="AA91" i="7"/>
  <c r="AG91" i="7"/>
  <c r="AU91" i="7"/>
  <c r="BB91" i="7"/>
  <c r="AB297" i="7"/>
  <c r="AE297" i="7"/>
  <c r="BE297" i="7"/>
  <c r="BD297" i="7"/>
  <c r="AV156" i="7"/>
  <c r="Y156" i="7"/>
  <c r="AL156" i="7"/>
  <c r="AP156" i="7"/>
  <c r="W156" i="7"/>
  <c r="BA91" i="7"/>
  <c r="BC297" i="7"/>
  <c r="AS297" i="7"/>
  <c r="AL297" i="7"/>
  <c r="AD156" i="7"/>
  <c r="V156" i="7"/>
  <c r="AO156" i="7"/>
  <c r="H298" i="7"/>
  <c r="J92" i="7"/>
  <c r="F299" i="7"/>
  <c r="D304" i="7"/>
  <c r="F159" i="7"/>
  <c r="H92" i="7"/>
  <c r="F92" i="7"/>
  <c r="J298" i="7"/>
  <c r="F158" i="7"/>
  <c r="I158" i="7"/>
  <c r="I92" i="7"/>
  <c r="J158" i="7"/>
  <c r="D159" i="7"/>
  <c r="I159" i="7"/>
  <c r="B305" i="7" l="1"/>
  <c r="AF41" i="7"/>
  <c r="AF442" i="7" s="1"/>
  <c r="V443" i="7"/>
  <c r="AB29" i="7"/>
  <c r="AB430" i="7" s="1"/>
  <c r="AJ6" i="7"/>
  <c r="BD5" i="7"/>
  <c r="B94" i="7"/>
  <c r="B95" i="7" s="1"/>
  <c r="B160" i="7"/>
  <c r="BB158" i="7"/>
  <c r="AC158" i="7"/>
  <c r="AA158" i="7"/>
  <c r="AG158" i="7"/>
  <c r="AV158" i="7"/>
  <c r="X92" i="7"/>
  <c r="AL92" i="7"/>
  <c r="AR92" i="7"/>
  <c r="AO92" i="7"/>
  <c r="AT158" i="7"/>
  <c r="AZ158" i="7"/>
  <c r="AX158" i="7"/>
  <c r="Y158" i="7"/>
  <c r="AU158" i="7"/>
  <c r="BC92" i="7"/>
  <c r="AD92" i="7"/>
  <c r="AJ92" i="7"/>
  <c r="AW92" i="7"/>
  <c r="AI158" i="7"/>
  <c r="AZ92" i="7"/>
  <c r="AL158" i="7"/>
  <c r="AR158" i="7"/>
  <c r="AP158" i="7"/>
  <c r="AF158" i="7"/>
  <c r="AN158" i="7"/>
  <c r="AU92" i="7"/>
  <c r="V92" i="7"/>
  <c r="AB92" i="7"/>
  <c r="AH92" i="7"/>
  <c r="AF92" i="7"/>
  <c r="AT92" i="7"/>
  <c r="AD158" i="7"/>
  <c r="AJ158" i="7"/>
  <c r="AH158" i="7"/>
  <c r="AE158" i="7"/>
  <c r="AM158" i="7"/>
  <c r="AM92" i="7"/>
  <c r="BA92" i="7"/>
  <c r="AY92" i="7"/>
  <c r="AX92" i="7"/>
  <c r="AA92" i="7"/>
  <c r="Y92" i="7"/>
  <c r="V158" i="7"/>
  <c r="AB158" i="7"/>
  <c r="Z158" i="7"/>
  <c r="BD158" i="7"/>
  <c r="BD92" i="7"/>
  <c r="AE92" i="7"/>
  <c r="AS92" i="7"/>
  <c r="AQ92" i="7"/>
  <c r="AG92" i="7"/>
  <c r="AS158" i="7"/>
  <c r="AW158" i="7"/>
  <c r="AN92" i="7"/>
  <c r="AC92" i="7"/>
  <c r="AO158" i="7"/>
  <c r="BA158" i="7"/>
  <c r="AY158" i="7"/>
  <c r="BE158" i="7"/>
  <c r="X158" i="7"/>
  <c r="AV92" i="7"/>
  <c r="W92" i="7"/>
  <c r="AK92" i="7"/>
  <c r="AI92" i="7"/>
  <c r="Z92" i="7"/>
  <c r="BB92" i="7"/>
  <c r="AK158" i="7"/>
  <c r="W158" i="7"/>
  <c r="AP92" i="7"/>
  <c r="AQ158" i="7"/>
  <c r="BC158" i="7"/>
  <c r="BE92" i="7"/>
  <c r="I298" i="7"/>
  <c r="I93" i="7"/>
  <c r="F160" i="7"/>
  <c r="F93" i="7"/>
  <c r="D305" i="7"/>
  <c r="H159" i="7"/>
  <c r="J93" i="7"/>
  <c r="F300" i="7"/>
  <c r="H93" i="7"/>
  <c r="H299" i="7"/>
  <c r="J299" i="7"/>
  <c r="I299" i="7"/>
  <c r="J159" i="7"/>
  <c r="D160" i="7"/>
  <c r="B306" i="7" l="1"/>
  <c r="AI441" i="7"/>
  <c r="AJ40" i="7" s="1"/>
  <c r="AI429" i="7"/>
  <c r="AJ28" i="7" s="1"/>
  <c r="AG41" i="7"/>
  <c r="AG442" i="7" s="1"/>
  <c r="W42" i="7"/>
  <c r="W443" i="7" s="1"/>
  <c r="AC29" i="7"/>
  <c r="AC430" i="7" s="1"/>
  <c r="BE5" i="7"/>
  <c r="AJ7" i="7"/>
  <c r="B96" i="7"/>
  <c r="B161" i="7"/>
  <c r="W299" i="7"/>
  <c r="X299" i="7"/>
  <c r="AE299" i="7"/>
  <c r="AH299" i="7"/>
  <c r="AN299" i="7"/>
  <c r="AX159" i="7"/>
  <c r="W159" i="7"/>
  <c r="AA159" i="7"/>
  <c r="BE93" i="7"/>
  <c r="AU298" i="7"/>
  <c r="AK298" i="7"/>
  <c r="AK299" i="7"/>
  <c r="AX299" i="7"/>
  <c r="AL299" i="7"/>
  <c r="AO299" i="7"/>
  <c r="AQ299" i="7"/>
  <c r="Y159" i="7"/>
  <c r="AQ159" i="7"/>
  <c r="AK159" i="7"/>
  <c r="BE159" i="7"/>
  <c r="AZ159" i="7"/>
  <c r="AQ93" i="7"/>
  <c r="AW93" i="7"/>
  <c r="X93" i="7"/>
  <c r="AD93" i="7"/>
  <c r="Y298" i="7"/>
  <c r="AI298" i="7"/>
  <c r="AA298" i="7"/>
  <c r="AE298" i="7"/>
  <c r="AM159" i="7"/>
  <c r="AF159" i="7"/>
  <c r="AI93" i="7"/>
  <c r="BC93" i="7"/>
  <c r="AC93" i="7"/>
  <c r="AV298" i="7"/>
  <c r="BB298" i="7"/>
  <c r="BE298" i="7"/>
  <c r="AI299" i="7"/>
  <c r="BA299" i="7"/>
  <c r="AR299" i="7"/>
  <c r="BE299" i="7"/>
  <c r="AY299" i="7"/>
  <c r="AO159" i="7"/>
  <c r="AJ159" i="7"/>
  <c r="AU159" i="7"/>
  <c r="AO93" i="7"/>
  <c r="AY298" i="7"/>
  <c r="AG298" i="7"/>
  <c r="BD299" i="7"/>
  <c r="AG299" i="7"/>
  <c r="AP299" i="7"/>
  <c r="Y299" i="7"/>
  <c r="AF299" i="7"/>
  <c r="BA159" i="7"/>
  <c r="AD159" i="7"/>
  <c r="BC159" i="7"/>
  <c r="AT159" i="7"/>
  <c r="AY159" i="7"/>
  <c r="AA93" i="7"/>
  <c r="AG93" i="7"/>
  <c r="AU93" i="7"/>
  <c r="BB93" i="7"/>
  <c r="V298" i="7"/>
  <c r="AJ298" i="7"/>
  <c r="AP298" i="7"/>
  <c r="AW298" i="7"/>
  <c r="AW159" i="7"/>
  <c r="AP93" i="7"/>
  <c r="AS93" i="7"/>
  <c r="W298" i="7"/>
  <c r="AZ298" i="7"/>
  <c r="Z298" i="7"/>
  <c r="AM299" i="7"/>
  <c r="AS299" i="7"/>
  <c r="AV299" i="7"/>
  <c r="AU299" i="7"/>
  <c r="AR159" i="7"/>
  <c r="AG159" i="7"/>
  <c r="Z159" i="7"/>
  <c r="AB159" i="7"/>
  <c r="AZ93" i="7"/>
  <c r="AX93" i="7"/>
  <c r="Y93" i="7"/>
  <c r="AM93" i="7"/>
  <c r="V93" i="7"/>
  <c r="AX298" i="7"/>
  <c r="AC298" i="7"/>
  <c r="BC298" i="7"/>
  <c r="AF298" i="7"/>
  <c r="AD298" i="7"/>
  <c r="AN159" i="7"/>
  <c r="BD93" i="7"/>
  <c r="AO298" i="7"/>
  <c r="BD298" i="7"/>
  <c r="AS298" i="7"/>
  <c r="BB299" i="7"/>
  <c r="AT299" i="7"/>
  <c r="BC299" i="7"/>
  <c r="V299" i="7"/>
  <c r="AP159" i="7"/>
  <c r="V159" i="7"/>
  <c r="AR93" i="7"/>
  <c r="AE93" i="7"/>
  <c r="BA298" i="7"/>
  <c r="AL298" i="7"/>
  <c r="AC299" i="7"/>
  <c r="AZ299" i="7"/>
  <c r="AD299" i="7"/>
  <c r="AB299" i="7"/>
  <c r="BD159" i="7"/>
  <c r="AH159" i="7"/>
  <c r="BB159" i="7"/>
  <c r="X159" i="7"/>
  <c r="AJ93" i="7"/>
  <c r="AH93" i="7"/>
  <c r="AV93" i="7"/>
  <c r="W93" i="7"/>
  <c r="BA93" i="7"/>
  <c r="AN298" i="7"/>
  <c r="AA299" i="7"/>
  <c r="AW299" i="7"/>
  <c r="AJ299" i="7"/>
  <c r="Z299" i="7"/>
  <c r="AE159" i="7"/>
  <c r="AV159" i="7"/>
  <c r="AC159" i="7"/>
  <c r="AL159" i="7"/>
  <c r="AB93" i="7"/>
  <c r="Z93" i="7"/>
  <c r="AN93" i="7"/>
  <c r="AL93" i="7"/>
  <c r="AT93" i="7"/>
  <c r="AR298" i="7"/>
  <c r="AM298" i="7"/>
  <c r="AT298" i="7"/>
  <c r="AQ298" i="7"/>
  <c r="X298" i="7"/>
  <c r="AS159" i="7"/>
  <c r="AI159" i="7"/>
  <c r="AY93" i="7"/>
  <c r="AF93" i="7"/>
  <c r="AK93" i="7"/>
  <c r="AH298" i="7"/>
  <c r="AB298" i="7"/>
  <c r="I95" i="7"/>
  <c r="H160" i="7"/>
  <c r="D161" i="7"/>
  <c r="H300" i="7"/>
  <c r="F301" i="7"/>
  <c r="H95" i="7"/>
  <c r="D306" i="7"/>
  <c r="H161" i="7"/>
  <c r="J160" i="7"/>
  <c r="I94" i="7"/>
  <c r="I160" i="7"/>
  <c r="I161" i="7"/>
  <c r="H94" i="7"/>
  <c r="F94" i="7"/>
  <c r="F161" i="7"/>
  <c r="J95" i="7"/>
  <c r="I300" i="7"/>
  <c r="J94" i="7"/>
  <c r="F95" i="7"/>
  <c r="B307" i="7" l="1"/>
  <c r="X42" i="7"/>
  <c r="X443" i="7" s="1"/>
  <c r="AH41" i="7"/>
  <c r="AH442" i="7" s="1"/>
  <c r="AD29" i="7"/>
  <c r="AD430" i="7" s="1"/>
  <c r="AK6" i="7"/>
  <c r="B97" i="7"/>
  <c r="B162" i="7"/>
  <c r="AZ95" i="7"/>
  <c r="AX95" i="7"/>
  <c r="Y95" i="7"/>
  <c r="AM95" i="7"/>
  <c r="BA95" i="7"/>
  <c r="BD94" i="7"/>
  <c r="AE94" i="7"/>
  <c r="AS94" i="7"/>
  <c r="AQ94" i="7"/>
  <c r="BE94" i="7"/>
  <c r="AX160" i="7"/>
  <c r="BD160" i="7"/>
  <c r="V160" i="7"/>
  <c r="AV160" i="7"/>
  <c r="AM160" i="7"/>
  <c r="AI160" i="7"/>
  <c r="AO160" i="7"/>
  <c r="AG160" i="7"/>
  <c r="AM94" i="7"/>
  <c r="AZ160" i="7"/>
  <c r="AR95" i="7"/>
  <c r="AP95" i="7"/>
  <c r="BD95" i="7"/>
  <c r="AE95" i="7"/>
  <c r="AK95" i="7"/>
  <c r="AV94" i="7"/>
  <c r="W94" i="7"/>
  <c r="AK94" i="7"/>
  <c r="AI94" i="7"/>
  <c r="Y94" i="7"/>
  <c r="Y160" i="7"/>
  <c r="AD160" i="7"/>
  <c r="AB160" i="7"/>
  <c r="AK160" i="7"/>
  <c r="Z160" i="7"/>
  <c r="AL160" i="7"/>
  <c r="AG95" i="7"/>
  <c r="BA94" i="7"/>
  <c r="AQ160" i="7"/>
  <c r="AJ95" i="7"/>
  <c r="AH95" i="7"/>
  <c r="AV95" i="7"/>
  <c r="W95" i="7"/>
  <c r="AT95" i="7"/>
  <c r="AN94" i="7"/>
  <c r="BB94" i="7"/>
  <c r="AC94" i="7"/>
  <c r="AA94" i="7"/>
  <c r="AX94" i="7"/>
  <c r="AJ160" i="7"/>
  <c r="AA95" i="7"/>
  <c r="AB95" i="7"/>
  <c r="Z95" i="7"/>
  <c r="AN95" i="7"/>
  <c r="AD95" i="7"/>
  <c r="AS95" i="7"/>
  <c r="AF94" i="7"/>
  <c r="AT94" i="7"/>
  <c r="AZ94" i="7"/>
  <c r="AH94" i="7"/>
  <c r="AW94" i="7"/>
  <c r="AP160" i="7"/>
  <c r="AH160" i="7"/>
  <c r="BC160" i="7"/>
  <c r="AG94" i="7"/>
  <c r="W160" i="7"/>
  <c r="AY94" i="7"/>
  <c r="AN160" i="7"/>
  <c r="AY95" i="7"/>
  <c r="BE95" i="7"/>
  <c r="AF95" i="7"/>
  <c r="AC95" i="7"/>
  <c r="X94" i="7"/>
  <c r="AL94" i="7"/>
  <c r="AR94" i="7"/>
  <c r="AP94" i="7"/>
  <c r="BB160" i="7"/>
  <c r="AF160" i="7"/>
  <c r="X160" i="7"/>
  <c r="BA160" i="7"/>
  <c r="AU160" i="7"/>
  <c r="BB95" i="7"/>
  <c r="AU95" i="7"/>
  <c r="AS160" i="7"/>
  <c r="AQ95" i="7"/>
  <c r="AW95" i="7"/>
  <c r="X95" i="7"/>
  <c r="AL95" i="7"/>
  <c r="BC94" i="7"/>
  <c r="AD94" i="7"/>
  <c r="AJ94" i="7"/>
  <c r="AO94" i="7"/>
  <c r="AA160" i="7"/>
  <c r="AW160" i="7"/>
  <c r="AE160" i="7"/>
  <c r="AY160" i="7"/>
  <c r="AC160" i="7"/>
  <c r="AI95" i="7"/>
  <c r="AO95" i="7"/>
  <c r="BC95" i="7"/>
  <c r="AU94" i="7"/>
  <c r="V94" i="7"/>
  <c r="AB94" i="7"/>
  <c r="AT160" i="7"/>
  <c r="BE160" i="7"/>
  <c r="V95" i="7"/>
  <c r="Z94" i="7"/>
  <c r="AR160" i="7"/>
  <c r="J300" i="7"/>
  <c r="H301" i="7"/>
  <c r="H162" i="7"/>
  <c r="F162" i="7"/>
  <c r="D162" i="7"/>
  <c r="F302" i="7"/>
  <c r="J96" i="7"/>
  <c r="H96" i="7"/>
  <c r="I96" i="7"/>
  <c r="D307" i="7"/>
  <c r="I301" i="7"/>
  <c r="F96" i="7"/>
  <c r="J161" i="7"/>
  <c r="B308" i="7" l="1"/>
  <c r="AJ429" i="7"/>
  <c r="AK28" i="7" s="1"/>
  <c r="AJ441" i="7"/>
  <c r="AK40" i="7" s="1"/>
  <c r="AI41" i="7"/>
  <c r="AI442" i="7" s="1"/>
  <c r="Y42" i="7"/>
  <c r="Y443" i="7" s="1"/>
  <c r="AE29" i="7"/>
  <c r="AE430" i="7" s="1"/>
  <c r="AK7" i="7"/>
  <c r="B98" i="7"/>
  <c r="B163" i="7"/>
  <c r="BE161" i="7"/>
  <c r="AY161" i="7"/>
  <c r="V161" i="7"/>
  <c r="W161" i="7"/>
  <c r="AH161" i="7"/>
  <c r="X96" i="7"/>
  <c r="AL96" i="7"/>
  <c r="AR96" i="7"/>
  <c r="BE96" i="7"/>
  <c r="AG300" i="7"/>
  <c r="BB300" i="7"/>
  <c r="AT300" i="7"/>
  <c r="BC300" i="7"/>
  <c r="AV161" i="7"/>
  <c r="AO300" i="7"/>
  <c r="AX96" i="7"/>
  <c r="AM300" i="7"/>
  <c r="AF161" i="7"/>
  <c r="BB161" i="7"/>
  <c r="AQ161" i="7"/>
  <c r="AB161" i="7"/>
  <c r="BC96" i="7"/>
  <c r="Y96" i="7"/>
  <c r="AI300" i="7"/>
  <c r="BD300" i="7"/>
  <c r="AT161" i="7"/>
  <c r="AO161" i="7"/>
  <c r="Z161" i="7"/>
  <c r="AA161" i="7"/>
  <c r="AK161" i="7"/>
  <c r="AU96" i="7"/>
  <c r="V96" i="7"/>
  <c r="AB96" i="7"/>
  <c r="AB300" i="7"/>
  <c r="AZ161" i="7"/>
  <c r="BC161" i="7"/>
  <c r="AX161" i="7"/>
  <c r="AP161" i="7"/>
  <c r="AC161" i="7"/>
  <c r="AM96" i="7"/>
  <c r="BA96" i="7"/>
  <c r="AY96" i="7"/>
  <c r="AH96" i="7"/>
  <c r="Y300" i="7"/>
  <c r="W300" i="7"/>
  <c r="AW300" i="7"/>
  <c r="AN300" i="7"/>
  <c r="W96" i="7"/>
  <c r="AI96" i="7"/>
  <c r="AH300" i="7"/>
  <c r="AP300" i="7"/>
  <c r="AY300" i="7"/>
  <c r="AE300" i="7"/>
  <c r="AN161" i="7"/>
  <c r="AD161" i="7"/>
  <c r="Y161" i="7"/>
  <c r="BD161" i="7"/>
  <c r="BD96" i="7"/>
  <c r="AE96" i="7"/>
  <c r="AS96" i="7"/>
  <c r="AQ96" i="7"/>
  <c r="AG96" i="7"/>
  <c r="AX300" i="7"/>
  <c r="AV300" i="7"/>
  <c r="AF300" i="7"/>
  <c r="X300" i="7"/>
  <c r="AQ300" i="7"/>
  <c r="AK96" i="7"/>
  <c r="BE300" i="7"/>
  <c r="AD300" i="7"/>
  <c r="AP96" i="7"/>
  <c r="Z300" i="7"/>
  <c r="AW161" i="7"/>
  <c r="AR161" i="7"/>
  <c r="AM161" i="7"/>
  <c r="AE161" i="7"/>
  <c r="AV96" i="7"/>
  <c r="AW96" i="7"/>
  <c r="V300" i="7"/>
  <c r="BA300" i="7"/>
  <c r="X161" i="7"/>
  <c r="AG161" i="7"/>
  <c r="BA161" i="7"/>
  <c r="AS161" i="7"/>
  <c r="AN96" i="7"/>
  <c r="BB96" i="7"/>
  <c r="AC96" i="7"/>
  <c r="AA96" i="7"/>
  <c r="AJ300" i="7"/>
  <c r="AL161" i="7"/>
  <c r="AU161" i="7"/>
  <c r="AJ161" i="7"/>
  <c r="AI161" i="7"/>
  <c r="AF96" i="7"/>
  <c r="AT96" i="7"/>
  <c r="AZ96" i="7"/>
  <c r="Z96" i="7"/>
  <c r="AO96" i="7"/>
  <c r="AL300" i="7"/>
  <c r="AU300" i="7"/>
  <c r="AS300" i="7"/>
  <c r="AK300" i="7"/>
  <c r="AZ300" i="7"/>
  <c r="AD96" i="7"/>
  <c r="AJ96" i="7"/>
  <c r="AR300" i="7"/>
  <c r="AA300" i="7"/>
  <c r="AC300" i="7"/>
  <c r="I162" i="7"/>
  <c r="H302" i="7"/>
  <c r="F97" i="7"/>
  <c r="F303" i="7"/>
  <c r="J301" i="7"/>
  <c r="I97" i="7"/>
  <c r="I302" i="7"/>
  <c r="J97" i="7"/>
  <c r="H97" i="7"/>
  <c r="D308" i="7"/>
  <c r="D163" i="7"/>
  <c r="B309" i="7" l="1"/>
  <c r="Z42" i="7"/>
  <c r="Z443" i="7" s="1"/>
  <c r="AJ41" i="7"/>
  <c r="AJ442" i="7" s="1"/>
  <c r="AF29" i="7"/>
  <c r="AF430" i="7" s="1"/>
  <c r="AL6" i="7"/>
  <c r="B99" i="7"/>
  <c r="B164" i="7"/>
  <c r="W301" i="7"/>
  <c r="AA301" i="7"/>
  <c r="AY301" i="7"/>
  <c r="BC301" i="7"/>
  <c r="AB301" i="7"/>
  <c r="AZ97" i="7"/>
  <c r="AX97" i="7"/>
  <c r="Y97" i="7"/>
  <c r="AM97" i="7"/>
  <c r="AS97" i="7"/>
  <c r="AC301" i="7"/>
  <c r="BE301" i="7"/>
  <c r="AF301" i="7"/>
  <c r="V301" i="7"/>
  <c r="AK301" i="7"/>
  <c r="AR97" i="7"/>
  <c r="AP97" i="7"/>
  <c r="BD97" i="7"/>
  <c r="AE97" i="7"/>
  <c r="AL97" i="7"/>
  <c r="AG301" i="7"/>
  <c r="AI301" i="7"/>
  <c r="AM301" i="7"/>
  <c r="AT301" i="7"/>
  <c r="AH301" i="7"/>
  <c r="AJ97" i="7"/>
  <c r="AH97" i="7"/>
  <c r="AV97" i="7"/>
  <c r="W97" i="7"/>
  <c r="AD97" i="7"/>
  <c r="AJ301" i="7"/>
  <c r="BA301" i="7"/>
  <c r="AQ301" i="7"/>
  <c r="AV301" i="7"/>
  <c r="AN301" i="7"/>
  <c r="AB97" i="7"/>
  <c r="Z97" i="7"/>
  <c r="AN97" i="7"/>
  <c r="BB97" i="7"/>
  <c r="AK97" i="7"/>
  <c r="Z301" i="7"/>
  <c r="AO301" i="7"/>
  <c r="AP301" i="7"/>
  <c r="AZ301" i="7"/>
  <c r="AY97" i="7"/>
  <c r="BE97" i="7"/>
  <c r="AF97" i="7"/>
  <c r="V97" i="7"/>
  <c r="X97" i="7"/>
  <c r="AS301" i="7"/>
  <c r="AW301" i="7"/>
  <c r="X301" i="7"/>
  <c r="BB301" i="7"/>
  <c r="AQ97" i="7"/>
  <c r="AW97" i="7"/>
  <c r="BA97" i="7"/>
  <c r="BD301" i="7"/>
  <c r="AR301" i="7"/>
  <c r="Y301" i="7"/>
  <c r="AX301" i="7"/>
  <c r="AI97" i="7"/>
  <c r="AO97" i="7"/>
  <c r="BC97" i="7"/>
  <c r="AC97" i="7"/>
  <c r="AL301" i="7"/>
  <c r="AE301" i="7"/>
  <c r="AU301" i="7"/>
  <c r="AD301" i="7"/>
  <c r="AA97" i="7"/>
  <c r="AG97" i="7"/>
  <c r="AU97" i="7"/>
  <c r="AT97" i="7"/>
  <c r="I163" i="7"/>
  <c r="D164" i="7"/>
  <c r="D309" i="7"/>
  <c r="F163" i="7"/>
  <c r="J302" i="7"/>
  <c r="F98" i="7"/>
  <c r="H98" i="7"/>
  <c r="I303" i="7"/>
  <c r="H303" i="7"/>
  <c r="F164" i="7"/>
  <c r="F304" i="7"/>
  <c r="H163" i="7"/>
  <c r="J163" i="7"/>
  <c r="J162" i="7"/>
  <c r="I164" i="7"/>
  <c r="I98" i="7"/>
  <c r="B310" i="7" l="1"/>
  <c r="AK429" i="7"/>
  <c r="AL28" i="7" s="1"/>
  <c r="AK441" i="7"/>
  <c r="AL40" i="7" s="1"/>
  <c r="AA42" i="7"/>
  <c r="AA443" i="7" s="1"/>
  <c r="AK41" i="7"/>
  <c r="AK442" i="7" s="1"/>
  <c r="AL41" i="7" s="1"/>
  <c r="V431" i="7"/>
  <c r="AG29" i="7"/>
  <c r="AG430" i="7" s="1"/>
  <c r="AL7" i="7"/>
  <c r="B100" i="7"/>
  <c r="B165" i="7"/>
  <c r="AV162" i="7"/>
  <c r="BB162" i="7"/>
  <c r="AU162" i="7"/>
  <c r="AX162" i="7"/>
  <c r="V162" i="7"/>
  <c r="BD302" i="7"/>
  <c r="AK302" i="7"/>
  <c r="AY302" i="7"/>
  <c r="AX302" i="7"/>
  <c r="BA163" i="7"/>
  <c r="AY163" i="7"/>
  <c r="BE163" i="7"/>
  <c r="AF163" i="7"/>
  <c r="BB163" i="7"/>
  <c r="X302" i="7"/>
  <c r="AW163" i="7"/>
  <c r="AM162" i="7"/>
  <c r="AQ162" i="7"/>
  <c r="AD162" i="7"/>
  <c r="AY162" i="7"/>
  <c r="AG162" i="7"/>
  <c r="AW302" i="7"/>
  <c r="BE162" i="7"/>
  <c r="W162" i="7"/>
  <c r="AR162" i="7"/>
  <c r="AT162" i="7"/>
  <c r="AZ162" i="7"/>
  <c r="AQ302" i="7"/>
  <c r="AU302" i="7"/>
  <c r="AZ302" i="7"/>
  <c r="AB302" i="7"/>
  <c r="AK163" i="7"/>
  <c r="AI163" i="7"/>
  <c r="AO163" i="7"/>
  <c r="AM163" i="7"/>
  <c r="AU163" i="7"/>
  <c r="AG302" i="7"/>
  <c r="AR302" i="7"/>
  <c r="AC163" i="7"/>
  <c r="AG163" i="7"/>
  <c r="AT163" i="7"/>
  <c r="AA302" i="7"/>
  <c r="AR163" i="7"/>
  <c r="BB302" i="7"/>
  <c r="AB163" i="7"/>
  <c r="X163" i="7"/>
  <c r="X162" i="7"/>
  <c r="AJ162" i="7"/>
  <c r="AW162" i="7"/>
  <c r="AA162" i="7"/>
  <c r="Y162" i="7"/>
  <c r="AP302" i="7"/>
  <c r="AT302" i="7"/>
  <c r="AA163" i="7"/>
  <c r="AL163" i="7"/>
  <c r="BE302" i="7"/>
  <c r="BD163" i="7"/>
  <c r="AD302" i="7"/>
  <c r="AN163" i="7"/>
  <c r="AS163" i="7"/>
  <c r="Z162" i="7"/>
  <c r="AC162" i="7"/>
  <c r="AN162" i="7"/>
  <c r="BA162" i="7"/>
  <c r="AC302" i="7"/>
  <c r="AS302" i="7"/>
  <c r="AN302" i="7"/>
  <c r="AJ302" i="7"/>
  <c r="BC302" i="7"/>
  <c r="AZ163" i="7"/>
  <c r="AX163" i="7"/>
  <c r="Y163" i="7"/>
  <c r="AE163" i="7"/>
  <c r="Z302" i="7"/>
  <c r="Y302" i="7"/>
  <c r="AD163" i="7"/>
  <c r="AE302" i="7"/>
  <c r="Z163" i="7"/>
  <c r="AH302" i="7"/>
  <c r="V163" i="7"/>
  <c r="AI162" i="7"/>
  <c r="AO162" i="7"/>
  <c r="AB162" i="7"/>
  <c r="AK162" i="7"/>
  <c r="V302" i="7"/>
  <c r="AP163" i="7"/>
  <c r="BA302" i="7"/>
  <c r="AS162" i="7"/>
  <c r="BD162" i="7"/>
  <c r="AF162" i="7"/>
  <c r="AE162" i="7"/>
  <c r="AM302" i="7"/>
  <c r="AL302" i="7"/>
  <c r="AI302" i="7"/>
  <c r="AF302" i="7"/>
  <c r="W302" i="7"/>
  <c r="AJ163" i="7"/>
  <c r="AH163" i="7"/>
  <c r="AV163" i="7"/>
  <c r="BC163" i="7"/>
  <c r="BC162" i="7"/>
  <c r="AP162" i="7"/>
  <c r="AH162" i="7"/>
  <c r="AL162" i="7"/>
  <c r="AV302" i="7"/>
  <c r="AO302" i="7"/>
  <c r="W163" i="7"/>
  <c r="AQ163" i="7"/>
  <c r="I165" i="7"/>
  <c r="D310" i="7"/>
  <c r="H164" i="7"/>
  <c r="I304" i="7"/>
  <c r="J304" i="7"/>
  <c r="J303" i="7"/>
  <c r="F165" i="7"/>
  <c r="H99" i="7"/>
  <c r="F99" i="7"/>
  <c r="J98" i="7"/>
  <c r="D165" i="7"/>
  <c r="I99" i="7"/>
  <c r="F305" i="7"/>
  <c r="H304" i="7"/>
  <c r="J99" i="7"/>
  <c r="J164" i="7"/>
  <c r="B311" i="7" l="1"/>
  <c r="AL441" i="7"/>
  <c r="AB42" i="7"/>
  <c r="AB443" i="7" s="1"/>
  <c r="W30" i="7"/>
  <c r="W431" i="7" s="1"/>
  <c r="AH29" i="7"/>
  <c r="AH430" i="7" s="1"/>
  <c r="AL429" i="7"/>
  <c r="AM6" i="7"/>
  <c r="B101" i="7"/>
  <c r="B166" i="7"/>
  <c r="AX304" i="7"/>
  <c r="AH304" i="7"/>
  <c r="AY304" i="7"/>
  <c r="X304" i="7"/>
  <c r="AG304" i="7"/>
  <c r="BD98" i="7"/>
  <c r="W98" i="7"/>
  <c r="AF98" i="7"/>
  <c r="AR98" i="7"/>
  <c r="V98" i="7"/>
  <c r="AY99" i="7"/>
  <c r="BE99" i="7"/>
  <c r="AF99" i="7"/>
  <c r="AS99" i="7"/>
  <c r="AC303" i="7"/>
  <c r="AV303" i="7"/>
  <c r="BC303" i="7"/>
  <c r="AQ303" i="7"/>
  <c r="BE164" i="7"/>
  <c r="AR164" i="7"/>
  <c r="AG164" i="7"/>
  <c r="AI164" i="7"/>
  <c r="AA164" i="7"/>
  <c r="AL98" i="7"/>
  <c r="AZ303" i="7"/>
  <c r="Y304" i="7"/>
  <c r="AV304" i="7"/>
  <c r="BE304" i="7"/>
  <c r="AL304" i="7"/>
  <c r="AU304" i="7"/>
  <c r="AE98" i="7"/>
  <c r="AI98" i="7"/>
  <c r="AT98" i="7"/>
  <c r="Z98" i="7"/>
  <c r="AB98" i="7"/>
  <c r="AQ99" i="7"/>
  <c r="AW99" i="7"/>
  <c r="X99" i="7"/>
  <c r="V99" i="7"/>
  <c r="AR303" i="7"/>
  <c r="AF303" i="7"/>
  <c r="Z303" i="7"/>
  <c r="AI303" i="7"/>
  <c r="AF164" i="7"/>
  <c r="AX164" i="7"/>
  <c r="AU164" i="7"/>
  <c r="AS164" i="7"/>
  <c r="AN164" i="7"/>
  <c r="AB304" i="7"/>
  <c r="AV98" i="7"/>
  <c r="AT99" i="7"/>
  <c r="AT303" i="7"/>
  <c r="AM304" i="7"/>
  <c r="W304" i="7"/>
  <c r="AF304" i="7"/>
  <c r="AI304" i="7"/>
  <c r="V304" i="7"/>
  <c r="AS98" i="7"/>
  <c r="AN98" i="7"/>
  <c r="AZ98" i="7"/>
  <c r="BC98" i="7"/>
  <c r="AP98" i="7"/>
  <c r="AI99" i="7"/>
  <c r="AO99" i="7"/>
  <c r="BC99" i="7"/>
  <c r="BA99" i="7"/>
  <c r="AU303" i="7"/>
  <c r="Y303" i="7"/>
  <c r="AS303" i="7"/>
  <c r="AX303" i="7"/>
  <c r="AT164" i="7"/>
  <c r="AO164" i="7"/>
  <c r="V164" i="7"/>
  <c r="BD164" i="7"/>
  <c r="BB164" i="7"/>
  <c r="AA304" i="7"/>
  <c r="AN99" i="7"/>
  <c r="Z164" i="7"/>
  <c r="AK304" i="7"/>
  <c r="AC304" i="7"/>
  <c r="AT304" i="7"/>
  <c r="AO304" i="7"/>
  <c r="AR304" i="7"/>
  <c r="AQ98" i="7"/>
  <c r="BB98" i="7"/>
  <c r="AX98" i="7"/>
  <c r="AD98" i="7"/>
  <c r="AM98" i="7"/>
  <c r="AA99" i="7"/>
  <c r="AG99" i="7"/>
  <c r="AU99" i="7"/>
  <c r="AL99" i="7"/>
  <c r="AO303" i="7"/>
  <c r="AB303" i="7"/>
  <c r="AK303" i="7"/>
  <c r="AJ303" i="7"/>
  <c r="AZ164" i="7"/>
  <c r="BC164" i="7"/>
  <c r="AB164" i="7"/>
  <c r="AE164" i="7"/>
  <c r="AC164" i="7"/>
  <c r="AW304" i="7"/>
  <c r="Z99" i="7"/>
  <c r="AL164" i="7"/>
  <c r="AP304" i="7"/>
  <c r="Z304" i="7"/>
  <c r="BA304" i="7"/>
  <c r="BC304" i="7"/>
  <c r="BE98" i="7"/>
  <c r="AC98" i="7"/>
  <c r="Y98" i="7"/>
  <c r="AW98" i="7"/>
  <c r="AZ99" i="7"/>
  <c r="AX99" i="7"/>
  <c r="Y99" i="7"/>
  <c r="AM99" i="7"/>
  <c r="AK99" i="7"/>
  <c r="BB303" i="7"/>
  <c r="AA303" i="7"/>
  <c r="AE303" i="7"/>
  <c r="AD303" i="7"/>
  <c r="AM303" i="7"/>
  <c r="AY164" i="7"/>
  <c r="AD164" i="7"/>
  <c r="AP164" i="7"/>
  <c r="AH164" i="7"/>
  <c r="AU98" i="7"/>
  <c r="AW303" i="7"/>
  <c r="BD304" i="7"/>
  <c r="AN304" i="7"/>
  <c r="AZ304" i="7"/>
  <c r="AD304" i="7"/>
  <c r="AK98" i="7"/>
  <c r="AA98" i="7"/>
  <c r="AY98" i="7"/>
  <c r="AO98" i="7"/>
  <c r="AR99" i="7"/>
  <c r="AP99" i="7"/>
  <c r="BD99" i="7"/>
  <c r="AE99" i="7"/>
  <c r="AD99" i="7"/>
  <c r="AL303" i="7"/>
  <c r="AP303" i="7"/>
  <c r="AH303" i="7"/>
  <c r="X303" i="7"/>
  <c r="AN303" i="7"/>
  <c r="AW164" i="7"/>
  <c r="AJ164" i="7"/>
  <c r="Y164" i="7"/>
  <c r="AV164" i="7"/>
  <c r="AJ304" i="7"/>
  <c r="BA98" i="7"/>
  <c r="BB99" i="7"/>
  <c r="BE303" i="7"/>
  <c r="AK164" i="7"/>
  <c r="AE304" i="7"/>
  <c r="BB304" i="7"/>
  <c r="AQ304" i="7"/>
  <c r="AS304" i="7"/>
  <c r="AH98" i="7"/>
  <c r="AG98" i="7"/>
  <c r="X98" i="7"/>
  <c r="AJ98" i="7"/>
  <c r="AJ99" i="7"/>
  <c r="AH99" i="7"/>
  <c r="AV99" i="7"/>
  <c r="W99" i="7"/>
  <c r="AC99" i="7"/>
  <c r="BD303" i="7"/>
  <c r="V303" i="7"/>
  <c r="W303" i="7"/>
  <c r="BA303" i="7"/>
  <c r="AG303" i="7"/>
  <c r="X164" i="7"/>
  <c r="AQ164" i="7"/>
  <c r="AM164" i="7"/>
  <c r="W164" i="7"/>
  <c r="AB99" i="7"/>
  <c r="AY303" i="7"/>
  <c r="BA164" i="7"/>
  <c r="D311" i="7"/>
  <c r="F166" i="7"/>
  <c r="D166" i="7"/>
  <c r="J305" i="7"/>
  <c r="J100" i="7"/>
  <c r="J165" i="7"/>
  <c r="H100" i="7"/>
  <c r="F100" i="7"/>
  <c r="I100" i="7"/>
  <c r="F306" i="7"/>
  <c r="H305" i="7"/>
  <c r="H165" i="7"/>
  <c r="I166" i="7"/>
  <c r="B312" i="7" l="1"/>
  <c r="AL442" i="7"/>
  <c r="AM41" i="7" s="1"/>
  <c r="AC42" i="7"/>
  <c r="AC443" i="7" s="1"/>
  <c r="AM40" i="7"/>
  <c r="X30" i="7"/>
  <c r="X431" i="7" s="1"/>
  <c r="AI29" i="7"/>
  <c r="AI430" i="7" s="1"/>
  <c r="AM28" i="7"/>
  <c r="AM7" i="7"/>
  <c r="B102" i="7"/>
  <c r="B167" i="7"/>
  <c r="BA165" i="7"/>
  <c r="AW165" i="7"/>
  <c r="AC165" i="7"/>
  <c r="Y165" i="7"/>
  <c r="AL100" i="7"/>
  <c r="AW100" i="7"/>
  <c r="AY165" i="7"/>
  <c r="X165" i="7"/>
  <c r="AA165" i="7"/>
  <c r="BC165" i="7"/>
  <c r="AV165" i="7"/>
  <c r="BC100" i="7"/>
  <c r="AD100" i="7"/>
  <c r="AJ100" i="7"/>
  <c r="AO100" i="7"/>
  <c r="BE165" i="7"/>
  <c r="AT165" i="7"/>
  <c r="AG165" i="7"/>
  <c r="Z165" i="7"/>
  <c r="BB165" i="7"/>
  <c r="AU100" i="7"/>
  <c r="AB100" i="7"/>
  <c r="V100" i="7"/>
  <c r="AH100" i="7"/>
  <c r="AF165" i="7"/>
  <c r="AK165" i="7"/>
  <c r="AD165" i="7"/>
  <c r="AR165" i="7"/>
  <c r="AB165" i="7"/>
  <c r="AM100" i="7"/>
  <c r="BA100" i="7"/>
  <c r="AY100" i="7"/>
  <c r="AX100" i="7"/>
  <c r="AP165" i="7"/>
  <c r="BD100" i="7"/>
  <c r="AS100" i="7"/>
  <c r="AG100" i="7"/>
  <c r="AU165" i="7"/>
  <c r="AI165" i="7"/>
  <c r="AL165" i="7"/>
  <c r="AE100" i="7"/>
  <c r="AQ100" i="7"/>
  <c r="AN165" i="7"/>
  <c r="AO165" i="7"/>
  <c r="V165" i="7"/>
  <c r="BD165" i="7"/>
  <c r="AV100" i="7"/>
  <c r="W100" i="7"/>
  <c r="AK100" i="7"/>
  <c r="AI100" i="7"/>
  <c r="Z100" i="7"/>
  <c r="AS165" i="7"/>
  <c r="AE165" i="7"/>
  <c r="AZ165" i="7"/>
  <c r="W165" i="7"/>
  <c r="AN100" i="7"/>
  <c r="BB100" i="7"/>
  <c r="AA100" i="7"/>
  <c r="BE100" i="7"/>
  <c r="AC100" i="7"/>
  <c r="AQ165" i="7"/>
  <c r="AM165" i="7"/>
  <c r="AX165" i="7"/>
  <c r="AJ165" i="7"/>
  <c r="AF100" i="7"/>
  <c r="AT100" i="7"/>
  <c r="AZ100" i="7"/>
  <c r="AP100" i="7"/>
  <c r="Y100" i="7"/>
  <c r="AH165" i="7"/>
  <c r="X100" i="7"/>
  <c r="AR100" i="7"/>
  <c r="H306" i="7"/>
  <c r="H166" i="7"/>
  <c r="I306" i="7"/>
  <c r="I101" i="7"/>
  <c r="J166" i="7"/>
  <c r="F167" i="7"/>
  <c r="F307" i="7"/>
  <c r="I305" i="7"/>
  <c r="F101" i="7"/>
  <c r="D167" i="7"/>
  <c r="H101" i="7"/>
  <c r="J101" i="7"/>
  <c r="D312" i="7"/>
  <c r="I167" i="7"/>
  <c r="B313" i="7" l="1"/>
  <c r="AM442" i="7"/>
  <c r="AN41" i="7" s="1"/>
  <c r="AM441" i="7"/>
  <c r="AD42" i="7"/>
  <c r="AD443" i="7" s="1"/>
  <c r="Y30" i="7"/>
  <c r="Y431" i="7" s="1"/>
  <c r="AJ29" i="7"/>
  <c r="AJ430" i="7" s="1"/>
  <c r="AM429" i="7"/>
  <c r="AN6" i="7"/>
  <c r="B103" i="7"/>
  <c r="B168" i="7"/>
  <c r="AZ101" i="7"/>
  <c r="AX101" i="7"/>
  <c r="Y101" i="7"/>
  <c r="AM101" i="7"/>
  <c r="AC101" i="7"/>
  <c r="AL305" i="7"/>
  <c r="AP305" i="7"/>
  <c r="AK305" i="7"/>
  <c r="AB305" i="7"/>
  <c r="AJ166" i="7"/>
  <c r="W166" i="7"/>
  <c r="AD166" i="7"/>
  <c r="AR101" i="7"/>
  <c r="AP101" i="7"/>
  <c r="BD101" i="7"/>
  <c r="AE101" i="7"/>
  <c r="BB101" i="7"/>
  <c r="AH305" i="7"/>
  <c r="AE305" i="7"/>
  <c r="AT305" i="7"/>
  <c r="AO305" i="7"/>
  <c r="AW166" i="7"/>
  <c r="AF166" i="7"/>
  <c r="AJ101" i="7"/>
  <c r="AH101" i="7"/>
  <c r="AV101" i="7"/>
  <c r="W101" i="7"/>
  <c r="V101" i="7"/>
  <c r="AF305" i="7"/>
  <c r="BA305" i="7"/>
  <c r="AN305" i="7"/>
  <c r="BE305" i="7"/>
  <c r="X166" i="7"/>
  <c r="AI166" i="7"/>
  <c r="Y166" i="7"/>
  <c r="AV166" i="7"/>
  <c r="AT166" i="7"/>
  <c r="BD166" i="7"/>
  <c r="BB166" i="7"/>
  <c r="AB101" i="7"/>
  <c r="Z101" i="7"/>
  <c r="AN101" i="7"/>
  <c r="AL101" i="7"/>
  <c r="BA101" i="7"/>
  <c r="AA305" i="7"/>
  <c r="X305" i="7"/>
  <c r="V305" i="7"/>
  <c r="AX305" i="7"/>
  <c r="AL166" i="7"/>
  <c r="AG166" i="7"/>
  <c r="AA166" i="7"/>
  <c r="AK166" i="7"/>
  <c r="AQ166" i="7"/>
  <c r="AU166" i="7"/>
  <c r="AE166" i="7"/>
  <c r="AY101" i="7"/>
  <c r="BE101" i="7"/>
  <c r="AF101" i="7"/>
  <c r="AT101" i="7"/>
  <c r="BB305" i="7"/>
  <c r="AR305" i="7"/>
  <c r="AY305" i="7"/>
  <c r="AG305" i="7"/>
  <c r="AD305" i="7"/>
  <c r="AR166" i="7"/>
  <c r="AN166" i="7"/>
  <c r="V166" i="7"/>
  <c r="AQ101" i="7"/>
  <c r="AW101" i="7"/>
  <c r="X101" i="7"/>
  <c r="AK101" i="7"/>
  <c r="BD305" i="7"/>
  <c r="AM305" i="7"/>
  <c r="W305" i="7"/>
  <c r="AI305" i="7"/>
  <c r="Z305" i="7"/>
  <c r="AP166" i="7"/>
  <c r="AI101" i="7"/>
  <c r="AO101" i="7"/>
  <c r="BC101" i="7"/>
  <c r="AD101" i="7"/>
  <c r="AV305" i="7"/>
  <c r="AW305" i="7"/>
  <c r="AQ305" i="7"/>
  <c r="AZ305" i="7"/>
  <c r="AS305" i="7"/>
  <c r="AO166" i="7"/>
  <c r="AB166" i="7"/>
  <c r="AS166" i="7"/>
  <c r="AC166" i="7"/>
  <c r="BA166" i="7"/>
  <c r="AA101" i="7"/>
  <c r="AG101" i="7"/>
  <c r="AU101" i="7"/>
  <c r="AS101" i="7"/>
  <c r="AC305" i="7"/>
  <c r="Y305" i="7"/>
  <c r="AU305" i="7"/>
  <c r="BC305" i="7"/>
  <c r="AJ305" i="7"/>
  <c r="BC166" i="7"/>
  <c r="AH166" i="7"/>
  <c r="Z166" i="7"/>
  <c r="AX166" i="7"/>
  <c r="AZ166" i="7"/>
  <c r="AM166" i="7"/>
  <c r="BE166" i="7"/>
  <c r="AY166" i="7"/>
  <c r="F308" i="7"/>
  <c r="H102" i="7"/>
  <c r="I102" i="7"/>
  <c r="J102" i="7"/>
  <c r="D313" i="7"/>
  <c r="H167" i="7"/>
  <c r="J306" i="7"/>
  <c r="J167" i="7"/>
  <c r="F102" i="7"/>
  <c r="H168" i="7"/>
  <c r="H307" i="7"/>
  <c r="F168" i="7"/>
  <c r="I307" i="7"/>
  <c r="D168" i="7"/>
  <c r="B314" i="7" l="1"/>
  <c r="AE42" i="7"/>
  <c r="AE443" i="7" s="1"/>
  <c r="AN40" i="7"/>
  <c r="Z30" i="7"/>
  <c r="Z431" i="7" s="1"/>
  <c r="AK29" i="7"/>
  <c r="AK430" i="7" s="1"/>
  <c r="AN28" i="7"/>
  <c r="AN7" i="7"/>
  <c r="B104" i="7"/>
  <c r="B105" i="7" s="1"/>
  <c r="B169" i="7"/>
  <c r="BD102" i="7"/>
  <c r="AE102" i="7"/>
  <c r="AS102" i="7"/>
  <c r="AQ102" i="7"/>
  <c r="AP102" i="7"/>
  <c r="AU306" i="7"/>
  <c r="AY306" i="7"/>
  <c r="Z306" i="7"/>
  <c r="AW306" i="7"/>
  <c r="AZ167" i="7"/>
  <c r="BE167" i="7"/>
  <c r="BA167" i="7"/>
  <c r="AO167" i="7"/>
  <c r="AD167" i="7"/>
  <c r="BD306" i="7"/>
  <c r="AS306" i="7"/>
  <c r="AX167" i="7"/>
  <c r="BC167" i="7"/>
  <c r="AI167" i="7"/>
  <c r="AV102" i="7"/>
  <c r="W102" i="7"/>
  <c r="AK102" i="7"/>
  <c r="AI102" i="7"/>
  <c r="AX102" i="7"/>
  <c r="AI306" i="7"/>
  <c r="AK306" i="7"/>
  <c r="AM167" i="7"/>
  <c r="AY167" i="7"/>
  <c r="Y167" i="7"/>
  <c r="AN102" i="7"/>
  <c r="BB102" i="7"/>
  <c r="AC102" i="7"/>
  <c r="AA102" i="7"/>
  <c r="AO102" i="7"/>
  <c r="AN306" i="7"/>
  <c r="V306" i="7"/>
  <c r="AQ306" i="7"/>
  <c r="AX306" i="7"/>
  <c r="BB167" i="7"/>
  <c r="AL167" i="7"/>
  <c r="AF167" i="7"/>
  <c r="AE167" i="7"/>
  <c r="AR167" i="7"/>
  <c r="BB306" i="7"/>
  <c r="AD306" i="7"/>
  <c r="AP167" i="7"/>
  <c r="X167" i="7"/>
  <c r="V167" i="7"/>
  <c r="W167" i="7"/>
  <c r="AF102" i="7"/>
  <c r="AT102" i="7"/>
  <c r="AZ102" i="7"/>
  <c r="AH102" i="7"/>
  <c r="AW102" i="7"/>
  <c r="AE306" i="7"/>
  <c r="W306" i="7"/>
  <c r="AB167" i="7"/>
  <c r="BD167" i="7"/>
  <c r="AG306" i="7"/>
  <c r="X102" i="7"/>
  <c r="AL102" i="7"/>
  <c r="AR102" i="7"/>
  <c r="AG102" i="7"/>
  <c r="X306" i="7"/>
  <c r="AF306" i="7"/>
  <c r="AO306" i="7"/>
  <c r="AM306" i="7"/>
  <c r="AT306" i="7"/>
  <c r="AJ167" i="7"/>
  <c r="Z167" i="7"/>
  <c r="AS167" i="7"/>
  <c r="AC167" i="7"/>
  <c r="AL306" i="7"/>
  <c r="BC102" i="7"/>
  <c r="AD102" i="7"/>
  <c r="AJ102" i="7"/>
  <c r="Z102" i="7"/>
  <c r="AC306" i="7"/>
  <c r="AJ306" i="7"/>
  <c r="AH306" i="7"/>
  <c r="AV306" i="7"/>
  <c r="AA306" i="7"/>
  <c r="AH167" i="7"/>
  <c r="AN167" i="7"/>
  <c r="AQ167" i="7"/>
  <c r="AA167" i="7"/>
  <c r="AM102" i="7"/>
  <c r="AY102" i="7"/>
  <c r="BC306" i="7"/>
  <c r="AU167" i="7"/>
  <c r="AU102" i="7"/>
  <c r="V102" i="7"/>
  <c r="AB102" i="7"/>
  <c r="BE102" i="7"/>
  <c r="AP306" i="7"/>
  <c r="AZ306" i="7"/>
  <c r="AB306" i="7"/>
  <c r="BE306" i="7"/>
  <c r="BA306" i="7"/>
  <c r="AV167" i="7"/>
  <c r="AT167" i="7"/>
  <c r="AK167" i="7"/>
  <c r="AG167" i="7"/>
  <c r="BA102" i="7"/>
  <c r="Y102" i="7"/>
  <c r="AR306" i="7"/>
  <c r="Y306" i="7"/>
  <c r="AW167" i="7"/>
  <c r="F309" i="7"/>
  <c r="J307" i="7"/>
  <c r="D314" i="7"/>
  <c r="F103" i="7"/>
  <c r="I103" i="7"/>
  <c r="H169" i="7"/>
  <c r="D169" i="7"/>
  <c r="J308" i="7"/>
  <c r="I168" i="7"/>
  <c r="H103" i="7"/>
  <c r="J168" i="7"/>
  <c r="H308" i="7"/>
  <c r="F169" i="7"/>
  <c r="J103" i="7"/>
  <c r="B315" i="7" l="1"/>
  <c r="AF42" i="7"/>
  <c r="AF443" i="7" s="1"/>
  <c r="AA30" i="7"/>
  <c r="AA431" i="7" s="1"/>
  <c r="AL29" i="7"/>
  <c r="AL430" i="7" s="1"/>
  <c r="AO6" i="7"/>
  <c r="B106" i="7"/>
  <c r="B107" i="7" s="1"/>
  <c r="B170" i="7"/>
  <c r="BE168" i="7"/>
  <c r="AR168" i="7"/>
  <c r="AU168" i="7"/>
  <c r="BD168" i="7"/>
  <c r="AQ168" i="7"/>
  <c r="AY103" i="7"/>
  <c r="BE103" i="7"/>
  <c r="AF103" i="7"/>
  <c r="AC103" i="7"/>
  <c r="AU307" i="7"/>
  <c r="AB307" i="7"/>
  <c r="BC307" i="7"/>
  <c r="AC307" i="7"/>
  <c r="AH307" i="7"/>
  <c r="AF168" i="7"/>
  <c r="AH168" i="7"/>
  <c r="V168" i="7"/>
  <c r="AE168" i="7"/>
  <c r="AN168" i="7"/>
  <c r="AQ103" i="7"/>
  <c r="AW103" i="7"/>
  <c r="X103" i="7"/>
  <c r="BB103" i="7"/>
  <c r="AG307" i="7"/>
  <c r="AE307" i="7"/>
  <c r="AM307" i="7"/>
  <c r="AP307" i="7"/>
  <c r="BE307" i="7"/>
  <c r="Z103" i="7"/>
  <c r="AT168" i="7"/>
  <c r="AO168" i="7"/>
  <c r="AB168" i="7"/>
  <c r="AS168" i="7"/>
  <c r="BB168" i="7"/>
  <c r="AI103" i="7"/>
  <c r="AO103" i="7"/>
  <c r="BC103" i="7"/>
  <c r="V103" i="7"/>
  <c r="AK307" i="7"/>
  <c r="BD307" i="7"/>
  <c r="AQ307" i="7"/>
  <c r="AZ307" i="7"/>
  <c r="W307" i="7"/>
  <c r="AK103" i="7"/>
  <c r="Y307" i="7"/>
  <c r="AZ168" i="7"/>
  <c r="BC168" i="7"/>
  <c r="Z168" i="7"/>
  <c r="AX168" i="7"/>
  <c r="AC168" i="7"/>
  <c r="AA103" i="7"/>
  <c r="AG103" i="7"/>
  <c r="AU103" i="7"/>
  <c r="BA103" i="7"/>
  <c r="AX307" i="7"/>
  <c r="Z307" i="7"/>
  <c r="BB307" i="7"/>
  <c r="AJ307" i="7"/>
  <c r="AO307" i="7"/>
  <c r="AD103" i="7"/>
  <c r="AV307" i="7"/>
  <c r="AI168" i="7"/>
  <c r="AD168" i="7"/>
  <c r="Y168" i="7"/>
  <c r="AP168" i="7"/>
  <c r="AZ103" i="7"/>
  <c r="AX103" i="7"/>
  <c r="Y103" i="7"/>
  <c r="AM103" i="7"/>
  <c r="AT103" i="7"/>
  <c r="V307" i="7"/>
  <c r="AN307" i="7"/>
  <c r="AR307" i="7"/>
  <c r="AY307" i="7"/>
  <c r="AG168" i="7"/>
  <c r="AK168" i="7"/>
  <c r="AW307" i="7"/>
  <c r="AW168" i="7"/>
  <c r="AJ168" i="7"/>
  <c r="AM168" i="7"/>
  <c r="AV168" i="7"/>
  <c r="AR103" i="7"/>
  <c r="AP103" i="7"/>
  <c r="BD103" i="7"/>
  <c r="AE103" i="7"/>
  <c r="AL103" i="7"/>
  <c r="X307" i="7"/>
  <c r="AS307" i="7"/>
  <c r="AD307" i="7"/>
  <c r="AF307" i="7"/>
  <c r="AY168" i="7"/>
  <c r="AN103" i="7"/>
  <c r="X168" i="7"/>
  <c r="AA168" i="7"/>
  <c r="BA168" i="7"/>
  <c r="W168" i="7"/>
  <c r="AJ103" i="7"/>
  <c r="AH103" i="7"/>
  <c r="AV103" i="7"/>
  <c r="W103" i="7"/>
  <c r="AS103" i="7"/>
  <c r="AI307" i="7"/>
  <c r="AA307" i="7"/>
  <c r="BA307" i="7"/>
  <c r="AT307" i="7"/>
  <c r="AL168" i="7"/>
  <c r="AB103" i="7"/>
  <c r="AL307" i="7"/>
  <c r="J104" i="7"/>
  <c r="I104" i="7"/>
  <c r="D170" i="7"/>
  <c r="H104" i="7"/>
  <c r="H309" i="7"/>
  <c r="H170" i="7"/>
  <c r="I309" i="7"/>
  <c r="F170" i="7"/>
  <c r="I308" i="7"/>
  <c r="F105" i="7"/>
  <c r="H105" i="7"/>
  <c r="I105" i="7"/>
  <c r="J106" i="7"/>
  <c r="I169" i="7"/>
  <c r="F104" i="7"/>
  <c r="J105" i="7"/>
  <c r="F310" i="7"/>
  <c r="D315" i="7"/>
  <c r="B316" i="7" l="1"/>
  <c r="AN441" i="7"/>
  <c r="AO40" i="7" s="1"/>
  <c r="AN429" i="7"/>
  <c r="AO28" i="7" s="1"/>
  <c r="AN442" i="7"/>
  <c r="AO41" i="7" s="1"/>
  <c r="AG42" i="7"/>
  <c r="AG443" i="7" s="1"/>
  <c r="AB30" i="7"/>
  <c r="AB431" i="7" s="1"/>
  <c r="AM29" i="7"/>
  <c r="AM430" i="7" s="1"/>
  <c r="AO7" i="7"/>
  <c r="B171" i="7"/>
  <c r="B108" i="7"/>
  <c r="X104" i="7"/>
  <c r="AL104" i="7"/>
  <c r="AR104" i="7"/>
  <c r="BE104" i="7"/>
  <c r="AY105" i="7"/>
  <c r="BE105" i="7"/>
  <c r="AF105" i="7"/>
  <c r="V105" i="7"/>
  <c r="AP308" i="7"/>
  <c r="AE308" i="7"/>
  <c r="AX308" i="7"/>
  <c r="AB308" i="7"/>
  <c r="Z308" i="7"/>
  <c r="AH308" i="7"/>
  <c r="BC104" i="7"/>
  <c r="AD104" i="7"/>
  <c r="AJ104" i="7"/>
  <c r="Y104" i="7"/>
  <c r="AQ105" i="7"/>
  <c r="AW105" i="7"/>
  <c r="X105" i="7"/>
  <c r="AD105" i="7"/>
  <c r="W308" i="7"/>
  <c r="AN308" i="7"/>
  <c r="AA308" i="7"/>
  <c r="AK308" i="7"/>
  <c r="AW308" i="7"/>
  <c r="AU104" i="7"/>
  <c r="V104" i="7"/>
  <c r="AB104" i="7"/>
  <c r="AX104" i="7"/>
  <c r="AI105" i="7"/>
  <c r="AO105" i="7"/>
  <c r="BC105" i="7"/>
  <c r="BA105" i="7"/>
  <c r="AG308" i="7"/>
  <c r="BE308" i="7"/>
  <c r="AF308" i="7"/>
  <c r="AQ308" i="7"/>
  <c r="AC308" i="7"/>
  <c r="AM104" i="7"/>
  <c r="BA104" i="7"/>
  <c r="AY104" i="7"/>
  <c r="AH104" i="7"/>
  <c r="AA105" i="7"/>
  <c r="AG105" i="7"/>
  <c r="AU105" i="7"/>
  <c r="AC105" i="7"/>
  <c r="AL308" i="7"/>
  <c r="AI308" i="7"/>
  <c r="V308" i="7"/>
  <c r="AD308" i="7"/>
  <c r="BB308" i="7"/>
  <c r="BD104" i="7"/>
  <c r="AE104" i="7"/>
  <c r="AS104" i="7"/>
  <c r="AQ104" i="7"/>
  <c r="AW104" i="7"/>
  <c r="AZ105" i="7"/>
  <c r="AX105" i="7"/>
  <c r="Y105" i="7"/>
  <c r="AM105" i="7"/>
  <c r="AT105" i="7"/>
  <c r="BD308" i="7"/>
  <c r="AZ308" i="7"/>
  <c r="BC308" i="7"/>
  <c r="AV308" i="7"/>
  <c r="Y308" i="7"/>
  <c r="AV104" i="7"/>
  <c r="W104" i="7"/>
  <c r="AK104" i="7"/>
  <c r="AI104" i="7"/>
  <c r="AG104" i="7"/>
  <c r="AR105" i="7"/>
  <c r="AP105" i="7"/>
  <c r="BD105" i="7"/>
  <c r="AE105" i="7"/>
  <c r="AS105" i="7"/>
  <c r="AS308" i="7"/>
  <c r="AR308" i="7"/>
  <c r="BA308" i="7"/>
  <c r="AU308" i="7"/>
  <c r="AN104" i="7"/>
  <c r="BB104" i="7"/>
  <c r="AC104" i="7"/>
  <c r="AA104" i="7"/>
  <c r="AP104" i="7"/>
  <c r="AJ105" i="7"/>
  <c r="AH105" i="7"/>
  <c r="AV105" i="7"/>
  <c r="W105" i="7"/>
  <c r="AL105" i="7"/>
  <c r="AY308" i="7"/>
  <c r="AT308" i="7"/>
  <c r="X308" i="7"/>
  <c r="AM308" i="7"/>
  <c r="AO308" i="7"/>
  <c r="AF104" i="7"/>
  <c r="AT104" i="7"/>
  <c r="AZ104" i="7"/>
  <c r="Z104" i="7"/>
  <c r="AO104" i="7"/>
  <c r="AB105" i="7"/>
  <c r="Z105" i="7"/>
  <c r="AN105" i="7"/>
  <c r="BB105" i="7"/>
  <c r="AK105" i="7"/>
  <c r="AJ308" i="7"/>
  <c r="J169" i="7"/>
  <c r="D171" i="7"/>
  <c r="I170" i="7"/>
  <c r="J309" i="7"/>
  <c r="D316" i="7"/>
  <c r="F108" i="7"/>
  <c r="H310" i="7"/>
  <c r="I106" i="7"/>
  <c r="F107" i="7"/>
  <c r="J310" i="7"/>
  <c r="H107" i="7"/>
  <c r="I107" i="7"/>
  <c r="I310" i="7"/>
  <c r="H106" i="7"/>
  <c r="J107" i="7"/>
  <c r="F106" i="7"/>
  <c r="F311" i="7"/>
  <c r="I108" i="7"/>
  <c r="B317" i="7" l="1"/>
  <c r="AH42" i="7"/>
  <c r="AH443" i="7" s="1"/>
  <c r="AC30" i="7"/>
  <c r="AC431" i="7" s="1"/>
  <c r="AN29" i="7"/>
  <c r="AN430" i="7" s="1"/>
  <c r="AP6" i="7"/>
  <c r="B172" i="7"/>
  <c r="B109" i="7"/>
  <c r="X106" i="7"/>
  <c r="AL106" i="7"/>
  <c r="AR106" i="7"/>
  <c r="Z106" i="7"/>
  <c r="AZ107" i="7"/>
  <c r="AX107" i="7"/>
  <c r="Y107" i="7"/>
  <c r="AM107" i="7"/>
  <c r="BB107" i="7"/>
  <c r="AP310" i="7"/>
  <c r="AH310" i="7"/>
  <c r="BB310" i="7"/>
  <c r="AF309" i="7"/>
  <c r="AJ309" i="7"/>
  <c r="BC169" i="7"/>
  <c r="BC106" i="7"/>
  <c r="AD106" i="7"/>
  <c r="AJ106" i="7"/>
  <c r="AW106" i="7"/>
  <c r="AR107" i="7"/>
  <c r="AP107" i="7"/>
  <c r="BD107" i="7"/>
  <c r="AE107" i="7"/>
  <c r="AK107" i="7"/>
  <c r="AV310" i="7"/>
  <c r="AW310" i="7"/>
  <c r="AZ310" i="7"/>
  <c r="AJ310" i="7"/>
  <c r="AK309" i="7"/>
  <c r="V309" i="7"/>
  <c r="BA309" i="7"/>
  <c r="BD309" i="7"/>
  <c r="AY169" i="7"/>
  <c r="AP169" i="7"/>
  <c r="AO169" i="7"/>
  <c r="W169" i="7"/>
  <c r="AY310" i="7"/>
  <c r="AS309" i="7"/>
  <c r="AQ309" i="7"/>
  <c r="BB169" i="7"/>
  <c r="AZ169" i="7"/>
  <c r="AR169" i="7"/>
  <c r="AU106" i="7"/>
  <c r="V106" i="7"/>
  <c r="AB106" i="7"/>
  <c r="AP106" i="7"/>
  <c r="AJ107" i="7"/>
  <c r="AH107" i="7"/>
  <c r="AV107" i="7"/>
  <c r="W107" i="7"/>
  <c r="AD107" i="7"/>
  <c r="BA310" i="7"/>
  <c r="AC310" i="7"/>
  <c r="Y310" i="7"/>
  <c r="Y309" i="7"/>
  <c r="AC309" i="7"/>
  <c r="AB169" i="7"/>
  <c r="Y169" i="7"/>
  <c r="BA169" i="7"/>
  <c r="AW169" i="7"/>
  <c r="AM106" i="7"/>
  <c r="BA106" i="7"/>
  <c r="AY106" i="7"/>
  <c r="AO106" i="7"/>
  <c r="AB107" i="7"/>
  <c r="Z107" i="7"/>
  <c r="AN107" i="7"/>
  <c r="AT107" i="7"/>
  <c r="AC107" i="7"/>
  <c r="BE310" i="7"/>
  <c r="BC310" i="7"/>
  <c r="W310" i="7"/>
  <c r="AD310" i="7"/>
  <c r="AP309" i="7"/>
  <c r="BE309" i="7"/>
  <c r="AX309" i="7"/>
  <c r="X309" i="7"/>
  <c r="AG169" i="7"/>
  <c r="AF169" i="7"/>
  <c r="AL169" i="7"/>
  <c r="AJ169" i="7"/>
  <c r="AM310" i="7"/>
  <c r="AT310" i="7"/>
  <c r="AU309" i="7"/>
  <c r="AO309" i="7"/>
  <c r="AH309" i="7"/>
  <c r="AI169" i="7"/>
  <c r="BD106" i="7"/>
  <c r="AE106" i="7"/>
  <c r="AS106" i="7"/>
  <c r="AQ106" i="7"/>
  <c r="AH106" i="7"/>
  <c r="AY107" i="7"/>
  <c r="BE107" i="7"/>
  <c r="AF107" i="7"/>
  <c r="BA107" i="7"/>
  <c r="BD310" i="7"/>
  <c r="X310" i="7"/>
  <c r="AK310" i="7"/>
  <c r="W309" i="7"/>
  <c r="AD309" i="7"/>
  <c r="AS169" i="7"/>
  <c r="AV106" i="7"/>
  <c r="W106" i="7"/>
  <c r="AK106" i="7"/>
  <c r="AI106" i="7"/>
  <c r="BE106" i="7"/>
  <c r="AQ107" i="7"/>
  <c r="AW107" i="7"/>
  <c r="X107" i="7"/>
  <c r="AS107" i="7"/>
  <c r="AL310" i="7"/>
  <c r="AO310" i="7"/>
  <c r="Z310" i="7"/>
  <c r="AR310" i="7"/>
  <c r="AI310" i="7"/>
  <c r="AN309" i="7"/>
  <c r="AW309" i="7"/>
  <c r="AZ309" i="7"/>
  <c r="Z309" i="7"/>
  <c r="AM309" i="7"/>
  <c r="X169" i="7"/>
  <c r="AE169" i="7"/>
  <c r="V169" i="7"/>
  <c r="AU169" i="7"/>
  <c r="AC169" i="7"/>
  <c r="AE310" i="7"/>
  <c r="AI309" i="7"/>
  <c r="BB309" i="7"/>
  <c r="AA309" i="7"/>
  <c r="AA169" i="7"/>
  <c r="BD169" i="7"/>
  <c r="AM169" i="7"/>
  <c r="AT169" i="7"/>
  <c r="AN106" i="7"/>
  <c r="BB106" i="7"/>
  <c r="AC106" i="7"/>
  <c r="AA106" i="7"/>
  <c r="AG106" i="7"/>
  <c r="AI107" i="7"/>
  <c r="AO107" i="7"/>
  <c r="BC107" i="7"/>
  <c r="V107" i="7"/>
  <c r="AA310" i="7"/>
  <c r="AN310" i="7"/>
  <c r="AG310" i="7"/>
  <c r="AX310" i="7"/>
  <c r="AR309" i="7"/>
  <c r="BC309" i="7"/>
  <c r="BE169" i="7"/>
  <c r="AX169" i="7"/>
  <c r="AV169" i="7"/>
  <c r="AQ169" i="7"/>
  <c r="AF106" i="7"/>
  <c r="AT106" i="7"/>
  <c r="AZ106" i="7"/>
  <c r="AX106" i="7"/>
  <c r="Y106" i="7"/>
  <c r="AA107" i="7"/>
  <c r="AG107" i="7"/>
  <c r="AU107" i="7"/>
  <c r="AL107" i="7"/>
  <c r="AF310" i="7"/>
  <c r="AS310" i="7"/>
  <c r="AB310" i="7"/>
  <c r="AQ310" i="7"/>
  <c r="V310" i="7"/>
  <c r="AE309" i="7"/>
  <c r="AT309" i="7"/>
  <c r="AB309" i="7"/>
  <c r="AG309" i="7"/>
  <c r="AL309" i="7"/>
  <c r="AN169" i="7"/>
  <c r="AK169" i="7"/>
  <c r="AD169" i="7"/>
  <c r="Z169" i="7"/>
  <c r="AH169" i="7"/>
  <c r="AU310" i="7"/>
  <c r="AY309" i="7"/>
  <c r="AV309" i="7"/>
  <c r="F171" i="7"/>
  <c r="D172" i="7"/>
  <c r="F312" i="7"/>
  <c r="J171" i="7"/>
  <c r="J170" i="7"/>
  <c r="D317" i="7"/>
  <c r="H109" i="7"/>
  <c r="I311" i="7"/>
  <c r="H171" i="7"/>
  <c r="H108" i="7"/>
  <c r="I109" i="7"/>
  <c r="H172" i="7"/>
  <c r="I171" i="7"/>
  <c r="F109" i="7"/>
  <c r="I172" i="7"/>
  <c r="H311" i="7"/>
  <c r="F172" i="7"/>
  <c r="AO441" i="7" l="1"/>
  <c r="AP40" i="7" s="1"/>
  <c r="B318" i="7"/>
  <c r="AO429" i="7"/>
  <c r="AP28" i="7" s="1"/>
  <c r="AO442" i="7"/>
  <c r="AP41" i="7" s="1"/>
  <c r="AI42" i="7"/>
  <c r="AI443" i="7" s="1"/>
  <c r="AD30" i="7"/>
  <c r="AD431" i="7" s="1"/>
  <c r="AO29" i="7"/>
  <c r="AO430" i="7" s="1"/>
  <c r="AP29" i="7" s="1"/>
  <c r="AP7" i="7"/>
  <c r="B173" i="7"/>
  <c r="B110" i="7"/>
  <c r="AW170" i="7"/>
  <c r="AB170" i="7"/>
  <c r="AG170" i="7"/>
  <c r="AU170" i="7"/>
  <c r="BC170" i="7"/>
  <c r="BA171" i="7"/>
  <c r="AY171" i="7"/>
  <c r="BE171" i="7"/>
  <c r="AF171" i="7"/>
  <c r="BB171" i="7"/>
  <c r="Z170" i="7"/>
  <c r="AX171" i="7"/>
  <c r="AE170" i="7"/>
  <c r="AD171" i="7"/>
  <c r="BE170" i="7"/>
  <c r="AV171" i="7"/>
  <c r="AT170" i="7"/>
  <c r="W171" i="7"/>
  <c r="AD170" i="7"/>
  <c r="AL170" i="7"/>
  <c r="AI170" i="7"/>
  <c r="AZ170" i="7"/>
  <c r="Y170" i="7"/>
  <c r="AS171" i="7"/>
  <c r="AQ171" i="7"/>
  <c r="AW171" i="7"/>
  <c r="X171" i="7"/>
  <c r="V171" i="7"/>
  <c r="AQ170" i="7"/>
  <c r="Y171" i="7"/>
  <c r="AP170" i="7"/>
  <c r="AP171" i="7"/>
  <c r="BB170" i="7"/>
  <c r="BC171" i="7"/>
  <c r="AA170" i="7"/>
  <c r="AB171" i="7"/>
  <c r="AM170" i="7"/>
  <c r="W170" i="7"/>
  <c r="AF170" i="7"/>
  <c r="AS170" i="7"/>
  <c r="V170" i="7"/>
  <c r="AK171" i="7"/>
  <c r="AI171" i="7"/>
  <c r="AO171" i="7"/>
  <c r="AM171" i="7"/>
  <c r="AT171" i="7"/>
  <c r="AO170" i="7"/>
  <c r="AE171" i="7"/>
  <c r="AK170" i="7"/>
  <c r="BD171" i="7"/>
  <c r="AJ170" i="7"/>
  <c r="AJ171" i="7"/>
  <c r="BA170" i="7"/>
  <c r="AN171" i="7"/>
  <c r="AV170" i="7"/>
  <c r="AY170" i="7"/>
  <c r="BD170" i="7"/>
  <c r="AN170" i="7"/>
  <c r="AC170" i="7"/>
  <c r="AC171" i="7"/>
  <c r="AA171" i="7"/>
  <c r="AG171" i="7"/>
  <c r="AL171" i="7"/>
  <c r="AU171" i="7"/>
  <c r="AH170" i="7"/>
  <c r="AZ171" i="7"/>
  <c r="X170" i="7"/>
  <c r="AR171" i="7"/>
  <c r="AX170" i="7"/>
  <c r="AH171" i="7"/>
  <c r="AR170" i="7"/>
  <c r="Z171" i="7"/>
  <c r="J172" i="7"/>
  <c r="F313" i="7"/>
  <c r="H312" i="7"/>
  <c r="D173" i="7"/>
  <c r="J311" i="7"/>
  <c r="J312" i="7"/>
  <c r="J108" i="7"/>
  <c r="D318" i="7"/>
  <c r="J109" i="7"/>
  <c r="F173" i="7"/>
  <c r="I173" i="7"/>
  <c r="F110" i="7"/>
  <c r="I312" i="7"/>
  <c r="H110" i="7"/>
  <c r="B319" i="7" l="1"/>
  <c r="AP441" i="7"/>
  <c r="AJ42" i="7"/>
  <c r="AJ443" i="7" s="1"/>
  <c r="AE30" i="7"/>
  <c r="AE431" i="7" s="1"/>
  <c r="AP429" i="7"/>
  <c r="AQ6" i="7"/>
  <c r="B174" i="7"/>
  <c r="B111" i="7"/>
  <c r="AZ109" i="7"/>
  <c r="AT109" i="7"/>
  <c r="AU109" i="7"/>
  <c r="AO109" i="7"/>
  <c r="AK109" i="7"/>
  <c r="AE108" i="7"/>
  <c r="AA108" i="7"/>
  <c r="AD108" i="7"/>
  <c r="AP108" i="7"/>
  <c r="AC311" i="7"/>
  <c r="BC311" i="7"/>
  <c r="AU311" i="7"/>
  <c r="AH311" i="7"/>
  <c r="AN311" i="7"/>
  <c r="X312" i="7"/>
  <c r="AL312" i="7"/>
  <c r="AO312" i="7"/>
  <c r="BE312" i="7"/>
  <c r="AY172" i="7"/>
  <c r="AR172" i="7"/>
  <c r="AJ172" i="7"/>
  <c r="V172" i="7"/>
  <c r="BA312" i="7"/>
  <c r="Y172" i="7"/>
  <c r="AZ312" i="7"/>
  <c r="AK172" i="7"/>
  <c r="AD109" i="7"/>
  <c r="AZ108" i="7"/>
  <c r="AJ312" i="7"/>
  <c r="AD172" i="7"/>
  <c r="AX109" i="7"/>
  <c r="AR109" i="7"/>
  <c r="AJ109" i="7"/>
  <c r="AA109" i="7"/>
  <c r="AW109" i="7"/>
  <c r="AU108" i="7"/>
  <c r="AW108" i="7"/>
  <c r="BA108" i="7"/>
  <c r="AJ108" i="7"/>
  <c r="AV311" i="7"/>
  <c r="BE311" i="7"/>
  <c r="AF311" i="7"/>
  <c r="BD311" i="7"/>
  <c r="V311" i="7"/>
  <c r="AP312" i="7"/>
  <c r="AN312" i="7"/>
  <c r="V312" i="7"/>
  <c r="AR312" i="7"/>
  <c r="AE172" i="7"/>
  <c r="AX172" i="7"/>
  <c r="AQ172" i="7"/>
  <c r="AB172" i="7"/>
  <c r="AH312" i="7"/>
  <c r="BD172" i="7"/>
  <c r="AM312" i="7"/>
  <c r="AM108" i="7"/>
  <c r="AQ311" i="7"/>
  <c r="AN172" i="7"/>
  <c r="Y109" i="7"/>
  <c r="AP109" i="7"/>
  <c r="AH109" i="7"/>
  <c r="AB109" i="7"/>
  <c r="BC109" i="7"/>
  <c r="AO108" i="7"/>
  <c r="BD108" i="7"/>
  <c r="Y108" i="7"/>
  <c r="AY108" i="7"/>
  <c r="AY311" i="7"/>
  <c r="AO311" i="7"/>
  <c r="AS311" i="7"/>
  <c r="AB311" i="7"/>
  <c r="AM311" i="7"/>
  <c r="AB312" i="7"/>
  <c r="BB312" i="7"/>
  <c r="AG312" i="7"/>
  <c r="AW312" i="7"/>
  <c r="AH172" i="7"/>
  <c r="AS172" i="7"/>
  <c r="AI172" i="7"/>
  <c r="AP172" i="7"/>
  <c r="AH108" i="7"/>
  <c r="AA311" i="7"/>
  <c r="BB311" i="7"/>
  <c r="AC312" i="7"/>
  <c r="W172" i="7"/>
  <c r="BE109" i="7"/>
  <c r="AP311" i="7"/>
  <c r="AY312" i="7"/>
  <c r="AZ172" i="7"/>
  <c r="AM109" i="7"/>
  <c r="BD109" i="7"/>
  <c r="AV109" i="7"/>
  <c r="Z109" i="7"/>
  <c r="AG109" i="7"/>
  <c r="AG108" i="7"/>
  <c r="AV108" i="7"/>
  <c r="AX108" i="7"/>
  <c r="AI311" i="7"/>
  <c r="Z311" i="7"/>
  <c r="AT311" i="7"/>
  <c r="AD312" i="7"/>
  <c r="AA172" i="7"/>
  <c r="AK312" i="7"/>
  <c r="X172" i="7"/>
  <c r="AB108" i="7"/>
  <c r="X311" i="7"/>
  <c r="AA312" i="7"/>
  <c r="AC109" i="7"/>
  <c r="AE109" i="7"/>
  <c r="W109" i="7"/>
  <c r="AN109" i="7"/>
  <c r="AK108" i="7"/>
  <c r="AI108" i="7"/>
  <c r="AS108" i="7"/>
  <c r="AR108" i="7"/>
  <c r="AN108" i="7"/>
  <c r="AW311" i="7"/>
  <c r="AX311" i="7"/>
  <c r="W311" i="7"/>
  <c r="BA311" i="7"/>
  <c r="BD312" i="7"/>
  <c r="AV312" i="7"/>
  <c r="Y312" i="7"/>
  <c r="AF312" i="7"/>
  <c r="AU312" i="7"/>
  <c r="BE172" i="7"/>
  <c r="AC172" i="7"/>
  <c r="Z172" i="7"/>
  <c r="AV172" i="7"/>
  <c r="AM172" i="7"/>
  <c r="W108" i="7"/>
  <c r="AL311" i="7"/>
  <c r="AT172" i="7"/>
  <c r="AI109" i="7"/>
  <c r="AQ108" i="7"/>
  <c r="AX312" i="7"/>
  <c r="AU172" i="7"/>
  <c r="AY109" i="7"/>
  <c r="BB109" i="7"/>
  <c r="V109" i="7"/>
  <c r="AL109" i="7"/>
  <c r="AF108" i="7"/>
  <c r="AT108" i="7"/>
  <c r="X108" i="7"/>
  <c r="AC108" i="7"/>
  <c r="V108" i="7"/>
  <c r="AK311" i="7"/>
  <c r="AJ311" i="7"/>
  <c r="AG311" i="7"/>
  <c r="AZ311" i="7"/>
  <c r="AE312" i="7"/>
  <c r="W312" i="7"/>
  <c r="AQ312" i="7"/>
  <c r="AT312" i="7"/>
  <c r="AI312" i="7"/>
  <c r="AF172" i="7"/>
  <c r="AW172" i="7"/>
  <c r="AO172" i="7"/>
  <c r="BB172" i="7"/>
  <c r="BA172" i="7"/>
  <c r="AD311" i="7"/>
  <c r="Y311" i="7"/>
  <c r="BC312" i="7"/>
  <c r="BC172" i="7"/>
  <c r="BB108" i="7"/>
  <c r="AL172" i="7"/>
  <c r="AS109" i="7"/>
  <c r="AQ109" i="7"/>
  <c r="AF109" i="7"/>
  <c r="BA109" i="7"/>
  <c r="AL108" i="7"/>
  <c r="BC108" i="7"/>
  <c r="Z108" i="7"/>
  <c r="BE108" i="7"/>
  <c r="AE311" i="7"/>
  <c r="AS312" i="7"/>
  <c r="AG172" i="7"/>
  <c r="X109" i="7"/>
  <c r="AR311" i="7"/>
  <c r="Z312" i="7"/>
  <c r="F314" i="7"/>
  <c r="F174" i="7"/>
  <c r="H173" i="7"/>
  <c r="D174" i="7"/>
  <c r="H313" i="7"/>
  <c r="I111" i="7"/>
  <c r="J173" i="7"/>
  <c r="I313" i="7"/>
  <c r="I110" i="7"/>
  <c r="J110" i="7"/>
  <c r="I174" i="7"/>
  <c r="D319" i="7"/>
  <c r="F111" i="7"/>
  <c r="AP430" i="7" l="1"/>
  <c r="AQ29" i="7" s="1"/>
  <c r="AP442" i="7"/>
  <c r="AQ41" i="7" s="1"/>
  <c r="B320" i="7"/>
  <c r="AK42" i="7"/>
  <c r="AK443" i="7" s="1"/>
  <c r="AQ40" i="7"/>
  <c r="AF30" i="7"/>
  <c r="AF431" i="7" s="1"/>
  <c r="AQ28" i="7"/>
  <c r="AQ7" i="7"/>
  <c r="B175" i="7"/>
  <c r="B112" i="7"/>
  <c r="Y110" i="7"/>
  <c r="BB110" i="7"/>
  <c r="AH110" i="7"/>
  <c r="AD110" i="7"/>
  <c r="AC173" i="7"/>
  <c r="AV173" i="7"/>
  <c r="BA173" i="7"/>
  <c r="X173" i="7"/>
  <c r="AT110" i="7"/>
  <c r="AE173" i="7"/>
  <c r="AV110" i="7"/>
  <c r="AC110" i="7"/>
  <c r="AW110" i="7"/>
  <c r="AJ110" i="7"/>
  <c r="AR173" i="7"/>
  <c r="BB173" i="7"/>
  <c r="AY173" i="7"/>
  <c r="AT173" i="7"/>
  <c r="BE110" i="7"/>
  <c r="AA173" i="7"/>
  <c r="W110" i="7"/>
  <c r="AA110" i="7"/>
  <c r="X110" i="7"/>
  <c r="AP110" i="7"/>
  <c r="AP173" i="7"/>
  <c r="AD173" i="7"/>
  <c r="BE173" i="7"/>
  <c r="AG173" i="7"/>
  <c r="AY110" i="7"/>
  <c r="V173" i="7"/>
  <c r="AN110" i="7"/>
  <c r="AH173" i="7"/>
  <c r="AK110" i="7"/>
  <c r="AO110" i="7"/>
  <c r="AL110" i="7"/>
  <c r="AU110" i="7"/>
  <c r="BD173" i="7"/>
  <c r="AB173" i="7"/>
  <c r="AF173" i="7"/>
  <c r="AK173" i="7"/>
  <c r="AJ173" i="7"/>
  <c r="BC110" i="7"/>
  <c r="BC173" i="7"/>
  <c r="BD110" i="7"/>
  <c r="AI110" i="7"/>
  <c r="AM110" i="7"/>
  <c r="AR110" i="7"/>
  <c r="V110" i="7"/>
  <c r="AZ173" i="7"/>
  <c r="W173" i="7"/>
  <c r="Z173" i="7"/>
  <c r="AU173" i="7"/>
  <c r="AI173" i="7"/>
  <c r="AS110" i="7"/>
  <c r="Y173" i="7"/>
  <c r="AQ110" i="7"/>
  <c r="AW173" i="7"/>
  <c r="AE110" i="7"/>
  <c r="AX110" i="7"/>
  <c r="AF110" i="7"/>
  <c r="AG110" i="7"/>
  <c r="AB110" i="7"/>
  <c r="AX173" i="7"/>
  <c r="AL173" i="7"/>
  <c r="AN173" i="7"/>
  <c r="AS173" i="7"/>
  <c r="AO173" i="7"/>
  <c r="BA110" i="7"/>
  <c r="Z110" i="7"/>
  <c r="AQ173" i="7"/>
  <c r="AZ110" i="7"/>
  <c r="AM173" i="7"/>
  <c r="H111" i="7"/>
  <c r="H112" i="7"/>
  <c r="D175" i="7"/>
  <c r="I314" i="7"/>
  <c r="F315" i="7"/>
  <c r="J313" i="7"/>
  <c r="H175" i="7"/>
  <c r="H314" i="7"/>
  <c r="J111" i="7"/>
  <c r="J314" i="7"/>
  <c r="H174" i="7"/>
  <c r="F112" i="7"/>
  <c r="F175" i="7"/>
  <c r="D320" i="7"/>
  <c r="B321" i="7" l="1"/>
  <c r="AL42" i="7"/>
  <c r="AL443" i="7" s="1"/>
  <c r="AG30" i="7"/>
  <c r="AG431" i="7" s="1"/>
  <c r="AR6" i="7"/>
  <c r="B176" i="7"/>
  <c r="B113" i="7"/>
  <c r="BC314" i="7"/>
  <c r="AV314" i="7"/>
  <c r="AP314" i="7"/>
  <c r="V314" i="7"/>
  <c r="BA313" i="7"/>
  <c r="V313" i="7"/>
  <c r="AL313" i="7"/>
  <c r="AT313" i="7"/>
  <c r="AB313" i="7"/>
  <c r="AZ111" i="7"/>
  <c r="BD111" i="7"/>
  <c r="AL111" i="7"/>
  <c r="AY111" i="7"/>
  <c r="X111" i="7"/>
  <c r="W313" i="7"/>
  <c r="AF111" i="7"/>
  <c r="AV111" i="7"/>
  <c r="Z314" i="7"/>
  <c r="W314" i="7"/>
  <c r="AF314" i="7"/>
  <c r="AW314" i="7"/>
  <c r="AW313" i="7"/>
  <c r="AY313" i="7"/>
  <c r="BC313" i="7"/>
  <c r="AM313" i="7"/>
  <c r="AG313" i="7"/>
  <c r="AX111" i="7"/>
  <c r="AE111" i="7"/>
  <c r="V111" i="7"/>
  <c r="BE111" i="7"/>
  <c r="BB111" i="7"/>
  <c r="X313" i="7"/>
  <c r="AP313" i="7"/>
  <c r="AB111" i="7"/>
  <c r="AQ111" i="7"/>
  <c r="BD314" i="7"/>
  <c r="AK314" i="7"/>
  <c r="AZ314" i="7"/>
  <c r="X314" i="7"/>
  <c r="AI313" i="7"/>
  <c r="BB313" i="7"/>
  <c r="Y111" i="7"/>
  <c r="AE314" i="7"/>
  <c r="AQ314" i="7"/>
  <c r="AJ314" i="7"/>
  <c r="AL314" i="7"/>
  <c r="AX313" i="7"/>
  <c r="AO313" i="7"/>
  <c r="AV313" i="7"/>
  <c r="AC313" i="7"/>
  <c r="AZ313" i="7"/>
  <c r="AM111" i="7"/>
  <c r="AG111" i="7"/>
  <c r="Z111" i="7"/>
  <c r="AC111" i="7"/>
  <c r="AU111" i="7"/>
  <c r="AE313" i="7"/>
  <c r="Y314" i="7"/>
  <c r="AS314" i="7"/>
  <c r="AD314" i="7"/>
  <c r="AB314" i="7"/>
  <c r="AR314" i="7"/>
  <c r="Z313" i="7"/>
  <c r="Y313" i="7"/>
  <c r="AF313" i="7"/>
  <c r="AR313" i="7"/>
  <c r="AT111" i="7"/>
  <c r="AJ111" i="7"/>
  <c r="AN111" i="7"/>
  <c r="BC111" i="7"/>
  <c r="AU313" i="7"/>
  <c r="AK111" i="7"/>
  <c r="AM314" i="7"/>
  <c r="AX314" i="7"/>
  <c r="AN314" i="7"/>
  <c r="BE314" i="7"/>
  <c r="AH314" i="7"/>
  <c r="AN313" i="7"/>
  <c r="AH313" i="7"/>
  <c r="AA313" i="7"/>
  <c r="AS313" i="7"/>
  <c r="AO111" i="7"/>
  <c r="AH111" i="7"/>
  <c r="AD111" i="7"/>
  <c r="AA111" i="7"/>
  <c r="BA314" i="7"/>
  <c r="AO314" i="7"/>
  <c r="BB314" i="7"/>
  <c r="AT314" i="7"/>
  <c r="AA314" i="7"/>
  <c r="BD313" i="7"/>
  <c r="AK313" i="7"/>
  <c r="AR111" i="7"/>
  <c r="AY314" i="7"/>
  <c r="AG314" i="7"/>
  <c r="AC314" i="7"/>
  <c r="AI314" i="7"/>
  <c r="AU314" i="7"/>
  <c r="AQ313" i="7"/>
  <c r="BE313" i="7"/>
  <c r="AJ313" i="7"/>
  <c r="AD313" i="7"/>
  <c r="AP111" i="7"/>
  <c r="W111" i="7"/>
  <c r="BA111" i="7"/>
  <c r="AW111" i="7"/>
  <c r="AS111" i="7"/>
  <c r="AI111" i="7"/>
  <c r="I175" i="7"/>
  <c r="F316" i="7"/>
  <c r="I176" i="7"/>
  <c r="J112" i="7"/>
  <c r="J174" i="7"/>
  <c r="D321" i="7"/>
  <c r="H315" i="7"/>
  <c r="I315" i="7"/>
  <c r="D176" i="7"/>
  <c r="I112" i="7"/>
  <c r="I113" i="7"/>
  <c r="B322" i="7" l="1"/>
  <c r="AQ429" i="7"/>
  <c r="AR28" i="7" s="1"/>
  <c r="AQ441" i="7"/>
  <c r="AR40" i="7" s="1"/>
  <c r="AQ442" i="7"/>
  <c r="AR41" i="7" s="1"/>
  <c r="AQ430" i="7"/>
  <c r="AR29" i="7" s="1"/>
  <c r="AM42" i="7"/>
  <c r="AM443" i="7" s="1"/>
  <c r="AH30" i="7"/>
  <c r="AH431" i="7" s="1"/>
  <c r="AR7" i="7"/>
  <c r="B114" i="7"/>
  <c r="B115" i="7" s="1"/>
  <c r="B177" i="7"/>
  <c r="BD112" i="7"/>
  <c r="AC174" i="7"/>
  <c r="AN174" i="7"/>
  <c r="AS174" i="7"/>
  <c r="AD174" i="7"/>
  <c r="AA174" i="7"/>
  <c r="AL112" i="7"/>
  <c r="V112" i="7"/>
  <c r="AE112" i="7"/>
  <c r="AH112" i="7"/>
  <c r="AZ112" i="7"/>
  <c r="X174" i="7"/>
  <c r="AO174" i="7"/>
  <c r="AR112" i="7"/>
  <c r="AB112" i="7"/>
  <c r="AS112" i="7"/>
  <c r="AN112" i="7"/>
  <c r="Z112" i="7"/>
  <c r="AJ174" i="7"/>
  <c r="AT174" i="7"/>
  <c r="AM174" i="7"/>
  <c r="AB174" i="7"/>
  <c r="BE112" i="7"/>
  <c r="AX112" i="7"/>
  <c r="AQ112" i="7"/>
  <c r="BB112" i="7"/>
  <c r="AO112" i="7"/>
  <c r="W174" i="7"/>
  <c r="AR174" i="7"/>
  <c r="AK174" i="7"/>
  <c r="AY174" i="7"/>
  <c r="BD174" i="7"/>
  <c r="BC112" i="7"/>
  <c r="AM112" i="7"/>
  <c r="AC112" i="7"/>
  <c r="AE174" i="7"/>
  <c r="AQ174" i="7"/>
  <c r="AF174" i="7"/>
  <c r="AV174" i="7"/>
  <c r="AH174" i="7"/>
  <c r="AW112" i="7"/>
  <c r="AG174" i="7"/>
  <c r="AX174" i="7"/>
  <c r="BC174" i="7"/>
  <c r="AD112" i="7"/>
  <c r="BA112" i="7"/>
  <c r="AV112" i="7"/>
  <c r="AA112" i="7"/>
  <c r="Y174" i="7"/>
  <c r="AJ112" i="7"/>
  <c r="AY112" i="7"/>
  <c r="W112" i="7"/>
  <c r="AP112" i="7"/>
  <c r="AL174" i="7"/>
  <c r="Z174" i="7"/>
  <c r="V174" i="7"/>
  <c r="Y112" i="7"/>
  <c r="AG112" i="7"/>
  <c r="AK112" i="7"/>
  <c r="AF112" i="7"/>
  <c r="AI174" i="7"/>
  <c r="AZ174" i="7"/>
  <c r="BA174" i="7"/>
  <c r="BB174" i="7"/>
  <c r="X112" i="7"/>
  <c r="AU112" i="7"/>
  <c r="AI112" i="7"/>
  <c r="AT112" i="7"/>
  <c r="BE174" i="7"/>
  <c r="AP174" i="7"/>
  <c r="AW174" i="7"/>
  <c r="AU174" i="7"/>
  <c r="H114" i="7"/>
  <c r="F176" i="7"/>
  <c r="H177" i="7"/>
  <c r="F317" i="7"/>
  <c r="J175" i="7"/>
  <c r="J315" i="7"/>
  <c r="J176" i="7"/>
  <c r="D322" i="7"/>
  <c r="H113" i="7"/>
  <c r="I114" i="7"/>
  <c r="J113" i="7"/>
  <c r="F114" i="7"/>
  <c r="F113" i="7"/>
  <c r="H176" i="7"/>
  <c r="H316" i="7"/>
  <c r="I316" i="7"/>
  <c r="D177" i="7"/>
  <c r="F177" i="7"/>
  <c r="F115" i="7"/>
  <c r="B323" i="7" l="1"/>
  <c r="AR441" i="7"/>
  <c r="AN42" i="7"/>
  <c r="AN443" i="7" s="1"/>
  <c r="V444" i="7"/>
  <c r="AI30" i="7"/>
  <c r="AI431" i="7" s="1"/>
  <c r="AR429" i="7"/>
  <c r="AS6" i="7"/>
  <c r="B178" i="7"/>
  <c r="B116" i="7"/>
  <c r="AY113" i="7"/>
  <c r="BE113" i="7"/>
  <c r="AF113" i="7"/>
  <c r="V113" i="7"/>
  <c r="AC315" i="7"/>
  <c r="AG315" i="7"/>
  <c r="AY315" i="7"/>
  <c r="AM315" i="7"/>
  <c r="BA175" i="7"/>
  <c r="AN175" i="7"/>
  <c r="BC175" i="7"/>
  <c r="AX175" i="7"/>
  <c r="AR175" i="7"/>
  <c r="BE176" i="7"/>
  <c r="AF176" i="7"/>
  <c r="AT176" i="7"/>
  <c r="AZ176" i="7"/>
  <c r="AI176" i="7"/>
  <c r="W176" i="7"/>
  <c r="AB113" i="7"/>
  <c r="AE315" i="7"/>
  <c r="AQ175" i="7"/>
  <c r="AQ113" i="7"/>
  <c r="AW113" i="7"/>
  <c r="X113" i="7"/>
  <c r="AC113" i="7"/>
  <c r="BD315" i="7"/>
  <c r="AZ315" i="7"/>
  <c r="AQ315" i="7"/>
  <c r="AB315" i="7"/>
  <c r="AA175" i="7"/>
  <c r="AF175" i="7"/>
  <c r="AE175" i="7"/>
  <c r="AV175" i="7"/>
  <c r="AL175" i="7"/>
  <c r="AW176" i="7"/>
  <c r="X176" i="7"/>
  <c r="AL176" i="7"/>
  <c r="AR176" i="7"/>
  <c r="AH176" i="7"/>
  <c r="AU315" i="7"/>
  <c r="AI113" i="7"/>
  <c r="AO113" i="7"/>
  <c r="BC113" i="7"/>
  <c r="BA113" i="7"/>
  <c r="AD315" i="7"/>
  <c r="AH315" i="7"/>
  <c r="V315" i="7"/>
  <c r="AF315" i="7"/>
  <c r="AB175" i="7"/>
  <c r="AI175" i="7"/>
  <c r="AK175" i="7"/>
  <c r="Y175" i="7"/>
  <c r="Z175" i="7"/>
  <c r="AO176" i="7"/>
  <c r="BC176" i="7"/>
  <c r="AD176" i="7"/>
  <c r="AJ176" i="7"/>
  <c r="AA176" i="7"/>
  <c r="V176" i="7"/>
  <c r="Z176" i="7"/>
  <c r="AK113" i="7"/>
  <c r="BB315" i="7"/>
  <c r="AC176" i="7"/>
  <c r="AA113" i="7"/>
  <c r="AG113" i="7"/>
  <c r="AU113" i="7"/>
  <c r="AT113" i="7"/>
  <c r="AI315" i="7"/>
  <c r="BA315" i="7"/>
  <c r="Y315" i="7"/>
  <c r="X315" i="7"/>
  <c r="AY175" i="7"/>
  <c r="AD175" i="7"/>
  <c r="AM175" i="7"/>
  <c r="AW175" i="7"/>
  <c r="W175" i="7"/>
  <c r="AG176" i="7"/>
  <c r="AU176" i="7"/>
  <c r="AB176" i="7"/>
  <c r="AH175" i="7"/>
  <c r="AK176" i="7"/>
  <c r="AN113" i="7"/>
  <c r="AK315" i="7"/>
  <c r="AJ175" i="7"/>
  <c r="AP176" i="7"/>
  <c r="AZ113" i="7"/>
  <c r="AX113" i="7"/>
  <c r="Y113" i="7"/>
  <c r="AM113" i="7"/>
  <c r="AD113" i="7"/>
  <c r="BC315" i="7"/>
  <c r="AA315" i="7"/>
  <c r="AT315" i="7"/>
  <c r="W315" i="7"/>
  <c r="AV315" i="7"/>
  <c r="AP175" i="7"/>
  <c r="V175" i="7"/>
  <c r="AZ175" i="7"/>
  <c r="AC175" i="7"/>
  <c r="Y176" i="7"/>
  <c r="AM176" i="7"/>
  <c r="BA176" i="7"/>
  <c r="AY176" i="7"/>
  <c r="AJ113" i="7"/>
  <c r="AV113" i="7"/>
  <c r="AL113" i="7"/>
  <c r="AN315" i="7"/>
  <c r="AX315" i="7"/>
  <c r="Z315" i="7"/>
  <c r="AO175" i="7"/>
  <c r="AV176" i="7"/>
  <c r="Z113" i="7"/>
  <c r="BD175" i="7"/>
  <c r="AN176" i="7"/>
  <c r="AR113" i="7"/>
  <c r="AP113" i="7"/>
  <c r="BD113" i="7"/>
  <c r="AE113" i="7"/>
  <c r="AS113" i="7"/>
  <c r="AP315" i="7"/>
  <c r="AL315" i="7"/>
  <c r="AS315" i="7"/>
  <c r="BE315" i="7"/>
  <c r="AR315" i="7"/>
  <c r="BE175" i="7"/>
  <c r="AT175" i="7"/>
  <c r="AS175" i="7"/>
  <c r="BB175" i="7"/>
  <c r="BD176" i="7"/>
  <c r="AE176" i="7"/>
  <c r="AS176" i="7"/>
  <c r="AX176" i="7"/>
  <c r="AH113" i="7"/>
  <c r="W113" i="7"/>
  <c r="AO315" i="7"/>
  <c r="AW315" i="7"/>
  <c r="AG175" i="7"/>
  <c r="AU175" i="7"/>
  <c r="AQ176" i="7"/>
  <c r="BB113" i="7"/>
  <c r="AJ315" i="7"/>
  <c r="X175" i="7"/>
  <c r="BB176" i="7"/>
  <c r="J114" i="7"/>
  <c r="I317" i="7"/>
  <c r="H317" i="7"/>
  <c r="F116" i="7"/>
  <c r="F318" i="7"/>
  <c r="H115" i="7"/>
  <c r="J316" i="7"/>
  <c r="I115" i="7"/>
  <c r="I177" i="7"/>
  <c r="J115" i="7"/>
  <c r="D323" i="7"/>
  <c r="F178" i="7"/>
  <c r="B324" i="7" l="1"/>
  <c r="AR430" i="7"/>
  <c r="AS29" i="7" s="1"/>
  <c r="AR442" i="7"/>
  <c r="AS41" i="7" s="1"/>
  <c r="AO42" i="7"/>
  <c r="AO443" i="7" s="1"/>
  <c r="AS40" i="7"/>
  <c r="W43" i="7"/>
  <c r="W444" i="7" s="1"/>
  <c r="AJ30" i="7"/>
  <c r="AJ431" i="7" s="1"/>
  <c r="AS28" i="7"/>
  <c r="AS7" i="7"/>
  <c r="B179" i="7"/>
  <c r="B117" i="7"/>
  <c r="Y316" i="7"/>
  <c r="AG316" i="7"/>
  <c r="AP316" i="7"/>
  <c r="Z316" i="7"/>
  <c r="AX316" i="7"/>
  <c r="AD115" i="7"/>
  <c r="AJ115" i="7"/>
  <c r="AT115" i="7"/>
  <c r="AG115" i="7"/>
  <c r="AH114" i="7"/>
  <c r="AN114" i="7"/>
  <c r="AX114" i="7"/>
  <c r="BC114" i="7"/>
  <c r="AC316" i="7"/>
  <c r="AS316" i="7"/>
  <c r="AF316" i="7"/>
  <c r="AB316" i="7"/>
  <c r="X316" i="7"/>
  <c r="AU115" i="7"/>
  <c r="AH115" i="7"/>
  <c r="BB115" i="7"/>
  <c r="AQ115" i="7"/>
  <c r="BA114" i="7"/>
  <c r="BB114" i="7"/>
  <c r="BE114" i="7"/>
  <c r="AD114" i="7"/>
  <c r="AZ316" i="7"/>
  <c r="AO316" i="7"/>
  <c r="AL316" i="7"/>
  <c r="AN316" i="7"/>
  <c r="AM316" i="7"/>
  <c r="AR115" i="7"/>
  <c r="AV115" i="7"/>
  <c r="AY115" i="7"/>
  <c r="AW115" i="7"/>
  <c r="AV114" i="7"/>
  <c r="AC114" i="7"/>
  <c r="X114" i="7"/>
  <c r="AJ114" i="7"/>
  <c r="AJ316" i="7"/>
  <c r="AE316" i="7"/>
  <c r="V316" i="7"/>
  <c r="AY316" i="7"/>
  <c r="AQ316" i="7"/>
  <c r="AP115" i="7"/>
  <c r="W115" i="7"/>
  <c r="BE115" i="7"/>
  <c r="X115" i="7"/>
  <c r="W114" i="7"/>
  <c r="AA114" i="7"/>
  <c r="AL114" i="7"/>
  <c r="AP114" i="7"/>
  <c r="BD316" i="7"/>
  <c r="BE316" i="7"/>
  <c r="AK316" i="7"/>
  <c r="AR316" i="7"/>
  <c r="AZ115" i="7"/>
  <c r="BD115" i="7"/>
  <c r="AC115" i="7"/>
  <c r="AF115" i="7"/>
  <c r="AS115" i="7"/>
  <c r="BD114" i="7"/>
  <c r="AK114" i="7"/>
  <c r="AG114" i="7"/>
  <c r="AR114" i="7"/>
  <c r="AU114" i="7"/>
  <c r="BA316" i="7"/>
  <c r="AW316" i="7"/>
  <c r="BB316" i="7"/>
  <c r="AI316" i="7"/>
  <c r="AX115" i="7"/>
  <c r="AE115" i="7"/>
  <c r="AB115" i="7"/>
  <c r="V115" i="7"/>
  <c r="AO115" i="7"/>
  <c r="AE114" i="7"/>
  <c r="AI114" i="7"/>
  <c r="AF114" i="7"/>
  <c r="AW114" i="7"/>
  <c r="AB114" i="7"/>
  <c r="AH316" i="7"/>
  <c r="AU316" i="7"/>
  <c r="W316" i="7"/>
  <c r="AA316" i="7"/>
  <c r="Y115" i="7"/>
  <c r="BA115" i="7"/>
  <c r="Z115" i="7"/>
  <c r="AI115" i="7"/>
  <c r="AL115" i="7"/>
  <c r="AS114" i="7"/>
  <c r="Z114" i="7"/>
  <c r="AT114" i="7"/>
  <c r="V114" i="7"/>
  <c r="AO114" i="7"/>
  <c r="BC316" i="7"/>
  <c r="AV316" i="7"/>
  <c r="AT316" i="7"/>
  <c r="AD316" i="7"/>
  <c r="AM115" i="7"/>
  <c r="AA115" i="7"/>
  <c r="AN115" i="7"/>
  <c r="BC115" i="7"/>
  <c r="AK115" i="7"/>
  <c r="AQ114" i="7"/>
  <c r="AM114" i="7"/>
  <c r="AZ114" i="7"/>
  <c r="Y114" i="7"/>
  <c r="AY114" i="7"/>
  <c r="D178" i="7"/>
  <c r="D179" i="7"/>
  <c r="H116" i="7"/>
  <c r="F117" i="7"/>
  <c r="D324" i="7"/>
  <c r="J317" i="7"/>
  <c r="I178" i="7"/>
  <c r="I116" i="7"/>
  <c r="H178" i="7"/>
  <c r="H318" i="7"/>
  <c r="I179" i="7"/>
  <c r="F319" i="7"/>
  <c r="J177" i="7"/>
  <c r="I318" i="7"/>
  <c r="J116" i="7"/>
  <c r="B325" i="7" l="1"/>
  <c r="X43" i="7"/>
  <c r="X444" i="7" s="1"/>
  <c r="AP42" i="7"/>
  <c r="AP443" i="7" s="1"/>
  <c r="AK30" i="7"/>
  <c r="AK431" i="7" s="1"/>
  <c r="AT6" i="7"/>
  <c r="B180" i="7"/>
  <c r="B118" i="7"/>
  <c r="V177" i="7"/>
  <c r="AP177" i="7"/>
  <c r="AZ177" i="7"/>
  <c r="AU177" i="7"/>
  <c r="AV177" i="7"/>
  <c r="AZ317" i="7"/>
  <c r="AF317" i="7"/>
  <c r="AA317" i="7"/>
  <c r="AT317" i="7"/>
  <c r="AP317" i="7"/>
  <c r="X116" i="7"/>
  <c r="AU116" i="7"/>
  <c r="BD116" i="7"/>
  <c r="AI116" i="7"/>
  <c r="AT116" i="7"/>
  <c r="AZ116" i="7"/>
  <c r="AG177" i="7"/>
  <c r="BB317" i="7"/>
  <c r="AE177" i="7"/>
  <c r="AB177" i="7"/>
  <c r="AL177" i="7"/>
  <c r="AO177" i="7"/>
  <c r="BA177" i="7"/>
  <c r="BD317" i="7"/>
  <c r="X317" i="7"/>
  <c r="Z317" i="7"/>
  <c r="AH317" i="7"/>
  <c r="BC317" i="7"/>
  <c r="AL116" i="7"/>
  <c r="V116" i="7"/>
  <c r="AE116" i="7"/>
  <c r="Z116" i="7"/>
  <c r="AP116" i="7"/>
  <c r="AY177" i="7"/>
  <c r="AF177" i="7"/>
  <c r="AN177" i="7"/>
  <c r="Y177" i="7"/>
  <c r="AS177" i="7"/>
  <c r="AM317" i="7"/>
  <c r="Y317" i="7"/>
  <c r="AK317" i="7"/>
  <c r="W317" i="7"/>
  <c r="AY317" i="7"/>
  <c r="AR116" i="7"/>
  <c r="AB116" i="7"/>
  <c r="AS116" i="7"/>
  <c r="AN116" i="7"/>
  <c r="AV317" i="7"/>
  <c r="AQ177" i="7"/>
  <c r="X177" i="7"/>
  <c r="AI177" i="7"/>
  <c r="AH177" i="7"/>
  <c r="AT177" i="7"/>
  <c r="BE317" i="7"/>
  <c r="AO317" i="7"/>
  <c r="AU317" i="7"/>
  <c r="AL317" i="7"/>
  <c r="AQ317" i="7"/>
  <c r="AO116" i="7"/>
  <c r="AH116" i="7"/>
  <c r="AQ116" i="7"/>
  <c r="BB116" i="7"/>
  <c r="Y116" i="7"/>
  <c r="Z177" i="7"/>
  <c r="AX317" i="7"/>
  <c r="AD116" i="7"/>
  <c r="AR177" i="7"/>
  <c r="BD177" i="7"/>
  <c r="AK177" i="7"/>
  <c r="AC177" i="7"/>
  <c r="AW317" i="7"/>
  <c r="AB317" i="7"/>
  <c r="AI317" i="7"/>
  <c r="AR317" i="7"/>
  <c r="BC116" i="7"/>
  <c r="AM116" i="7"/>
  <c r="AG116" i="7"/>
  <c r="AC116" i="7"/>
  <c r="AA177" i="7"/>
  <c r="AX177" i="7"/>
  <c r="AV116" i="7"/>
  <c r="BE177" i="7"/>
  <c r="BC177" i="7"/>
  <c r="AJ177" i="7"/>
  <c r="W177" i="7"/>
  <c r="AD317" i="7"/>
  <c r="V317" i="7"/>
  <c r="AN317" i="7"/>
  <c r="BA317" i="7"/>
  <c r="AJ116" i="7"/>
  <c r="AY116" i="7"/>
  <c r="W116" i="7"/>
  <c r="BE116" i="7"/>
  <c r="BA116" i="7"/>
  <c r="AW177" i="7"/>
  <c r="BB177" i="7"/>
  <c r="AD177" i="7"/>
  <c r="AM177" i="7"/>
  <c r="AG317" i="7"/>
  <c r="AE317" i="7"/>
  <c r="AC317" i="7"/>
  <c r="AS317" i="7"/>
  <c r="AX116" i="7"/>
  <c r="AW116" i="7"/>
  <c r="AK116" i="7"/>
  <c r="AF116" i="7"/>
  <c r="AJ317" i="7"/>
  <c r="AA116" i="7"/>
  <c r="F180" i="7"/>
  <c r="F179" i="7"/>
  <c r="I117" i="7"/>
  <c r="I319" i="7"/>
  <c r="H179" i="7"/>
  <c r="F320" i="7"/>
  <c r="F118" i="7"/>
  <c r="D325" i="7"/>
  <c r="J117" i="7"/>
  <c r="J179" i="7"/>
  <c r="H319" i="7"/>
  <c r="D180" i="7"/>
  <c r="H117" i="7"/>
  <c r="J318" i="7"/>
  <c r="J178" i="7"/>
  <c r="AS429" i="7" l="1"/>
  <c r="AT28" i="7" s="1"/>
  <c r="AS441" i="7"/>
  <c r="AT40" i="7" s="1"/>
  <c r="AS430" i="7"/>
  <c r="AT29" i="7" s="1"/>
  <c r="AS442" i="7"/>
  <c r="AT41" i="7" s="1"/>
  <c r="B326" i="7"/>
  <c r="AQ42" i="7"/>
  <c r="AQ443" i="7" s="1"/>
  <c r="Y43" i="7"/>
  <c r="Y444" i="7" s="1"/>
  <c r="AL30" i="7"/>
  <c r="AL431" i="7" s="1"/>
  <c r="AT7" i="7"/>
  <c r="B181" i="7"/>
  <c r="B119" i="7"/>
  <c r="AA178" i="7"/>
  <c r="V178" i="7"/>
  <c r="AQ178" i="7"/>
  <c r="AT178" i="7"/>
  <c r="AX178" i="7"/>
  <c r="AN318" i="7"/>
  <c r="AB318" i="7"/>
  <c r="AJ318" i="7"/>
  <c r="AQ318" i="7"/>
  <c r="AY117" i="7"/>
  <c r="AR117" i="7"/>
  <c r="AU117" i="7"/>
  <c r="AE117" i="7"/>
  <c r="BA179" i="7"/>
  <c r="BE179" i="7"/>
  <c r="BB179" i="7"/>
  <c r="AW179" i="7"/>
  <c r="AI179" i="7"/>
  <c r="AU179" i="7"/>
  <c r="AD178" i="7"/>
  <c r="X178" i="7"/>
  <c r="AI178" i="7"/>
  <c r="AO178" i="7"/>
  <c r="AP178" i="7"/>
  <c r="AF318" i="7"/>
  <c r="AS318" i="7"/>
  <c r="AY318" i="7"/>
  <c r="BA318" i="7"/>
  <c r="BE117" i="7"/>
  <c r="BB117" i="7"/>
  <c r="AC117" i="7"/>
  <c r="AJ117" i="7"/>
  <c r="AN117" i="7"/>
  <c r="AS179" i="7"/>
  <c r="X179" i="7"/>
  <c r="AM179" i="7"/>
  <c r="Y178" i="7"/>
  <c r="AY178" i="7"/>
  <c r="BE178" i="7"/>
  <c r="AB178" i="7"/>
  <c r="AH178" i="7"/>
  <c r="AX318" i="7"/>
  <c r="AC318" i="7"/>
  <c r="AD318" i="7"/>
  <c r="AK318" i="7"/>
  <c r="AF117" i="7"/>
  <c r="AI117" i="7"/>
  <c r="AZ117" i="7"/>
  <c r="AH117" i="7"/>
  <c r="AL117" i="7"/>
  <c r="AK179" i="7"/>
  <c r="AV178" i="7"/>
  <c r="BA178" i="7"/>
  <c r="AR178" i="7"/>
  <c r="AS178" i="7"/>
  <c r="AF178" i="7"/>
  <c r="V318" i="7"/>
  <c r="AZ318" i="7"/>
  <c r="Y318" i="7"/>
  <c r="AM318" i="7"/>
  <c r="AS117" i="7"/>
  <c r="AO117" i="7"/>
  <c r="AX117" i="7"/>
  <c r="AV117" i="7"/>
  <c r="BA117" i="7"/>
  <c r="AC179" i="7"/>
  <c r="AA179" i="7"/>
  <c r="AG179" i="7"/>
  <c r="AL179" i="7"/>
  <c r="AT179" i="7"/>
  <c r="W117" i="7"/>
  <c r="AZ179" i="7"/>
  <c r="Y179" i="7"/>
  <c r="AR179" i="7"/>
  <c r="BD179" i="7"/>
  <c r="AV179" i="7"/>
  <c r="AW178" i="7"/>
  <c r="AK178" i="7"/>
  <c r="AU178" i="7"/>
  <c r="AC178" i="7"/>
  <c r="BE318" i="7"/>
  <c r="AE318" i="7"/>
  <c r="BC318" i="7"/>
  <c r="AV318" i="7"/>
  <c r="AL318" i="7"/>
  <c r="AQ117" i="7"/>
  <c r="BC117" i="7"/>
  <c r="Y117" i="7"/>
  <c r="AX179" i="7"/>
  <c r="AE179" i="7"/>
  <c r="AP179" i="7"/>
  <c r="AD179" i="7"/>
  <c r="AJ179" i="7"/>
  <c r="BC179" i="7"/>
  <c r="AJ178" i="7"/>
  <c r="Z178" i="7"/>
  <c r="BD178" i="7"/>
  <c r="BB178" i="7"/>
  <c r="AR318" i="7"/>
  <c r="BB318" i="7"/>
  <c r="AP318" i="7"/>
  <c r="AW318" i="7"/>
  <c r="AG318" i="7"/>
  <c r="AW117" i="7"/>
  <c r="AD117" i="7"/>
  <c r="AM117" i="7"/>
  <c r="V117" i="7"/>
  <c r="AH179" i="7"/>
  <c r="AM178" i="7"/>
  <c r="AL178" i="7"/>
  <c r="AN178" i="7"/>
  <c r="AZ178" i="7"/>
  <c r="AU318" i="7"/>
  <c r="AT318" i="7"/>
  <c r="AH318" i="7"/>
  <c r="W318" i="7"/>
  <c r="AI318" i="7"/>
  <c r="X117" i="7"/>
  <c r="AA117" i="7"/>
  <c r="AT117" i="7"/>
  <c r="BD117" i="7"/>
  <c r="W178" i="7"/>
  <c r="AG178" i="7"/>
  <c r="AE178" i="7"/>
  <c r="BC178" i="7"/>
  <c r="BD318" i="7"/>
  <c r="AO318" i="7"/>
  <c r="Z318" i="7"/>
  <c r="X318" i="7"/>
  <c r="AA318" i="7"/>
  <c r="AK117" i="7"/>
  <c r="AG117" i="7"/>
  <c r="AP117" i="7"/>
  <c r="AB117" i="7"/>
  <c r="AB179" i="7"/>
  <c r="Z179" i="7"/>
  <c r="AN179" i="7"/>
  <c r="W179" i="7"/>
  <c r="Z117" i="7"/>
  <c r="AY179" i="7"/>
  <c r="AF179" i="7"/>
  <c r="AQ179" i="7"/>
  <c r="V179" i="7"/>
  <c r="AO179" i="7"/>
  <c r="I181" i="7"/>
  <c r="D326" i="7"/>
  <c r="H320" i="7"/>
  <c r="I320" i="7"/>
  <c r="J119" i="7"/>
  <c r="F181" i="7"/>
  <c r="F321" i="7"/>
  <c r="F119" i="7"/>
  <c r="J118" i="7"/>
  <c r="I119" i="7"/>
  <c r="J180" i="7"/>
  <c r="H180" i="7"/>
  <c r="J319" i="7"/>
  <c r="I180" i="7"/>
  <c r="I118" i="7"/>
  <c r="J320" i="7"/>
  <c r="H118" i="7"/>
  <c r="H119" i="7"/>
  <c r="B327" i="7" l="1"/>
  <c r="Z43" i="7"/>
  <c r="Z444" i="7" s="1"/>
  <c r="AT441" i="7"/>
  <c r="AR42" i="7"/>
  <c r="AR443" i="7" s="1"/>
  <c r="AM30" i="7"/>
  <c r="AM431" i="7" s="1"/>
  <c r="AT429" i="7"/>
  <c r="AU6" i="7"/>
  <c r="B182" i="7"/>
  <c r="AE118" i="7"/>
  <c r="BB118" i="7"/>
  <c r="AW118" i="7"/>
  <c r="Z118" i="7"/>
  <c r="Y118" i="7"/>
  <c r="AS319" i="7"/>
  <c r="Z319" i="7"/>
  <c r="AX319" i="7"/>
  <c r="AO319" i="7"/>
  <c r="BA180" i="7"/>
  <c r="AC180" i="7"/>
  <c r="AJ180" i="7"/>
  <c r="AO180" i="7"/>
  <c r="AM180" i="7"/>
  <c r="AY119" i="7"/>
  <c r="BE119" i="7"/>
  <c r="AF119" i="7"/>
  <c r="AL119" i="7"/>
  <c r="Y320" i="7"/>
  <c r="W320" i="7"/>
  <c r="AI320" i="7"/>
  <c r="AR320" i="7"/>
  <c r="AQ118" i="7"/>
  <c r="AC118" i="7"/>
  <c r="X118" i="7"/>
  <c r="AU118" i="7"/>
  <c r="BD118" i="7"/>
  <c r="AF319" i="7"/>
  <c r="X319" i="7"/>
  <c r="AJ319" i="7"/>
  <c r="AL319" i="7"/>
  <c r="BD180" i="7"/>
  <c r="Z180" i="7"/>
  <c r="AV180" i="7"/>
  <c r="AD180" i="7"/>
  <c r="AI180" i="7"/>
  <c r="AQ119" i="7"/>
  <c r="AW119" i="7"/>
  <c r="X119" i="7"/>
  <c r="AC119" i="7"/>
  <c r="BA320" i="7"/>
  <c r="AN320" i="7"/>
  <c r="AT320" i="7"/>
  <c r="AD320" i="7"/>
  <c r="AM320" i="7"/>
  <c r="AK320" i="7"/>
  <c r="AQ320" i="7"/>
  <c r="AA320" i="7"/>
  <c r="AX320" i="7"/>
  <c r="BB180" i="7"/>
  <c r="AN119" i="7"/>
  <c r="AZ320" i="7"/>
  <c r="AV118" i="7"/>
  <c r="AA118" i="7"/>
  <c r="AR118" i="7"/>
  <c r="V118" i="7"/>
  <c r="AS118" i="7"/>
  <c r="AW319" i="7"/>
  <c r="AA319" i="7"/>
  <c r="V319" i="7"/>
  <c r="BC319" i="7"/>
  <c r="AS180" i="7"/>
  <c r="BE180" i="7"/>
  <c r="AT180" i="7"/>
  <c r="AG180" i="7"/>
  <c r="AH180" i="7"/>
  <c r="AI119" i="7"/>
  <c r="AO119" i="7"/>
  <c r="BC119" i="7"/>
  <c r="BB119" i="7"/>
  <c r="BB320" i="7"/>
  <c r="AO320" i="7"/>
  <c r="BC320" i="7"/>
  <c r="Y180" i="7"/>
  <c r="AV320" i="7"/>
  <c r="W118" i="7"/>
  <c r="AP118" i="7"/>
  <c r="AL118" i="7"/>
  <c r="AB118" i="7"/>
  <c r="AO118" i="7"/>
  <c r="BD319" i="7"/>
  <c r="AK319" i="7"/>
  <c r="AI319" i="7"/>
  <c r="AV319" i="7"/>
  <c r="AE180" i="7"/>
  <c r="AF180" i="7"/>
  <c r="AY180" i="7"/>
  <c r="AU180" i="7"/>
  <c r="AK180" i="7"/>
  <c r="AA119" i="7"/>
  <c r="AG119" i="7"/>
  <c r="AU119" i="7"/>
  <c r="V119" i="7"/>
  <c r="BD320" i="7"/>
  <c r="AC320" i="7"/>
  <c r="AP320" i="7"/>
  <c r="AJ320" i="7"/>
  <c r="AY320" i="7"/>
  <c r="AE320" i="7"/>
  <c r="AG320" i="7"/>
  <c r="BC180" i="7"/>
  <c r="AD119" i="7"/>
  <c r="AB320" i="7"/>
  <c r="AK118" i="7"/>
  <c r="AF118" i="7"/>
  <c r="AG118" i="7"/>
  <c r="BE118" i="7"/>
  <c r="AR319" i="7"/>
  <c r="AB319" i="7"/>
  <c r="AZ319" i="7"/>
  <c r="AD319" i="7"/>
  <c r="AY319" i="7"/>
  <c r="AA180" i="7"/>
  <c r="AZ180" i="7"/>
  <c r="AR180" i="7"/>
  <c r="V180" i="7"/>
  <c r="AZ119" i="7"/>
  <c r="AX119" i="7"/>
  <c r="Y119" i="7"/>
  <c r="AM119" i="7"/>
  <c r="BA119" i="7"/>
  <c r="AB119" i="7"/>
  <c r="AH320" i="7"/>
  <c r="AI118" i="7"/>
  <c r="AT118" i="7"/>
  <c r="BC118" i="7"/>
  <c r="AM118" i="7"/>
  <c r="BB319" i="7"/>
  <c r="AU319" i="7"/>
  <c r="AT319" i="7"/>
  <c r="Y319" i="7"/>
  <c r="AE319" i="7"/>
  <c r="W180" i="7"/>
  <c r="X180" i="7"/>
  <c r="AQ180" i="7"/>
  <c r="AB180" i="7"/>
  <c r="AR119" i="7"/>
  <c r="AP119" i="7"/>
  <c r="BD119" i="7"/>
  <c r="AE119" i="7"/>
  <c r="AT119" i="7"/>
  <c r="AS320" i="7"/>
  <c r="BE320" i="7"/>
  <c r="AW320" i="7"/>
  <c r="AU320" i="7"/>
  <c r="AF320" i="7"/>
  <c r="V320" i="7"/>
  <c r="AN118" i="7"/>
  <c r="AY118" i="7"/>
  <c r="W319" i="7"/>
  <c r="BA319" i="7"/>
  <c r="AL180" i="7"/>
  <c r="AS119" i="7"/>
  <c r="AX118" i="7"/>
  <c r="AZ118" i="7"/>
  <c r="AD118" i="7"/>
  <c r="BA118" i="7"/>
  <c r="AM319" i="7"/>
  <c r="AC319" i="7"/>
  <c r="AN319" i="7"/>
  <c r="AH319" i="7"/>
  <c r="AQ319" i="7"/>
  <c r="AN180" i="7"/>
  <c r="AX180" i="7"/>
  <c r="AW180" i="7"/>
  <c r="AP180" i="7"/>
  <c r="AJ119" i="7"/>
  <c r="AH119" i="7"/>
  <c r="AV119" i="7"/>
  <c r="W119" i="7"/>
  <c r="AK119" i="7"/>
  <c r="Z320" i="7"/>
  <c r="X320" i="7"/>
  <c r="AH118" i="7"/>
  <c r="AJ118" i="7"/>
  <c r="AP319" i="7"/>
  <c r="AG319" i="7"/>
  <c r="BE319" i="7"/>
  <c r="Z119" i="7"/>
  <c r="AL320" i="7"/>
  <c r="H181" i="7"/>
  <c r="F182" i="7"/>
  <c r="I321" i="7"/>
  <c r="D327" i="7"/>
  <c r="J181" i="7"/>
  <c r="J321" i="7"/>
  <c r="H321" i="7"/>
  <c r="D181" i="7"/>
  <c r="H182" i="7"/>
  <c r="D182" i="7"/>
  <c r="F322" i="7"/>
  <c r="AT442" i="7" l="1"/>
  <c r="AU41" i="7" s="1"/>
  <c r="AT430" i="7"/>
  <c r="AU29" i="7" s="1"/>
  <c r="B328" i="7"/>
  <c r="AS42" i="7"/>
  <c r="AS443" i="7" s="1"/>
  <c r="AU40" i="7"/>
  <c r="AA43" i="7"/>
  <c r="AA444" i="7" s="1"/>
  <c r="AN30" i="7"/>
  <c r="AN431" i="7" s="1"/>
  <c r="V432" i="7"/>
  <c r="AU28" i="7"/>
  <c r="AU7" i="7"/>
  <c r="B183" i="7"/>
  <c r="AM321" i="7"/>
  <c r="AI321" i="7"/>
  <c r="AZ321" i="7"/>
  <c r="BD321" i="7"/>
  <c r="AR181" i="7"/>
  <c r="AU181" i="7"/>
  <c r="BA181" i="7"/>
  <c r="AT181" i="7"/>
  <c r="AC181" i="7"/>
  <c r="AM181" i="7"/>
  <c r="AD321" i="7"/>
  <c r="AY181" i="7"/>
  <c r="AS321" i="7"/>
  <c r="AO321" i="7"/>
  <c r="AX321" i="7"/>
  <c r="V321" i="7"/>
  <c r="AP181" i="7"/>
  <c r="BE181" i="7"/>
  <c r="AQ321" i="7"/>
  <c r="AE321" i="7"/>
  <c r="Y321" i="7"/>
  <c r="AJ321" i="7"/>
  <c r="BD181" i="7"/>
  <c r="AV181" i="7"/>
  <c r="AA181" i="7"/>
  <c r="AD181" i="7"/>
  <c r="AF181" i="7"/>
  <c r="AK181" i="7"/>
  <c r="AO181" i="7"/>
  <c r="AP321" i="7"/>
  <c r="AG181" i="7"/>
  <c r="AW321" i="7"/>
  <c r="AC321" i="7"/>
  <c r="BB321" i="7"/>
  <c r="AH321" i="7"/>
  <c r="W181" i="7"/>
  <c r="AL181" i="7"/>
  <c r="X181" i="7"/>
  <c r="BA321" i="7"/>
  <c r="X321" i="7"/>
  <c r="AA321" i="7"/>
  <c r="Z321" i="7"/>
  <c r="AV321" i="7"/>
  <c r="AZ181" i="7"/>
  <c r="AJ181" i="7"/>
  <c r="AB181" i="7"/>
  <c r="AS181" i="7"/>
  <c r="AI181" i="7"/>
  <c r="AX181" i="7"/>
  <c r="Z181" i="7"/>
  <c r="AQ181" i="7"/>
  <c r="AK321" i="7"/>
  <c r="BC181" i="7"/>
  <c r="AY321" i="7"/>
  <c r="AL321" i="7"/>
  <c r="AG321" i="7"/>
  <c r="AT321" i="7"/>
  <c r="AU321" i="7"/>
  <c r="AH181" i="7"/>
  <c r="AN321" i="7"/>
  <c r="BE321" i="7"/>
  <c r="BC321" i="7"/>
  <c r="W321" i="7"/>
  <c r="AR321" i="7"/>
  <c r="AB321" i="7"/>
  <c r="Y181" i="7"/>
  <c r="BB181" i="7"/>
  <c r="AN181" i="7"/>
  <c r="AW181" i="7"/>
  <c r="AE181" i="7"/>
  <c r="AF321" i="7"/>
  <c r="V181" i="7"/>
  <c r="F183" i="7"/>
  <c r="D183" i="7"/>
  <c r="D328" i="7"/>
  <c r="I183" i="7"/>
  <c r="F323" i="7"/>
  <c r="I182" i="7"/>
  <c r="H322" i="7"/>
  <c r="I322" i="7"/>
  <c r="B329" i="7" l="1"/>
  <c r="AB43" i="7"/>
  <c r="AB444" i="7" s="1"/>
  <c r="AT42" i="7"/>
  <c r="AT443" i="7" s="1"/>
  <c r="AO30" i="7"/>
  <c r="AO431" i="7" s="1"/>
  <c r="W31" i="7"/>
  <c r="W432" i="7" s="1"/>
  <c r="AV6" i="7"/>
  <c r="B184" i="7"/>
  <c r="J182" i="7"/>
  <c r="D329" i="7"/>
  <c r="F184" i="7"/>
  <c r="F324" i="7"/>
  <c r="H323" i="7"/>
  <c r="D184" i="7"/>
  <c r="J183" i="7"/>
  <c r="H183" i="7"/>
  <c r="I184" i="7"/>
  <c r="J322" i="7"/>
  <c r="I323" i="7"/>
  <c r="AU430" i="7" l="1"/>
  <c r="AV29" i="7" s="1"/>
  <c r="W22" i="7"/>
  <c r="W423" i="7" s="1"/>
  <c r="X22" i="7" s="1"/>
  <c r="X423" i="7" s="1"/>
  <c r="Y22" i="7" s="1"/>
  <c r="Y423" i="7" s="1"/>
  <c r="Z22" i="7" s="1"/>
  <c r="Z423" i="7" s="1"/>
  <c r="AA22" i="7" s="1"/>
  <c r="AA423" i="7" s="1"/>
  <c r="AB22" i="7" s="1"/>
  <c r="AB423" i="7" s="1"/>
  <c r="AC22" i="7" s="1"/>
  <c r="AC423" i="7" s="1"/>
  <c r="AD22" i="7" s="1"/>
  <c r="AD423" i="7" s="1"/>
  <c r="AE22" i="7" s="1"/>
  <c r="AE423" i="7" s="1"/>
  <c r="AF22" i="7" s="1"/>
  <c r="AF423" i="7" s="1"/>
  <c r="AG22" i="7" s="1"/>
  <c r="AG423" i="7" s="1"/>
  <c r="AH22" i="7" s="1"/>
  <c r="AH423" i="7" s="1"/>
  <c r="AI22" i="7" s="1"/>
  <c r="AI423" i="7" s="1"/>
  <c r="AJ22" i="7" s="1"/>
  <c r="AJ423" i="7" s="1"/>
  <c r="AK22" i="7" s="1"/>
  <c r="AK423" i="7" s="1"/>
  <c r="AL22" i="7" s="1"/>
  <c r="AL423" i="7" s="1"/>
  <c r="AM22" i="7" s="1"/>
  <c r="AM423" i="7" s="1"/>
  <c r="AN22" i="7" s="1"/>
  <c r="AN423" i="7" s="1"/>
  <c r="AO22" i="7" s="1"/>
  <c r="AO423" i="7" s="1"/>
  <c r="AP22" i="7" s="1"/>
  <c r="AP423" i="7" s="1"/>
  <c r="AQ22" i="7" s="1"/>
  <c r="AQ423" i="7" s="1"/>
  <c r="AR22" i="7" s="1"/>
  <c r="AR423" i="7" s="1"/>
  <c r="AS22" i="7" s="1"/>
  <c r="AS423" i="7" s="1"/>
  <c r="AT22" i="7" s="1"/>
  <c r="AT423" i="7" s="1"/>
  <c r="AU22" i="7" s="1"/>
  <c r="AU423" i="7" s="1"/>
  <c r="AV22" i="7" s="1"/>
  <c r="B330" i="7"/>
  <c r="AU429" i="7"/>
  <c r="AV28" i="7" s="1"/>
  <c r="AU441" i="7"/>
  <c r="AV40" i="7" s="1"/>
  <c r="AU442" i="7"/>
  <c r="AV41" i="7" s="1"/>
  <c r="AU42" i="7"/>
  <c r="AU443" i="7" s="1"/>
  <c r="AV42" i="7" s="1"/>
  <c r="AC43" i="7"/>
  <c r="AC444" i="7" s="1"/>
  <c r="X31" i="7"/>
  <c r="X432" i="7" s="1"/>
  <c r="AP30" i="7"/>
  <c r="AP431" i="7" s="1"/>
  <c r="AV7" i="7"/>
  <c r="B185" i="7"/>
  <c r="BE322" i="7"/>
  <c r="AR322" i="7"/>
  <c r="BD322" i="7"/>
  <c r="AH322" i="7"/>
  <c r="V183" i="7"/>
  <c r="AW183" i="7"/>
  <c r="AO183" i="7"/>
  <c r="BB182" i="7"/>
  <c r="AP182" i="7"/>
  <c r="AG182" i="7"/>
  <c r="X182" i="7"/>
  <c r="AY182" i="7"/>
  <c r="BC322" i="7"/>
  <c r="AO322" i="7"/>
  <c r="AN322" i="7"/>
  <c r="AS322" i="7"/>
  <c r="AY322" i="7"/>
  <c r="AV183" i="7"/>
  <c r="AL183" i="7"/>
  <c r="AC183" i="7"/>
  <c r="BC183" i="7"/>
  <c r="Z182" i="7"/>
  <c r="BD182" i="7"/>
  <c r="AN182" i="7"/>
  <c r="AF322" i="7"/>
  <c r="V322" i="7"/>
  <c r="AG322" i="7"/>
  <c r="AC322" i="7"/>
  <c r="BB322" i="7"/>
  <c r="AB183" i="7"/>
  <c r="AA183" i="7"/>
  <c r="W183" i="7"/>
  <c r="AE183" i="7"/>
  <c r="AK182" i="7"/>
  <c r="AU322" i="7"/>
  <c r="AL322" i="7"/>
  <c r="AX322" i="7"/>
  <c r="AJ322" i="7"/>
  <c r="Z322" i="7"/>
  <c r="BA183" i="7"/>
  <c r="AD183" i="7"/>
  <c r="AX183" i="7"/>
  <c r="AG183" i="7"/>
  <c r="BC182" i="7"/>
  <c r="AQ322" i="7"/>
  <c r="AI322" i="7"/>
  <c r="AV322" i="7"/>
  <c r="BA322" i="7"/>
  <c r="BB183" i="7"/>
  <c r="AY183" i="7"/>
  <c r="Y183" i="7"/>
  <c r="AJ183" i="7"/>
  <c r="AZ183" i="7"/>
  <c r="AS182" i="7"/>
  <c r="Y182" i="7"/>
  <c r="AB182" i="7"/>
  <c r="AZ182" i="7"/>
  <c r="AP322" i="7"/>
  <c r="AE322" i="7"/>
  <c r="W322" i="7"/>
  <c r="AM322" i="7"/>
  <c r="AR183" i="7"/>
  <c r="BE183" i="7"/>
  <c r="AH183" i="7"/>
  <c r="AN183" i="7"/>
  <c r="AU183" i="7"/>
  <c r="AM182" i="7"/>
  <c r="AV182" i="7"/>
  <c r="AH182" i="7"/>
  <c r="AE182" i="7"/>
  <c r="AC182" i="7"/>
  <c r="AP183" i="7"/>
  <c r="AK183" i="7"/>
  <c r="AL182" i="7"/>
  <c r="AD182" i="7"/>
  <c r="AU182" i="7"/>
  <c r="AA182" i="7"/>
  <c r="AK322" i="7"/>
  <c r="AT322" i="7"/>
  <c r="AD322" i="7"/>
  <c r="AA322" i="7"/>
  <c r="AF183" i="7"/>
  <c r="AS183" i="7"/>
  <c r="Z183" i="7"/>
  <c r="AW182" i="7"/>
  <c r="W182" i="7"/>
  <c r="AQ182" i="7"/>
  <c r="AZ322" i="7"/>
  <c r="AB322" i="7"/>
  <c r="AW322" i="7"/>
  <c r="Y322" i="7"/>
  <c r="BD183" i="7"/>
  <c r="AM183" i="7"/>
  <c r="AQ183" i="7"/>
  <c r="AI183" i="7"/>
  <c r="AT183" i="7"/>
  <c r="AJ182" i="7"/>
  <c r="BE182" i="7"/>
  <c r="AF182" i="7"/>
  <c r="AT182" i="7"/>
  <c r="AX182" i="7"/>
  <c r="X322" i="7"/>
  <c r="X183" i="7"/>
  <c r="AR182" i="7"/>
  <c r="AO182" i="7"/>
  <c r="V182" i="7"/>
  <c r="BA182" i="7"/>
  <c r="AI182" i="7"/>
  <c r="I324" i="7"/>
  <c r="D330" i="7"/>
  <c r="H184" i="7"/>
  <c r="H324" i="7"/>
  <c r="D185" i="7"/>
  <c r="H185" i="7"/>
  <c r="J323" i="7"/>
  <c r="J184" i="7"/>
  <c r="F325" i="7"/>
  <c r="AV423" i="7" l="1"/>
  <c r="AW22" i="7" s="1"/>
  <c r="B331" i="7"/>
  <c r="AV442" i="7"/>
  <c r="AW41" i="7" s="1"/>
  <c r="AD43" i="7"/>
  <c r="AD444" i="7" s="1"/>
  <c r="AQ30" i="7"/>
  <c r="AQ431" i="7" s="1"/>
  <c r="Y31" i="7"/>
  <c r="Y432" i="7" s="1"/>
  <c r="AW6" i="7"/>
  <c r="B186" i="7"/>
  <c r="AV323" i="7"/>
  <c r="BB323" i="7"/>
  <c r="BE323" i="7"/>
  <c r="AK323" i="7"/>
  <c r="V184" i="7"/>
  <c r="BA184" i="7"/>
  <c r="AR184" i="7"/>
  <c r="AN184" i="7"/>
  <c r="AL184" i="7"/>
  <c r="AH323" i="7"/>
  <c r="AA323" i="7"/>
  <c r="AR323" i="7"/>
  <c r="AM323" i="7"/>
  <c r="AW184" i="7"/>
  <c r="AY184" i="7"/>
  <c r="BC184" i="7"/>
  <c r="BB184" i="7"/>
  <c r="AG323" i="7"/>
  <c r="AO323" i="7"/>
  <c r="X323" i="7"/>
  <c r="AJ184" i="7"/>
  <c r="AG184" i="7"/>
  <c r="Z184" i="7"/>
  <c r="AP184" i="7"/>
  <c r="AI184" i="7"/>
  <c r="W323" i="7"/>
  <c r="AO184" i="7"/>
  <c r="AN323" i="7"/>
  <c r="BD184" i="7"/>
  <c r="AC184" i="7"/>
  <c r="AU184" i="7"/>
  <c r="X184" i="7"/>
  <c r="AY323" i="7"/>
  <c r="AK184" i="7"/>
  <c r="BA323" i="7"/>
  <c r="BD323" i="7"/>
  <c r="AX323" i="7"/>
  <c r="BC323" i="7"/>
  <c r="AE184" i="7"/>
  <c r="W184" i="7"/>
  <c r="AC323" i="7"/>
  <c r="AA184" i="7"/>
  <c r="AB323" i="7"/>
  <c r="AS323" i="7"/>
  <c r="AZ323" i="7"/>
  <c r="AW323" i="7"/>
  <c r="AT323" i="7"/>
  <c r="AF184" i="7"/>
  <c r="AD184" i="7"/>
  <c r="AS184" i="7"/>
  <c r="AV184" i="7"/>
  <c r="BE184" i="7"/>
  <c r="AZ184" i="7"/>
  <c r="AX184" i="7"/>
  <c r="AQ184" i="7"/>
  <c r="AQ323" i="7"/>
  <c r="AJ323" i="7"/>
  <c r="AL323" i="7"/>
  <c r="Y184" i="7"/>
  <c r="AF323" i="7"/>
  <c r="AM184" i="7"/>
  <c r="Z323" i="7"/>
  <c r="AP323" i="7"/>
  <c r="V323" i="7"/>
  <c r="AU323" i="7"/>
  <c r="AI323" i="7"/>
  <c r="AB184" i="7"/>
  <c r="AT184" i="7"/>
  <c r="AE323" i="7"/>
  <c r="Y323" i="7"/>
  <c r="AH184" i="7"/>
  <c r="AD323" i="7"/>
  <c r="F185" i="7"/>
  <c r="J324" i="7"/>
  <c r="I185" i="7"/>
  <c r="D331" i="7"/>
  <c r="F326" i="7"/>
  <c r="D186" i="7"/>
  <c r="H325" i="7"/>
  <c r="J325" i="7"/>
  <c r="F186" i="7"/>
  <c r="AV430" i="7" l="1"/>
  <c r="AW29" i="7" s="1"/>
  <c r="AV443" i="7"/>
  <c r="AW42" i="7" s="1"/>
  <c r="AV429" i="7"/>
  <c r="AW28" i="7" s="1"/>
  <c r="AV441" i="7"/>
  <c r="AW40" i="7" s="1"/>
  <c r="W17" i="7"/>
  <c r="W418" i="7" s="1"/>
  <c r="B332" i="7"/>
  <c r="AE43" i="7"/>
  <c r="AE444" i="7" s="1"/>
  <c r="Z31" i="7"/>
  <c r="Z432" i="7" s="1"/>
  <c r="AR30" i="7"/>
  <c r="AR431" i="7" s="1"/>
  <c r="AW7" i="7"/>
  <c r="B187" i="7"/>
  <c r="AA324" i="7"/>
  <c r="Z324" i="7"/>
  <c r="AZ324" i="7"/>
  <c r="AI324" i="7"/>
  <c r="BA324" i="7"/>
  <c r="AQ324" i="7"/>
  <c r="BE324" i="7"/>
  <c r="AS324" i="7"/>
  <c r="AY324" i="7"/>
  <c r="AM324" i="7"/>
  <c r="Y324" i="7"/>
  <c r="BC324" i="7"/>
  <c r="AE324" i="7"/>
  <c r="W324" i="7"/>
  <c r="AT324" i="7"/>
  <c r="AR324" i="7"/>
  <c r="AG324" i="7"/>
  <c r="AU324" i="7"/>
  <c r="AW324" i="7"/>
  <c r="AN324" i="7"/>
  <c r="BD324" i="7"/>
  <c r="AF324" i="7"/>
  <c r="AJ324" i="7"/>
  <c r="AB324" i="7"/>
  <c r="AO324" i="7"/>
  <c r="AP324" i="7"/>
  <c r="AH324" i="7"/>
  <c r="V324" i="7"/>
  <c r="AX324" i="7"/>
  <c r="BB324" i="7"/>
  <c r="AV324" i="7"/>
  <c r="AD324" i="7"/>
  <c r="AL324" i="7"/>
  <c r="X324" i="7"/>
  <c r="AC324" i="7"/>
  <c r="AK324" i="7"/>
  <c r="J326" i="7"/>
  <c r="H186" i="7"/>
  <c r="H326" i="7"/>
  <c r="I325" i="7"/>
  <c r="F327" i="7"/>
  <c r="F187" i="7"/>
  <c r="I186" i="7"/>
  <c r="J185" i="7"/>
  <c r="I187" i="7"/>
  <c r="I326" i="7"/>
  <c r="D187" i="7"/>
  <c r="D332" i="7"/>
  <c r="B333" i="7" l="1"/>
  <c r="AW443" i="7"/>
  <c r="AX42" i="7" s="1"/>
  <c r="AF43" i="7"/>
  <c r="AF444" i="7" s="1"/>
  <c r="AA31" i="7"/>
  <c r="AA432" i="7" s="1"/>
  <c r="AS30" i="7"/>
  <c r="AS431" i="7" s="1"/>
  <c r="AX6" i="7"/>
  <c r="B188" i="7"/>
  <c r="BA185" i="7"/>
  <c r="AO185" i="7"/>
  <c r="BC185" i="7"/>
  <c r="AM185" i="7"/>
  <c r="AD185" i="7"/>
  <c r="AS325" i="7"/>
  <c r="BD325" i="7"/>
  <c r="AW325" i="7"/>
  <c r="AA325" i="7"/>
  <c r="BE326" i="7"/>
  <c r="AQ326" i="7"/>
  <c r="AU326" i="7"/>
  <c r="BD326" i="7"/>
  <c r="AN326" i="7"/>
  <c r="AY185" i="7"/>
  <c r="AK185" i="7"/>
  <c r="AR185" i="7"/>
  <c r="AP185" i="7"/>
  <c r="AQ185" i="7"/>
  <c r="AL325" i="7"/>
  <c r="BB325" i="7"/>
  <c r="AY325" i="7"/>
  <c r="AX325" i="7"/>
  <c r="AF326" i="7"/>
  <c r="AA326" i="7"/>
  <c r="AZ326" i="7"/>
  <c r="AE326" i="7"/>
  <c r="BA326" i="7"/>
  <c r="AK326" i="7"/>
  <c r="BE185" i="7"/>
  <c r="AI185" i="7"/>
  <c r="BD185" i="7"/>
  <c r="AL185" i="7"/>
  <c r="X185" i="7"/>
  <c r="V325" i="7"/>
  <c r="AZ325" i="7"/>
  <c r="AP325" i="7"/>
  <c r="AD325" i="7"/>
  <c r="AS326" i="7"/>
  <c r="AO326" i="7"/>
  <c r="AP326" i="7"/>
  <c r="AJ326" i="7"/>
  <c r="AT326" i="7"/>
  <c r="AI326" i="7"/>
  <c r="AI325" i="7"/>
  <c r="BB326" i="7"/>
  <c r="AF185" i="7"/>
  <c r="AU185" i="7"/>
  <c r="AH185" i="7"/>
  <c r="AV185" i="7"/>
  <c r="BB185" i="7"/>
  <c r="AU325" i="7"/>
  <c r="AR325" i="7"/>
  <c r="AC325" i="7"/>
  <c r="BC325" i="7"/>
  <c r="Z326" i="7"/>
  <c r="BC326" i="7"/>
  <c r="AX326" i="7"/>
  <c r="AH326" i="7"/>
  <c r="AV326" i="7"/>
  <c r="AL326" i="7"/>
  <c r="W185" i="7"/>
  <c r="AC185" i="7"/>
  <c r="AE185" i="7"/>
  <c r="AJ185" i="7"/>
  <c r="AT325" i="7"/>
  <c r="AQ325" i="7"/>
  <c r="BA325" i="7"/>
  <c r="AF325" i="7"/>
  <c r="AV325" i="7"/>
  <c r="AD326" i="7"/>
  <c r="AC326" i="7"/>
  <c r="Y326" i="7"/>
  <c r="BE325" i="7"/>
  <c r="AS185" i="7"/>
  <c r="AA185" i="7"/>
  <c r="AZ185" i="7"/>
  <c r="AB185" i="7"/>
  <c r="W325" i="7"/>
  <c r="AK325" i="7"/>
  <c r="AH325" i="7"/>
  <c r="X325" i="7"/>
  <c r="AN325" i="7"/>
  <c r="AW326" i="7"/>
  <c r="V326" i="7"/>
  <c r="AM326" i="7"/>
  <c r="W326" i="7"/>
  <c r="Z325" i="7"/>
  <c r="AG326" i="7"/>
  <c r="AW185" i="7"/>
  <c r="AG185" i="7"/>
  <c r="AX185" i="7"/>
  <c r="Z185" i="7"/>
  <c r="AE325" i="7"/>
  <c r="AB325" i="7"/>
  <c r="AG325" i="7"/>
  <c r="Y325" i="7"/>
  <c r="AJ325" i="7"/>
  <c r="X326" i="7"/>
  <c r="AY326" i="7"/>
  <c r="AR326" i="7"/>
  <c r="AB326" i="7"/>
  <c r="V185" i="7"/>
  <c r="AT185" i="7"/>
  <c r="Y185" i="7"/>
  <c r="AN185" i="7"/>
  <c r="AM325" i="7"/>
  <c r="AO325" i="7"/>
  <c r="H187" i="7"/>
  <c r="H327" i="7"/>
  <c r="D333" i="7"/>
  <c r="F328" i="7"/>
  <c r="I188" i="7"/>
  <c r="F188" i="7"/>
  <c r="J186" i="7"/>
  <c r="I327" i="7"/>
  <c r="D188" i="7"/>
  <c r="J187" i="7"/>
  <c r="AW429" i="7" l="1"/>
  <c r="AX28" i="7" s="1"/>
  <c r="AW442" i="7"/>
  <c r="AX41" i="7" s="1"/>
  <c r="AW423" i="7"/>
  <c r="AX22" i="7" s="1"/>
  <c r="AW430" i="7"/>
  <c r="AX29" i="7" s="1"/>
  <c r="AW441" i="7"/>
  <c r="AX40" i="7" s="1"/>
  <c r="B334" i="7"/>
  <c r="V445" i="7"/>
  <c r="W44" i="7" s="1"/>
  <c r="AG43" i="7"/>
  <c r="AG444" i="7" s="1"/>
  <c r="AB31" i="7"/>
  <c r="AB432" i="7" s="1"/>
  <c r="AT30" i="7"/>
  <c r="AT431" i="7" s="1"/>
  <c r="AX7" i="7"/>
  <c r="B189" i="7"/>
  <c r="AA186" i="7"/>
  <c r="AY186" i="7"/>
  <c r="AN186" i="7"/>
  <c r="V186" i="7"/>
  <c r="AC186" i="7"/>
  <c r="AZ187" i="7"/>
  <c r="AJ187" i="7"/>
  <c r="BA187" i="7"/>
  <c r="X187" i="7"/>
  <c r="AA187" i="7"/>
  <c r="AH187" i="7"/>
  <c r="AY187" i="7"/>
  <c r="AG187" i="7"/>
  <c r="AI187" i="7"/>
  <c r="AT187" i="7"/>
  <c r="AC187" i="7"/>
  <c r="AD186" i="7"/>
  <c r="BA186" i="7"/>
  <c r="Y186" i="7"/>
  <c r="AE186" i="7"/>
  <c r="AZ186" i="7"/>
  <c r="AX187" i="7"/>
  <c r="V187" i="7"/>
  <c r="BC187" i="7"/>
  <c r="AW186" i="7"/>
  <c r="AK186" i="7"/>
  <c r="AI186" i="7"/>
  <c r="BB186" i="7"/>
  <c r="AH186" i="7"/>
  <c r="Y187" i="7"/>
  <c r="AV187" i="7"/>
  <c r="BE187" i="7"/>
  <c r="AK187" i="7"/>
  <c r="AL187" i="7"/>
  <c r="AE187" i="7"/>
  <c r="AW187" i="7"/>
  <c r="AJ186" i="7"/>
  <c r="AL186" i="7"/>
  <c r="BE186" i="7"/>
  <c r="AX186" i="7"/>
  <c r="AV186" i="7"/>
  <c r="AF187" i="7"/>
  <c r="AM186" i="7"/>
  <c r="AG186" i="7"/>
  <c r="BD186" i="7"/>
  <c r="AT186" i="7"/>
  <c r="AR187" i="7"/>
  <c r="AB187" i="7"/>
  <c r="BB187" i="7"/>
  <c r="AO187" i="7"/>
  <c r="AP187" i="7"/>
  <c r="AS187" i="7"/>
  <c r="X186" i="7"/>
  <c r="Z186" i="7"/>
  <c r="W187" i="7"/>
  <c r="W186" i="7"/>
  <c r="AQ186" i="7"/>
  <c r="BC186" i="7"/>
  <c r="AO186" i="7"/>
  <c r="Z187" i="7"/>
  <c r="AM187" i="7"/>
  <c r="AU187" i="7"/>
  <c r="AU186" i="7"/>
  <c r="AP186" i="7"/>
  <c r="AR186" i="7"/>
  <c r="AF186" i="7"/>
  <c r="AB186" i="7"/>
  <c r="BD187" i="7"/>
  <c r="AN187" i="7"/>
  <c r="AQ187" i="7"/>
  <c r="AS186" i="7"/>
  <c r="AD187" i="7"/>
  <c r="H328" i="7"/>
  <c r="F329" i="7"/>
  <c r="J188" i="7"/>
  <c r="H188" i="7"/>
  <c r="D334" i="7"/>
  <c r="D189" i="7"/>
  <c r="J327" i="7"/>
  <c r="I328" i="7"/>
  <c r="F189" i="7"/>
  <c r="W445" i="7" l="1"/>
  <c r="X44" i="7" s="1"/>
  <c r="X18" i="7"/>
  <c r="X419" i="7" s="1"/>
  <c r="B335" i="7"/>
  <c r="AX441" i="7"/>
  <c r="AH43" i="7"/>
  <c r="AH444" i="7" s="1"/>
  <c r="AC31" i="7"/>
  <c r="AC432" i="7" s="1"/>
  <c r="AU30" i="7"/>
  <c r="AU431" i="7" s="1"/>
  <c r="AY6" i="7"/>
  <c r="B190" i="7"/>
  <c r="AS327" i="7"/>
  <c r="AF327" i="7"/>
  <c r="AD327" i="7"/>
  <c r="AW327" i="7"/>
  <c r="Y188" i="7"/>
  <c r="V188" i="7"/>
  <c r="Z188" i="7"/>
  <c r="AW188" i="7"/>
  <c r="BC188" i="7"/>
  <c r="AH327" i="7"/>
  <c r="AY188" i="7"/>
  <c r="BE327" i="7"/>
  <c r="AO327" i="7"/>
  <c r="AA327" i="7"/>
  <c r="AB327" i="7"/>
  <c r="AM188" i="7"/>
  <c r="AV188" i="7"/>
  <c r="BE188" i="7"/>
  <c r="X188" i="7"/>
  <c r="AD188" i="7"/>
  <c r="Z327" i="7"/>
  <c r="AJ327" i="7"/>
  <c r="AT327" i="7"/>
  <c r="AR327" i="7"/>
  <c r="AI327" i="7"/>
  <c r="BA188" i="7"/>
  <c r="W188" i="7"/>
  <c r="AF188" i="7"/>
  <c r="AL188" i="7"/>
  <c r="AJ188" i="7"/>
  <c r="AH188" i="7"/>
  <c r="AE327" i="7"/>
  <c r="BD327" i="7"/>
  <c r="AP327" i="7"/>
  <c r="Y327" i="7"/>
  <c r="AI188" i="7"/>
  <c r="AK188" i="7"/>
  <c r="AT188" i="7"/>
  <c r="AR188" i="7"/>
  <c r="AQ188" i="7"/>
  <c r="AV327" i="7"/>
  <c r="AN188" i="7"/>
  <c r="AM327" i="7"/>
  <c r="AU327" i="7"/>
  <c r="AC327" i="7"/>
  <c r="AX327" i="7"/>
  <c r="AK327" i="7"/>
  <c r="AE188" i="7"/>
  <c r="AA188" i="7"/>
  <c r="AZ188" i="7"/>
  <c r="AX188" i="7"/>
  <c r="AZ327" i="7"/>
  <c r="AQ327" i="7"/>
  <c r="W327" i="7"/>
  <c r="BC327" i="7"/>
  <c r="X327" i="7"/>
  <c r="BD188" i="7"/>
  <c r="BB188" i="7"/>
  <c r="AU188" i="7"/>
  <c r="AP188" i="7"/>
  <c r="BB327" i="7"/>
  <c r="AG188" i="7"/>
  <c r="V327" i="7"/>
  <c r="AL327" i="7"/>
  <c r="BA327" i="7"/>
  <c r="AN327" i="7"/>
  <c r="AG327" i="7"/>
  <c r="AS188" i="7"/>
  <c r="AC188" i="7"/>
  <c r="AB188" i="7"/>
  <c r="AO188" i="7"/>
  <c r="AY327" i="7"/>
  <c r="F190" i="7"/>
  <c r="D190" i="7"/>
  <c r="J329" i="7"/>
  <c r="J328" i="7"/>
  <c r="H189" i="7"/>
  <c r="I189" i="7"/>
  <c r="H329" i="7"/>
  <c r="F330" i="7"/>
  <c r="D335" i="7"/>
  <c r="AX442" i="7" l="1"/>
  <c r="AY41" i="7" s="1"/>
  <c r="AX443" i="7"/>
  <c r="AY42" i="7" s="1"/>
  <c r="AX423" i="7"/>
  <c r="AY22" i="7" s="1"/>
  <c r="X445" i="7"/>
  <c r="Y44" i="7" s="1"/>
  <c r="Y18" i="7"/>
  <c r="Y419" i="7" s="1"/>
  <c r="B336" i="7"/>
  <c r="AX430" i="7"/>
  <c r="AY29" i="7" s="1"/>
  <c r="AX429" i="7"/>
  <c r="AY28" i="7" s="1"/>
  <c r="AI43" i="7"/>
  <c r="AI444" i="7" s="1"/>
  <c r="AY40" i="7"/>
  <c r="AD31" i="7"/>
  <c r="AD432" i="7" s="1"/>
  <c r="AV30" i="7"/>
  <c r="AV431" i="7" s="1"/>
  <c r="AY7" i="7"/>
  <c r="B191" i="7"/>
  <c r="W328" i="7"/>
  <c r="AN328" i="7"/>
  <c r="AF328" i="7"/>
  <c r="AX328" i="7"/>
  <c r="AY328" i="7"/>
  <c r="AJ328" i="7"/>
  <c r="X328" i="7"/>
  <c r="AA328" i="7"/>
  <c r="BA328" i="7"/>
  <c r="AW328" i="7"/>
  <c r="BC328" i="7"/>
  <c r="AQ328" i="7"/>
  <c r="BE328" i="7"/>
  <c r="AI328" i="7"/>
  <c r="AZ328" i="7"/>
  <c r="AT328" i="7"/>
  <c r="AE328" i="7"/>
  <c r="AU328" i="7"/>
  <c r="AV328" i="7"/>
  <c r="AR328" i="7"/>
  <c r="AP328" i="7"/>
  <c r="AB328" i="7"/>
  <c r="Y328" i="7"/>
  <c r="AK328" i="7"/>
  <c r="AO328" i="7"/>
  <c r="AS328" i="7"/>
  <c r="V328" i="7"/>
  <c r="AM328" i="7"/>
  <c r="BB328" i="7"/>
  <c r="BD328" i="7"/>
  <c r="AH328" i="7"/>
  <c r="AC328" i="7"/>
  <c r="AG328" i="7"/>
  <c r="AL328" i="7"/>
  <c r="AD328" i="7"/>
  <c r="Z328" i="7"/>
  <c r="I329" i="7"/>
  <c r="I190" i="7"/>
  <c r="D336" i="7"/>
  <c r="D191" i="7"/>
  <c r="H330" i="7"/>
  <c r="J190" i="7"/>
  <c r="F331" i="7"/>
  <c r="H190" i="7"/>
  <c r="J189" i="7"/>
  <c r="I330" i="7"/>
  <c r="F191" i="7"/>
  <c r="Y445" i="7" l="1"/>
  <c r="Z18" i="7"/>
  <c r="Z419" i="7" s="1"/>
  <c r="B337" i="7"/>
  <c r="AJ43" i="7"/>
  <c r="AJ444" i="7" s="1"/>
  <c r="AW30" i="7"/>
  <c r="AW431" i="7" s="1"/>
  <c r="AE31" i="7"/>
  <c r="AE432" i="7" s="1"/>
  <c r="AZ6" i="7"/>
  <c r="B192" i="7"/>
  <c r="W189" i="7"/>
  <c r="AQ189" i="7"/>
  <c r="AY190" i="7"/>
  <c r="AT190" i="7"/>
  <c r="AD329" i="7"/>
  <c r="BC329" i="7"/>
  <c r="W190" i="7"/>
  <c r="AK329" i="7"/>
  <c r="V329" i="7"/>
  <c r="AX189" i="7"/>
  <c r="AA189" i="7"/>
  <c r="AI189" i="7"/>
  <c r="AE189" i="7"/>
  <c r="BC190" i="7"/>
  <c r="AO190" i="7"/>
  <c r="BE190" i="7"/>
  <c r="AZ329" i="7"/>
  <c r="BE189" i="7"/>
  <c r="BC189" i="7"/>
  <c r="AR189" i="7"/>
  <c r="AP189" i="7"/>
  <c r="AF190" i="7"/>
  <c r="AS190" i="7"/>
  <c r="AE190" i="7"/>
  <c r="Y190" i="7"/>
  <c r="AN190" i="7"/>
  <c r="AS329" i="7"/>
  <c r="AG329" i="7"/>
  <c r="AT189" i="7"/>
  <c r="V189" i="7"/>
  <c r="AH189" i="7"/>
  <c r="BB189" i="7"/>
  <c r="BA190" i="7"/>
  <c r="BD190" i="7"/>
  <c r="AV190" i="7"/>
  <c r="AD190" i="7"/>
  <c r="X190" i="7"/>
  <c r="Y329" i="7"/>
  <c r="AN329" i="7"/>
  <c r="AF329" i="7"/>
  <c r="AV329" i="7"/>
  <c r="AC189" i="7"/>
  <c r="AS189" i="7"/>
  <c r="AM189" i="7"/>
  <c r="AK190" i="7"/>
  <c r="AB190" i="7"/>
  <c r="AC329" i="7"/>
  <c r="W329" i="7"/>
  <c r="AQ329" i="7"/>
  <c r="AL190" i="7"/>
  <c r="BB190" i="7"/>
  <c r="AL329" i="7"/>
  <c r="AE329" i="7"/>
  <c r="BA329" i="7"/>
  <c r="BB329" i="7"/>
  <c r="BD329" i="7"/>
  <c r="BA189" i="7"/>
  <c r="AK189" i="7"/>
  <c r="AW190" i="7"/>
  <c r="Z190" i="7"/>
  <c r="AU329" i="7"/>
  <c r="AJ329" i="7"/>
  <c r="AO189" i="7"/>
  <c r="AJ190" i="7"/>
  <c r="X329" i="7"/>
  <c r="AH329" i="7"/>
  <c r="AW189" i="7"/>
  <c r="Y189" i="7"/>
  <c r="AG189" i="7"/>
  <c r="AB189" i="7"/>
  <c r="AQ190" i="7"/>
  <c r="AT329" i="7"/>
  <c r="AM329" i="7"/>
  <c r="AI329" i="7"/>
  <c r="AZ189" i="7"/>
  <c r="AN189" i="7"/>
  <c r="AD189" i="7"/>
  <c r="AL189" i="7"/>
  <c r="X189" i="7"/>
  <c r="AC190" i="7"/>
  <c r="AG190" i="7"/>
  <c r="AA190" i="7"/>
  <c r="AH190" i="7"/>
  <c r="AB329" i="7"/>
  <c r="AY189" i="7"/>
  <c r="AF189" i="7"/>
  <c r="AU189" i="7"/>
  <c r="AV189" i="7"/>
  <c r="Z189" i="7"/>
  <c r="AZ190" i="7"/>
  <c r="AM190" i="7"/>
  <c r="AR190" i="7"/>
  <c r="V190" i="7"/>
  <c r="AR329" i="7"/>
  <c r="AP329" i="7"/>
  <c r="AX329" i="7"/>
  <c r="Z329" i="7"/>
  <c r="AY329" i="7"/>
  <c r="BD189" i="7"/>
  <c r="AJ189" i="7"/>
  <c r="AU190" i="7"/>
  <c r="AI190" i="7"/>
  <c r="AX190" i="7"/>
  <c r="AA329" i="7"/>
  <c r="BE329" i="7"/>
  <c r="AP190" i="7"/>
  <c r="AW329" i="7"/>
  <c r="AO329" i="7"/>
  <c r="D337" i="7"/>
  <c r="I191" i="7"/>
  <c r="H191" i="7"/>
  <c r="H331" i="7"/>
  <c r="F192" i="7"/>
  <c r="J330" i="7"/>
  <c r="F332" i="7"/>
  <c r="J331" i="7"/>
  <c r="D192" i="7"/>
  <c r="AY423" i="7" l="1"/>
  <c r="AZ22" i="7" s="1"/>
  <c r="Z44" i="7"/>
  <c r="Z445" i="7" s="1"/>
  <c r="B338" i="7"/>
  <c r="AY442" i="7"/>
  <c r="AZ41" i="7" s="1"/>
  <c r="AY430" i="7"/>
  <c r="AZ29" i="7" s="1"/>
  <c r="AY443" i="7"/>
  <c r="AZ42" i="7" s="1"/>
  <c r="AY429" i="7"/>
  <c r="AZ28" i="7" s="1"/>
  <c r="AY441" i="7"/>
  <c r="AZ40" i="7" s="1"/>
  <c r="AK43" i="7"/>
  <c r="AK444" i="7" s="1"/>
  <c r="AF31" i="7"/>
  <c r="AF432" i="7" s="1"/>
  <c r="AX30" i="7"/>
  <c r="AX431" i="7" s="1"/>
  <c r="AZ7" i="7"/>
  <c r="B193" i="7"/>
  <c r="AF330" i="7"/>
  <c r="AK330" i="7"/>
  <c r="AQ330" i="7"/>
  <c r="AE330" i="7"/>
  <c r="AS330" i="7"/>
  <c r="AV330" i="7"/>
  <c r="AI330" i="7"/>
  <c r="Z330" i="7"/>
  <c r="BE330" i="7"/>
  <c r="X330" i="7"/>
  <c r="AJ330" i="7"/>
  <c r="BC330" i="7"/>
  <c r="AX330" i="7"/>
  <c r="AW330" i="7"/>
  <c r="AN330" i="7"/>
  <c r="AH330" i="7"/>
  <c r="BB330" i="7"/>
  <c r="Y330" i="7"/>
  <c r="AL330" i="7"/>
  <c r="AZ330" i="7"/>
  <c r="BD330" i="7"/>
  <c r="AG330" i="7"/>
  <c r="AO330" i="7"/>
  <c r="AP330" i="7"/>
  <c r="W330" i="7"/>
  <c r="AR330" i="7"/>
  <c r="BA330" i="7"/>
  <c r="AC330" i="7"/>
  <c r="AA330" i="7"/>
  <c r="AY330" i="7"/>
  <c r="AD330" i="7"/>
  <c r="AM330" i="7"/>
  <c r="V330" i="7"/>
  <c r="AT330" i="7"/>
  <c r="AB330" i="7"/>
  <c r="AU330" i="7"/>
  <c r="F333" i="7"/>
  <c r="D193" i="7"/>
  <c r="H332" i="7"/>
  <c r="D338" i="7"/>
  <c r="I192" i="7"/>
  <c r="I332" i="7"/>
  <c r="I331" i="7"/>
  <c r="H192" i="7"/>
  <c r="J191" i="7"/>
  <c r="F193" i="7"/>
  <c r="AA44" i="7" l="1"/>
  <c r="AA445" i="7" s="1"/>
  <c r="AB44" i="7" s="1"/>
  <c r="AA18" i="7"/>
  <c r="AA419" i="7" s="1"/>
  <c r="B339" i="7"/>
  <c r="AZ443" i="7"/>
  <c r="BA42" i="7" s="1"/>
  <c r="AZ442" i="7"/>
  <c r="BA41" i="7" s="1"/>
  <c r="AL43" i="7"/>
  <c r="AL444" i="7" s="1"/>
  <c r="AZ441" i="7"/>
  <c r="V433" i="7"/>
  <c r="V428" i="7" s="1"/>
  <c r="AY30" i="7"/>
  <c r="AY431" i="7" s="1"/>
  <c r="AG31" i="7"/>
  <c r="AG432" i="7" s="1"/>
  <c r="BA6" i="7"/>
  <c r="B194" i="7"/>
  <c r="AY191" i="7"/>
  <c r="AI191" i="7"/>
  <c r="BB191" i="7"/>
  <c r="W191" i="7"/>
  <c r="AB331" i="7"/>
  <c r="AG331" i="7"/>
  <c r="AT331" i="7"/>
  <c r="AO331" i="7"/>
  <c r="AH191" i="7"/>
  <c r="AW331" i="7"/>
  <c r="AS191" i="7"/>
  <c r="BC331" i="7"/>
  <c r="AL191" i="7"/>
  <c r="V191" i="7"/>
  <c r="BC191" i="7"/>
  <c r="AZ191" i="7"/>
  <c r="AS331" i="7"/>
  <c r="BB331" i="7"/>
  <c r="AC331" i="7"/>
  <c r="AY331" i="7"/>
  <c r="AO191" i="7"/>
  <c r="AX331" i="7"/>
  <c r="W331" i="7"/>
  <c r="AU191" i="7"/>
  <c r="BD191" i="7"/>
  <c r="AC191" i="7"/>
  <c r="AM191" i="7"/>
  <c r="AV331" i="7"/>
  <c r="AE331" i="7"/>
  <c r="AJ331" i="7"/>
  <c r="AQ331" i="7"/>
  <c r="X191" i="7"/>
  <c r="AP191" i="7"/>
  <c r="AI331" i="7"/>
  <c r="AJ191" i="7"/>
  <c r="AN191" i="7"/>
  <c r="AD191" i="7"/>
  <c r="AV191" i="7"/>
  <c r="AZ331" i="7"/>
  <c r="BE331" i="7"/>
  <c r="BA331" i="7"/>
  <c r="AN331" i="7"/>
  <c r="AA191" i="7"/>
  <c r="AM331" i="7"/>
  <c r="BE191" i="7"/>
  <c r="AQ191" i="7"/>
  <c r="AW191" i="7"/>
  <c r="Y191" i="7"/>
  <c r="Z191" i="7"/>
  <c r="AF191" i="7"/>
  <c r="AK331" i="7"/>
  <c r="V331" i="7"/>
  <c r="AF331" i="7"/>
  <c r="BD331" i="7"/>
  <c r="AU331" i="7"/>
  <c r="AH331" i="7"/>
  <c r="AX191" i="7"/>
  <c r="AR331" i="7"/>
  <c r="AT191" i="7"/>
  <c r="AR191" i="7"/>
  <c r="AG191" i="7"/>
  <c r="AB191" i="7"/>
  <c r="BA191" i="7"/>
  <c r="Z331" i="7"/>
  <c r="AD331" i="7"/>
  <c r="AP331" i="7"/>
  <c r="AA331" i="7"/>
  <c r="AL331" i="7"/>
  <c r="AE191" i="7"/>
  <c r="X331" i="7"/>
  <c r="AK191" i="7"/>
  <c r="Y331" i="7"/>
  <c r="J192" i="7"/>
  <c r="H333" i="7"/>
  <c r="H193" i="7"/>
  <c r="I193" i="7"/>
  <c r="J332" i="7"/>
  <c r="D339" i="7"/>
  <c r="J333" i="7"/>
  <c r="F334" i="7"/>
  <c r="D194" i="7"/>
  <c r="I333" i="7"/>
  <c r="H194" i="7"/>
  <c r="AZ429" i="7" l="1"/>
  <c r="BA28" i="7" s="1"/>
  <c r="AZ423" i="7"/>
  <c r="BA22" i="7" s="1"/>
  <c r="AB18" i="7"/>
  <c r="AB419" i="7" s="1"/>
  <c r="AC18" i="7" s="1"/>
  <c r="AC419" i="7" s="1"/>
  <c r="AB445" i="7"/>
  <c r="AC44" i="7" s="1"/>
  <c r="B340" i="7"/>
  <c r="AZ430" i="7"/>
  <c r="BA29" i="7" s="1"/>
  <c r="BA40" i="7"/>
  <c r="AM43" i="7"/>
  <c r="AM444" i="7" s="1"/>
  <c r="AZ30" i="7"/>
  <c r="AZ431" i="7" s="1"/>
  <c r="BA30" i="7" s="1"/>
  <c r="AH31" i="7"/>
  <c r="AH432" i="7" s="1"/>
  <c r="W32" i="7"/>
  <c r="W433" i="7" s="1"/>
  <c r="BA7" i="7"/>
  <c r="B195" i="7"/>
  <c r="Z333" i="7"/>
  <c r="AQ332" i="7"/>
  <c r="AL332" i="7"/>
  <c r="Y332" i="7"/>
  <c r="AM332" i="7"/>
  <c r="AM333" i="7"/>
  <c r="AG333" i="7"/>
  <c r="X192" i="7"/>
  <c r="AX192" i="7"/>
  <c r="AR192" i="7"/>
  <c r="AQ333" i="7"/>
  <c r="AD192" i="7"/>
  <c r="AU332" i="7"/>
  <c r="AH332" i="7"/>
  <c r="AB332" i="7"/>
  <c r="AY332" i="7"/>
  <c r="AB333" i="7"/>
  <c r="V333" i="7"/>
  <c r="AL333" i="7"/>
  <c r="AS333" i="7"/>
  <c r="V192" i="7"/>
  <c r="AG192" i="7"/>
  <c r="AB192" i="7"/>
  <c r="AQ192" i="7"/>
  <c r="W192" i="7"/>
  <c r="W332" i="7"/>
  <c r="AT332" i="7"/>
  <c r="AD333" i="7"/>
  <c r="AS192" i="7"/>
  <c r="Z192" i="7"/>
  <c r="AF332" i="7"/>
  <c r="AN332" i="7"/>
  <c r="BB333" i="7"/>
  <c r="BC192" i="7"/>
  <c r="AC332" i="7"/>
  <c r="X332" i="7"/>
  <c r="BB332" i="7"/>
  <c r="BA332" i="7"/>
  <c r="AV333" i="7"/>
  <c r="AN333" i="7"/>
  <c r="BA333" i="7"/>
  <c r="BD333" i="7"/>
  <c r="AV192" i="7"/>
  <c r="AC192" i="7"/>
  <c r="AL192" i="7"/>
  <c r="AA192" i="7"/>
  <c r="AJ192" i="7"/>
  <c r="AO333" i="7"/>
  <c r="AP192" i="7"/>
  <c r="AE192" i="7"/>
  <c r="AR333" i="7"/>
  <c r="AK333" i="7"/>
  <c r="BE332" i="7"/>
  <c r="Z332" i="7"/>
  <c r="AW332" i="7"/>
  <c r="AO332" i="7"/>
  <c r="AK332" i="7"/>
  <c r="AZ333" i="7"/>
  <c r="AC333" i="7"/>
  <c r="AJ333" i="7"/>
  <c r="AY333" i="7"/>
  <c r="AM192" i="7"/>
  <c r="AU192" i="7"/>
  <c r="Y192" i="7"/>
  <c r="AY192" i="7"/>
  <c r="W333" i="7"/>
  <c r="AE333" i="7"/>
  <c r="AO192" i="7"/>
  <c r="AX332" i="7"/>
  <c r="AF333" i="7"/>
  <c r="AU333" i="7"/>
  <c r="AW192" i="7"/>
  <c r="BC332" i="7"/>
  <c r="AV332" i="7"/>
  <c r="AZ332" i="7"/>
  <c r="AE332" i="7"/>
  <c r="AG332" i="7"/>
  <c r="BE333" i="7"/>
  <c r="Y333" i="7"/>
  <c r="AH192" i="7"/>
  <c r="AR332" i="7"/>
  <c r="AX333" i="7"/>
  <c r="AF192" i="7"/>
  <c r="AI332" i="7"/>
  <c r="AD332" i="7"/>
  <c r="V332" i="7"/>
  <c r="BE192" i="7"/>
  <c r="BD332" i="7"/>
  <c r="AS332" i="7"/>
  <c r="AA332" i="7"/>
  <c r="AJ332" i="7"/>
  <c r="AP332" i="7"/>
  <c r="AP333" i="7"/>
  <c r="AW333" i="7"/>
  <c r="AI333" i="7"/>
  <c r="AH333" i="7"/>
  <c r="AA333" i="7"/>
  <c r="AT192" i="7"/>
  <c r="AZ192" i="7"/>
  <c r="AK192" i="7"/>
  <c r="AI192" i="7"/>
  <c r="X333" i="7"/>
  <c r="AT333" i="7"/>
  <c r="BA192" i="7"/>
  <c r="AN192" i="7"/>
  <c r="BC333" i="7"/>
  <c r="BB192" i="7"/>
  <c r="BD192" i="7"/>
  <c r="D340" i="7"/>
  <c r="D195" i="7"/>
  <c r="F195" i="7"/>
  <c r="H334" i="7"/>
  <c r="I194" i="7"/>
  <c r="F335" i="7"/>
  <c r="I334" i="7"/>
  <c r="J193" i="7"/>
  <c r="F194" i="7"/>
  <c r="H195" i="7"/>
  <c r="AC445" i="7" l="1"/>
  <c r="AD18" i="7"/>
  <c r="AD419" i="7" s="1"/>
  <c r="B342" i="7"/>
  <c r="B197" i="7"/>
  <c r="B199" i="7" s="1"/>
  <c r="B200" i="7" s="1"/>
  <c r="B201" i="7" s="1"/>
  <c r="B202" i="7" s="1"/>
  <c r="B203" i="7" s="1"/>
  <c r="B204" i="7" s="1"/>
  <c r="B205" i="7" s="1"/>
  <c r="B206" i="7" s="1"/>
  <c r="B207" i="7" s="1"/>
  <c r="B208" i="7" s="1"/>
  <c r="B209" i="7" s="1"/>
  <c r="B210" i="7" s="1"/>
  <c r="B211" i="7" s="1"/>
  <c r="B212" i="7" s="1"/>
  <c r="B213" i="7" s="1"/>
  <c r="B214" i="7" s="1"/>
  <c r="B215" i="7" s="1"/>
  <c r="B216" i="7" s="1"/>
  <c r="B217" i="7" s="1"/>
  <c r="B218" i="7" s="1"/>
  <c r="B219" i="7" s="1"/>
  <c r="B220" i="7" s="1"/>
  <c r="B221" i="7" s="1"/>
  <c r="B222" i="7" s="1"/>
  <c r="B223" i="7" s="1"/>
  <c r="B224" i="7" s="1"/>
  <c r="B225" i="7" s="1"/>
  <c r="B226" i="7" s="1"/>
  <c r="B227" i="7" s="1"/>
  <c r="B228" i="7" s="1"/>
  <c r="B229" i="7" s="1"/>
  <c r="B230" i="7" s="1"/>
  <c r="B231" i="7" s="1"/>
  <c r="B232" i="7" s="1"/>
  <c r="B233" i="7" s="1"/>
  <c r="B234" i="7" s="1"/>
  <c r="B235" i="7" s="1"/>
  <c r="B236" i="7" s="1"/>
  <c r="B237" i="7" s="1"/>
  <c r="B238" i="7" s="1"/>
  <c r="B239" i="7" s="1"/>
  <c r="B240" i="7" s="1"/>
  <c r="B241" i="7" s="1"/>
  <c r="B242" i="7" s="1"/>
  <c r="B243" i="7" s="1"/>
  <c r="B244" i="7" s="1"/>
  <c r="B245" i="7" s="1"/>
  <c r="B246" i="7" s="1"/>
  <c r="B247" i="7" s="1"/>
  <c r="B248" i="7" s="1"/>
  <c r="B249" i="7" s="1"/>
  <c r="B250" i="7" s="1"/>
  <c r="B251" i="7" s="1"/>
  <c r="B252" i="7" s="1"/>
  <c r="B253" i="7" s="1"/>
  <c r="B254" i="7" s="1"/>
  <c r="B255" i="7" s="1"/>
  <c r="B256" i="7" s="1"/>
  <c r="B257" i="7" s="1"/>
  <c r="B258" i="7" s="1"/>
  <c r="B259" i="7" s="1"/>
  <c r="B260" i="7" s="1"/>
  <c r="B261" i="7" s="1"/>
  <c r="B262" i="7" s="1"/>
  <c r="B264" i="7" s="1"/>
  <c r="AN43" i="7"/>
  <c r="AN444" i="7" s="1"/>
  <c r="X32" i="7"/>
  <c r="X433" i="7" s="1"/>
  <c r="X428" i="7" s="1"/>
  <c r="W428" i="7"/>
  <c r="AI31" i="7"/>
  <c r="AI432" i="7" s="1"/>
  <c r="BB6" i="7"/>
  <c r="F342" i="7"/>
  <c r="AY193" i="7"/>
  <c r="AF193" i="7"/>
  <c r="AN193" i="7"/>
  <c r="AH193" i="7"/>
  <c r="AK193" i="7"/>
  <c r="V193" i="7"/>
  <c r="AO193" i="7"/>
  <c r="AB193" i="7"/>
  <c r="BB193" i="7"/>
  <c r="AD193" i="7"/>
  <c r="AZ193" i="7"/>
  <c r="AL193" i="7"/>
  <c r="AM193" i="7"/>
  <c r="AE193" i="7"/>
  <c r="Z193" i="7"/>
  <c r="AG193" i="7"/>
  <c r="AV193" i="7"/>
  <c r="AX193" i="7"/>
  <c r="BE193" i="7"/>
  <c r="AQ193" i="7"/>
  <c r="AW193" i="7"/>
  <c r="W193" i="7"/>
  <c r="AJ193" i="7"/>
  <c r="Y193" i="7"/>
  <c r="BC193" i="7"/>
  <c r="AP193" i="7"/>
  <c r="AC193" i="7"/>
  <c r="AA193" i="7"/>
  <c r="BD193" i="7"/>
  <c r="AS193" i="7"/>
  <c r="BA193" i="7"/>
  <c r="AI193" i="7"/>
  <c r="X193" i="7"/>
  <c r="AT193" i="7"/>
  <c r="AU193" i="7"/>
  <c r="AR193" i="7"/>
  <c r="J194" i="7"/>
  <c r="H197" i="7"/>
  <c r="H335" i="7"/>
  <c r="F197" i="7"/>
  <c r="I195" i="7"/>
  <c r="D197" i="7"/>
  <c r="F336" i="7"/>
  <c r="I335" i="7"/>
  <c r="J334" i="7"/>
  <c r="D342" i="7"/>
  <c r="J335" i="7"/>
  <c r="B344" i="7" l="1"/>
  <c r="B345" i="7" s="1"/>
  <c r="BA431" i="7"/>
  <c r="BB30" i="7" s="1"/>
  <c r="BA423" i="7"/>
  <c r="BB22" i="7" s="1"/>
  <c r="AD44" i="7"/>
  <c r="AD445" i="7" s="1"/>
  <c r="AE44" i="7" s="1"/>
  <c r="BA429" i="7"/>
  <c r="BB28" i="7" s="1"/>
  <c r="BA441" i="7"/>
  <c r="BB40" i="7" s="1"/>
  <c r="BA442" i="7"/>
  <c r="BB41" i="7" s="1"/>
  <c r="BA430" i="7"/>
  <c r="BB29" i="7" s="1"/>
  <c r="BA443" i="7"/>
  <c r="BB42" i="7" s="1"/>
  <c r="AO43" i="7"/>
  <c r="AO444" i="7" s="1"/>
  <c r="AJ31" i="7"/>
  <c r="AJ432" i="7" s="1"/>
  <c r="Y32" i="7"/>
  <c r="Y433" i="7" s="1"/>
  <c r="BB7" i="7"/>
  <c r="F344" i="7"/>
  <c r="D344" i="7"/>
  <c r="H344" i="7"/>
  <c r="I344" i="7"/>
  <c r="J344" i="7" s="1"/>
  <c r="D199" i="7"/>
  <c r="H199" i="7"/>
  <c r="F199" i="7"/>
  <c r="AW334" i="7"/>
  <c r="AB334" i="7"/>
  <c r="AX334" i="7"/>
  <c r="AS334" i="7"/>
  <c r="AA334" i="7"/>
  <c r="AL335" i="7"/>
  <c r="Z335" i="7"/>
  <c r="BA335" i="7"/>
  <c r="AO335" i="7"/>
  <c r="BB194" i="7"/>
  <c r="Y194" i="7"/>
  <c r="AJ194" i="7"/>
  <c r="BA194" i="7"/>
  <c r="AK194" i="7"/>
  <c r="AO334" i="7"/>
  <c r="AG334" i="7"/>
  <c r="AF334" i="7"/>
  <c r="BC334" i="7"/>
  <c r="Z334" i="7"/>
  <c r="AT335" i="7"/>
  <c r="W335" i="7"/>
  <c r="AM335" i="7"/>
  <c r="AP335" i="7"/>
  <c r="AC194" i="7"/>
  <c r="AM194" i="7"/>
  <c r="AH194" i="7"/>
  <c r="AY194" i="7"/>
  <c r="AI194" i="7"/>
  <c r="AC335" i="7"/>
  <c r="AX335" i="7"/>
  <c r="AL194" i="7"/>
  <c r="BE194" i="7"/>
  <c r="AO194" i="7"/>
  <c r="AW194" i="7"/>
  <c r="AR334" i="7"/>
  <c r="AV334" i="7"/>
  <c r="AL334" i="7"/>
  <c r="BB335" i="7"/>
  <c r="BC194" i="7"/>
  <c r="AM334" i="7"/>
  <c r="BE334" i="7"/>
  <c r="V334" i="7"/>
  <c r="AD334" i="7"/>
  <c r="AP334" i="7"/>
  <c r="AA335" i="7"/>
  <c r="AR335" i="7"/>
  <c r="AA194" i="7"/>
  <c r="X194" i="7"/>
  <c r="BD335" i="7"/>
  <c r="AD194" i="7"/>
  <c r="W334" i="7"/>
  <c r="AH334" i="7"/>
  <c r="AZ334" i="7"/>
  <c r="AJ334" i="7"/>
  <c r="AT334" i="7"/>
  <c r="AH335" i="7"/>
  <c r="AN335" i="7"/>
  <c r="AW335" i="7"/>
  <c r="AB335" i="7"/>
  <c r="AG194" i="7"/>
  <c r="AR194" i="7"/>
  <c r="AE194" i="7"/>
  <c r="W194" i="7"/>
  <c r="AU194" i="7"/>
  <c r="AQ334" i="7"/>
  <c r="AV335" i="7"/>
  <c r="AZ194" i="7"/>
  <c r="AJ335" i="7"/>
  <c r="AK334" i="7"/>
  <c r="AU334" i="7"/>
  <c r="AE334" i="7"/>
  <c r="AI334" i="7"/>
  <c r="AU335" i="7"/>
  <c r="AK335" i="7"/>
  <c r="AZ335" i="7"/>
  <c r="X335" i="7"/>
  <c r="AG335" i="7"/>
  <c r="AN194" i="7"/>
  <c r="AP194" i="7"/>
  <c r="V194" i="7"/>
  <c r="AS194" i="7"/>
  <c r="AY334" i="7"/>
  <c r="AC334" i="7"/>
  <c r="AF335" i="7"/>
  <c r="AD335" i="7"/>
  <c r="Z194" i="7"/>
  <c r="Y334" i="7"/>
  <c r="BC335" i="7"/>
  <c r="Y335" i="7"/>
  <c r="AV194" i="7"/>
  <c r="X334" i="7"/>
  <c r="BD334" i="7"/>
  <c r="BA334" i="7"/>
  <c r="BB334" i="7"/>
  <c r="AS335" i="7"/>
  <c r="AI335" i="7"/>
  <c r="BE335" i="7"/>
  <c r="AE335" i="7"/>
  <c r="V335" i="7"/>
  <c r="AT194" i="7"/>
  <c r="BD194" i="7"/>
  <c r="AB194" i="7"/>
  <c r="AQ194" i="7"/>
  <c r="AN334" i="7"/>
  <c r="AQ335" i="7"/>
  <c r="AY335" i="7"/>
  <c r="AF194" i="7"/>
  <c r="AX194" i="7"/>
  <c r="I197" i="7"/>
  <c r="J197" i="7" s="1"/>
  <c r="H342" i="7"/>
  <c r="J336" i="7"/>
  <c r="I342" i="7"/>
  <c r="J342" i="7" s="1"/>
  <c r="F337" i="7"/>
  <c r="I336" i="7"/>
  <c r="H336" i="7"/>
  <c r="J195" i="7"/>
  <c r="I199" i="7"/>
  <c r="J199" i="7" s="1"/>
  <c r="B346" i="7" l="1"/>
  <c r="AE18" i="7"/>
  <c r="AE419" i="7" s="1"/>
  <c r="AF18" i="7" s="1"/>
  <c r="AF419" i="7" s="1"/>
  <c r="AE445" i="7"/>
  <c r="AP43" i="7"/>
  <c r="AP444" i="7" s="1"/>
  <c r="Z32" i="7"/>
  <c r="Z433" i="7" s="1"/>
  <c r="Y428" i="7"/>
  <c r="AK31" i="7"/>
  <c r="AK432" i="7" s="1"/>
  <c r="BC6" i="7"/>
  <c r="BE344" i="7"/>
  <c r="AE344" i="7"/>
  <c r="AB344" i="7"/>
  <c r="AX344" i="7"/>
  <c r="AT344" i="7"/>
  <c r="D345" i="7"/>
  <c r="AW344" i="7"/>
  <c r="AZ344" i="7"/>
  <c r="AO344" i="7"/>
  <c r="BA344" i="7"/>
  <c r="AN344" i="7"/>
  <c r="X344" i="7"/>
  <c r="AR344" i="7"/>
  <c r="Z344" i="7"/>
  <c r="AH344" i="7"/>
  <c r="AG344" i="7"/>
  <c r="AS344" i="7"/>
  <c r="AA344" i="7"/>
  <c r="AV344" i="7"/>
  <c r="AF344" i="7"/>
  <c r="BB344" i="7"/>
  <c r="I345" i="7"/>
  <c r="Y344" i="7"/>
  <c r="AK344" i="7"/>
  <c r="AY344" i="7"/>
  <c r="AI344" i="7"/>
  <c r="AU344" i="7"/>
  <c r="BC344" i="7"/>
  <c r="AC344" i="7"/>
  <c r="AL344" i="7"/>
  <c r="V344" i="7"/>
  <c r="H345" i="7"/>
  <c r="J345" i="7" s="1"/>
  <c r="BD344" i="7"/>
  <c r="AM344" i="7"/>
  <c r="AP344" i="7"/>
  <c r="AD344" i="7"/>
  <c r="AQ344" i="7"/>
  <c r="F345" i="7"/>
  <c r="W344" i="7"/>
  <c r="AJ344" i="7"/>
  <c r="S344" i="7" s="1"/>
  <c r="BD199" i="7"/>
  <c r="AR199" i="7"/>
  <c r="W199" i="7"/>
  <c r="AP199" i="7"/>
  <c r="Z199" i="7"/>
  <c r="H200" i="7"/>
  <c r="AV199" i="7"/>
  <c r="AJ199" i="7"/>
  <c r="AU199" i="7"/>
  <c r="AC199" i="7"/>
  <c r="BA199" i="7"/>
  <c r="AN199" i="7"/>
  <c r="AB199" i="7"/>
  <c r="AE199" i="7"/>
  <c r="AK199" i="7"/>
  <c r="Y199" i="7"/>
  <c r="AS199" i="7"/>
  <c r="AF199" i="7"/>
  <c r="AY199" i="7"/>
  <c r="V199" i="7"/>
  <c r="BE199" i="7"/>
  <c r="AX199" i="7"/>
  <c r="AQ199" i="7"/>
  <c r="I200" i="7"/>
  <c r="AI199" i="7"/>
  <c r="F200" i="7"/>
  <c r="BB199" i="7"/>
  <c r="X199" i="7"/>
  <c r="AO199" i="7"/>
  <c r="AT199" i="7"/>
  <c r="AA199" i="7"/>
  <c r="AL199" i="7"/>
  <c r="AW199" i="7"/>
  <c r="AD199" i="7"/>
  <c r="BC199" i="7"/>
  <c r="D200" i="7"/>
  <c r="AZ199" i="7"/>
  <c r="AG199" i="7"/>
  <c r="AH199" i="7"/>
  <c r="AM199" i="7"/>
  <c r="S199" i="7" s="1"/>
  <c r="J200" i="7"/>
  <c r="AM195" i="7"/>
  <c r="AN195" i="7"/>
  <c r="AD195" i="7"/>
  <c r="AS195" i="7"/>
  <c r="BE195" i="7"/>
  <c r="BD336" i="7"/>
  <c r="AZ336" i="7"/>
  <c r="AS336" i="7"/>
  <c r="AW336" i="7"/>
  <c r="AB195" i="7"/>
  <c r="AQ195" i="7"/>
  <c r="AE195" i="7"/>
  <c r="BB195" i="7"/>
  <c r="AY195" i="7"/>
  <c r="AE336" i="7"/>
  <c r="AN336" i="7"/>
  <c r="AA336" i="7"/>
  <c r="X336" i="7"/>
  <c r="AZ195" i="7"/>
  <c r="AW195" i="7"/>
  <c r="AK195" i="7"/>
  <c r="AL195" i="7"/>
  <c r="AC195" i="7"/>
  <c r="AJ336" i="7"/>
  <c r="BA336" i="7"/>
  <c r="BB336" i="7"/>
  <c r="AK336" i="7"/>
  <c r="Z336" i="7"/>
  <c r="AF336" i="7"/>
  <c r="AJ195" i="7"/>
  <c r="AX195" i="7"/>
  <c r="X195" i="7"/>
  <c r="Y195" i="7"/>
  <c r="AH195" i="7"/>
  <c r="AP336" i="7"/>
  <c r="AX336" i="7"/>
  <c r="AT336" i="7"/>
  <c r="AD336" i="7"/>
  <c r="V195" i="7"/>
  <c r="W195" i="7"/>
  <c r="AR195" i="7"/>
  <c r="AF195" i="7"/>
  <c r="Y336" i="7"/>
  <c r="AV336" i="7"/>
  <c r="AI336" i="7"/>
  <c r="AG336" i="7"/>
  <c r="AY336" i="7"/>
  <c r="V336" i="7"/>
  <c r="AC336" i="7"/>
  <c r="AP195" i="7"/>
  <c r="BD195" i="7"/>
  <c r="AA195" i="7"/>
  <c r="AG195" i="7"/>
  <c r="AM336" i="7"/>
  <c r="W336" i="7"/>
  <c r="AH336" i="7"/>
  <c r="AU336" i="7"/>
  <c r="AO336" i="7"/>
  <c r="AU195" i="7"/>
  <c r="Z195" i="7"/>
  <c r="AV195" i="7"/>
  <c r="BC195" i="7"/>
  <c r="AT195" i="7"/>
  <c r="AR336" i="7"/>
  <c r="AB336" i="7"/>
  <c r="BE336" i="7"/>
  <c r="AQ336" i="7"/>
  <c r="BC336" i="7"/>
  <c r="BA195" i="7"/>
  <c r="AO195" i="7"/>
  <c r="AI195" i="7"/>
  <c r="AL336" i="7"/>
  <c r="I337" i="7"/>
  <c r="H337" i="7"/>
  <c r="J337" i="7"/>
  <c r="F338" i="7"/>
  <c r="B347" i="7" l="1"/>
  <c r="BB429" i="7"/>
  <c r="BC28" i="7" s="1"/>
  <c r="BB441" i="7"/>
  <c r="BC40" i="7" s="1"/>
  <c r="BB443" i="7"/>
  <c r="BC42" i="7" s="1"/>
  <c r="BB423" i="7"/>
  <c r="BC22" i="7" s="1"/>
  <c r="BB430" i="7"/>
  <c r="BC29" i="7" s="1"/>
  <c r="BB442" i="7"/>
  <c r="BC41" i="7" s="1"/>
  <c r="AF44" i="7"/>
  <c r="AG18" i="7" s="1"/>
  <c r="AG419" i="7" s="1"/>
  <c r="BB431" i="7"/>
  <c r="BC30" i="7" s="1"/>
  <c r="AQ43" i="7"/>
  <c r="AQ444" i="7" s="1"/>
  <c r="AL31" i="7"/>
  <c r="AL432" i="7" s="1"/>
  <c r="AA32" i="7"/>
  <c r="AA433" i="7" s="1"/>
  <c r="Z428" i="7"/>
  <c r="BC7" i="7"/>
  <c r="BB345" i="7"/>
  <c r="AB345" i="7"/>
  <c r="AV345" i="7"/>
  <c r="AS345" i="7"/>
  <c r="AC345" i="7"/>
  <c r="D346" i="7"/>
  <c r="AT345" i="7"/>
  <c r="AX345" i="7"/>
  <c r="AI345" i="7"/>
  <c r="AF345" i="7"/>
  <c r="BA345" i="7"/>
  <c r="AL345" i="7"/>
  <c r="AP345" i="7"/>
  <c r="W345" i="7"/>
  <c r="BD345" i="7"/>
  <c r="AN345" i="7"/>
  <c r="AD345" i="7"/>
  <c r="AH345" i="7"/>
  <c r="AU345" i="7"/>
  <c r="AQ345" i="7"/>
  <c r="AA345" i="7"/>
  <c r="V345" i="7"/>
  <c r="Z345" i="7"/>
  <c r="AG345" i="7"/>
  <c r="AE345" i="7"/>
  <c r="I346" i="7"/>
  <c r="AZ345" i="7"/>
  <c r="AW345" i="7"/>
  <c r="AY345" i="7"/>
  <c r="AM345" i="7"/>
  <c r="F346" i="7"/>
  <c r="AR345" i="7"/>
  <c r="AK345" i="7"/>
  <c r="Y345" i="7"/>
  <c r="BC345" i="7"/>
  <c r="J346" i="7"/>
  <c r="AJ345" i="7"/>
  <c r="X345" i="7"/>
  <c r="BE345" i="7"/>
  <c r="AO345" i="7"/>
  <c r="S345" i="7" s="1"/>
  <c r="H346" i="7"/>
  <c r="BA200" i="7"/>
  <c r="BE200" i="7"/>
  <c r="AF200" i="7"/>
  <c r="AX200" i="7"/>
  <c r="AR200" i="7"/>
  <c r="F201" i="7"/>
  <c r="AS200" i="7"/>
  <c r="AW200" i="7"/>
  <c r="X200" i="7"/>
  <c r="AH200" i="7"/>
  <c r="AB200" i="7"/>
  <c r="AK200" i="7"/>
  <c r="AO200" i="7"/>
  <c r="BB200" i="7"/>
  <c r="AU200" i="7"/>
  <c r="AP200" i="7"/>
  <c r="AA200" i="7"/>
  <c r="AM200" i="7"/>
  <c r="AC200" i="7"/>
  <c r="AG200" i="7"/>
  <c r="AL200" i="7"/>
  <c r="AE200" i="7"/>
  <c r="BC200" i="7"/>
  <c r="W200" i="7"/>
  <c r="I201" i="7"/>
  <c r="AY200" i="7"/>
  <c r="Y200" i="7"/>
  <c r="V200" i="7"/>
  <c r="Z200" i="7"/>
  <c r="H201" i="7"/>
  <c r="AN200" i="7"/>
  <c r="AQ200" i="7"/>
  <c r="BD200" i="7"/>
  <c r="AZ200" i="7"/>
  <c r="AT200" i="7"/>
  <c r="D201" i="7"/>
  <c r="AI200" i="7"/>
  <c r="AV200" i="7"/>
  <c r="AJ200" i="7"/>
  <c r="AD200" i="7"/>
  <c r="S200" i="7" s="1"/>
  <c r="J201" i="7"/>
  <c r="AP337" i="7"/>
  <c r="AX337" i="7"/>
  <c r="AN337" i="7"/>
  <c r="X337" i="7"/>
  <c r="AQ337" i="7"/>
  <c r="AM337" i="7"/>
  <c r="AZ337" i="7"/>
  <c r="Z337" i="7"/>
  <c r="AV337" i="7"/>
  <c r="V337" i="7"/>
  <c r="AC337" i="7"/>
  <c r="BE337" i="7"/>
  <c r="AG337" i="7"/>
  <c r="AB337" i="7"/>
  <c r="AS337" i="7"/>
  <c r="AA337" i="7"/>
  <c r="AF337" i="7"/>
  <c r="AJ337" i="7"/>
  <c r="BB337" i="7"/>
  <c r="BA337" i="7"/>
  <c r="BD337" i="7"/>
  <c r="AD337" i="7"/>
  <c r="AU337" i="7"/>
  <c r="AO337" i="7"/>
  <c r="AW337" i="7"/>
  <c r="AY337" i="7"/>
  <c r="AK337" i="7"/>
  <c r="AL337" i="7"/>
  <c r="W337" i="7"/>
  <c r="BC337" i="7"/>
  <c r="Y337" i="7"/>
  <c r="AI337" i="7"/>
  <c r="AH337" i="7"/>
  <c r="AR337" i="7"/>
  <c r="AT337" i="7"/>
  <c r="AE337" i="7"/>
  <c r="F339" i="7"/>
  <c r="J338" i="7"/>
  <c r="H338" i="7"/>
  <c r="V446" i="7" l="1"/>
  <c r="B348" i="7"/>
  <c r="AF445" i="7"/>
  <c r="AR43" i="7"/>
  <c r="AR444" i="7" s="1"/>
  <c r="AB32" i="7"/>
  <c r="AB433" i="7" s="1"/>
  <c r="AA428" i="7"/>
  <c r="AM31" i="7"/>
  <c r="AM432" i="7" s="1"/>
  <c r="BD6" i="7"/>
  <c r="AY346" i="7"/>
  <c r="Y346" i="7"/>
  <c r="BD346" i="7"/>
  <c r="AN346" i="7"/>
  <c r="X346" i="7"/>
  <c r="H347" i="7"/>
  <c r="AG346" i="7"/>
  <c r="AQ346" i="7"/>
  <c r="BC346" i="7"/>
  <c r="AR346" i="7"/>
  <c r="AB346" i="7"/>
  <c r="AV346" i="7"/>
  <c r="AI346" i="7"/>
  <c r="AU346" i="7"/>
  <c r="AD346" i="7"/>
  <c r="AZ346" i="7"/>
  <c r="AJ346" i="7"/>
  <c r="AF346" i="7"/>
  <c r="AK346" i="7"/>
  <c r="AA346" i="7"/>
  <c r="AM346" i="7"/>
  <c r="BB346" i="7"/>
  <c r="AL346" i="7"/>
  <c r="V346" i="7"/>
  <c r="I347" i="7"/>
  <c r="BE346" i="7"/>
  <c r="AE346" i="7"/>
  <c r="AP346" i="7"/>
  <c r="Z346" i="7"/>
  <c r="D347" i="7"/>
  <c r="AW346" i="7"/>
  <c r="W346" i="7"/>
  <c r="AC346" i="7"/>
  <c r="AT346" i="7"/>
  <c r="J347" i="7"/>
  <c r="BA346" i="7"/>
  <c r="AO346" i="7"/>
  <c r="AS346" i="7"/>
  <c r="AH346" i="7"/>
  <c r="AX346" i="7"/>
  <c r="S346" i="7" s="1"/>
  <c r="F347" i="7"/>
  <c r="AX201" i="7"/>
  <c r="X201" i="7"/>
  <c r="AK201" i="7"/>
  <c r="AM201" i="7"/>
  <c r="AR201" i="7"/>
  <c r="J202" i="7"/>
  <c r="Z201" i="7"/>
  <c r="AA201" i="7"/>
  <c r="AU201" i="7"/>
  <c r="I202" i="7"/>
  <c r="AO201" i="7"/>
  <c r="BA201" i="7"/>
  <c r="AY201" i="7"/>
  <c r="AS201" i="7"/>
  <c r="AI201" i="7"/>
  <c r="AP201" i="7"/>
  <c r="BB201" i="7"/>
  <c r="AC201" i="7"/>
  <c r="W201" i="7"/>
  <c r="AW201" i="7"/>
  <c r="AH201" i="7"/>
  <c r="AT201" i="7"/>
  <c r="AQ201" i="7"/>
  <c r="AB201" i="7"/>
  <c r="AG201" i="7"/>
  <c r="AL201" i="7"/>
  <c r="AZ201" i="7"/>
  <c r="BD201" i="7"/>
  <c r="AD201" i="7"/>
  <c r="BE201" i="7"/>
  <c r="AJ201" i="7"/>
  <c r="AV201" i="7"/>
  <c r="V201" i="7"/>
  <c r="AE201" i="7"/>
  <c r="H202" i="7"/>
  <c r="AN201" i="7"/>
  <c r="Y201" i="7"/>
  <c r="D202" i="7"/>
  <c r="AF201" i="7"/>
  <c r="BC201" i="7"/>
  <c r="S201" i="7" s="1"/>
  <c r="F202" i="7"/>
  <c r="H40" i="7"/>
  <c r="H28" i="7"/>
  <c r="I44" i="7"/>
  <c r="H29" i="7"/>
  <c r="I339" i="7"/>
  <c r="I340" i="7"/>
  <c r="I29" i="7"/>
  <c r="H43" i="7"/>
  <c r="I338" i="7"/>
  <c r="I42" i="7"/>
  <c r="I41" i="7"/>
  <c r="H39" i="7"/>
  <c r="I28" i="7"/>
  <c r="J339" i="7"/>
  <c r="H339" i="7"/>
  <c r="H30" i="7"/>
  <c r="H44" i="7"/>
  <c r="F340" i="7"/>
  <c r="I31" i="7"/>
  <c r="H32" i="7"/>
  <c r="H31" i="7"/>
  <c r="I30" i="7"/>
  <c r="H41" i="7"/>
  <c r="J41" i="7" s="1"/>
  <c r="H42" i="7"/>
  <c r="H340" i="7"/>
  <c r="I40" i="7"/>
  <c r="I43" i="7"/>
  <c r="I32" i="7"/>
  <c r="B349" i="7" l="1"/>
  <c r="BC441" i="7"/>
  <c r="BD40" i="7" s="1"/>
  <c r="BC429" i="7"/>
  <c r="BD28" i="7" s="1"/>
  <c r="BC431" i="7"/>
  <c r="BD30" i="7" s="1"/>
  <c r="BC443" i="7"/>
  <c r="BD42" i="7" s="1"/>
  <c r="BC423" i="7"/>
  <c r="BD22" i="7" s="1"/>
  <c r="BC430" i="7"/>
  <c r="BD29" i="7" s="1"/>
  <c r="BC442" i="7"/>
  <c r="BD41" i="7" s="1"/>
  <c r="AG44" i="7"/>
  <c r="AS43" i="7"/>
  <c r="AS444" i="7" s="1"/>
  <c r="AC32" i="7"/>
  <c r="AC433" i="7" s="1"/>
  <c r="AB428" i="7"/>
  <c r="AN31" i="7"/>
  <c r="AN432" i="7" s="1"/>
  <c r="V39" i="7"/>
  <c r="V35" i="7" s="1"/>
  <c r="V11" i="7" s="1"/>
  <c r="AB27" i="7"/>
  <c r="Y27" i="7"/>
  <c r="AA27" i="7"/>
  <c r="W27" i="7"/>
  <c r="Z27" i="7"/>
  <c r="X27" i="7"/>
  <c r="V27" i="7"/>
  <c r="BD7" i="7"/>
  <c r="BD347" i="7"/>
  <c r="AD347" i="7"/>
  <c r="AA347" i="7"/>
  <c r="AC347" i="7"/>
  <c r="AG347" i="7"/>
  <c r="H348" i="7"/>
  <c r="AH347" i="7"/>
  <c r="AK347" i="7"/>
  <c r="AS347" i="7"/>
  <c r="AV347" i="7"/>
  <c r="V347" i="7"/>
  <c r="AY347" i="7"/>
  <c r="AW347" i="7"/>
  <c r="BE347" i="7"/>
  <c r="Y347" i="7"/>
  <c r="AN347" i="7"/>
  <c r="AZ347" i="7"/>
  <c r="AM347" i="7"/>
  <c r="AI347" i="7"/>
  <c r="AQ347" i="7"/>
  <c r="BB347" i="7"/>
  <c r="AT347" i="7"/>
  <c r="AF347" i="7"/>
  <c r="AR347" i="7"/>
  <c r="Z347" i="7"/>
  <c r="W347" i="7"/>
  <c r="AE347" i="7"/>
  <c r="AX347" i="7"/>
  <c r="AP347" i="7"/>
  <c r="AL347" i="7"/>
  <c r="X347" i="7"/>
  <c r="AJ347" i="7"/>
  <c r="BC347" i="7"/>
  <c r="AU347" i="7"/>
  <c r="I348" i="7"/>
  <c r="AB347" i="7"/>
  <c r="F348" i="7"/>
  <c r="BA347" i="7"/>
  <c r="D348" i="7"/>
  <c r="AO347" i="7"/>
  <c r="S347" i="7" s="1"/>
  <c r="J348" i="7"/>
  <c r="BC202" i="7"/>
  <c r="AC202" i="7"/>
  <c r="Z202" i="7"/>
  <c r="AO202" i="7"/>
  <c r="AL202" i="7"/>
  <c r="F203" i="7"/>
  <c r="I203" i="7"/>
  <c r="AS202" i="7"/>
  <c r="BE202" i="7"/>
  <c r="AU202" i="7"/>
  <c r="AY202" i="7"/>
  <c r="AV202" i="7"/>
  <c r="Y202" i="7"/>
  <c r="V202" i="7"/>
  <c r="AP202" i="7"/>
  <c r="AH202" i="7"/>
  <c r="AM202" i="7"/>
  <c r="AQ202" i="7"/>
  <c r="AF202" i="7"/>
  <c r="AZ202" i="7"/>
  <c r="AJ202" i="7"/>
  <c r="AR202" i="7"/>
  <c r="AW202" i="7"/>
  <c r="AK202" i="7"/>
  <c r="AE202" i="7"/>
  <c r="AI202" i="7"/>
  <c r="AT202" i="7"/>
  <c r="BD202" i="7"/>
  <c r="AG202" i="7"/>
  <c r="AX202" i="7"/>
  <c r="H203" i="7"/>
  <c r="BB202" i="7"/>
  <c r="W202" i="7"/>
  <c r="AA202" i="7"/>
  <c r="AD202" i="7"/>
  <c r="AN202" i="7"/>
  <c r="J203" i="7"/>
  <c r="BA202" i="7"/>
  <c r="X202" i="7"/>
  <c r="AB202" i="7"/>
  <c r="S202" i="7" s="1"/>
  <c r="D203" i="7"/>
  <c r="AR339" i="7"/>
  <c r="AP339" i="7"/>
  <c r="BD338" i="7"/>
  <c r="AM338" i="7"/>
  <c r="AT339" i="7"/>
  <c r="AP338" i="7"/>
  <c r="X338" i="7"/>
  <c r="X339" i="7"/>
  <c r="AE339" i="7"/>
  <c r="V338" i="7"/>
  <c r="AV338" i="7"/>
  <c r="AN338" i="7"/>
  <c r="AJ339" i="7"/>
  <c r="AH339" i="7"/>
  <c r="BB339" i="7"/>
  <c r="AC339" i="7"/>
  <c r="AA338" i="7"/>
  <c r="AG338" i="7"/>
  <c r="AO339" i="7"/>
  <c r="AS339" i="7"/>
  <c r="AQ339" i="7"/>
  <c r="AA339" i="7"/>
  <c r="AR338" i="7"/>
  <c r="AB338" i="7"/>
  <c r="BC338" i="7"/>
  <c r="BB338" i="7"/>
  <c r="AX338" i="7"/>
  <c r="AZ339" i="7"/>
  <c r="AW339" i="7"/>
  <c r="BD339" i="7"/>
  <c r="W339" i="7"/>
  <c r="AN339" i="7"/>
  <c r="W338" i="7"/>
  <c r="AU338" i="7"/>
  <c r="AH338" i="7"/>
  <c r="Y338" i="7"/>
  <c r="BE339" i="7"/>
  <c r="AU339" i="7"/>
  <c r="AK339" i="7"/>
  <c r="V339" i="7"/>
  <c r="AL338" i="7"/>
  <c r="AD338" i="7"/>
  <c r="AD339" i="7"/>
  <c r="AO338" i="7"/>
  <c r="AK338" i="7"/>
  <c r="AX339" i="7"/>
  <c r="AY338" i="7"/>
  <c r="AE338" i="7"/>
  <c r="AF339" i="7"/>
  <c r="BC339" i="7"/>
  <c r="BA339" i="7"/>
  <c r="AI339" i="7"/>
  <c r="AS338" i="7"/>
  <c r="AW338" i="7"/>
  <c r="AM339" i="7"/>
  <c r="AB339" i="7"/>
  <c r="AY339" i="7"/>
  <c r="AV339" i="7"/>
  <c r="AL339" i="7"/>
  <c r="BA338" i="7"/>
  <c r="AZ338" i="7"/>
  <c r="AC338" i="7"/>
  <c r="AT338" i="7"/>
  <c r="AG339" i="7"/>
  <c r="Y339" i="7"/>
  <c r="BE338" i="7"/>
  <c r="AF338" i="7"/>
  <c r="AQ338" i="7"/>
  <c r="Z339" i="7"/>
  <c r="AI338" i="7"/>
  <c r="AJ338" i="7"/>
  <c r="Z338" i="7"/>
  <c r="J32" i="7"/>
  <c r="J28" i="7"/>
  <c r="J30" i="7"/>
  <c r="J43" i="7"/>
  <c r="J340" i="7"/>
  <c r="J29" i="7"/>
  <c r="I39" i="7"/>
  <c r="J39" i="7" s="1"/>
  <c r="J31" i="7"/>
  <c r="J44" i="7"/>
  <c r="J40" i="7"/>
  <c r="J42" i="7"/>
  <c r="B350" i="7" l="1"/>
  <c r="AG445" i="7"/>
  <c r="AH18" i="7"/>
  <c r="AH419" i="7" s="1"/>
  <c r="BD442" i="7"/>
  <c r="BE41" i="7" s="1"/>
  <c r="AT43" i="7"/>
  <c r="AC27" i="7"/>
  <c r="AO31" i="7"/>
  <c r="AD32" i="7"/>
  <c r="AC428" i="7"/>
  <c r="BE6" i="7"/>
  <c r="X348" i="7"/>
  <c r="BA348" i="7"/>
  <c r="AX348" i="7"/>
  <c r="AN348" i="7"/>
  <c r="AL348" i="7"/>
  <c r="AU348" i="7"/>
  <c r="J349" i="7"/>
  <c r="AS348" i="7"/>
  <c r="V348" i="7"/>
  <c r="AK348" i="7"/>
  <c r="AW348" i="7"/>
  <c r="AB348" i="7"/>
  <c r="AT348" i="7"/>
  <c r="AC348" i="7"/>
  <c r="AP348" i="7"/>
  <c r="AO348" i="7"/>
  <c r="AY348" i="7"/>
  <c r="AG348" i="7"/>
  <c r="Z348" i="7"/>
  <c r="AJ348" i="7"/>
  <c r="H349" i="7"/>
  <c r="AF348" i="7"/>
  <c r="AD348" i="7"/>
  <c r="AQ348" i="7"/>
  <c r="Y348" i="7"/>
  <c r="AM348" i="7"/>
  <c r="AZ348" i="7"/>
  <c r="D349" i="7"/>
  <c r="AI348" i="7"/>
  <c r="BD348" i="7"/>
  <c r="W348" i="7"/>
  <c r="AH348" i="7"/>
  <c r="I349" i="7"/>
  <c r="BE348" i="7"/>
  <c r="BB348" i="7"/>
  <c r="AA348" i="7"/>
  <c r="AV348" i="7"/>
  <c r="BC348" i="7"/>
  <c r="AR348" i="7"/>
  <c r="F349" i="7"/>
  <c r="AE348" i="7"/>
  <c r="S348" i="7" s="1"/>
  <c r="AZ203" i="7"/>
  <c r="AX203" i="7"/>
  <c r="X203" i="7"/>
  <c r="AO203" i="7"/>
  <c r="BA203" i="7"/>
  <c r="H204" i="7"/>
  <c r="AR203" i="7"/>
  <c r="AP203" i="7"/>
  <c r="BC203" i="7"/>
  <c r="Y203" i="7"/>
  <c r="AD203" i="7"/>
  <c r="AJ203" i="7"/>
  <c r="AH203" i="7"/>
  <c r="AU203" i="7"/>
  <c r="AL203" i="7"/>
  <c r="AC203" i="7"/>
  <c r="V203" i="7"/>
  <c r="AB203" i="7"/>
  <c r="Z203" i="7"/>
  <c r="AM203" i="7"/>
  <c r="BE203" i="7"/>
  <c r="AT203" i="7"/>
  <c r="AG203" i="7"/>
  <c r="AY203" i="7"/>
  <c r="BD203" i="7"/>
  <c r="AE203" i="7"/>
  <c r="AK203" i="7"/>
  <c r="F204" i="7"/>
  <c r="J204" i="7"/>
  <c r="AA203" i="7"/>
  <c r="AQ203" i="7"/>
  <c r="AV203" i="7"/>
  <c r="W203" i="7"/>
  <c r="AW203" i="7"/>
  <c r="D204" i="7"/>
  <c r="I204" i="7"/>
  <c r="AI203" i="7"/>
  <c r="AN203" i="7"/>
  <c r="AS203" i="7"/>
  <c r="BB203" i="7"/>
  <c r="AF203" i="7"/>
  <c r="S203" i="7" s="1"/>
  <c r="AX340" i="7"/>
  <c r="BC340" i="7"/>
  <c r="AT340" i="7"/>
  <c r="AH340" i="7"/>
  <c r="AC340" i="7"/>
  <c r="Y340" i="7"/>
  <c r="AV340" i="7"/>
  <c r="V340" i="7"/>
  <c r="AW340" i="7"/>
  <c r="AD340" i="7"/>
  <c r="AM340" i="7"/>
  <c r="W340" i="7"/>
  <c r="X340" i="7"/>
  <c r="AL340" i="7"/>
  <c r="AR340" i="7"/>
  <c r="AB340" i="7"/>
  <c r="AG340" i="7"/>
  <c r="AK340" i="7"/>
  <c r="Z340" i="7"/>
  <c r="AA340" i="7"/>
  <c r="AY340" i="7"/>
  <c r="AU340" i="7"/>
  <c r="BD340" i="7"/>
  <c r="AN340" i="7"/>
  <c r="BE340" i="7"/>
  <c r="AP340" i="7"/>
  <c r="AZ340" i="7"/>
  <c r="AE340" i="7"/>
  <c r="BA340" i="7"/>
  <c r="AF340" i="7"/>
  <c r="AO340" i="7"/>
  <c r="AJ340" i="7"/>
  <c r="BB340" i="7"/>
  <c r="AS340" i="7"/>
  <c r="AI340" i="7"/>
  <c r="AQ340" i="7"/>
  <c r="B351" i="7" l="1"/>
  <c r="BA342" i="7"/>
  <c r="AM342" i="7"/>
  <c r="V342" i="7"/>
  <c r="Y342" i="7"/>
  <c r="AT342" i="7"/>
  <c r="AB342" i="7"/>
  <c r="AA342" i="7"/>
  <c r="BB342" i="7"/>
  <c r="AO342" i="7"/>
  <c r="AE342" i="7"/>
  <c r="AC342" i="7"/>
  <c r="AY342" i="7"/>
  <c r="AU342" i="7"/>
  <c r="AG342" i="7"/>
  <c r="X342" i="7"/>
  <c r="AJ342" i="7"/>
  <c r="AW342" i="7"/>
  <c r="AQ342" i="7"/>
  <c r="AN342" i="7"/>
  <c r="AF342" i="7"/>
  <c r="AH342" i="7"/>
  <c r="W342" i="7"/>
  <c r="BC342" i="7"/>
  <c r="AI342" i="7"/>
  <c r="AP342" i="7"/>
  <c r="AS342" i="7"/>
  <c r="AV342" i="7"/>
  <c r="AZ342" i="7"/>
  <c r="AX342" i="7"/>
  <c r="Z342" i="7"/>
  <c r="AK342" i="7"/>
  <c r="AR342" i="7"/>
  <c r="AL342" i="7"/>
  <c r="AD342" i="7"/>
  <c r="BD423" i="7"/>
  <c r="BE22" i="7" s="1"/>
  <c r="AH44" i="7"/>
  <c r="BD342" i="7"/>
  <c r="BD443" i="7"/>
  <c r="BE42" i="7" s="1"/>
  <c r="BD431" i="7"/>
  <c r="BE30" i="7" s="1"/>
  <c r="BD441" i="7"/>
  <c r="BE40" i="7" s="1"/>
  <c r="BD429" i="7"/>
  <c r="BE28" i="7" s="1"/>
  <c r="BD430" i="7"/>
  <c r="BE29" i="7" s="1"/>
  <c r="AT444" i="7"/>
  <c r="AO432" i="7"/>
  <c r="AD433" i="7"/>
  <c r="AD27" i="7"/>
  <c r="BE7" i="7"/>
  <c r="Y349" i="7"/>
  <c r="AX349" i="7"/>
  <c r="X349" i="7"/>
  <c r="AL349" i="7"/>
  <c r="AJ349" i="7"/>
  <c r="AW349" i="7"/>
  <c r="D350" i="7"/>
  <c r="AP349" i="7"/>
  <c r="BC349" i="7"/>
  <c r="AD349" i="7"/>
  <c r="BE349" i="7"/>
  <c r="AA349" i="7"/>
  <c r="AH349" i="7"/>
  <c r="AU349" i="7"/>
  <c r="V349" i="7"/>
  <c r="AI349" i="7"/>
  <c r="AR349" i="7"/>
  <c r="Z349" i="7"/>
  <c r="AM349" i="7"/>
  <c r="BA349" i="7"/>
  <c r="AZ349" i="7"/>
  <c r="BD349" i="7"/>
  <c r="AE349" i="7"/>
  <c r="AS349" i="7"/>
  <c r="AG349" i="7"/>
  <c r="J350" i="7"/>
  <c r="AV349" i="7"/>
  <c r="W349" i="7"/>
  <c r="AK349" i="7"/>
  <c r="AY349" i="7"/>
  <c r="I350" i="7"/>
  <c r="AN349" i="7"/>
  <c r="BB349" i="7"/>
  <c r="AC349" i="7"/>
  <c r="AB349" i="7"/>
  <c r="H350" i="7"/>
  <c r="AF349" i="7"/>
  <c r="AT349" i="7"/>
  <c r="AO349" i="7"/>
  <c r="AQ349" i="7"/>
  <c r="S349" i="7" s="1"/>
  <c r="F350" i="7"/>
  <c r="BE204" i="7"/>
  <c r="AF204" i="7"/>
  <c r="AS204" i="7"/>
  <c r="V204" i="7"/>
  <c r="AY204" i="7"/>
  <c r="D205" i="7"/>
  <c r="AW204" i="7"/>
  <c r="X204" i="7"/>
  <c r="AK204" i="7"/>
  <c r="AP204" i="7"/>
  <c r="AD204" i="7"/>
  <c r="AO204" i="7"/>
  <c r="BC204" i="7"/>
  <c r="AC204" i="7"/>
  <c r="AL204" i="7"/>
  <c r="AX204" i="7"/>
  <c r="AG204" i="7"/>
  <c r="AU204" i="7"/>
  <c r="AZ204" i="7"/>
  <c r="AT204" i="7"/>
  <c r="AA204" i="7"/>
  <c r="Y204" i="7"/>
  <c r="AM204" i="7"/>
  <c r="AR204" i="7"/>
  <c r="AI204" i="7"/>
  <c r="J205" i="7"/>
  <c r="BD204" i="7"/>
  <c r="AE204" i="7"/>
  <c r="AJ204" i="7"/>
  <c r="BB204" i="7"/>
  <c r="H205" i="7"/>
  <c r="AV204" i="7"/>
  <c r="W204" i="7"/>
  <c r="AB204" i="7"/>
  <c r="AH204" i="7"/>
  <c r="F205" i="7"/>
  <c r="AN204" i="7"/>
  <c r="BA204" i="7"/>
  <c r="AQ204" i="7"/>
  <c r="Z204" i="7"/>
  <c r="S204" i="7" s="1"/>
  <c r="I205" i="7"/>
  <c r="S7" i="7"/>
  <c r="B352" i="7" l="1"/>
  <c r="AH445" i="7"/>
  <c r="AI18" i="7"/>
  <c r="AI419" i="7" s="1"/>
  <c r="AU43" i="7"/>
  <c r="AP31" i="7"/>
  <c r="AE32" i="7"/>
  <c r="AD428" i="7"/>
  <c r="Y350" i="7"/>
  <c r="BC350" i="7"/>
  <c r="AC350" i="7"/>
  <c r="AA350" i="7"/>
  <c r="AO350" i="7"/>
  <c r="AV350" i="7"/>
  <c r="I351" i="7"/>
  <c r="AU350" i="7"/>
  <c r="AZ350" i="7"/>
  <c r="AX350" i="7"/>
  <c r="BD350" i="7"/>
  <c r="AM350" i="7"/>
  <c r="AR350" i="7"/>
  <c r="AP350" i="7"/>
  <c r="AG350" i="7"/>
  <c r="AT350" i="7"/>
  <c r="AF350" i="7"/>
  <c r="AE350" i="7"/>
  <c r="AJ350" i="7"/>
  <c r="AH350" i="7"/>
  <c r="V350" i="7"/>
  <c r="X350" i="7"/>
  <c r="BB350" i="7"/>
  <c r="AY350" i="7"/>
  <c r="H351" i="7"/>
  <c r="AD350" i="7"/>
  <c r="W350" i="7"/>
  <c r="AB350" i="7"/>
  <c r="Z350" i="7"/>
  <c r="J351" i="7"/>
  <c r="BA350" i="7"/>
  <c r="AN350" i="7"/>
  <c r="D351" i="7"/>
  <c r="AS350" i="7"/>
  <c r="AQ350" i="7"/>
  <c r="BE350" i="7"/>
  <c r="AW350" i="7"/>
  <c r="F351" i="7"/>
  <c r="AK350" i="7"/>
  <c r="AI350" i="7"/>
  <c r="AL350" i="7"/>
  <c r="S350" i="7" s="1"/>
  <c r="BB205" i="7"/>
  <c r="AC205" i="7"/>
  <c r="Z205" i="7"/>
  <c r="AN205" i="7"/>
  <c r="AY205" i="7"/>
  <c r="D206" i="7"/>
  <c r="W205" i="7"/>
  <c r="AT205" i="7"/>
  <c r="AZ205" i="7"/>
  <c r="BE205" i="7"/>
  <c r="X205" i="7"/>
  <c r="AE205" i="7"/>
  <c r="AL205" i="7"/>
  <c r="AR205" i="7"/>
  <c r="AW205" i="7"/>
  <c r="AM205" i="7"/>
  <c r="AV205" i="7"/>
  <c r="AD205" i="7"/>
  <c r="AJ205" i="7"/>
  <c r="AO205" i="7"/>
  <c r="BD205" i="7"/>
  <c r="AU205" i="7"/>
  <c r="J206" i="7"/>
  <c r="V205" i="7"/>
  <c r="AB205" i="7"/>
  <c r="AG205" i="7"/>
  <c r="AI205" i="7"/>
  <c r="I206" i="7"/>
  <c r="AH205" i="7"/>
  <c r="BA205" i="7"/>
  <c r="AX205" i="7"/>
  <c r="Y205" i="7"/>
  <c r="AA205" i="7"/>
  <c r="H206" i="7"/>
  <c r="AK205" i="7"/>
  <c r="AS205" i="7"/>
  <c r="AP205" i="7"/>
  <c r="AQ205" i="7"/>
  <c r="BC205" i="7"/>
  <c r="F206" i="7"/>
  <c r="AF205" i="7"/>
  <c r="S205" i="7" s="1"/>
  <c r="S179" i="7"/>
  <c r="S281" i="7"/>
  <c r="S154" i="7"/>
  <c r="S91" i="7"/>
  <c r="S283" i="7"/>
  <c r="S140" i="7"/>
  <c r="S69" i="7"/>
  <c r="S311" i="7"/>
  <c r="S174" i="7"/>
  <c r="S75" i="7"/>
  <c r="S171" i="7"/>
  <c r="S65" i="7"/>
  <c r="S305" i="7"/>
  <c r="S331" i="7"/>
  <c r="S104" i="7"/>
  <c r="S274" i="7"/>
  <c r="S324" i="7"/>
  <c r="S114" i="7"/>
  <c r="S319" i="7"/>
  <c r="S322" i="7"/>
  <c r="S144" i="7"/>
  <c r="S307" i="7"/>
  <c r="S273" i="7"/>
  <c r="S67" i="7"/>
  <c r="S300" i="7"/>
  <c r="S195" i="7"/>
  <c r="S77" i="7"/>
  <c r="S89" i="7"/>
  <c r="S272" i="7"/>
  <c r="S189" i="7"/>
  <c r="S291" i="7"/>
  <c r="S74" i="7"/>
  <c r="S279" i="7"/>
  <c r="S190" i="7"/>
  <c r="S124" i="7"/>
  <c r="S105" i="7"/>
  <c r="S59" i="7"/>
  <c r="S167" i="7"/>
  <c r="S310" i="7"/>
  <c r="S68" i="7"/>
  <c r="S108" i="7"/>
  <c r="S278" i="7"/>
  <c r="S152" i="7"/>
  <c r="S270" i="7"/>
  <c r="S81" i="7"/>
  <c r="S82" i="7"/>
  <c r="S178" i="7"/>
  <c r="S185" i="7"/>
  <c r="S79" i="7"/>
  <c r="S177" i="7"/>
  <c r="S86" i="7"/>
  <c r="S186" i="7"/>
  <c r="S184" i="7"/>
  <c r="S155" i="7"/>
  <c r="S287" i="7"/>
  <c r="S143" i="7"/>
  <c r="S129" i="7"/>
  <c r="S194" i="7"/>
  <c r="S296" i="7"/>
  <c r="S73" i="7"/>
  <c r="S169" i="7"/>
  <c r="S312" i="7"/>
  <c r="S106" i="7"/>
  <c r="S173" i="7"/>
  <c r="S332" i="7"/>
  <c r="S117" i="7"/>
  <c r="S63" i="7"/>
  <c r="S151" i="7"/>
  <c r="S57" i="7"/>
  <c r="S329" i="7"/>
  <c r="S66" i="7"/>
  <c r="S110" i="7"/>
  <c r="S100" i="7"/>
  <c r="S293" i="7"/>
  <c r="S116" i="7"/>
  <c r="S146" i="7"/>
  <c r="S115" i="7"/>
  <c r="S191" i="7"/>
  <c r="S327" i="7"/>
  <c r="S187" i="7"/>
  <c r="S325" i="7"/>
  <c r="S330" i="7"/>
  <c r="S276" i="7"/>
  <c r="S302" i="7"/>
  <c r="S164" i="7"/>
  <c r="S141" i="7"/>
  <c r="S182" i="7"/>
  <c r="S294" i="7"/>
  <c r="S269" i="7"/>
  <c r="S88" i="7"/>
  <c r="S175" i="7"/>
  <c r="S133" i="7"/>
  <c r="S161" i="7"/>
  <c r="S166" i="7"/>
  <c r="S183" i="7"/>
  <c r="S95" i="7"/>
  <c r="S62" i="7"/>
  <c r="S92" i="7"/>
  <c r="S83" i="7"/>
  <c r="S145" i="7"/>
  <c r="S98" i="7"/>
  <c r="S165" i="7"/>
  <c r="S314" i="7"/>
  <c r="S193" i="7"/>
  <c r="S333" i="7"/>
  <c r="S160" i="7"/>
  <c r="S277" i="7"/>
  <c r="S157" i="7"/>
  <c r="S102" i="7"/>
  <c r="S84" i="7"/>
  <c r="S290" i="7"/>
  <c r="S162" i="7"/>
  <c r="S336" i="7"/>
  <c r="S282" i="7"/>
  <c r="B353" i="7" l="1"/>
  <c r="BE423" i="7"/>
  <c r="BE429" i="7"/>
  <c r="BE441" i="7"/>
  <c r="BE443" i="7"/>
  <c r="BE431" i="7"/>
  <c r="BE442" i="7"/>
  <c r="BE430" i="7"/>
  <c r="AI44" i="7"/>
  <c r="BE342" i="7"/>
  <c r="AU444" i="7"/>
  <c r="AE433" i="7"/>
  <c r="AE27" i="7"/>
  <c r="AP432" i="7"/>
  <c r="Y351" i="7"/>
  <c r="AZ351" i="7"/>
  <c r="BE351" i="7"/>
  <c r="AF351" i="7"/>
  <c r="AK351" i="7"/>
  <c r="AT351" i="7"/>
  <c r="I352" i="7"/>
  <c r="AL351" i="7"/>
  <c r="AR351" i="7"/>
  <c r="AW351" i="7"/>
  <c r="X351" i="7"/>
  <c r="BB351" i="7"/>
  <c r="AA351" i="7"/>
  <c r="AJ351" i="7"/>
  <c r="AO351" i="7"/>
  <c r="BC351" i="7"/>
  <c r="AI351" i="7"/>
  <c r="AS351" i="7"/>
  <c r="AE351" i="7"/>
  <c r="D352" i="7"/>
  <c r="AB351" i="7"/>
  <c r="AG351" i="7"/>
  <c r="AU351" i="7"/>
  <c r="BA351" i="7"/>
  <c r="V351" i="7"/>
  <c r="BD351" i="7"/>
  <c r="AY351" i="7"/>
  <c r="AQ351" i="7"/>
  <c r="AX351" i="7"/>
  <c r="AM351" i="7"/>
  <c r="AD351" i="7"/>
  <c r="F352" i="7"/>
  <c r="AP351" i="7"/>
  <c r="J352" i="7"/>
  <c r="AH351" i="7"/>
  <c r="AV351" i="7"/>
  <c r="W351" i="7"/>
  <c r="AC351" i="7"/>
  <c r="H352" i="7"/>
  <c r="Z351" i="7"/>
  <c r="AN351" i="7"/>
  <c r="S351" i="7" s="1"/>
  <c r="AY206" i="7"/>
  <c r="BE206" i="7"/>
  <c r="AE206" i="7"/>
  <c r="AN206" i="7"/>
  <c r="AZ206" i="7"/>
  <c r="F207" i="7"/>
  <c r="BA206" i="7"/>
  <c r="AQ206" i="7"/>
  <c r="AW206" i="7"/>
  <c r="W206" i="7"/>
  <c r="AS206" i="7"/>
  <c r="AC206" i="7"/>
  <c r="AI206" i="7"/>
  <c r="AO206" i="7"/>
  <c r="BB206" i="7"/>
  <c r="AK206" i="7"/>
  <c r="AV206" i="7"/>
  <c r="AD206" i="7"/>
  <c r="AA206" i="7"/>
  <c r="AG206" i="7"/>
  <c r="AT206" i="7"/>
  <c r="BD206" i="7"/>
  <c r="AB206" i="7"/>
  <c r="BC206" i="7"/>
  <c r="J207" i="7"/>
  <c r="AX206" i="7"/>
  <c r="Y206" i="7"/>
  <c r="AL206" i="7"/>
  <c r="AJ206" i="7"/>
  <c r="D207" i="7"/>
  <c r="AP206" i="7"/>
  <c r="AH206" i="7"/>
  <c r="AU206" i="7"/>
  <c r="V206" i="7"/>
  <c r="AF206" i="7"/>
  <c r="I207" i="7"/>
  <c r="Z206" i="7"/>
  <c r="AM206" i="7"/>
  <c r="AR206" i="7"/>
  <c r="X206" i="7"/>
  <c r="S206" i="7" s="1"/>
  <c r="H207" i="7"/>
  <c r="S147" i="7"/>
  <c r="S70" i="7"/>
  <c r="S118" i="7"/>
  <c r="S61" i="7"/>
  <c r="S132" i="7"/>
  <c r="S93" i="7"/>
  <c r="S158" i="7"/>
  <c r="S148" i="7"/>
  <c r="S101" i="7"/>
  <c r="S442" i="7"/>
  <c r="S429" i="7"/>
  <c r="S309" i="7"/>
  <c r="S153" i="7"/>
  <c r="S321" i="7"/>
  <c r="S80" i="7"/>
  <c r="S303" i="7"/>
  <c r="S295" i="7"/>
  <c r="S284" i="7"/>
  <c r="S58" i="7"/>
  <c r="S297" i="7"/>
  <c r="S72" i="7"/>
  <c r="S112" i="7"/>
  <c r="S111" i="7"/>
  <c r="S170" i="7"/>
  <c r="S64" i="7"/>
  <c r="S339" i="7"/>
  <c r="S181" i="7"/>
  <c r="S275" i="7"/>
  <c r="S168" i="7"/>
  <c r="S97" i="7"/>
  <c r="S335" i="7"/>
  <c r="S301" i="7"/>
  <c r="S280" i="7"/>
  <c r="S60" i="7"/>
  <c r="S90" i="7"/>
  <c r="S119" i="7"/>
  <c r="S163" i="7"/>
  <c r="S176" i="7"/>
  <c r="S96" i="7"/>
  <c r="S316" i="7"/>
  <c r="S94" i="7"/>
  <c r="S338" i="7"/>
  <c r="S318" i="7"/>
  <c r="S71" i="7"/>
  <c r="S308" i="7"/>
  <c r="S342" i="7"/>
  <c r="S156" i="7"/>
  <c r="S306" i="7"/>
  <c r="S150" i="7"/>
  <c r="S172" i="7"/>
  <c r="S125" i="7"/>
  <c r="S340" i="7"/>
  <c r="S334" i="7"/>
  <c r="S188" i="7"/>
  <c r="S328" i="7"/>
  <c r="S441" i="7"/>
  <c r="S159" i="7"/>
  <c r="S149" i="7"/>
  <c r="S315" i="7"/>
  <c r="S113" i="7"/>
  <c r="S107" i="7"/>
  <c r="S85" i="7"/>
  <c r="S286" i="7"/>
  <c r="S326" i="7"/>
  <c r="S323" i="7"/>
  <c r="S288" i="7"/>
  <c r="S99" i="7"/>
  <c r="S304" i="7"/>
  <c r="S423" i="7"/>
  <c r="S298" i="7"/>
  <c r="S443" i="7"/>
  <c r="S56" i="7"/>
  <c r="S337" i="7"/>
  <c r="S76" i="7"/>
  <c r="S142" i="7"/>
  <c r="S299" i="7"/>
  <c r="S109" i="7"/>
  <c r="S320" i="7"/>
  <c r="S192" i="7"/>
  <c r="S292" i="7"/>
  <c r="S285" i="7"/>
  <c r="S87" i="7"/>
  <c r="S430" i="7"/>
  <c r="S289" i="7"/>
  <c r="S271" i="7"/>
  <c r="S313" i="7"/>
  <c r="S317" i="7"/>
  <c r="S78" i="7"/>
  <c r="S103" i="7"/>
  <c r="S180" i="7"/>
  <c r="S431" i="7"/>
  <c r="B354" i="7" l="1"/>
  <c r="X17" i="7"/>
  <c r="AI445" i="7"/>
  <c r="AJ18" i="7"/>
  <c r="AJ419" i="7" s="1"/>
  <c r="AV43" i="7"/>
  <c r="AQ31" i="7"/>
  <c r="AF32" i="7"/>
  <c r="AE428" i="7"/>
  <c r="BE352" i="7"/>
  <c r="AE352" i="7"/>
  <c r="AS352" i="7"/>
  <c r="AI352" i="7"/>
  <c r="AV352" i="7"/>
  <c r="D353" i="7"/>
  <c r="AD352" i="7"/>
  <c r="AB352" i="7"/>
  <c r="BA352" i="7"/>
  <c r="AW352" i="7"/>
  <c r="W352" i="7"/>
  <c r="AK352" i="7"/>
  <c r="BD352" i="7"/>
  <c r="Z352" i="7"/>
  <c r="AA352" i="7"/>
  <c r="AO352" i="7"/>
  <c r="BB352" i="7"/>
  <c r="AC352" i="7"/>
  <c r="AH352" i="7"/>
  <c r="AQ352" i="7"/>
  <c r="AJ352" i="7"/>
  <c r="AU352" i="7"/>
  <c r="H353" i="7"/>
  <c r="AN352" i="7"/>
  <c r="AG352" i="7"/>
  <c r="AT352" i="7"/>
  <c r="AZ352" i="7"/>
  <c r="AP352" i="7"/>
  <c r="X352" i="7"/>
  <c r="I353" i="7"/>
  <c r="AX352" i="7"/>
  <c r="Y352" i="7"/>
  <c r="AL352" i="7"/>
  <c r="AR352" i="7"/>
  <c r="AY352" i="7"/>
  <c r="J353" i="7"/>
  <c r="BC352" i="7"/>
  <c r="AF352" i="7"/>
  <c r="V352" i="7"/>
  <c r="AM352" i="7"/>
  <c r="S352" i="7" s="1"/>
  <c r="F353" i="7"/>
  <c r="BD207" i="7"/>
  <c r="AE207" i="7"/>
  <c r="AR207" i="7"/>
  <c r="AO207" i="7"/>
  <c r="AC207" i="7"/>
  <c r="H208" i="7"/>
  <c r="AV207" i="7"/>
  <c r="W207" i="7"/>
  <c r="AJ207" i="7"/>
  <c r="AK207" i="7"/>
  <c r="AW207" i="7"/>
  <c r="AN207" i="7"/>
  <c r="BB207" i="7"/>
  <c r="AB207" i="7"/>
  <c r="BE207" i="7"/>
  <c r="Z207" i="7"/>
  <c r="AF207" i="7"/>
  <c r="AT207" i="7"/>
  <c r="AY207" i="7"/>
  <c r="AH207" i="7"/>
  <c r="AS207" i="7"/>
  <c r="X207" i="7"/>
  <c r="AL207" i="7"/>
  <c r="AQ207" i="7"/>
  <c r="BA207" i="7"/>
  <c r="J208" i="7"/>
  <c r="BC207" i="7"/>
  <c r="AD207" i="7"/>
  <c r="AI207" i="7"/>
  <c r="AG207" i="7"/>
  <c r="I208" i="7"/>
  <c r="AU207" i="7"/>
  <c r="V207" i="7"/>
  <c r="AA207" i="7"/>
  <c r="Y207" i="7"/>
  <c r="F208" i="7"/>
  <c r="AM207" i="7"/>
  <c r="AZ207" i="7"/>
  <c r="AP207" i="7"/>
  <c r="AX207" i="7"/>
  <c r="S207" i="7" s="1"/>
  <c r="D208" i="7"/>
  <c r="B355" i="7" l="1"/>
  <c r="X418" i="7"/>
  <c r="AJ44" i="7"/>
  <c r="AV444" i="7"/>
  <c r="AF433" i="7"/>
  <c r="AF27" i="7"/>
  <c r="AQ432" i="7"/>
  <c r="BB353" i="7"/>
  <c r="AB353" i="7"/>
  <c r="Z353" i="7"/>
  <c r="AK353" i="7"/>
  <c r="AU353" i="7"/>
  <c r="J354" i="7"/>
  <c r="AT353" i="7"/>
  <c r="AY353" i="7"/>
  <c r="BE353" i="7"/>
  <c r="AN353" i="7"/>
  <c r="X353" i="7"/>
  <c r="AL353" i="7"/>
  <c r="AQ353" i="7"/>
  <c r="AW353" i="7"/>
  <c r="BC353" i="7"/>
  <c r="AS353" i="7"/>
  <c r="AC353" i="7"/>
  <c r="AD353" i="7"/>
  <c r="AI353" i="7"/>
  <c r="AO353" i="7"/>
  <c r="AF353" i="7"/>
  <c r="W353" i="7"/>
  <c r="AJ353" i="7"/>
  <c r="H354" i="7"/>
  <c r="V353" i="7"/>
  <c r="AA353" i="7"/>
  <c r="AG353" i="7"/>
  <c r="BA353" i="7"/>
  <c r="I354" i="7"/>
  <c r="AZ353" i="7"/>
  <c r="AX353" i="7"/>
  <c r="Y353" i="7"/>
  <c r="AE353" i="7"/>
  <c r="F354" i="7"/>
  <c r="AH353" i="7"/>
  <c r="AR353" i="7"/>
  <c r="AP353" i="7"/>
  <c r="AM353" i="7"/>
  <c r="AV353" i="7"/>
  <c r="D354" i="7"/>
  <c r="BD353" i="7"/>
  <c r="S353" i="7" s="1"/>
  <c r="BB208" i="7"/>
  <c r="AN208" i="7"/>
  <c r="BD208" i="7"/>
  <c r="AU208" i="7"/>
  <c r="BE208" i="7"/>
  <c r="J209" i="7"/>
  <c r="AH208" i="7"/>
  <c r="AT208" i="7"/>
  <c r="AC208" i="7"/>
  <c r="AS208" i="7"/>
  <c r="V208" i="7"/>
  <c r="AE208" i="7"/>
  <c r="BA208" i="7"/>
  <c r="AL208" i="7"/>
  <c r="AW208" i="7"/>
  <c r="AP208" i="7"/>
  <c r="AD208" i="7"/>
  <c r="AM208" i="7"/>
  <c r="Y208" i="7"/>
  <c r="W208" i="7"/>
  <c r="Z208" i="7"/>
  <c r="AY208" i="7"/>
  <c r="AB208" i="7"/>
  <c r="BC208" i="7"/>
  <c r="AO208" i="7"/>
  <c r="I209" i="7"/>
  <c r="AR208" i="7"/>
  <c r="AJ208" i="7"/>
  <c r="AQ208" i="7"/>
  <c r="AV208" i="7"/>
  <c r="D209" i="7"/>
  <c r="AF208" i="7"/>
  <c r="AI208" i="7"/>
  <c r="AK208" i="7"/>
  <c r="AG208" i="7"/>
  <c r="H209" i="7"/>
  <c r="AX208" i="7"/>
  <c r="AA208" i="7"/>
  <c r="X208" i="7"/>
  <c r="AZ208" i="7"/>
  <c r="S208" i="7" s="1"/>
  <c r="F209" i="7"/>
  <c r="B356" i="7" l="1"/>
  <c r="Y17" i="7"/>
  <c r="AK18" i="7"/>
  <c r="AK419" i="7" s="1"/>
  <c r="AJ445" i="7"/>
  <c r="AW43" i="7"/>
  <c r="AR31" i="7"/>
  <c r="AG32" i="7"/>
  <c r="AF428" i="7"/>
  <c r="AY354" i="7"/>
  <c r="Y354" i="7"/>
  <c r="AM354" i="7"/>
  <c r="AK354" i="7"/>
  <c r="AB354" i="7"/>
  <c r="H355" i="7"/>
  <c r="F355" i="7"/>
  <c r="AQ354" i="7"/>
  <c r="BD354" i="7"/>
  <c r="AE354" i="7"/>
  <c r="AJ354" i="7"/>
  <c r="AS354" i="7"/>
  <c r="AI354" i="7"/>
  <c r="AV354" i="7"/>
  <c r="W354" i="7"/>
  <c r="AP354" i="7"/>
  <c r="Z354" i="7"/>
  <c r="AA354" i="7"/>
  <c r="AN354" i="7"/>
  <c r="BB354" i="7"/>
  <c r="BA354" i="7"/>
  <c r="AR354" i="7"/>
  <c r="V354" i="7"/>
  <c r="BE354" i="7"/>
  <c r="AF354" i="7"/>
  <c r="AT354" i="7"/>
  <c r="AH354" i="7"/>
  <c r="D355" i="7"/>
  <c r="AW354" i="7"/>
  <c r="X354" i="7"/>
  <c r="AL354" i="7"/>
  <c r="AZ354" i="7"/>
  <c r="J355" i="7"/>
  <c r="AG354" i="7"/>
  <c r="AX354" i="7"/>
  <c r="AO354" i="7"/>
  <c r="BC354" i="7"/>
  <c r="AD354" i="7"/>
  <c r="AC354" i="7"/>
  <c r="I355" i="7"/>
  <c r="AU354" i="7"/>
  <c r="S354" i="7" s="1"/>
  <c r="AY209" i="7"/>
  <c r="Y209" i="7"/>
  <c r="AD209" i="7"/>
  <c r="AK209" i="7"/>
  <c r="Z209" i="7"/>
  <c r="F210" i="7"/>
  <c r="AL209" i="7"/>
  <c r="AQ209" i="7"/>
  <c r="BD209" i="7"/>
  <c r="BB209" i="7"/>
  <c r="W209" i="7"/>
  <c r="AZ209" i="7"/>
  <c r="AI209" i="7"/>
  <c r="AV209" i="7"/>
  <c r="AP209" i="7"/>
  <c r="AU209" i="7"/>
  <c r="AT209" i="7"/>
  <c r="AA209" i="7"/>
  <c r="AN209" i="7"/>
  <c r="AC209" i="7"/>
  <c r="AJ209" i="7"/>
  <c r="AS209" i="7"/>
  <c r="BE209" i="7"/>
  <c r="AF209" i="7"/>
  <c r="BA209" i="7"/>
  <c r="V209" i="7"/>
  <c r="D210" i="7"/>
  <c r="AR209" i="7"/>
  <c r="AW209" i="7"/>
  <c r="X209" i="7"/>
  <c r="AM209" i="7"/>
  <c r="AH209" i="7"/>
  <c r="I210" i="7"/>
  <c r="H210" i="7"/>
  <c r="J210" i="7" s="1"/>
  <c r="AG209" i="7"/>
  <c r="AO209" i="7"/>
  <c r="BC209" i="7"/>
  <c r="AB209" i="7"/>
  <c r="AE209" i="7"/>
  <c r="AX209" i="7"/>
  <c r="S209" i="7" s="1"/>
  <c r="B357" i="7" l="1"/>
  <c r="Y418" i="7"/>
  <c r="AK44" i="7"/>
  <c r="AW444" i="7"/>
  <c r="AG433" i="7"/>
  <c r="AG27" i="7"/>
  <c r="AR432" i="7"/>
  <c r="BD355" i="7"/>
  <c r="AD355" i="7"/>
  <c r="AJ355" i="7"/>
  <c r="AH355" i="7"/>
  <c r="AU355" i="7"/>
  <c r="J356" i="7"/>
  <c r="AV355" i="7"/>
  <c r="V355" i="7"/>
  <c r="AB355" i="7"/>
  <c r="AO355" i="7"/>
  <c r="Y355" i="7"/>
  <c r="AN355" i="7"/>
  <c r="BA355" i="7"/>
  <c r="AY355" i="7"/>
  <c r="BC355" i="7"/>
  <c r="AP355" i="7"/>
  <c r="AF355" i="7"/>
  <c r="AS355" i="7"/>
  <c r="AQ355" i="7"/>
  <c r="AG355" i="7"/>
  <c r="W355" i="7"/>
  <c r="BB355" i="7"/>
  <c r="AE355" i="7"/>
  <c r="X355" i="7"/>
  <c r="AK355" i="7"/>
  <c r="AI355" i="7"/>
  <c r="AX355" i="7"/>
  <c r="I356" i="7"/>
  <c r="AC355" i="7"/>
  <c r="AA355" i="7"/>
  <c r="H356" i="7"/>
  <c r="AT355" i="7"/>
  <c r="AZ355" i="7"/>
  <c r="AM355" i="7"/>
  <c r="AW355" i="7"/>
  <c r="F356" i="7"/>
  <c r="AL355" i="7"/>
  <c r="AR355" i="7"/>
  <c r="BE355" i="7"/>
  <c r="Z355" i="7"/>
  <c r="S355" i="7" s="1"/>
  <c r="D356" i="7"/>
  <c r="BD210" i="7"/>
  <c r="AD210" i="7"/>
  <c r="Z210" i="7"/>
  <c r="AG210" i="7"/>
  <c r="AP210" i="7"/>
  <c r="D211" i="7"/>
  <c r="AV210" i="7"/>
  <c r="V210" i="7"/>
  <c r="AX210" i="7"/>
  <c r="BE210" i="7"/>
  <c r="AB210" i="7"/>
  <c r="AN210" i="7"/>
  <c r="BA210" i="7"/>
  <c r="AJ210" i="7"/>
  <c r="AQ210" i="7"/>
  <c r="AO210" i="7"/>
  <c r="AF210" i="7"/>
  <c r="AS210" i="7"/>
  <c r="Y210" i="7"/>
  <c r="AE210" i="7"/>
  <c r="AH210" i="7"/>
  <c r="H211" i="7"/>
  <c r="AR210" i="7"/>
  <c r="X210" i="7"/>
  <c r="AK210" i="7"/>
  <c r="AW210" i="7"/>
  <c r="AA210" i="7"/>
  <c r="I211" i="7"/>
  <c r="AM210" i="7"/>
  <c r="BB210" i="7"/>
  <c r="AC210" i="7"/>
  <c r="AI210" i="7"/>
  <c r="BC210" i="7"/>
  <c r="AU210" i="7"/>
  <c r="AT210" i="7"/>
  <c r="AY210" i="7"/>
  <c r="W210" i="7"/>
  <c r="AZ210" i="7"/>
  <c r="F211" i="7"/>
  <c r="AL210" i="7"/>
  <c r="S210" i="7" s="1"/>
  <c r="J211" i="7"/>
  <c r="B358" i="7" l="1"/>
  <c r="Z17" i="7"/>
  <c r="AL18" i="7"/>
  <c r="AL419" i="7" s="1"/>
  <c r="AK445" i="7"/>
  <c r="AX43" i="7"/>
  <c r="AS31" i="7"/>
  <c r="AH32" i="7"/>
  <c r="AG428" i="7"/>
  <c r="BA356" i="7"/>
  <c r="AA356" i="7"/>
  <c r="Y356" i="7"/>
  <c r="AJ356" i="7"/>
  <c r="W356" i="7"/>
  <c r="I357" i="7"/>
  <c r="AW356" i="7"/>
  <c r="BB356" i="7"/>
  <c r="AX356" i="7"/>
  <c r="BE356" i="7"/>
  <c r="BC356" i="7"/>
  <c r="AR356" i="7"/>
  <c r="AS356" i="7"/>
  <c r="AP356" i="7"/>
  <c r="AV356" i="7"/>
  <c r="AE356" i="7"/>
  <c r="V356" i="7"/>
  <c r="AK356" i="7"/>
  <c r="AH356" i="7"/>
  <c r="AN356" i="7"/>
  <c r="AZ356" i="7"/>
  <c r="AM356" i="7"/>
  <c r="AC356" i="7"/>
  <c r="Z356" i="7"/>
  <c r="AF356" i="7"/>
  <c r="AD356" i="7"/>
  <c r="H357" i="7"/>
  <c r="AY356" i="7"/>
  <c r="AU356" i="7"/>
  <c r="AQ356" i="7"/>
  <c r="AO356" i="7"/>
  <c r="AL356" i="7"/>
  <c r="AB356" i="7"/>
  <c r="F357" i="7"/>
  <c r="J357" i="7"/>
  <c r="AI356" i="7"/>
  <c r="AG356" i="7"/>
  <c r="BD356" i="7"/>
  <c r="AT356" i="7"/>
  <c r="D357" i="7"/>
  <c r="X356" i="7"/>
  <c r="S356" i="7" s="1"/>
  <c r="BA211" i="7"/>
  <c r="AX211" i="7"/>
  <c r="Y211" i="7"/>
  <c r="AJ211" i="7"/>
  <c r="AN211" i="7"/>
  <c r="F212" i="7"/>
  <c r="X211" i="7"/>
  <c r="AZ211" i="7"/>
  <c r="AS211" i="7"/>
  <c r="AP211" i="7"/>
  <c r="BC211" i="7"/>
  <c r="AU211" i="7"/>
  <c r="AK211" i="7"/>
  <c r="AH211" i="7"/>
  <c r="AM211" i="7"/>
  <c r="AE211" i="7"/>
  <c r="AF211" i="7"/>
  <c r="AG211" i="7"/>
  <c r="AC211" i="7"/>
  <c r="Z211" i="7"/>
  <c r="W211" i="7"/>
  <c r="AT211" i="7"/>
  <c r="AB211" i="7"/>
  <c r="AV211" i="7"/>
  <c r="AY211" i="7"/>
  <c r="BE211" i="7"/>
  <c r="BB211" i="7"/>
  <c r="AD211" i="7"/>
  <c r="H212" i="7"/>
  <c r="D212" i="7"/>
  <c r="V211" i="7"/>
  <c r="AR211" i="7"/>
  <c r="AQ211" i="7"/>
  <c r="AW211" i="7"/>
  <c r="AL211" i="7"/>
  <c r="BD211" i="7"/>
  <c r="I212" i="7"/>
  <c r="J212" i="7" s="1"/>
  <c r="AI211" i="7"/>
  <c r="AO211" i="7"/>
  <c r="AA211" i="7"/>
  <c r="S211" i="7" s="1"/>
  <c r="B359" i="7" l="1"/>
  <c r="Z418" i="7"/>
  <c r="AL44" i="7"/>
  <c r="AX444" i="7"/>
  <c r="AH433" i="7"/>
  <c r="AH27" i="7"/>
  <c r="AS432" i="7"/>
  <c r="BA357" i="7"/>
  <c r="AP357" i="7"/>
  <c r="AB357" i="7"/>
  <c r="AJ357" i="7"/>
  <c r="AF357" i="7"/>
  <c r="F358" i="7"/>
  <c r="D358" i="7"/>
  <c r="AS357" i="7"/>
  <c r="AH357" i="7"/>
  <c r="AZ357" i="7"/>
  <c r="X357" i="7"/>
  <c r="AD357" i="7"/>
  <c r="AK357" i="7"/>
  <c r="Z357" i="7"/>
  <c r="AM357" i="7"/>
  <c r="AU357" i="7"/>
  <c r="BE357" i="7"/>
  <c r="AL357" i="7"/>
  <c r="AC357" i="7"/>
  <c r="BD357" i="7"/>
  <c r="AA357" i="7"/>
  <c r="AT357" i="7"/>
  <c r="W357" i="7"/>
  <c r="AQ357" i="7"/>
  <c r="AY357" i="7"/>
  <c r="AR357" i="7"/>
  <c r="AW357" i="7"/>
  <c r="V357" i="7"/>
  <c r="H358" i="7"/>
  <c r="AE357" i="7"/>
  <c r="AI357" i="7"/>
  <c r="BB357" i="7"/>
  <c r="Y357" i="7"/>
  <c r="AG357" i="7"/>
  <c r="J358" i="7"/>
  <c r="AX357" i="7"/>
  <c r="AN357" i="7"/>
  <c r="AV357" i="7"/>
  <c r="BC357" i="7"/>
  <c r="I358" i="7"/>
  <c r="AO357" i="7"/>
  <c r="S357" i="7" s="1"/>
  <c r="AX212" i="7"/>
  <c r="X212" i="7"/>
  <c r="AL212" i="7"/>
  <c r="AO212" i="7"/>
  <c r="AC212" i="7"/>
  <c r="H213" i="7"/>
  <c r="AP212" i="7"/>
  <c r="BC212" i="7"/>
  <c r="AD212" i="7"/>
  <c r="Y212" i="7"/>
  <c r="AW212" i="7"/>
  <c r="AH212" i="7"/>
  <c r="AU212" i="7"/>
  <c r="V212" i="7"/>
  <c r="BA212" i="7"/>
  <c r="AS212" i="7"/>
  <c r="W212" i="7"/>
  <c r="I213" i="7"/>
  <c r="Z212" i="7"/>
  <c r="AM212" i="7"/>
  <c r="AR212" i="7"/>
  <c r="AK212" i="7"/>
  <c r="AG212" i="7"/>
  <c r="AV212" i="7"/>
  <c r="BD212" i="7"/>
  <c r="AE212" i="7"/>
  <c r="AB212" i="7"/>
  <c r="AZ212" i="7"/>
  <c r="J213" i="7"/>
  <c r="AQ212" i="7"/>
  <c r="AJ212" i="7"/>
  <c r="AN212" i="7"/>
  <c r="BB212" i="7"/>
  <c r="AA212" i="7"/>
  <c r="AY212" i="7"/>
  <c r="F213" i="7"/>
  <c r="AF212" i="7"/>
  <c r="AT212" i="7"/>
  <c r="BE212" i="7"/>
  <c r="AI212" i="7"/>
  <c r="S212" i="7" s="1"/>
  <c r="D213" i="7"/>
  <c r="V447" i="7" l="1"/>
  <c r="W46" i="7" s="1"/>
  <c r="W447" i="7" s="1"/>
  <c r="X46" i="7" s="1"/>
  <c r="X447" i="7" s="1"/>
  <c r="Y46" i="7" s="1"/>
  <c r="Y447" i="7" s="1"/>
  <c r="Z46" i="7" s="1"/>
  <c r="Z447" i="7" s="1"/>
  <c r="AA46" i="7" s="1"/>
  <c r="AA447" i="7" s="1"/>
  <c r="AB46" i="7" s="1"/>
  <c r="AB447" i="7" s="1"/>
  <c r="AC46" i="7" s="1"/>
  <c r="AC447" i="7" s="1"/>
  <c r="AD46" i="7" s="1"/>
  <c r="AD447" i="7" s="1"/>
  <c r="AE46" i="7" s="1"/>
  <c r="AE447" i="7" s="1"/>
  <c r="AF46" i="7" s="1"/>
  <c r="AF447" i="7" s="1"/>
  <c r="AG46" i="7" s="1"/>
  <c r="AG447" i="7" s="1"/>
  <c r="AH46" i="7" s="1"/>
  <c r="AH447" i="7" s="1"/>
  <c r="AI46" i="7" s="1"/>
  <c r="AI447" i="7" s="1"/>
  <c r="AJ46" i="7" s="1"/>
  <c r="AJ447" i="7" s="1"/>
  <c r="AK46" i="7" s="1"/>
  <c r="AK447" i="7" s="1"/>
  <c r="AL46" i="7" s="1"/>
  <c r="AL447" i="7" s="1"/>
  <c r="AM46" i="7" s="1"/>
  <c r="AM447" i="7" s="1"/>
  <c r="AN46" i="7" s="1"/>
  <c r="AN447" i="7" s="1"/>
  <c r="AO46" i="7" s="1"/>
  <c r="AO447" i="7" s="1"/>
  <c r="AP46" i="7" s="1"/>
  <c r="AP447" i="7" s="1"/>
  <c r="AQ46" i="7" s="1"/>
  <c r="AQ447" i="7" s="1"/>
  <c r="AR46" i="7" s="1"/>
  <c r="AR447" i="7" s="1"/>
  <c r="AS46" i="7" s="1"/>
  <c r="AS447" i="7" s="1"/>
  <c r="AT46" i="7" s="1"/>
  <c r="AT447" i="7" s="1"/>
  <c r="AU46" i="7" s="1"/>
  <c r="AU447" i="7" s="1"/>
  <c r="AV46" i="7" s="1"/>
  <c r="AV447" i="7" s="1"/>
  <c r="AW46" i="7" s="1"/>
  <c r="AW447" i="7" s="1"/>
  <c r="AX46" i="7" s="1"/>
  <c r="AX447" i="7" s="1"/>
  <c r="AY46" i="7" s="1"/>
  <c r="AY447" i="7" s="1"/>
  <c r="AZ46" i="7" s="1"/>
  <c r="AZ447" i="7" s="1"/>
  <c r="BA46" i="7" s="1"/>
  <c r="BA447" i="7" s="1"/>
  <c r="BB46" i="7" s="1"/>
  <c r="BB447" i="7" s="1"/>
  <c r="BC46" i="7" s="1"/>
  <c r="BC447" i="7" s="1"/>
  <c r="BD46" i="7" s="1"/>
  <c r="BD447" i="7" s="1"/>
  <c r="BE46" i="7" s="1"/>
  <c r="BE447" i="7" s="1"/>
  <c r="B360" i="7"/>
  <c r="AA17" i="7"/>
  <c r="AM18" i="7"/>
  <c r="AM419" i="7" s="1"/>
  <c r="AL445" i="7"/>
  <c r="AY43" i="7"/>
  <c r="AT31" i="7"/>
  <c r="AI32" i="7"/>
  <c r="AH428" i="7"/>
  <c r="S447" i="7"/>
  <c r="AX358" i="7"/>
  <c r="X358" i="7"/>
  <c r="AA358" i="7"/>
  <c r="BE358" i="7"/>
  <c r="BB358" i="7"/>
  <c r="I359" i="7"/>
  <c r="AP358" i="7"/>
  <c r="BC358" i="7"/>
  <c r="AW358" i="7"/>
  <c r="AR358" i="7"/>
  <c r="Y358" i="7"/>
  <c r="AH358" i="7"/>
  <c r="AU358" i="7"/>
  <c r="AJ358" i="7"/>
  <c r="AD358" i="7"/>
  <c r="BA358" i="7"/>
  <c r="AB358" i="7"/>
  <c r="Z358" i="7"/>
  <c r="AM358" i="7"/>
  <c r="V358" i="7"/>
  <c r="AO358" i="7"/>
  <c r="AY358" i="7"/>
  <c r="BD358" i="7"/>
  <c r="AE358" i="7"/>
  <c r="AT358" i="7"/>
  <c r="AK358" i="7"/>
  <c r="J359" i="7"/>
  <c r="AL358" i="7"/>
  <c r="AV358" i="7"/>
  <c r="W358" i="7"/>
  <c r="AI358" i="7"/>
  <c r="AQ358" i="7"/>
  <c r="H359" i="7"/>
  <c r="AG358" i="7"/>
  <c r="AN358" i="7"/>
  <c r="AZ358" i="7"/>
  <c r="AS358" i="7"/>
  <c r="AC358" i="7"/>
  <c r="F359" i="7"/>
  <c r="AF358" i="7"/>
  <c r="S358" i="7" s="1"/>
  <c r="D359" i="7"/>
  <c r="BC213" i="7"/>
  <c r="AC213" i="7"/>
  <c r="AA213" i="7"/>
  <c r="Z213" i="7"/>
  <c r="AH213" i="7"/>
  <c r="I214" i="7"/>
  <c r="AU213" i="7"/>
  <c r="AZ213" i="7"/>
  <c r="AW213" i="7"/>
  <c r="BE213" i="7"/>
  <c r="V213" i="7"/>
  <c r="AM213" i="7"/>
  <c r="AR213" i="7"/>
  <c r="AG213" i="7"/>
  <c r="AO213" i="7"/>
  <c r="AX213" i="7"/>
  <c r="AE213" i="7"/>
  <c r="AJ213" i="7"/>
  <c r="AV213" i="7"/>
  <c r="Y213" i="7"/>
  <c r="BB213" i="7"/>
  <c r="W213" i="7"/>
  <c r="AB213" i="7"/>
  <c r="AF213" i="7"/>
  <c r="BD213" i="7"/>
  <c r="J214" i="7"/>
  <c r="BA213" i="7"/>
  <c r="AY213" i="7"/>
  <c r="AT213" i="7"/>
  <c r="AN213" i="7"/>
  <c r="H214" i="7"/>
  <c r="AS213" i="7"/>
  <c r="AQ213" i="7"/>
  <c r="AD213" i="7"/>
  <c r="X213" i="7"/>
  <c r="F214" i="7"/>
  <c r="AK213" i="7"/>
  <c r="AI213" i="7"/>
  <c r="AP213" i="7"/>
  <c r="AL213" i="7"/>
  <c r="S213" i="7" s="1"/>
  <c r="D214" i="7"/>
  <c r="B361" i="7" l="1"/>
  <c r="AA418" i="7"/>
  <c r="AM44" i="7"/>
  <c r="AY444" i="7"/>
  <c r="AI433" i="7"/>
  <c r="AI27" i="7"/>
  <c r="AT432" i="7"/>
  <c r="BC359" i="7"/>
  <c r="AC359" i="7"/>
  <c r="BE359" i="7"/>
  <c r="AA359" i="7"/>
  <c r="AW359" i="7"/>
  <c r="I360" i="7"/>
  <c r="AU359" i="7"/>
  <c r="AZ359" i="7"/>
  <c r="AQ359" i="7"/>
  <c r="AY359" i="7"/>
  <c r="AT359" i="7"/>
  <c r="AM359" i="7"/>
  <c r="AR359" i="7"/>
  <c r="AF359" i="7"/>
  <c r="AN359" i="7"/>
  <c r="AL359" i="7"/>
  <c r="BA359" i="7"/>
  <c r="AE359" i="7"/>
  <c r="AJ359" i="7"/>
  <c r="BD359" i="7"/>
  <c r="Z359" i="7"/>
  <c r="AI359" i="7"/>
  <c r="J360" i="7"/>
  <c r="AV359" i="7"/>
  <c r="W359" i="7"/>
  <c r="AB359" i="7"/>
  <c r="AP359" i="7"/>
  <c r="AG359" i="7"/>
  <c r="AD359" i="7"/>
  <c r="AS359" i="7"/>
  <c r="AH359" i="7"/>
  <c r="BB359" i="7"/>
  <c r="X359" i="7"/>
  <c r="F360" i="7"/>
  <c r="H360" i="7"/>
  <c r="AK359" i="7"/>
  <c r="V359" i="7"/>
  <c r="AO359" i="7"/>
  <c r="AX359" i="7"/>
  <c r="D360" i="7"/>
  <c r="Y359" i="7"/>
  <c r="S359" i="7" s="1"/>
  <c r="AZ214" i="7"/>
  <c r="BE214" i="7"/>
  <c r="AF214" i="7"/>
  <c r="BA214" i="7"/>
  <c r="AQ214" i="7"/>
  <c r="H215" i="7"/>
  <c r="I215" i="7"/>
  <c r="AR214" i="7"/>
  <c r="AW214" i="7"/>
  <c r="X214" i="7"/>
  <c r="AI214" i="7"/>
  <c r="AM214" i="7"/>
  <c r="AJ214" i="7"/>
  <c r="AO214" i="7"/>
  <c r="BC214" i="7"/>
  <c r="AY214" i="7"/>
  <c r="AA214" i="7"/>
  <c r="AN214" i="7"/>
  <c r="AB214" i="7"/>
  <c r="AG214" i="7"/>
  <c r="AU214" i="7"/>
  <c r="AE214" i="7"/>
  <c r="W214" i="7"/>
  <c r="Z214" i="7"/>
  <c r="AX214" i="7"/>
  <c r="Y214" i="7"/>
  <c r="AL214" i="7"/>
  <c r="AT214" i="7"/>
  <c r="F215" i="7"/>
  <c r="AP214" i="7"/>
  <c r="BD214" i="7"/>
  <c r="V214" i="7"/>
  <c r="AD214" i="7"/>
  <c r="J215" i="7"/>
  <c r="AK214" i="7"/>
  <c r="AH214" i="7"/>
  <c r="AV214" i="7"/>
  <c r="BB214" i="7"/>
  <c r="AS214" i="7"/>
  <c r="D215" i="7"/>
  <c r="AC214" i="7"/>
  <c r="S214" i="7" s="1"/>
  <c r="B362" i="7" l="1"/>
  <c r="AB17" i="7"/>
  <c r="AN18" i="7"/>
  <c r="AN419" i="7" s="1"/>
  <c r="AM445" i="7"/>
  <c r="AZ43" i="7"/>
  <c r="AU31" i="7"/>
  <c r="AJ32" i="7"/>
  <c r="AI428" i="7"/>
  <c r="AZ360" i="7"/>
  <c r="BE360" i="7"/>
  <c r="BA360" i="7"/>
  <c r="W360" i="7"/>
  <c r="AS360" i="7"/>
  <c r="D361" i="7"/>
  <c r="AR360" i="7"/>
  <c r="AW360" i="7"/>
  <c r="AM360" i="7"/>
  <c r="AU360" i="7"/>
  <c r="AN360" i="7"/>
  <c r="AJ360" i="7"/>
  <c r="AO360" i="7"/>
  <c r="AA360" i="7"/>
  <c r="AI360" i="7"/>
  <c r="AF360" i="7"/>
  <c r="AB360" i="7"/>
  <c r="AG360" i="7"/>
  <c r="AY360" i="7"/>
  <c r="V360" i="7"/>
  <c r="AE360" i="7"/>
  <c r="AX360" i="7"/>
  <c r="Y360" i="7"/>
  <c r="AL360" i="7"/>
  <c r="BD360" i="7"/>
  <c r="F361" i="7"/>
  <c r="AP360" i="7"/>
  <c r="BC360" i="7"/>
  <c r="X360" i="7"/>
  <c r="BB360" i="7"/>
  <c r="J361" i="7"/>
  <c r="AH360" i="7"/>
  <c r="AQ360" i="7"/>
  <c r="AV360" i="7"/>
  <c r="AC360" i="7"/>
  <c r="I361" i="7"/>
  <c r="Z360" i="7"/>
  <c r="AD360" i="7"/>
  <c r="AK360" i="7"/>
  <c r="AT360" i="7"/>
  <c r="S360" i="7" s="1"/>
  <c r="H361" i="7"/>
  <c r="BE215" i="7"/>
  <c r="AE215" i="7"/>
  <c r="AS215" i="7"/>
  <c r="BD215" i="7"/>
  <c r="AQ215" i="7"/>
  <c r="D216" i="7"/>
  <c r="AT215" i="7"/>
  <c r="AF215" i="7"/>
  <c r="AW215" i="7"/>
  <c r="W215" i="7"/>
  <c r="AK215" i="7"/>
  <c r="AH215" i="7"/>
  <c r="X215" i="7"/>
  <c r="AO215" i="7"/>
  <c r="BB215" i="7"/>
  <c r="AC215" i="7"/>
  <c r="AY215" i="7"/>
  <c r="AN215" i="7"/>
  <c r="AG215" i="7"/>
  <c r="AZ215" i="7"/>
  <c r="AP215" i="7"/>
  <c r="Y215" i="7"/>
  <c r="AL215" i="7"/>
  <c r="AR215" i="7"/>
  <c r="AX215" i="7"/>
  <c r="J216" i="7"/>
  <c r="V215" i="7"/>
  <c r="AV215" i="7"/>
  <c r="BA215" i="7"/>
  <c r="Z215" i="7"/>
  <c r="BC215" i="7"/>
  <c r="AD215" i="7"/>
  <c r="AJ215" i="7"/>
  <c r="AA215" i="7"/>
  <c r="I216" i="7"/>
  <c r="AU215" i="7"/>
  <c r="AB215" i="7"/>
  <c r="H216" i="7"/>
  <c r="AM215" i="7"/>
  <c r="AI215" i="7"/>
  <c r="S215" i="7" s="1"/>
  <c r="F216" i="7"/>
  <c r="B363" i="7" l="1"/>
  <c r="AB418" i="7"/>
  <c r="AN44" i="7"/>
  <c r="AZ444" i="7"/>
  <c r="AJ433" i="7"/>
  <c r="AJ27" i="7"/>
  <c r="AU432" i="7"/>
  <c r="BE361" i="7"/>
  <c r="AE361" i="7"/>
  <c r="AK361" i="7"/>
  <c r="BD361" i="7"/>
  <c r="AB361" i="7"/>
  <c r="D362" i="7"/>
  <c r="AW361" i="7"/>
  <c r="W361" i="7"/>
  <c r="Z361" i="7"/>
  <c r="AQ361" i="7"/>
  <c r="AA361" i="7"/>
  <c r="AO361" i="7"/>
  <c r="BB361" i="7"/>
  <c r="AV361" i="7"/>
  <c r="AC361" i="7"/>
  <c r="BA361" i="7"/>
  <c r="AG361" i="7"/>
  <c r="AT361" i="7"/>
  <c r="AI361" i="7"/>
  <c r="AX361" i="7"/>
  <c r="X361" i="7"/>
  <c r="Y361" i="7"/>
  <c r="AL361" i="7"/>
  <c r="AS361" i="7"/>
  <c r="AP361" i="7"/>
  <c r="J362" i="7"/>
  <c r="H362" i="7"/>
  <c r="BC361" i="7"/>
  <c r="AD361" i="7"/>
  <c r="AH361" i="7"/>
  <c r="AZ361" i="7"/>
  <c r="I362" i="7"/>
  <c r="F362" i="7"/>
  <c r="AU361" i="7"/>
  <c r="V361" i="7"/>
  <c r="AR361" i="7"/>
  <c r="AN361" i="7"/>
  <c r="AM361" i="7"/>
  <c r="AY361" i="7"/>
  <c r="AF361" i="7"/>
  <c r="AJ361" i="7"/>
  <c r="S361" i="7" s="1"/>
  <c r="BB216" i="7"/>
  <c r="AB216" i="7"/>
  <c r="Z216" i="7"/>
  <c r="BC216" i="7"/>
  <c r="AS216" i="7"/>
  <c r="H217" i="7"/>
  <c r="AT216" i="7"/>
  <c r="AY216" i="7"/>
  <c r="BE216" i="7"/>
  <c r="AF216" i="7"/>
  <c r="W216" i="7"/>
  <c r="AL216" i="7"/>
  <c r="AQ216" i="7"/>
  <c r="AW216" i="7"/>
  <c r="BA216" i="7"/>
  <c r="AN216" i="7"/>
  <c r="AD216" i="7"/>
  <c r="AI216" i="7"/>
  <c r="AO216" i="7"/>
  <c r="AE216" i="7"/>
  <c r="AM216" i="7"/>
  <c r="V216" i="7"/>
  <c r="AA216" i="7"/>
  <c r="AG216" i="7"/>
  <c r="AV216" i="7"/>
  <c r="I217" i="7"/>
  <c r="AZ216" i="7"/>
  <c r="AX216" i="7"/>
  <c r="Y216" i="7"/>
  <c r="AC216" i="7"/>
  <c r="F217" i="7"/>
  <c r="AR216" i="7"/>
  <c r="AP216" i="7"/>
  <c r="BD216" i="7"/>
  <c r="AU216" i="7"/>
  <c r="D217" i="7"/>
  <c r="AJ216" i="7"/>
  <c r="AH216" i="7"/>
  <c r="AK216" i="7"/>
  <c r="X216" i="7"/>
  <c r="S216" i="7" s="1"/>
  <c r="J217" i="7"/>
  <c r="B364" i="7" l="1"/>
  <c r="AC17" i="7"/>
  <c r="AO18" i="7"/>
  <c r="AO419" i="7" s="1"/>
  <c r="AN445" i="7"/>
  <c r="BA43" i="7"/>
  <c r="AV31" i="7"/>
  <c r="AK32" i="7"/>
  <c r="AJ428" i="7"/>
  <c r="BC362" i="7"/>
  <c r="AD362" i="7"/>
  <c r="AI362" i="7"/>
  <c r="AG362" i="7"/>
  <c r="Z362" i="7"/>
  <c r="H363" i="7"/>
  <c r="AU362" i="7"/>
  <c r="V362" i="7"/>
  <c r="AA362" i="7"/>
  <c r="AV362" i="7"/>
  <c r="BA362" i="7"/>
  <c r="AM362" i="7"/>
  <c r="AZ362" i="7"/>
  <c r="BD362" i="7"/>
  <c r="AF362" i="7"/>
  <c r="Y362" i="7"/>
  <c r="AE362" i="7"/>
  <c r="AR362" i="7"/>
  <c r="AN362" i="7"/>
  <c r="AS362" i="7"/>
  <c r="BE362" i="7"/>
  <c r="W362" i="7"/>
  <c r="AJ362" i="7"/>
  <c r="X362" i="7"/>
  <c r="AC362" i="7"/>
  <c r="J363" i="7"/>
  <c r="BB362" i="7"/>
  <c r="AB362" i="7"/>
  <c r="AX362" i="7"/>
  <c r="AP362" i="7"/>
  <c r="I363" i="7"/>
  <c r="AT362" i="7"/>
  <c r="AY362" i="7"/>
  <c r="AH362" i="7"/>
  <c r="AO362" i="7"/>
  <c r="F363" i="7"/>
  <c r="AL362" i="7"/>
  <c r="AQ362" i="7"/>
  <c r="AW362" i="7"/>
  <c r="AK362" i="7"/>
  <c r="S362" i="7" s="1"/>
  <c r="D363" i="7"/>
  <c r="AY217" i="7"/>
  <c r="Y217" i="7"/>
  <c r="AM217" i="7"/>
  <c r="AJ217" i="7"/>
  <c r="Z217" i="7"/>
  <c r="F218" i="7"/>
  <c r="AQ217" i="7"/>
  <c r="BD217" i="7"/>
  <c r="AE217" i="7"/>
  <c r="BA217" i="7"/>
  <c r="AR217" i="7"/>
  <c r="AW217" i="7"/>
  <c r="V217" i="7"/>
  <c r="AI217" i="7"/>
  <c r="AV217" i="7"/>
  <c r="W217" i="7"/>
  <c r="AH217" i="7"/>
  <c r="AK217" i="7"/>
  <c r="X217" i="7"/>
  <c r="AA217" i="7"/>
  <c r="AN217" i="7"/>
  <c r="BB217" i="7"/>
  <c r="AZ217" i="7"/>
  <c r="AP217" i="7"/>
  <c r="AL217" i="7"/>
  <c r="J218" i="7"/>
  <c r="H218" i="7"/>
  <c r="BE217" i="7"/>
  <c r="AF217" i="7"/>
  <c r="AT217" i="7"/>
  <c r="AC217" i="7"/>
  <c r="D218" i="7"/>
  <c r="AX217" i="7"/>
  <c r="AS217" i="7"/>
  <c r="AO217" i="7"/>
  <c r="BC217" i="7"/>
  <c r="AD217" i="7"/>
  <c r="AB217" i="7"/>
  <c r="I218" i="7"/>
  <c r="AG217" i="7"/>
  <c r="AU217" i="7"/>
  <c r="S217" i="7" s="1"/>
  <c r="B365" i="7" l="1"/>
  <c r="AC418" i="7"/>
  <c r="AO44" i="7"/>
  <c r="BA444" i="7"/>
  <c r="AK433" i="7"/>
  <c r="AK27" i="7"/>
  <c r="AV432" i="7"/>
  <c r="AZ363" i="7"/>
  <c r="BE363" i="7"/>
  <c r="AF363" i="7"/>
  <c r="AL363" i="7"/>
  <c r="AE363" i="7"/>
  <c r="I364" i="7"/>
  <c r="AX363" i="7"/>
  <c r="AQ363" i="7"/>
  <c r="AH363" i="7"/>
  <c r="AR363" i="7"/>
  <c r="AW363" i="7"/>
  <c r="X363" i="7"/>
  <c r="V363" i="7"/>
  <c r="AD363" i="7"/>
  <c r="AJ363" i="7"/>
  <c r="AO363" i="7"/>
  <c r="AS363" i="7"/>
  <c r="BA363" i="7"/>
  <c r="AU363" i="7"/>
  <c r="Y363" i="7"/>
  <c r="AM363" i="7"/>
  <c r="AB363" i="7"/>
  <c r="AG363" i="7"/>
  <c r="AC363" i="7"/>
  <c r="AK363" i="7"/>
  <c r="Z363" i="7"/>
  <c r="BC363" i="7"/>
  <c r="F364" i="7"/>
  <c r="BD363" i="7"/>
  <c r="D364" i="7"/>
  <c r="AI363" i="7"/>
  <c r="AV363" i="7"/>
  <c r="W363" i="7"/>
  <c r="AT363" i="7"/>
  <c r="H364" i="7"/>
  <c r="AY363" i="7"/>
  <c r="AA363" i="7"/>
  <c r="AN363" i="7"/>
  <c r="BB363" i="7"/>
  <c r="AP363" i="7"/>
  <c r="S363" i="7" s="1"/>
  <c r="J364" i="7"/>
  <c r="BD218" i="7"/>
  <c r="AC218" i="7"/>
  <c r="AZ218" i="7"/>
  <c r="AN218" i="7"/>
  <c r="AW218" i="7"/>
  <c r="D219" i="7"/>
  <c r="BC218" i="7"/>
  <c r="AT218" i="7"/>
  <c r="AP218" i="7"/>
  <c r="AB218" i="7"/>
  <c r="X218" i="7"/>
  <c r="AU218" i="7"/>
  <c r="AI218" i="7"/>
  <c r="AF218" i="7"/>
  <c r="AL218" i="7"/>
  <c r="AV218" i="7"/>
  <c r="F219" i="7"/>
  <c r="AM218" i="7"/>
  <c r="Y218" i="7"/>
  <c r="V218" i="7"/>
  <c r="AJ218" i="7"/>
  <c r="AR218" i="7"/>
  <c r="AK218" i="7"/>
  <c r="AE218" i="7"/>
  <c r="BB218" i="7"/>
  <c r="AY218" i="7"/>
  <c r="AH218" i="7"/>
  <c r="J219" i="7"/>
  <c r="W218" i="7"/>
  <c r="BA218" i="7"/>
  <c r="AQ218" i="7"/>
  <c r="AO218" i="7"/>
  <c r="AA218" i="7"/>
  <c r="H219" i="7"/>
  <c r="AX218" i="7"/>
  <c r="AS218" i="7"/>
  <c r="AG218" i="7"/>
  <c r="AD218" i="7"/>
  <c r="BE218" i="7"/>
  <c r="I219" i="7"/>
  <c r="Z218" i="7"/>
  <c r="S218" i="7" s="1"/>
  <c r="B366" i="7" l="1"/>
  <c r="AD17" i="7"/>
  <c r="AP18" i="7"/>
  <c r="AP419" i="7" s="1"/>
  <c r="AO445" i="7"/>
  <c r="BB43" i="7"/>
  <c r="AW31" i="7"/>
  <c r="AL32" i="7"/>
  <c r="AK428" i="7"/>
  <c r="BE364" i="7"/>
  <c r="AF364" i="7"/>
  <c r="AS364" i="7"/>
  <c r="AA364" i="7"/>
  <c r="AI364" i="7"/>
  <c r="J365" i="7"/>
  <c r="AW364" i="7"/>
  <c r="X364" i="7"/>
  <c r="AK364" i="7"/>
  <c r="AP364" i="7"/>
  <c r="AY364" i="7"/>
  <c r="AO364" i="7"/>
  <c r="BB364" i="7"/>
  <c r="AC364" i="7"/>
  <c r="Z364" i="7"/>
  <c r="AE364" i="7"/>
  <c r="AG364" i="7"/>
  <c r="AT364" i="7"/>
  <c r="AX364" i="7"/>
  <c r="BC364" i="7"/>
  <c r="AZ364" i="7"/>
  <c r="Y364" i="7"/>
  <c r="AL364" i="7"/>
  <c r="AH364" i="7"/>
  <c r="AM364" i="7"/>
  <c r="I365" i="7"/>
  <c r="BD364" i="7"/>
  <c r="AD364" i="7"/>
  <c r="AR364" i="7"/>
  <c r="W364" i="7"/>
  <c r="H365" i="7"/>
  <c r="AV364" i="7"/>
  <c r="V364" i="7"/>
  <c r="AB364" i="7"/>
  <c r="AU364" i="7"/>
  <c r="F365" i="7"/>
  <c r="AN364" i="7"/>
  <c r="BA364" i="7"/>
  <c r="AQ364" i="7"/>
  <c r="AJ364" i="7"/>
  <c r="S364" i="7" s="1"/>
  <c r="D365" i="7"/>
  <c r="BA219" i="7"/>
  <c r="AX219" i="7"/>
  <c r="AL219" i="7"/>
  <c r="BE219" i="7"/>
  <c r="AQ219" i="7"/>
  <c r="D220" i="7"/>
  <c r="AW219" i="7"/>
  <c r="AS219" i="7"/>
  <c r="AP219" i="7"/>
  <c r="X219" i="7"/>
  <c r="AT219" i="7"/>
  <c r="AO219" i="7"/>
  <c r="AK219" i="7"/>
  <c r="AH219" i="7"/>
  <c r="AV219" i="7"/>
  <c r="AF219" i="7"/>
  <c r="AM219" i="7"/>
  <c r="AC219" i="7"/>
  <c r="Z219" i="7"/>
  <c r="AI219" i="7"/>
  <c r="AD219" i="7"/>
  <c r="AE219" i="7"/>
  <c r="AZ219" i="7"/>
  <c r="BB219" i="7"/>
  <c r="W219" i="7"/>
  <c r="BD219" i="7"/>
  <c r="H220" i="7"/>
  <c r="V219" i="7"/>
  <c r="AR219" i="7"/>
  <c r="AN219" i="7"/>
  <c r="AU219" i="7"/>
  <c r="Y219" i="7"/>
  <c r="F220" i="7"/>
  <c r="I220" i="7"/>
  <c r="AJ219" i="7"/>
  <c r="AA219" i="7"/>
  <c r="AG219" i="7"/>
  <c r="BC219" i="7"/>
  <c r="J220" i="7"/>
  <c r="AB219" i="7"/>
  <c r="AY219" i="7"/>
  <c r="S219" i="7" s="1"/>
  <c r="B367" i="7" l="1"/>
  <c r="AD418" i="7"/>
  <c r="AP44" i="7"/>
  <c r="BB444" i="7"/>
  <c r="AL433" i="7"/>
  <c r="AL27" i="7"/>
  <c r="AW432" i="7"/>
  <c r="BA365" i="7"/>
  <c r="AD365" i="7"/>
  <c r="AI365" i="7"/>
  <c r="AJ365" i="7"/>
  <c r="AR365" i="7"/>
  <c r="I366" i="7"/>
  <c r="BD365" i="7"/>
  <c r="V365" i="7"/>
  <c r="AA365" i="7"/>
  <c r="BE365" i="7"/>
  <c r="AN365" i="7"/>
  <c r="AU365" i="7"/>
  <c r="BB365" i="7"/>
  <c r="AX365" i="7"/>
  <c r="AG365" i="7"/>
  <c r="Y365" i="7"/>
  <c r="AM365" i="7"/>
  <c r="AS365" i="7"/>
  <c r="AP365" i="7"/>
  <c r="AZ365" i="7"/>
  <c r="X365" i="7"/>
  <c r="AW365" i="7"/>
  <c r="AE365" i="7"/>
  <c r="AK365" i="7"/>
  <c r="AH365" i="7"/>
  <c r="AF365" i="7"/>
  <c r="H366" i="7"/>
  <c r="J366" i="7"/>
  <c r="F366" i="7"/>
  <c r="BC365" i="7"/>
  <c r="AC365" i="7"/>
  <c r="Z365" i="7"/>
  <c r="AT365" i="7"/>
  <c r="AY365" i="7"/>
  <c r="AO365" i="7"/>
  <c r="AB365" i="7"/>
  <c r="AL365" i="7"/>
  <c r="AQ365" i="7"/>
  <c r="W365" i="7"/>
  <c r="AV365" i="7"/>
  <c r="S365" i="7" s="1"/>
  <c r="D366" i="7"/>
  <c r="AX220" i="7"/>
  <c r="Y220" i="7"/>
  <c r="AK220" i="7"/>
  <c r="AI220" i="7"/>
  <c r="AQ220" i="7"/>
  <c r="D221" i="7"/>
  <c r="BB220" i="7"/>
  <c r="AP220" i="7"/>
  <c r="BC220" i="7"/>
  <c r="AC220" i="7"/>
  <c r="AV220" i="7"/>
  <c r="AL220" i="7"/>
  <c r="AH220" i="7"/>
  <c r="AU220" i="7"/>
  <c r="BD220" i="7"/>
  <c r="AF220" i="7"/>
  <c r="AB220" i="7"/>
  <c r="Z220" i="7"/>
  <c r="AM220" i="7"/>
  <c r="AN220" i="7"/>
  <c r="AT220" i="7"/>
  <c r="AA220" i="7"/>
  <c r="AZ220" i="7"/>
  <c r="H221" i="7"/>
  <c r="I221" i="7"/>
  <c r="BE220" i="7"/>
  <c r="AE220" i="7"/>
  <c r="X220" i="7"/>
  <c r="AD220" i="7"/>
  <c r="J221" i="7"/>
  <c r="V220" i="7"/>
  <c r="AW220" i="7"/>
  <c r="W220" i="7"/>
  <c r="AO220" i="7"/>
  <c r="BA220" i="7"/>
  <c r="AJ220" i="7"/>
  <c r="AG220" i="7"/>
  <c r="AS220" i="7"/>
  <c r="AY220" i="7"/>
  <c r="AR220" i="7"/>
  <c r="S220" i="7" s="1"/>
  <c r="F221" i="7"/>
  <c r="B368" i="7" l="1"/>
  <c r="AE17" i="7"/>
  <c r="AQ18" i="7"/>
  <c r="AQ419" i="7" s="1"/>
  <c r="AP445" i="7"/>
  <c r="BC43" i="7"/>
  <c r="AX31" i="7"/>
  <c r="AM32" i="7"/>
  <c r="AL428" i="7"/>
  <c r="BB366" i="7"/>
  <c r="Z366" i="7"/>
  <c r="AZ366" i="7"/>
  <c r="AA366" i="7"/>
  <c r="BD366" i="7"/>
  <c r="H367" i="7"/>
  <c r="AT366" i="7"/>
  <c r="BC366" i="7"/>
  <c r="AO366" i="7"/>
  <c r="AY366" i="7"/>
  <c r="AU366" i="7"/>
  <c r="AR366" i="7"/>
  <c r="X366" i="7"/>
  <c r="AD366" i="7"/>
  <c r="AG366" i="7"/>
  <c r="AW366" i="7"/>
  <c r="AS366" i="7"/>
  <c r="Y366" i="7"/>
  <c r="I367" i="7"/>
  <c r="F367" i="7"/>
  <c r="AF366" i="7"/>
  <c r="D367" i="7"/>
  <c r="AL366" i="7"/>
  <c r="V366" i="7"/>
  <c r="W366" i="7"/>
  <c r="AM366" i="7"/>
  <c r="AN366" i="7"/>
  <c r="AH366" i="7"/>
  <c r="AX366" i="7"/>
  <c r="BA366" i="7"/>
  <c r="AB366" i="7"/>
  <c r="AJ366" i="7"/>
  <c r="J367" i="7"/>
  <c r="AC366" i="7"/>
  <c r="AP366" i="7"/>
  <c r="AQ366" i="7"/>
  <c r="AV366" i="7"/>
  <c r="AI366" i="7"/>
  <c r="AK366" i="7"/>
  <c r="BE366" i="7"/>
  <c r="AE366" i="7"/>
  <c r="S366" i="7" s="1"/>
  <c r="BC221" i="7"/>
  <c r="AD221" i="7"/>
  <c r="AJ221" i="7"/>
  <c r="AW221" i="7"/>
  <c r="AY221" i="7"/>
  <c r="D222" i="7"/>
  <c r="AU221" i="7"/>
  <c r="V221" i="7"/>
  <c r="AB221" i="7"/>
  <c r="AA221" i="7"/>
  <c r="AN221" i="7"/>
  <c r="AM221" i="7"/>
  <c r="BA221" i="7"/>
  <c r="AX221" i="7"/>
  <c r="AV221" i="7"/>
  <c r="AI221" i="7"/>
  <c r="AE221" i="7"/>
  <c r="AS221" i="7"/>
  <c r="AP221" i="7"/>
  <c r="Y221" i="7"/>
  <c r="AF221" i="7"/>
  <c r="W221" i="7"/>
  <c r="AK221" i="7"/>
  <c r="AH221" i="7"/>
  <c r="AQ221" i="7"/>
  <c r="J222" i="7"/>
  <c r="I222" i="7"/>
  <c r="BB221" i="7"/>
  <c r="AC221" i="7"/>
  <c r="Z221" i="7"/>
  <c r="X221" i="7"/>
  <c r="AT221" i="7"/>
  <c r="AZ221" i="7"/>
  <c r="BD221" i="7"/>
  <c r="AO221" i="7"/>
  <c r="H222" i="7"/>
  <c r="AL221" i="7"/>
  <c r="AR221" i="7"/>
  <c r="AG221" i="7"/>
  <c r="BE221" i="7"/>
  <c r="S221" i="7" s="1"/>
  <c r="F222" i="7"/>
  <c r="B369" i="7" l="1"/>
  <c r="AE418" i="7"/>
  <c r="AQ44" i="7"/>
  <c r="BC444" i="7"/>
  <c r="AX432" i="7"/>
  <c r="AM433" i="7"/>
  <c r="AM27" i="7"/>
  <c r="AY367" i="7"/>
  <c r="AM367" i="7"/>
  <c r="AP367" i="7"/>
  <c r="AV367" i="7"/>
  <c r="AT367" i="7"/>
  <c r="F368" i="7"/>
  <c r="AQ367" i="7"/>
  <c r="AE367" i="7"/>
  <c r="AF367" i="7"/>
  <c r="AK367" i="7"/>
  <c r="AN367" i="7"/>
  <c r="AI367" i="7"/>
  <c r="W367" i="7"/>
  <c r="BA367" i="7"/>
  <c r="Z367" i="7"/>
  <c r="AH367" i="7"/>
  <c r="AA367" i="7"/>
  <c r="BD367" i="7"/>
  <c r="AO367" i="7"/>
  <c r="AJ367" i="7"/>
  <c r="AS367" i="7"/>
  <c r="AB367" i="7"/>
  <c r="H368" i="7"/>
  <c r="BE367" i="7"/>
  <c r="AR367" i="7"/>
  <c r="AD367" i="7"/>
  <c r="AC367" i="7"/>
  <c r="D368" i="7"/>
  <c r="X367" i="7"/>
  <c r="AW367" i="7"/>
  <c r="AG367" i="7"/>
  <c r="AX367" i="7"/>
  <c r="Y367" i="7"/>
  <c r="BB367" i="7"/>
  <c r="BC367" i="7"/>
  <c r="V367" i="7"/>
  <c r="AL367" i="7"/>
  <c r="AZ367" i="7"/>
  <c r="I368" i="7"/>
  <c r="J368" i="7" s="1"/>
  <c r="AU367" i="7"/>
  <c r="S367" i="7" s="1"/>
  <c r="AZ222" i="7"/>
  <c r="AX222" i="7"/>
  <c r="Y222" i="7"/>
  <c r="AV222" i="7"/>
  <c r="AD222" i="7"/>
  <c r="H223" i="7"/>
  <c r="I223" i="7"/>
  <c r="AR222" i="7"/>
  <c r="AP222" i="7"/>
  <c r="BC222" i="7"/>
  <c r="AC222" i="7"/>
  <c r="BD222" i="7"/>
  <c r="AJ222" i="7"/>
  <c r="AH222" i="7"/>
  <c r="AU222" i="7"/>
  <c r="AT222" i="7"/>
  <c r="BA222" i="7"/>
  <c r="AB222" i="7"/>
  <c r="Z222" i="7"/>
  <c r="AM222" i="7"/>
  <c r="X222" i="7"/>
  <c r="AL222" i="7"/>
  <c r="AA222" i="7"/>
  <c r="AY222" i="7"/>
  <c r="BE222" i="7"/>
  <c r="AE222" i="7"/>
  <c r="AS222" i="7"/>
  <c r="F223" i="7"/>
  <c r="D223" i="7"/>
  <c r="J223" i="7"/>
  <c r="AF222" i="7"/>
  <c r="AQ222" i="7"/>
  <c r="AW222" i="7"/>
  <c r="W222" i="7"/>
  <c r="V222" i="7"/>
  <c r="AK222" i="7"/>
  <c r="AI222" i="7"/>
  <c r="AO222" i="7"/>
  <c r="BB222" i="7"/>
  <c r="AN222" i="7"/>
  <c r="AG222" i="7"/>
  <c r="S222" i="7" s="1"/>
  <c r="B370" i="7" l="1"/>
  <c r="AF17" i="7"/>
  <c r="AR18" i="7"/>
  <c r="AR419" i="7" s="1"/>
  <c r="AQ445" i="7"/>
  <c r="BD43" i="7"/>
  <c r="AY31" i="7"/>
  <c r="AN32" i="7"/>
  <c r="AM428" i="7"/>
  <c r="BD368" i="7"/>
  <c r="AE368" i="7"/>
  <c r="AK368" i="7"/>
  <c r="AW368" i="7"/>
  <c r="AY368" i="7"/>
  <c r="D369" i="7"/>
  <c r="AV368" i="7"/>
  <c r="BB368" i="7"/>
  <c r="AC368" i="7"/>
  <c r="Z368" i="7"/>
  <c r="AP368" i="7"/>
  <c r="AN368" i="7"/>
  <c r="AT368" i="7"/>
  <c r="AZ368" i="7"/>
  <c r="AQ368" i="7"/>
  <c r="AH368" i="7"/>
  <c r="AF368" i="7"/>
  <c r="AL368" i="7"/>
  <c r="AR368" i="7"/>
  <c r="Y368" i="7"/>
  <c r="W368" i="7"/>
  <c r="BE368" i="7"/>
  <c r="X368" i="7"/>
  <c r="AD368" i="7"/>
  <c r="AJ368" i="7"/>
  <c r="AO368" i="7"/>
  <c r="J369" i="7"/>
  <c r="I369" i="7"/>
  <c r="AS368" i="7"/>
  <c r="BC368" i="7"/>
  <c r="V368" i="7"/>
  <c r="AB368" i="7"/>
  <c r="AI368" i="7"/>
  <c r="AA368" i="7"/>
  <c r="AU368" i="7"/>
  <c r="BA368" i="7"/>
  <c r="AX368" i="7"/>
  <c r="AG368" i="7"/>
  <c r="H369" i="7"/>
  <c r="AM368" i="7"/>
  <c r="S368" i="7" s="1"/>
  <c r="F369" i="7"/>
  <c r="BE223" i="7"/>
  <c r="AF223" i="7"/>
  <c r="AT223" i="7"/>
  <c r="BA223" i="7"/>
  <c r="AY223" i="7"/>
  <c r="D224" i="7"/>
  <c r="I224" i="7"/>
  <c r="W223" i="7"/>
  <c r="AQ223" i="7"/>
  <c r="AB223" i="7"/>
  <c r="AW223" i="7"/>
  <c r="X223" i="7"/>
  <c r="AL223" i="7"/>
  <c r="AH223" i="7"/>
  <c r="AK223" i="7"/>
  <c r="AO223" i="7"/>
  <c r="BC223" i="7"/>
  <c r="AD223" i="7"/>
  <c r="AX223" i="7"/>
  <c r="AI223" i="7"/>
  <c r="AR223" i="7"/>
  <c r="BB223" i="7"/>
  <c r="AG223" i="7"/>
  <c r="AU223" i="7"/>
  <c r="V223" i="7"/>
  <c r="AA223" i="7"/>
  <c r="AC223" i="7"/>
  <c r="AJ223" i="7"/>
  <c r="AP223" i="7"/>
  <c r="Y223" i="7"/>
  <c r="AM223" i="7"/>
  <c r="AZ223" i="7"/>
  <c r="AS223" i="7"/>
  <c r="J224" i="7"/>
  <c r="BD223" i="7"/>
  <c r="AE223" i="7"/>
  <c r="Z223" i="7"/>
  <c r="AV223" i="7"/>
  <c r="F224" i="7"/>
  <c r="AN223" i="7"/>
  <c r="S223" i="7" s="1"/>
  <c r="H224" i="7"/>
  <c r="V448" i="7" l="1"/>
  <c r="W47" i="7" s="1"/>
  <c r="W448" i="7" s="1"/>
  <c r="X47" i="7" s="1"/>
  <c r="X448" i="7" s="1"/>
  <c r="Y47" i="7" s="1"/>
  <c r="Y448" i="7" s="1"/>
  <c r="Z47" i="7" s="1"/>
  <c r="Z448" i="7" s="1"/>
  <c r="AA47" i="7" s="1"/>
  <c r="AA448" i="7" s="1"/>
  <c r="AB47" i="7" s="1"/>
  <c r="AB448" i="7" s="1"/>
  <c r="AC47" i="7" s="1"/>
  <c r="AC448" i="7" s="1"/>
  <c r="AD47" i="7" s="1"/>
  <c r="AD448" i="7" s="1"/>
  <c r="AE47" i="7" s="1"/>
  <c r="AE448" i="7" s="1"/>
  <c r="AF47" i="7" s="1"/>
  <c r="AF448" i="7" s="1"/>
  <c r="AG47" i="7" s="1"/>
  <c r="AG448" i="7" s="1"/>
  <c r="AH47" i="7" s="1"/>
  <c r="AH448" i="7" s="1"/>
  <c r="AI47" i="7" s="1"/>
  <c r="AI448" i="7" s="1"/>
  <c r="AJ47" i="7" s="1"/>
  <c r="AJ448" i="7" s="1"/>
  <c r="AK47" i="7" s="1"/>
  <c r="AK448" i="7" s="1"/>
  <c r="AL47" i="7" s="1"/>
  <c r="AL448" i="7" s="1"/>
  <c r="AM47" i="7" s="1"/>
  <c r="AM448" i="7" s="1"/>
  <c r="AN47" i="7" s="1"/>
  <c r="AN448" i="7" s="1"/>
  <c r="AO47" i="7" s="1"/>
  <c r="AO448" i="7" s="1"/>
  <c r="AP47" i="7" s="1"/>
  <c r="AP448" i="7" s="1"/>
  <c r="AQ47" i="7" s="1"/>
  <c r="AQ448" i="7" s="1"/>
  <c r="AR47" i="7" s="1"/>
  <c r="AR448" i="7" s="1"/>
  <c r="AS47" i="7" s="1"/>
  <c r="AS448" i="7" s="1"/>
  <c r="AT47" i="7" s="1"/>
  <c r="AT448" i="7" s="1"/>
  <c r="AU47" i="7" s="1"/>
  <c r="AU448" i="7" s="1"/>
  <c r="AV47" i="7" s="1"/>
  <c r="AV448" i="7" s="1"/>
  <c r="AW47" i="7" s="1"/>
  <c r="AW448" i="7" s="1"/>
  <c r="AX47" i="7" s="1"/>
  <c r="AX448" i="7" s="1"/>
  <c r="AY47" i="7" s="1"/>
  <c r="AY448" i="7" s="1"/>
  <c r="AZ47" i="7" s="1"/>
  <c r="AZ448" i="7" s="1"/>
  <c r="BA47" i="7" s="1"/>
  <c r="BA448" i="7" s="1"/>
  <c r="BB47" i="7" s="1"/>
  <c r="BB448" i="7" s="1"/>
  <c r="BC47" i="7" s="1"/>
  <c r="BC448" i="7" s="1"/>
  <c r="BD47" i="7" s="1"/>
  <c r="BD448" i="7" s="1"/>
  <c r="BE47" i="7" s="1"/>
  <c r="BE448" i="7" s="1"/>
  <c r="B371" i="7"/>
  <c r="AF418" i="7"/>
  <c r="AR44" i="7"/>
  <c r="BD444" i="7"/>
  <c r="AN433" i="7"/>
  <c r="AN27" i="7"/>
  <c r="AY432" i="7"/>
  <c r="S448" i="7"/>
  <c r="BA369" i="7"/>
  <c r="AY369" i="7"/>
  <c r="BE369" i="7"/>
  <c r="X369" i="7"/>
  <c r="AS369" i="7"/>
  <c r="AQ369" i="7"/>
  <c r="AW369" i="7"/>
  <c r="AT369" i="7"/>
  <c r="BC369" i="7"/>
  <c r="AK369" i="7"/>
  <c r="AI369" i="7"/>
  <c r="AO369" i="7"/>
  <c r="W369" i="7"/>
  <c r="BB369" i="7"/>
  <c r="AA369" i="7"/>
  <c r="AM369" i="7"/>
  <c r="AC369" i="7"/>
  <c r="AG369" i="7"/>
  <c r="AF369" i="7"/>
  <c r="J370" i="7"/>
  <c r="AZ369" i="7"/>
  <c r="AX369" i="7"/>
  <c r="Y369" i="7"/>
  <c r="BD369" i="7"/>
  <c r="H370" i="7"/>
  <c r="AL369" i="7"/>
  <c r="Z369" i="7"/>
  <c r="AE369" i="7"/>
  <c r="V369" i="7"/>
  <c r="AR369" i="7"/>
  <c r="AP369" i="7"/>
  <c r="AV369" i="7"/>
  <c r="F370" i="7"/>
  <c r="AU369" i="7"/>
  <c r="AJ369" i="7"/>
  <c r="AH369" i="7"/>
  <c r="AD369" i="7"/>
  <c r="AN369" i="7"/>
  <c r="D370" i="7"/>
  <c r="AB369" i="7"/>
  <c r="S369" i="7" s="1"/>
  <c r="I370" i="7"/>
  <c r="BB224" i="7"/>
  <c r="AC224" i="7"/>
  <c r="AA224" i="7"/>
  <c r="AV224" i="7"/>
  <c r="AX224" i="7"/>
  <c r="AT224" i="7"/>
  <c r="AZ224" i="7"/>
  <c r="BE224" i="7"/>
  <c r="Z224" i="7"/>
  <c r="AM224" i="7"/>
  <c r="AL224" i="7"/>
  <c r="AR224" i="7"/>
  <c r="AW224" i="7"/>
  <c r="AU224" i="7"/>
  <c r="AH224" i="7"/>
  <c r="AD224" i="7"/>
  <c r="AJ224" i="7"/>
  <c r="AO224" i="7"/>
  <c r="X224" i="7"/>
  <c r="AE224" i="7"/>
  <c r="D225" i="7"/>
  <c r="V224" i="7"/>
  <c r="AB224" i="7"/>
  <c r="AG224" i="7"/>
  <c r="AP224" i="7"/>
  <c r="I225" i="7"/>
  <c r="BD224" i="7"/>
  <c r="BA224" i="7"/>
  <c r="AY224" i="7"/>
  <c r="Y224" i="7"/>
  <c r="W224" i="7"/>
  <c r="H225" i="7"/>
  <c r="F225" i="7"/>
  <c r="AS224" i="7"/>
  <c r="AQ224" i="7"/>
  <c r="BC224" i="7"/>
  <c r="AN224" i="7"/>
  <c r="AK224" i="7"/>
  <c r="AI224" i="7"/>
  <c r="AF224" i="7"/>
  <c r="S224" i="7" s="1"/>
  <c r="J225" i="7"/>
  <c r="B372" i="7" l="1"/>
  <c r="AG17" i="7"/>
  <c r="AS18" i="7"/>
  <c r="AS419" i="7" s="1"/>
  <c r="AR445" i="7"/>
  <c r="BE43" i="7"/>
  <c r="AO32" i="7"/>
  <c r="AN428" i="7"/>
  <c r="AZ31" i="7"/>
  <c r="AP370" i="7"/>
  <c r="BD370" i="7"/>
  <c r="AE370" i="7"/>
  <c r="AB370" i="7"/>
  <c r="AI370" i="7"/>
  <c r="AA370" i="7"/>
  <c r="AH370" i="7"/>
  <c r="AV370" i="7"/>
  <c r="W370" i="7"/>
  <c r="AS370" i="7"/>
  <c r="AC370" i="7"/>
  <c r="Z370" i="7"/>
  <c r="AN370" i="7"/>
  <c r="BB370" i="7"/>
  <c r="AZ370" i="7"/>
  <c r="BE370" i="7"/>
  <c r="AF370" i="7"/>
  <c r="AT370" i="7"/>
  <c r="AR370" i="7"/>
  <c r="J371" i="7"/>
  <c r="V370" i="7"/>
  <c r="Y370" i="7"/>
  <c r="H371" i="7"/>
  <c r="AW370" i="7"/>
  <c r="X370" i="7"/>
  <c r="AL370" i="7"/>
  <c r="AK370" i="7"/>
  <c r="I371" i="7"/>
  <c r="AU370" i="7"/>
  <c r="D371" i="7"/>
  <c r="AX370" i="7"/>
  <c r="AY370" i="7"/>
  <c r="AO370" i="7"/>
  <c r="BC370" i="7"/>
  <c r="AD370" i="7"/>
  <c r="AJ370" i="7"/>
  <c r="F371" i="7"/>
  <c r="AG370" i="7"/>
  <c r="BA370" i="7"/>
  <c r="AM370" i="7"/>
  <c r="AQ370" i="7"/>
  <c r="S370" i="7" s="1"/>
  <c r="AY225" i="7"/>
  <c r="BE225" i="7"/>
  <c r="AF225" i="7"/>
  <c r="AE225" i="7"/>
  <c r="AZ225" i="7"/>
  <c r="F226" i="7"/>
  <c r="AN225" i="7"/>
  <c r="AQ225" i="7"/>
  <c r="AW225" i="7"/>
  <c r="X225" i="7"/>
  <c r="AU225" i="7"/>
  <c r="AK225" i="7"/>
  <c r="AI225" i="7"/>
  <c r="AO225" i="7"/>
  <c r="BB225" i="7"/>
  <c r="AB225" i="7"/>
  <c r="AJ225" i="7"/>
  <c r="BA225" i="7"/>
  <c r="AA225" i="7"/>
  <c r="AG225" i="7"/>
  <c r="AT225" i="7"/>
  <c r="AS225" i="7"/>
  <c r="AC225" i="7"/>
  <c r="AX225" i="7"/>
  <c r="Y225" i="7"/>
  <c r="AL225" i="7"/>
  <c r="W225" i="7"/>
  <c r="D226" i="7"/>
  <c r="BC225" i="7"/>
  <c r="AP225" i="7"/>
  <c r="BD225" i="7"/>
  <c r="AD225" i="7"/>
  <c r="AR225" i="7"/>
  <c r="I226" i="7"/>
  <c r="H226" i="7"/>
  <c r="AH225" i="7"/>
  <c r="AV225" i="7"/>
  <c r="V225" i="7"/>
  <c r="AM225" i="7"/>
  <c r="J226" i="7"/>
  <c r="Z225" i="7"/>
  <c r="S225" i="7" s="1"/>
  <c r="B373" i="7" l="1"/>
  <c r="AG418" i="7"/>
  <c r="AS44" i="7"/>
  <c r="BE444" i="7"/>
  <c r="AO433" i="7"/>
  <c r="AO27" i="7"/>
  <c r="AZ432" i="7"/>
  <c r="BC371" i="7"/>
  <c r="AD371" i="7"/>
  <c r="AJ371" i="7"/>
  <c r="AV371" i="7"/>
  <c r="AX371" i="7"/>
  <c r="D372" i="7"/>
  <c r="AU371" i="7"/>
  <c r="V371" i="7"/>
  <c r="AB371" i="7"/>
  <c r="Y371" i="7"/>
  <c r="AO371" i="7"/>
  <c r="AM371" i="7"/>
  <c r="BA371" i="7"/>
  <c r="AY371" i="7"/>
  <c r="AP371" i="7"/>
  <c r="AG371" i="7"/>
  <c r="AE371" i="7"/>
  <c r="AS371" i="7"/>
  <c r="AQ371" i="7"/>
  <c r="X371" i="7"/>
  <c r="AF371" i="7"/>
  <c r="W371" i="7"/>
  <c r="AK371" i="7"/>
  <c r="AI371" i="7"/>
  <c r="AN371" i="7"/>
  <c r="J372" i="7"/>
  <c r="BB371" i="7"/>
  <c r="AC371" i="7"/>
  <c r="AA371" i="7"/>
  <c r="BE371" i="7"/>
  <c r="I372" i="7"/>
  <c r="AT371" i="7"/>
  <c r="AZ371" i="7"/>
  <c r="AW371" i="7"/>
  <c r="AH371" i="7"/>
  <c r="H372" i="7"/>
  <c r="AL371" i="7"/>
  <c r="AR371" i="7"/>
  <c r="Z371" i="7"/>
  <c r="BD371" i="7"/>
  <c r="S371" i="7" s="1"/>
  <c r="F372" i="7"/>
  <c r="BD226" i="7"/>
  <c r="AE226" i="7"/>
  <c r="AS226" i="7"/>
  <c r="AG226" i="7"/>
  <c r="AB226" i="7"/>
  <c r="F227" i="7"/>
  <c r="AM226" i="7"/>
  <c r="AV226" i="7"/>
  <c r="W226" i="7"/>
  <c r="AK226" i="7"/>
  <c r="AW226" i="7"/>
  <c r="BE226" i="7"/>
  <c r="AN226" i="7"/>
  <c r="BB226" i="7"/>
  <c r="AC226" i="7"/>
  <c r="Z226" i="7"/>
  <c r="AX226" i="7"/>
  <c r="BA226" i="7"/>
  <c r="AF226" i="7"/>
  <c r="AT226" i="7"/>
  <c r="AY226" i="7"/>
  <c r="AR226" i="7"/>
  <c r="AJ226" i="7"/>
  <c r="H227" i="7"/>
  <c r="X226" i="7"/>
  <c r="AL226" i="7"/>
  <c r="AQ226" i="7"/>
  <c r="Y226" i="7"/>
  <c r="J227" i="7"/>
  <c r="AU226" i="7"/>
  <c r="AA226" i="7"/>
  <c r="AZ226" i="7"/>
  <c r="BC226" i="7"/>
  <c r="AD226" i="7"/>
  <c r="AI226" i="7"/>
  <c r="AP226" i="7"/>
  <c r="I227" i="7"/>
  <c r="V226" i="7"/>
  <c r="AO226" i="7"/>
  <c r="AH226" i="7"/>
  <c r="S226" i="7" s="1"/>
  <c r="D227" i="7"/>
  <c r="S444" i="7"/>
  <c r="B374" i="7" l="1"/>
  <c r="AH17" i="7"/>
  <c r="AT18" i="7"/>
  <c r="AT419" i="7" s="1"/>
  <c r="AS445" i="7"/>
  <c r="AP32" i="7"/>
  <c r="AO428" i="7"/>
  <c r="BA31" i="7"/>
  <c r="AX372" i="7"/>
  <c r="AR372" i="7"/>
  <c r="AP372" i="7"/>
  <c r="BD372" i="7"/>
  <c r="W372" i="7"/>
  <c r="BA372" i="7"/>
  <c r="AJ372" i="7"/>
  <c r="AH372" i="7"/>
  <c r="AV372" i="7"/>
  <c r="AS372" i="7"/>
  <c r="AM372" i="7"/>
  <c r="AB372" i="7"/>
  <c r="Z372" i="7"/>
  <c r="AN372" i="7"/>
  <c r="V372" i="7"/>
  <c r="AE372" i="7"/>
  <c r="Y372" i="7"/>
  <c r="AY372" i="7"/>
  <c r="BE372" i="7"/>
  <c r="AF372" i="7"/>
  <c r="AL372" i="7"/>
  <c r="F373" i="7"/>
  <c r="AQ372" i="7"/>
  <c r="AW372" i="7"/>
  <c r="X372" i="7"/>
  <c r="BC372" i="7"/>
  <c r="D373" i="7"/>
  <c r="AT372" i="7"/>
  <c r="AI372" i="7"/>
  <c r="AO372" i="7"/>
  <c r="AU372" i="7"/>
  <c r="AK372" i="7"/>
  <c r="J373" i="7"/>
  <c r="AA372" i="7"/>
  <c r="AG372" i="7"/>
  <c r="AC372" i="7"/>
  <c r="AD372" i="7"/>
  <c r="H373" i="7"/>
  <c r="AZ372" i="7"/>
  <c r="BB372" i="7"/>
  <c r="S372" i="7" s="1"/>
  <c r="I373" i="7"/>
  <c r="BA227" i="7"/>
  <c r="AY227" i="7"/>
  <c r="BD227" i="7"/>
  <c r="AD227" i="7"/>
  <c r="BE227" i="7"/>
  <c r="I228" i="7"/>
  <c r="AS227" i="7"/>
  <c r="AQ227" i="7"/>
  <c r="AV227" i="7"/>
  <c r="AU227" i="7"/>
  <c r="BC227" i="7"/>
  <c r="AK227" i="7"/>
  <c r="AI227" i="7"/>
  <c r="AN227" i="7"/>
  <c r="Y227" i="7"/>
  <c r="AL227" i="7"/>
  <c r="AC227" i="7"/>
  <c r="AA227" i="7"/>
  <c r="AF227" i="7"/>
  <c r="AT227" i="7"/>
  <c r="AG227" i="7"/>
  <c r="AZ227" i="7"/>
  <c r="AX227" i="7"/>
  <c r="X227" i="7"/>
  <c r="W227" i="7"/>
  <c r="H228" i="7"/>
  <c r="D228" i="7"/>
  <c r="AR227" i="7"/>
  <c r="AP227" i="7"/>
  <c r="BB227" i="7"/>
  <c r="AO227" i="7"/>
  <c r="F228" i="7"/>
  <c r="AJ227" i="7"/>
  <c r="AH227" i="7"/>
  <c r="AE227" i="7"/>
  <c r="V227" i="7"/>
  <c r="AB227" i="7"/>
  <c r="Z227" i="7"/>
  <c r="AW227" i="7"/>
  <c r="AM227" i="7"/>
  <c r="S227" i="7" s="1"/>
  <c r="J228" i="7"/>
  <c r="B375" i="7" l="1"/>
  <c r="AH418" i="7"/>
  <c r="AT44" i="7"/>
  <c r="BA432" i="7"/>
  <c r="AP433" i="7"/>
  <c r="AP27" i="7"/>
  <c r="BE373" i="7"/>
  <c r="AF373" i="7"/>
  <c r="AT373" i="7"/>
  <c r="AX373" i="7"/>
  <c r="AH373" i="7"/>
  <c r="F374" i="7"/>
  <c r="AS373" i="7"/>
  <c r="AV373" i="7"/>
  <c r="AK373" i="7"/>
  <c r="BB373" i="7"/>
  <c r="AW373" i="7"/>
  <c r="X373" i="7"/>
  <c r="AL373" i="7"/>
  <c r="AA373" i="7"/>
  <c r="AB373" i="7"/>
  <c r="AP373" i="7"/>
  <c r="AO373" i="7"/>
  <c r="BC373" i="7"/>
  <c r="AD373" i="7"/>
  <c r="AR373" i="7"/>
  <c r="AZ373" i="7"/>
  <c r="AM373" i="7"/>
  <c r="J374" i="7"/>
  <c r="AE373" i="7"/>
  <c r="I374" i="7"/>
  <c r="AI373" i="7"/>
  <c r="AC373" i="7"/>
  <c r="AG373" i="7"/>
  <c r="AU373" i="7"/>
  <c r="V373" i="7"/>
  <c r="Z373" i="7"/>
  <c r="AY373" i="7"/>
  <c r="Y373" i="7"/>
  <c r="BA373" i="7"/>
  <c r="AQ373" i="7"/>
  <c r="BD373" i="7"/>
  <c r="AJ373" i="7"/>
  <c r="W373" i="7"/>
  <c r="H374" i="7"/>
  <c r="AN373" i="7"/>
  <c r="S373" i="7" s="1"/>
  <c r="D374" i="7"/>
  <c r="BC228" i="7"/>
  <c r="AP228" i="7"/>
  <c r="AN228" i="7"/>
  <c r="AD228" i="7"/>
  <c r="AL228" i="7"/>
  <c r="I229" i="7"/>
  <c r="AR228" i="7"/>
  <c r="AU228" i="7"/>
  <c r="AG228" i="7"/>
  <c r="AE228" i="7"/>
  <c r="BA228" i="7"/>
  <c r="BE228" i="7"/>
  <c r="AM228" i="7"/>
  <c r="Y228" i="7"/>
  <c r="W228" i="7"/>
  <c r="AB228" i="7"/>
  <c r="AJ228" i="7"/>
  <c r="AY228" i="7"/>
  <c r="AZ228" i="7"/>
  <c r="AX228" i="7"/>
  <c r="BD228" i="7"/>
  <c r="AV228" i="7"/>
  <c r="AI228" i="7"/>
  <c r="AQ228" i="7"/>
  <c r="AO228" i="7"/>
  <c r="AT228" i="7"/>
  <c r="AA228" i="7"/>
  <c r="J229" i="7"/>
  <c r="AW228" i="7"/>
  <c r="AH228" i="7"/>
  <c r="AF228" i="7"/>
  <c r="AK228" i="7"/>
  <c r="AS228" i="7"/>
  <c r="H229" i="7"/>
  <c r="BB228" i="7"/>
  <c r="Z228" i="7"/>
  <c r="X228" i="7"/>
  <c r="AC228" i="7"/>
  <c r="V228" i="7"/>
  <c r="S228" i="7" s="1"/>
  <c r="F229" i="7"/>
  <c r="D229" i="7"/>
  <c r="B376" i="7" l="1"/>
  <c r="AI17" i="7"/>
  <c r="AU18" i="7"/>
  <c r="AU419" i="7" s="1"/>
  <c r="AT445" i="7"/>
  <c r="BB31" i="7"/>
  <c r="AQ32" i="7"/>
  <c r="AP428" i="7"/>
  <c r="BB374" i="7"/>
  <c r="AC374" i="7"/>
  <c r="AA374" i="7"/>
  <c r="X374" i="7"/>
  <c r="AW374" i="7"/>
  <c r="D375" i="7"/>
  <c r="AV374" i="7"/>
  <c r="I375" i="7"/>
  <c r="AT374" i="7"/>
  <c r="AZ374" i="7"/>
  <c r="AX374" i="7"/>
  <c r="AO374" i="7"/>
  <c r="AN374" i="7"/>
  <c r="AL374" i="7"/>
  <c r="AR374" i="7"/>
  <c r="AP374" i="7"/>
  <c r="W374" i="7"/>
  <c r="AF374" i="7"/>
  <c r="AD374" i="7"/>
  <c r="AJ374" i="7"/>
  <c r="AH374" i="7"/>
  <c r="BE374" i="7"/>
  <c r="AE374" i="7"/>
  <c r="AY374" i="7"/>
  <c r="BC374" i="7"/>
  <c r="V374" i="7"/>
  <c r="AB374" i="7"/>
  <c r="Z374" i="7"/>
  <c r="AM374" i="7"/>
  <c r="J375" i="7"/>
  <c r="BD374" i="7"/>
  <c r="BA374" i="7"/>
  <c r="AS374" i="7"/>
  <c r="AQ374" i="7"/>
  <c r="Y374" i="7"/>
  <c r="AG374" i="7"/>
  <c r="H375" i="7"/>
  <c r="AK374" i="7"/>
  <c r="AI374" i="7"/>
  <c r="AU374" i="7"/>
  <c r="S374" i="7" s="1"/>
  <c r="F375" i="7"/>
  <c r="AZ229" i="7"/>
  <c r="AC229" i="7"/>
  <c r="Z229" i="7"/>
  <c r="X229" i="7"/>
  <c r="AD229" i="7"/>
  <c r="I230" i="7"/>
  <c r="AI229" i="7"/>
  <c r="AR229" i="7"/>
  <c r="BD229" i="7"/>
  <c r="BB229" i="7"/>
  <c r="AW229" i="7"/>
  <c r="W229" i="7"/>
  <c r="AJ229" i="7"/>
  <c r="AT229" i="7"/>
  <c r="AQ229" i="7"/>
  <c r="AN229" i="7"/>
  <c r="AX229" i="7"/>
  <c r="AL229" i="7"/>
  <c r="AB229" i="7"/>
  <c r="AK229" i="7"/>
  <c r="AH229" i="7"/>
  <c r="AE229" i="7"/>
  <c r="AV229" i="7"/>
  <c r="AP229" i="7"/>
  <c r="AG229" i="7"/>
  <c r="AY229" i="7"/>
  <c r="AA229" i="7"/>
  <c r="Y229" i="7"/>
  <c r="V229" i="7"/>
  <c r="F230" i="7"/>
  <c r="AM229" i="7"/>
  <c r="AF229" i="7"/>
  <c r="BE229" i="7"/>
  <c r="BC229" i="7"/>
  <c r="BA229" i="7"/>
  <c r="AO229" i="7"/>
  <c r="D230" i="7"/>
  <c r="AS229" i="7"/>
  <c r="J230" i="7"/>
  <c r="H230" i="7"/>
  <c r="AU229" i="7"/>
  <c r="S229" i="7" s="1"/>
  <c r="B377" i="7" l="1"/>
  <c r="AI418" i="7"/>
  <c r="AU44" i="7"/>
  <c r="AQ433" i="7"/>
  <c r="AQ27" i="7"/>
  <c r="BB432" i="7"/>
  <c r="AU375" i="7"/>
  <c r="BA375" i="7"/>
  <c r="AC375" i="7"/>
  <c r="AG375" i="7"/>
  <c r="AI375" i="7"/>
  <c r="AM375" i="7"/>
  <c r="AP375" i="7"/>
  <c r="AW375" i="7"/>
  <c r="BD375" i="7"/>
  <c r="AH375" i="7"/>
  <c r="AY375" i="7"/>
  <c r="AA375" i="7"/>
  <c r="AE375" i="7"/>
  <c r="AF375" i="7"/>
  <c r="AL375" i="7"/>
  <c r="Y375" i="7"/>
  <c r="V375" i="7"/>
  <c r="W375" i="7"/>
  <c r="BB375" i="7"/>
  <c r="AZ375" i="7"/>
  <c r="AO375" i="7"/>
  <c r="AV375" i="7"/>
  <c r="X375" i="7"/>
  <c r="F376" i="7"/>
  <c r="I376" i="7"/>
  <c r="AN375" i="7"/>
  <c r="D376" i="7"/>
  <c r="AR375" i="7"/>
  <c r="AD375" i="7"/>
  <c r="AK375" i="7"/>
  <c r="AS375" i="7"/>
  <c r="AB375" i="7"/>
  <c r="BE375" i="7"/>
  <c r="J376" i="7"/>
  <c r="AJ375" i="7"/>
  <c r="AX375" i="7"/>
  <c r="Z375" i="7"/>
  <c r="AQ375" i="7"/>
  <c r="H376" i="7"/>
  <c r="BC375" i="7"/>
  <c r="AT375" i="7"/>
  <c r="S375" i="7" s="1"/>
  <c r="BA230" i="7"/>
  <c r="AP230" i="7"/>
  <c r="AN230" i="7"/>
  <c r="W230" i="7"/>
  <c r="AY230" i="7"/>
  <c r="D231" i="7"/>
  <c r="I231" i="7"/>
  <c r="AS230" i="7"/>
  <c r="BE230" i="7"/>
  <c r="AF230" i="7"/>
  <c r="BC230" i="7"/>
  <c r="AT230" i="7"/>
  <c r="AK230" i="7"/>
  <c r="AW230" i="7"/>
  <c r="X230" i="7"/>
  <c r="AI230" i="7"/>
  <c r="AE230" i="7"/>
  <c r="AL230" i="7"/>
  <c r="AC230" i="7"/>
  <c r="AO230" i="7"/>
  <c r="AQ230" i="7"/>
  <c r="V230" i="7"/>
  <c r="AB230" i="7"/>
  <c r="AD230" i="7"/>
  <c r="AZ230" i="7"/>
  <c r="AG230" i="7"/>
  <c r="AA230" i="7"/>
  <c r="BB230" i="7"/>
  <c r="H231" i="7"/>
  <c r="AR230" i="7"/>
  <c r="Y230" i="7"/>
  <c r="AM230" i="7"/>
  <c r="AH230" i="7"/>
  <c r="F231" i="7"/>
  <c r="AV230" i="7"/>
  <c r="AJ230" i="7"/>
  <c r="BD230" i="7"/>
  <c r="Z230" i="7"/>
  <c r="AU230" i="7"/>
  <c r="J231" i="7"/>
  <c r="AX230" i="7"/>
  <c r="S230" i="7" s="1"/>
  <c r="B378" i="7" l="1"/>
  <c r="AJ17" i="7"/>
  <c r="AV18" i="7"/>
  <c r="AV419" i="7" s="1"/>
  <c r="AU445" i="7"/>
  <c r="BC31" i="7"/>
  <c r="AR32" i="7"/>
  <c r="AQ428" i="7"/>
  <c r="AZ376" i="7"/>
  <c r="AO376" i="7"/>
  <c r="AD376" i="7"/>
  <c r="AK376" i="7"/>
  <c r="AH376" i="7"/>
  <c r="H377" i="7"/>
  <c r="X376" i="7"/>
  <c r="AU376" i="7"/>
  <c r="AR376" i="7"/>
  <c r="AG376" i="7"/>
  <c r="BA376" i="7"/>
  <c r="Z376" i="7"/>
  <c r="W376" i="7"/>
  <c r="AJ376" i="7"/>
  <c r="Y376" i="7"/>
  <c r="AM376" i="7"/>
  <c r="AT376" i="7"/>
  <c r="V376" i="7"/>
  <c r="BB376" i="7"/>
  <c r="AN376" i="7"/>
  <c r="AB376" i="7"/>
  <c r="BC376" i="7"/>
  <c r="AC376" i="7"/>
  <c r="AS376" i="7"/>
  <c r="BD376" i="7"/>
  <c r="AA376" i="7"/>
  <c r="AY376" i="7"/>
  <c r="AP376" i="7"/>
  <c r="AX376" i="7"/>
  <c r="AI376" i="7"/>
  <c r="F377" i="7"/>
  <c r="J377" i="7"/>
  <c r="AW376" i="7"/>
  <c r="I377" i="7"/>
  <c r="AQ376" i="7"/>
  <c r="AE376" i="7"/>
  <c r="AL376" i="7"/>
  <c r="AF376" i="7"/>
  <c r="D377" i="7"/>
  <c r="BE376" i="7"/>
  <c r="AV376" i="7"/>
  <c r="S376" i="7" s="1"/>
  <c r="AX231" i="7"/>
  <c r="Y231" i="7"/>
  <c r="AL231" i="7"/>
  <c r="AN231" i="7"/>
  <c r="AY231" i="7"/>
  <c r="D232" i="7"/>
  <c r="BB231" i="7"/>
  <c r="AG231" i="7"/>
  <c r="AP231" i="7"/>
  <c r="BC231" i="7"/>
  <c r="AD231" i="7"/>
  <c r="AJ231" i="7"/>
  <c r="AR231" i="7"/>
  <c r="AH231" i="7"/>
  <c r="AU231" i="7"/>
  <c r="V231" i="7"/>
  <c r="BD231" i="7"/>
  <c r="AB231" i="7"/>
  <c r="AC231" i="7"/>
  <c r="AT231" i="7"/>
  <c r="Z231" i="7"/>
  <c r="AM231" i="7"/>
  <c r="BA231" i="7"/>
  <c r="AI231" i="7"/>
  <c r="X231" i="7"/>
  <c r="H232" i="7"/>
  <c r="F232" i="7"/>
  <c r="BE231" i="7"/>
  <c r="AE231" i="7"/>
  <c r="AS231" i="7"/>
  <c r="AZ231" i="7"/>
  <c r="J232" i="7"/>
  <c r="AV231" i="7"/>
  <c r="AQ231" i="7"/>
  <c r="AW231" i="7"/>
  <c r="W231" i="7"/>
  <c r="AK231" i="7"/>
  <c r="AF231" i="7"/>
  <c r="I232" i="7"/>
  <c r="AO231" i="7"/>
  <c r="AA231" i="7"/>
  <c r="S231" i="7" s="1"/>
  <c r="B379" i="7" l="1"/>
  <c r="AJ418" i="7"/>
  <c r="AV44" i="7"/>
  <c r="AR433" i="7"/>
  <c r="AR27" i="7"/>
  <c r="BC432" i="7"/>
  <c r="BE377" i="7"/>
  <c r="AF377" i="7"/>
  <c r="AS377" i="7"/>
  <c r="AM377" i="7"/>
  <c r="AE377" i="7"/>
  <c r="F378" i="7"/>
  <c r="AW377" i="7"/>
  <c r="X377" i="7"/>
  <c r="AK377" i="7"/>
  <c r="W377" i="7"/>
  <c r="AX377" i="7"/>
  <c r="AO377" i="7"/>
  <c r="BB377" i="7"/>
  <c r="AC377" i="7"/>
  <c r="AZ377" i="7"/>
  <c r="AU377" i="7"/>
  <c r="AB377" i="7"/>
  <c r="AR377" i="7"/>
  <c r="J378" i="7"/>
  <c r="AG377" i="7"/>
  <c r="AT377" i="7"/>
  <c r="AQ377" i="7"/>
  <c r="AJ377" i="7"/>
  <c r="D378" i="7"/>
  <c r="AH377" i="7"/>
  <c r="Y377" i="7"/>
  <c r="AL377" i="7"/>
  <c r="AA377" i="7"/>
  <c r="AY377" i="7"/>
  <c r="I378" i="7"/>
  <c r="Z377" i="7"/>
  <c r="BC377" i="7"/>
  <c r="BD377" i="7"/>
  <c r="AD377" i="7"/>
  <c r="AP377" i="7"/>
  <c r="AI377" i="7"/>
  <c r="H378" i="7"/>
  <c r="V377" i="7"/>
  <c r="BA377" i="7"/>
  <c r="AV377" i="7"/>
  <c r="AN377" i="7"/>
  <c r="S377" i="7" s="1"/>
  <c r="BC232" i="7"/>
  <c r="AD232" i="7"/>
  <c r="AI232" i="7"/>
  <c r="BE232" i="7"/>
  <c r="AW232" i="7"/>
  <c r="H233" i="7"/>
  <c r="AU232" i="7"/>
  <c r="V232" i="7"/>
  <c r="AA232" i="7"/>
  <c r="AK232" i="7"/>
  <c r="AS232" i="7"/>
  <c r="AM232" i="7"/>
  <c r="AZ232" i="7"/>
  <c r="AX232" i="7"/>
  <c r="BD232" i="7"/>
  <c r="AC232" i="7"/>
  <c r="AE232" i="7"/>
  <c r="AR232" i="7"/>
  <c r="AP232" i="7"/>
  <c r="AG232" i="7"/>
  <c r="X232" i="7"/>
  <c r="Y232" i="7"/>
  <c r="W232" i="7"/>
  <c r="AJ232" i="7"/>
  <c r="AH232" i="7"/>
  <c r="BA232" i="7"/>
  <c r="J233" i="7"/>
  <c r="AQ232" i="7"/>
  <c r="D233" i="7"/>
  <c r="BB232" i="7"/>
  <c r="AB232" i="7"/>
  <c r="Z232" i="7"/>
  <c r="AF232" i="7"/>
  <c r="I233" i="7"/>
  <c r="AL232" i="7"/>
  <c r="AT232" i="7"/>
  <c r="AY232" i="7"/>
  <c r="AO232" i="7"/>
  <c r="AV232" i="7"/>
  <c r="F233" i="7"/>
  <c r="AN232" i="7"/>
  <c r="S232" i="7" s="1"/>
  <c r="B380" i="7" l="1"/>
  <c r="AK17" i="7"/>
  <c r="AW18" i="7"/>
  <c r="AW419" i="7" s="1"/>
  <c r="AV445" i="7"/>
  <c r="BD31" i="7"/>
  <c r="AS32" i="7"/>
  <c r="AR428" i="7"/>
  <c r="BC378" i="7"/>
  <c r="BA378" i="7"/>
  <c r="AX378" i="7"/>
  <c r="AV378" i="7"/>
  <c r="AG378" i="7"/>
  <c r="F379" i="7"/>
  <c r="AS378" i="7"/>
  <c r="AU378" i="7"/>
  <c r="BE378" i="7"/>
  <c r="AM378" i="7"/>
  <c r="AK378" i="7"/>
  <c r="AH378" i="7"/>
  <c r="BB378" i="7"/>
  <c r="AC378" i="7"/>
  <c r="Z378" i="7"/>
  <c r="Y378" i="7"/>
  <c r="W378" i="7"/>
  <c r="AR378" i="7"/>
  <c r="AT378" i="7"/>
  <c r="AY378" i="7"/>
  <c r="AZ378" i="7"/>
  <c r="AO378" i="7"/>
  <c r="J379" i="7"/>
  <c r="V378" i="7"/>
  <c r="D379" i="7"/>
  <c r="AL378" i="7"/>
  <c r="AQ378" i="7"/>
  <c r="AF378" i="7"/>
  <c r="X378" i="7"/>
  <c r="I379" i="7"/>
  <c r="AA378" i="7"/>
  <c r="AJ378" i="7"/>
  <c r="AB378" i="7"/>
  <c r="BD378" i="7"/>
  <c r="AD378" i="7"/>
  <c r="AI378" i="7"/>
  <c r="AW378" i="7"/>
  <c r="AN378" i="7"/>
  <c r="H379" i="7"/>
  <c r="AE378" i="7"/>
  <c r="AP378" i="7"/>
  <c r="S378" i="7" s="1"/>
  <c r="AZ233" i="7"/>
  <c r="BE233" i="7"/>
  <c r="AF233" i="7"/>
  <c r="AL233" i="7"/>
  <c r="AX233" i="7"/>
  <c r="H234" i="7"/>
  <c r="AR233" i="7"/>
  <c r="AW233" i="7"/>
  <c r="X233" i="7"/>
  <c r="AK233" i="7"/>
  <c r="AS233" i="7"/>
  <c r="AJ233" i="7"/>
  <c r="AO233" i="7"/>
  <c r="BC233" i="7"/>
  <c r="BB233" i="7"/>
  <c r="AC233" i="7"/>
  <c r="AB233" i="7"/>
  <c r="AG233" i="7"/>
  <c r="AU233" i="7"/>
  <c r="AH233" i="7"/>
  <c r="V233" i="7"/>
  <c r="AY233" i="7"/>
  <c r="Y233" i="7"/>
  <c r="AM233" i="7"/>
  <c r="BA233" i="7"/>
  <c r="F234" i="7"/>
  <c r="AQ233" i="7"/>
  <c r="BD233" i="7"/>
  <c r="AE233" i="7"/>
  <c r="AD233" i="7"/>
  <c r="D234" i="7"/>
  <c r="AI233" i="7"/>
  <c r="AV233" i="7"/>
  <c r="W233" i="7"/>
  <c r="AT233" i="7"/>
  <c r="J234" i="7"/>
  <c r="AA233" i="7"/>
  <c r="AN233" i="7"/>
  <c r="AP233" i="7"/>
  <c r="Z233" i="7"/>
  <c r="S233" i="7" s="1"/>
  <c r="I234" i="7"/>
  <c r="B381" i="7" l="1"/>
  <c r="AK418" i="7"/>
  <c r="AW44" i="7"/>
  <c r="AS433" i="7"/>
  <c r="AS27" i="7"/>
  <c r="BD432" i="7"/>
  <c r="AZ379" i="7"/>
  <c r="AX379" i="7"/>
  <c r="X379" i="7"/>
  <c r="AW379" i="7"/>
  <c r="BB379" i="7"/>
  <c r="H380" i="7"/>
  <c r="BE379" i="7"/>
  <c r="AR379" i="7"/>
  <c r="AP379" i="7"/>
  <c r="BC379" i="7"/>
  <c r="AC379" i="7"/>
  <c r="AL379" i="7"/>
  <c r="AJ379" i="7"/>
  <c r="AH379" i="7"/>
  <c r="AU379" i="7"/>
  <c r="AT379" i="7"/>
  <c r="AG379" i="7"/>
  <c r="AV379" i="7"/>
  <c r="V379" i="7"/>
  <c r="AF379" i="7"/>
  <c r="AB379" i="7"/>
  <c r="Z379" i="7"/>
  <c r="AM379" i="7"/>
  <c r="Y379" i="7"/>
  <c r="AK379" i="7"/>
  <c r="AQ379" i="7"/>
  <c r="D380" i="7"/>
  <c r="AY379" i="7"/>
  <c r="BD379" i="7"/>
  <c r="AE379" i="7"/>
  <c r="AS379" i="7"/>
  <c r="F380" i="7"/>
  <c r="W379" i="7"/>
  <c r="I380" i="7"/>
  <c r="AI379" i="7"/>
  <c r="AN379" i="7"/>
  <c r="BA379" i="7"/>
  <c r="AO379" i="7"/>
  <c r="J380" i="7"/>
  <c r="AA379" i="7"/>
  <c r="AD379" i="7"/>
  <c r="S379" i="7" s="1"/>
  <c r="BE234" i="7"/>
  <c r="AF234" i="7"/>
  <c r="BA234" i="7"/>
  <c r="AP234" i="7"/>
  <c r="AX234" i="7"/>
  <c r="D235" i="7"/>
  <c r="AW234" i="7"/>
  <c r="X234" i="7"/>
  <c r="AS234" i="7"/>
  <c r="AM234" i="7"/>
  <c r="AQ234" i="7"/>
  <c r="AO234" i="7"/>
  <c r="BC234" i="7"/>
  <c r="AK234" i="7"/>
  <c r="AI234" i="7"/>
  <c r="AA234" i="7"/>
  <c r="AG234" i="7"/>
  <c r="BB234" i="7"/>
  <c r="AC234" i="7"/>
  <c r="AH234" i="7"/>
  <c r="W234" i="7"/>
  <c r="Y234" i="7"/>
  <c r="AT234" i="7"/>
  <c r="AZ234" i="7"/>
  <c r="AY234" i="7"/>
  <c r="J235" i="7"/>
  <c r="AE234" i="7"/>
  <c r="BD234" i="7"/>
  <c r="AL234" i="7"/>
  <c r="AR234" i="7"/>
  <c r="I235" i="7"/>
  <c r="AV234" i="7"/>
  <c r="AD234" i="7"/>
  <c r="AJ234" i="7"/>
  <c r="AU234" i="7"/>
  <c r="H235" i="7"/>
  <c r="AN234" i="7"/>
  <c r="V234" i="7"/>
  <c r="AB234" i="7"/>
  <c r="Z234" i="7"/>
  <c r="S234" i="7" s="1"/>
  <c r="F235" i="7"/>
  <c r="B382" i="7" l="1"/>
  <c r="AL17" i="7"/>
  <c r="AX18" i="7"/>
  <c r="AX419" i="7" s="1"/>
  <c r="AW445" i="7"/>
  <c r="BE31" i="7"/>
  <c r="AT32" i="7"/>
  <c r="AS428" i="7"/>
  <c r="BE380" i="7"/>
  <c r="AF380" i="7"/>
  <c r="AS380" i="7"/>
  <c r="AD380" i="7"/>
  <c r="AL380" i="7"/>
  <c r="D381" i="7"/>
  <c r="AN380" i="7"/>
  <c r="AW380" i="7"/>
  <c r="X380" i="7"/>
  <c r="AK380" i="7"/>
  <c r="AX380" i="7"/>
  <c r="AI380" i="7"/>
  <c r="AO380" i="7"/>
  <c r="BC380" i="7"/>
  <c r="AC380" i="7"/>
  <c r="AA380" i="7"/>
  <c r="BB380" i="7"/>
  <c r="I381" i="7"/>
  <c r="AG380" i="7"/>
  <c r="AU380" i="7"/>
  <c r="AZ380" i="7"/>
  <c r="AT380" i="7"/>
  <c r="AH380" i="7"/>
  <c r="J381" i="7"/>
  <c r="AY380" i="7"/>
  <c r="Y380" i="7"/>
  <c r="AM380" i="7"/>
  <c r="AR380" i="7"/>
  <c r="Z380" i="7"/>
  <c r="BD380" i="7"/>
  <c r="AE380" i="7"/>
  <c r="AJ380" i="7"/>
  <c r="AQ380" i="7"/>
  <c r="H381" i="7"/>
  <c r="AP380" i="7"/>
  <c r="AV380" i="7"/>
  <c r="W380" i="7"/>
  <c r="AB380" i="7"/>
  <c r="V380" i="7"/>
  <c r="F381" i="7"/>
  <c r="BA380" i="7"/>
  <c r="S380" i="7" s="1"/>
  <c r="BB235" i="7"/>
  <c r="AC235" i="7"/>
  <c r="AA235" i="7"/>
  <c r="AG235" i="7"/>
  <c r="AN235" i="7"/>
  <c r="J236" i="7"/>
  <c r="Y235" i="7"/>
  <c r="AT235" i="7"/>
  <c r="AZ235" i="7"/>
  <c r="AX235" i="7"/>
  <c r="AF235" i="7"/>
  <c r="AV235" i="7"/>
  <c r="AL235" i="7"/>
  <c r="AR235" i="7"/>
  <c r="AP235" i="7"/>
  <c r="BD235" i="7"/>
  <c r="AM235" i="7"/>
  <c r="AD235" i="7"/>
  <c r="AJ235" i="7"/>
  <c r="AH235" i="7"/>
  <c r="X235" i="7"/>
  <c r="AE235" i="7"/>
  <c r="V235" i="7"/>
  <c r="AB235" i="7"/>
  <c r="Z235" i="7"/>
  <c r="BC235" i="7"/>
  <c r="I236" i="7"/>
  <c r="H236" i="7"/>
  <c r="AQ235" i="7"/>
  <c r="BA235" i="7"/>
  <c r="AY235" i="7"/>
  <c r="BE235" i="7"/>
  <c r="W235" i="7"/>
  <c r="AS235" i="7"/>
  <c r="AW235" i="7"/>
  <c r="AK235" i="7"/>
  <c r="AI235" i="7"/>
  <c r="AO235" i="7"/>
  <c r="AU235" i="7"/>
  <c r="S235" i="7" s="1"/>
  <c r="D236" i="7"/>
  <c r="F236" i="7"/>
  <c r="B383" i="7" l="1"/>
  <c r="AL418" i="7"/>
  <c r="AX44" i="7"/>
  <c r="AT433" i="7"/>
  <c r="AT27" i="7"/>
  <c r="BE432" i="7"/>
  <c r="AT381" i="7"/>
  <c r="AZ381" i="7"/>
  <c r="BE381" i="7"/>
  <c r="AA381" i="7"/>
  <c r="BC381" i="7"/>
  <c r="AL381" i="7"/>
  <c r="AR381" i="7"/>
  <c r="AW381" i="7"/>
  <c r="AU381" i="7"/>
  <c r="AM381" i="7"/>
  <c r="V381" i="7"/>
  <c r="AQ381" i="7"/>
  <c r="AD381" i="7"/>
  <c r="AJ381" i="7"/>
  <c r="AO381" i="7"/>
  <c r="X381" i="7"/>
  <c r="AI381" i="7"/>
  <c r="AB381" i="7"/>
  <c r="AG381" i="7"/>
  <c r="I382" i="7"/>
  <c r="BA381" i="7"/>
  <c r="AX381" i="7"/>
  <c r="Y381" i="7"/>
  <c r="W381" i="7"/>
  <c r="H382" i="7"/>
  <c r="AC381" i="7"/>
  <c r="BD381" i="7"/>
  <c r="AS381" i="7"/>
  <c r="AP381" i="7"/>
  <c r="AY381" i="7"/>
  <c r="AN381" i="7"/>
  <c r="F382" i="7"/>
  <c r="BB381" i="7"/>
  <c r="AV381" i="7"/>
  <c r="AK381" i="7"/>
  <c r="AH381" i="7"/>
  <c r="AE381" i="7"/>
  <c r="AF381" i="7"/>
  <c r="J382" i="7"/>
  <c r="Z381" i="7"/>
  <c r="S381" i="7" s="1"/>
  <c r="D382" i="7"/>
  <c r="AY236" i="7"/>
  <c r="BE236" i="7"/>
  <c r="AF236" i="7"/>
  <c r="AT236" i="7"/>
  <c r="AC236" i="7"/>
  <c r="F237" i="7"/>
  <c r="AQ236" i="7"/>
  <c r="AW236" i="7"/>
  <c r="X236" i="7"/>
  <c r="AL236" i="7"/>
  <c r="BA236" i="7"/>
  <c r="AI236" i="7"/>
  <c r="AO236" i="7"/>
  <c r="BC236" i="7"/>
  <c r="AD236" i="7"/>
  <c r="AZ236" i="7"/>
  <c r="AS236" i="7"/>
  <c r="AA236" i="7"/>
  <c r="AG236" i="7"/>
  <c r="AU236" i="7"/>
  <c r="V236" i="7"/>
  <c r="AB236" i="7"/>
  <c r="AX236" i="7"/>
  <c r="Y236" i="7"/>
  <c r="AM236" i="7"/>
  <c r="D237" i="7"/>
  <c r="AP236" i="7"/>
  <c r="BD236" i="7"/>
  <c r="AE236" i="7"/>
  <c r="AR236" i="7"/>
  <c r="J237" i="7"/>
  <c r="AH236" i="7"/>
  <c r="AV236" i="7"/>
  <c r="W236" i="7"/>
  <c r="AK236" i="7"/>
  <c r="I237" i="7"/>
  <c r="Z236" i="7"/>
  <c r="AN236" i="7"/>
  <c r="BB236" i="7"/>
  <c r="AJ236" i="7"/>
  <c r="S236" i="7" s="1"/>
  <c r="H237" i="7"/>
  <c r="S432" i="7"/>
  <c r="B384" i="7" l="1"/>
  <c r="AM17" i="7"/>
  <c r="AY18" i="7"/>
  <c r="AY419" i="7" s="1"/>
  <c r="AX445" i="7"/>
  <c r="AU32" i="7"/>
  <c r="AT428" i="7"/>
  <c r="AY382" i="7"/>
  <c r="BE382" i="7"/>
  <c r="AE382" i="7"/>
  <c r="AC382" i="7"/>
  <c r="AJ382" i="7"/>
  <c r="F383" i="7"/>
  <c r="AQ382" i="7"/>
  <c r="AW382" i="7"/>
  <c r="W382" i="7"/>
  <c r="AV382" i="7"/>
  <c r="AF382" i="7"/>
  <c r="AI382" i="7"/>
  <c r="AO382" i="7"/>
  <c r="BB382" i="7"/>
  <c r="AB382" i="7"/>
  <c r="BD382" i="7"/>
  <c r="Z382" i="7"/>
  <c r="AA382" i="7"/>
  <c r="AG382" i="7"/>
  <c r="AT382" i="7"/>
  <c r="AS382" i="7"/>
  <c r="BA382" i="7"/>
  <c r="AK382" i="7"/>
  <c r="AX382" i="7"/>
  <c r="Y382" i="7"/>
  <c r="AL382" i="7"/>
  <c r="X382" i="7"/>
  <c r="D383" i="7"/>
  <c r="AP382" i="7"/>
  <c r="BC382" i="7"/>
  <c r="AD382" i="7"/>
  <c r="AR382" i="7"/>
  <c r="J383" i="7"/>
  <c r="AZ382" i="7"/>
  <c r="AH382" i="7"/>
  <c r="AU382" i="7"/>
  <c r="V382" i="7"/>
  <c r="AN382" i="7"/>
  <c r="I383" i="7"/>
  <c r="AM382" i="7"/>
  <c r="S382" i="7" s="1"/>
  <c r="H383" i="7"/>
  <c r="BD237" i="7"/>
  <c r="AE237" i="7"/>
  <c r="AS237" i="7"/>
  <c r="AQ237" i="7"/>
  <c r="AX237" i="7"/>
  <c r="D238" i="7"/>
  <c r="AY237" i="7"/>
  <c r="AV237" i="7"/>
  <c r="W237" i="7"/>
  <c r="AK237" i="7"/>
  <c r="AI237" i="7"/>
  <c r="AP237" i="7"/>
  <c r="AN237" i="7"/>
  <c r="BB237" i="7"/>
  <c r="AC237" i="7"/>
  <c r="AA237" i="7"/>
  <c r="AW237" i="7"/>
  <c r="BA237" i="7"/>
  <c r="AF237" i="7"/>
  <c r="AT237" i="7"/>
  <c r="AZ237" i="7"/>
  <c r="AH237" i="7"/>
  <c r="AO237" i="7"/>
  <c r="J238" i="7"/>
  <c r="X237" i="7"/>
  <c r="AL237" i="7"/>
  <c r="AR237" i="7"/>
  <c r="AG237" i="7"/>
  <c r="F238" i="7"/>
  <c r="BC237" i="7"/>
  <c r="AD237" i="7"/>
  <c r="AJ237" i="7"/>
  <c r="Z237" i="7"/>
  <c r="I238" i="7"/>
  <c r="Y237" i="7"/>
  <c r="AU237" i="7"/>
  <c r="V237" i="7"/>
  <c r="AB237" i="7"/>
  <c r="BE237" i="7"/>
  <c r="H238" i="7"/>
  <c r="AM237" i="7"/>
  <c r="S237" i="7" s="1"/>
  <c r="B385" i="7" l="1"/>
  <c r="AM418" i="7"/>
  <c r="AY44" i="7"/>
  <c r="AU433" i="7"/>
  <c r="AU27" i="7"/>
  <c r="BD383" i="7"/>
  <c r="AE383" i="7"/>
  <c r="AR383" i="7"/>
  <c r="AC383" i="7"/>
  <c r="BA383" i="7"/>
  <c r="H384" i="7"/>
  <c r="D384" i="7"/>
  <c r="AV383" i="7"/>
  <c r="W383" i="7"/>
  <c r="AJ383" i="7"/>
  <c r="AW383" i="7"/>
  <c r="AK383" i="7"/>
  <c r="AN383" i="7"/>
  <c r="BB383" i="7"/>
  <c r="AB383" i="7"/>
  <c r="Z383" i="7"/>
  <c r="AG383" i="7"/>
  <c r="AM383" i="7"/>
  <c r="AF383" i="7"/>
  <c r="AT383" i="7"/>
  <c r="AY383" i="7"/>
  <c r="AS383" i="7"/>
  <c r="AH383" i="7"/>
  <c r="X383" i="7"/>
  <c r="AL383" i="7"/>
  <c r="AQ383" i="7"/>
  <c r="Y383" i="7"/>
  <c r="J384" i="7"/>
  <c r="AX383" i="7"/>
  <c r="BC383" i="7"/>
  <c r="AD383" i="7"/>
  <c r="AI383" i="7"/>
  <c r="AP383" i="7"/>
  <c r="I384" i="7"/>
  <c r="AZ383" i="7"/>
  <c r="AU383" i="7"/>
  <c r="V383" i="7"/>
  <c r="AA383" i="7"/>
  <c r="AO383" i="7"/>
  <c r="F384" i="7"/>
  <c r="BE383" i="7"/>
  <c r="S383" i="7" s="1"/>
  <c r="AX238" i="7"/>
  <c r="AC238" i="7"/>
  <c r="BC238" i="7"/>
  <c r="AY238" i="7"/>
  <c r="AM238" i="7"/>
  <c r="J239" i="7"/>
  <c r="AT238" i="7"/>
  <c r="X238" i="7"/>
  <c r="F239" i="7"/>
  <c r="AA238" i="7"/>
  <c r="BE238" i="7"/>
  <c r="AR238" i="7"/>
  <c r="AP238" i="7"/>
  <c r="AN238" i="7"/>
  <c r="AE238" i="7"/>
  <c r="BB238" i="7"/>
  <c r="AJ238" i="7"/>
  <c r="AH238" i="7"/>
  <c r="AF238" i="7"/>
  <c r="AL238" i="7"/>
  <c r="AB238" i="7"/>
  <c r="Z238" i="7"/>
  <c r="AD238" i="7"/>
  <c r="Y238" i="7"/>
  <c r="D239" i="7"/>
  <c r="BA238" i="7"/>
  <c r="BD238" i="7"/>
  <c r="AZ238" i="7"/>
  <c r="W238" i="7"/>
  <c r="I239" i="7"/>
  <c r="H239" i="7"/>
  <c r="AU238" i="7"/>
  <c r="AG238" i="7"/>
  <c r="AV238" i="7"/>
  <c r="AS238" i="7"/>
  <c r="AQ238" i="7"/>
  <c r="AO238" i="7"/>
  <c r="V238" i="7"/>
  <c r="AI238" i="7"/>
  <c r="AW238" i="7"/>
  <c r="AK238" i="7"/>
  <c r="S238" i="7" s="1"/>
  <c r="B386" i="7" l="1"/>
  <c r="AN17" i="7"/>
  <c r="AZ18" i="7"/>
  <c r="AZ419" i="7" s="1"/>
  <c r="AY445" i="7"/>
  <c r="AV32" i="7"/>
  <c r="AU428" i="7"/>
  <c r="BE384" i="7"/>
  <c r="AL384" i="7"/>
  <c r="BB384" i="7"/>
  <c r="BD384" i="7"/>
  <c r="AP384" i="7"/>
  <c r="H385" i="7"/>
  <c r="I385" i="7"/>
  <c r="AW384" i="7"/>
  <c r="AC384" i="7"/>
  <c r="AR384" i="7"/>
  <c r="AD384" i="7"/>
  <c r="AN384" i="7"/>
  <c r="AO384" i="7"/>
  <c r="AV384" i="7"/>
  <c r="AH384" i="7"/>
  <c r="AZ384" i="7"/>
  <c r="AI384" i="7"/>
  <c r="AX384" i="7"/>
  <c r="AG384" i="7"/>
  <c r="AK384" i="7"/>
  <c r="Y384" i="7"/>
  <c r="Z384" i="7"/>
  <c r="AE384" i="7"/>
  <c r="BC384" i="7"/>
  <c r="AB384" i="7"/>
  <c r="BA384" i="7"/>
  <c r="AY384" i="7"/>
  <c r="J385" i="7"/>
  <c r="X384" i="7"/>
  <c r="AU384" i="7"/>
  <c r="AT384" i="7"/>
  <c r="AQ384" i="7"/>
  <c r="W384" i="7"/>
  <c r="F385" i="7"/>
  <c r="V384" i="7"/>
  <c r="AM384" i="7"/>
  <c r="AJ384" i="7"/>
  <c r="AF384" i="7"/>
  <c r="AS384" i="7"/>
  <c r="D385" i="7"/>
  <c r="AA384" i="7"/>
  <c r="S384" i="7" s="1"/>
  <c r="BC239" i="7"/>
  <c r="AD239" i="7"/>
  <c r="AH239" i="7"/>
  <c r="AR239" i="7"/>
  <c r="BA239" i="7"/>
  <c r="F240" i="7"/>
  <c r="AU239" i="7"/>
  <c r="V239" i="7"/>
  <c r="Z239" i="7"/>
  <c r="AB239" i="7"/>
  <c r="AK239" i="7"/>
  <c r="AM239" i="7"/>
  <c r="AY239" i="7"/>
  <c r="AW239" i="7"/>
  <c r="BE239" i="7"/>
  <c r="AZ239" i="7"/>
  <c r="H240" i="7"/>
  <c r="AE239" i="7"/>
  <c r="AQ239" i="7"/>
  <c r="AG239" i="7"/>
  <c r="AO239" i="7"/>
  <c r="AJ239" i="7"/>
  <c r="AC239" i="7"/>
  <c r="W239" i="7"/>
  <c r="AI239" i="7"/>
  <c r="AV239" i="7"/>
  <c r="Y239" i="7"/>
  <c r="J240" i="7"/>
  <c r="AL239" i="7"/>
  <c r="BB239" i="7"/>
  <c r="AA239" i="7"/>
  <c r="AF239" i="7"/>
  <c r="BD239" i="7"/>
  <c r="I240" i="7"/>
  <c r="AP239" i="7"/>
  <c r="AT239" i="7"/>
  <c r="AX239" i="7"/>
  <c r="AS239" i="7"/>
  <c r="AN239" i="7"/>
  <c r="D240" i="7"/>
  <c r="X239" i="7"/>
  <c r="S239" i="7" s="1"/>
  <c r="B387" i="7" l="1"/>
  <c r="AN418" i="7"/>
  <c r="AZ44" i="7"/>
  <c r="AV433" i="7"/>
  <c r="AV27" i="7"/>
  <c r="D386" i="7"/>
  <c r="AT385" i="7"/>
  <c r="AZ385" i="7"/>
  <c r="AO385" i="7"/>
  <c r="AV385" i="7"/>
  <c r="AX385" i="7"/>
  <c r="AL385" i="7"/>
  <c r="AR385" i="7"/>
  <c r="AA385" i="7"/>
  <c r="AH385" i="7"/>
  <c r="Y385" i="7"/>
  <c r="AB385" i="7"/>
  <c r="AU385" i="7"/>
  <c r="AD385" i="7"/>
  <c r="AJ385" i="7"/>
  <c r="AY385" i="7"/>
  <c r="W385" i="7"/>
  <c r="BE385" i="7"/>
  <c r="V385" i="7"/>
  <c r="AN385" i="7"/>
  <c r="I386" i="7"/>
  <c r="BA385" i="7"/>
  <c r="BD385" i="7"/>
  <c r="Z385" i="7"/>
  <c r="AQ385" i="7"/>
  <c r="H386" i="7"/>
  <c r="AC385" i="7"/>
  <c r="AF385" i="7"/>
  <c r="AS385" i="7"/>
  <c r="AP385" i="7"/>
  <c r="AW385" i="7"/>
  <c r="AM385" i="7"/>
  <c r="F386" i="7"/>
  <c r="BB385" i="7"/>
  <c r="X385" i="7"/>
  <c r="AK385" i="7"/>
  <c r="AE385" i="7"/>
  <c r="AI385" i="7"/>
  <c r="AG385" i="7"/>
  <c r="J386" i="7"/>
  <c r="BC385" i="7"/>
  <c r="S385" i="7" s="1"/>
  <c r="AZ240" i="7"/>
  <c r="BD240" i="7"/>
  <c r="AE240" i="7"/>
  <c r="AH240" i="7"/>
  <c r="AO240" i="7"/>
  <c r="H241" i="7"/>
  <c r="AX240" i="7"/>
  <c r="AR240" i="7"/>
  <c r="AV240" i="7"/>
  <c r="W240" i="7"/>
  <c r="AW240" i="7"/>
  <c r="Z240" i="7"/>
  <c r="AJ240" i="7"/>
  <c r="AN240" i="7"/>
  <c r="BB240" i="7"/>
  <c r="AG240" i="7"/>
  <c r="Y240" i="7"/>
  <c r="AP240" i="7"/>
  <c r="AB240" i="7"/>
  <c r="AF240" i="7"/>
  <c r="AL240" i="7"/>
  <c r="AT240" i="7"/>
  <c r="BE240" i="7"/>
  <c r="D241" i="7"/>
  <c r="AM240" i="7"/>
  <c r="AY240" i="7"/>
  <c r="X240" i="7"/>
  <c r="V240" i="7"/>
  <c r="AD240" i="7"/>
  <c r="F241" i="7"/>
  <c r="AC240" i="7"/>
  <c r="I241" i="7"/>
  <c r="J241" i="7" s="1"/>
  <c r="AQ240" i="7"/>
  <c r="BC240" i="7"/>
  <c r="BA240" i="7"/>
  <c r="AS240" i="7"/>
  <c r="AA240" i="7"/>
  <c r="AI240" i="7"/>
  <c r="AU240" i="7"/>
  <c r="AK240" i="7"/>
  <c r="S240" i="7" s="1"/>
  <c r="B388" i="7" l="1"/>
  <c r="AO17" i="7"/>
  <c r="BA18" i="7"/>
  <c r="BA419" i="7" s="1"/>
  <c r="AZ445" i="7"/>
  <c r="AW32" i="7"/>
  <c r="AV428" i="7"/>
  <c r="BA386" i="7"/>
  <c r="AA386" i="7"/>
  <c r="AG386" i="7"/>
  <c r="W386" i="7"/>
  <c r="AD386" i="7"/>
  <c r="I387" i="7"/>
  <c r="AS386" i="7"/>
  <c r="AX386" i="7"/>
  <c r="Y386" i="7"/>
  <c r="BB386" i="7"/>
  <c r="V386" i="7"/>
  <c r="AK386" i="7"/>
  <c r="AP386" i="7"/>
  <c r="AR386" i="7"/>
  <c r="AJ386" i="7"/>
  <c r="BC386" i="7"/>
  <c r="AF386" i="7"/>
  <c r="AM386" i="7"/>
  <c r="AC386" i="7"/>
  <c r="AH386" i="7"/>
  <c r="AB386" i="7"/>
  <c r="AV386" i="7"/>
  <c r="AU386" i="7"/>
  <c r="AE386" i="7"/>
  <c r="AZ386" i="7"/>
  <c r="Z386" i="7"/>
  <c r="AN386" i="7"/>
  <c r="H387" i="7"/>
  <c r="J387" i="7"/>
  <c r="AY386" i="7"/>
  <c r="BE386" i="7"/>
  <c r="X386" i="7"/>
  <c r="AT386" i="7"/>
  <c r="F387" i="7"/>
  <c r="AQ386" i="7"/>
  <c r="AW386" i="7"/>
  <c r="BD386" i="7"/>
  <c r="AL386" i="7"/>
  <c r="D387" i="7"/>
  <c r="AI386" i="7"/>
  <c r="AO386" i="7"/>
  <c r="S386" i="7" s="1"/>
  <c r="BE241" i="7"/>
  <c r="AF241" i="7"/>
  <c r="AJ241" i="7"/>
  <c r="W241" i="7"/>
  <c r="AU241" i="7"/>
  <c r="I242" i="7"/>
  <c r="AT241" i="7"/>
  <c r="AW241" i="7"/>
  <c r="X241" i="7"/>
  <c r="AB241" i="7"/>
  <c r="BB241" i="7"/>
  <c r="AO241" i="7"/>
  <c r="BA241" i="7"/>
  <c r="AQ241" i="7"/>
  <c r="AL241" i="7"/>
  <c r="AE241" i="7"/>
  <c r="V241" i="7"/>
  <c r="AG241" i="7"/>
  <c r="AS241" i="7"/>
  <c r="AA241" i="7"/>
  <c r="AD241" i="7"/>
  <c r="Y241" i="7"/>
  <c r="AK241" i="7"/>
  <c r="AP241" i="7"/>
  <c r="AY241" i="7"/>
  <c r="H242" i="7"/>
  <c r="AM241" i="7"/>
  <c r="BD241" i="7"/>
  <c r="AC241" i="7"/>
  <c r="Z241" i="7"/>
  <c r="AI241" i="7"/>
  <c r="F242" i="7"/>
  <c r="AN241" i="7"/>
  <c r="AH241" i="7"/>
  <c r="AV241" i="7"/>
  <c r="AZ241" i="7"/>
  <c r="BC241" i="7"/>
  <c r="AX241" i="7"/>
  <c r="D242" i="7"/>
  <c r="AR241" i="7"/>
  <c r="S241" i="7" s="1"/>
  <c r="J242" i="7"/>
  <c r="V449" i="7" l="1"/>
  <c r="W48" i="7" s="1"/>
  <c r="W449" i="7" s="1"/>
  <c r="X48" i="7" s="1"/>
  <c r="X449" i="7" s="1"/>
  <c r="Y48" i="7" s="1"/>
  <c r="Y449" i="7" s="1"/>
  <c r="Z48" i="7" s="1"/>
  <c r="Z449" i="7" s="1"/>
  <c r="AA48" i="7" s="1"/>
  <c r="AA449" i="7" s="1"/>
  <c r="AB48" i="7" s="1"/>
  <c r="AB449" i="7" s="1"/>
  <c r="AC48" i="7" s="1"/>
  <c r="AC449" i="7" s="1"/>
  <c r="AD48" i="7" s="1"/>
  <c r="AD449" i="7" s="1"/>
  <c r="AE48" i="7" s="1"/>
  <c r="AE449" i="7" s="1"/>
  <c r="AF48" i="7" s="1"/>
  <c r="AF449" i="7" s="1"/>
  <c r="AG48" i="7" s="1"/>
  <c r="AG449" i="7" s="1"/>
  <c r="AH48" i="7" s="1"/>
  <c r="AH449" i="7" s="1"/>
  <c r="AI48" i="7" s="1"/>
  <c r="AI449" i="7" s="1"/>
  <c r="AJ48" i="7" s="1"/>
  <c r="AJ449" i="7" s="1"/>
  <c r="AK48" i="7" s="1"/>
  <c r="AK449" i="7" s="1"/>
  <c r="AL48" i="7" s="1"/>
  <c r="AL449" i="7" s="1"/>
  <c r="AM48" i="7" s="1"/>
  <c r="AM449" i="7" s="1"/>
  <c r="AN48" i="7" s="1"/>
  <c r="AN449" i="7" s="1"/>
  <c r="AO48" i="7" s="1"/>
  <c r="AO449" i="7" s="1"/>
  <c r="AP48" i="7" s="1"/>
  <c r="AP449" i="7" s="1"/>
  <c r="AQ48" i="7" s="1"/>
  <c r="AQ449" i="7" s="1"/>
  <c r="AR48" i="7" s="1"/>
  <c r="AR449" i="7" s="1"/>
  <c r="AS48" i="7" s="1"/>
  <c r="AS449" i="7" s="1"/>
  <c r="AT48" i="7" s="1"/>
  <c r="AT449" i="7" s="1"/>
  <c r="AU48" i="7" s="1"/>
  <c r="AU449" i="7" s="1"/>
  <c r="AV48" i="7" s="1"/>
  <c r="AV449" i="7" s="1"/>
  <c r="AW48" i="7" s="1"/>
  <c r="AW449" i="7" s="1"/>
  <c r="AX48" i="7" s="1"/>
  <c r="AX449" i="7" s="1"/>
  <c r="AY48" i="7" s="1"/>
  <c r="AY449" i="7" s="1"/>
  <c r="AZ48" i="7" s="1"/>
  <c r="AZ449" i="7" s="1"/>
  <c r="BA48" i="7" s="1"/>
  <c r="BA449" i="7" s="1"/>
  <c r="BB48" i="7" s="1"/>
  <c r="BB449" i="7" s="1"/>
  <c r="BC48" i="7" s="1"/>
  <c r="BC449" i="7" s="1"/>
  <c r="BD48" i="7" s="1"/>
  <c r="BD449" i="7" s="1"/>
  <c r="BE48" i="7" s="1"/>
  <c r="BE449" i="7" s="1"/>
  <c r="B389" i="7"/>
  <c r="AO418" i="7"/>
  <c r="BA44" i="7"/>
  <c r="AW433" i="7"/>
  <c r="AW27" i="7"/>
  <c r="S449" i="7"/>
  <c r="AX387" i="7"/>
  <c r="Y387" i="7"/>
  <c r="AM387" i="7"/>
  <c r="AQ387" i="7"/>
  <c r="AP387" i="7"/>
  <c r="BD387" i="7"/>
  <c r="AE387" i="7"/>
  <c r="AK387" i="7"/>
  <c r="AR387" i="7"/>
  <c r="AH387" i="7"/>
  <c r="AV387" i="7"/>
  <c r="W387" i="7"/>
  <c r="AJ387" i="7"/>
  <c r="AI387" i="7"/>
  <c r="AN387" i="7"/>
  <c r="AZ387" i="7"/>
  <c r="AS387" i="7"/>
  <c r="Z387" i="7"/>
  <c r="BB387" i="7"/>
  <c r="AA387" i="7"/>
  <c r="BE387" i="7"/>
  <c r="AF387" i="7"/>
  <c r="AT387" i="7"/>
  <c r="AC387" i="7"/>
  <c r="J388" i="7"/>
  <c r="BA387" i="7"/>
  <c r="D388" i="7"/>
  <c r="AW387" i="7"/>
  <c r="X387" i="7"/>
  <c r="AL387" i="7"/>
  <c r="AY387" i="7"/>
  <c r="I388" i="7"/>
  <c r="V387" i="7"/>
  <c r="AO387" i="7"/>
  <c r="BC387" i="7"/>
  <c r="AD387" i="7"/>
  <c r="AB387" i="7"/>
  <c r="H388" i="7"/>
  <c r="AG387" i="7"/>
  <c r="AU387" i="7"/>
  <c r="S387" i="7" s="1"/>
  <c r="F388" i="7"/>
  <c r="BB242" i="7"/>
  <c r="AC242" i="7"/>
  <c r="AG242" i="7"/>
  <c r="AQ242" i="7"/>
  <c r="AZ242" i="7"/>
  <c r="D243" i="7"/>
  <c r="AT242" i="7"/>
  <c r="AX242" i="7"/>
  <c r="Y242" i="7"/>
  <c r="AA242" i="7"/>
  <c r="AL242" i="7"/>
  <c r="AP242" i="7"/>
  <c r="AV242" i="7"/>
  <c r="BD242" i="7"/>
  <c r="AY242" i="7"/>
  <c r="AJ242" i="7"/>
  <c r="AD242" i="7"/>
  <c r="AH242" i="7"/>
  <c r="AF242" i="7"/>
  <c r="AN242" i="7"/>
  <c r="AI242" i="7"/>
  <c r="V242" i="7"/>
  <c r="Z242" i="7"/>
  <c r="AU242" i="7"/>
  <c r="X242" i="7"/>
  <c r="I243" i="7"/>
  <c r="BA242" i="7"/>
  <c r="BE242" i="7"/>
  <c r="AE242" i="7"/>
  <c r="BC242" i="7"/>
  <c r="H243" i="7"/>
  <c r="AS242" i="7"/>
  <c r="AW242" i="7"/>
  <c r="AR242" i="7"/>
  <c r="AM242" i="7"/>
  <c r="J243" i="7"/>
  <c r="F243" i="7"/>
  <c r="AK242" i="7"/>
  <c r="AO242" i="7"/>
  <c r="AB242" i="7"/>
  <c r="W242" i="7"/>
  <c r="S242" i="7" s="1"/>
  <c r="B390" i="7" l="1"/>
  <c r="AP17" i="7"/>
  <c r="BB18" i="7"/>
  <c r="BB419" i="7" s="1"/>
  <c r="BA445" i="7"/>
  <c r="AX32" i="7"/>
  <c r="AW428" i="7"/>
  <c r="BC388" i="7"/>
  <c r="AU388" i="7"/>
  <c r="V388" i="7"/>
  <c r="AB388" i="7"/>
  <c r="AH388" i="7"/>
  <c r="AG388" i="7"/>
  <c r="AM388" i="7"/>
  <c r="AE388" i="7"/>
  <c r="AS388" i="7"/>
  <c r="AQ388" i="7"/>
  <c r="AF388" i="7"/>
  <c r="X388" i="7"/>
  <c r="AP388" i="7"/>
  <c r="AX388" i="7"/>
  <c r="W388" i="7"/>
  <c r="AK388" i="7"/>
  <c r="AI388" i="7"/>
  <c r="AW388" i="7"/>
  <c r="J389" i="7"/>
  <c r="AJ388" i="7"/>
  <c r="D389" i="7"/>
  <c r="Y388" i="7"/>
  <c r="BB388" i="7"/>
  <c r="AC388" i="7"/>
  <c r="AA388" i="7"/>
  <c r="Z388" i="7"/>
  <c r="I389" i="7"/>
  <c r="BE388" i="7"/>
  <c r="AY388" i="7"/>
  <c r="AT388" i="7"/>
  <c r="AZ388" i="7"/>
  <c r="AO388" i="7"/>
  <c r="BD388" i="7"/>
  <c r="H389" i="7"/>
  <c r="AL388" i="7"/>
  <c r="AR388" i="7"/>
  <c r="AN388" i="7"/>
  <c r="AV388" i="7"/>
  <c r="F389" i="7"/>
  <c r="AD388" i="7"/>
  <c r="BA388" i="7"/>
  <c r="S388" i="7" s="1"/>
  <c r="AY243" i="7"/>
  <c r="BC243" i="7"/>
  <c r="AD243" i="7"/>
  <c r="AV243" i="7"/>
  <c r="Y243" i="7"/>
  <c r="F244" i="7"/>
  <c r="AQ243" i="7"/>
  <c r="AU243" i="7"/>
  <c r="V243" i="7"/>
  <c r="AF243" i="7"/>
  <c r="X243" i="7"/>
  <c r="AI243" i="7"/>
  <c r="AM243" i="7"/>
  <c r="BA243" i="7"/>
  <c r="AS243" i="7"/>
  <c r="BE243" i="7"/>
  <c r="AL243" i="7"/>
  <c r="AA243" i="7"/>
  <c r="AE243" i="7"/>
  <c r="AK243" i="7"/>
  <c r="AC243" i="7"/>
  <c r="BD243" i="7"/>
  <c r="AX243" i="7"/>
  <c r="W243" i="7"/>
  <c r="AZ243" i="7"/>
  <c r="AR243" i="7"/>
  <c r="D244" i="7"/>
  <c r="AP243" i="7"/>
  <c r="BB243" i="7"/>
  <c r="AJ243" i="7"/>
  <c r="AB243" i="7"/>
  <c r="J244" i="7"/>
  <c r="AG243" i="7"/>
  <c r="H244" i="7"/>
  <c r="AH243" i="7"/>
  <c r="AT243" i="7"/>
  <c r="AW243" i="7"/>
  <c r="AO243" i="7"/>
  <c r="I244" i="7"/>
  <c r="Z243" i="7"/>
  <c r="AN243" i="7"/>
  <c r="S243" i="7" s="1"/>
  <c r="B391" i="7" l="1"/>
  <c r="AP418" i="7"/>
  <c r="BB44" i="7"/>
  <c r="AX433" i="7"/>
  <c r="AX27" i="7"/>
  <c r="AZ389" i="7"/>
  <c r="AX389" i="7"/>
  <c r="Y389" i="7"/>
  <c r="BC389" i="7"/>
  <c r="BB389" i="7"/>
  <c r="J390" i="7"/>
  <c r="AR389" i="7"/>
  <c r="AP389" i="7"/>
  <c r="BD389" i="7"/>
  <c r="AK389" i="7"/>
  <c r="AT389" i="7"/>
  <c r="AJ389" i="7"/>
  <c r="AH389" i="7"/>
  <c r="AV389" i="7"/>
  <c r="BA389" i="7"/>
  <c r="AE389" i="7"/>
  <c r="AA389" i="7"/>
  <c r="H390" i="7"/>
  <c r="AB389" i="7"/>
  <c r="Z389" i="7"/>
  <c r="AN389" i="7"/>
  <c r="AD389" i="7"/>
  <c r="AS389" i="7"/>
  <c r="AG389" i="7"/>
  <c r="AY389" i="7"/>
  <c r="BE389" i="7"/>
  <c r="AF389" i="7"/>
  <c r="AU389" i="7"/>
  <c r="F390" i="7"/>
  <c r="V389" i="7"/>
  <c r="AQ389" i="7"/>
  <c r="AW389" i="7"/>
  <c r="X389" i="7"/>
  <c r="AC389" i="7"/>
  <c r="D390" i="7"/>
  <c r="AI389" i="7"/>
  <c r="AO389" i="7"/>
  <c r="AM389" i="7"/>
  <c r="W389" i="7"/>
  <c r="I390" i="7"/>
  <c r="AL389" i="7"/>
  <c r="S389" i="7" s="1"/>
  <c r="BD244" i="7"/>
  <c r="AE244" i="7"/>
  <c r="AJ244" i="7"/>
  <c r="AW244" i="7"/>
  <c r="BE244" i="7"/>
  <c r="I245" i="7"/>
  <c r="AD244" i="7"/>
  <c r="AV244" i="7"/>
  <c r="W244" i="7"/>
  <c r="AB244" i="7"/>
  <c r="Z244" i="7"/>
  <c r="BB244" i="7"/>
  <c r="AN244" i="7"/>
  <c r="BA244" i="7"/>
  <c r="AY244" i="7"/>
  <c r="AT244" i="7"/>
  <c r="AH244" i="7"/>
  <c r="AM244" i="7"/>
  <c r="AF244" i="7"/>
  <c r="AS244" i="7"/>
  <c r="AQ244" i="7"/>
  <c r="Y244" i="7"/>
  <c r="AG244" i="7"/>
  <c r="AL244" i="7"/>
  <c r="X244" i="7"/>
  <c r="AK244" i="7"/>
  <c r="AI244" i="7"/>
  <c r="AP244" i="7"/>
  <c r="J245" i="7"/>
  <c r="BC244" i="7"/>
  <c r="AC244" i="7"/>
  <c r="AA244" i="7"/>
  <c r="V244" i="7"/>
  <c r="H245" i="7"/>
  <c r="D245" i="7"/>
  <c r="AU244" i="7"/>
  <c r="AZ244" i="7"/>
  <c r="AX244" i="7"/>
  <c r="AO244" i="7"/>
  <c r="F245" i="7"/>
  <c r="AR244" i="7"/>
  <c r="S244" i="7" s="1"/>
  <c r="B392" i="7" l="1"/>
  <c r="AQ17" i="7"/>
  <c r="BC18" i="7"/>
  <c r="BC419" i="7" s="1"/>
  <c r="BB445" i="7"/>
  <c r="AY32" i="7"/>
  <c r="AX428" i="7"/>
  <c r="BE390" i="7"/>
  <c r="AF390" i="7"/>
  <c r="AT390" i="7"/>
  <c r="AP390" i="7"/>
  <c r="AH390" i="7"/>
  <c r="D391" i="7"/>
  <c r="F391" i="7"/>
  <c r="AW390" i="7"/>
  <c r="X390" i="7"/>
  <c r="AL390" i="7"/>
  <c r="AJ390" i="7"/>
  <c r="Z390" i="7"/>
  <c r="AO390" i="7"/>
  <c r="BC390" i="7"/>
  <c r="AD390" i="7"/>
  <c r="AI390" i="7"/>
  <c r="AR390" i="7"/>
  <c r="AN390" i="7"/>
  <c r="AG390" i="7"/>
  <c r="AU390" i="7"/>
  <c r="V390" i="7"/>
  <c r="AY390" i="7"/>
  <c r="AZ390" i="7"/>
  <c r="AQ390" i="7"/>
  <c r="Y390" i="7"/>
  <c r="AM390" i="7"/>
  <c r="BA390" i="7"/>
  <c r="AB390" i="7"/>
  <c r="J391" i="7"/>
  <c r="BD390" i="7"/>
  <c r="AE390" i="7"/>
  <c r="AS390" i="7"/>
  <c r="AX390" i="7"/>
  <c r="I391" i="7"/>
  <c r="AC390" i="7"/>
  <c r="AV390" i="7"/>
  <c r="W390" i="7"/>
  <c r="AK390" i="7"/>
  <c r="AA390" i="7"/>
  <c r="H391" i="7"/>
  <c r="BB390" i="7"/>
  <c r="S390" i="7" s="1"/>
  <c r="BA245" i="7"/>
  <c r="AX245" i="7"/>
  <c r="Y245" i="7"/>
  <c r="AU245" i="7"/>
  <c r="AI245" i="7"/>
  <c r="D246" i="7"/>
  <c r="V245" i="7"/>
  <c r="AD245" i="7"/>
  <c r="AS245" i="7"/>
  <c r="AP245" i="7"/>
  <c r="BD245" i="7"/>
  <c r="AA245" i="7"/>
  <c r="AE245" i="7"/>
  <c r="AK245" i="7"/>
  <c r="AH245" i="7"/>
  <c r="AV245" i="7"/>
  <c r="AT245" i="7"/>
  <c r="BC245" i="7"/>
  <c r="BB245" i="7"/>
  <c r="AW245" i="7"/>
  <c r="F246" i="7"/>
  <c r="AC245" i="7"/>
  <c r="Z245" i="7"/>
  <c r="AN245" i="7"/>
  <c r="W245" i="7"/>
  <c r="AG245" i="7"/>
  <c r="AZ245" i="7"/>
  <c r="BE245" i="7"/>
  <c r="AF245" i="7"/>
  <c r="AQ245" i="7"/>
  <c r="H246" i="7"/>
  <c r="AR245" i="7"/>
  <c r="X245" i="7"/>
  <c r="I246" i="7"/>
  <c r="AJ245" i="7"/>
  <c r="AO245" i="7"/>
  <c r="AY245" i="7"/>
  <c r="AM245" i="7"/>
  <c r="J246" i="7"/>
  <c r="AB245" i="7"/>
  <c r="AL245" i="7"/>
  <c r="S245" i="7" s="1"/>
  <c r="B393" i="7" l="1"/>
  <c r="AQ418" i="7"/>
  <c r="BC44" i="7"/>
  <c r="AY433" i="7"/>
  <c r="AY27" i="7"/>
  <c r="AD391" i="7"/>
  <c r="AT391" i="7"/>
  <c r="AZ391" i="7"/>
  <c r="AX391" i="7"/>
  <c r="AG391" i="7"/>
  <c r="AF391" i="7"/>
  <c r="V391" i="7"/>
  <c r="I392" i="7"/>
  <c r="BA391" i="7"/>
  <c r="AY391" i="7"/>
  <c r="AN391" i="7"/>
  <c r="Y391" i="7"/>
  <c r="H392" i="7"/>
  <c r="AC391" i="7"/>
  <c r="BD391" i="7"/>
  <c r="J392" i="7"/>
  <c r="AR391" i="7"/>
  <c r="AP391" i="7"/>
  <c r="Z391" i="7"/>
  <c r="AS391" i="7"/>
  <c r="AQ391" i="7"/>
  <c r="BE391" i="7"/>
  <c r="BC391" i="7"/>
  <c r="F392" i="7"/>
  <c r="BB391" i="7"/>
  <c r="AA391" i="7"/>
  <c r="AE391" i="7"/>
  <c r="AB391" i="7"/>
  <c r="AK391" i="7"/>
  <c r="AI391" i="7"/>
  <c r="AM391" i="7"/>
  <c r="AU391" i="7"/>
  <c r="D392" i="7"/>
  <c r="AO391" i="7"/>
  <c r="AL391" i="7"/>
  <c r="AW391" i="7"/>
  <c r="X391" i="7"/>
  <c r="AJ391" i="7"/>
  <c r="AH391" i="7"/>
  <c r="W391" i="7"/>
  <c r="AV391" i="7"/>
  <c r="S391" i="7" s="1"/>
  <c r="AX246" i="7"/>
  <c r="Y246" i="7"/>
  <c r="BB246" i="7"/>
  <c r="AC246" i="7"/>
  <c r="AN246" i="7"/>
  <c r="D247" i="7"/>
  <c r="AP246" i="7"/>
  <c r="BD246" i="7"/>
  <c r="AT246" i="7"/>
  <c r="AZ246" i="7"/>
  <c r="AH246" i="7"/>
  <c r="AV246" i="7"/>
  <c r="AL246" i="7"/>
  <c r="AB246" i="7"/>
  <c r="AI246" i="7"/>
  <c r="AM246" i="7"/>
  <c r="I247" i="7"/>
  <c r="W246" i="7"/>
  <c r="AK246" i="7"/>
  <c r="Z246" i="7"/>
  <c r="BC246" i="7"/>
  <c r="AD246" i="7"/>
  <c r="AY246" i="7"/>
  <c r="AF246" i="7"/>
  <c r="BA246" i="7"/>
  <c r="BE246" i="7"/>
  <c r="AU246" i="7"/>
  <c r="V246" i="7"/>
  <c r="AA246" i="7"/>
  <c r="J247" i="7"/>
  <c r="AR246" i="7"/>
  <c r="H247" i="7"/>
  <c r="AG246" i="7"/>
  <c r="AQ246" i="7"/>
  <c r="AJ246" i="7"/>
  <c r="AW246" i="7"/>
  <c r="F247" i="7"/>
  <c r="AO246" i="7"/>
  <c r="AE246" i="7"/>
  <c r="AS246" i="7"/>
  <c r="X246" i="7"/>
  <c r="S246" i="7" s="1"/>
  <c r="B394" i="7" l="1"/>
  <c r="AR17" i="7"/>
  <c r="BD18" i="7"/>
  <c r="BD419" i="7" s="1"/>
  <c r="BC445" i="7"/>
  <c r="AZ32" i="7"/>
  <c r="AY428" i="7"/>
  <c r="AA392" i="7"/>
  <c r="AQ392" i="7"/>
  <c r="AW392" i="7"/>
  <c r="X392" i="7"/>
  <c r="BB392" i="7"/>
  <c r="AR392" i="7"/>
  <c r="AJ392" i="7"/>
  <c r="AZ392" i="7"/>
  <c r="AX392" i="7"/>
  <c r="D393" i="7"/>
  <c r="AP392" i="7"/>
  <c r="BD392" i="7"/>
  <c r="AE392" i="7"/>
  <c r="AT392" i="7"/>
  <c r="J393" i="7"/>
  <c r="BE392" i="7"/>
  <c r="AS392" i="7"/>
  <c r="AI392" i="7"/>
  <c r="V392" i="7"/>
  <c r="AD392" i="7"/>
  <c r="AM392" i="7"/>
  <c r="AH392" i="7"/>
  <c r="AV392" i="7"/>
  <c r="W392" i="7"/>
  <c r="AB392" i="7"/>
  <c r="H393" i="7"/>
  <c r="AY392" i="7"/>
  <c r="AK392" i="7"/>
  <c r="AO392" i="7"/>
  <c r="AU392" i="7"/>
  <c r="AC392" i="7"/>
  <c r="Z392" i="7"/>
  <c r="AN392" i="7"/>
  <c r="AL392" i="7"/>
  <c r="BA392" i="7"/>
  <c r="F393" i="7"/>
  <c r="AF392" i="7"/>
  <c r="I393" i="7"/>
  <c r="BC392" i="7"/>
  <c r="AG392" i="7"/>
  <c r="Y392" i="7"/>
  <c r="S392" i="7" s="1"/>
  <c r="BC247" i="7"/>
  <c r="AD247" i="7"/>
  <c r="AJ247" i="7"/>
  <c r="AH247" i="7"/>
  <c r="BD247" i="7"/>
  <c r="D248" i="7"/>
  <c r="AU247" i="7"/>
  <c r="V247" i="7"/>
  <c r="AB247" i="7"/>
  <c r="Z247" i="7"/>
  <c r="X247" i="7"/>
  <c r="AM247" i="7"/>
  <c r="BA247" i="7"/>
  <c r="AY247" i="7"/>
  <c r="AO247" i="7"/>
  <c r="AW247" i="7"/>
  <c r="AP247" i="7"/>
  <c r="AE247" i="7"/>
  <c r="AS247" i="7"/>
  <c r="AQ247" i="7"/>
  <c r="AN247" i="7"/>
  <c r="AV247" i="7"/>
  <c r="Y247" i="7"/>
  <c r="W247" i="7"/>
  <c r="AK247" i="7"/>
  <c r="AI247" i="7"/>
  <c r="AG247" i="7"/>
  <c r="J248" i="7"/>
  <c r="AR247" i="7"/>
  <c r="BB247" i="7"/>
  <c r="AC247" i="7"/>
  <c r="AA247" i="7"/>
  <c r="AF247" i="7"/>
  <c r="I248" i="7"/>
  <c r="F248" i="7"/>
  <c r="AT247" i="7"/>
  <c r="AZ247" i="7"/>
  <c r="AX247" i="7"/>
  <c r="BE247" i="7"/>
  <c r="H248" i="7"/>
  <c r="AL247" i="7"/>
  <c r="S247" i="7" s="1"/>
  <c r="B395" i="7" l="1"/>
  <c r="AR418" i="7"/>
  <c r="BD44" i="7"/>
  <c r="AZ433" i="7"/>
  <c r="AZ27" i="7"/>
  <c r="AK393" i="7"/>
  <c r="AF393" i="7"/>
  <c r="AM393" i="7"/>
  <c r="AI393" i="7"/>
  <c r="AR393" i="7"/>
  <c r="AC393" i="7"/>
  <c r="W393" i="7"/>
  <c r="AD393" i="7"/>
  <c r="BB393" i="7"/>
  <c r="AH393" i="7"/>
  <c r="BD393" i="7"/>
  <c r="AP393" i="7"/>
  <c r="AN393" i="7"/>
  <c r="AU393" i="7"/>
  <c r="AZ393" i="7"/>
  <c r="F394" i="7"/>
  <c r="AX393" i="7"/>
  <c r="I394" i="7"/>
  <c r="AS393" i="7"/>
  <c r="AJ393" i="7"/>
  <c r="AY393" i="7"/>
  <c r="AA393" i="7"/>
  <c r="AG393" i="7"/>
  <c r="AE393" i="7"/>
  <c r="AL393" i="7"/>
  <c r="Z393" i="7"/>
  <c r="D394" i="7"/>
  <c r="BA393" i="7"/>
  <c r="AQ393" i="7"/>
  <c r="AO393" i="7"/>
  <c r="AV393" i="7"/>
  <c r="AT393" i="7"/>
  <c r="AW393" i="7"/>
  <c r="H394" i="7"/>
  <c r="X393" i="7"/>
  <c r="V393" i="7"/>
  <c r="AB393" i="7"/>
  <c r="Y393" i="7"/>
  <c r="J394" i="7"/>
  <c r="BE393" i="7"/>
  <c r="BC393" i="7"/>
  <c r="S393" i="7" s="1"/>
  <c r="BA248" i="7"/>
  <c r="AW248" i="7"/>
  <c r="AN248" i="7"/>
  <c r="AV248" i="7"/>
  <c r="V248" i="7"/>
  <c r="D249" i="7"/>
  <c r="J249" i="7"/>
  <c r="Z248" i="7"/>
  <c r="AS248" i="7"/>
  <c r="AO248" i="7"/>
  <c r="AB248" i="7"/>
  <c r="AJ248" i="7"/>
  <c r="BD248" i="7"/>
  <c r="AK248" i="7"/>
  <c r="AG248" i="7"/>
  <c r="AZ248" i="7"/>
  <c r="X248" i="7"/>
  <c r="AT248" i="7"/>
  <c r="AY248" i="7"/>
  <c r="AE248" i="7"/>
  <c r="AC248" i="7"/>
  <c r="Y248" i="7"/>
  <c r="AM248" i="7"/>
  <c r="AU248" i="7"/>
  <c r="AR248" i="7"/>
  <c r="BE248" i="7"/>
  <c r="AX248" i="7"/>
  <c r="BC248" i="7"/>
  <c r="AA248" i="7"/>
  <c r="AI248" i="7"/>
  <c r="H249" i="7"/>
  <c r="W248" i="7"/>
  <c r="F249" i="7"/>
  <c r="AP248" i="7"/>
  <c r="AQ248" i="7"/>
  <c r="AH248" i="7"/>
  <c r="AD248" i="7"/>
  <c r="AL248" i="7"/>
  <c r="AF248" i="7"/>
  <c r="I249" i="7"/>
  <c r="BB248" i="7"/>
  <c r="S248" i="7" s="1"/>
  <c r="B396" i="7" l="1"/>
  <c r="AS17" i="7"/>
  <c r="BE18" i="7"/>
  <c r="BE419" i="7" s="1"/>
  <c r="BD445" i="7"/>
  <c r="BA32" i="7"/>
  <c r="AZ428" i="7"/>
  <c r="AX394" i="7"/>
  <c r="V394" i="7"/>
  <c r="AU394" i="7"/>
  <c r="AR394" i="7"/>
  <c r="BA394" i="7"/>
  <c r="H395" i="7"/>
  <c r="AP394" i="7"/>
  <c r="AW394" i="7"/>
  <c r="AJ394" i="7"/>
  <c r="AG394" i="7"/>
  <c r="AO394" i="7"/>
  <c r="AH394" i="7"/>
  <c r="AM394" i="7"/>
  <c r="Y394" i="7"/>
  <c r="W394" i="7"/>
  <c r="AE394" i="7"/>
  <c r="AD394" i="7"/>
  <c r="AF394" i="7"/>
  <c r="Z394" i="7"/>
  <c r="AB394" i="7"/>
  <c r="BD394" i="7"/>
  <c r="AZ394" i="7"/>
  <c r="AC394" i="7"/>
  <c r="BB394" i="7"/>
  <c r="AV394" i="7"/>
  <c r="AS394" i="7"/>
  <c r="AY394" i="7"/>
  <c r="I395" i="7"/>
  <c r="BC394" i="7"/>
  <c r="J395" i="7"/>
  <c r="AT394" i="7"/>
  <c r="AK394" i="7"/>
  <c r="AI394" i="7"/>
  <c r="AQ394" i="7"/>
  <c r="F395" i="7"/>
  <c r="BE394" i="7"/>
  <c r="AL394" i="7"/>
  <c r="AA394" i="7"/>
  <c r="X394" i="7"/>
  <c r="AN394" i="7"/>
  <c r="S394" i="7" s="1"/>
  <c r="D395" i="7"/>
  <c r="AX249" i="7"/>
  <c r="W249" i="7"/>
  <c r="Y249" i="7"/>
  <c r="BE249" i="7"/>
  <c r="AB249" i="7"/>
  <c r="D250" i="7"/>
  <c r="AC249" i="7"/>
  <c r="AS249" i="7"/>
  <c r="AK249" i="7"/>
  <c r="AP249" i="7"/>
  <c r="BB249" i="7"/>
  <c r="AW249" i="7"/>
  <c r="AR249" i="7"/>
  <c r="AA249" i="7"/>
  <c r="AH249" i="7"/>
  <c r="AT249" i="7"/>
  <c r="AJ249" i="7"/>
  <c r="AF249" i="7"/>
  <c r="BA249" i="7"/>
  <c r="BC249" i="7"/>
  <c r="AQ249" i="7"/>
  <c r="V249" i="7"/>
  <c r="I250" i="7"/>
  <c r="AY249" i="7"/>
  <c r="H250" i="7"/>
  <c r="AE249" i="7"/>
  <c r="AN249" i="7"/>
  <c r="Z249" i="7"/>
  <c r="AL249" i="7"/>
  <c r="X249" i="7"/>
  <c r="BD249" i="7"/>
  <c r="AZ249" i="7"/>
  <c r="AD249" i="7"/>
  <c r="AV249" i="7"/>
  <c r="J250" i="7"/>
  <c r="AU249" i="7"/>
  <c r="AI249" i="7"/>
  <c r="AM249" i="7"/>
  <c r="AO249" i="7"/>
  <c r="AG249" i="7"/>
  <c r="S249" i="7" s="1"/>
  <c r="F250" i="7"/>
  <c r="S419" i="7"/>
  <c r="B397" i="7" l="1"/>
  <c r="AS418" i="7"/>
  <c r="BE44" i="7"/>
  <c r="BA433" i="7"/>
  <c r="BA27" i="7"/>
  <c r="BC395" i="7"/>
  <c r="AC395" i="7"/>
  <c r="BB395" i="7"/>
  <c r="Y395" i="7"/>
  <c r="BE395" i="7"/>
  <c r="F396" i="7"/>
  <c r="AI395" i="7"/>
  <c r="X395" i="7"/>
  <c r="AA395" i="7"/>
  <c r="AR395" i="7"/>
  <c r="V395" i="7"/>
  <c r="AU395" i="7"/>
  <c r="AY395" i="7"/>
  <c r="AO395" i="7"/>
  <c r="AW395" i="7"/>
  <c r="AV395" i="7"/>
  <c r="AM395" i="7"/>
  <c r="AQ395" i="7"/>
  <c r="AB395" i="7"/>
  <c r="AJ395" i="7"/>
  <c r="AT395" i="7"/>
  <c r="AE395" i="7"/>
  <c r="AZ395" i="7"/>
  <c r="AF395" i="7"/>
  <c r="W395" i="7"/>
  <c r="AN395" i="7"/>
  <c r="J396" i="7"/>
  <c r="AL395" i="7"/>
  <c r="BA395" i="7"/>
  <c r="BD395" i="7"/>
  <c r="Z395" i="7"/>
  <c r="AH395" i="7"/>
  <c r="H396" i="7"/>
  <c r="AS395" i="7"/>
  <c r="AP395" i="7"/>
  <c r="AX395" i="7"/>
  <c r="AG395" i="7"/>
  <c r="D396" i="7"/>
  <c r="AK395" i="7"/>
  <c r="AD395" i="7"/>
  <c r="S395" i="7" s="1"/>
  <c r="I396" i="7"/>
  <c r="BC250" i="7"/>
  <c r="AD250" i="7"/>
  <c r="AI250" i="7"/>
  <c r="AV250" i="7"/>
  <c r="AO250" i="7"/>
  <c r="H251" i="7"/>
  <c r="BD250" i="7"/>
  <c r="AU250" i="7"/>
  <c r="V250" i="7"/>
  <c r="AA250" i="7"/>
  <c r="AF250" i="7"/>
  <c r="AN250" i="7"/>
  <c r="AM250" i="7"/>
  <c r="AZ250" i="7"/>
  <c r="BA250" i="7"/>
  <c r="AS250" i="7"/>
  <c r="Y250" i="7"/>
  <c r="D251" i="7"/>
  <c r="AE250" i="7"/>
  <c r="AR250" i="7"/>
  <c r="AK250" i="7"/>
  <c r="AC250" i="7"/>
  <c r="X250" i="7"/>
  <c r="AG250" i="7"/>
  <c r="W250" i="7"/>
  <c r="AJ250" i="7"/>
  <c r="AX250" i="7"/>
  <c r="AP250" i="7"/>
  <c r="J251" i="7"/>
  <c r="BB250" i="7"/>
  <c r="AB250" i="7"/>
  <c r="AH250" i="7"/>
  <c r="Z250" i="7"/>
  <c r="I251" i="7"/>
  <c r="F251" i="7"/>
  <c r="AL250" i="7"/>
  <c r="AT250" i="7"/>
  <c r="AY250" i="7"/>
  <c r="AW250" i="7"/>
  <c r="BE250" i="7"/>
  <c r="AQ250" i="7"/>
  <c r="S250" i="7" s="1"/>
  <c r="B398" i="7" l="1"/>
  <c r="AT17" i="7"/>
  <c r="BE445" i="7"/>
  <c r="BB32" i="7"/>
  <c r="BA428" i="7"/>
  <c r="BA396" i="7"/>
  <c r="AX396" i="7"/>
  <c r="X396" i="7"/>
  <c r="W396" i="7"/>
  <c r="AD396" i="7"/>
  <c r="AS396" i="7"/>
  <c r="AP396" i="7"/>
  <c r="AQ396" i="7"/>
  <c r="BB396" i="7"/>
  <c r="AK396" i="7"/>
  <c r="AH396" i="7"/>
  <c r="AA396" i="7"/>
  <c r="AL396" i="7"/>
  <c r="AU396" i="7"/>
  <c r="Z396" i="7"/>
  <c r="BE396" i="7"/>
  <c r="V396" i="7"/>
  <c r="AC396" i="7"/>
  <c r="AT396" i="7"/>
  <c r="AZ396" i="7"/>
  <c r="BD396" i="7"/>
  <c r="AO396" i="7"/>
  <c r="AY396" i="7"/>
  <c r="H397" i="7"/>
  <c r="AW396" i="7"/>
  <c r="AR396" i="7"/>
  <c r="AV396" i="7"/>
  <c r="Y396" i="7"/>
  <c r="AI396" i="7"/>
  <c r="F397" i="7"/>
  <c r="I397" i="7"/>
  <c r="J397" i="7" s="1"/>
  <c r="AJ396" i="7"/>
  <c r="AN396" i="7"/>
  <c r="BC396" i="7"/>
  <c r="AG396" i="7"/>
  <c r="D397" i="7"/>
  <c r="AB396" i="7"/>
  <c r="AF396" i="7"/>
  <c r="AM396" i="7"/>
  <c r="AE396" i="7"/>
  <c r="S396" i="7" s="1"/>
  <c r="BA251" i="7"/>
  <c r="AY251" i="7"/>
  <c r="Y251" i="7"/>
  <c r="AU251" i="7"/>
  <c r="BC251" i="7"/>
  <c r="I252" i="7"/>
  <c r="AS251" i="7"/>
  <c r="AQ251" i="7"/>
  <c r="BD251" i="7"/>
  <c r="Z251" i="7"/>
  <c r="BB251" i="7"/>
  <c r="AK251" i="7"/>
  <c r="AI251" i="7"/>
  <c r="AV251" i="7"/>
  <c r="AT251" i="7"/>
  <c r="AH251" i="7"/>
  <c r="AC251" i="7"/>
  <c r="AA251" i="7"/>
  <c r="AN251" i="7"/>
  <c r="W251" i="7"/>
  <c r="AE251" i="7"/>
  <c r="AZ251" i="7"/>
  <c r="BE251" i="7"/>
  <c r="AF251" i="7"/>
  <c r="AP251" i="7"/>
  <c r="H252" i="7"/>
  <c r="AR251" i="7"/>
  <c r="AW251" i="7"/>
  <c r="X251" i="7"/>
  <c r="V251" i="7"/>
  <c r="F252" i="7"/>
  <c r="AJ251" i="7"/>
  <c r="AO251" i="7"/>
  <c r="AX251" i="7"/>
  <c r="AM251" i="7"/>
  <c r="D252" i="7"/>
  <c r="AB251" i="7"/>
  <c r="AG251" i="7"/>
  <c r="AD251" i="7"/>
  <c r="AL251" i="7"/>
  <c r="S251" i="7" s="1"/>
  <c r="J252" i="7"/>
  <c r="S445" i="7"/>
  <c r="B399" i="7" l="1"/>
  <c r="AT418" i="7"/>
  <c r="BB433" i="7"/>
  <c r="BB27" i="7"/>
  <c r="AX397" i="7"/>
  <c r="Y397" i="7"/>
  <c r="AK397" i="7"/>
  <c r="AQ397" i="7"/>
  <c r="BB397" i="7"/>
  <c r="D398" i="7"/>
  <c r="AP397" i="7"/>
  <c r="BC397" i="7"/>
  <c r="AC397" i="7"/>
  <c r="AA397" i="7"/>
  <c r="AZ397" i="7"/>
  <c r="AH397" i="7"/>
  <c r="AU397" i="7"/>
  <c r="AV397" i="7"/>
  <c r="BD397" i="7"/>
  <c r="AL397" i="7"/>
  <c r="Z397" i="7"/>
  <c r="AM397" i="7"/>
  <c r="AF397" i="7"/>
  <c r="AN397" i="7"/>
  <c r="AY397" i="7"/>
  <c r="BE397" i="7"/>
  <c r="AE397" i="7"/>
  <c r="AT397" i="7"/>
  <c r="X397" i="7"/>
  <c r="J398" i="7"/>
  <c r="AW397" i="7"/>
  <c r="W397" i="7"/>
  <c r="AD397" i="7"/>
  <c r="AJ397" i="7"/>
  <c r="H398" i="7"/>
  <c r="AO397" i="7"/>
  <c r="BA397" i="7"/>
  <c r="AR397" i="7"/>
  <c r="AI397" i="7"/>
  <c r="I398" i="7"/>
  <c r="AG397" i="7"/>
  <c r="AS397" i="7"/>
  <c r="AB397" i="7"/>
  <c r="V397" i="7"/>
  <c r="F398" i="7"/>
  <c r="AX252" i="7"/>
  <c r="Y252" i="7"/>
  <c r="AL252" i="7"/>
  <c r="AB252" i="7"/>
  <c r="BC252" i="7"/>
  <c r="D253" i="7"/>
  <c r="AI252" i="7"/>
  <c r="AP252" i="7"/>
  <c r="BD252" i="7"/>
  <c r="AD252" i="7"/>
  <c r="AU252" i="7"/>
  <c r="AZ252" i="7"/>
  <c r="AH252" i="7"/>
  <c r="AV252" i="7"/>
  <c r="V252" i="7"/>
  <c r="AA252" i="7"/>
  <c r="Z252" i="7"/>
  <c r="AN252" i="7"/>
  <c r="BA252" i="7"/>
  <c r="AR252" i="7"/>
  <c r="AE252" i="7"/>
  <c r="BE252" i="7"/>
  <c r="AF252" i="7"/>
  <c r="AS252" i="7"/>
  <c r="W252" i="7"/>
  <c r="I253" i="7"/>
  <c r="AM252" i="7"/>
  <c r="AW252" i="7"/>
  <c r="X252" i="7"/>
  <c r="AK252" i="7"/>
  <c r="AQ252" i="7"/>
  <c r="H253" i="7"/>
  <c r="F253" i="7"/>
  <c r="AO252" i="7"/>
  <c r="BB252" i="7"/>
  <c r="AC252" i="7"/>
  <c r="J253" i="7"/>
  <c r="AG252" i="7"/>
  <c r="AT252" i="7"/>
  <c r="AY252" i="7"/>
  <c r="AJ252" i="7"/>
  <c r="S252" i="7" s="1"/>
  <c r="S397" i="7"/>
  <c r="V450" i="7" l="1"/>
  <c r="W49" i="7" s="1"/>
  <c r="W450" i="7" s="1"/>
  <c r="X49" i="7" s="1"/>
  <c r="X450" i="7" s="1"/>
  <c r="Y49" i="7" s="1"/>
  <c r="Y450" i="7" s="1"/>
  <c r="Z49" i="7" s="1"/>
  <c r="Z450" i="7" s="1"/>
  <c r="AA49" i="7" s="1"/>
  <c r="AA450" i="7" s="1"/>
  <c r="AB49" i="7" s="1"/>
  <c r="AB450" i="7" s="1"/>
  <c r="AC49" i="7" s="1"/>
  <c r="AC450" i="7" s="1"/>
  <c r="AD49" i="7" s="1"/>
  <c r="AD450" i="7" s="1"/>
  <c r="AE49" i="7" s="1"/>
  <c r="AE450" i="7" s="1"/>
  <c r="AF49" i="7" s="1"/>
  <c r="AF450" i="7" s="1"/>
  <c r="AG49" i="7" s="1"/>
  <c r="AG450" i="7" s="1"/>
  <c r="AH49" i="7" s="1"/>
  <c r="AH450" i="7" s="1"/>
  <c r="AI49" i="7" s="1"/>
  <c r="AI450" i="7" s="1"/>
  <c r="AJ49" i="7" s="1"/>
  <c r="AJ450" i="7" s="1"/>
  <c r="AK49" i="7" s="1"/>
  <c r="AK450" i="7" s="1"/>
  <c r="AL49" i="7" s="1"/>
  <c r="AL450" i="7" s="1"/>
  <c r="AM49" i="7" s="1"/>
  <c r="AM450" i="7" s="1"/>
  <c r="AN49" i="7" s="1"/>
  <c r="AN450" i="7" s="1"/>
  <c r="AO49" i="7" s="1"/>
  <c r="AO450" i="7" s="1"/>
  <c r="AP49" i="7" s="1"/>
  <c r="AP450" i="7" s="1"/>
  <c r="AQ49" i="7" s="1"/>
  <c r="AQ450" i="7" s="1"/>
  <c r="AR49" i="7" s="1"/>
  <c r="AR450" i="7" s="1"/>
  <c r="AS49" i="7" s="1"/>
  <c r="AS450" i="7" s="1"/>
  <c r="AT49" i="7" s="1"/>
  <c r="AT450" i="7" s="1"/>
  <c r="AU49" i="7" s="1"/>
  <c r="AU450" i="7" s="1"/>
  <c r="AV49" i="7" s="1"/>
  <c r="AV450" i="7" s="1"/>
  <c r="AW49" i="7" s="1"/>
  <c r="AW450" i="7" s="1"/>
  <c r="AX49" i="7" s="1"/>
  <c r="AX450" i="7" s="1"/>
  <c r="AY49" i="7" s="1"/>
  <c r="AY450" i="7" s="1"/>
  <c r="AZ49" i="7" s="1"/>
  <c r="AZ450" i="7" s="1"/>
  <c r="BA49" i="7" s="1"/>
  <c r="BA450" i="7" s="1"/>
  <c r="BB49" i="7" s="1"/>
  <c r="BB450" i="7" s="1"/>
  <c r="BC49" i="7" s="1"/>
  <c r="BC450" i="7" s="1"/>
  <c r="BD49" i="7" s="1"/>
  <c r="BD450" i="7" s="1"/>
  <c r="BE49" i="7" s="1"/>
  <c r="BE450" i="7" s="1"/>
  <c r="B400" i="7"/>
  <c r="AU17" i="7"/>
  <c r="BC32" i="7"/>
  <c r="BB428" i="7"/>
  <c r="S450" i="7"/>
  <c r="BC398" i="7"/>
  <c r="AD398" i="7"/>
  <c r="AJ398" i="7"/>
  <c r="AO398" i="7"/>
  <c r="AA398" i="7"/>
  <c r="D399" i="7"/>
  <c r="AU398" i="7"/>
  <c r="V398" i="7"/>
  <c r="AM398" i="7"/>
  <c r="BA398" i="7"/>
  <c r="AX398" i="7"/>
  <c r="BE398" i="7"/>
  <c r="AW398" i="7"/>
  <c r="AV398" i="7"/>
  <c r="AE398" i="7"/>
  <c r="AS398" i="7"/>
  <c r="AP398" i="7"/>
  <c r="AI398" i="7"/>
  <c r="Y398" i="7"/>
  <c r="AT398" i="7"/>
  <c r="H399" i="7"/>
  <c r="AY398" i="7"/>
  <c r="W398" i="7"/>
  <c r="AK398" i="7"/>
  <c r="AH398" i="7"/>
  <c r="BD398" i="7"/>
  <c r="J399" i="7"/>
  <c r="AZ398" i="7"/>
  <c r="AN398" i="7"/>
  <c r="BB398" i="7"/>
  <c r="AC398" i="7"/>
  <c r="Z398" i="7"/>
  <c r="AG398" i="7"/>
  <c r="I399" i="7"/>
  <c r="AQ398" i="7"/>
  <c r="AL398" i="7"/>
  <c r="AR398" i="7"/>
  <c r="X398" i="7"/>
  <c r="AF398" i="7"/>
  <c r="F399" i="7"/>
  <c r="AB398" i="7"/>
  <c r="S398" i="7" s="1"/>
  <c r="BC253" i="7"/>
  <c r="AD253" i="7"/>
  <c r="AI253" i="7"/>
  <c r="AV253" i="7"/>
  <c r="BD253" i="7"/>
  <c r="F254" i="7"/>
  <c r="AG253" i="7"/>
  <c r="D254" i="7"/>
  <c r="AU253" i="7"/>
  <c r="V253" i="7"/>
  <c r="AA253" i="7"/>
  <c r="Y253" i="7"/>
  <c r="AZ253" i="7"/>
  <c r="AM253" i="7"/>
  <c r="BA253" i="7"/>
  <c r="AX253" i="7"/>
  <c r="AR253" i="7"/>
  <c r="AE253" i="7"/>
  <c r="AS253" i="7"/>
  <c r="AP253" i="7"/>
  <c r="X253" i="7"/>
  <c r="AF253" i="7"/>
  <c r="W253" i="7"/>
  <c r="AK253" i="7"/>
  <c r="AH253" i="7"/>
  <c r="AO253" i="7"/>
  <c r="J254" i="7"/>
  <c r="I254" i="7"/>
  <c r="BB253" i="7"/>
  <c r="AC253" i="7"/>
  <c r="Z253" i="7"/>
  <c r="AN253" i="7"/>
  <c r="AT253" i="7"/>
  <c r="AY253" i="7"/>
  <c r="AW253" i="7"/>
  <c r="BE253" i="7"/>
  <c r="H254" i="7"/>
  <c r="AL253" i="7"/>
  <c r="AQ253" i="7"/>
  <c r="AB253" i="7"/>
  <c r="AJ253" i="7"/>
  <c r="S253" i="7" s="1"/>
  <c r="B401" i="7" l="1"/>
  <c r="AU418" i="7"/>
  <c r="BC433" i="7"/>
  <c r="BC27" i="7"/>
  <c r="AZ399" i="7"/>
  <c r="AX399" i="7"/>
  <c r="Y399" i="7"/>
  <c r="AN399" i="7"/>
  <c r="AT399" i="7"/>
  <c r="H400" i="7"/>
  <c r="AI399" i="7"/>
  <c r="AV399" i="7"/>
  <c r="AR399" i="7"/>
  <c r="AP399" i="7"/>
  <c r="BC399" i="7"/>
  <c r="AL399" i="7"/>
  <c r="AC399" i="7"/>
  <c r="AJ399" i="7"/>
  <c r="AH399" i="7"/>
  <c r="AU399" i="7"/>
  <c r="BD399" i="7"/>
  <c r="X399" i="7"/>
  <c r="AS399" i="7"/>
  <c r="AG399" i="7"/>
  <c r="AB399" i="7"/>
  <c r="Z399" i="7"/>
  <c r="AM399" i="7"/>
  <c r="AK399" i="7"/>
  <c r="AD399" i="7"/>
  <c r="BA399" i="7"/>
  <c r="V399" i="7"/>
  <c r="AY399" i="7"/>
  <c r="BE399" i="7"/>
  <c r="AE399" i="7"/>
  <c r="BB399" i="7"/>
  <c r="F400" i="7"/>
  <c r="AO399" i="7"/>
  <c r="I400" i="7"/>
  <c r="AQ399" i="7"/>
  <c r="AW399" i="7"/>
  <c r="W399" i="7"/>
  <c r="AF399" i="7"/>
  <c r="D400" i="7"/>
  <c r="J400" i="7"/>
  <c r="AA399" i="7"/>
  <c r="S399" i="7" s="1"/>
  <c r="AZ254" i="7"/>
  <c r="AX254" i="7"/>
  <c r="X254" i="7"/>
  <c r="AT254" i="7"/>
  <c r="BB254" i="7"/>
  <c r="H255" i="7"/>
  <c r="AR254" i="7"/>
  <c r="AP254" i="7"/>
  <c r="BC254" i="7"/>
  <c r="Y254" i="7"/>
  <c r="BA254" i="7"/>
  <c r="AJ254" i="7"/>
  <c r="AH254" i="7"/>
  <c r="AU254" i="7"/>
  <c r="AS254" i="7"/>
  <c r="AG254" i="7"/>
  <c r="AB254" i="7"/>
  <c r="Z254" i="7"/>
  <c r="AM254" i="7"/>
  <c r="V254" i="7"/>
  <c r="AD254" i="7"/>
  <c r="I255" i="7"/>
  <c r="AY254" i="7"/>
  <c r="BD254" i="7"/>
  <c r="AE254" i="7"/>
  <c r="AO254" i="7"/>
  <c r="F255" i="7"/>
  <c r="D255" i="7"/>
  <c r="AQ254" i="7"/>
  <c r="AV254" i="7"/>
  <c r="W254" i="7"/>
  <c r="AL254" i="7"/>
  <c r="AI254" i="7"/>
  <c r="AN254" i="7"/>
  <c r="AW254" i="7"/>
  <c r="BE254" i="7"/>
  <c r="J255" i="7"/>
  <c r="AA254" i="7"/>
  <c r="AF254" i="7"/>
  <c r="AC254" i="7"/>
  <c r="AK254" i="7"/>
  <c r="S254" i="7" s="1"/>
  <c r="B402" i="7" l="1"/>
  <c r="AV17" i="7"/>
  <c r="BD32" i="7"/>
  <c r="BC428" i="7"/>
  <c r="BE400" i="7"/>
  <c r="AF400" i="7"/>
  <c r="AT400" i="7"/>
  <c r="AQ400" i="7"/>
  <c r="AC400" i="7"/>
  <c r="D401" i="7"/>
  <c r="AA400" i="7"/>
  <c r="AS400" i="7"/>
  <c r="AW400" i="7"/>
  <c r="X400" i="7"/>
  <c r="AL400" i="7"/>
  <c r="AP400" i="7"/>
  <c r="AO400" i="7"/>
  <c r="BC400" i="7"/>
  <c r="AD400" i="7"/>
  <c r="AK400" i="7"/>
  <c r="Z400" i="7"/>
  <c r="AN400" i="7"/>
  <c r="AG400" i="7"/>
  <c r="AU400" i="7"/>
  <c r="V400" i="7"/>
  <c r="AI400" i="7"/>
  <c r="AX400" i="7"/>
  <c r="Y400" i="7"/>
  <c r="AM400" i="7"/>
  <c r="AZ400" i="7"/>
  <c r="BA400" i="7"/>
  <c r="J401" i="7"/>
  <c r="I401" i="7"/>
  <c r="AB400" i="7"/>
  <c r="BD400" i="7"/>
  <c r="AE400" i="7"/>
  <c r="AR400" i="7"/>
  <c r="AH400" i="7"/>
  <c r="BB400" i="7"/>
  <c r="AV400" i="7"/>
  <c r="W400" i="7"/>
  <c r="AJ400" i="7"/>
  <c r="AY400" i="7"/>
  <c r="S400" i="7" s="1"/>
  <c r="F401" i="7"/>
  <c r="H401" i="7"/>
  <c r="BE255" i="7"/>
  <c r="AF255" i="7"/>
  <c r="AS255" i="7"/>
  <c r="AA255" i="7"/>
  <c r="BB255" i="7"/>
  <c r="D256" i="7"/>
  <c r="AW255" i="7"/>
  <c r="X255" i="7"/>
  <c r="AK255" i="7"/>
  <c r="AT255" i="7"/>
  <c r="AY255" i="7"/>
  <c r="AD255" i="7"/>
  <c r="AO255" i="7"/>
  <c r="BC255" i="7"/>
  <c r="AC255" i="7"/>
  <c r="Z255" i="7"/>
  <c r="AH255" i="7"/>
  <c r="AI255" i="7"/>
  <c r="AG255" i="7"/>
  <c r="AU255" i="7"/>
  <c r="AZ255" i="7"/>
  <c r="AQ255" i="7"/>
  <c r="Y255" i="7"/>
  <c r="AM255" i="7"/>
  <c r="AR255" i="7"/>
  <c r="V255" i="7"/>
  <c r="J256" i="7"/>
  <c r="I256" i="7"/>
  <c r="BD255" i="7"/>
  <c r="AE255" i="7"/>
  <c r="AJ255" i="7"/>
  <c r="AP255" i="7"/>
  <c r="H256" i="7"/>
  <c r="AV255" i="7"/>
  <c r="W255" i="7"/>
  <c r="AB255" i="7"/>
  <c r="AL255" i="7"/>
  <c r="F256" i="7"/>
  <c r="AN255" i="7"/>
  <c r="BA255" i="7"/>
  <c r="AX255" i="7"/>
  <c r="S255" i="7" s="1"/>
  <c r="B403" i="7" l="1"/>
  <c r="AV418" i="7"/>
  <c r="BD433" i="7"/>
  <c r="BD27" i="7"/>
  <c r="BB401" i="7"/>
  <c r="AC401" i="7"/>
  <c r="AA401" i="7"/>
  <c r="AN401" i="7"/>
  <c r="AX401" i="7"/>
  <c r="J402" i="7"/>
  <c r="AT401" i="7"/>
  <c r="AZ401" i="7"/>
  <c r="BE401" i="7"/>
  <c r="AM401" i="7"/>
  <c r="AV401" i="7"/>
  <c r="AL401" i="7"/>
  <c r="AR401" i="7"/>
  <c r="AW401" i="7"/>
  <c r="BD401" i="7"/>
  <c r="AE401" i="7"/>
  <c r="AD401" i="7"/>
  <c r="AJ401" i="7"/>
  <c r="AO401" i="7"/>
  <c r="AH401" i="7"/>
  <c r="AU401" i="7"/>
  <c r="V401" i="7"/>
  <c r="AB401" i="7"/>
  <c r="AG401" i="7"/>
  <c r="BC401" i="7"/>
  <c r="I402" i="7"/>
  <c r="BA401" i="7"/>
  <c r="AY401" i="7"/>
  <c r="Y401" i="7"/>
  <c r="AF401" i="7"/>
  <c r="H402" i="7"/>
  <c r="AS401" i="7"/>
  <c r="AQ401" i="7"/>
  <c r="AP401" i="7"/>
  <c r="Z401" i="7"/>
  <c r="F402" i="7"/>
  <c r="AK401" i="7"/>
  <c r="AI401" i="7"/>
  <c r="W401" i="7"/>
  <c r="X401" i="7"/>
  <c r="S401" i="7" s="1"/>
  <c r="D402" i="7"/>
  <c r="BB256" i="7"/>
  <c r="AC256" i="7"/>
  <c r="Z256" i="7"/>
  <c r="AU256" i="7"/>
  <c r="BC256" i="7"/>
  <c r="D257" i="7"/>
  <c r="AT256" i="7"/>
  <c r="AZ256" i="7"/>
  <c r="BE256" i="7"/>
  <c r="X256" i="7"/>
  <c r="AY256" i="7"/>
  <c r="AO256" i="7"/>
  <c r="W256" i="7"/>
  <c r="AL256" i="7"/>
  <c r="AR256" i="7"/>
  <c r="AW256" i="7"/>
  <c r="AQ256" i="7"/>
  <c r="AF256" i="7"/>
  <c r="AD256" i="7"/>
  <c r="AJ256" i="7"/>
  <c r="AE256" i="7"/>
  <c r="J257" i="7"/>
  <c r="V256" i="7"/>
  <c r="AB256" i="7"/>
  <c r="AG256" i="7"/>
  <c r="AN256" i="7"/>
  <c r="I257" i="7"/>
  <c r="AA256" i="7"/>
  <c r="BA256" i="7"/>
  <c r="AX256" i="7"/>
  <c r="Y256" i="7"/>
  <c r="AM256" i="7"/>
  <c r="H257" i="7"/>
  <c r="AI256" i="7"/>
  <c r="AS256" i="7"/>
  <c r="AP256" i="7"/>
  <c r="AV256" i="7"/>
  <c r="BD256" i="7"/>
  <c r="F257" i="7"/>
  <c r="AK256" i="7"/>
  <c r="AH256" i="7"/>
  <c r="S256" i="7" s="1"/>
  <c r="B404" i="7" l="1"/>
  <c r="AW17" i="7"/>
  <c r="BE32" i="7"/>
  <c r="BD428" i="7"/>
  <c r="AY402" i="7"/>
  <c r="BE402" i="7"/>
  <c r="AF402" i="7"/>
  <c r="AM402" i="7"/>
  <c r="AB402" i="7"/>
  <c r="F403" i="7"/>
  <c r="AD402" i="7"/>
  <c r="AQ402" i="7"/>
  <c r="AW402" i="7"/>
  <c r="X402" i="7"/>
  <c r="AK402" i="7"/>
  <c r="AZ402" i="7"/>
  <c r="AI402" i="7"/>
  <c r="AO402" i="7"/>
  <c r="BB402" i="7"/>
  <c r="BC402" i="7"/>
  <c r="AU402" i="7"/>
  <c r="AP402" i="7"/>
  <c r="I403" i="7"/>
  <c r="AA402" i="7"/>
  <c r="AG402" i="7"/>
  <c r="AT402" i="7"/>
  <c r="AJ402" i="7"/>
  <c r="W402" i="7"/>
  <c r="BD402" i="7"/>
  <c r="AX402" i="7"/>
  <c r="Y402" i="7"/>
  <c r="AL402" i="7"/>
  <c r="BA402" i="7"/>
  <c r="D403" i="7"/>
  <c r="AE402" i="7"/>
  <c r="AH402" i="7"/>
  <c r="AV402" i="7"/>
  <c r="V402" i="7"/>
  <c r="AS402" i="7"/>
  <c r="J403" i="7"/>
  <c r="H403" i="7"/>
  <c r="Z402" i="7"/>
  <c r="AN402" i="7"/>
  <c r="AR402" i="7"/>
  <c r="AC402" i="7"/>
  <c r="S402" i="7" s="1"/>
  <c r="AQ257" i="7"/>
  <c r="AW257" i="7"/>
  <c r="W257" i="7"/>
  <c r="AS257" i="7"/>
  <c r="AZ257" i="7"/>
  <c r="AI257" i="7"/>
  <c r="AO257" i="7"/>
  <c r="BB257" i="7"/>
  <c r="X257" i="7"/>
  <c r="AF257" i="7"/>
  <c r="Z257" i="7"/>
  <c r="H258" i="7"/>
  <c r="BA257" i="7"/>
  <c r="AA257" i="7"/>
  <c r="AG257" i="7"/>
  <c r="AT257" i="7"/>
  <c r="AR257" i="7"/>
  <c r="AC257" i="7"/>
  <c r="AM257" i="7"/>
  <c r="AY257" i="7"/>
  <c r="F258" i="7"/>
  <c r="AX257" i="7"/>
  <c r="Y257" i="7"/>
  <c r="AL257" i="7"/>
  <c r="AN257" i="7"/>
  <c r="D258" i="7"/>
  <c r="AV257" i="7"/>
  <c r="BE257" i="7"/>
  <c r="AP257" i="7"/>
  <c r="BC257" i="7"/>
  <c r="AD257" i="7"/>
  <c r="AK257" i="7"/>
  <c r="J258" i="7"/>
  <c r="AJ257" i="7"/>
  <c r="AB257" i="7"/>
  <c r="AH257" i="7"/>
  <c r="AU257" i="7"/>
  <c r="V257" i="7"/>
  <c r="BD257" i="7"/>
  <c r="I258" i="7"/>
  <c r="AE257" i="7"/>
  <c r="S257" i="7" s="1"/>
  <c r="B405" i="7" l="1"/>
  <c r="AW418" i="7"/>
  <c r="BE433" i="7"/>
  <c r="BE27" i="7"/>
  <c r="BD403" i="7"/>
  <c r="AE403" i="7"/>
  <c r="AS403" i="7"/>
  <c r="AO403" i="7"/>
  <c r="AR403" i="7"/>
  <c r="F404" i="7"/>
  <c r="AV403" i="7"/>
  <c r="W403" i="7"/>
  <c r="AK403" i="7"/>
  <c r="AJ403" i="7"/>
  <c r="Z403" i="7"/>
  <c r="AN403" i="7"/>
  <c r="BB403" i="7"/>
  <c r="AC403" i="7"/>
  <c r="BE403" i="7"/>
  <c r="Y403" i="7"/>
  <c r="D404" i="7"/>
  <c r="AF403" i="7"/>
  <c r="AT403" i="7"/>
  <c r="AY403" i="7"/>
  <c r="AH403" i="7"/>
  <c r="AB403" i="7"/>
  <c r="X403" i="7"/>
  <c r="AL403" i="7"/>
  <c r="AQ403" i="7"/>
  <c r="AZ403" i="7"/>
  <c r="J404" i="7"/>
  <c r="AX403" i="7"/>
  <c r="BC403" i="7"/>
  <c r="AD403" i="7"/>
  <c r="AI403" i="7"/>
  <c r="AG403" i="7"/>
  <c r="I404" i="7"/>
  <c r="H404" i="7"/>
  <c r="AU403" i="7"/>
  <c r="V403" i="7"/>
  <c r="AA403" i="7"/>
  <c r="AM403" i="7"/>
  <c r="BA403" i="7"/>
  <c r="AP403" i="7"/>
  <c r="AW403" i="7"/>
  <c r="S403" i="7" s="1"/>
  <c r="BD258" i="7"/>
  <c r="AE258" i="7"/>
  <c r="AR258" i="7"/>
  <c r="Z258" i="7"/>
  <c r="BA258" i="7"/>
  <c r="H259" i="7"/>
  <c r="AV258" i="7"/>
  <c r="W258" i="7"/>
  <c r="AJ258" i="7"/>
  <c r="AS258" i="7"/>
  <c r="AX258" i="7"/>
  <c r="AN258" i="7"/>
  <c r="BB258" i="7"/>
  <c r="AB258" i="7"/>
  <c r="Y258" i="7"/>
  <c r="AG258" i="7"/>
  <c r="F259" i="7"/>
  <c r="AF258" i="7"/>
  <c r="AT258" i="7"/>
  <c r="AY258" i="7"/>
  <c r="AP258" i="7"/>
  <c r="AC258" i="7"/>
  <c r="I259" i="7"/>
  <c r="X258" i="7"/>
  <c r="AL258" i="7"/>
  <c r="AQ258" i="7"/>
  <c r="AO258" i="7"/>
  <c r="J259" i="7"/>
  <c r="BC258" i="7"/>
  <c r="AD258" i="7"/>
  <c r="AI258" i="7"/>
  <c r="AK258" i="7"/>
  <c r="AU258" i="7"/>
  <c r="V258" i="7"/>
  <c r="AA258" i="7"/>
  <c r="BE258" i="7"/>
  <c r="AM258" i="7"/>
  <c r="AZ258" i="7"/>
  <c r="AW258" i="7"/>
  <c r="AH258" i="7"/>
  <c r="S258" i="7" s="1"/>
  <c r="D259" i="7"/>
  <c r="S433" i="7"/>
  <c r="B406" i="7" l="1"/>
  <c r="AX17" i="7"/>
  <c r="S428" i="7"/>
  <c r="BE428" i="7"/>
  <c r="BA404" i="7"/>
  <c r="AY404" i="7"/>
  <c r="BD404" i="7"/>
  <c r="BE404" i="7"/>
  <c r="AD404" i="7"/>
  <c r="AS404" i="7"/>
  <c r="AQ404" i="7"/>
  <c r="AV404" i="7"/>
  <c r="AL404" i="7"/>
  <c r="AK404" i="7"/>
  <c r="AI404" i="7"/>
  <c r="AN404" i="7"/>
  <c r="BC404" i="7"/>
  <c r="AU404" i="7"/>
  <c r="AG404" i="7"/>
  <c r="AO404" i="7"/>
  <c r="AC404" i="7"/>
  <c r="AA404" i="7"/>
  <c r="AF404" i="7"/>
  <c r="Y404" i="7"/>
  <c r="AZ404" i="7"/>
  <c r="AX404" i="7"/>
  <c r="X404" i="7"/>
  <c r="BB404" i="7"/>
  <c r="H405" i="7"/>
  <c r="AR404" i="7"/>
  <c r="F405" i="7"/>
  <c r="AJ404" i="7"/>
  <c r="AH404" i="7"/>
  <c r="V404" i="7"/>
  <c r="AW404" i="7"/>
  <c r="D405" i="7"/>
  <c r="I405" i="7"/>
  <c r="AP404" i="7"/>
  <c r="AE404" i="7"/>
  <c r="AB404" i="7"/>
  <c r="Z404" i="7"/>
  <c r="AM404" i="7"/>
  <c r="AT404" i="7"/>
  <c r="J405" i="7"/>
  <c r="W404" i="7"/>
  <c r="S404" i="7" s="1"/>
  <c r="BA259" i="7"/>
  <c r="AY259" i="7"/>
  <c r="Y259" i="7"/>
  <c r="AT259" i="7"/>
  <c r="BB259" i="7"/>
  <c r="I260" i="7"/>
  <c r="F260" i="7"/>
  <c r="AS259" i="7"/>
  <c r="AQ259" i="7"/>
  <c r="BD259" i="7"/>
  <c r="W259" i="7"/>
  <c r="AX259" i="7"/>
  <c r="AK259" i="7"/>
  <c r="AI259" i="7"/>
  <c r="AV259" i="7"/>
  <c r="AP259" i="7"/>
  <c r="AE259" i="7"/>
  <c r="D260" i="7"/>
  <c r="Z259" i="7"/>
  <c r="AC259" i="7"/>
  <c r="AA259" i="7"/>
  <c r="AN259" i="7"/>
  <c r="V259" i="7"/>
  <c r="AD259" i="7"/>
  <c r="AL259" i="7"/>
  <c r="J260" i="7"/>
  <c r="AZ259" i="7"/>
  <c r="BE259" i="7"/>
  <c r="AF259" i="7"/>
  <c r="AM259" i="7"/>
  <c r="H260" i="7"/>
  <c r="AH259" i="7"/>
  <c r="AR259" i="7"/>
  <c r="AW259" i="7"/>
  <c r="X259" i="7"/>
  <c r="AB259" i="7"/>
  <c r="AJ259" i="7"/>
  <c r="AO259" i="7"/>
  <c r="AU259" i="7"/>
  <c r="BC259" i="7"/>
  <c r="AG259" i="7"/>
  <c r="S259" i="7" s="1"/>
  <c r="B407" i="7" l="1"/>
  <c r="AX418" i="7"/>
  <c r="AX405" i="7"/>
  <c r="Y405" i="7"/>
  <c r="AM405" i="7"/>
  <c r="AL405" i="7"/>
  <c r="AY405" i="7"/>
  <c r="D406" i="7"/>
  <c r="AQ405" i="7"/>
  <c r="AP405" i="7"/>
  <c r="BD405" i="7"/>
  <c r="AE405" i="7"/>
  <c r="AJ405" i="7"/>
  <c r="AT405" i="7"/>
  <c r="AH405" i="7"/>
  <c r="AV405" i="7"/>
  <c r="W405" i="7"/>
  <c r="BB405" i="7"/>
  <c r="AR405" i="7"/>
  <c r="V405" i="7"/>
  <c r="Z405" i="7"/>
  <c r="AN405" i="7"/>
  <c r="BA405" i="7"/>
  <c r="AI405" i="7"/>
  <c r="AB405" i="7"/>
  <c r="F406" i="7"/>
  <c r="BE405" i="7"/>
  <c r="AF405" i="7"/>
  <c r="AS405" i="7"/>
  <c r="AZ405" i="7"/>
  <c r="J406" i="7"/>
  <c r="AW405" i="7"/>
  <c r="X405" i="7"/>
  <c r="AK405" i="7"/>
  <c r="AD405" i="7"/>
  <c r="H406" i="7"/>
  <c r="AG405" i="7"/>
  <c r="AO405" i="7"/>
  <c r="BC405" i="7"/>
  <c r="AC405" i="7"/>
  <c r="AA405" i="7"/>
  <c r="I406" i="7"/>
  <c r="AU405" i="7"/>
  <c r="S405" i="7" s="1"/>
  <c r="AX260" i="7"/>
  <c r="Y260" i="7"/>
  <c r="AL260" i="7"/>
  <c r="AA260" i="7"/>
  <c r="AZ260" i="7"/>
  <c r="D261" i="7"/>
  <c r="AI260" i="7"/>
  <c r="AP260" i="7"/>
  <c r="BD260" i="7"/>
  <c r="AD260" i="7"/>
  <c r="AR260" i="7"/>
  <c r="AY260" i="7"/>
  <c r="AH260" i="7"/>
  <c r="AV260" i="7"/>
  <c r="V260" i="7"/>
  <c r="W260" i="7"/>
  <c r="AE260" i="7"/>
  <c r="I261" i="7"/>
  <c r="Z260" i="7"/>
  <c r="AN260" i="7"/>
  <c r="BA260" i="7"/>
  <c r="AQ260" i="7"/>
  <c r="AB260" i="7"/>
  <c r="AG260" i="7"/>
  <c r="BE260" i="7"/>
  <c r="AF260" i="7"/>
  <c r="AS260" i="7"/>
  <c r="AM260" i="7"/>
  <c r="AT260" i="7"/>
  <c r="AW260" i="7"/>
  <c r="X260" i="7"/>
  <c r="AK260" i="7"/>
  <c r="AJ260" i="7"/>
  <c r="H261" i="7"/>
  <c r="AU260" i="7"/>
  <c r="AO260" i="7"/>
  <c r="BB260" i="7"/>
  <c r="AC260" i="7"/>
  <c r="BC260" i="7"/>
  <c r="S260" i="7" s="1"/>
  <c r="J261" i="7"/>
  <c r="F261" i="7"/>
  <c r="B409" i="7" l="1"/>
  <c r="AY17" i="7"/>
  <c r="BC406" i="7"/>
  <c r="AD406" i="7"/>
  <c r="AJ406" i="7"/>
  <c r="AO406" i="7"/>
  <c r="Y406" i="7"/>
  <c r="D407" i="7"/>
  <c r="AU406" i="7"/>
  <c r="V406" i="7"/>
  <c r="AB406" i="7"/>
  <c r="AN406" i="7"/>
  <c r="BD406" i="7"/>
  <c r="F407" i="7"/>
  <c r="AM406" i="7"/>
  <c r="BA406" i="7"/>
  <c r="AY406" i="7"/>
  <c r="AI406" i="7"/>
  <c r="AW406" i="7"/>
  <c r="AE406" i="7"/>
  <c r="AS406" i="7"/>
  <c r="AQ406" i="7"/>
  <c r="AG406" i="7"/>
  <c r="X406" i="7"/>
  <c r="AR406" i="7"/>
  <c r="W406" i="7"/>
  <c r="AK406" i="7"/>
  <c r="AX406" i="7"/>
  <c r="BE406" i="7"/>
  <c r="J407" i="7"/>
  <c r="AL406" i="7"/>
  <c r="BB406" i="7"/>
  <c r="AC406" i="7"/>
  <c r="AP406" i="7"/>
  <c r="AF406" i="7"/>
  <c r="I407" i="7"/>
  <c r="AA406" i="7"/>
  <c r="AT406" i="7"/>
  <c r="AZ406" i="7"/>
  <c r="AH406" i="7"/>
  <c r="AV406" i="7"/>
  <c r="H407" i="7"/>
  <c r="Z406" i="7"/>
  <c r="S406" i="7" s="1"/>
  <c r="BC261" i="7"/>
  <c r="AD261" i="7"/>
  <c r="AI261" i="7"/>
  <c r="AR261" i="7"/>
  <c r="AZ261" i="7"/>
  <c r="D262" i="7"/>
  <c r="AU261" i="7"/>
  <c r="V261" i="7"/>
  <c r="AA261" i="7"/>
  <c r="X261" i="7"/>
  <c r="AM261" i="7"/>
  <c r="BA261" i="7"/>
  <c r="AX261" i="7"/>
  <c r="AO261" i="7"/>
  <c r="AF261" i="7"/>
  <c r="AE261" i="7"/>
  <c r="AS261" i="7"/>
  <c r="AP261" i="7"/>
  <c r="AN261" i="7"/>
  <c r="AB261" i="7"/>
  <c r="W261" i="7"/>
  <c r="AK261" i="7"/>
  <c r="AH261" i="7"/>
  <c r="BE261" i="7"/>
  <c r="J262" i="7"/>
  <c r="AY261" i="7"/>
  <c r="BD261" i="7"/>
  <c r="AL261" i="7"/>
  <c r="Y261" i="7"/>
  <c r="AG261" i="7"/>
  <c r="BB261" i="7"/>
  <c r="AC261" i="7"/>
  <c r="Z261" i="7"/>
  <c r="AJ261" i="7"/>
  <c r="I262" i="7"/>
  <c r="AT261" i="7"/>
  <c r="AV261" i="7"/>
  <c r="H262" i="7"/>
  <c r="AQ261" i="7"/>
  <c r="F262" i="7"/>
  <c r="AW261" i="7"/>
  <c r="S261" i="7" s="1"/>
  <c r="AY418" i="7" l="1"/>
  <c r="AZ407" i="7"/>
  <c r="AX407" i="7"/>
  <c r="Y407" i="7"/>
  <c r="AM407" i="7"/>
  <c r="AT407" i="7"/>
  <c r="F409" i="7"/>
  <c r="AG407" i="7"/>
  <c r="AR407" i="7"/>
  <c r="AP407" i="7"/>
  <c r="BD407" i="7"/>
  <c r="AE407" i="7"/>
  <c r="AL407" i="7"/>
  <c r="D409" i="7"/>
  <c r="AU407" i="7"/>
  <c r="AJ407" i="7"/>
  <c r="AH407" i="7"/>
  <c r="AV407" i="7"/>
  <c r="W407" i="7"/>
  <c r="AK407" i="7"/>
  <c r="BA407" i="7"/>
  <c r="AB407" i="7"/>
  <c r="Z407" i="7"/>
  <c r="AN407" i="7"/>
  <c r="AD407" i="7"/>
  <c r="AS407" i="7"/>
  <c r="H409" i="7"/>
  <c r="AA407" i="7"/>
  <c r="AY407" i="7"/>
  <c r="BE407" i="7"/>
  <c r="AF407" i="7"/>
  <c r="AC407" i="7"/>
  <c r="AQ407" i="7"/>
  <c r="AW407" i="7"/>
  <c r="X407" i="7"/>
  <c r="BB407" i="7"/>
  <c r="AI407" i="7"/>
  <c r="AO407" i="7"/>
  <c r="BC407" i="7"/>
  <c r="V407" i="7"/>
  <c r="AZ262" i="7"/>
  <c r="AX262" i="7"/>
  <c r="Y262" i="7"/>
  <c r="AM262" i="7"/>
  <c r="AT262" i="7"/>
  <c r="H264" i="7"/>
  <c r="AR262" i="7"/>
  <c r="AP262" i="7"/>
  <c r="BD262" i="7"/>
  <c r="AE262" i="7"/>
  <c r="AS262" i="7"/>
  <c r="AJ262" i="7"/>
  <c r="AH262" i="7"/>
  <c r="AV262" i="7"/>
  <c r="W262" i="7"/>
  <c r="AL262" i="7"/>
  <c r="AB262" i="7"/>
  <c r="Z262" i="7"/>
  <c r="AN262" i="7"/>
  <c r="AD262" i="7"/>
  <c r="AK262" i="7"/>
  <c r="AY262" i="7"/>
  <c r="BE262" i="7"/>
  <c r="AF262" i="7"/>
  <c r="AC262" i="7"/>
  <c r="F264" i="7"/>
  <c r="D264" i="7"/>
  <c r="AQ262" i="7"/>
  <c r="AW262" i="7"/>
  <c r="X262" i="7"/>
  <c r="BB262" i="7"/>
  <c r="AI262" i="7"/>
  <c r="AO262" i="7"/>
  <c r="BC262" i="7"/>
  <c r="V262" i="7"/>
  <c r="AA262" i="7"/>
  <c r="AG262" i="7"/>
  <c r="AU262" i="7"/>
  <c r="BA262" i="7"/>
  <c r="S262" i="7" s="1"/>
  <c r="I264" i="7"/>
  <c r="J264" i="7" s="1"/>
  <c r="I409" i="7"/>
  <c r="J409" i="7"/>
  <c r="S407" i="7"/>
  <c r="X409" i="7" l="1"/>
  <c r="V409" i="7"/>
  <c r="V438" i="7" s="1"/>
  <c r="BC409" i="7"/>
  <c r="AO409" i="7"/>
  <c r="AI409" i="7"/>
  <c r="BB409" i="7"/>
  <c r="AW409" i="7"/>
  <c r="AQ409" i="7"/>
  <c r="AC409" i="7"/>
  <c r="AF409" i="7"/>
  <c r="BE409" i="7"/>
  <c r="AY409" i="7"/>
  <c r="AA409" i="7"/>
  <c r="AS409" i="7"/>
  <c r="AD409" i="7"/>
  <c r="AN409" i="7"/>
  <c r="Z409" i="7"/>
  <c r="AB409" i="7"/>
  <c r="BA409" i="7"/>
  <c r="AK409" i="7"/>
  <c r="W409" i="7"/>
  <c r="AV409" i="7"/>
  <c r="AH409" i="7"/>
  <c r="AJ409" i="7"/>
  <c r="AU409" i="7"/>
  <c r="AL409" i="7"/>
  <c r="AE409" i="7"/>
  <c r="BD409" i="7"/>
  <c r="AP409" i="7"/>
  <c r="AR409" i="7"/>
  <c r="AG409" i="7"/>
  <c r="AT409" i="7"/>
  <c r="AM409" i="7"/>
  <c r="Y409" i="7"/>
  <c r="AX409" i="7"/>
  <c r="AZ409" i="7"/>
  <c r="AZ17" i="7"/>
  <c r="S409" i="7"/>
  <c r="W37" i="7" l="1"/>
  <c r="W438" i="7" s="1"/>
  <c r="AZ418" i="7"/>
  <c r="BA17" i="7" l="1"/>
  <c r="X37" i="7" l="1"/>
  <c r="X438" i="7" s="1"/>
  <c r="BA418" i="7"/>
  <c r="BB17" i="7" l="1"/>
  <c r="Y37" i="7" l="1"/>
  <c r="Y438" i="7" s="1"/>
  <c r="BB418" i="7"/>
  <c r="BC17" i="7" l="1"/>
  <c r="Z37" i="7" l="1"/>
  <c r="Z438" i="7" s="1"/>
  <c r="BC418" i="7"/>
  <c r="BD17" i="7" l="1"/>
  <c r="AA37" i="7" l="1"/>
  <c r="AA438" i="7" s="1"/>
  <c r="BD418" i="7"/>
  <c r="BE17" i="7" l="1"/>
  <c r="AB37" i="7" l="1"/>
  <c r="AB438" i="7" s="1"/>
  <c r="BE418" i="7"/>
  <c r="H22" i="7"/>
  <c r="I423" i="7"/>
  <c r="H422" i="7"/>
  <c r="S418" i="7"/>
  <c r="I19" i="7"/>
  <c r="I419" i="7"/>
  <c r="H421" i="7"/>
  <c r="J21" i="7"/>
  <c r="J19" i="7"/>
  <c r="I18" i="7"/>
  <c r="H423" i="7"/>
  <c r="I422" i="7"/>
  <c r="H420" i="7"/>
  <c r="I22" i="7"/>
  <c r="J20" i="7"/>
  <c r="I20" i="7"/>
  <c r="H18" i="7"/>
  <c r="I421" i="7"/>
  <c r="H19" i="7"/>
  <c r="H21" i="7"/>
  <c r="H20" i="7"/>
  <c r="I21" i="7"/>
  <c r="I420" i="7"/>
  <c r="H419" i="7"/>
  <c r="J18" i="7"/>
  <c r="J420" i="7"/>
  <c r="J421" i="7"/>
  <c r="J423" i="7"/>
  <c r="J422" i="7"/>
  <c r="J22" i="7"/>
  <c r="J419" i="7"/>
  <c r="B237" i="2" l="1"/>
  <c r="B300" i="2"/>
  <c r="B299" i="2"/>
  <c r="B302" i="2"/>
  <c r="B301" i="2"/>
  <c r="B236" i="2"/>
  <c r="B239" i="2"/>
  <c r="B238" i="2"/>
  <c r="B63" i="2"/>
  <c r="B123" i="2"/>
  <c r="B68" i="2"/>
  <c r="B127" i="2"/>
  <c r="B64" i="2"/>
  <c r="B124" i="2"/>
  <c r="B121" i="2"/>
  <c r="B128" i="2"/>
  <c r="B69" i="2"/>
  <c r="B66" i="2"/>
  <c r="B67" i="2"/>
  <c r="B71" i="2"/>
  <c r="B62" i="2"/>
  <c r="B120" i="2"/>
  <c r="B126" i="2"/>
  <c r="B122" i="2"/>
  <c r="B65" i="2"/>
  <c r="S18" i="6"/>
  <c r="B70" i="2"/>
  <c r="B129" i="2"/>
  <c r="B125" i="2"/>
  <c r="B119" i="2"/>
  <c r="B61" i="2"/>
  <c r="R24" i="6"/>
  <c r="B24" i="6" s="1"/>
  <c r="B22" i="6"/>
  <c r="R22" i="6"/>
  <c r="R23" i="6"/>
  <c r="S23" i="6" s="1"/>
  <c r="R21" i="6"/>
  <c r="B21" i="6" s="1"/>
  <c r="R19" i="6"/>
  <c r="S48" i="6" s="1"/>
  <c r="R20" i="6"/>
  <c r="B20" i="6" s="1"/>
  <c r="AC37" i="7" l="1"/>
  <c r="AC438" i="7" s="1"/>
  <c r="B2" i="2"/>
  <c r="S17" i="6"/>
  <c r="B19" i="6"/>
  <c r="S28" i="6"/>
  <c r="S64" i="6"/>
  <c r="S68" i="6"/>
  <c r="S78" i="6"/>
  <c r="S49" i="6"/>
  <c r="S39" i="6"/>
  <c r="S50" i="6"/>
  <c r="S29" i="6"/>
  <c r="S65" i="6"/>
  <c r="S69" i="6"/>
  <c r="S71" i="6"/>
  <c r="S40" i="6"/>
  <c r="S42" i="6"/>
  <c r="S52" i="6"/>
  <c r="S26" i="6"/>
  <c r="S53" i="6"/>
  <c r="S56" i="6"/>
  <c r="S76" i="6"/>
  <c r="S32" i="6"/>
  <c r="S37" i="6"/>
  <c r="S47" i="6"/>
  <c r="S22" i="6"/>
  <c r="S21" i="6"/>
  <c r="S31" i="6"/>
  <c r="S51" i="6"/>
  <c r="S62" i="6"/>
  <c r="S80" i="6"/>
  <c r="S33" i="6"/>
  <c r="S43" i="6"/>
  <c r="S24" i="6"/>
  <c r="S58" i="6"/>
  <c r="S45" i="6"/>
  <c r="S72" i="6"/>
  <c r="S81" i="6"/>
  <c r="S34" i="6"/>
  <c r="S44" i="6"/>
  <c r="B23" i="6"/>
  <c r="S75" i="6"/>
  <c r="S60" i="6"/>
  <c r="S54" i="6"/>
  <c r="S73" i="6"/>
  <c r="S57" i="6"/>
  <c r="S35" i="6"/>
  <c r="S36" i="6"/>
  <c r="S25" i="6"/>
  <c r="S61" i="6"/>
  <c r="S55" i="6"/>
  <c r="S74" i="6"/>
  <c r="S66" i="6"/>
  <c r="S27" i="6"/>
  <c r="S46" i="6"/>
  <c r="S20" i="6"/>
  <c r="S19" i="6"/>
  <c r="S63" i="6"/>
  <c r="S67" i="6"/>
  <c r="S77" i="6"/>
  <c r="S79" i="6"/>
  <c r="S38" i="6"/>
  <c r="B2" i="6" l="1"/>
  <c r="S6" i="6"/>
  <c r="J136" i="7"/>
  <c r="V136" i="7"/>
  <c r="J134" i="7"/>
  <c r="V134" i="7"/>
  <c r="J139" i="7"/>
  <c r="V139" i="7"/>
  <c r="AK136" i="7"/>
  <c r="W136" i="7"/>
  <c r="AO136" i="7"/>
  <c r="AI136" i="7"/>
  <c r="AS136" i="7"/>
  <c r="AA136" i="7"/>
  <c r="AV136" i="7"/>
  <c r="AW136" i="7"/>
  <c r="AQ136" i="7"/>
  <c r="BA136" i="7"/>
  <c r="AG136" i="7"/>
  <c r="X136" i="7"/>
  <c r="BE136" i="7"/>
  <c r="AY136" i="7"/>
  <c r="AU136" i="7"/>
  <c r="AE136" i="7"/>
  <c r="BC136" i="7"/>
  <c r="Z136" i="7"/>
  <c r="AB136" i="7"/>
  <c r="AD136" i="7"/>
  <c r="AF136" i="7"/>
  <c r="AC136" i="7"/>
  <c r="AH136" i="7"/>
  <c r="AJ136" i="7"/>
  <c r="AL136" i="7"/>
  <c r="AM136" i="7"/>
  <c r="BD136" i="7"/>
  <c r="AP136" i="7"/>
  <c r="AR136" i="7"/>
  <c r="AT136" i="7"/>
  <c r="AN136" i="7"/>
  <c r="Y136" i="7"/>
  <c r="AX136" i="7"/>
  <c r="AZ136" i="7"/>
  <c r="BB136" i="7"/>
  <c r="S136" i="7" s="1"/>
  <c r="AA134" i="7"/>
  <c r="AF134" i="7"/>
  <c r="X134" i="7"/>
  <c r="Z134" i="7"/>
  <c r="AZ134" i="7"/>
  <c r="AN134" i="7"/>
  <c r="AV134" i="7"/>
  <c r="AM134" i="7"/>
  <c r="AH134" i="7"/>
  <c r="AL134" i="7"/>
  <c r="AQ134" i="7"/>
  <c r="BD134" i="7"/>
  <c r="AP134" i="7"/>
  <c r="AT134" i="7"/>
  <c r="AC134" i="7"/>
  <c r="AI134" i="7"/>
  <c r="Y134" i="7"/>
  <c r="AX134" i="7"/>
  <c r="BB134" i="7"/>
  <c r="AD134" i="7"/>
  <c r="BA134" i="7"/>
  <c r="AG134" i="7"/>
  <c r="AY134" i="7"/>
  <c r="AS134" i="7"/>
  <c r="W134" i="7"/>
  <c r="AO134" i="7"/>
  <c r="AB134" i="7"/>
  <c r="AE134" i="7"/>
  <c r="AK134" i="7"/>
  <c r="AW134" i="7"/>
  <c r="AJ134" i="7"/>
  <c r="AU134" i="7"/>
  <c r="BC134" i="7"/>
  <c r="BE134" i="7"/>
  <c r="AR134" i="7"/>
  <c r="S134" i="7" s="1"/>
  <c r="AX139" i="7"/>
  <c r="Y139" i="7"/>
  <c r="AM139" i="7"/>
  <c r="BA139" i="7"/>
  <c r="AB139" i="7"/>
  <c r="BD139" i="7"/>
  <c r="AS139" i="7"/>
  <c r="AP139" i="7"/>
  <c r="AE139" i="7"/>
  <c r="AA139" i="7"/>
  <c r="AH139" i="7"/>
  <c r="AV139" i="7"/>
  <c r="W139" i="7"/>
  <c r="AK139" i="7"/>
  <c r="AY139" i="7"/>
  <c r="Z139" i="7"/>
  <c r="BB139" i="7"/>
  <c r="AZ139" i="7"/>
  <c r="AN139" i="7"/>
  <c r="AC139" i="7"/>
  <c r="BE139" i="7"/>
  <c r="AF139" i="7"/>
  <c r="AT139" i="7"/>
  <c r="AR139" i="7"/>
  <c r="AW139" i="7"/>
  <c r="X139" i="7"/>
  <c r="AL139" i="7"/>
  <c r="AQ139" i="7"/>
  <c r="AG139" i="7"/>
  <c r="AO139" i="7"/>
  <c r="BC139" i="7"/>
  <c r="AD139" i="7"/>
  <c r="AJ139" i="7"/>
  <c r="AU139" i="7"/>
  <c r="AI139" i="7"/>
  <c r="S139" i="7" s="1"/>
  <c r="J137" i="7"/>
  <c r="V137" i="7"/>
  <c r="J138" i="7"/>
  <c r="V138" i="7"/>
  <c r="J135" i="7"/>
  <c r="V135" i="7"/>
  <c r="J127" i="7"/>
  <c r="V127" i="7"/>
  <c r="AX137" i="7"/>
  <c r="Y137" i="7"/>
  <c r="AM137" i="7"/>
  <c r="BA137" i="7"/>
  <c r="AJ137" i="7"/>
  <c r="AD137" i="7"/>
  <c r="AG137" i="7"/>
  <c r="AP137" i="7"/>
  <c r="BD137" i="7"/>
  <c r="AE137" i="7"/>
  <c r="AS137" i="7"/>
  <c r="AI137" i="7"/>
  <c r="AR137" i="7"/>
  <c r="AH137" i="7"/>
  <c r="AV137" i="7"/>
  <c r="W137" i="7"/>
  <c r="AK137" i="7"/>
  <c r="AB137" i="7"/>
  <c r="Z137" i="7"/>
  <c r="AN137" i="7"/>
  <c r="BB137" i="7"/>
  <c r="AC137" i="7"/>
  <c r="AA137" i="7"/>
  <c r="AO137" i="7"/>
  <c r="AQ137" i="7"/>
  <c r="BE137" i="7"/>
  <c r="AF137" i="7"/>
  <c r="AT137" i="7"/>
  <c r="AZ137" i="7"/>
  <c r="AW137" i="7"/>
  <c r="X137" i="7"/>
  <c r="AL137" i="7"/>
  <c r="AY137" i="7"/>
  <c r="BC137" i="7"/>
  <c r="AU137" i="7"/>
  <c r="S137" i="7" s="1"/>
  <c r="W138" i="7"/>
  <c r="AU138" i="7"/>
  <c r="AH138" i="7"/>
  <c r="AJ138" i="7"/>
  <c r="AD138" i="7"/>
  <c r="X138" i="7"/>
  <c r="AV138" i="7"/>
  <c r="AP138" i="7"/>
  <c r="AR138" i="7"/>
  <c r="AL138" i="7"/>
  <c r="BC138" i="7"/>
  <c r="Y138" i="7"/>
  <c r="AX138" i="7"/>
  <c r="AZ138" i="7"/>
  <c r="AT138" i="7"/>
  <c r="BD138" i="7"/>
  <c r="AG138" i="7"/>
  <c r="AA138" i="7"/>
  <c r="AC138" i="7"/>
  <c r="BB138" i="7"/>
  <c r="AE138" i="7"/>
  <c r="AO138" i="7"/>
  <c r="AI138" i="7"/>
  <c r="AK138" i="7"/>
  <c r="AF138" i="7"/>
  <c r="AW138" i="7"/>
  <c r="AQ138" i="7"/>
  <c r="AS138" i="7"/>
  <c r="AM138" i="7"/>
  <c r="BE138" i="7"/>
  <c r="AY138" i="7"/>
  <c r="BA138" i="7"/>
  <c r="AN138" i="7"/>
  <c r="Z138" i="7"/>
  <c r="AB138" i="7"/>
  <c r="AX135" i="7"/>
  <c r="X135" i="7"/>
  <c r="AL135" i="7"/>
  <c r="AO135" i="7"/>
  <c r="AW135" i="7"/>
  <c r="AP135" i="7"/>
  <c r="BC135" i="7"/>
  <c r="AD135" i="7"/>
  <c r="AJ135" i="7"/>
  <c r="AR135" i="7"/>
  <c r="AH135" i="7"/>
  <c r="AU135" i="7"/>
  <c r="BE135" i="7"/>
  <c r="AA135" i="7"/>
  <c r="Z135" i="7"/>
  <c r="AM135" i="7"/>
  <c r="BA135" i="7"/>
  <c r="AI135" i="7"/>
  <c r="Y135" i="7"/>
  <c r="BD135" i="7"/>
  <c r="AE135" i="7"/>
  <c r="AS135" i="7"/>
  <c r="AZ135" i="7"/>
  <c r="AV135" i="7"/>
  <c r="W135" i="7"/>
  <c r="AK135" i="7"/>
  <c r="AG135" i="7"/>
  <c r="AN135" i="7"/>
  <c r="BB135" i="7"/>
  <c r="AC135" i="7"/>
  <c r="AY135" i="7"/>
  <c r="AF135" i="7"/>
  <c r="AT135" i="7"/>
  <c r="AQ135" i="7"/>
  <c r="AB135" i="7"/>
  <c r="S135" i="7" s="1"/>
  <c r="AI127" i="7"/>
  <c r="AU127" i="7"/>
  <c r="AD127" i="7"/>
  <c r="AK127" i="7"/>
  <c r="BC127" i="7"/>
  <c r="AS127" i="7"/>
  <c r="AO127" i="7"/>
  <c r="X127" i="7"/>
  <c r="AF127" i="7"/>
  <c r="AB127" i="7"/>
  <c r="BB127" i="7"/>
  <c r="W127" i="7"/>
  <c r="AV127" i="7"/>
  <c r="AH127" i="7"/>
  <c r="AJ127" i="7"/>
  <c r="AA127" i="7"/>
  <c r="AW127" i="7"/>
  <c r="AY127" i="7"/>
  <c r="BA127" i="7"/>
  <c r="Z127" i="7"/>
  <c r="AC127" i="7"/>
  <c r="AE127" i="7"/>
  <c r="BD127" i="7"/>
  <c r="AP127" i="7"/>
  <c r="AR127" i="7"/>
  <c r="AG127" i="7"/>
  <c r="AL127" i="7"/>
  <c r="AQ127" i="7"/>
  <c r="BE127" i="7"/>
  <c r="AT127" i="7"/>
  <c r="AN127" i="7"/>
  <c r="AM127" i="7"/>
  <c r="Y127" i="7"/>
  <c r="AX127" i="7"/>
  <c r="AZ127" i="7"/>
  <c r="S127" i="7" s="1"/>
  <c r="S138" i="7"/>
  <c r="AD37" i="7" l="1"/>
  <c r="AD438" i="7" s="1"/>
  <c r="V421" i="7"/>
  <c r="W20" i="7" s="1"/>
  <c r="W421" i="7" s="1"/>
  <c r="X20" i="7" s="1"/>
  <c r="X421" i="7" s="1"/>
  <c r="Y20" i="7" s="1"/>
  <c r="Y421" i="7" s="1"/>
  <c r="Z20" i="7" s="1"/>
  <c r="Z421" i="7" s="1"/>
  <c r="AA20" i="7" s="1"/>
  <c r="AA421" i="7" s="1"/>
  <c r="AB20" i="7" s="1"/>
  <c r="AB421" i="7" s="1"/>
  <c r="AC20" i="7" s="1"/>
  <c r="AC421" i="7" s="1"/>
  <c r="AD20" i="7" s="1"/>
  <c r="AD421" i="7" s="1"/>
  <c r="AE20" i="7" s="1"/>
  <c r="AE421" i="7" s="1"/>
  <c r="AF20" i="7" s="1"/>
  <c r="AF421" i="7" s="1"/>
  <c r="AG20" i="7" s="1"/>
  <c r="AG421" i="7" s="1"/>
  <c r="AH20" i="7" s="1"/>
  <c r="AH421" i="7" s="1"/>
  <c r="AI20" i="7" s="1"/>
  <c r="AI421" i="7" s="1"/>
  <c r="AJ20" i="7" s="1"/>
  <c r="AJ421" i="7" s="1"/>
  <c r="AK20" i="7" s="1"/>
  <c r="AK421" i="7" s="1"/>
  <c r="AL20" i="7" s="1"/>
  <c r="AL421" i="7" s="1"/>
  <c r="AM20" i="7" s="1"/>
  <c r="AM421" i="7" s="1"/>
  <c r="AN20" i="7" s="1"/>
  <c r="AN421" i="7" s="1"/>
  <c r="AO20" i="7" s="1"/>
  <c r="AO421" i="7" s="1"/>
  <c r="AP20" i="7" s="1"/>
  <c r="AP421" i="7" s="1"/>
  <c r="AQ20" i="7" s="1"/>
  <c r="AQ421" i="7" s="1"/>
  <c r="AR20" i="7" s="1"/>
  <c r="AR421" i="7" s="1"/>
  <c r="AS20" i="7" s="1"/>
  <c r="AS421" i="7" s="1"/>
  <c r="AT20" i="7" s="1"/>
  <c r="AT421" i="7" s="1"/>
  <c r="AU20" i="7" s="1"/>
  <c r="AU421" i="7" s="1"/>
  <c r="AV20" i="7" s="1"/>
  <c r="AV421" i="7" s="1"/>
  <c r="AW20" i="7" s="1"/>
  <c r="AW421" i="7" s="1"/>
  <c r="AX20" i="7" s="1"/>
  <c r="AX421" i="7" s="1"/>
  <c r="AY20" i="7" s="1"/>
  <c r="AY421" i="7" s="1"/>
  <c r="AZ20" i="7" s="1"/>
  <c r="AZ421" i="7" s="1"/>
  <c r="BA20" i="7" s="1"/>
  <c r="BA421" i="7" s="1"/>
  <c r="BB20" i="7" s="1"/>
  <c r="BB421" i="7" s="1"/>
  <c r="BC20" i="7" s="1"/>
  <c r="BC421" i="7" s="1"/>
  <c r="BD20" i="7" s="1"/>
  <c r="BD421" i="7" s="1"/>
  <c r="BE20" i="7" s="1"/>
  <c r="BE421" i="7" s="1"/>
  <c r="S421" i="7"/>
  <c r="J131" i="7"/>
  <c r="V131" i="7"/>
  <c r="AY131" i="7"/>
  <c r="BE131" i="7"/>
  <c r="AF131" i="7"/>
  <c r="AC131" i="7"/>
  <c r="AQ131" i="7"/>
  <c r="AW131" i="7"/>
  <c r="X131" i="7"/>
  <c r="BB131" i="7"/>
  <c r="AB131" i="7"/>
  <c r="AK131" i="7"/>
  <c r="AI131" i="7"/>
  <c r="AO131" i="7"/>
  <c r="BC131" i="7"/>
  <c r="BA131" i="7"/>
  <c r="AE131" i="7"/>
  <c r="AT131" i="7"/>
  <c r="AV131" i="7"/>
  <c r="AS131" i="7"/>
  <c r="Z131" i="7"/>
  <c r="AA131" i="7"/>
  <c r="AG131" i="7"/>
  <c r="AU131" i="7"/>
  <c r="AJ131" i="7"/>
  <c r="AZ131" i="7"/>
  <c r="AX131" i="7"/>
  <c r="Y131" i="7"/>
  <c r="AM131" i="7"/>
  <c r="AL131" i="7"/>
  <c r="BD131" i="7"/>
  <c r="AH131" i="7"/>
  <c r="AN131" i="7"/>
  <c r="AR131" i="7"/>
  <c r="AP131" i="7"/>
  <c r="W131" i="7"/>
  <c r="AD131" i="7"/>
  <c r="S131" i="7" s="1"/>
  <c r="V440" i="7" l="1"/>
  <c r="V436" i="7" s="1"/>
  <c r="W45" i="7"/>
  <c r="V425" i="7"/>
  <c r="W24" i="7" s="1"/>
  <c r="W425" i="7" s="1"/>
  <c r="X24" i="7" s="1"/>
  <c r="X425" i="7" s="1"/>
  <c r="Y24" i="7" s="1"/>
  <c r="Y425" i="7" s="1"/>
  <c r="Z24" i="7" s="1"/>
  <c r="Z425" i="7" s="1"/>
  <c r="AA24" i="7" s="1"/>
  <c r="AA425" i="7" s="1"/>
  <c r="AB24" i="7" s="1"/>
  <c r="AB425" i="7" s="1"/>
  <c r="AC24" i="7" s="1"/>
  <c r="AC425" i="7" s="1"/>
  <c r="AD24" i="7" s="1"/>
  <c r="AD425" i="7" s="1"/>
  <c r="AE24" i="7" s="1"/>
  <c r="AE425" i="7" s="1"/>
  <c r="AF24" i="7" s="1"/>
  <c r="AF425" i="7" s="1"/>
  <c r="AG24" i="7" s="1"/>
  <c r="AG425" i="7" s="1"/>
  <c r="AH24" i="7" s="1"/>
  <c r="AH425" i="7" s="1"/>
  <c r="AI24" i="7" s="1"/>
  <c r="AI425" i="7" s="1"/>
  <c r="AJ24" i="7" s="1"/>
  <c r="AJ425" i="7" s="1"/>
  <c r="AK24" i="7" s="1"/>
  <c r="AK425" i="7" s="1"/>
  <c r="AL24" i="7" s="1"/>
  <c r="AL425" i="7" s="1"/>
  <c r="AM24" i="7" s="1"/>
  <c r="AM425" i="7" s="1"/>
  <c r="AN24" i="7" s="1"/>
  <c r="AN425" i="7" s="1"/>
  <c r="AO24" i="7" s="1"/>
  <c r="AO425" i="7" s="1"/>
  <c r="AP24" i="7" s="1"/>
  <c r="AP425" i="7" s="1"/>
  <c r="AQ24" i="7" s="1"/>
  <c r="AQ425" i="7" s="1"/>
  <c r="AR24" i="7" s="1"/>
  <c r="AR425" i="7" s="1"/>
  <c r="AS24" i="7" s="1"/>
  <c r="AS425" i="7" s="1"/>
  <c r="AT24" i="7" s="1"/>
  <c r="AT425" i="7" s="1"/>
  <c r="AU24" i="7" s="1"/>
  <c r="AU425" i="7" s="1"/>
  <c r="AV24" i="7" s="1"/>
  <c r="AV425" i="7" s="1"/>
  <c r="AW24" i="7" s="1"/>
  <c r="AW425" i="7" s="1"/>
  <c r="AX24" i="7" s="1"/>
  <c r="AX425" i="7" s="1"/>
  <c r="AY24" i="7" s="1"/>
  <c r="AY425" i="7" s="1"/>
  <c r="AZ24" i="7" s="1"/>
  <c r="AZ425" i="7" s="1"/>
  <c r="BA24" i="7" s="1"/>
  <c r="BA425" i="7" s="1"/>
  <c r="BB24" i="7" s="1"/>
  <c r="BB425" i="7" s="1"/>
  <c r="BC24" i="7" s="1"/>
  <c r="BC425" i="7" s="1"/>
  <c r="BD24" i="7" s="1"/>
  <c r="BD425" i="7" s="1"/>
  <c r="BE24" i="7" s="1"/>
  <c r="BE425" i="7" s="1"/>
  <c r="S425" i="7"/>
  <c r="J130" i="7"/>
  <c r="V130" i="7"/>
  <c r="AI130" i="7"/>
  <c r="AO130" i="7"/>
  <c r="AH130" i="7"/>
  <c r="AZ130" i="7"/>
  <c r="AT130" i="7"/>
  <c r="AF130" i="7"/>
  <c r="AW130" i="7"/>
  <c r="AA130" i="7"/>
  <c r="AC130" i="7"/>
  <c r="BB130" i="7"/>
  <c r="AN130" i="7"/>
  <c r="W130" i="7"/>
  <c r="Y130" i="7"/>
  <c r="AQ130" i="7"/>
  <c r="AS130" i="7"/>
  <c r="AE130" i="7"/>
  <c r="BD130" i="7"/>
  <c r="AK130" i="7"/>
  <c r="BE130" i="7"/>
  <c r="AY130" i="7"/>
  <c r="BA130" i="7"/>
  <c r="AM130" i="7"/>
  <c r="AV130" i="7"/>
  <c r="Z130" i="7"/>
  <c r="AB130" i="7"/>
  <c r="AU130" i="7"/>
  <c r="AX130" i="7"/>
  <c r="AG130" i="7"/>
  <c r="AJ130" i="7"/>
  <c r="AD130" i="7"/>
  <c r="BC130" i="7"/>
  <c r="AP130" i="7"/>
  <c r="AR130" i="7"/>
  <c r="AL130" i="7"/>
  <c r="X130" i="7"/>
  <c r="S130" i="7" s="1"/>
  <c r="W39" i="7" l="1"/>
  <c r="W35" i="7" s="1"/>
  <c r="W446" i="7"/>
  <c r="AE37" i="7"/>
  <c r="AE438" i="7" s="1"/>
  <c r="V424" i="7"/>
  <c r="W23" i="7" s="1"/>
  <c r="W424" i="7" s="1"/>
  <c r="X23" i="7" s="1"/>
  <c r="X424" i="7" s="1"/>
  <c r="Y23" i="7" s="1"/>
  <c r="Y424" i="7" s="1"/>
  <c r="Z23" i="7" s="1"/>
  <c r="Z424" i="7" s="1"/>
  <c r="AA23" i="7" s="1"/>
  <c r="AA424" i="7" s="1"/>
  <c r="AB23" i="7" s="1"/>
  <c r="AB424" i="7" s="1"/>
  <c r="AC23" i="7" s="1"/>
  <c r="AC424" i="7" s="1"/>
  <c r="AD23" i="7" s="1"/>
  <c r="AD424" i="7" s="1"/>
  <c r="AE23" i="7" s="1"/>
  <c r="AE424" i="7" s="1"/>
  <c r="AF23" i="7" s="1"/>
  <c r="AF424" i="7" s="1"/>
  <c r="AG23" i="7" s="1"/>
  <c r="AG424" i="7" s="1"/>
  <c r="AH23" i="7" s="1"/>
  <c r="AH424" i="7" s="1"/>
  <c r="AI23" i="7" s="1"/>
  <c r="AI424" i="7" s="1"/>
  <c r="AJ23" i="7" s="1"/>
  <c r="AJ424" i="7" s="1"/>
  <c r="AK23" i="7" s="1"/>
  <c r="AK424" i="7" s="1"/>
  <c r="AL23" i="7" s="1"/>
  <c r="AL424" i="7" s="1"/>
  <c r="AM23" i="7" s="1"/>
  <c r="AM424" i="7" s="1"/>
  <c r="AN23" i="7" s="1"/>
  <c r="AN424" i="7" s="1"/>
  <c r="AO23" i="7" s="1"/>
  <c r="AO424" i="7" s="1"/>
  <c r="AP23" i="7" s="1"/>
  <c r="AP424" i="7" s="1"/>
  <c r="AQ23" i="7" s="1"/>
  <c r="AQ424" i="7" s="1"/>
  <c r="AR23" i="7" s="1"/>
  <c r="AR424" i="7" s="1"/>
  <c r="AS23" i="7" s="1"/>
  <c r="AS424" i="7" s="1"/>
  <c r="AT23" i="7" s="1"/>
  <c r="AT424" i="7" s="1"/>
  <c r="AU23" i="7" s="1"/>
  <c r="AU424" i="7" s="1"/>
  <c r="AV23" i="7" s="1"/>
  <c r="AV424" i="7" s="1"/>
  <c r="AW23" i="7" s="1"/>
  <c r="AW424" i="7" s="1"/>
  <c r="AX23" i="7" s="1"/>
  <c r="AX424" i="7" s="1"/>
  <c r="AY23" i="7" s="1"/>
  <c r="AY424" i="7" s="1"/>
  <c r="AZ23" i="7" s="1"/>
  <c r="AZ424" i="7" s="1"/>
  <c r="BA23" i="7" s="1"/>
  <c r="BA424" i="7" s="1"/>
  <c r="BB23" i="7" s="1"/>
  <c r="BB424" i="7" s="1"/>
  <c r="BC23" i="7" s="1"/>
  <c r="BC424" i="7" s="1"/>
  <c r="BD23" i="7" s="1"/>
  <c r="BD424" i="7" s="1"/>
  <c r="BE23" i="7" s="1"/>
  <c r="BE424" i="7" s="1"/>
  <c r="S424" i="7"/>
  <c r="J128" i="7"/>
  <c r="V128" i="7"/>
  <c r="AM128" i="7"/>
  <c r="AG128" i="7"/>
  <c r="AY128" i="7"/>
  <c r="AB128" i="7"/>
  <c r="BC128" i="7"/>
  <c r="AL128" i="7"/>
  <c r="BA128" i="7"/>
  <c r="AH128" i="7"/>
  <c r="AO128" i="7"/>
  <c r="X128" i="7"/>
  <c r="AZ128" i="7"/>
  <c r="BE128" i="7"/>
  <c r="AA128" i="7"/>
  <c r="AC128" i="7"/>
  <c r="BB128" i="7"/>
  <c r="AN128" i="7"/>
  <c r="AJ128" i="7"/>
  <c r="AR128" i="7"/>
  <c r="Y128" i="7"/>
  <c r="AF128" i="7"/>
  <c r="AW128" i="7"/>
  <c r="AI128" i="7"/>
  <c r="AK128" i="7"/>
  <c r="W128" i="7"/>
  <c r="AV128" i="7"/>
  <c r="AU128" i="7"/>
  <c r="AD128" i="7"/>
  <c r="AX128" i="7"/>
  <c r="AP128" i="7"/>
  <c r="AT128" i="7"/>
  <c r="Z128" i="7"/>
  <c r="AQ128" i="7"/>
  <c r="AS128" i="7"/>
  <c r="AE128" i="7"/>
  <c r="BD128" i="7"/>
  <c r="S128" i="7" s="1"/>
  <c r="W440" i="7" l="1"/>
  <c r="W436" i="7" s="1"/>
  <c r="X45" i="7"/>
  <c r="V422" i="7"/>
  <c r="W21" i="7" s="1"/>
  <c r="W422" i="7" s="1"/>
  <c r="X21" i="7" s="1"/>
  <c r="X422" i="7" s="1"/>
  <c r="Y21" i="7" s="1"/>
  <c r="Y422" i="7" s="1"/>
  <c r="Z21" i="7" s="1"/>
  <c r="Z422" i="7" s="1"/>
  <c r="AA21" i="7" s="1"/>
  <c r="AA422" i="7" s="1"/>
  <c r="AB21" i="7" s="1"/>
  <c r="AB422" i="7" s="1"/>
  <c r="AC21" i="7" s="1"/>
  <c r="AC422" i="7" s="1"/>
  <c r="AD21" i="7" s="1"/>
  <c r="AD422" i="7" s="1"/>
  <c r="AE21" i="7" s="1"/>
  <c r="AE422" i="7" s="1"/>
  <c r="AF21" i="7" s="1"/>
  <c r="AF422" i="7" s="1"/>
  <c r="AG21" i="7" s="1"/>
  <c r="AG422" i="7" s="1"/>
  <c r="AH21" i="7" s="1"/>
  <c r="AH422" i="7" s="1"/>
  <c r="AI21" i="7" s="1"/>
  <c r="AI422" i="7" s="1"/>
  <c r="AJ21" i="7" s="1"/>
  <c r="AJ422" i="7" s="1"/>
  <c r="AK21" i="7" s="1"/>
  <c r="AK422" i="7" s="1"/>
  <c r="AL21" i="7" s="1"/>
  <c r="AL422" i="7" s="1"/>
  <c r="AM21" i="7" s="1"/>
  <c r="AM422" i="7" s="1"/>
  <c r="AN21" i="7" s="1"/>
  <c r="AN422" i="7" s="1"/>
  <c r="AO21" i="7" s="1"/>
  <c r="AO422" i="7" s="1"/>
  <c r="AP21" i="7" s="1"/>
  <c r="AP422" i="7" s="1"/>
  <c r="AQ21" i="7" s="1"/>
  <c r="AQ422" i="7" s="1"/>
  <c r="AR21" i="7" s="1"/>
  <c r="AR422" i="7" s="1"/>
  <c r="AS21" i="7" s="1"/>
  <c r="AS422" i="7" s="1"/>
  <c r="AT21" i="7" s="1"/>
  <c r="AT422" i="7" s="1"/>
  <c r="AU21" i="7" s="1"/>
  <c r="AU422" i="7" s="1"/>
  <c r="AV21" i="7" s="1"/>
  <c r="AV422" i="7" s="1"/>
  <c r="AW21" i="7" s="1"/>
  <c r="AW422" i="7" s="1"/>
  <c r="AX21" i="7" s="1"/>
  <c r="AX422" i="7" s="1"/>
  <c r="AY21" i="7" s="1"/>
  <c r="AY422" i="7" s="1"/>
  <c r="AZ21" i="7" s="1"/>
  <c r="AZ422" i="7" s="1"/>
  <c r="BA21" i="7" s="1"/>
  <c r="BA422" i="7" s="1"/>
  <c r="BB21" i="7" s="1"/>
  <c r="BB422" i="7" s="1"/>
  <c r="BC21" i="7" s="1"/>
  <c r="BC422" i="7" s="1"/>
  <c r="BD21" i="7" s="1"/>
  <c r="BD422" i="7" s="1"/>
  <c r="BE21" i="7" s="1"/>
  <c r="BE422" i="7" s="1"/>
  <c r="S422" i="7"/>
  <c r="J126" i="7"/>
  <c r="V126" i="7"/>
  <c r="BE126" i="7"/>
  <c r="BD126" i="7"/>
  <c r="BC126" i="7"/>
  <c r="AJ126" i="7"/>
  <c r="AB126" i="7"/>
  <c r="AW126" i="7"/>
  <c r="AS126" i="7"/>
  <c r="AR126" i="7"/>
  <c r="Z126" i="7"/>
  <c r="AX126" i="7"/>
  <c r="Y126" i="7"/>
  <c r="BB126" i="7"/>
  <c r="AV126" i="7"/>
  <c r="AH126" i="7"/>
  <c r="AN126" i="7"/>
  <c r="AA126" i="7"/>
  <c r="AY126" i="7"/>
  <c r="X126" i="7"/>
  <c r="AL126" i="7"/>
  <c r="AO126" i="7"/>
  <c r="AM126" i="7"/>
  <c r="AI126" i="7"/>
  <c r="AZ126" i="7"/>
  <c r="AK126" i="7"/>
  <c r="AT126" i="7"/>
  <c r="AC126" i="7"/>
  <c r="BA126" i="7"/>
  <c r="AD126" i="7"/>
  <c r="W126" i="7"/>
  <c r="AG126" i="7"/>
  <c r="AQ126" i="7"/>
  <c r="AF126" i="7"/>
  <c r="AP126" i="7"/>
  <c r="AU126" i="7"/>
  <c r="AE126" i="7"/>
  <c r="S126" i="7"/>
  <c r="X39" i="7" l="1"/>
  <c r="X35" i="7" s="1"/>
  <c r="X446" i="7"/>
  <c r="AF37" i="7"/>
  <c r="AF438" i="7" s="1"/>
  <c r="X264" i="7"/>
  <c r="AE264" i="7"/>
  <c r="AU264" i="7"/>
  <c r="AP264" i="7"/>
  <c r="AF264" i="7"/>
  <c r="AQ264" i="7"/>
  <c r="AG264" i="7"/>
  <c r="W264" i="7"/>
  <c r="AD264" i="7"/>
  <c r="BA264" i="7"/>
  <c r="AC264" i="7"/>
  <c r="AT264" i="7"/>
  <c r="AK264" i="7"/>
  <c r="AZ264" i="7"/>
  <c r="AI264" i="7"/>
  <c r="AM264" i="7"/>
  <c r="AO264" i="7"/>
  <c r="AL264" i="7"/>
  <c r="AY264" i="7"/>
  <c r="AA264" i="7"/>
  <c r="AN264" i="7"/>
  <c r="AH264" i="7"/>
  <c r="AV264" i="7"/>
  <c r="BB264" i="7"/>
  <c r="Y264" i="7"/>
  <c r="AX264" i="7"/>
  <c r="Z264" i="7"/>
  <c r="AR264" i="7"/>
  <c r="AS264" i="7"/>
  <c r="AW264" i="7"/>
  <c r="AB264" i="7"/>
  <c r="AJ264" i="7"/>
  <c r="BC264" i="7"/>
  <c r="BD264" i="7"/>
  <c r="BE264" i="7"/>
  <c r="V264" i="7"/>
  <c r="V416" i="7" s="1"/>
  <c r="AE197" i="7"/>
  <c r="AU197" i="7"/>
  <c r="AP197" i="7"/>
  <c r="AF197" i="7"/>
  <c r="AQ197" i="7"/>
  <c r="AG197" i="7"/>
  <c r="W197" i="7"/>
  <c r="AD197" i="7"/>
  <c r="BA197" i="7"/>
  <c r="AC197" i="7"/>
  <c r="AT197" i="7"/>
  <c r="AK197" i="7"/>
  <c r="AZ197" i="7"/>
  <c r="AI197" i="7"/>
  <c r="AM197" i="7"/>
  <c r="AO197" i="7"/>
  <c r="AL197" i="7"/>
  <c r="X197" i="7"/>
  <c r="AY197" i="7"/>
  <c r="AA197" i="7"/>
  <c r="AN197" i="7"/>
  <c r="AH197" i="7"/>
  <c r="AV197" i="7"/>
  <c r="BB197" i="7"/>
  <c r="Y197" i="7"/>
  <c r="AX197" i="7"/>
  <c r="Z197" i="7"/>
  <c r="AR197" i="7"/>
  <c r="AS197" i="7"/>
  <c r="AW197" i="7"/>
  <c r="AB197" i="7"/>
  <c r="AJ197" i="7"/>
  <c r="BC197" i="7"/>
  <c r="BD197" i="7"/>
  <c r="BE197" i="7"/>
  <c r="V420" i="7"/>
  <c r="W19" i="7" s="1"/>
  <c r="W420" i="7" s="1"/>
  <c r="X19" i="7" s="1"/>
  <c r="X420" i="7" s="1"/>
  <c r="Y19" i="7" s="1"/>
  <c r="Y420" i="7" s="1"/>
  <c r="Z19" i="7" s="1"/>
  <c r="Z420" i="7" s="1"/>
  <c r="AA19" i="7" s="1"/>
  <c r="AA420" i="7" s="1"/>
  <c r="AB19" i="7" s="1"/>
  <c r="AB420" i="7" s="1"/>
  <c r="AC19" i="7" s="1"/>
  <c r="AC420" i="7" s="1"/>
  <c r="AD19" i="7" s="1"/>
  <c r="AD420" i="7" s="1"/>
  <c r="AE19" i="7" s="1"/>
  <c r="AE420" i="7" s="1"/>
  <c r="AF19" i="7" s="1"/>
  <c r="AF420" i="7" s="1"/>
  <c r="AG19" i="7" s="1"/>
  <c r="AG420" i="7" s="1"/>
  <c r="AH19" i="7" s="1"/>
  <c r="AH420" i="7" s="1"/>
  <c r="AI19" i="7" s="1"/>
  <c r="AI420" i="7" s="1"/>
  <c r="AJ19" i="7" s="1"/>
  <c r="AJ420" i="7" s="1"/>
  <c r="AK19" i="7" s="1"/>
  <c r="AK420" i="7" s="1"/>
  <c r="AL19" i="7" s="1"/>
  <c r="AL420" i="7" s="1"/>
  <c r="AM19" i="7" s="1"/>
  <c r="AM420" i="7" s="1"/>
  <c r="AN19" i="7" s="1"/>
  <c r="AN420" i="7" s="1"/>
  <c r="AO19" i="7" s="1"/>
  <c r="AO420" i="7" s="1"/>
  <c r="AP19" i="7" s="1"/>
  <c r="AP420" i="7" s="1"/>
  <c r="AQ19" i="7" s="1"/>
  <c r="AQ420" i="7" s="1"/>
  <c r="AR19" i="7" s="1"/>
  <c r="AR420" i="7" s="1"/>
  <c r="AS19" i="7" s="1"/>
  <c r="AS420" i="7" s="1"/>
  <c r="AT19" i="7" s="1"/>
  <c r="AT420" i="7" s="1"/>
  <c r="AU19" i="7" s="1"/>
  <c r="AU420" i="7" s="1"/>
  <c r="AV19" i="7" s="1"/>
  <c r="AV420" i="7" s="1"/>
  <c r="AW19" i="7" s="1"/>
  <c r="AW420" i="7" s="1"/>
  <c r="AX19" i="7" s="1"/>
  <c r="AX420" i="7" s="1"/>
  <c r="AY19" i="7" s="1"/>
  <c r="AY420" i="7" s="1"/>
  <c r="AZ19" i="7" s="1"/>
  <c r="AZ420" i="7" s="1"/>
  <c r="BA19" i="7" s="1"/>
  <c r="BA420" i="7" s="1"/>
  <c r="BB19" i="7" s="1"/>
  <c r="BB420" i="7" s="1"/>
  <c r="BC19" i="7" s="1"/>
  <c r="BC420" i="7" s="1"/>
  <c r="BD19" i="7" s="1"/>
  <c r="BD420" i="7" s="1"/>
  <c r="BE19" i="7" s="1"/>
  <c r="BE420" i="7" s="1"/>
  <c r="V197" i="7"/>
  <c r="S264" i="7"/>
  <c r="S420" i="7"/>
  <c r="S197" i="7"/>
  <c r="X440" i="7" l="1"/>
  <c r="X436" i="7" s="1"/>
  <c r="Y45" i="7"/>
  <c r="V414" i="7"/>
  <c r="V412" i="7" s="1"/>
  <c r="W15" i="7"/>
  <c r="W416" i="7" s="1"/>
  <c r="Y39" i="7" l="1"/>
  <c r="Y35" i="7" s="1"/>
  <c r="Y446" i="7"/>
  <c r="AG37" i="7"/>
  <c r="AG438" i="7" s="1"/>
  <c r="W13" i="7"/>
  <c r="W11" i="7" s="1"/>
  <c r="Y440" i="7" l="1"/>
  <c r="Y436" i="7" s="1"/>
  <c r="Z45" i="7"/>
  <c r="W414" i="7"/>
  <c r="W412" i="7" s="1"/>
  <c r="X15" i="7"/>
  <c r="X416" i="7" s="1"/>
  <c r="Z39" i="7" l="1"/>
  <c r="Z35" i="7" s="1"/>
  <c r="Z446" i="7"/>
  <c r="AH37" i="7"/>
  <c r="AH438" i="7" s="1"/>
  <c r="X13" i="7"/>
  <c r="X11" i="7" s="1"/>
  <c r="Z440" i="7" l="1"/>
  <c r="Z436" i="7" s="1"/>
  <c r="AA45" i="7"/>
  <c r="X414" i="7"/>
  <c r="X412" i="7" s="1"/>
  <c r="Y15" i="7"/>
  <c r="Y416" i="7" s="1"/>
  <c r="AA39" i="7" l="1"/>
  <c r="AA35" i="7" s="1"/>
  <c r="AA446" i="7"/>
  <c r="AI37" i="7"/>
  <c r="AI438" i="7" s="1"/>
  <c r="Y13" i="7"/>
  <c r="Y11" i="7" s="1"/>
  <c r="AB45" i="7" l="1"/>
  <c r="AA440" i="7"/>
  <c r="AA436" i="7" s="1"/>
  <c r="Y414" i="7"/>
  <c r="Y412" i="7" s="1"/>
  <c r="Z15" i="7"/>
  <c r="Z416" i="7" s="1"/>
  <c r="AB39" i="7" l="1"/>
  <c r="AB35" i="7" s="1"/>
  <c r="AB446" i="7"/>
  <c r="AJ37" i="7"/>
  <c r="AJ438" i="7" s="1"/>
  <c r="Z13" i="7"/>
  <c r="Z11" i="7" s="1"/>
  <c r="AB440" i="7" l="1"/>
  <c r="AB436" i="7" s="1"/>
  <c r="AC45" i="7"/>
  <c r="Z414" i="7"/>
  <c r="Z412" i="7" s="1"/>
  <c r="AA15" i="7"/>
  <c r="AA416" i="7" s="1"/>
  <c r="AC39" i="7" l="1"/>
  <c r="AC35" i="7" s="1"/>
  <c r="AC446" i="7"/>
  <c r="AK37" i="7"/>
  <c r="AK438" i="7" s="1"/>
  <c r="AA13" i="7"/>
  <c r="AA11" i="7" s="1"/>
  <c r="AC440" i="7" l="1"/>
  <c r="AC436" i="7" s="1"/>
  <c r="AD45" i="7"/>
  <c r="AA414" i="7"/>
  <c r="AA412" i="7" s="1"/>
  <c r="AB15" i="7"/>
  <c r="AB416" i="7" s="1"/>
  <c r="AD39" i="7" l="1"/>
  <c r="AD35" i="7" s="1"/>
  <c r="AD446" i="7"/>
  <c r="AL37" i="7"/>
  <c r="AL438" i="7" s="1"/>
  <c r="AB13" i="7"/>
  <c r="AB11" i="7" s="1"/>
  <c r="AE45" i="7" l="1"/>
  <c r="AD440" i="7"/>
  <c r="AD436" i="7" s="1"/>
  <c r="AB414" i="7"/>
  <c r="AB412" i="7" s="1"/>
  <c r="AC15" i="7"/>
  <c r="AC416" i="7" s="1"/>
  <c r="AE39" i="7" l="1"/>
  <c r="AE35" i="7" s="1"/>
  <c r="AE446" i="7"/>
  <c r="AM37" i="7"/>
  <c r="AM438" i="7" s="1"/>
  <c r="AC13" i="7"/>
  <c r="AC11" i="7" s="1"/>
  <c r="AE440" i="7" l="1"/>
  <c r="AE436" i="7" s="1"/>
  <c r="AF45" i="7"/>
  <c r="AC414" i="7"/>
  <c r="AC412" i="7" s="1"/>
  <c r="AD15" i="7"/>
  <c r="AD416" i="7" s="1"/>
  <c r="AF39" i="7" l="1"/>
  <c r="AF35" i="7" s="1"/>
  <c r="AF446" i="7"/>
  <c r="AN37" i="7"/>
  <c r="AN438" i="7" s="1"/>
  <c r="AD13" i="7"/>
  <c r="AD11" i="7" s="1"/>
  <c r="AF440" i="7" l="1"/>
  <c r="AF436" i="7" s="1"/>
  <c r="AG45" i="7"/>
  <c r="AD414" i="7"/>
  <c r="AD412" i="7" s="1"/>
  <c r="AE15" i="7"/>
  <c r="AE416" i="7" s="1"/>
  <c r="AG39" i="7" l="1"/>
  <c r="AG35" i="7" s="1"/>
  <c r="AG446" i="7"/>
  <c r="AO37" i="7"/>
  <c r="AO438" i="7" s="1"/>
  <c r="AE13" i="7"/>
  <c r="AE11" i="7" s="1"/>
  <c r="AG440" i="7" l="1"/>
  <c r="AG436" i="7" s="1"/>
  <c r="AH45" i="7"/>
  <c r="AE414" i="7"/>
  <c r="AE412" i="7" s="1"/>
  <c r="AF15" i="7"/>
  <c r="AF416" i="7" s="1"/>
  <c r="AH39" i="7" l="1"/>
  <c r="AH35" i="7" s="1"/>
  <c r="AH446" i="7"/>
  <c r="AP37" i="7"/>
  <c r="AP438" i="7" s="1"/>
  <c r="AF13" i="7"/>
  <c r="AF11" i="7" s="1"/>
  <c r="AH440" i="7" l="1"/>
  <c r="AH436" i="7" s="1"/>
  <c r="AI45" i="7"/>
  <c r="AF414" i="7"/>
  <c r="AF412" i="7" s="1"/>
  <c r="AG15" i="7"/>
  <c r="AG416" i="7" s="1"/>
  <c r="AI39" i="7" l="1"/>
  <c r="AI35" i="7" s="1"/>
  <c r="AI446" i="7"/>
  <c r="AQ37" i="7"/>
  <c r="AQ438" i="7" s="1"/>
  <c r="AG13" i="7"/>
  <c r="AG11" i="7" s="1"/>
  <c r="AJ45" i="7" l="1"/>
  <c r="AI440" i="7"/>
  <c r="AI436" i="7" s="1"/>
  <c r="AG414" i="7"/>
  <c r="AG412" i="7" s="1"/>
  <c r="AH15" i="7"/>
  <c r="AH416" i="7" s="1"/>
  <c r="AJ39" i="7" l="1"/>
  <c r="AJ35" i="7" s="1"/>
  <c r="AJ446" i="7"/>
  <c r="AR37" i="7"/>
  <c r="AR438" i="7" s="1"/>
  <c r="AH13" i="7"/>
  <c r="AH11" i="7" s="1"/>
  <c r="AJ440" i="7" l="1"/>
  <c r="AJ436" i="7" s="1"/>
  <c r="AK45" i="7"/>
  <c r="AH414" i="7"/>
  <c r="AH412" i="7" s="1"/>
  <c r="AI15" i="7"/>
  <c r="AI416" i="7" s="1"/>
  <c r="AK39" i="7" l="1"/>
  <c r="AK35" i="7" s="1"/>
  <c r="AK446" i="7"/>
  <c r="AS37" i="7"/>
  <c r="AS438" i="7" s="1"/>
  <c r="AI13" i="7"/>
  <c r="AI11" i="7" s="1"/>
  <c r="AL45" i="7" l="1"/>
  <c r="AK440" i="7"/>
  <c r="AK436" i="7" s="1"/>
  <c r="AI414" i="7"/>
  <c r="AI412" i="7" s="1"/>
  <c r="AJ15" i="7"/>
  <c r="AJ416" i="7" s="1"/>
  <c r="AL39" i="7" l="1"/>
  <c r="AL35" i="7" s="1"/>
  <c r="AL446" i="7"/>
  <c r="AT37" i="7"/>
  <c r="AT438" i="7" s="1"/>
  <c r="AJ13" i="7"/>
  <c r="AJ11" i="7" s="1"/>
  <c r="AL440" i="7" l="1"/>
  <c r="AL436" i="7" s="1"/>
  <c r="AM45" i="7"/>
  <c r="AJ414" i="7"/>
  <c r="AJ412" i="7" s="1"/>
  <c r="AK15" i="7"/>
  <c r="AK416" i="7" s="1"/>
  <c r="AM39" i="7" l="1"/>
  <c r="AM35" i="7" s="1"/>
  <c r="AM446" i="7"/>
  <c r="AU37" i="7"/>
  <c r="AU438" i="7" s="1"/>
  <c r="AK13" i="7"/>
  <c r="AK11" i="7" s="1"/>
  <c r="AM440" i="7" l="1"/>
  <c r="AM436" i="7" s="1"/>
  <c r="AN45" i="7"/>
  <c r="AK414" i="7"/>
  <c r="AK412" i="7" s="1"/>
  <c r="AL15" i="7"/>
  <c r="AL416" i="7" s="1"/>
  <c r="AN39" i="7" l="1"/>
  <c r="AN35" i="7" s="1"/>
  <c r="AN446" i="7"/>
  <c r="AV37" i="7"/>
  <c r="AV438" i="7" s="1"/>
  <c r="AL13" i="7"/>
  <c r="AL11" i="7" s="1"/>
  <c r="AN440" i="7" l="1"/>
  <c r="AN436" i="7" s="1"/>
  <c r="AO45" i="7"/>
  <c r="AL414" i="7"/>
  <c r="AL412" i="7" s="1"/>
  <c r="AM15" i="7"/>
  <c r="AM416" i="7" s="1"/>
  <c r="AO39" i="7" l="1"/>
  <c r="AO35" i="7" s="1"/>
  <c r="AO446" i="7"/>
  <c r="AW37" i="7"/>
  <c r="AW438" i="7" s="1"/>
  <c r="AM13" i="7"/>
  <c r="AM11" i="7" s="1"/>
  <c r="AP45" i="7" l="1"/>
  <c r="AO440" i="7"/>
  <c r="AO436" i="7" s="1"/>
  <c r="AM414" i="7"/>
  <c r="AM412" i="7" s="1"/>
  <c r="AN15" i="7"/>
  <c r="AN416" i="7" s="1"/>
  <c r="AP39" i="7" l="1"/>
  <c r="AP35" i="7" s="1"/>
  <c r="AP446" i="7"/>
  <c r="AX37" i="7"/>
  <c r="AX438" i="7" s="1"/>
  <c r="AN13" i="7"/>
  <c r="AN11" i="7" s="1"/>
  <c r="AP440" i="7" l="1"/>
  <c r="AP436" i="7" s="1"/>
  <c r="AQ45" i="7"/>
  <c r="AN414" i="7"/>
  <c r="AN412" i="7" s="1"/>
  <c r="AO15" i="7"/>
  <c r="AO416" i="7" s="1"/>
  <c r="AQ39" i="7" l="1"/>
  <c r="AQ35" i="7" s="1"/>
  <c r="AQ446" i="7"/>
  <c r="AY37" i="7"/>
  <c r="AY438" i="7" s="1"/>
  <c r="AO13" i="7"/>
  <c r="AO11" i="7" s="1"/>
  <c r="AQ440" i="7" l="1"/>
  <c r="AQ436" i="7" s="1"/>
  <c r="AR45" i="7"/>
  <c r="AO414" i="7"/>
  <c r="AO412" i="7" s="1"/>
  <c r="AP15" i="7"/>
  <c r="AP416" i="7" s="1"/>
  <c r="AR39" i="7" l="1"/>
  <c r="AR35" i="7" s="1"/>
  <c r="AR446" i="7"/>
  <c r="AZ37" i="7"/>
  <c r="AZ438" i="7" s="1"/>
  <c r="AP13" i="7"/>
  <c r="AP11" i="7" s="1"/>
  <c r="AS45" i="7" l="1"/>
  <c r="AR440" i="7"/>
  <c r="AR436" i="7" s="1"/>
  <c r="AP414" i="7"/>
  <c r="AP412" i="7" s="1"/>
  <c r="AQ15" i="7"/>
  <c r="AQ416" i="7" s="1"/>
  <c r="AS39" i="7" l="1"/>
  <c r="AS35" i="7" s="1"/>
  <c r="AS446" i="7"/>
  <c r="BA37" i="7"/>
  <c r="BA438" i="7" s="1"/>
  <c r="AQ13" i="7"/>
  <c r="AQ11" i="7" s="1"/>
  <c r="AS440" i="7" l="1"/>
  <c r="AS436" i="7" s="1"/>
  <c r="AT45" i="7"/>
  <c r="AQ414" i="7"/>
  <c r="AQ412" i="7" s="1"/>
  <c r="AR15" i="7"/>
  <c r="AR416" i="7" s="1"/>
  <c r="AT39" i="7" l="1"/>
  <c r="AT35" i="7" s="1"/>
  <c r="AT446" i="7"/>
  <c r="BB37" i="7"/>
  <c r="BB438" i="7" s="1"/>
  <c r="AR13" i="7"/>
  <c r="AR11" i="7" s="1"/>
  <c r="AT440" i="7" l="1"/>
  <c r="AT436" i="7" s="1"/>
  <c r="AU45" i="7"/>
  <c r="AR414" i="7"/>
  <c r="AR412" i="7" s="1"/>
  <c r="AS15" i="7"/>
  <c r="AS416" i="7" s="1"/>
  <c r="AU39" i="7" l="1"/>
  <c r="AU35" i="7" s="1"/>
  <c r="AU446" i="7"/>
  <c r="BC37" i="7"/>
  <c r="BC438" i="7" s="1"/>
  <c r="AS13" i="7"/>
  <c r="AS11" i="7" s="1"/>
  <c r="AU440" i="7" l="1"/>
  <c r="AU436" i="7" s="1"/>
  <c r="AV45" i="7"/>
  <c r="AS414" i="7"/>
  <c r="AS412" i="7" s="1"/>
  <c r="AT15" i="7"/>
  <c r="AT416" i="7" s="1"/>
  <c r="AV39" i="7" l="1"/>
  <c r="AV35" i="7" s="1"/>
  <c r="AV446" i="7"/>
  <c r="BD37" i="7"/>
  <c r="BD438" i="7" s="1"/>
  <c r="AT13" i="7"/>
  <c r="AT11" i="7" s="1"/>
  <c r="AV440" i="7" l="1"/>
  <c r="AV436" i="7" s="1"/>
  <c r="AW45" i="7"/>
  <c r="AT414" i="7"/>
  <c r="AT412" i="7" s="1"/>
  <c r="AU15" i="7"/>
  <c r="AU416" i="7" s="1"/>
  <c r="AW39" i="7" l="1"/>
  <c r="AW35" i="7" s="1"/>
  <c r="AW446" i="7"/>
  <c r="BE37" i="7"/>
  <c r="BE438" i="7" s="1"/>
  <c r="AU13" i="7"/>
  <c r="AU11" i="7" s="1"/>
  <c r="AW440" i="7" l="1"/>
  <c r="AW436" i="7" s="1"/>
  <c r="AX45" i="7"/>
  <c r="AU414" i="7"/>
  <c r="AU412" i="7" s="1"/>
  <c r="AV15" i="7"/>
  <c r="AV416" i="7" s="1"/>
  <c r="S438" i="7"/>
  <c r="AX39" i="7" l="1"/>
  <c r="AX35" i="7" s="1"/>
  <c r="AX446" i="7"/>
  <c r="AV13" i="7"/>
  <c r="AV11" i="7" s="1"/>
  <c r="AX440" i="7" l="1"/>
  <c r="AX436" i="7" s="1"/>
  <c r="AY45" i="7"/>
  <c r="AV414" i="7"/>
  <c r="AV412" i="7" s="1"/>
  <c r="AW15" i="7"/>
  <c r="AW416" i="7" s="1"/>
  <c r="AY39" i="7" l="1"/>
  <c r="AY35" i="7" s="1"/>
  <c r="AY446" i="7"/>
  <c r="AW13" i="7"/>
  <c r="AW11" i="7" s="1"/>
  <c r="AY440" i="7" l="1"/>
  <c r="AY436" i="7" s="1"/>
  <c r="AZ45" i="7"/>
  <c r="AW414" i="7"/>
  <c r="AW412" i="7" s="1"/>
  <c r="AX15" i="7"/>
  <c r="AX416" i="7" s="1"/>
  <c r="AZ39" i="7" l="1"/>
  <c r="AZ35" i="7" s="1"/>
  <c r="AZ446" i="7"/>
  <c r="AX13" i="7"/>
  <c r="AX11" i="7" s="1"/>
  <c r="AZ440" i="7" l="1"/>
  <c r="AZ436" i="7" s="1"/>
  <c r="BA45" i="7"/>
  <c r="AX414" i="7"/>
  <c r="AX412" i="7" s="1"/>
  <c r="AY15" i="7"/>
  <c r="AY416" i="7" s="1"/>
  <c r="BA39" i="7" l="1"/>
  <c r="BA35" i="7" s="1"/>
  <c r="BA446" i="7"/>
  <c r="AY13" i="7"/>
  <c r="AY11" i="7" s="1"/>
  <c r="BA440" i="7" l="1"/>
  <c r="BA436" i="7" s="1"/>
  <c r="BB45" i="7"/>
  <c r="AY414" i="7"/>
  <c r="AY412" i="7" s="1"/>
  <c r="AZ15" i="7"/>
  <c r="AZ416" i="7" s="1"/>
  <c r="BB39" i="7" l="1"/>
  <c r="BB35" i="7" s="1"/>
  <c r="BB446" i="7"/>
  <c r="AZ13" i="7"/>
  <c r="AZ11" i="7" s="1"/>
  <c r="BB440" i="7" l="1"/>
  <c r="BB436" i="7" s="1"/>
  <c r="BC45" i="7"/>
  <c r="AZ414" i="7"/>
  <c r="AZ412" i="7" s="1"/>
  <c r="BA15" i="7"/>
  <c r="BA416" i="7" s="1"/>
  <c r="BC39" i="7" l="1"/>
  <c r="BC35" i="7" s="1"/>
  <c r="BC446" i="7"/>
  <c r="BA13" i="7"/>
  <c r="BA11" i="7" s="1"/>
  <c r="BD45" i="7" l="1"/>
  <c r="BC440" i="7"/>
  <c r="BC436" i="7" s="1"/>
  <c r="BA414" i="7"/>
  <c r="BA412" i="7" s="1"/>
  <c r="BB15" i="7"/>
  <c r="BB416" i="7" s="1"/>
  <c r="BD39" i="7" l="1"/>
  <c r="BD35" i="7" s="1"/>
  <c r="BD446" i="7"/>
  <c r="BB13" i="7"/>
  <c r="BB11" i="7" s="1"/>
  <c r="BD440" i="7" l="1"/>
  <c r="BD436" i="7" s="1"/>
  <c r="BE45" i="7"/>
  <c r="BB414" i="7"/>
  <c r="BB412" i="7" s="1"/>
  <c r="BC15" i="7"/>
  <c r="BC416" i="7" s="1"/>
  <c r="BE39" i="7" l="1"/>
  <c r="BE35" i="7" s="1"/>
  <c r="BE446" i="7"/>
  <c r="BC13" i="7"/>
  <c r="BC11" i="7" s="1"/>
  <c r="S446" i="7"/>
  <c r="S440" i="7" l="1"/>
  <c r="S436" i="7" s="1"/>
  <c r="BE440" i="7"/>
  <c r="BE436" i="7" s="1"/>
  <c r="BC414" i="7"/>
  <c r="BC412" i="7" s="1"/>
  <c r="BD15" i="7"/>
  <c r="BD416" i="7" s="1"/>
  <c r="BD13" i="7" l="1"/>
  <c r="BD11" i="7" s="1"/>
  <c r="BD414" i="7" l="1"/>
  <c r="BD412" i="7" s="1"/>
  <c r="BE15" i="7"/>
  <c r="BE416" i="7" s="1"/>
  <c r="BE13" i="7" l="1"/>
  <c r="BE11" i="7" s="1"/>
  <c r="S416" i="7"/>
  <c r="S414" i="7" l="1"/>
  <c r="S412" i="7" s="1"/>
  <c r="BE414" i="7"/>
  <c r="BE412" i="7" s="1"/>
</calcChain>
</file>

<file path=xl/sharedStrings.xml><?xml version="1.0" encoding="utf-8"?>
<sst xmlns="http://schemas.openxmlformats.org/spreadsheetml/2006/main" count="1952" uniqueCount="279">
  <si>
    <t>Принципы создания управленческого учета в EXCEL</t>
  </si>
  <si>
    <t>В русскоязычном сегменте необходимо называть листы (вкладки) латиницей</t>
  </si>
  <si>
    <t>Если учет фактических данных работает (как процесс или алгоритм) в рамках некоторой методологии, то и бюджетирование (планирование) должно работать по такой же методологии, и наоборот</t>
  </si>
  <si>
    <t>Из этого принципа следует, что если учет факта отображается в виде базы данных фактических операций, то и для планирования должна быть настроена аналогичная база данных</t>
  </si>
  <si>
    <t>дата</t>
  </si>
  <si>
    <t>контрагент</t>
  </si>
  <si>
    <t>Данный принцип позволяет корректно сравнивать факт с планом</t>
  </si>
  <si>
    <t>план</t>
  </si>
  <si>
    <t>факт</t>
  </si>
  <si>
    <t>отклон</t>
  </si>
  <si>
    <t>Методология бюджетирования и учета фактических операций является "краеугольным камнем" всей системы УУ</t>
  </si>
  <si>
    <t>Базы данных учета факта и бюджетирования должны базироваться на справочниках</t>
  </si>
  <si>
    <t>Справочники должны работать в соответствии со следующим принципом: каждое словосочетание может встречаться в письменном виде ровно один раз, далее в виде прямых или косвенных ссылок</t>
  </si>
  <si>
    <t>продукт</t>
  </si>
  <si>
    <t>канал продаж</t>
  </si>
  <si>
    <t>статья-1</t>
  </si>
  <si>
    <t>статья-2</t>
  </si>
  <si>
    <t>статья-3</t>
  </si>
  <si>
    <t>прдхар-1</t>
  </si>
  <si>
    <t>прдхар-2</t>
  </si>
  <si>
    <t>канпрхар-1</t>
  </si>
  <si>
    <t>канпрхар-2</t>
  </si>
  <si>
    <t>атрибут-1</t>
  </si>
  <si>
    <t>атрибут-2</t>
  </si>
  <si>
    <t>атрибут-3</t>
  </si>
  <si>
    <t>дог-номер</t>
  </si>
  <si>
    <t>дог-дата</t>
  </si>
  <si>
    <t>док-тип</t>
  </si>
  <si>
    <t>док-номер</t>
  </si>
  <si>
    <t>док-дата</t>
  </si>
  <si>
    <t>INвклНДС</t>
  </si>
  <si>
    <t>IN-НДС</t>
  </si>
  <si>
    <t>OUTвклНДС</t>
  </si>
  <si>
    <t>OUT-НДС</t>
  </si>
  <si>
    <t>Принципы технической работы</t>
  </si>
  <si>
    <t>При копировании производить вставку только через опцию "Специальная вставка"</t>
  </si>
  <si>
    <t>Продукт-1</t>
  </si>
  <si>
    <t>Продукт-2</t>
  </si>
  <si>
    <t>Продукт-3</t>
  </si>
  <si>
    <t>Продукт-4</t>
  </si>
  <si>
    <t>Продукт-5</t>
  </si>
  <si>
    <t>Продукт-6</t>
  </si>
  <si>
    <t>Продукт-7</t>
  </si>
  <si>
    <t>Продукт-8</t>
  </si>
  <si>
    <t>Продукт-9</t>
  </si>
  <si>
    <t>Продукт-10</t>
  </si>
  <si>
    <t>Канал продаж-1</t>
  </si>
  <si>
    <t>Канал продаж-2</t>
  </si>
  <si>
    <t>Канал продаж-3</t>
  </si>
  <si>
    <t>Канал продаж-4</t>
  </si>
  <si>
    <t>Канал продаж-5</t>
  </si>
  <si>
    <t>Канал продаж-6</t>
  </si>
  <si>
    <t>Канал продаж-7</t>
  </si>
  <si>
    <t>Бизнес-модель</t>
  </si>
  <si>
    <t>BS</t>
  </si>
  <si>
    <t>CF</t>
  </si>
  <si>
    <t>PL</t>
  </si>
  <si>
    <t>"Краеугольным камнем" системы статей учета и отчетности является бизнес-процесс(ы) "продукт-канал продаж"</t>
  </si>
  <si>
    <t>Структура бизнес-процесса определяет структуру статей учета и отчетности</t>
  </si>
  <si>
    <t>Выручка</t>
  </si>
  <si>
    <t>Выручка от реализации</t>
  </si>
  <si>
    <t>Направление-1</t>
  </si>
  <si>
    <t>Направление-2</t>
  </si>
  <si>
    <t>Направление-3</t>
  </si>
  <si>
    <t>Прочая выручка</t>
  </si>
  <si>
    <t>Затраты этапа-1 бизнес-процесса</t>
  </si>
  <si>
    <t>Сырье и материалы-1</t>
  </si>
  <si>
    <t>Сырье и материалы-2</t>
  </si>
  <si>
    <t>Сырье и материалы-3</t>
  </si>
  <si>
    <t>Затраты этапа-2 бизнес-процесса</t>
  </si>
  <si>
    <t>Производственные затраты-1</t>
  </si>
  <si>
    <t>Производственные затраты-2</t>
  </si>
  <si>
    <t>Производственные затраты-3</t>
  </si>
  <si>
    <t>Производственные затраты-4</t>
  </si>
  <si>
    <t>Производственные затраты-5</t>
  </si>
  <si>
    <t>Производственные затраты-6</t>
  </si>
  <si>
    <t>Производственные затраты-7</t>
  </si>
  <si>
    <t>Сырье и материалы-4</t>
  </si>
  <si>
    <t>Сырье и материалы-5</t>
  </si>
  <si>
    <t>Сырье и материалы-6</t>
  </si>
  <si>
    <t>Сырье и материалы-7</t>
  </si>
  <si>
    <t>Производственные затраты-8</t>
  </si>
  <si>
    <t>Производственные затраты-9</t>
  </si>
  <si>
    <t>Производственные затраты-10</t>
  </si>
  <si>
    <t>Поступление ДС от продаж</t>
  </si>
  <si>
    <t>Оплаты себестоимостных затрат</t>
  </si>
  <si>
    <t>Поступления от реализации</t>
  </si>
  <si>
    <t>Прочие поступления от продаж</t>
  </si>
  <si>
    <t>Оплаты расходов этапа-1 бизнес-процесса</t>
  </si>
  <si>
    <t>Начисление себестоимостных затрат</t>
  </si>
  <si>
    <t>Начисление затрат этапа-1 бизнес-процесса</t>
  </si>
  <si>
    <t>Начисление затрат этапа-2 бизнес-процесса</t>
  </si>
  <si>
    <t>Оплаты расходов этапа-2 бизнес-процесса</t>
  </si>
  <si>
    <t>В части себестоимостных затрат определяющихся по бизнес-процессу статьи отчетов BS, CF и PL должны быть синхронизированными по всей совокупности</t>
  </si>
  <si>
    <t>Себестоимость продаж</t>
  </si>
  <si>
    <t>Себест</t>
  </si>
  <si>
    <t>СебестЗатраты-1</t>
  </si>
  <si>
    <t>СебестЗатраты-2</t>
  </si>
  <si>
    <t>СебестЗатраты-3</t>
  </si>
  <si>
    <t>СебестЗатраты-4</t>
  </si>
  <si>
    <t>СебестЗатраты-5</t>
  </si>
  <si>
    <t>СебестЗатраты-6</t>
  </si>
  <si>
    <t>мес-1</t>
  </si>
  <si>
    <t>мес-2</t>
  </si>
  <si>
    <t>мес-3</t>
  </si>
  <si>
    <t>мес-4</t>
  </si>
  <si>
    <t>итого</t>
  </si>
  <si>
    <t>Прибыль</t>
  </si>
  <si>
    <t>накСст</t>
  </si>
  <si>
    <t>Затраты этапа-3 бизнес-процесса</t>
  </si>
  <si>
    <t>Производственные затраты-11</t>
  </si>
  <si>
    <t>Производственные затраты-12</t>
  </si>
  <si>
    <t>Производственные затраты-13</t>
  </si>
  <si>
    <t>Производственные затраты-14</t>
  </si>
  <si>
    <t>Производственные затраты-15</t>
  </si>
  <si>
    <t>Производственные затраты-16</t>
  </si>
  <si>
    <t>Производственные затраты-17</t>
  </si>
  <si>
    <t>Производственные затраты-18</t>
  </si>
  <si>
    <t>Производственные затраты-19</t>
  </si>
  <si>
    <t>Производственные затраты-20</t>
  </si>
  <si>
    <t>Затраты этапа-4 бизнес-процесса</t>
  </si>
  <si>
    <t>Производственные затраты-21</t>
  </si>
  <si>
    <t>Производственные затраты-22</t>
  </si>
  <si>
    <t>Производственные затраты-23</t>
  </si>
  <si>
    <t>Производственные затраты-24</t>
  </si>
  <si>
    <t>Производственные затраты-25</t>
  </si>
  <si>
    <t>Производственные затраты-26</t>
  </si>
  <si>
    <t>Производственные затраты-27</t>
  </si>
  <si>
    <t>Производственные затраты-28</t>
  </si>
  <si>
    <t>Производственные затраты-29</t>
  </si>
  <si>
    <t>Производственные затраты-30</t>
  </si>
  <si>
    <t>Затраты этапа-5 бизнес-процесса</t>
  </si>
  <si>
    <t>Затраты на доставку и продажу-1</t>
  </si>
  <si>
    <t>Затраты на доставку и продажу-2</t>
  </si>
  <si>
    <t>Затраты на доставку и продажу-3</t>
  </si>
  <si>
    <t>Затраты на доставку и продажу-4</t>
  </si>
  <si>
    <t>Затраты на доставку и продажу-5</t>
  </si>
  <si>
    <t>Затраты на доставку и продажу-6</t>
  </si>
  <si>
    <t>Затраты на доставку и продажу-7</t>
  </si>
  <si>
    <t>Затраты на доставку и продажу-8</t>
  </si>
  <si>
    <t>Затраты на доставку и продажу-9</t>
  </si>
  <si>
    <t>Затраты на доставку и продажу-10</t>
  </si>
  <si>
    <t>Оплаты расходов этапа-3 бизнес-процесса</t>
  </si>
  <si>
    <t>Оплаты расходов этапа-4 бизнес-процесса</t>
  </si>
  <si>
    <t>Оплаты расходов этапа-5 бизнес-процесса</t>
  </si>
  <si>
    <t>Начисление затрат этапа-3 бизнес-процесса</t>
  </si>
  <si>
    <t>Начисление затрат этапа-4 бизнес-процесса</t>
  </si>
  <si>
    <t>Начисление затрат этапа-5 бизнес-процесса</t>
  </si>
  <si>
    <t>Показатель</t>
  </si>
  <si>
    <t>Items!</t>
  </si>
  <si>
    <t>Итого</t>
  </si>
  <si>
    <t>Отчет о движении денежных средств</t>
  </si>
  <si>
    <t>Прочие продажи-1</t>
  </si>
  <si>
    <t>Прочие продажи-2</t>
  </si>
  <si>
    <t>Внутри блоков отчетности запрещено добавлять или удалять строки за исключением конца блока</t>
  </si>
  <si>
    <t>Отчет о прибылях и убытках</t>
  </si>
  <si>
    <t>dbP!</t>
  </si>
  <si>
    <t>атрибут-4</t>
  </si>
  <si>
    <t>Обороты в блоках отчетности должны рассчитываться одной единой универсальной формулой, настроенной на базы данных фин-хоз операций</t>
  </si>
  <si>
    <t>Принципы ведения и формирования баз данных</t>
  </si>
  <si>
    <t>Для каждой строки базы данных (для каждой отдельной фин-хоз операции) ни один из столбцов (ни одно из полей) "статья-1", "статья-2", "статья-3" не может быть пустым</t>
  </si>
  <si>
    <t>Указанный принцип определяет процесс внесения корректировок в систему статей финансовой отчетности</t>
  </si>
  <si>
    <t>BS-статьи</t>
  </si>
  <si>
    <t>контроль</t>
  </si>
  <si>
    <t>CF-статьи</t>
  </si>
  <si>
    <t>Сырье и материалы-8</t>
  </si>
  <si>
    <t>Сырье и материалы-9</t>
  </si>
  <si>
    <t>Сырье и материалы-10</t>
  </si>
  <si>
    <t>Сырье и материалы-11</t>
  </si>
  <si>
    <t>Производственные затраты-31</t>
  </si>
  <si>
    <t>Производственные затраты-32</t>
  </si>
  <si>
    <t>Производственные затраты-33</t>
  </si>
  <si>
    <t>Производственные затраты-34</t>
  </si>
  <si>
    <t>Производственные затраты-35</t>
  </si>
  <si>
    <t>Производственные затраты-36</t>
  </si>
  <si>
    <t>Производственные затраты-37</t>
  </si>
  <si>
    <t>Все названия статей должны быть уникальны и это должно контролироваться моделью</t>
  </si>
  <si>
    <t>АКТИВЫ</t>
  </si>
  <si>
    <t>Незавершенное производство</t>
  </si>
  <si>
    <t>ПАССИВЫ</t>
  </si>
  <si>
    <t>Кредиторская задолженность</t>
  </si>
  <si>
    <t>Баланс на начало периода</t>
  </si>
  <si>
    <t>Баланс на конец периода</t>
  </si>
  <si>
    <t>Балансы на начало периодов модели рассчитываются одной формулой через балансы на конец предыдущих периодов и начальные остатки для всей модели</t>
  </si>
  <si>
    <t>Денежный поток от продаж</t>
  </si>
  <si>
    <t>Итоги в блоках отчетности (PL и CF) должны рассчитываться одной единой универсальной формулой, настроенной на метки PL(+) PL(-) CF(+) CF(-)</t>
  </si>
  <si>
    <t>CF-метки</t>
  </si>
  <si>
    <t>CF(+)</t>
  </si>
  <si>
    <t>CF(-)</t>
  </si>
  <si>
    <t>PL-метки</t>
  </si>
  <si>
    <t>PL(+)</t>
  </si>
  <si>
    <t>PL(-)</t>
  </si>
  <si>
    <t>Валовая прибыль</t>
  </si>
  <si>
    <t>Денежные средства</t>
  </si>
  <si>
    <t>Собственный капитал</t>
  </si>
  <si>
    <t>Дебиторская задолженность</t>
  </si>
  <si>
    <t>ДЗ при реализации</t>
  </si>
  <si>
    <t>Прочая ДЗ</t>
  </si>
  <si>
    <t>PL-статьи</t>
  </si>
  <si>
    <t>проект</t>
  </si>
  <si>
    <t>Проект-1</t>
  </si>
  <si>
    <t>Проект-2</t>
  </si>
  <si>
    <t>Проект-3</t>
  </si>
  <si>
    <t>Проект-4</t>
  </si>
  <si>
    <t>Выбор проекта:</t>
  </si>
  <si>
    <t>Все проекты</t>
  </si>
  <si>
    <t>f-проект</t>
  </si>
  <si>
    <t>Операционные расходы</t>
  </si>
  <si>
    <t>Операционные расходы - блок-1</t>
  </si>
  <si>
    <t>Операционные расходы - 1-1</t>
  </si>
  <si>
    <t>Операционные расходы - 1-2</t>
  </si>
  <si>
    <t>Операционные расходы - 1-3</t>
  </si>
  <si>
    <t>Операционные расходы - 1-4</t>
  </si>
  <si>
    <t>Операционные расходы - 1-5</t>
  </si>
  <si>
    <t>Операционные расходы - 1-6</t>
  </si>
  <si>
    <t>Операционные расходы - 1-7</t>
  </si>
  <si>
    <t>Операционные расходы - 1-8</t>
  </si>
  <si>
    <t>Операционные расходы - 1-9</t>
  </si>
  <si>
    <t>Операционные расходы - 1-10</t>
  </si>
  <si>
    <t>Операционные расходы - 1-11</t>
  </si>
  <si>
    <t>Операционные расходы - блок-2</t>
  </si>
  <si>
    <t>Операционные расходы - 2-1</t>
  </si>
  <si>
    <t>Операционные расходы - 2-2</t>
  </si>
  <si>
    <t>Операционные расходы - 2-3</t>
  </si>
  <si>
    <t>Операционные расходы - 2-4</t>
  </si>
  <si>
    <t>Операционные расходы - 2-5</t>
  </si>
  <si>
    <t>Операционные расходы - 2-6</t>
  </si>
  <si>
    <t>Операционные расходы - 2-7</t>
  </si>
  <si>
    <t>Операционные расходы - 2-8</t>
  </si>
  <si>
    <t>Операционные расходы - 2-9</t>
  </si>
  <si>
    <t>Операционные расходы - 2-10</t>
  </si>
  <si>
    <t>Операционные расходы - блок-3</t>
  </si>
  <si>
    <t>Операционные расходы - 3-1</t>
  </si>
  <si>
    <t>Операционные расходы - 3-2</t>
  </si>
  <si>
    <t>Операционные расходы - 3-3</t>
  </si>
  <si>
    <t>Операционные расходы - 3-4</t>
  </si>
  <si>
    <t>Операционные расходы - 3-5</t>
  </si>
  <si>
    <t>Операционные расходы - 3-6</t>
  </si>
  <si>
    <t>Операционные расходы - 3-7</t>
  </si>
  <si>
    <t>Операционные расходы - 3-8</t>
  </si>
  <si>
    <t>Операционные расходы - 3-9</t>
  </si>
  <si>
    <t>Операционные расходы - 3-10</t>
  </si>
  <si>
    <t>Операционные расходы - 3-11</t>
  </si>
  <si>
    <t>Операционные расходы - 3-12</t>
  </si>
  <si>
    <t>Операционные расходы - 3-13</t>
  </si>
  <si>
    <t>Операционные расходы - 3-14</t>
  </si>
  <si>
    <t>Операционные расходы - 3-15</t>
  </si>
  <si>
    <t>Операционные расходы - 3-16</t>
  </si>
  <si>
    <t>Операционные расходы - 3-17</t>
  </si>
  <si>
    <t>Операционные расходы - блок-4</t>
  </si>
  <si>
    <t>Операционные расходы - 4-1</t>
  </si>
  <si>
    <t>Операционные расходы - 4-2</t>
  </si>
  <si>
    <t>Операционные расходы - 4-3</t>
  </si>
  <si>
    <t>Операционные расходы - 4-4</t>
  </si>
  <si>
    <t>Операционные расходы - 4-5</t>
  </si>
  <si>
    <t>Операционные расходы - 4-6</t>
  </si>
  <si>
    <t>Операционные расходы - 4-7</t>
  </si>
  <si>
    <t>Операционные расходы - 4-8</t>
  </si>
  <si>
    <t>Операционные расходы - 4-9</t>
  </si>
  <si>
    <t>Операционные расходы - 4-10</t>
  </si>
  <si>
    <t>Операционные расходы - блок-5</t>
  </si>
  <si>
    <t>Операционные расходы - 5-1</t>
  </si>
  <si>
    <t>Операционные расходы - 5-2</t>
  </si>
  <si>
    <t>Операционные расходы - 5-3</t>
  </si>
  <si>
    <t>Операционные расходы - 5-4</t>
  </si>
  <si>
    <t>Операционные расходы - 5-5</t>
  </si>
  <si>
    <t>Операционные расходы - 5-6</t>
  </si>
  <si>
    <t>Операционные расходы - 5-7</t>
  </si>
  <si>
    <t>Операционные расходы - 5-8</t>
  </si>
  <si>
    <t>Операционные расходы - 5-9</t>
  </si>
  <si>
    <t>Операционные расходы - 5-10</t>
  </si>
  <si>
    <t>Операционная прибыль (EBITDA)</t>
  </si>
  <si>
    <t>Оплата операционных расходов</t>
  </si>
  <si>
    <t>Оплата операционных расходов - блок-1</t>
  </si>
  <si>
    <t>Оплата операционных расходов - блок-2</t>
  </si>
  <si>
    <t>Оплата операционных расходов - блок-3</t>
  </si>
  <si>
    <t>Оплата операционных расходов - блок-4</t>
  </si>
  <si>
    <t>Оплата операционных расходов - блок-5</t>
  </si>
  <si>
    <t>Операционный денежный поток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</si>
</sst>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C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3" fontId="1" fillId="0" borderId="0" xfId="0" applyNumberFormat="1" applyFont="1"/>
    <xf numFmtId="3" fontId="2" fillId="0" borderId="0" xfId="0" applyNumberFormat="1" applyFont="1"/>
    <xf numFmtId="3" fontId="1" fillId="2" borderId="0" xfId="0" applyNumberFormat="1" applyFont="1" applyFill="1"/>
    <xf numFmtId="3" fontId="3" fillId="0" borderId="0" xfId="0" applyNumberFormat="1" applyFont="1"/>
    <xf numFmtId="3" fontId="3" fillId="2" borderId="0" xfId="0" applyNumberFormat="1" applyFont="1" applyFill="1"/>
    <xf numFmtId="3" fontId="1" fillId="0" borderId="0" xfId="0" applyNumberFormat="1" applyFont="1" applyFill="1"/>
    <xf numFmtId="3" fontId="1" fillId="0" borderId="0" xfId="0" applyNumberFormat="1" applyFont="1" applyAlignment="1">
      <alignment horizontal="right"/>
    </xf>
    <xf numFmtId="3" fontId="3" fillId="0" borderId="1" xfId="0" applyNumberFormat="1" applyFont="1" applyBorder="1"/>
    <xf numFmtId="3" fontId="1" fillId="0" borderId="1" xfId="0" applyNumberFormat="1" applyFont="1" applyBorder="1"/>
    <xf numFmtId="3" fontId="3" fillId="3" borderId="0" xfId="0" applyNumberFormat="1" applyFont="1" applyFill="1" applyAlignment="1">
      <alignment horizontal="right"/>
    </xf>
    <xf numFmtId="3" fontId="3" fillId="3" borderId="1" xfId="0" applyNumberFormat="1" applyFont="1" applyFill="1" applyBorder="1"/>
    <xf numFmtId="3" fontId="3" fillId="3" borderId="0" xfId="0" applyNumberFormat="1" applyFont="1" applyFill="1"/>
    <xf numFmtId="3" fontId="4" fillId="0" borderId="0" xfId="0" applyNumberFormat="1" applyFont="1"/>
    <xf numFmtId="3" fontId="1" fillId="4" borderId="0" xfId="0" applyNumberFormat="1" applyFont="1" applyFill="1"/>
    <xf numFmtId="164" fontId="3" fillId="0" borderId="0" xfId="0" applyNumberFormat="1" applyFont="1"/>
    <xf numFmtId="164" fontId="1" fillId="0" borderId="0" xfId="0" applyNumberFormat="1" applyFont="1" applyFill="1"/>
    <xf numFmtId="164" fontId="3" fillId="2" borderId="0" xfId="0" applyNumberFormat="1" applyFont="1" applyFill="1"/>
    <xf numFmtId="164" fontId="3" fillId="0" borderId="0" xfId="0" applyNumberFormat="1" applyFont="1" applyFill="1"/>
    <xf numFmtId="3" fontId="3" fillId="2" borderId="0" xfId="0" applyNumberFormat="1" applyFont="1" applyFill="1" applyAlignment="1">
      <alignment horizontal="right"/>
    </xf>
    <xf numFmtId="3" fontId="1" fillId="0" borderId="0" xfId="0" applyNumberFormat="1" applyFont="1" applyAlignment="1">
      <alignment horizontal="center" vertical="center"/>
    </xf>
    <xf numFmtId="3" fontId="1" fillId="5" borderId="0" xfId="0" applyNumberFormat="1" applyFont="1" applyFill="1"/>
    <xf numFmtId="164" fontId="1" fillId="2" borderId="0" xfId="0" applyNumberFormat="1" applyFont="1" applyFill="1"/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/>
    <xf numFmtId="3" fontId="1" fillId="6" borderId="0" xfId="0" applyNumberFormat="1" applyFont="1" applyFill="1"/>
    <xf numFmtId="3" fontId="5" fillId="0" borderId="0" xfId="0" applyNumberFormat="1" applyFont="1" applyAlignment="1">
      <alignment horizontal="center" vertical="center"/>
    </xf>
    <xf numFmtId="3" fontId="1" fillId="7" borderId="0" xfId="0" applyNumberFormat="1" applyFont="1" applyFill="1"/>
    <xf numFmtId="3" fontId="3" fillId="8" borderId="0" xfId="0" applyNumberFormat="1" applyFont="1" applyFill="1"/>
    <xf numFmtId="3" fontId="6" fillId="2" borderId="0" xfId="0" applyNumberFormat="1" applyFont="1" applyFill="1"/>
    <xf numFmtId="3" fontId="6" fillId="0" borderId="0" xfId="0" applyNumberFormat="1" applyFont="1" applyAlignment="1">
      <alignment horizontal="center" vertical="center"/>
    </xf>
    <xf numFmtId="3" fontId="6" fillId="0" borderId="0" xfId="0" applyNumberFormat="1" applyFont="1"/>
  </cellXfs>
  <cellStyles count="1">
    <cellStyle name="Обычный" xfId="0" builtinId="0"/>
  </cellStyles>
  <dxfs count="433"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45720</xdr:colOff>
      <xdr:row>11</xdr:row>
      <xdr:rowOff>167640</xdr:rowOff>
    </xdr:to>
    <xdr:sp macro="" textlink="">
      <xdr:nvSpPr>
        <xdr:cNvPr id="2" name="Скругленный прямоугольник 1"/>
        <xdr:cNvSpPr/>
      </xdr:nvSpPr>
      <xdr:spPr>
        <a:xfrm>
          <a:off x="0" y="0"/>
          <a:ext cx="3093720" cy="20955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ru-RU" b="1"/>
            <a:t>Моделирование</a:t>
          </a:r>
        </a:p>
        <a:p>
          <a:pPr algn="ctr"/>
          <a:r>
            <a:rPr lang="ru-RU" b="1"/>
            <a:t>Бюджетирование</a:t>
          </a:r>
        </a:p>
        <a:p>
          <a:pPr algn="ctr"/>
          <a:r>
            <a:rPr lang="ru-RU" b="1"/>
            <a:t>Управление задачами</a:t>
          </a:r>
        </a:p>
        <a:p>
          <a:pPr algn="ctr"/>
          <a:r>
            <a:rPr lang="ru-RU" b="1"/>
            <a:t>Учет</a:t>
          </a:r>
        </a:p>
        <a:p>
          <a:pPr algn="ctr"/>
          <a:r>
            <a:rPr lang="ru-RU" b="1"/>
            <a:t>Отчетность</a:t>
          </a:r>
        </a:p>
        <a:p>
          <a:pPr algn="ctr"/>
          <a:r>
            <a:rPr lang="ru-RU" b="1"/>
            <a:t>Контроль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1767840</xdr:colOff>
      <xdr:row>0</xdr:row>
      <xdr:rowOff>53340</xdr:rowOff>
    </xdr:from>
    <xdr:to>
      <xdr:col>6</xdr:col>
      <xdr:colOff>320040</xdr:colOff>
      <xdr:row>3</xdr:row>
      <xdr:rowOff>30480</xdr:rowOff>
    </xdr:to>
    <xdr:sp macro="" textlink="">
      <xdr:nvSpPr>
        <xdr:cNvPr id="2" name="Скругленный прямоугольник 1"/>
        <xdr:cNvSpPr/>
      </xdr:nvSpPr>
      <xdr:spPr>
        <a:xfrm>
          <a:off x="2529840" y="53340"/>
          <a:ext cx="3223260" cy="50292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 b="1"/>
            <a:t>ПРОЦЕСС</a:t>
          </a:r>
          <a:r>
            <a:rPr lang="ru-RU" sz="1100" b="1" baseline="0"/>
            <a:t> СОЗДАНИЯ ПРОДУКТА</a:t>
          </a:r>
          <a:endParaRPr lang="ru-RU" sz="1100" b="1"/>
        </a:p>
      </xdr:txBody>
    </xdr:sp>
    <xdr:clientData/>
  </xdr:twoCellAnchor>
  <xdr:twoCellAnchor>
    <xdr:from>
      <xdr:col>6</xdr:col>
      <xdr:colOff>320040</xdr:colOff>
      <xdr:row>1</xdr:row>
      <xdr:rowOff>121920</xdr:rowOff>
    </xdr:from>
    <xdr:to>
      <xdr:col>6</xdr:col>
      <xdr:colOff>861060</xdr:colOff>
      <xdr:row>1</xdr:row>
      <xdr:rowOff>129540</xdr:rowOff>
    </xdr:to>
    <xdr:cxnSp macro="">
      <xdr:nvCxnSpPr>
        <xdr:cNvPr id="4" name="Прямая со стрелкой 3"/>
        <xdr:cNvCxnSpPr>
          <a:stCxn id="2" idx="3"/>
        </xdr:cNvCxnSpPr>
      </xdr:nvCxnSpPr>
      <xdr:spPr>
        <a:xfrm flipV="1">
          <a:off x="5753100" y="297180"/>
          <a:ext cx="541020" cy="7620"/>
        </a:xfrm>
        <a:prstGeom prst="straightConnector1">
          <a:avLst/>
        </a:prstGeom>
        <a:ln w="158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876300</xdr:colOff>
      <xdr:row>0</xdr:row>
      <xdr:rowOff>129540</xdr:rowOff>
    </xdr:from>
    <xdr:to>
      <xdr:col>6</xdr:col>
      <xdr:colOff>1242060</xdr:colOff>
      <xdr:row>2</xdr:row>
      <xdr:rowOff>91440</xdr:rowOff>
    </xdr:to>
    <xdr:sp macro="" textlink="">
      <xdr:nvSpPr>
        <xdr:cNvPr id="5" name="Прямоугольник 4"/>
        <xdr:cNvSpPr/>
      </xdr:nvSpPr>
      <xdr:spPr>
        <a:xfrm>
          <a:off x="6309360" y="129540"/>
          <a:ext cx="365760" cy="3124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 b="1"/>
            <a:t>ГП</a:t>
          </a:r>
        </a:p>
      </xdr:txBody>
    </xdr:sp>
    <xdr:clientData/>
  </xdr:twoCellAnchor>
  <xdr:twoCellAnchor>
    <xdr:from>
      <xdr:col>4</xdr:col>
      <xdr:colOff>1084385</xdr:colOff>
      <xdr:row>0</xdr:row>
      <xdr:rowOff>144780</xdr:rowOff>
    </xdr:from>
    <xdr:to>
      <xdr:col>4</xdr:col>
      <xdr:colOff>1764323</xdr:colOff>
      <xdr:row>0</xdr:row>
      <xdr:rowOff>150641</xdr:rowOff>
    </xdr:to>
    <xdr:cxnSp macro="">
      <xdr:nvCxnSpPr>
        <xdr:cNvPr id="7" name="Прямая со стрелкой 6"/>
        <xdr:cNvCxnSpPr/>
      </xdr:nvCxnSpPr>
      <xdr:spPr>
        <a:xfrm>
          <a:off x="1846385" y="144780"/>
          <a:ext cx="679938" cy="5861"/>
        </a:xfrm>
        <a:prstGeom prst="straightConnector1">
          <a:avLst/>
        </a:prstGeom>
        <a:ln w="222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1078524</xdr:colOff>
      <xdr:row>2</xdr:row>
      <xdr:rowOff>21688</xdr:rowOff>
    </xdr:from>
    <xdr:to>
      <xdr:col>4</xdr:col>
      <xdr:colOff>1758462</xdr:colOff>
      <xdr:row>2</xdr:row>
      <xdr:rowOff>27549</xdr:rowOff>
    </xdr:to>
    <xdr:cxnSp macro="">
      <xdr:nvCxnSpPr>
        <xdr:cNvPr id="10" name="Прямая со стрелкой 9"/>
        <xdr:cNvCxnSpPr/>
      </xdr:nvCxnSpPr>
      <xdr:spPr>
        <a:xfrm>
          <a:off x="1840524" y="372208"/>
          <a:ext cx="679938" cy="5861"/>
        </a:xfrm>
        <a:prstGeom prst="straightConnector1">
          <a:avLst/>
        </a:prstGeom>
        <a:ln w="222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1101970</xdr:colOff>
      <xdr:row>3</xdr:row>
      <xdr:rowOff>9965</xdr:rowOff>
    </xdr:from>
    <xdr:to>
      <xdr:col>4</xdr:col>
      <xdr:colOff>1793631</xdr:colOff>
      <xdr:row>4</xdr:row>
      <xdr:rowOff>127196</xdr:rowOff>
    </xdr:to>
    <xdr:cxnSp macro="">
      <xdr:nvCxnSpPr>
        <xdr:cNvPr id="11" name="Прямая со стрелкой 10"/>
        <xdr:cNvCxnSpPr/>
      </xdr:nvCxnSpPr>
      <xdr:spPr>
        <a:xfrm flipV="1">
          <a:off x="1863970" y="535745"/>
          <a:ext cx="691661" cy="292491"/>
        </a:xfrm>
        <a:prstGeom prst="straightConnector1">
          <a:avLst/>
        </a:prstGeom>
        <a:ln w="222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175846</xdr:colOff>
      <xdr:row>3</xdr:row>
      <xdr:rowOff>27551</xdr:rowOff>
    </xdr:from>
    <xdr:to>
      <xdr:col>5</xdr:col>
      <xdr:colOff>181709</xdr:colOff>
      <xdr:row>6</xdr:row>
      <xdr:rowOff>21687</xdr:rowOff>
    </xdr:to>
    <xdr:cxnSp macro="">
      <xdr:nvCxnSpPr>
        <xdr:cNvPr id="12" name="Прямая со стрелкой 11"/>
        <xdr:cNvCxnSpPr/>
      </xdr:nvCxnSpPr>
      <xdr:spPr>
        <a:xfrm flipV="1">
          <a:off x="3071446" y="553331"/>
          <a:ext cx="5863" cy="519916"/>
        </a:xfrm>
        <a:prstGeom prst="straightConnector1">
          <a:avLst/>
        </a:prstGeom>
        <a:ln w="222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738555</xdr:colOff>
      <xdr:row>3</xdr:row>
      <xdr:rowOff>21689</xdr:rowOff>
    </xdr:from>
    <xdr:to>
      <xdr:col>5</xdr:col>
      <xdr:colOff>744416</xdr:colOff>
      <xdr:row>6</xdr:row>
      <xdr:rowOff>15826</xdr:rowOff>
    </xdr:to>
    <xdr:cxnSp macro="">
      <xdr:nvCxnSpPr>
        <xdr:cNvPr id="13" name="Прямая со стрелкой 12"/>
        <xdr:cNvCxnSpPr/>
      </xdr:nvCxnSpPr>
      <xdr:spPr>
        <a:xfrm flipH="1" flipV="1">
          <a:off x="3634155" y="547469"/>
          <a:ext cx="5861" cy="519917"/>
        </a:xfrm>
        <a:prstGeom prst="straightConnector1">
          <a:avLst/>
        </a:prstGeom>
        <a:ln w="222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1518139</xdr:colOff>
      <xdr:row>3</xdr:row>
      <xdr:rowOff>33411</xdr:rowOff>
    </xdr:from>
    <xdr:to>
      <xdr:col>5</xdr:col>
      <xdr:colOff>1524000</xdr:colOff>
      <xdr:row>6</xdr:row>
      <xdr:rowOff>45134</xdr:rowOff>
    </xdr:to>
    <xdr:cxnSp macro="">
      <xdr:nvCxnSpPr>
        <xdr:cNvPr id="14" name="Прямая со стрелкой 13"/>
        <xdr:cNvCxnSpPr/>
      </xdr:nvCxnSpPr>
      <xdr:spPr>
        <a:xfrm flipH="1" flipV="1">
          <a:off x="4413739" y="559191"/>
          <a:ext cx="5861" cy="537503"/>
        </a:xfrm>
        <a:prstGeom prst="straightConnector1">
          <a:avLst/>
        </a:prstGeom>
        <a:ln w="222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2168770</xdr:colOff>
      <xdr:row>3</xdr:row>
      <xdr:rowOff>39274</xdr:rowOff>
    </xdr:from>
    <xdr:to>
      <xdr:col>5</xdr:col>
      <xdr:colOff>2186354</xdr:colOff>
      <xdr:row>6</xdr:row>
      <xdr:rowOff>4103</xdr:rowOff>
    </xdr:to>
    <xdr:cxnSp macro="">
      <xdr:nvCxnSpPr>
        <xdr:cNvPr id="15" name="Прямая со стрелкой 14"/>
        <xdr:cNvCxnSpPr/>
      </xdr:nvCxnSpPr>
      <xdr:spPr>
        <a:xfrm flipH="1" flipV="1">
          <a:off x="5064370" y="565054"/>
          <a:ext cx="17584" cy="490609"/>
        </a:xfrm>
        <a:prstGeom prst="straightConnector1">
          <a:avLst/>
        </a:prstGeom>
        <a:ln w="222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35170</xdr:colOff>
      <xdr:row>3</xdr:row>
      <xdr:rowOff>21687</xdr:rowOff>
    </xdr:from>
    <xdr:to>
      <xdr:col>6</xdr:col>
      <xdr:colOff>46893</xdr:colOff>
      <xdr:row>5</xdr:row>
      <xdr:rowOff>162364</xdr:rowOff>
    </xdr:to>
    <xdr:cxnSp macro="">
      <xdr:nvCxnSpPr>
        <xdr:cNvPr id="16" name="Прямая со стрелкой 15"/>
        <xdr:cNvCxnSpPr/>
      </xdr:nvCxnSpPr>
      <xdr:spPr>
        <a:xfrm flipH="1" flipV="1">
          <a:off x="5468230" y="547467"/>
          <a:ext cx="11723" cy="491197"/>
        </a:xfrm>
        <a:prstGeom prst="straightConnector1">
          <a:avLst/>
        </a:prstGeom>
        <a:ln w="222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1969477</xdr:colOff>
      <xdr:row>0</xdr:row>
      <xdr:rowOff>173500</xdr:rowOff>
    </xdr:from>
    <xdr:to>
      <xdr:col>5</xdr:col>
      <xdr:colOff>515815</xdr:colOff>
      <xdr:row>1</xdr:row>
      <xdr:rowOff>4101</xdr:rowOff>
    </xdr:to>
    <xdr:cxnSp macro="">
      <xdr:nvCxnSpPr>
        <xdr:cNvPr id="28" name="Прямая со стрелкой 27"/>
        <xdr:cNvCxnSpPr/>
      </xdr:nvCxnSpPr>
      <xdr:spPr>
        <a:xfrm>
          <a:off x="2731477" y="173500"/>
          <a:ext cx="679938" cy="5861"/>
        </a:xfrm>
        <a:prstGeom prst="straightConnector1">
          <a:avLst/>
        </a:prstGeom>
        <a:ln w="22225"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521677</xdr:colOff>
      <xdr:row>1</xdr:row>
      <xdr:rowOff>21688</xdr:rowOff>
    </xdr:from>
    <xdr:to>
      <xdr:col>5</xdr:col>
      <xdr:colOff>785446</xdr:colOff>
      <xdr:row>2</xdr:row>
      <xdr:rowOff>127195</xdr:rowOff>
    </xdr:to>
    <xdr:cxnSp macro="">
      <xdr:nvCxnSpPr>
        <xdr:cNvPr id="29" name="Прямая со стрелкой 28"/>
        <xdr:cNvCxnSpPr/>
      </xdr:nvCxnSpPr>
      <xdr:spPr>
        <a:xfrm>
          <a:off x="3417277" y="196948"/>
          <a:ext cx="263769" cy="280767"/>
        </a:xfrm>
        <a:prstGeom prst="straightConnector1">
          <a:avLst/>
        </a:prstGeom>
        <a:ln w="22225"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1271953</xdr:colOff>
      <xdr:row>0</xdr:row>
      <xdr:rowOff>173500</xdr:rowOff>
    </xdr:from>
    <xdr:to>
      <xdr:col>5</xdr:col>
      <xdr:colOff>1951891</xdr:colOff>
      <xdr:row>1</xdr:row>
      <xdr:rowOff>4101</xdr:rowOff>
    </xdr:to>
    <xdr:cxnSp macro="">
      <xdr:nvCxnSpPr>
        <xdr:cNvPr id="30" name="Прямая со стрелкой 29"/>
        <xdr:cNvCxnSpPr/>
      </xdr:nvCxnSpPr>
      <xdr:spPr>
        <a:xfrm>
          <a:off x="4167553" y="173500"/>
          <a:ext cx="679938" cy="5861"/>
        </a:xfrm>
        <a:prstGeom prst="straightConnector1">
          <a:avLst/>
        </a:prstGeom>
        <a:ln w="22225"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1963615</xdr:colOff>
      <xdr:row>0</xdr:row>
      <xdr:rowOff>173500</xdr:rowOff>
    </xdr:from>
    <xdr:to>
      <xdr:col>6</xdr:col>
      <xdr:colOff>105507</xdr:colOff>
      <xdr:row>1</xdr:row>
      <xdr:rowOff>4101</xdr:rowOff>
    </xdr:to>
    <xdr:cxnSp macro="">
      <xdr:nvCxnSpPr>
        <xdr:cNvPr id="31" name="Прямая со стрелкой 30"/>
        <xdr:cNvCxnSpPr/>
      </xdr:nvCxnSpPr>
      <xdr:spPr>
        <a:xfrm>
          <a:off x="4859215" y="173500"/>
          <a:ext cx="679352" cy="5861"/>
        </a:xfrm>
        <a:prstGeom prst="straightConnector1">
          <a:avLst/>
        </a:prstGeom>
        <a:ln w="22225"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791308</xdr:colOff>
      <xdr:row>1</xdr:row>
      <xdr:rowOff>4103</xdr:rowOff>
    </xdr:from>
    <xdr:to>
      <xdr:col>5</xdr:col>
      <xdr:colOff>1260231</xdr:colOff>
      <xdr:row>2</xdr:row>
      <xdr:rowOff>121335</xdr:rowOff>
    </xdr:to>
    <xdr:cxnSp macro="">
      <xdr:nvCxnSpPr>
        <xdr:cNvPr id="34" name="Прямая со стрелкой 33"/>
        <xdr:cNvCxnSpPr/>
      </xdr:nvCxnSpPr>
      <xdr:spPr>
        <a:xfrm flipV="1">
          <a:off x="3686908" y="179363"/>
          <a:ext cx="468923" cy="292492"/>
        </a:xfrm>
        <a:prstGeom prst="straightConnector1">
          <a:avLst/>
        </a:prstGeom>
        <a:ln w="22225"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L40"/>
  <sheetViews>
    <sheetView showGridLines="0" topLeftCell="A13" zoomScale="120" zoomScaleNormal="120" workbookViewId="0">
      <selection activeCell="E31" sqref="E31"/>
    </sheetView>
  </sheetViews>
  <sheetFormatPr defaultRowHeight="13.8" x14ac:dyDescent="0.3"/>
  <cols>
    <col min="1" max="1" width="8.88671875" style="1"/>
    <col min="2" max="3" width="2.77734375" style="1" customWidth="1"/>
    <col min="4" max="4" width="1.77734375" style="1" customWidth="1"/>
    <col min="5" max="16384" width="8.88671875" style="1"/>
  </cols>
  <sheetData>
    <row r="10" spans="2:12" x14ac:dyDescent="0.3">
      <c r="J10" s="1" t="s">
        <v>7</v>
      </c>
      <c r="K10" s="1" t="s">
        <v>8</v>
      </c>
      <c r="L10" s="1" t="s">
        <v>9</v>
      </c>
    </row>
    <row r="11" spans="2:12" x14ac:dyDescent="0.3">
      <c r="J11" s="1">
        <v>100</v>
      </c>
      <c r="K11" s="1">
        <v>99</v>
      </c>
      <c r="L11" s="1">
        <v>-1</v>
      </c>
    </row>
    <row r="15" spans="2:12" x14ac:dyDescent="0.3">
      <c r="B15" s="1" t="s">
        <v>0</v>
      </c>
    </row>
    <row r="17" spans="3:5" x14ac:dyDescent="0.3">
      <c r="C17" s="1" t="s">
        <v>1</v>
      </c>
    </row>
    <row r="18" spans="3:5" x14ac:dyDescent="0.3">
      <c r="C18" s="1" t="s">
        <v>2</v>
      </c>
    </row>
    <row r="19" spans="3:5" x14ac:dyDescent="0.3">
      <c r="D19" s="2" t="s">
        <v>3</v>
      </c>
    </row>
    <row r="20" spans="3:5" x14ac:dyDescent="0.3">
      <c r="D20" s="2" t="s">
        <v>6</v>
      </c>
    </row>
    <row r="21" spans="3:5" x14ac:dyDescent="0.3">
      <c r="D21" s="2" t="s">
        <v>10</v>
      </c>
    </row>
    <row r="22" spans="3:5" x14ac:dyDescent="0.3">
      <c r="C22" s="1" t="s">
        <v>11</v>
      </c>
    </row>
    <row r="23" spans="3:5" x14ac:dyDescent="0.3">
      <c r="C23" s="1" t="s">
        <v>12</v>
      </c>
    </row>
    <row r="25" spans="3:5" x14ac:dyDescent="0.3">
      <c r="D25" s="1" t="s">
        <v>34</v>
      </c>
    </row>
    <row r="26" spans="3:5" x14ac:dyDescent="0.3">
      <c r="E26" s="1" t="s">
        <v>35</v>
      </c>
    </row>
    <row r="27" spans="3:5" x14ac:dyDescent="0.3">
      <c r="E27" s="1" t="s">
        <v>154</v>
      </c>
    </row>
    <row r="28" spans="3:5" x14ac:dyDescent="0.3">
      <c r="E28" s="1" t="s">
        <v>158</v>
      </c>
    </row>
    <row r="29" spans="3:5" x14ac:dyDescent="0.3">
      <c r="E29" s="1" t="s">
        <v>183</v>
      </c>
    </row>
    <row r="30" spans="3:5" x14ac:dyDescent="0.3">
      <c r="E30" s="1" t="s">
        <v>185</v>
      </c>
    </row>
    <row r="32" spans="3:5" x14ac:dyDescent="0.3">
      <c r="C32" s="1" t="s">
        <v>57</v>
      </c>
    </row>
    <row r="33" spans="3:6" x14ac:dyDescent="0.3">
      <c r="D33" s="2" t="s">
        <v>58</v>
      </c>
    </row>
    <row r="34" spans="3:6" x14ac:dyDescent="0.3">
      <c r="C34" s="1" t="s">
        <v>93</v>
      </c>
    </row>
    <row r="36" spans="3:6" x14ac:dyDescent="0.3">
      <c r="D36" s="1" t="s">
        <v>159</v>
      </c>
    </row>
    <row r="37" spans="3:6" x14ac:dyDescent="0.3">
      <c r="E37" s="1" t="s">
        <v>160</v>
      </c>
    </row>
    <row r="38" spans="3:6" x14ac:dyDescent="0.3">
      <c r="F38" s="2" t="s">
        <v>161</v>
      </c>
    </row>
    <row r="40" spans="3:6" x14ac:dyDescent="0.3">
      <c r="C40" s="1" t="s">
        <v>176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D7:L18"/>
  <sheetViews>
    <sheetView showGridLines="0" workbookViewId="0">
      <selection activeCell="D9" sqref="D9:D13"/>
    </sheetView>
  </sheetViews>
  <sheetFormatPr defaultRowHeight="13.8" x14ac:dyDescent="0.3"/>
  <cols>
    <col min="1" max="3" width="2.77734375" style="1" customWidth="1"/>
    <col min="4" max="4" width="10.88671875" style="1" bestFit="1" customWidth="1"/>
    <col min="5" max="7" width="1.77734375" style="1" customWidth="1"/>
    <col min="8" max="8" width="10.33203125" style="1" bestFit="1" customWidth="1"/>
    <col min="9" max="11" width="1.77734375" style="1" customWidth="1"/>
    <col min="12" max="12" width="14.109375" style="1" bestFit="1" customWidth="1"/>
    <col min="13" max="17" width="1.77734375" style="1" customWidth="1"/>
    <col min="18" max="18" width="8" style="1" bestFit="1" customWidth="1"/>
    <col min="19" max="22" width="8.88671875" style="1"/>
    <col min="23" max="23" width="6.6640625" style="1" bestFit="1" customWidth="1"/>
    <col min="24" max="24" width="10.5546875" style="1" bestFit="1" customWidth="1"/>
    <col min="25" max="25" width="8.33203125" style="1" bestFit="1" customWidth="1"/>
    <col min="26" max="16384" width="8.88671875" style="1"/>
  </cols>
  <sheetData>
    <row r="7" spans="4:12" s="4" customFormat="1" x14ac:dyDescent="0.3">
      <c r="D7" s="4" t="str">
        <f>dbP!$E$1</f>
        <v>проект</v>
      </c>
      <c r="H7" s="4" t="str">
        <f>dbP!$I$1</f>
        <v>продукт</v>
      </c>
      <c r="L7" s="4" t="str">
        <f>dbP!$L$1</f>
        <v>канал продаж</v>
      </c>
    </row>
    <row r="8" spans="4:12" ht="4.95" customHeight="1" x14ac:dyDescent="0.3"/>
    <row r="9" spans="4:12" x14ac:dyDescent="0.3">
      <c r="D9" s="3" t="s">
        <v>205</v>
      </c>
      <c r="H9" s="3" t="s">
        <v>36</v>
      </c>
      <c r="L9" s="3" t="s">
        <v>46</v>
      </c>
    </row>
    <row r="10" spans="4:12" x14ac:dyDescent="0.3">
      <c r="D10" s="3" t="s">
        <v>200</v>
      </c>
      <c r="H10" s="3" t="s">
        <v>37</v>
      </c>
      <c r="L10" s="3" t="s">
        <v>47</v>
      </c>
    </row>
    <row r="11" spans="4:12" x14ac:dyDescent="0.3">
      <c r="D11" s="3" t="s">
        <v>201</v>
      </c>
      <c r="H11" s="3" t="s">
        <v>38</v>
      </c>
      <c r="L11" s="3" t="s">
        <v>48</v>
      </c>
    </row>
    <row r="12" spans="4:12" x14ac:dyDescent="0.3">
      <c r="D12" s="3" t="s">
        <v>202</v>
      </c>
      <c r="H12" s="3" t="s">
        <v>39</v>
      </c>
      <c r="L12" s="3" t="s">
        <v>49</v>
      </c>
    </row>
    <row r="13" spans="4:12" x14ac:dyDescent="0.3">
      <c r="D13" s="3" t="s">
        <v>203</v>
      </c>
      <c r="H13" s="3" t="s">
        <v>40</v>
      </c>
      <c r="L13" s="3" t="s">
        <v>50</v>
      </c>
    </row>
    <row r="14" spans="4:12" x14ac:dyDescent="0.3">
      <c r="H14" s="3" t="s">
        <v>41</v>
      </c>
      <c r="L14" s="3" t="s">
        <v>51</v>
      </c>
    </row>
    <row r="15" spans="4:12" x14ac:dyDescent="0.3">
      <c r="H15" s="3" t="s">
        <v>42</v>
      </c>
      <c r="L15" s="3" t="s">
        <v>52</v>
      </c>
    </row>
    <row r="16" spans="4:12" x14ac:dyDescent="0.3">
      <c r="H16" s="3" t="s">
        <v>43</v>
      </c>
    </row>
    <row r="17" spans="8:8" x14ac:dyDescent="0.3">
      <c r="H17" s="3" t="s">
        <v>44</v>
      </c>
    </row>
    <row r="18" spans="8:8" x14ac:dyDescent="0.3">
      <c r="H18" s="3" t="s">
        <v>45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D7:E22"/>
  <sheetViews>
    <sheetView showGridLines="0" workbookViewId="0">
      <selection activeCell="E20" sqref="E20"/>
    </sheetView>
  </sheetViews>
  <sheetFormatPr defaultRowHeight="13.8" x14ac:dyDescent="0.3"/>
  <cols>
    <col min="1" max="3" width="2.77734375" style="1" customWidth="1"/>
    <col min="4" max="4" width="13.5546875" style="1" bestFit="1" customWidth="1"/>
    <col min="5" max="5" width="14.109375" style="1" bestFit="1" customWidth="1"/>
    <col min="6" max="7" width="1.77734375" style="1" customWidth="1"/>
    <col min="8" max="8" width="8" style="1" bestFit="1" customWidth="1"/>
    <col min="9" max="12" width="8.88671875" style="1"/>
    <col min="13" max="13" width="6.6640625" style="1" bestFit="1" customWidth="1"/>
    <col min="14" max="14" width="10.5546875" style="1" bestFit="1" customWidth="1"/>
    <col min="15" max="15" width="8.33203125" style="1" bestFit="1" customWidth="1"/>
    <col min="16" max="16384" width="8.88671875" style="1"/>
  </cols>
  <sheetData>
    <row r="7" spans="4:5" s="4" customFormat="1" x14ac:dyDescent="0.3">
      <c r="D7" s="5" t="s">
        <v>53</v>
      </c>
      <c r="E7" s="5"/>
    </row>
    <row r="8" spans="4:5" ht="4.95" customHeight="1" x14ac:dyDescent="0.3"/>
    <row r="9" spans="4:5" x14ac:dyDescent="0.3">
      <c r="D9" s="1" t="str">
        <f>Lists!$H$9</f>
        <v>Продукт-1</v>
      </c>
      <c r="E9" s="1" t="str">
        <f>Lists!$L$9</f>
        <v>Канал продаж-1</v>
      </c>
    </row>
    <row r="10" spans="4:5" x14ac:dyDescent="0.3">
      <c r="D10" s="1" t="str">
        <f>Lists!$H$9</f>
        <v>Продукт-1</v>
      </c>
      <c r="E10" s="1" t="str">
        <f>Lists!$L$10</f>
        <v>Канал продаж-2</v>
      </c>
    </row>
    <row r="11" spans="4:5" x14ac:dyDescent="0.3">
      <c r="D11" s="1" t="str">
        <f>Lists!$H$9</f>
        <v>Продукт-1</v>
      </c>
      <c r="E11" s="1" t="str">
        <f>Lists!$L$11</f>
        <v>Канал продаж-3</v>
      </c>
    </row>
    <row r="12" spans="4:5" x14ac:dyDescent="0.3">
      <c r="D12" s="1" t="str">
        <f>Lists!$H$10</f>
        <v>Продукт-2</v>
      </c>
      <c r="E12" s="1" t="str">
        <f>Lists!$L$12</f>
        <v>Канал продаж-4</v>
      </c>
    </row>
    <row r="13" spans="4:5" x14ac:dyDescent="0.3">
      <c r="D13" s="1" t="str">
        <f>Lists!$H$10</f>
        <v>Продукт-2</v>
      </c>
      <c r="E13" s="1" t="str">
        <f>Lists!$L$13</f>
        <v>Канал продаж-5</v>
      </c>
    </row>
    <row r="14" spans="4:5" x14ac:dyDescent="0.3">
      <c r="D14" s="1" t="str">
        <f>Lists!$H$11</f>
        <v>Продукт-3</v>
      </c>
      <c r="E14" s="1" t="str">
        <f>Lists!$L$14</f>
        <v>Канал продаж-6</v>
      </c>
    </row>
    <row r="15" spans="4:5" x14ac:dyDescent="0.3">
      <c r="D15" s="1" t="str">
        <f>Lists!$H$11</f>
        <v>Продукт-3</v>
      </c>
      <c r="E15" s="1" t="str">
        <f>Lists!$L$15</f>
        <v>Канал продаж-7</v>
      </c>
    </row>
    <row r="16" spans="4:5" x14ac:dyDescent="0.3">
      <c r="D16" s="1" t="str">
        <f>Lists!$H$11</f>
        <v>Продукт-3</v>
      </c>
      <c r="E16" s="1" t="str">
        <f>Lists!$L$9</f>
        <v>Канал продаж-1</v>
      </c>
    </row>
    <row r="17" spans="4:5" x14ac:dyDescent="0.3">
      <c r="D17" s="1" t="str">
        <f>Lists!$H$11</f>
        <v>Продукт-3</v>
      </c>
      <c r="E17" s="1" t="str">
        <f>Lists!$L$10</f>
        <v>Канал продаж-2</v>
      </c>
    </row>
    <row r="18" spans="4:5" x14ac:dyDescent="0.3">
      <c r="D18" s="1" t="str">
        <f>Lists!$H$12</f>
        <v>Продукт-4</v>
      </c>
      <c r="E18" s="1" t="str">
        <f>Lists!$L$11</f>
        <v>Канал продаж-3</v>
      </c>
    </row>
    <row r="19" spans="4:5" x14ac:dyDescent="0.3">
      <c r="D19" s="1" t="str">
        <f>Lists!$H$12</f>
        <v>Продукт-4</v>
      </c>
      <c r="E19" s="1" t="str">
        <f>Lists!$L$12</f>
        <v>Канал продаж-4</v>
      </c>
    </row>
    <row r="20" spans="4:5" x14ac:dyDescent="0.3">
      <c r="D20" s="1" t="str">
        <f>Lists!$H$12</f>
        <v>Продукт-4</v>
      </c>
      <c r="E20" s="1" t="str">
        <f>Lists!$L$13</f>
        <v>Канал продаж-5</v>
      </c>
    </row>
    <row r="21" spans="4:5" x14ac:dyDescent="0.3">
      <c r="D21" s="1" t="str">
        <f>Lists!$H$12</f>
        <v>Продукт-4</v>
      </c>
      <c r="E21" s="1" t="str">
        <f>Lists!$L$14</f>
        <v>Канал продаж-6</v>
      </c>
    </row>
    <row r="22" spans="4:5" x14ac:dyDescent="0.3">
      <c r="D22" s="1" t="str">
        <f>Lists!$H$12</f>
        <v>Продукт-4</v>
      </c>
      <c r="E22" s="1" t="str">
        <f>Lists!$L$15</f>
        <v>Канал продаж-7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B1:AK302"/>
  <sheetViews>
    <sheetView showGridLines="0" zoomScaleNormal="100" workbookViewId="0">
      <pane xSplit="4" ySplit="7" topLeftCell="E88" activePane="bottomRight" state="frozen"/>
      <selection pane="topRight" activeCell="E1" sqref="E1"/>
      <selection pane="bottomLeft" activeCell="A8" sqref="A8"/>
      <selection pane="bottomRight" activeCell="E97" sqref="E97:F101"/>
    </sheetView>
  </sheetViews>
  <sheetFormatPr defaultRowHeight="13.8" x14ac:dyDescent="0.3"/>
  <cols>
    <col min="1" max="1" width="2.77734375" style="1" customWidth="1"/>
    <col min="2" max="2" width="6.5546875" style="26" bestFit="1" customWidth="1"/>
    <col min="3" max="4" width="2.77734375" style="1" customWidth="1"/>
    <col min="5" max="5" width="31.109375" style="1" bestFit="1" customWidth="1"/>
    <col min="6" max="6" width="37" style="1" bestFit="1" customWidth="1"/>
    <col min="7" max="7" width="26.109375" style="1" bestFit="1" customWidth="1"/>
    <col min="8" max="8" width="2.21875" style="1" bestFit="1" customWidth="1"/>
    <col min="9" max="9" width="1.77734375" style="1" customWidth="1"/>
    <col min="10" max="10" width="26.44140625" style="1" customWidth="1"/>
    <col min="11" max="11" width="8.33203125" style="1" customWidth="1"/>
    <col min="12" max="12" width="1.77734375" style="1" customWidth="1"/>
    <col min="13" max="13" width="27.5546875" style="1" bestFit="1" customWidth="1"/>
    <col min="14" max="14" width="35.77734375" style="1" bestFit="1" customWidth="1"/>
    <col min="15" max="15" width="29.33203125" style="1" bestFit="1" customWidth="1"/>
    <col min="16" max="16" width="3.21875" style="1" bestFit="1" customWidth="1"/>
    <col min="17" max="17" width="1.77734375" style="1" customWidth="1"/>
    <col min="18" max="18" width="26.44140625" style="1" customWidth="1"/>
    <col min="19" max="19" width="8.33203125" style="1" customWidth="1"/>
    <col min="20" max="20" width="8.44140625" style="1" bestFit="1" customWidth="1"/>
    <col min="21" max="21" width="20" style="1" bestFit="1" customWidth="1"/>
    <col min="22" max="22" width="28.109375" style="1" bestFit="1" customWidth="1"/>
    <col min="23" max="23" width="28.33203125" style="1" bestFit="1" customWidth="1"/>
    <col min="24" max="24" width="3.21875" style="1" bestFit="1" customWidth="1"/>
    <col min="25" max="25" width="1.77734375" style="1" customWidth="1"/>
    <col min="26" max="26" width="26.44140625" style="1" customWidth="1"/>
    <col min="27" max="27" width="8.33203125" style="1" customWidth="1"/>
    <col min="28" max="28" width="8.44140625" style="1" bestFit="1" customWidth="1"/>
    <col min="29" max="31" width="8.88671875" style="1"/>
    <col min="32" max="32" width="14.44140625" style="1" bestFit="1" customWidth="1"/>
    <col min="33" max="33" width="15.5546875" style="1" customWidth="1"/>
    <col min="34" max="37" width="15.21875" style="1" customWidth="1"/>
    <col min="38" max="16384" width="8.88671875" style="1"/>
  </cols>
  <sheetData>
    <row r="1" spans="2:37" x14ac:dyDescent="0.3">
      <c r="B1" s="26" t="s">
        <v>163</v>
      </c>
    </row>
    <row r="2" spans="2:37" x14ac:dyDescent="0.3">
      <c r="B2" s="26">
        <f>SUM(B3:B400000)</f>
        <v>0</v>
      </c>
      <c r="E2" s="1" t="str">
        <f t="shared" ref="E2:AG2" si="0">LEFT(ADDRESS(1,COLUMN(E1),4),LEN(ADDRESS(1,COLUMN(E1),4))-1)</f>
        <v>E</v>
      </c>
      <c r="F2" s="1" t="str">
        <f t="shared" si="0"/>
        <v>F</v>
      </c>
      <c r="G2" s="1" t="str">
        <f t="shared" si="0"/>
        <v>G</v>
      </c>
      <c r="H2" s="1" t="str">
        <f t="shared" si="0"/>
        <v>H</v>
      </c>
      <c r="I2" s="1" t="str">
        <f t="shared" si="0"/>
        <v>I</v>
      </c>
      <c r="J2" s="1" t="str">
        <f t="shared" si="0"/>
        <v>J</v>
      </c>
      <c r="K2" s="1" t="str">
        <f t="shared" si="0"/>
        <v>K</v>
      </c>
      <c r="L2" s="1" t="str">
        <f t="shared" si="0"/>
        <v>L</v>
      </c>
      <c r="M2" s="1" t="str">
        <f t="shared" si="0"/>
        <v>M</v>
      </c>
      <c r="N2" s="1" t="str">
        <f t="shared" si="0"/>
        <v>N</v>
      </c>
      <c r="O2" s="1" t="str">
        <f t="shared" si="0"/>
        <v>O</v>
      </c>
      <c r="P2" s="1" t="str">
        <f t="shared" si="0"/>
        <v>P</v>
      </c>
      <c r="Q2" s="1" t="str">
        <f t="shared" si="0"/>
        <v>Q</v>
      </c>
      <c r="R2" s="1" t="str">
        <f t="shared" ref="R2:S2" si="1">LEFT(ADDRESS(1,COLUMN(R1),4),LEN(ADDRESS(1,COLUMN(R1),4))-1)</f>
        <v>R</v>
      </c>
      <c r="S2" s="1" t="str">
        <f t="shared" si="1"/>
        <v>S</v>
      </c>
      <c r="T2" s="1" t="str">
        <f t="shared" si="0"/>
        <v>T</v>
      </c>
      <c r="U2" s="1" t="str">
        <f t="shared" si="0"/>
        <v>U</v>
      </c>
      <c r="V2" s="1" t="str">
        <f t="shared" si="0"/>
        <v>V</v>
      </c>
      <c r="W2" s="1" t="str">
        <f t="shared" si="0"/>
        <v>W</v>
      </c>
      <c r="X2" s="1" t="str">
        <f t="shared" si="0"/>
        <v>X</v>
      </c>
      <c r="Y2" s="1" t="str">
        <f t="shared" si="0"/>
        <v>Y</v>
      </c>
      <c r="Z2" s="1" t="str">
        <f t="shared" si="0"/>
        <v>Z</v>
      </c>
      <c r="AA2" s="1" t="str">
        <f t="shared" ref="AA2" si="2">LEFT(ADDRESS(1,COLUMN(AA1),4),LEN(ADDRESS(1,COLUMN(AA1),4))-1)</f>
        <v>AA</v>
      </c>
      <c r="AB2" s="1" t="str">
        <f t="shared" ref="AB2" si="3">LEFT(ADDRESS(1,COLUMN(AB1),4),LEN(ADDRESS(1,COLUMN(AB1),4))-1)</f>
        <v>AB</v>
      </c>
      <c r="AC2" s="1" t="str">
        <f t="shared" si="0"/>
        <v>AC</v>
      </c>
      <c r="AD2" s="1" t="str">
        <f t="shared" si="0"/>
        <v>AD</v>
      </c>
      <c r="AE2" s="1" t="str">
        <f t="shared" si="0"/>
        <v>AE</v>
      </c>
      <c r="AF2" s="1" t="str">
        <f t="shared" si="0"/>
        <v>AF</v>
      </c>
      <c r="AG2" s="1" t="str">
        <f t="shared" si="0"/>
        <v>AG</v>
      </c>
      <c r="AH2" s="1" t="str">
        <f>LEFT(ADDRESS(1,COLUMN(AH1),4),LEN(ADDRESS(1,COLUMN(AH1),4))-1)</f>
        <v>AH</v>
      </c>
    </row>
    <row r="6" spans="2:37" x14ac:dyDescent="0.3">
      <c r="E6" s="3" t="s">
        <v>54</v>
      </c>
      <c r="K6" s="1">
        <f>SUM(K8:K100000)</f>
        <v>0</v>
      </c>
      <c r="M6" s="3" t="s">
        <v>55</v>
      </c>
      <c r="S6" s="1">
        <f>SUM(S8:S100000)</f>
        <v>0</v>
      </c>
      <c r="U6" s="3" t="s">
        <v>56</v>
      </c>
      <c r="AA6" s="1">
        <f>SUM(AA8:AA100000)</f>
        <v>0</v>
      </c>
    </row>
    <row r="7" spans="2:37" s="4" customFormat="1" x14ac:dyDescent="0.3">
      <c r="B7" s="26"/>
      <c r="E7" s="4" t="str">
        <f>dbP!$O$1</f>
        <v>статья-1</v>
      </c>
      <c r="F7" s="4" t="str">
        <f>dbP!$P$1</f>
        <v>статья-2</v>
      </c>
      <c r="G7" s="4" t="str">
        <f>dbP!$Q$1</f>
        <v>статья-3</v>
      </c>
      <c r="J7" s="4" t="s">
        <v>162</v>
      </c>
      <c r="K7" s="4" t="s">
        <v>163</v>
      </c>
      <c r="M7" s="4" t="str">
        <f>dbP!$O$1</f>
        <v>статья-1</v>
      </c>
      <c r="N7" s="4" t="str">
        <f>dbP!$P$1</f>
        <v>статья-2</v>
      </c>
      <c r="O7" s="4" t="str">
        <f>dbP!$Q$1</f>
        <v>статья-3</v>
      </c>
      <c r="R7" s="4" t="s">
        <v>164</v>
      </c>
      <c r="S7" s="4" t="s">
        <v>163</v>
      </c>
      <c r="T7" s="4" t="s">
        <v>186</v>
      </c>
      <c r="U7" s="4" t="str">
        <f>dbP!$O$1</f>
        <v>статья-1</v>
      </c>
      <c r="V7" s="4" t="str">
        <f>dbP!$P$1</f>
        <v>статья-2</v>
      </c>
      <c r="W7" s="4" t="str">
        <f>dbP!$Q$1</f>
        <v>статья-3</v>
      </c>
      <c r="Z7" s="4" t="s">
        <v>198</v>
      </c>
      <c r="AA7" s="4" t="s">
        <v>163</v>
      </c>
      <c r="AB7" s="4" t="s">
        <v>189</v>
      </c>
    </row>
    <row r="8" spans="2:37" ht="4.95" customHeight="1" x14ac:dyDescent="0.3"/>
    <row r="9" spans="2:37" x14ac:dyDescent="0.3">
      <c r="B9" s="26">
        <f>IF(AND(J9=0,R9=0,Z9=0),0,IF(OR(COUNTIF(M:M,E9)&lt;&gt;0,COUNTIF(U:U,E9)&lt;&gt;0),1,IF(OR(COUNTIF(E:E,M9)&lt;&gt;0,COUNTIF(U:U,M9)&lt;&gt;0),2,IF(OR(COUNTIF(E:E,U9)&lt;&gt;0,COUNTIF(M:M,U9)&lt;&gt;0),3,0))))</f>
        <v>0</v>
      </c>
      <c r="E9" s="3" t="s">
        <v>195</v>
      </c>
      <c r="J9" s="1" t="str">
        <f t="shared" ref="J9:J16" si="4">IF(G9&lt;&gt;"",G9,IF(F9&lt;&gt;"",F9,E9))</f>
        <v>Дебиторская задолженность</v>
      </c>
      <c r="K9" s="1">
        <f>IF(OR(J9=0,J9=""),0,IF(AND(F9&lt;&gt;"",G9=""),IF(COUNTIFS(E:E,E9,F:F,F9,G:G,"")=1,0,1),IF(COUNTIF(J:J,J9)=1,0,1)))</f>
        <v>0</v>
      </c>
      <c r="M9" s="3" t="s">
        <v>84</v>
      </c>
      <c r="P9" s="1" t="str">
        <f>dbP!$Y$2</f>
        <v>Y</v>
      </c>
      <c r="S9" s="1">
        <f>IF(OR(R9=0,R9=""),0,IF(AND(N9&lt;&gt;"",O9=""),IF(COUNTIFS(M:M,M9,N:N,N9,O:O,"")=1,0,1),IF(COUNTIF(R:R,R9)=1,0,1)))</f>
        <v>0</v>
      </c>
      <c r="U9" s="3" t="s">
        <v>59</v>
      </c>
      <c r="X9" s="1" t="str">
        <f>dbP!$AA$2</f>
        <v>AA</v>
      </c>
      <c r="AA9" s="1">
        <f>IF(OR(Z9=0,Z9=""),0,IF(AND(V9&lt;&gt;"",W9=""),IF(COUNTIFS(U:U,U9,V:V,V9,W:W,"")=1,0,1),IF(COUNTIF(Z:Z,Z9)=1,0,1)))</f>
        <v>0</v>
      </c>
      <c r="AG9" s="10" t="s">
        <v>106</v>
      </c>
      <c r="AH9" s="7" t="s">
        <v>102</v>
      </c>
      <c r="AI9" s="7" t="s">
        <v>103</v>
      </c>
      <c r="AJ9" s="7" t="s">
        <v>104</v>
      </c>
      <c r="AK9" s="7" t="s">
        <v>105</v>
      </c>
    </row>
    <row r="10" spans="2:37" x14ac:dyDescent="0.3">
      <c r="B10" s="26">
        <f t="shared" ref="B10:B73" si="5">IF(AND(J10=0,R10=0,Z10=0),0,IF(OR(COUNTIF(M:M,E10)&lt;&gt;0,COUNTIF(U:U,E10)&lt;&gt;0),1,IF(OR(COUNTIF(E:E,M10)&lt;&gt;0,COUNTIF(U:U,M10)&lt;&gt;0),2,IF(OR(COUNTIF(E:E,U10)&lt;&gt;0,COUNTIF(M:M,U10)&lt;&gt;0),3,0))))</f>
        <v>0</v>
      </c>
      <c r="E10" s="1" t="str">
        <f>Items!$E$9</f>
        <v>Дебиторская задолженность</v>
      </c>
      <c r="F10" s="3" t="s">
        <v>196</v>
      </c>
      <c r="J10" s="1" t="str">
        <f t="shared" si="4"/>
        <v>ДЗ при реализации</v>
      </c>
      <c r="K10" s="1">
        <f t="shared" ref="K10:K73" si="6">IF(OR(J10=0,J10=""),0,IF(AND(F10&lt;&gt;"",G10=""),IF(COUNTIFS(E:E,E10,F:F,F10,G:G,"")=1,0,1),IF(COUNTIF(J:J,J10)=1,0,1)))</f>
        <v>0</v>
      </c>
      <c r="M10" s="1" t="str">
        <f>Items!$M$9</f>
        <v>Поступление ДС от продаж</v>
      </c>
      <c r="N10" s="3" t="s">
        <v>86</v>
      </c>
      <c r="P10" s="1" t="str">
        <f>dbP!$Y$2</f>
        <v>Y</v>
      </c>
      <c r="S10" s="1">
        <f t="shared" ref="S10:S73" si="7">IF(OR(R10=0,R10=""),0,IF(AND(N10&lt;&gt;"",O10=""),IF(COUNTIFS(M:M,M10,N:N,N10,O:O,"")=1,0,1),IF(COUNTIF(R:R,R10)=1,0,1)))</f>
        <v>0</v>
      </c>
      <c r="U10" s="1" t="str">
        <f>Items!$U$9</f>
        <v>Выручка</v>
      </c>
      <c r="V10" s="3" t="s">
        <v>60</v>
      </c>
      <c r="X10" s="1" t="str">
        <f>dbP!$AA$2</f>
        <v>AA</v>
      </c>
      <c r="AA10" s="1">
        <f t="shared" ref="AA10:AA73" si="8">IF(OR(Z10=0,Z10=""),0,IF(AND(V10&lt;&gt;"",W10=""),IF(COUNTIFS(U:U,U10,V:V,V10,W:W,"")=1,0,1),IF(COUNTIF(Z:Z,Z10)=1,0,1)))</f>
        <v>0</v>
      </c>
      <c r="AE10" s="1" t="s">
        <v>59</v>
      </c>
      <c r="AG10" s="11">
        <f>SUM(AH10:AK10)</f>
        <v>40000000</v>
      </c>
      <c r="AH10" s="9"/>
      <c r="AI10" s="9"/>
      <c r="AJ10" s="9"/>
      <c r="AK10" s="9">
        <v>40000000</v>
      </c>
    </row>
    <row r="11" spans="2:37" x14ac:dyDescent="0.3">
      <c r="B11" s="26">
        <f t="shared" si="5"/>
        <v>0</v>
      </c>
      <c r="E11" s="1" t="str">
        <f>Items!$E$9</f>
        <v>Дебиторская задолженность</v>
      </c>
      <c r="F11" s="1" t="str">
        <f>Items!$F$10</f>
        <v>ДЗ при реализации</v>
      </c>
      <c r="G11" s="6" t="str">
        <f>Items!$W$11</f>
        <v>Направление-1</v>
      </c>
      <c r="J11" s="1" t="str">
        <f t="shared" si="4"/>
        <v>Направление-1</v>
      </c>
      <c r="K11" s="1">
        <f>IF(OR(J11=0,J11=""),0,IF(AND(F11&lt;&gt;"",G11=""),IF(COUNTIFS(E:E,E11,F:F,F11,G:G,"")=1,0,1),IF(COUNTIF(J:J,J11)=1,0,1)))</f>
        <v>0</v>
      </c>
      <c r="M11" s="1" t="str">
        <f>Items!$M$9</f>
        <v>Поступление ДС от продаж</v>
      </c>
      <c r="N11" s="1" t="str">
        <f>Items!$N$10</f>
        <v>Поступления от реализации</v>
      </c>
      <c r="O11" s="6" t="str">
        <f>Items!$W$11</f>
        <v>Направление-1</v>
      </c>
      <c r="P11" s="1" t="str">
        <f>dbP!$Y$2</f>
        <v>Y</v>
      </c>
      <c r="S11" s="1">
        <f>IF(OR(R11=0,R11=""),0,IF(AND(N11&lt;&gt;"",O11=""),IF(COUNTIFS(M:M,M11,N:N,N11,O:O,"")=1,0,1),IF(COUNTIF(R:R,R11)=1,0,1)))</f>
        <v>0</v>
      </c>
      <c r="T11" s="3" t="s">
        <v>187</v>
      </c>
      <c r="U11" s="1" t="str">
        <f>Items!$U$9</f>
        <v>Выручка</v>
      </c>
      <c r="V11" s="1" t="str">
        <f>Items!$V$10</f>
        <v>Выручка от реализации</v>
      </c>
      <c r="W11" s="3" t="s">
        <v>61</v>
      </c>
      <c r="X11" s="1" t="str">
        <f>dbP!$AA$2</f>
        <v>AA</v>
      </c>
      <c r="AA11" s="1">
        <f>IF(OR(Z11=0,Z11=""),0,IF(AND(V11&lt;&gt;"",W11=""),IF(COUNTIFS(U:U,U11,V:V,V11,W:W,"")=1,0,1),IF(COUNTIF(Z:Z,Z11)=1,0,1)))</f>
        <v>0</v>
      </c>
      <c r="AB11" s="3" t="s">
        <v>190</v>
      </c>
      <c r="AE11" s="4" t="s">
        <v>95</v>
      </c>
      <c r="AF11" s="4"/>
      <c r="AG11" s="11">
        <f>SUM(AH11:AK11)</f>
        <v>29216687</v>
      </c>
      <c r="AH11" s="8">
        <f>SUM(AH12:AH17)</f>
        <v>5000000</v>
      </c>
      <c r="AI11" s="8">
        <f>SUM(AI12:AI17)</f>
        <v>21000000</v>
      </c>
      <c r="AJ11" s="8">
        <f>SUM(AJ12:AJ17)</f>
        <v>3192341</v>
      </c>
      <c r="AK11" s="8">
        <f>SUM(AK12:AK17)</f>
        <v>24346</v>
      </c>
    </row>
    <row r="12" spans="2:37" x14ac:dyDescent="0.3">
      <c r="B12" s="26">
        <f t="shared" si="5"/>
        <v>0</v>
      </c>
      <c r="E12" s="1" t="str">
        <f>Items!$E$9</f>
        <v>Дебиторская задолженность</v>
      </c>
      <c r="F12" s="1" t="str">
        <f>Items!$F$10</f>
        <v>ДЗ при реализации</v>
      </c>
      <c r="G12" s="6" t="str">
        <f>Items!$W$12</f>
        <v>Направление-2</v>
      </c>
      <c r="J12" s="1" t="str">
        <f t="shared" si="4"/>
        <v>Направление-2</v>
      </c>
      <c r="K12" s="1">
        <f t="shared" si="6"/>
        <v>0</v>
      </c>
      <c r="M12" s="1" t="str">
        <f>Items!$M$9</f>
        <v>Поступление ДС от продаж</v>
      </c>
      <c r="N12" s="1" t="str">
        <f>Items!$N$10</f>
        <v>Поступления от реализации</v>
      </c>
      <c r="O12" s="6" t="str">
        <f>Items!$W$12</f>
        <v>Направление-2</v>
      </c>
      <c r="P12" s="1" t="str">
        <f>dbP!$Y$2</f>
        <v>Y</v>
      </c>
      <c r="S12" s="1">
        <f t="shared" si="7"/>
        <v>0</v>
      </c>
      <c r="T12" s="6" t="str">
        <f>Items!$T$11</f>
        <v>CF(+)</v>
      </c>
      <c r="U12" s="1" t="str">
        <f>Items!$U$9</f>
        <v>Выручка</v>
      </c>
      <c r="V12" s="1" t="str">
        <f>Items!$V$10</f>
        <v>Выручка от реализации</v>
      </c>
      <c r="W12" s="3" t="s">
        <v>62</v>
      </c>
      <c r="X12" s="1" t="str">
        <f>dbP!$AA$2</f>
        <v>AA</v>
      </c>
      <c r="AA12" s="1">
        <f t="shared" si="8"/>
        <v>0</v>
      </c>
      <c r="AB12" s="6" t="str">
        <f>Items!$AB$11</f>
        <v>PL(+)</v>
      </c>
      <c r="AF12" s="1" t="s">
        <v>96</v>
      </c>
      <c r="AG12" s="11"/>
      <c r="AH12" s="9">
        <v>5000000</v>
      </c>
      <c r="AI12" s="9"/>
      <c r="AJ12" s="9"/>
      <c r="AK12" s="9"/>
    </row>
    <row r="13" spans="2:37" x14ac:dyDescent="0.3">
      <c r="B13" s="26">
        <f t="shared" si="5"/>
        <v>0</v>
      </c>
      <c r="E13" s="1" t="str">
        <f>Items!$E$9</f>
        <v>Дебиторская задолженность</v>
      </c>
      <c r="F13" s="1" t="str">
        <f>Items!$F$10</f>
        <v>ДЗ при реализации</v>
      </c>
      <c r="G13" s="6" t="str">
        <f>Items!$W$13</f>
        <v>Направление-3</v>
      </c>
      <c r="J13" s="1" t="str">
        <f t="shared" si="4"/>
        <v>Направление-3</v>
      </c>
      <c r="K13" s="1">
        <f t="shared" si="6"/>
        <v>0</v>
      </c>
      <c r="M13" s="1" t="str">
        <f>Items!$M$9</f>
        <v>Поступление ДС от продаж</v>
      </c>
      <c r="N13" s="1" t="str">
        <f>Items!$N$10</f>
        <v>Поступления от реализации</v>
      </c>
      <c r="O13" s="6" t="str">
        <f>Items!$W$13</f>
        <v>Направление-3</v>
      </c>
      <c r="P13" s="1" t="str">
        <f>dbP!$Y$2</f>
        <v>Y</v>
      </c>
      <c r="S13" s="1">
        <f t="shared" si="7"/>
        <v>0</v>
      </c>
      <c r="T13" s="6" t="str">
        <f>Items!$T$11</f>
        <v>CF(+)</v>
      </c>
      <c r="U13" s="1" t="str">
        <f>Items!$U$9</f>
        <v>Выручка</v>
      </c>
      <c r="V13" s="1" t="str">
        <f>Items!$V$10</f>
        <v>Выручка от реализации</v>
      </c>
      <c r="W13" s="3" t="s">
        <v>63</v>
      </c>
      <c r="X13" s="1" t="str">
        <f>dbP!$AA$2</f>
        <v>AA</v>
      </c>
      <c r="AA13" s="1">
        <f t="shared" si="8"/>
        <v>0</v>
      </c>
      <c r="AB13" s="6" t="str">
        <f>Items!$AB$11</f>
        <v>PL(+)</v>
      </c>
      <c r="AF13" s="1" t="s">
        <v>97</v>
      </c>
      <c r="AG13" s="11"/>
      <c r="AH13" s="9"/>
      <c r="AI13" s="9">
        <v>1000000</v>
      </c>
      <c r="AJ13" s="9"/>
      <c r="AK13" s="9"/>
    </row>
    <row r="14" spans="2:37" x14ac:dyDescent="0.3">
      <c r="B14" s="26">
        <f t="shared" si="5"/>
        <v>0</v>
      </c>
      <c r="E14" s="1" t="str">
        <f>Items!$E$9</f>
        <v>Дебиторская задолженность</v>
      </c>
      <c r="F14" s="3" t="s">
        <v>197</v>
      </c>
      <c r="G14" s="6"/>
      <c r="J14" s="1" t="str">
        <f t="shared" si="4"/>
        <v>Прочая ДЗ</v>
      </c>
      <c r="K14" s="1">
        <f t="shared" si="6"/>
        <v>0</v>
      </c>
      <c r="M14" s="1" t="str">
        <f>Items!$M$9</f>
        <v>Поступление ДС от продаж</v>
      </c>
      <c r="N14" s="3" t="s">
        <v>87</v>
      </c>
      <c r="O14" s="6"/>
      <c r="P14" s="1" t="str">
        <f>dbP!$Y$2</f>
        <v>Y</v>
      </c>
      <c r="S14" s="1">
        <f t="shared" si="7"/>
        <v>0</v>
      </c>
      <c r="U14" s="1" t="str">
        <f>Items!$U$9</f>
        <v>Выручка</v>
      </c>
      <c r="V14" s="3" t="s">
        <v>64</v>
      </c>
      <c r="X14" s="1" t="str">
        <f>dbP!$AA$2</f>
        <v>AA</v>
      </c>
      <c r="AA14" s="1">
        <f t="shared" si="8"/>
        <v>0</v>
      </c>
      <c r="AF14" s="1" t="s">
        <v>98</v>
      </c>
      <c r="AG14" s="11"/>
      <c r="AH14" s="9"/>
      <c r="AI14" s="9">
        <v>20000000</v>
      </c>
      <c r="AJ14" s="9"/>
      <c r="AK14" s="9"/>
    </row>
    <row r="15" spans="2:37" x14ac:dyDescent="0.3">
      <c r="B15" s="26">
        <f t="shared" si="5"/>
        <v>0</v>
      </c>
      <c r="E15" s="1" t="str">
        <f>Items!$E$9</f>
        <v>Дебиторская задолженность</v>
      </c>
      <c r="F15" s="1" t="str">
        <f>Items!$F$14</f>
        <v>Прочая ДЗ</v>
      </c>
      <c r="G15" s="6" t="str">
        <f>Items!$W$15</f>
        <v>Прочие продажи-1</v>
      </c>
      <c r="J15" s="1" t="str">
        <f t="shared" si="4"/>
        <v>Прочие продажи-1</v>
      </c>
      <c r="K15" s="1">
        <f t="shared" si="6"/>
        <v>0</v>
      </c>
      <c r="M15" s="1" t="str">
        <f>Items!$M$9</f>
        <v>Поступление ДС от продаж</v>
      </c>
      <c r="N15" s="1" t="str">
        <f>Items!$N$14</f>
        <v>Прочие поступления от продаж</v>
      </c>
      <c r="O15" s="6" t="str">
        <f>Items!$W$15</f>
        <v>Прочие продажи-1</v>
      </c>
      <c r="P15" s="1" t="str">
        <f>dbP!$Y$2</f>
        <v>Y</v>
      </c>
      <c r="S15" s="1">
        <f t="shared" si="7"/>
        <v>0</v>
      </c>
      <c r="T15" s="6" t="str">
        <f>Items!$T$11</f>
        <v>CF(+)</v>
      </c>
      <c r="U15" s="1" t="str">
        <f>Items!$U$9</f>
        <v>Выручка</v>
      </c>
      <c r="V15" s="1" t="str">
        <f>Items!$V$14</f>
        <v>Прочая выручка</v>
      </c>
      <c r="W15" s="3" t="s">
        <v>152</v>
      </c>
      <c r="X15" s="1" t="str">
        <f>dbP!$AA$2</f>
        <v>AA</v>
      </c>
      <c r="AA15" s="1">
        <f t="shared" si="8"/>
        <v>0</v>
      </c>
      <c r="AB15" s="6" t="str">
        <f>Items!$AB$11</f>
        <v>PL(+)</v>
      </c>
      <c r="AF15" s="1" t="s">
        <v>99</v>
      </c>
      <c r="AG15" s="11"/>
      <c r="AH15" s="9"/>
      <c r="AI15" s="9"/>
      <c r="AJ15" s="9">
        <v>2364755</v>
      </c>
      <c r="AK15" s="9"/>
    </row>
    <row r="16" spans="2:37" x14ac:dyDescent="0.3">
      <c r="B16" s="26">
        <f t="shared" si="5"/>
        <v>0</v>
      </c>
      <c r="E16" s="1" t="str">
        <f>Items!$E$9</f>
        <v>Дебиторская задолженность</v>
      </c>
      <c r="F16" s="1" t="str">
        <f>Items!$F$14</f>
        <v>Прочая ДЗ</v>
      </c>
      <c r="G16" s="6" t="str">
        <f>Items!$W$16</f>
        <v>Прочие продажи-2</v>
      </c>
      <c r="J16" s="1" t="str">
        <f t="shared" si="4"/>
        <v>Прочие продажи-2</v>
      </c>
      <c r="K16" s="1">
        <f t="shared" si="6"/>
        <v>0</v>
      </c>
      <c r="M16" s="1" t="str">
        <f>Items!$M$9</f>
        <v>Поступление ДС от продаж</v>
      </c>
      <c r="N16" s="1" t="str">
        <f>Items!$N$14</f>
        <v>Прочие поступления от продаж</v>
      </c>
      <c r="O16" s="6" t="str">
        <f>Items!$W$16</f>
        <v>Прочие продажи-2</v>
      </c>
      <c r="P16" s="1" t="str">
        <f>dbP!$Y$2</f>
        <v>Y</v>
      </c>
      <c r="S16" s="1">
        <f t="shared" si="7"/>
        <v>0</v>
      </c>
      <c r="T16" s="6" t="str">
        <f>Items!$T$11</f>
        <v>CF(+)</v>
      </c>
      <c r="U16" s="1" t="str">
        <f>Items!$U$9</f>
        <v>Выручка</v>
      </c>
      <c r="V16" s="1" t="str">
        <f>Items!$V$14</f>
        <v>Прочая выручка</v>
      </c>
      <c r="W16" s="3" t="s">
        <v>153</v>
      </c>
      <c r="X16" s="1" t="str">
        <f>dbP!$AA$2</f>
        <v>AA</v>
      </c>
      <c r="AA16" s="1">
        <f t="shared" si="8"/>
        <v>0</v>
      </c>
      <c r="AB16" s="6" t="str">
        <f>Items!$AB$11</f>
        <v>PL(+)</v>
      </c>
      <c r="AF16" s="1" t="s">
        <v>100</v>
      </c>
      <c r="AG16" s="11"/>
      <c r="AH16" s="9"/>
      <c r="AI16" s="9"/>
      <c r="AJ16" s="9">
        <v>827586</v>
      </c>
      <c r="AK16" s="9"/>
    </row>
    <row r="17" spans="2:37" x14ac:dyDescent="0.3">
      <c r="B17" s="26">
        <f t="shared" si="5"/>
        <v>0</v>
      </c>
      <c r="E17" s="3" t="s">
        <v>89</v>
      </c>
      <c r="G17" s="6"/>
      <c r="H17" s="1" t="str">
        <f>dbP!$Y$2</f>
        <v>Y</v>
      </c>
      <c r="J17" s="1" t="str">
        <f>IF(G17&lt;&gt;"",G17,IF(F17&lt;&gt;"",F17,E17))</f>
        <v>Начисление себестоимостных затрат</v>
      </c>
      <c r="K17" s="1">
        <f t="shared" si="6"/>
        <v>0</v>
      </c>
      <c r="M17" s="3" t="s">
        <v>85</v>
      </c>
      <c r="O17" s="6"/>
      <c r="P17" s="1" t="str">
        <f>dbP!$AA$2</f>
        <v>AA</v>
      </c>
      <c r="R17" s="1" t="str">
        <f>IF(O17&lt;&gt;"",O17,IF(N17&lt;&gt;"",N17,M17))</f>
        <v>Оплаты себестоимостных затрат</v>
      </c>
      <c r="S17" s="1">
        <f t="shared" si="7"/>
        <v>0</v>
      </c>
      <c r="U17" s="3" t="s">
        <v>94</v>
      </c>
      <c r="X17" s="1" t="str">
        <f>dbP!$AA$2</f>
        <v>AA</v>
      </c>
      <c r="Z17" s="1" t="str">
        <f>IF(W17&lt;&gt;"",W17,IF(V17&lt;&gt;"",V17,U17))</f>
        <v>Себестоимость продаж</v>
      </c>
      <c r="AA17" s="1">
        <f t="shared" si="8"/>
        <v>0</v>
      </c>
      <c r="AF17" s="1" t="s">
        <v>101</v>
      </c>
      <c r="AG17" s="11"/>
      <c r="AH17" s="9"/>
      <c r="AI17" s="9"/>
      <c r="AJ17" s="9"/>
      <c r="AK17" s="9">
        <v>24346</v>
      </c>
    </row>
    <row r="18" spans="2:37" x14ac:dyDescent="0.3">
      <c r="B18" s="26">
        <f t="shared" si="5"/>
        <v>0</v>
      </c>
      <c r="E18" s="1" t="str">
        <f>Items!$E$17</f>
        <v>Начисление себестоимостных затрат</v>
      </c>
      <c r="F18" s="3" t="s">
        <v>90</v>
      </c>
      <c r="G18" s="6"/>
      <c r="H18" s="1" t="str">
        <f>dbP!$Y$2</f>
        <v>Y</v>
      </c>
      <c r="J18" s="1" t="str">
        <f t="shared" ref="J18:J80" si="9">IF(G18&lt;&gt;"",G18,IF(F18&lt;&gt;"",F18,E18))</f>
        <v>Начисление затрат этапа-1 бизнес-процесса</v>
      </c>
      <c r="K18" s="1">
        <f t="shared" si="6"/>
        <v>0</v>
      </c>
      <c r="M18" s="1" t="str">
        <f>Items!$M$17</f>
        <v>Оплаты себестоимостных затрат</v>
      </c>
      <c r="N18" s="3" t="s">
        <v>88</v>
      </c>
      <c r="O18" s="6"/>
      <c r="P18" s="1" t="str">
        <f>dbP!$AA$2</f>
        <v>AA</v>
      </c>
      <c r="R18" s="1" t="str">
        <f t="shared" ref="R18:R80" si="10">IF(O18&lt;&gt;"",O18,IF(N18&lt;&gt;"",N18,M18))</f>
        <v>Оплаты расходов этапа-1 бизнес-процесса</v>
      </c>
      <c r="S18" s="1">
        <f t="shared" si="7"/>
        <v>0</v>
      </c>
      <c r="U18" s="1" t="str">
        <f>Items!$U$17</f>
        <v>Себестоимость продаж</v>
      </c>
      <c r="V18" s="3" t="s">
        <v>65</v>
      </c>
      <c r="X18" s="1" t="str">
        <f>dbP!$AA$2</f>
        <v>AA</v>
      </c>
      <c r="Z18" s="1" t="str">
        <f t="shared" ref="Z18:Z81" si="11">IF(W18&lt;&gt;"",W18,IF(V18&lt;&gt;"",V18,U18))</f>
        <v>Затраты этапа-1 бизнес-процесса</v>
      </c>
      <c r="AA18" s="1">
        <f t="shared" si="8"/>
        <v>0</v>
      </c>
      <c r="AG18" s="12"/>
    </row>
    <row r="19" spans="2:37" x14ac:dyDescent="0.3">
      <c r="B19" s="26">
        <f t="shared" si="5"/>
        <v>0</v>
      </c>
      <c r="E19" s="1" t="str">
        <f>Items!$E$17</f>
        <v>Начисление себестоимостных затрат</v>
      </c>
      <c r="F19" s="1" t="str">
        <f>Items!$F$18</f>
        <v>Начисление затрат этапа-1 бизнес-процесса</v>
      </c>
      <c r="G19" s="6" t="str">
        <f>Items!$W$19</f>
        <v>Сырье и материалы-1</v>
      </c>
      <c r="H19" s="1" t="str">
        <f>dbP!$Y$2</f>
        <v>Y</v>
      </c>
      <c r="J19" s="1" t="str">
        <f t="shared" si="9"/>
        <v>Сырье и материалы-1</v>
      </c>
      <c r="K19" s="1">
        <f t="shared" si="6"/>
        <v>0</v>
      </c>
      <c r="M19" s="1" t="str">
        <f>Items!$M$17</f>
        <v>Оплаты себестоимостных затрат</v>
      </c>
      <c r="N19" s="1" t="str">
        <f>Items!$N$18</f>
        <v>Оплаты расходов этапа-1 бизнес-процесса</v>
      </c>
      <c r="O19" s="6" t="str">
        <f>Items!$W$19</f>
        <v>Сырье и материалы-1</v>
      </c>
      <c r="P19" s="1" t="str">
        <f>dbP!$AA$2</f>
        <v>AA</v>
      </c>
      <c r="R19" s="1" t="str">
        <f t="shared" si="10"/>
        <v>Сырье и материалы-1</v>
      </c>
      <c r="S19" s="1">
        <f t="shared" si="7"/>
        <v>0</v>
      </c>
      <c r="T19" s="3" t="s">
        <v>188</v>
      </c>
      <c r="U19" s="1" t="str">
        <f>Items!$U$17</f>
        <v>Себестоимость продаж</v>
      </c>
      <c r="V19" s="1" t="str">
        <f>Items!$V$18</f>
        <v>Затраты этапа-1 бизнес-процесса</v>
      </c>
      <c r="W19" s="3" t="s">
        <v>66</v>
      </c>
      <c r="X19" s="1" t="str">
        <f>dbP!$AA$2</f>
        <v>AA</v>
      </c>
      <c r="Z19" s="1" t="str">
        <f t="shared" si="11"/>
        <v>Сырье и материалы-1</v>
      </c>
      <c r="AA19" s="1">
        <f t="shared" si="8"/>
        <v>0</v>
      </c>
      <c r="AB19" s="3" t="s">
        <v>191</v>
      </c>
      <c r="AE19" s="1" t="s">
        <v>107</v>
      </c>
      <c r="AG19" s="12">
        <f>AG10-AG11</f>
        <v>10783313</v>
      </c>
      <c r="AH19" s="1">
        <f t="shared" ref="AH19:AK19" si="12">AH10-AH11</f>
        <v>-5000000</v>
      </c>
      <c r="AI19" s="1">
        <f t="shared" si="12"/>
        <v>-21000000</v>
      </c>
      <c r="AJ19" s="1">
        <f t="shared" si="12"/>
        <v>-3192341</v>
      </c>
      <c r="AK19" s="1">
        <f t="shared" si="12"/>
        <v>39975654</v>
      </c>
    </row>
    <row r="20" spans="2:37" x14ac:dyDescent="0.3">
      <c r="B20" s="26">
        <f t="shared" si="5"/>
        <v>0</v>
      </c>
      <c r="E20" s="1" t="str">
        <f>Items!$E$17</f>
        <v>Начисление себестоимостных затрат</v>
      </c>
      <c r="F20" s="1" t="str">
        <f>Items!$F$18</f>
        <v>Начисление затрат этапа-1 бизнес-процесса</v>
      </c>
      <c r="G20" s="6" t="str">
        <f>Items!$W$20</f>
        <v>Сырье и материалы-2</v>
      </c>
      <c r="H20" s="1" t="str">
        <f>dbP!$Y$2</f>
        <v>Y</v>
      </c>
      <c r="J20" s="1" t="str">
        <f t="shared" si="9"/>
        <v>Сырье и материалы-2</v>
      </c>
      <c r="K20" s="1">
        <f t="shared" si="6"/>
        <v>0</v>
      </c>
      <c r="M20" s="1" t="str">
        <f>Items!$M$17</f>
        <v>Оплаты себестоимостных затрат</v>
      </c>
      <c r="N20" s="1" t="str">
        <f>Items!$N$18</f>
        <v>Оплаты расходов этапа-1 бизнес-процесса</v>
      </c>
      <c r="O20" s="6" t="str">
        <f>Items!$W$20</f>
        <v>Сырье и материалы-2</v>
      </c>
      <c r="P20" s="1" t="str">
        <f>dbP!$AA$2</f>
        <v>AA</v>
      </c>
      <c r="R20" s="1" t="str">
        <f t="shared" si="10"/>
        <v>Сырье и материалы-2</v>
      </c>
      <c r="S20" s="1">
        <f t="shared" si="7"/>
        <v>0</v>
      </c>
      <c r="T20" s="6" t="str">
        <f>Items!$T$19</f>
        <v>CF(-)</v>
      </c>
      <c r="U20" s="1" t="str">
        <f>Items!$U$17</f>
        <v>Себестоимость продаж</v>
      </c>
      <c r="V20" s="1" t="str">
        <f>Items!$V$18</f>
        <v>Затраты этапа-1 бизнес-процесса</v>
      </c>
      <c r="W20" s="3" t="s">
        <v>67</v>
      </c>
      <c r="X20" s="1" t="str">
        <f>dbP!$AA$2</f>
        <v>AA</v>
      </c>
      <c r="Z20" s="1" t="str">
        <f t="shared" si="11"/>
        <v>Сырье и материалы-2</v>
      </c>
      <c r="AA20" s="1">
        <f t="shared" si="8"/>
        <v>0</v>
      </c>
      <c r="AB20" s="6" t="str">
        <f>Items!$AB$19</f>
        <v>PL(-)</v>
      </c>
      <c r="AG20" s="12"/>
    </row>
    <row r="21" spans="2:37" x14ac:dyDescent="0.3">
      <c r="B21" s="26">
        <f t="shared" si="5"/>
        <v>0</v>
      </c>
      <c r="E21" s="1" t="str">
        <f>Items!$E$17</f>
        <v>Начисление себестоимостных затрат</v>
      </c>
      <c r="F21" s="1" t="str">
        <f>Items!$F$18</f>
        <v>Начисление затрат этапа-1 бизнес-процесса</v>
      </c>
      <c r="G21" s="6" t="str">
        <f>Items!$W$21</f>
        <v>Сырье и материалы-3</v>
      </c>
      <c r="H21" s="1" t="str">
        <f>dbP!$Y$2</f>
        <v>Y</v>
      </c>
      <c r="J21" s="1" t="str">
        <f t="shared" si="9"/>
        <v>Сырье и материалы-3</v>
      </c>
      <c r="K21" s="1">
        <f t="shared" si="6"/>
        <v>0</v>
      </c>
      <c r="M21" s="1" t="str">
        <f>Items!$M$17</f>
        <v>Оплаты себестоимостных затрат</v>
      </c>
      <c r="N21" s="1" t="str">
        <f>Items!$N$18</f>
        <v>Оплаты расходов этапа-1 бизнес-процесса</v>
      </c>
      <c r="O21" s="6" t="str">
        <f>Items!$W$21</f>
        <v>Сырье и материалы-3</v>
      </c>
      <c r="P21" s="1" t="str">
        <f>dbP!$AA$2</f>
        <v>AA</v>
      </c>
      <c r="R21" s="1" t="str">
        <f t="shared" si="10"/>
        <v>Сырье и материалы-3</v>
      </c>
      <c r="S21" s="1">
        <f t="shared" si="7"/>
        <v>0</v>
      </c>
      <c r="T21" s="6" t="str">
        <f>Items!$T$19</f>
        <v>CF(-)</v>
      </c>
      <c r="U21" s="1" t="str">
        <f>Items!$U$17</f>
        <v>Себестоимость продаж</v>
      </c>
      <c r="V21" s="1" t="str">
        <f>Items!$V$18</f>
        <v>Затраты этапа-1 бизнес-процесса</v>
      </c>
      <c r="W21" s="3" t="s">
        <v>68</v>
      </c>
      <c r="X21" s="1" t="str">
        <f>dbP!$AA$2</f>
        <v>AA</v>
      </c>
      <c r="Z21" s="1" t="str">
        <f t="shared" si="11"/>
        <v>Сырье и материалы-3</v>
      </c>
      <c r="AA21" s="1">
        <f t="shared" si="8"/>
        <v>0</v>
      </c>
      <c r="AB21" s="6" t="str">
        <f>Items!$AB$19</f>
        <v>PL(-)</v>
      </c>
    </row>
    <row r="22" spans="2:37" x14ac:dyDescent="0.3">
      <c r="B22" s="26">
        <f t="shared" si="5"/>
        <v>0</v>
      </c>
      <c r="E22" s="1" t="str">
        <f>Items!$E$17</f>
        <v>Начисление себестоимостных затрат</v>
      </c>
      <c r="F22" s="1" t="str">
        <f>Items!$F$18</f>
        <v>Начисление затрат этапа-1 бизнес-процесса</v>
      </c>
      <c r="G22" s="6" t="str">
        <f>Items!$W$22</f>
        <v>Сырье и материалы-4</v>
      </c>
      <c r="H22" s="1" t="str">
        <f>dbP!$Y$2</f>
        <v>Y</v>
      </c>
      <c r="J22" s="1" t="str">
        <f t="shared" si="9"/>
        <v>Сырье и материалы-4</v>
      </c>
      <c r="K22" s="1">
        <f t="shared" si="6"/>
        <v>0</v>
      </c>
      <c r="M22" s="1" t="str">
        <f>Items!$M$17</f>
        <v>Оплаты себестоимостных затрат</v>
      </c>
      <c r="N22" s="1" t="str">
        <f>Items!$N$18</f>
        <v>Оплаты расходов этапа-1 бизнес-процесса</v>
      </c>
      <c r="O22" s="6" t="str">
        <f>Items!$W$22</f>
        <v>Сырье и материалы-4</v>
      </c>
      <c r="P22" s="1" t="str">
        <f>dbP!$AA$2</f>
        <v>AA</v>
      </c>
      <c r="R22" s="1" t="str">
        <f t="shared" si="10"/>
        <v>Сырье и материалы-4</v>
      </c>
      <c r="S22" s="1">
        <f t="shared" si="7"/>
        <v>0</v>
      </c>
      <c r="T22" s="6" t="str">
        <f>Items!$T$19</f>
        <v>CF(-)</v>
      </c>
      <c r="U22" s="1" t="str">
        <f>Items!$U$17</f>
        <v>Себестоимость продаж</v>
      </c>
      <c r="V22" s="1" t="str">
        <f>Items!$V$18</f>
        <v>Затраты этапа-1 бизнес-процесса</v>
      </c>
      <c r="W22" s="3" t="s">
        <v>77</v>
      </c>
      <c r="X22" s="1" t="str">
        <f>dbP!$AA$2</f>
        <v>AA</v>
      </c>
      <c r="Z22" s="1" t="str">
        <f t="shared" si="11"/>
        <v>Сырье и материалы-4</v>
      </c>
      <c r="AA22" s="1">
        <f t="shared" si="8"/>
        <v>0</v>
      </c>
      <c r="AB22" s="6" t="str">
        <f>Items!$AB$19</f>
        <v>PL(-)</v>
      </c>
      <c r="AE22" s="1" t="s">
        <v>108</v>
      </c>
      <c r="AH22" s="1">
        <f>SUM($AH11:AH11)</f>
        <v>5000000</v>
      </c>
      <c r="AI22" s="1">
        <f>SUM($AH11:AI11)</f>
        <v>26000000</v>
      </c>
      <c r="AJ22" s="1">
        <f>SUM($AH11:AJ11)</f>
        <v>29192341</v>
      </c>
      <c r="AK22" s="1">
        <f>SUM($AH11:AK11)</f>
        <v>29216687</v>
      </c>
    </row>
    <row r="23" spans="2:37" x14ac:dyDescent="0.3">
      <c r="B23" s="26">
        <f t="shared" si="5"/>
        <v>0</v>
      </c>
      <c r="E23" s="1" t="str">
        <f>Items!$E$17</f>
        <v>Начисление себестоимостных затрат</v>
      </c>
      <c r="F23" s="1" t="str">
        <f>Items!$F$18</f>
        <v>Начисление затрат этапа-1 бизнес-процесса</v>
      </c>
      <c r="G23" s="6" t="str">
        <f>Items!$W$23</f>
        <v>Сырье и материалы-5</v>
      </c>
      <c r="H23" s="1" t="str">
        <f>dbP!$Y$2</f>
        <v>Y</v>
      </c>
      <c r="J23" s="1" t="str">
        <f t="shared" si="9"/>
        <v>Сырье и материалы-5</v>
      </c>
      <c r="K23" s="1">
        <f t="shared" si="6"/>
        <v>0</v>
      </c>
      <c r="M23" s="1" t="str">
        <f>Items!$M$17</f>
        <v>Оплаты себестоимостных затрат</v>
      </c>
      <c r="N23" s="1" t="str">
        <f>Items!$N$18</f>
        <v>Оплаты расходов этапа-1 бизнес-процесса</v>
      </c>
      <c r="O23" s="6" t="str">
        <f>Items!$W$23</f>
        <v>Сырье и материалы-5</v>
      </c>
      <c r="P23" s="1" t="str">
        <f>dbP!$AA$2</f>
        <v>AA</v>
      </c>
      <c r="R23" s="1" t="str">
        <f t="shared" si="10"/>
        <v>Сырье и материалы-5</v>
      </c>
      <c r="S23" s="1">
        <f t="shared" si="7"/>
        <v>0</v>
      </c>
      <c r="T23" s="6" t="str">
        <f>Items!$T$19</f>
        <v>CF(-)</v>
      </c>
      <c r="U23" s="1" t="str">
        <f>Items!$U$17</f>
        <v>Себестоимость продаж</v>
      </c>
      <c r="V23" s="1" t="str">
        <f>Items!$V$18</f>
        <v>Затраты этапа-1 бизнес-процесса</v>
      </c>
      <c r="W23" s="3" t="s">
        <v>78</v>
      </c>
      <c r="X23" s="1" t="str">
        <f>dbP!$AA$2</f>
        <v>AA</v>
      </c>
      <c r="Z23" s="1" t="str">
        <f t="shared" si="11"/>
        <v>Сырье и материалы-5</v>
      </c>
      <c r="AA23" s="1">
        <f t="shared" si="8"/>
        <v>0</v>
      </c>
      <c r="AB23" s="6" t="str">
        <f>Items!$AB$19</f>
        <v>PL(-)</v>
      </c>
    </row>
    <row r="24" spans="2:37" x14ac:dyDescent="0.3">
      <c r="B24" s="26">
        <f t="shared" si="5"/>
        <v>0</v>
      </c>
      <c r="E24" s="1" t="str">
        <f>Items!$E$17</f>
        <v>Начисление себестоимостных затрат</v>
      </c>
      <c r="F24" s="1" t="str">
        <f>Items!$F$18</f>
        <v>Начисление затрат этапа-1 бизнес-процесса</v>
      </c>
      <c r="G24" s="6" t="str">
        <f>Items!$W$24</f>
        <v>Сырье и материалы-6</v>
      </c>
      <c r="H24" s="1" t="str">
        <f>dbP!$Y$2</f>
        <v>Y</v>
      </c>
      <c r="J24" s="1" t="str">
        <f t="shared" si="9"/>
        <v>Сырье и материалы-6</v>
      </c>
      <c r="K24" s="1">
        <f t="shared" si="6"/>
        <v>0</v>
      </c>
      <c r="M24" s="1" t="str">
        <f>Items!$M$17</f>
        <v>Оплаты себестоимостных затрат</v>
      </c>
      <c r="N24" s="1" t="str">
        <f>Items!$N$18</f>
        <v>Оплаты расходов этапа-1 бизнес-процесса</v>
      </c>
      <c r="O24" s="6" t="str">
        <f>Items!$W$24</f>
        <v>Сырье и материалы-6</v>
      </c>
      <c r="P24" s="1" t="str">
        <f>dbP!$AA$2</f>
        <v>AA</v>
      </c>
      <c r="R24" s="1" t="str">
        <f t="shared" si="10"/>
        <v>Сырье и материалы-6</v>
      </c>
      <c r="S24" s="1">
        <f t="shared" si="7"/>
        <v>0</v>
      </c>
      <c r="T24" s="6" t="str">
        <f>Items!$T$19</f>
        <v>CF(-)</v>
      </c>
      <c r="U24" s="1" t="str">
        <f>Items!$U$17</f>
        <v>Себестоимость продаж</v>
      </c>
      <c r="V24" s="1" t="str">
        <f>Items!$V$18</f>
        <v>Затраты этапа-1 бизнес-процесса</v>
      </c>
      <c r="W24" s="3" t="s">
        <v>79</v>
      </c>
      <c r="X24" s="1" t="str">
        <f>dbP!$AA$2</f>
        <v>AA</v>
      </c>
      <c r="Z24" s="1" t="str">
        <f t="shared" si="11"/>
        <v>Сырье и материалы-6</v>
      </c>
      <c r="AA24" s="1">
        <f t="shared" si="8"/>
        <v>0</v>
      </c>
      <c r="AB24" s="6" t="str">
        <f>Items!$AB$19</f>
        <v>PL(-)</v>
      </c>
    </row>
    <row r="25" spans="2:37" x14ac:dyDescent="0.3">
      <c r="B25" s="26">
        <f t="shared" si="5"/>
        <v>0</v>
      </c>
      <c r="E25" s="1" t="str">
        <f>Items!$E$17</f>
        <v>Начисление себестоимостных затрат</v>
      </c>
      <c r="F25" s="1" t="str">
        <f>Items!$F$18</f>
        <v>Начисление затрат этапа-1 бизнес-процесса</v>
      </c>
      <c r="G25" s="6" t="str">
        <f>Items!$W25</f>
        <v>Сырье и материалы-7</v>
      </c>
      <c r="H25" s="1" t="str">
        <f>dbP!$Y$2</f>
        <v>Y</v>
      </c>
      <c r="J25" s="1" t="str">
        <f t="shared" si="9"/>
        <v>Сырье и материалы-7</v>
      </c>
      <c r="K25" s="1">
        <f t="shared" si="6"/>
        <v>0</v>
      </c>
      <c r="M25" s="1" t="str">
        <f>Items!$M$17</f>
        <v>Оплаты себестоимостных затрат</v>
      </c>
      <c r="N25" s="1" t="str">
        <f>Items!$N$18</f>
        <v>Оплаты расходов этапа-1 бизнес-процесса</v>
      </c>
      <c r="O25" s="6" t="str">
        <f>Items!$W25</f>
        <v>Сырье и материалы-7</v>
      </c>
      <c r="P25" s="1" t="str">
        <f>dbP!$AA$2</f>
        <v>AA</v>
      </c>
      <c r="R25" s="1" t="str">
        <f t="shared" si="10"/>
        <v>Сырье и материалы-7</v>
      </c>
      <c r="S25" s="1">
        <f t="shared" si="7"/>
        <v>0</v>
      </c>
      <c r="T25" s="6" t="str">
        <f>Items!$T$19</f>
        <v>CF(-)</v>
      </c>
      <c r="U25" s="1" t="str">
        <f>Items!$U$17</f>
        <v>Себестоимость продаж</v>
      </c>
      <c r="V25" s="1" t="str">
        <f>Items!$V$18</f>
        <v>Затраты этапа-1 бизнес-процесса</v>
      </c>
      <c r="W25" s="3" t="s">
        <v>80</v>
      </c>
      <c r="X25" s="1" t="str">
        <f>dbP!$AA$2</f>
        <v>AA</v>
      </c>
      <c r="Z25" s="1" t="str">
        <f>IF(W25&lt;&gt;"",W25,IF(V25&lt;&gt;"",V25,U25))</f>
        <v>Сырье и материалы-7</v>
      </c>
      <c r="AA25" s="1">
        <f t="shared" si="8"/>
        <v>0</v>
      </c>
      <c r="AB25" s="6" t="str">
        <f>Items!$AB$19</f>
        <v>PL(-)</v>
      </c>
    </row>
    <row r="26" spans="2:37" x14ac:dyDescent="0.3">
      <c r="B26" s="26">
        <f t="shared" si="5"/>
        <v>0</v>
      </c>
      <c r="E26" s="1" t="str">
        <f>Items!$E$17</f>
        <v>Начисление себестоимостных затрат</v>
      </c>
      <c r="F26" s="1" t="str">
        <f>Items!$F$18</f>
        <v>Начисление затрат этапа-1 бизнес-процесса</v>
      </c>
      <c r="G26" s="6" t="str">
        <f>Items!$W26</f>
        <v>Сырье и материалы-8</v>
      </c>
      <c r="H26" s="1" t="str">
        <f>dbP!$Y$2</f>
        <v>Y</v>
      </c>
      <c r="J26" s="1" t="str">
        <f t="shared" si="9"/>
        <v>Сырье и материалы-8</v>
      </c>
      <c r="K26" s="1">
        <f t="shared" si="6"/>
        <v>0</v>
      </c>
      <c r="M26" s="1" t="str">
        <f>Items!$M$17</f>
        <v>Оплаты себестоимостных затрат</v>
      </c>
      <c r="N26" s="1" t="str">
        <f>Items!$N$18</f>
        <v>Оплаты расходов этапа-1 бизнес-процесса</v>
      </c>
      <c r="O26" s="6" t="str">
        <f>Items!$W26</f>
        <v>Сырье и материалы-8</v>
      </c>
      <c r="P26" s="1" t="str">
        <f>dbP!$AA$2</f>
        <v>AA</v>
      </c>
      <c r="R26" s="1" t="str">
        <f t="shared" si="10"/>
        <v>Сырье и материалы-8</v>
      </c>
      <c r="S26" s="1">
        <f t="shared" si="7"/>
        <v>0</v>
      </c>
      <c r="T26" s="6" t="str">
        <f>Items!$T$19</f>
        <v>CF(-)</v>
      </c>
      <c r="U26" s="1" t="str">
        <f>Items!$U$17</f>
        <v>Себестоимость продаж</v>
      </c>
      <c r="V26" s="1" t="str">
        <f>Items!$V$18</f>
        <v>Затраты этапа-1 бизнес-процесса</v>
      </c>
      <c r="W26" s="3" t="s">
        <v>165</v>
      </c>
      <c r="X26" s="1" t="str">
        <f>dbP!$AA$2</f>
        <v>AA</v>
      </c>
      <c r="Z26" s="1" t="str">
        <f t="shared" si="11"/>
        <v>Сырье и материалы-8</v>
      </c>
      <c r="AA26" s="1">
        <f t="shared" si="8"/>
        <v>0</v>
      </c>
      <c r="AB26" s="6" t="str">
        <f>Items!$AB$19</f>
        <v>PL(-)</v>
      </c>
    </row>
    <row r="27" spans="2:37" x14ac:dyDescent="0.3">
      <c r="B27" s="26">
        <f t="shared" si="5"/>
        <v>0</v>
      </c>
      <c r="E27" s="1" t="str">
        <f>Items!$E$17</f>
        <v>Начисление себестоимостных затрат</v>
      </c>
      <c r="F27" s="1" t="str">
        <f>Items!$F$18</f>
        <v>Начисление затрат этапа-1 бизнес-процесса</v>
      </c>
      <c r="G27" s="6" t="str">
        <f>Items!$W27</f>
        <v>Сырье и материалы-9</v>
      </c>
      <c r="H27" s="1" t="str">
        <f>dbP!$Y$2</f>
        <v>Y</v>
      </c>
      <c r="J27" s="1" t="str">
        <f t="shared" si="9"/>
        <v>Сырье и материалы-9</v>
      </c>
      <c r="K27" s="1">
        <f t="shared" si="6"/>
        <v>0</v>
      </c>
      <c r="M27" s="1" t="str">
        <f>Items!$M$17</f>
        <v>Оплаты себестоимостных затрат</v>
      </c>
      <c r="N27" s="1" t="str">
        <f>Items!$N$18</f>
        <v>Оплаты расходов этапа-1 бизнес-процесса</v>
      </c>
      <c r="O27" s="6" t="str">
        <f>Items!$W27</f>
        <v>Сырье и материалы-9</v>
      </c>
      <c r="P27" s="1" t="str">
        <f>dbP!$AA$2</f>
        <v>AA</v>
      </c>
      <c r="R27" s="1" t="str">
        <f t="shared" si="10"/>
        <v>Сырье и материалы-9</v>
      </c>
      <c r="S27" s="1">
        <f t="shared" si="7"/>
        <v>0</v>
      </c>
      <c r="T27" s="6" t="str">
        <f>Items!$T$19</f>
        <v>CF(-)</v>
      </c>
      <c r="U27" s="1" t="str">
        <f>Items!$U$17</f>
        <v>Себестоимость продаж</v>
      </c>
      <c r="V27" s="1" t="str">
        <f>Items!$V$18</f>
        <v>Затраты этапа-1 бизнес-процесса</v>
      </c>
      <c r="W27" s="3" t="s">
        <v>166</v>
      </c>
      <c r="X27" s="1" t="str">
        <f>dbP!$AA$2</f>
        <v>AA</v>
      </c>
      <c r="Z27" s="1" t="str">
        <f t="shared" si="11"/>
        <v>Сырье и материалы-9</v>
      </c>
      <c r="AA27" s="1">
        <f t="shared" si="8"/>
        <v>0</v>
      </c>
      <c r="AB27" s="6" t="str">
        <f>Items!$AB$19</f>
        <v>PL(-)</v>
      </c>
    </row>
    <row r="28" spans="2:37" x14ac:dyDescent="0.3">
      <c r="B28" s="26">
        <f t="shared" si="5"/>
        <v>0</v>
      </c>
      <c r="E28" s="1" t="str">
        <f>Items!$E$17</f>
        <v>Начисление себестоимостных затрат</v>
      </c>
      <c r="F28" s="1" t="str">
        <f>Items!$F$18</f>
        <v>Начисление затрат этапа-1 бизнес-процесса</v>
      </c>
      <c r="G28" s="6" t="str">
        <f>Items!$W28</f>
        <v>Сырье и материалы-10</v>
      </c>
      <c r="H28" s="1" t="str">
        <f>dbP!$Y$2</f>
        <v>Y</v>
      </c>
      <c r="J28" s="1" t="str">
        <f t="shared" si="9"/>
        <v>Сырье и материалы-10</v>
      </c>
      <c r="K28" s="1">
        <f t="shared" si="6"/>
        <v>0</v>
      </c>
      <c r="M28" s="1" t="str">
        <f>Items!$M$17</f>
        <v>Оплаты себестоимостных затрат</v>
      </c>
      <c r="N28" s="1" t="str">
        <f>Items!$N$18</f>
        <v>Оплаты расходов этапа-1 бизнес-процесса</v>
      </c>
      <c r="O28" s="6" t="str">
        <f>Items!$W28</f>
        <v>Сырье и материалы-10</v>
      </c>
      <c r="P28" s="1" t="str">
        <f>dbP!$AA$2</f>
        <v>AA</v>
      </c>
      <c r="R28" s="1" t="str">
        <f t="shared" si="10"/>
        <v>Сырье и материалы-10</v>
      </c>
      <c r="S28" s="1">
        <f t="shared" si="7"/>
        <v>0</v>
      </c>
      <c r="T28" s="6" t="str">
        <f>Items!$T$19</f>
        <v>CF(-)</v>
      </c>
      <c r="U28" s="1" t="str">
        <f>Items!$U$17</f>
        <v>Себестоимость продаж</v>
      </c>
      <c r="V28" s="1" t="str">
        <f>Items!$V$18</f>
        <v>Затраты этапа-1 бизнес-процесса</v>
      </c>
      <c r="W28" s="3" t="s">
        <v>167</v>
      </c>
      <c r="X28" s="1" t="str">
        <f>dbP!$AA$2</f>
        <v>AA</v>
      </c>
      <c r="Z28" s="1" t="str">
        <f t="shared" si="11"/>
        <v>Сырье и материалы-10</v>
      </c>
      <c r="AA28" s="1">
        <f t="shared" si="8"/>
        <v>0</v>
      </c>
      <c r="AB28" s="6" t="str">
        <f>Items!$AB$19</f>
        <v>PL(-)</v>
      </c>
    </row>
    <row r="29" spans="2:37" x14ac:dyDescent="0.3">
      <c r="B29" s="26">
        <f t="shared" si="5"/>
        <v>0</v>
      </c>
      <c r="E29" s="1" t="str">
        <f>Items!$E$17</f>
        <v>Начисление себестоимостных затрат</v>
      </c>
      <c r="F29" s="1" t="str">
        <f>Items!$F$18</f>
        <v>Начисление затрат этапа-1 бизнес-процесса</v>
      </c>
      <c r="G29" s="6" t="str">
        <f>Items!$W29</f>
        <v>Сырье и материалы-11</v>
      </c>
      <c r="H29" s="1" t="str">
        <f>dbP!$Y$2</f>
        <v>Y</v>
      </c>
      <c r="J29" s="1" t="str">
        <f t="shared" si="9"/>
        <v>Сырье и материалы-11</v>
      </c>
      <c r="K29" s="1">
        <f t="shared" si="6"/>
        <v>0</v>
      </c>
      <c r="M29" s="1" t="str">
        <f>Items!$M$17</f>
        <v>Оплаты себестоимостных затрат</v>
      </c>
      <c r="N29" s="1" t="str">
        <f>Items!$N$18</f>
        <v>Оплаты расходов этапа-1 бизнес-процесса</v>
      </c>
      <c r="O29" s="6" t="str">
        <f>Items!$W29</f>
        <v>Сырье и материалы-11</v>
      </c>
      <c r="P29" s="1" t="str">
        <f>dbP!$AA$2</f>
        <v>AA</v>
      </c>
      <c r="R29" s="1" t="str">
        <f t="shared" si="10"/>
        <v>Сырье и материалы-11</v>
      </c>
      <c r="S29" s="1">
        <f t="shared" si="7"/>
        <v>0</v>
      </c>
      <c r="T29" s="6" t="str">
        <f>Items!$T$19</f>
        <v>CF(-)</v>
      </c>
      <c r="U29" s="1" t="str">
        <f>Items!$U$17</f>
        <v>Себестоимость продаж</v>
      </c>
      <c r="V29" s="1" t="str">
        <f>Items!$V$18</f>
        <v>Затраты этапа-1 бизнес-процесса</v>
      </c>
      <c r="W29" s="3" t="s">
        <v>168</v>
      </c>
      <c r="X29" s="1" t="str">
        <f>dbP!$AA$2</f>
        <v>AA</v>
      </c>
      <c r="Z29" s="1" t="str">
        <f t="shared" si="11"/>
        <v>Сырье и материалы-11</v>
      </c>
      <c r="AA29" s="1">
        <f t="shared" si="8"/>
        <v>0</v>
      </c>
      <c r="AB29" s="6" t="str">
        <f>Items!$AB$19</f>
        <v>PL(-)</v>
      </c>
    </row>
    <row r="30" spans="2:37" x14ac:dyDescent="0.3">
      <c r="B30" s="26">
        <f t="shared" si="5"/>
        <v>0</v>
      </c>
      <c r="E30" s="1" t="str">
        <f>Items!$E$17</f>
        <v>Начисление себестоимостных затрат</v>
      </c>
      <c r="F30" s="3" t="s">
        <v>91</v>
      </c>
      <c r="G30" s="6"/>
      <c r="H30" s="1" t="str">
        <f>dbP!$Y$2</f>
        <v>Y</v>
      </c>
      <c r="J30" s="1" t="str">
        <f t="shared" si="9"/>
        <v>Начисление затрат этапа-2 бизнес-процесса</v>
      </c>
      <c r="K30" s="1">
        <f t="shared" si="6"/>
        <v>0</v>
      </c>
      <c r="M30" s="1" t="str">
        <f>Items!$M$17</f>
        <v>Оплаты себестоимостных затрат</v>
      </c>
      <c r="N30" s="3" t="s">
        <v>92</v>
      </c>
      <c r="O30" s="6"/>
      <c r="P30" s="1" t="str">
        <f>dbP!$AA$2</f>
        <v>AA</v>
      </c>
      <c r="R30" s="1" t="str">
        <f t="shared" si="10"/>
        <v>Оплаты расходов этапа-2 бизнес-процесса</v>
      </c>
      <c r="S30" s="1">
        <f t="shared" si="7"/>
        <v>0</v>
      </c>
      <c r="U30" s="1" t="str">
        <f>Items!$U$17</f>
        <v>Себестоимость продаж</v>
      </c>
      <c r="V30" s="3" t="s">
        <v>69</v>
      </c>
      <c r="X30" s="1" t="str">
        <f>dbP!$AA$2</f>
        <v>AA</v>
      </c>
      <c r="Z30" s="1" t="str">
        <f t="shared" si="11"/>
        <v>Затраты этапа-2 бизнес-процесса</v>
      </c>
      <c r="AA30" s="1">
        <f t="shared" si="8"/>
        <v>0</v>
      </c>
    </row>
    <row r="31" spans="2:37" x14ac:dyDescent="0.3">
      <c r="B31" s="26">
        <f t="shared" si="5"/>
        <v>0</v>
      </c>
      <c r="E31" s="1" t="str">
        <f>Items!$E$17</f>
        <v>Начисление себестоимостных затрат</v>
      </c>
      <c r="F31" s="1" t="str">
        <f>Items!$F$30</f>
        <v>Начисление затрат этапа-2 бизнес-процесса</v>
      </c>
      <c r="G31" s="6" t="str">
        <f>Items!$W31</f>
        <v>Производственные затраты-1</v>
      </c>
      <c r="H31" s="1" t="str">
        <f>dbP!$Y$2</f>
        <v>Y</v>
      </c>
      <c r="J31" s="1" t="str">
        <f t="shared" si="9"/>
        <v>Производственные затраты-1</v>
      </c>
      <c r="K31" s="1">
        <f t="shared" si="6"/>
        <v>0</v>
      </c>
      <c r="M31" s="1" t="str">
        <f>Items!$M$17</f>
        <v>Оплаты себестоимостных затрат</v>
      </c>
      <c r="N31" s="1" t="str">
        <f>Items!$N$30</f>
        <v>Оплаты расходов этапа-2 бизнес-процесса</v>
      </c>
      <c r="O31" s="6" t="str">
        <f>Items!$W31</f>
        <v>Производственные затраты-1</v>
      </c>
      <c r="P31" s="1" t="str">
        <f>dbP!$AA$2</f>
        <v>AA</v>
      </c>
      <c r="R31" s="1" t="str">
        <f t="shared" si="10"/>
        <v>Производственные затраты-1</v>
      </c>
      <c r="S31" s="1">
        <f t="shared" si="7"/>
        <v>0</v>
      </c>
      <c r="T31" s="6" t="str">
        <f>Items!$T$19</f>
        <v>CF(-)</v>
      </c>
      <c r="U31" s="1" t="str">
        <f>Items!$U$17</f>
        <v>Себестоимость продаж</v>
      </c>
      <c r="V31" s="1" t="str">
        <f>Items!$V$30</f>
        <v>Затраты этапа-2 бизнес-процесса</v>
      </c>
      <c r="W31" s="3" t="s">
        <v>70</v>
      </c>
      <c r="X31" s="1" t="str">
        <f>dbP!$AA$2</f>
        <v>AA</v>
      </c>
      <c r="Z31" s="1" t="str">
        <f t="shared" si="11"/>
        <v>Производственные затраты-1</v>
      </c>
      <c r="AA31" s="1">
        <f t="shared" si="8"/>
        <v>0</v>
      </c>
      <c r="AB31" s="6" t="str">
        <f>Items!$AB$19</f>
        <v>PL(-)</v>
      </c>
    </row>
    <row r="32" spans="2:37" x14ac:dyDescent="0.3">
      <c r="B32" s="26">
        <f t="shared" si="5"/>
        <v>0</v>
      </c>
      <c r="E32" s="1" t="str">
        <f>Items!$E$17</f>
        <v>Начисление себестоимостных затрат</v>
      </c>
      <c r="F32" s="1" t="str">
        <f>Items!$F$30</f>
        <v>Начисление затрат этапа-2 бизнес-процесса</v>
      </c>
      <c r="G32" s="6" t="str">
        <f>Items!$W32</f>
        <v>Производственные затраты-2</v>
      </c>
      <c r="H32" s="1" t="str">
        <f>dbP!$Y$2</f>
        <v>Y</v>
      </c>
      <c r="J32" s="1" t="str">
        <f t="shared" si="9"/>
        <v>Производственные затраты-2</v>
      </c>
      <c r="K32" s="1">
        <f t="shared" si="6"/>
        <v>0</v>
      </c>
      <c r="M32" s="1" t="str">
        <f>Items!$M$17</f>
        <v>Оплаты себестоимостных затрат</v>
      </c>
      <c r="N32" s="1" t="str">
        <f>Items!$N$30</f>
        <v>Оплаты расходов этапа-2 бизнес-процесса</v>
      </c>
      <c r="O32" s="6" t="str">
        <f>Items!$W32</f>
        <v>Производственные затраты-2</v>
      </c>
      <c r="P32" s="1" t="str">
        <f>dbP!$AA$2</f>
        <v>AA</v>
      </c>
      <c r="R32" s="1" t="str">
        <f t="shared" si="10"/>
        <v>Производственные затраты-2</v>
      </c>
      <c r="S32" s="1">
        <f t="shared" si="7"/>
        <v>0</v>
      </c>
      <c r="T32" s="6" t="str">
        <f>Items!$T$19</f>
        <v>CF(-)</v>
      </c>
      <c r="U32" s="1" t="str">
        <f>Items!$U$17</f>
        <v>Себестоимость продаж</v>
      </c>
      <c r="V32" s="1" t="str">
        <f>Items!$V$30</f>
        <v>Затраты этапа-2 бизнес-процесса</v>
      </c>
      <c r="W32" s="3" t="s">
        <v>71</v>
      </c>
      <c r="X32" s="1" t="str">
        <f>dbP!$AA$2</f>
        <v>AA</v>
      </c>
      <c r="Z32" s="1" t="str">
        <f t="shared" si="11"/>
        <v>Производственные затраты-2</v>
      </c>
      <c r="AA32" s="1">
        <f t="shared" si="8"/>
        <v>0</v>
      </c>
      <c r="AB32" s="6" t="str">
        <f>Items!$AB$19</f>
        <v>PL(-)</v>
      </c>
    </row>
    <row r="33" spans="2:28" x14ac:dyDescent="0.3">
      <c r="B33" s="26">
        <f t="shared" si="5"/>
        <v>0</v>
      </c>
      <c r="E33" s="1" t="str">
        <f>Items!$E$17</f>
        <v>Начисление себестоимостных затрат</v>
      </c>
      <c r="F33" s="1" t="str">
        <f>Items!$F$30</f>
        <v>Начисление затрат этапа-2 бизнес-процесса</v>
      </c>
      <c r="G33" s="6" t="str">
        <f>Items!$W33</f>
        <v>Производственные затраты-3</v>
      </c>
      <c r="H33" s="1" t="str">
        <f>dbP!$Y$2</f>
        <v>Y</v>
      </c>
      <c r="J33" s="1" t="str">
        <f t="shared" si="9"/>
        <v>Производственные затраты-3</v>
      </c>
      <c r="K33" s="1">
        <f t="shared" si="6"/>
        <v>0</v>
      </c>
      <c r="M33" s="1" t="str">
        <f>Items!$M$17</f>
        <v>Оплаты себестоимостных затрат</v>
      </c>
      <c r="N33" s="1" t="str">
        <f>Items!$N$30</f>
        <v>Оплаты расходов этапа-2 бизнес-процесса</v>
      </c>
      <c r="O33" s="6" t="str">
        <f>Items!$W33</f>
        <v>Производственные затраты-3</v>
      </c>
      <c r="P33" s="1" t="str">
        <f>dbP!$AA$2</f>
        <v>AA</v>
      </c>
      <c r="R33" s="1" t="str">
        <f t="shared" si="10"/>
        <v>Производственные затраты-3</v>
      </c>
      <c r="S33" s="1">
        <f t="shared" si="7"/>
        <v>0</v>
      </c>
      <c r="T33" s="6" t="str">
        <f>Items!$T$19</f>
        <v>CF(-)</v>
      </c>
      <c r="U33" s="1" t="str">
        <f>Items!$U$17</f>
        <v>Себестоимость продаж</v>
      </c>
      <c r="V33" s="1" t="str">
        <f>Items!$V$30</f>
        <v>Затраты этапа-2 бизнес-процесса</v>
      </c>
      <c r="W33" s="3" t="s">
        <v>72</v>
      </c>
      <c r="X33" s="1" t="str">
        <f>dbP!$AA$2</f>
        <v>AA</v>
      </c>
      <c r="Z33" s="1" t="str">
        <f t="shared" si="11"/>
        <v>Производственные затраты-3</v>
      </c>
      <c r="AA33" s="1">
        <f t="shared" si="8"/>
        <v>0</v>
      </c>
      <c r="AB33" s="6" t="str">
        <f>Items!$AB$19</f>
        <v>PL(-)</v>
      </c>
    </row>
    <row r="34" spans="2:28" x14ac:dyDescent="0.3">
      <c r="B34" s="26">
        <f t="shared" si="5"/>
        <v>0</v>
      </c>
      <c r="E34" s="1" t="str">
        <f>Items!$E$17</f>
        <v>Начисление себестоимостных затрат</v>
      </c>
      <c r="F34" s="1" t="str">
        <f>Items!$F$30</f>
        <v>Начисление затрат этапа-2 бизнес-процесса</v>
      </c>
      <c r="G34" s="6" t="str">
        <f>Items!$W34</f>
        <v>Производственные затраты-4</v>
      </c>
      <c r="H34" s="1" t="str">
        <f>dbP!$Y$2</f>
        <v>Y</v>
      </c>
      <c r="J34" s="1" t="str">
        <f t="shared" si="9"/>
        <v>Производственные затраты-4</v>
      </c>
      <c r="K34" s="1">
        <f t="shared" si="6"/>
        <v>0</v>
      </c>
      <c r="M34" s="1" t="str">
        <f>Items!$M$17</f>
        <v>Оплаты себестоимостных затрат</v>
      </c>
      <c r="N34" s="1" t="str">
        <f>Items!$N$30</f>
        <v>Оплаты расходов этапа-2 бизнес-процесса</v>
      </c>
      <c r="O34" s="6" t="str">
        <f>Items!$W34</f>
        <v>Производственные затраты-4</v>
      </c>
      <c r="P34" s="1" t="str">
        <f>dbP!$AA$2</f>
        <v>AA</v>
      </c>
      <c r="R34" s="1" t="str">
        <f t="shared" si="10"/>
        <v>Производственные затраты-4</v>
      </c>
      <c r="S34" s="1">
        <f t="shared" si="7"/>
        <v>0</v>
      </c>
      <c r="T34" s="6" t="str">
        <f>Items!$T$19</f>
        <v>CF(-)</v>
      </c>
      <c r="U34" s="1" t="str">
        <f>Items!$U$17</f>
        <v>Себестоимость продаж</v>
      </c>
      <c r="V34" s="1" t="str">
        <f>Items!$V$30</f>
        <v>Затраты этапа-2 бизнес-процесса</v>
      </c>
      <c r="W34" s="3" t="s">
        <v>73</v>
      </c>
      <c r="X34" s="1" t="str">
        <f>dbP!$AA$2</f>
        <v>AA</v>
      </c>
      <c r="Z34" s="1" t="str">
        <f t="shared" si="11"/>
        <v>Производственные затраты-4</v>
      </c>
      <c r="AA34" s="1">
        <f t="shared" si="8"/>
        <v>0</v>
      </c>
      <c r="AB34" s="6" t="str">
        <f>Items!$AB$19</f>
        <v>PL(-)</v>
      </c>
    </row>
    <row r="35" spans="2:28" x14ac:dyDescent="0.3">
      <c r="B35" s="26">
        <f t="shared" si="5"/>
        <v>0</v>
      </c>
      <c r="E35" s="1" t="str">
        <f>Items!$E$17</f>
        <v>Начисление себестоимостных затрат</v>
      </c>
      <c r="F35" s="1" t="str">
        <f>Items!$F$30</f>
        <v>Начисление затрат этапа-2 бизнес-процесса</v>
      </c>
      <c r="G35" s="6" t="str">
        <f>Items!$W35</f>
        <v>Производственные затраты-5</v>
      </c>
      <c r="H35" s="1" t="str">
        <f>dbP!$Y$2</f>
        <v>Y</v>
      </c>
      <c r="J35" s="1" t="str">
        <f t="shared" si="9"/>
        <v>Производственные затраты-5</v>
      </c>
      <c r="K35" s="1">
        <f t="shared" si="6"/>
        <v>0</v>
      </c>
      <c r="M35" s="1" t="str">
        <f>Items!$M$17</f>
        <v>Оплаты себестоимостных затрат</v>
      </c>
      <c r="N35" s="1" t="str">
        <f>Items!$N$30</f>
        <v>Оплаты расходов этапа-2 бизнес-процесса</v>
      </c>
      <c r="O35" s="6" t="str">
        <f>Items!$W35</f>
        <v>Производственные затраты-5</v>
      </c>
      <c r="P35" s="1" t="str">
        <f>dbP!$AA$2</f>
        <v>AA</v>
      </c>
      <c r="R35" s="1" t="str">
        <f t="shared" si="10"/>
        <v>Производственные затраты-5</v>
      </c>
      <c r="S35" s="1">
        <f t="shared" si="7"/>
        <v>0</v>
      </c>
      <c r="T35" s="6" t="str">
        <f>Items!$T$19</f>
        <v>CF(-)</v>
      </c>
      <c r="U35" s="1" t="str">
        <f>Items!$U$17</f>
        <v>Себестоимость продаж</v>
      </c>
      <c r="V35" s="1" t="str">
        <f>Items!$V$30</f>
        <v>Затраты этапа-2 бизнес-процесса</v>
      </c>
      <c r="W35" s="3" t="s">
        <v>74</v>
      </c>
      <c r="X35" s="1" t="str">
        <f>dbP!$AA$2</f>
        <v>AA</v>
      </c>
      <c r="Z35" s="1" t="str">
        <f t="shared" si="11"/>
        <v>Производственные затраты-5</v>
      </c>
      <c r="AA35" s="1">
        <f t="shared" si="8"/>
        <v>0</v>
      </c>
      <c r="AB35" s="6" t="str">
        <f>Items!$AB$19</f>
        <v>PL(-)</v>
      </c>
    </row>
    <row r="36" spans="2:28" x14ac:dyDescent="0.3">
      <c r="B36" s="26">
        <f t="shared" si="5"/>
        <v>0</v>
      </c>
      <c r="E36" s="1" t="str">
        <f>Items!$E$17</f>
        <v>Начисление себестоимостных затрат</v>
      </c>
      <c r="F36" s="1" t="str">
        <f>Items!$F$30</f>
        <v>Начисление затрат этапа-2 бизнес-процесса</v>
      </c>
      <c r="G36" s="6" t="str">
        <f>Items!$W36</f>
        <v>Производственные затраты-6</v>
      </c>
      <c r="H36" s="1" t="str">
        <f>dbP!$Y$2</f>
        <v>Y</v>
      </c>
      <c r="J36" s="1" t="str">
        <f t="shared" si="9"/>
        <v>Производственные затраты-6</v>
      </c>
      <c r="K36" s="1">
        <f t="shared" si="6"/>
        <v>0</v>
      </c>
      <c r="M36" s="1" t="str">
        <f>Items!$M$17</f>
        <v>Оплаты себестоимостных затрат</v>
      </c>
      <c r="N36" s="1" t="str">
        <f>Items!$N$30</f>
        <v>Оплаты расходов этапа-2 бизнес-процесса</v>
      </c>
      <c r="O36" s="6" t="str">
        <f>Items!$W36</f>
        <v>Производственные затраты-6</v>
      </c>
      <c r="P36" s="1" t="str">
        <f>dbP!$AA$2</f>
        <v>AA</v>
      </c>
      <c r="R36" s="1" t="str">
        <f t="shared" si="10"/>
        <v>Производственные затраты-6</v>
      </c>
      <c r="S36" s="1">
        <f t="shared" si="7"/>
        <v>0</v>
      </c>
      <c r="T36" s="6" t="str">
        <f>Items!$T$19</f>
        <v>CF(-)</v>
      </c>
      <c r="U36" s="1" t="str">
        <f>Items!$U$17</f>
        <v>Себестоимость продаж</v>
      </c>
      <c r="V36" s="1" t="str">
        <f>Items!$V$30</f>
        <v>Затраты этапа-2 бизнес-процесса</v>
      </c>
      <c r="W36" s="3" t="s">
        <v>75</v>
      </c>
      <c r="X36" s="1" t="str">
        <f>dbP!$AA$2</f>
        <v>AA</v>
      </c>
      <c r="Z36" s="1" t="str">
        <f t="shared" si="11"/>
        <v>Производственные затраты-6</v>
      </c>
      <c r="AA36" s="1">
        <f t="shared" si="8"/>
        <v>0</v>
      </c>
      <c r="AB36" s="6" t="str">
        <f>Items!$AB$19</f>
        <v>PL(-)</v>
      </c>
    </row>
    <row r="37" spans="2:28" x14ac:dyDescent="0.3">
      <c r="B37" s="26">
        <f t="shared" si="5"/>
        <v>0</v>
      </c>
      <c r="E37" s="1" t="str">
        <f>Items!$E$17</f>
        <v>Начисление себестоимостных затрат</v>
      </c>
      <c r="F37" s="1" t="str">
        <f>Items!$F$30</f>
        <v>Начисление затрат этапа-2 бизнес-процесса</v>
      </c>
      <c r="G37" s="6" t="str">
        <f>Items!$W37</f>
        <v>Производственные затраты-7</v>
      </c>
      <c r="H37" s="1" t="str">
        <f>dbP!$Y$2</f>
        <v>Y</v>
      </c>
      <c r="J37" s="1" t="str">
        <f t="shared" si="9"/>
        <v>Производственные затраты-7</v>
      </c>
      <c r="K37" s="1">
        <f t="shared" si="6"/>
        <v>0</v>
      </c>
      <c r="M37" s="1" t="str">
        <f>Items!$M$17</f>
        <v>Оплаты себестоимостных затрат</v>
      </c>
      <c r="N37" s="1" t="str">
        <f>Items!$N$30</f>
        <v>Оплаты расходов этапа-2 бизнес-процесса</v>
      </c>
      <c r="O37" s="6" t="str">
        <f>Items!$W37</f>
        <v>Производственные затраты-7</v>
      </c>
      <c r="P37" s="1" t="str">
        <f>dbP!$AA$2</f>
        <v>AA</v>
      </c>
      <c r="R37" s="1" t="str">
        <f t="shared" si="10"/>
        <v>Производственные затраты-7</v>
      </c>
      <c r="S37" s="1">
        <f t="shared" si="7"/>
        <v>0</v>
      </c>
      <c r="T37" s="6" t="str">
        <f>Items!$T$19</f>
        <v>CF(-)</v>
      </c>
      <c r="U37" s="1" t="str">
        <f>Items!$U$17</f>
        <v>Себестоимость продаж</v>
      </c>
      <c r="V37" s="1" t="str">
        <f>Items!$V$30</f>
        <v>Затраты этапа-2 бизнес-процесса</v>
      </c>
      <c r="W37" s="3" t="s">
        <v>76</v>
      </c>
      <c r="X37" s="1" t="str">
        <f>dbP!$AA$2</f>
        <v>AA</v>
      </c>
      <c r="Z37" s="1" t="str">
        <f t="shared" si="11"/>
        <v>Производственные затраты-7</v>
      </c>
      <c r="AA37" s="1">
        <f t="shared" si="8"/>
        <v>0</v>
      </c>
      <c r="AB37" s="6" t="str">
        <f>Items!$AB$19</f>
        <v>PL(-)</v>
      </c>
    </row>
    <row r="38" spans="2:28" x14ac:dyDescent="0.3">
      <c r="B38" s="26">
        <f t="shared" si="5"/>
        <v>0</v>
      </c>
      <c r="E38" s="1" t="str">
        <f>Items!$E$17</f>
        <v>Начисление себестоимостных затрат</v>
      </c>
      <c r="F38" s="1" t="str">
        <f>Items!$F$30</f>
        <v>Начисление затрат этапа-2 бизнес-процесса</v>
      </c>
      <c r="G38" s="6" t="str">
        <f>Items!$W38</f>
        <v>Производственные затраты-8</v>
      </c>
      <c r="H38" s="1" t="str">
        <f>dbP!$Y$2</f>
        <v>Y</v>
      </c>
      <c r="J38" s="1" t="str">
        <f t="shared" si="9"/>
        <v>Производственные затраты-8</v>
      </c>
      <c r="K38" s="1">
        <f t="shared" si="6"/>
        <v>0</v>
      </c>
      <c r="M38" s="1" t="str">
        <f>Items!$M$17</f>
        <v>Оплаты себестоимостных затрат</v>
      </c>
      <c r="N38" s="1" t="str">
        <f>Items!$N$30</f>
        <v>Оплаты расходов этапа-2 бизнес-процесса</v>
      </c>
      <c r="O38" s="6" t="str">
        <f>Items!$W38</f>
        <v>Производственные затраты-8</v>
      </c>
      <c r="P38" s="1" t="str">
        <f>dbP!$AA$2</f>
        <v>AA</v>
      </c>
      <c r="R38" s="1" t="str">
        <f t="shared" si="10"/>
        <v>Производственные затраты-8</v>
      </c>
      <c r="S38" s="1">
        <f t="shared" si="7"/>
        <v>0</v>
      </c>
      <c r="T38" s="6" t="str">
        <f>Items!$T$19</f>
        <v>CF(-)</v>
      </c>
      <c r="U38" s="1" t="str">
        <f>Items!$U$17</f>
        <v>Себестоимость продаж</v>
      </c>
      <c r="V38" s="1" t="str">
        <f>Items!$V$30</f>
        <v>Затраты этапа-2 бизнес-процесса</v>
      </c>
      <c r="W38" s="3" t="s">
        <v>81</v>
      </c>
      <c r="X38" s="1" t="str">
        <f>dbP!$AA$2</f>
        <v>AA</v>
      </c>
      <c r="Z38" s="1" t="str">
        <f t="shared" si="11"/>
        <v>Производственные затраты-8</v>
      </c>
      <c r="AA38" s="1">
        <f t="shared" si="8"/>
        <v>0</v>
      </c>
      <c r="AB38" s="6" t="str">
        <f>Items!$AB$19</f>
        <v>PL(-)</v>
      </c>
    </row>
    <row r="39" spans="2:28" x14ac:dyDescent="0.3">
      <c r="B39" s="26">
        <f t="shared" si="5"/>
        <v>0</v>
      </c>
      <c r="E39" s="1" t="str">
        <f>Items!$E$17</f>
        <v>Начисление себестоимостных затрат</v>
      </c>
      <c r="F39" s="1" t="str">
        <f>Items!$F$30</f>
        <v>Начисление затрат этапа-2 бизнес-процесса</v>
      </c>
      <c r="G39" s="6" t="str">
        <f>Items!$W39</f>
        <v>Производственные затраты-9</v>
      </c>
      <c r="H39" s="1" t="str">
        <f>dbP!$Y$2</f>
        <v>Y</v>
      </c>
      <c r="J39" s="1" t="str">
        <f t="shared" si="9"/>
        <v>Производственные затраты-9</v>
      </c>
      <c r="K39" s="1">
        <f t="shared" si="6"/>
        <v>0</v>
      </c>
      <c r="M39" s="1" t="str">
        <f>Items!$M$17</f>
        <v>Оплаты себестоимостных затрат</v>
      </c>
      <c r="N39" s="1" t="str">
        <f>Items!$N$30</f>
        <v>Оплаты расходов этапа-2 бизнес-процесса</v>
      </c>
      <c r="O39" s="6" t="str">
        <f>Items!$W39</f>
        <v>Производственные затраты-9</v>
      </c>
      <c r="P39" s="1" t="str">
        <f>dbP!$AA$2</f>
        <v>AA</v>
      </c>
      <c r="R39" s="1" t="str">
        <f t="shared" si="10"/>
        <v>Производственные затраты-9</v>
      </c>
      <c r="S39" s="1">
        <f t="shared" si="7"/>
        <v>0</v>
      </c>
      <c r="T39" s="6" t="str">
        <f>Items!$T$19</f>
        <v>CF(-)</v>
      </c>
      <c r="U39" s="1" t="str">
        <f>Items!$U$17</f>
        <v>Себестоимость продаж</v>
      </c>
      <c r="V39" s="1" t="str">
        <f>Items!$V$30</f>
        <v>Затраты этапа-2 бизнес-процесса</v>
      </c>
      <c r="W39" s="3" t="s">
        <v>82</v>
      </c>
      <c r="X39" s="1" t="str">
        <f>dbP!$AA$2</f>
        <v>AA</v>
      </c>
      <c r="Z39" s="1" t="str">
        <f t="shared" si="11"/>
        <v>Производственные затраты-9</v>
      </c>
      <c r="AA39" s="1">
        <f t="shared" si="8"/>
        <v>0</v>
      </c>
      <c r="AB39" s="6" t="str">
        <f>Items!$AB$19</f>
        <v>PL(-)</v>
      </c>
    </row>
    <row r="40" spans="2:28" x14ac:dyDescent="0.3">
      <c r="B40" s="26">
        <f t="shared" si="5"/>
        <v>0</v>
      </c>
      <c r="E40" s="1" t="str">
        <f>Items!$E$17</f>
        <v>Начисление себестоимостных затрат</v>
      </c>
      <c r="F40" s="1" t="str">
        <f>Items!$F$30</f>
        <v>Начисление затрат этапа-2 бизнес-процесса</v>
      </c>
      <c r="G40" s="6" t="str">
        <f>Items!$W40</f>
        <v>Производственные затраты-10</v>
      </c>
      <c r="H40" s="1" t="str">
        <f>dbP!$Y$2</f>
        <v>Y</v>
      </c>
      <c r="J40" s="1" t="str">
        <f t="shared" si="9"/>
        <v>Производственные затраты-10</v>
      </c>
      <c r="K40" s="1">
        <f t="shared" si="6"/>
        <v>0</v>
      </c>
      <c r="M40" s="1" t="str">
        <f>Items!$M$17</f>
        <v>Оплаты себестоимостных затрат</v>
      </c>
      <c r="N40" s="1" t="str">
        <f>Items!$N$30</f>
        <v>Оплаты расходов этапа-2 бизнес-процесса</v>
      </c>
      <c r="O40" s="6" t="str">
        <f>Items!$W40</f>
        <v>Производственные затраты-10</v>
      </c>
      <c r="P40" s="1" t="str">
        <f>dbP!$AA$2</f>
        <v>AA</v>
      </c>
      <c r="R40" s="1" t="str">
        <f t="shared" si="10"/>
        <v>Производственные затраты-10</v>
      </c>
      <c r="S40" s="1">
        <f t="shared" si="7"/>
        <v>0</v>
      </c>
      <c r="T40" s="6" t="str">
        <f>Items!$T$19</f>
        <v>CF(-)</v>
      </c>
      <c r="U40" s="1" t="str">
        <f>Items!$U$17</f>
        <v>Себестоимость продаж</v>
      </c>
      <c r="V40" s="1" t="str">
        <f>Items!$V$30</f>
        <v>Затраты этапа-2 бизнес-процесса</v>
      </c>
      <c r="W40" s="3" t="s">
        <v>83</v>
      </c>
      <c r="X40" s="1" t="str">
        <f>dbP!$AA$2</f>
        <v>AA</v>
      </c>
      <c r="Z40" s="1" t="str">
        <f t="shared" si="11"/>
        <v>Производственные затраты-10</v>
      </c>
      <c r="AA40" s="1">
        <f t="shared" si="8"/>
        <v>0</v>
      </c>
      <c r="AB40" s="6" t="str">
        <f>Items!$AB$19</f>
        <v>PL(-)</v>
      </c>
    </row>
    <row r="41" spans="2:28" x14ac:dyDescent="0.3">
      <c r="B41" s="26">
        <f t="shared" si="5"/>
        <v>0</v>
      </c>
      <c r="E41" s="1" t="str">
        <f>Items!$E$17</f>
        <v>Начисление себестоимостных затрат</v>
      </c>
      <c r="F41" s="3" t="s">
        <v>145</v>
      </c>
      <c r="G41" s="6"/>
      <c r="H41" s="1" t="str">
        <f>dbP!$Y$2</f>
        <v>Y</v>
      </c>
      <c r="J41" s="1" t="str">
        <f t="shared" si="9"/>
        <v>Начисление затрат этапа-3 бизнес-процесса</v>
      </c>
      <c r="K41" s="1">
        <f t="shared" si="6"/>
        <v>0</v>
      </c>
      <c r="M41" s="1" t="str">
        <f>Items!$M$17</f>
        <v>Оплаты себестоимостных затрат</v>
      </c>
      <c r="N41" s="3" t="s">
        <v>142</v>
      </c>
      <c r="O41" s="6"/>
      <c r="P41" s="1" t="str">
        <f>dbP!$AA$2</f>
        <v>AA</v>
      </c>
      <c r="R41" s="1" t="str">
        <f t="shared" si="10"/>
        <v>Оплаты расходов этапа-3 бизнес-процесса</v>
      </c>
      <c r="S41" s="1">
        <f t="shared" si="7"/>
        <v>0</v>
      </c>
      <c r="U41" s="1" t="str">
        <f>Items!$U$17</f>
        <v>Себестоимость продаж</v>
      </c>
      <c r="V41" s="3" t="s">
        <v>109</v>
      </c>
      <c r="X41" s="1" t="str">
        <f>dbP!$AA$2</f>
        <v>AA</v>
      </c>
      <c r="Z41" s="1" t="str">
        <f t="shared" si="11"/>
        <v>Затраты этапа-3 бизнес-процесса</v>
      </c>
      <c r="AA41" s="1">
        <f t="shared" si="8"/>
        <v>0</v>
      </c>
    </row>
    <row r="42" spans="2:28" x14ac:dyDescent="0.3">
      <c r="B42" s="26">
        <f t="shared" si="5"/>
        <v>0</v>
      </c>
      <c r="E42" s="1" t="str">
        <f>Items!$E$17</f>
        <v>Начисление себестоимостных затрат</v>
      </c>
      <c r="F42" s="1" t="str">
        <f>Items!$F$41</f>
        <v>Начисление затрат этапа-3 бизнес-процесса</v>
      </c>
      <c r="G42" s="6" t="str">
        <f>Items!$W42</f>
        <v>Производственные затраты-11</v>
      </c>
      <c r="H42" s="1" t="str">
        <f>dbP!$Y$2</f>
        <v>Y</v>
      </c>
      <c r="J42" s="1" t="str">
        <f t="shared" si="9"/>
        <v>Производственные затраты-11</v>
      </c>
      <c r="K42" s="1">
        <f t="shared" si="6"/>
        <v>0</v>
      </c>
      <c r="M42" s="1" t="str">
        <f>Items!$M$17</f>
        <v>Оплаты себестоимостных затрат</v>
      </c>
      <c r="N42" s="1" t="str">
        <f>Items!$N$41</f>
        <v>Оплаты расходов этапа-3 бизнес-процесса</v>
      </c>
      <c r="O42" s="6" t="str">
        <f>Items!$W42</f>
        <v>Производственные затраты-11</v>
      </c>
      <c r="P42" s="1" t="str">
        <f>dbP!$AA$2</f>
        <v>AA</v>
      </c>
      <c r="R42" s="1" t="str">
        <f t="shared" si="10"/>
        <v>Производственные затраты-11</v>
      </c>
      <c r="S42" s="1">
        <f t="shared" si="7"/>
        <v>0</v>
      </c>
      <c r="T42" s="6" t="str">
        <f>Items!$T$19</f>
        <v>CF(-)</v>
      </c>
      <c r="U42" s="1" t="str">
        <f>Items!$U$17</f>
        <v>Себестоимость продаж</v>
      </c>
      <c r="V42" s="1" t="str">
        <f>Items!$V$41</f>
        <v>Затраты этапа-3 бизнес-процесса</v>
      </c>
      <c r="W42" s="3" t="s">
        <v>110</v>
      </c>
      <c r="X42" s="1" t="str">
        <f>dbP!$AA$2</f>
        <v>AA</v>
      </c>
      <c r="Z42" s="1" t="str">
        <f t="shared" si="11"/>
        <v>Производственные затраты-11</v>
      </c>
      <c r="AA42" s="1">
        <f t="shared" si="8"/>
        <v>0</v>
      </c>
      <c r="AB42" s="6" t="str">
        <f>Items!$AB$19</f>
        <v>PL(-)</v>
      </c>
    </row>
    <row r="43" spans="2:28" x14ac:dyDescent="0.3">
      <c r="B43" s="26">
        <f t="shared" si="5"/>
        <v>0</v>
      </c>
      <c r="E43" s="1" t="str">
        <f>Items!$E$17</f>
        <v>Начисление себестоимостных затрат</v>
      </c>
      <c r="F43" s="1" t="str">
        <f>Items!$F$41</f>
        <v>Начисление затрат этапа-3 бизнес-процесса</v>
      </c>
      <c r="G43" s="6" t="str">
        <f>Items!$W43</f>
        <v>Производственные затраты-12</v>
      </c>
      <c r="H43" s="1" t="str">
        <f>dbP!$Y$2</f>
        <v>Y</v>
      </c>
      <c r="J43" s="1" t="str">
        <f t="shared" si="9"/>
        <v>Производственные затраты-12</v>
      </c>
      <c r="K43" s="1">
        <f t="shared" si="6"/>
        <v>0</v>
      </c>
      <c r="M43" s="1" t="str">
        <f>Items!$M$17</f>
        <v>Оплаты себестоимостных затрат</v>
      </c>
      <c r="N43" s="1" t="str">
        <f>Items!$N$41</f>
        <v>Оплаты расходов этапа-3 бизнес-процесса</v>
      </c>
      <c r="O43" s="6" t="str">
        <f>Items!$W43</f>
        <v>Производственные затраты-12</v>
      </c>
      <c r="P43" s="1" t="str">
        <f>dbP!$AA$2</f>
        <v>AA</v>
      </c>
      <c r="R43" s="1" t="str">
        <f t="shared" si="10"/>
        <v>Производственные затраты-12</v>
      </c>
      <c r="S43" s="1">
        <f t="shared" si="7"/>
        <v>0</v>
      </c>
      <c r="T43" s="6" t="str">
        <f>Items!$T$19</f>
        <v>CF(-)</v>
      </c>
      <c r="U43" s="1" t="str">
        <f>Items!$U$17</f>
        <v>Себестоимость продаж</v>
      </c>
      <c r="V43" s="1" t="str">
        <f>Items!$V$41</f>
        <v>Затраты этапа-3 бизнес-процесса</v>
      </c>
      <c r="W43" s="3" t="s">
        <v>111</v>
      </c>
      <c r="X43" s="1" t="str">
        <f>dbP!$AA$2</f>
        <v>AA</v>
      </c>
      <c r="Z43" s="1" t="str">
        <f t="shared" si="11"/>
        <v>Производственные затраты-12</v>
      </c>
      <c r="AA43" s="1">
        <f t="shared" si="8"/>
        <v>0</v>
      </c>
      <c r="AB43" s="6" t="str">
        <f>Items!$AB$19</f>
        <v>PL(-)</v>
      </c>
    </row>
    <row r="44" spans="2:28" x14ac:dyDescent="0.3">
      <c r="B44" s="26">
        <f t="shared" si="5"/>
        <v>0</v>
      </c>
      <c r="E44" s="1" t="str">
        <f>Items!$E$17</f>
        <v>Начисление себестоимостных затрат</v>
      </c>
      <c r="F44" s="1" t="str">
        <f>Items!$F$41</f>
        <v>Начисление затрат этапа-3 бизнес-процесса</v>
      </c>
      <c r="G44" s="6" t="str">
        <f>Items!$W44</f>
        <v>Производственные затраты-13</v>
      </c>
      <c r="H44" s="1" t="str">
        <f>dbP!$Y$2</f>
        <v>Y</v>
      </c>
      <c r="J44" s="1" t="str">
        <f t="shared" si="9"/>
        <v>Производственные затраты-13</v>
      </c>
      <c r="K44" s="1">
        <f t="shared" si="6"/>
        <v>0</v>
      </c>
      <c r="M44" s="1" t="str">
        <f>Items!$M$17</f>
        <v>Оплаты себестоимостных затрат</v>
      </c>
      <c r="N44" s="1" t="str">
        <f>Items!$N$41</f>
        <v>Оплаты расходов этапа-3 бизнес-процесса</v>
      </c>
      <c r="O44" s="6" t="str">
        <f>Items!$W44</f>
        <v>Производственные затраты-13</v>
      </c>
      <c r="P44" s="1" t="str">
        <f>dbP!$AA$2</f>
        <v>AA</v>
      </c>
      <c r="R44" s="1" t="str">
        <f t="shared" si="10"/>
        <v>Производственные затраты-13</v>
      </c>
      <c r="S44" s="1">
        <f t="shared" si="7"/>
        <v>0</v>
      </c>
      <c r="T44" s="6" t="str">
        <f>Items!$T$19</f>
        <v>CF(-)</v>
      </c>
      <c r="U44" s="1" t="str">
        <f>Items!$U$17</f>
        <v>Себестоимость продаж</v>
      </c>
      <c r="V44" s="1" t="str">
        <f>Items!$V$41</f>
        <v>Затраты этапа-3 бизнес-процесса</v>
      </c>
      <c r="W44" s="3" t="s">
        <v>112</v>
      </c>
      <c r="X44" s="1" t="str">
        <f>dbP!$AA$2</f>
        <v>AA</v>
      </c>
      <c r="Z44" s="1" t="str">
        <f t="shared" si="11"/>
        <v>Производственные затраты-13</v>
      </c>
      <c r="AA44" s="1">
        <f t="shared" si="8"/>
        <v>0</v>
      </c>
      <c r="AB44" s="6" t="str">
        <f>Items!$AB$19</f>
        <v>PL(-)</v>
      </c>
    </row>
    <row r="45" spans="2:28" x14ac:dyDescent="0.3">
      <c r="B45" s="26">
        <f t="shared" si="5"/>
        <v>0</v>
      </c>
      <c r="E45" s="1" t="str">
        <f>Items!$E$17</f>
        <v>Начисление себестоимостных затрат</v>
      </c>
      <c r="F45" s="1" t="str">
        <f>Items!$F$41</f>
        <v>Начисление затрат этапа-3 бизнес-процесса</v>
      </c>
      <c r="G45" s="6" t="str">
        <f>Items!$W45</f>
        <v>Производственные затраты-14</v>
      </c>
      <c r="H45" s="1" t="str">
        <f>dbP!$Y$2</f>
        <v>Y</v>
      </c>
      <c r="J45" s="1" t="str">
        <f t="shared" si="9"/>
        <v>Производственные затраты-14</v>
      </c>
      <c r="K45" s="1">
        <f t="shared" si="6"/>
        <v>0</v>
      </c>
      <c r="M45" s="1" t="str">
        <f>Items!$M$17</f>
        <v>Оплаты себестоимостных затрат</v>
      </c>
      <c r="N45" s="1" t="str">
        <f>Items!$N$41</f>
        <v>Оплаты расходов этапа-3 бизнес-процесса</v>
      </c>
      <c r="O45" s="6" t="str">
        <f>Items!$W45</f>
        <v>Производственные затраты-14</v>
      </c>
      <c r="P45" s="1" t="str">
        <f>dbP!$AA$2</f>
        <v>AA</v>
      </c>
      <c r="R45" s="1" t="str">
        <f t="shared" si="10"/>
        <v>Производственные затраты-14</v>
      </c>
      <c r="S45" s="1">
        <f t="shared" si="7"/>
        <v>0</v>
      </c>
      <c r="T45" s="6" t="str">
        <f>Items!$T$19</f>
        <v>CF(-)</v>
      </c>
      <c r="U45" s="1" t="str">
        <f>Items!$U$17</f>
        <v>Себестоимость продаж</v>
      </c>
      <c r="V45" s="1" t="str">
        <f>Items!$V$41</f>
        <v>Затраты этапа-3 бизнес-процесса</v>
      </c>
      <c r="W45" s="3" t="s">
        <v>113</v>
      </c>
      <c r="X45" s="1" t="str">
        <f>dbP!$AA$2</f>
        <v>AA</v>
      </c>
      <c r="Z45" s="1" t="str">
        <f t="shared" si="11"/>
        <v>Производственные затраты-14</v>
      </c>
      <c r="AA45" s="1">
        <f t="shared" si="8"/>
        <v>0</v>
      </c>
      <c r="AB45" s="6" t="str">
        <f>Items!$AB$19</f>
        <v>PL(-)</v>
      </c>
    </row>
    <row r="46" spans="2:28" x14ac:dyDescent="0.3">
      <c r="B46" s="26">
        <f t="shared" si="5"/>
        <v>0</v>
      </c>
      <c r="E46" s="1" t="str">
        <f>Items!$E$17</f>
        <v>Начисление себестоимостных затрат</v>
      </c>
      <c r="F46" s="1" t="str">
        <f>Items!$F$41</f>
        <v>Начисление затрат этапа-3 бизнес-процесса</v>
      </c>
      <c r="G46" s="6" t="str">
        <f>Items!$W46</f>
        <v>Производственные затраты-15</v>
      </c>
      <c r="H46" s="1" t="str">
        <f>dbP!$Y$2</f>
        <v>Y</v>
      </c>
      <c r="J46" s="1" t="str">
        <f t="shared" si="9"/>
        <v>Производственные затраты-15</v>
      </c>
      <c r="K46" s="1">
        <f t="shared" si="6"/>
        <v>0</v>
      </c>
      <c r="M46" s="1" t="str">
        <f>Items!$M$17</f>
        <v>Оплаты себестоимостных затрат</v>
      </c>
      <c r="N46" s="1" t="str">
        <f>Items!$N$41</f>
        <v>Оплаты расходов этапа-3 бизнес-процесса</v>
      </c>
      <c r="O46" s="6" t="str">
        <f>Items!$W46</f>
        <v>Производственные затраты-15</v>
      </c>
      <c r="P46" s="1" t="str">
        <f>dbP!$AA$2</f>
        <v>AA</v>
      </c>
      <c r="R46" s="1" t="str">
        <f t="shared" si="10"/>
        <v>Производственные затраты-15</v>
      </c>
      <c r="S46" s="1">
        <f t="shared" si="7"/>
        <v>0</v>
      </c>
      <c r="T46" s="6" t="str">
        <f>Items!$T$19</f>
        <v>CF(-)</v>
      </c>
      <c r="U46" s="1" t="str">
        <f>Items!$U$17</f>
        <v>Себестоимость продаж</v>
      </c>
      <c r="V46" s="1" t="str">
        <f>Items!$V$41</f>
        <v>Затраты этапа-3 бизнес-процесса</v>
      </c>
      <c r="W46" s="3" t="s">
        <v>114</v>
      </c>
      <c r="X46" s="1" t="str">
        <f>dbP!$AA$2</f>
        <v>AA</v>
      </c>
      <c r="Z46" s="1" t="str">
        <f t="shared" si="11"/>
        <v>Производственные затраты-15</v>
      </c>
      <c r="AA46" s="1">
        <f t="shared" si="8"/>
        <v>0</v>
      </c>
      <c r="AB46" s="6" t="str">
        <f>Items!$AB$19</f>
        <v>PL(-)</v>
      </c>
    </row>
    <row r="47" spans="2:28" x14ac:dyDescent="0.3">
      <c r="B47" s="26">
        <f t="shared" si="5"/>
        <v>0</v>
      </c>
      <c r="E47" s="1" t="str">
        <f>Items!$E$17</f>
        <v>Начисление себестоимостных затрат</v>
      </c>
      <c r="F47" s="1" t="str">
        <f>Items!$F$41</f>
        <v>Начисление затрат этапа-3 бизнес-процесса</v>
      </c>
      <c r="G47" s="6" t="str">
        <f>Items!$W47</f>
        <v>Производственные затраты-16</v>
      </c>
      <c r="H47" s="1" t="str">
        <f>dbP!$Y$2</f>
        <v>Y</v>
      </c>
      <c r="J47" s="1" t="str">
        <f t="shared" si="9"/>
        <v>Производственные затраты-16</v>
      </c>
      <c r="K47" s="1">
        <f t="shared" si="6"/>
        <v>0</v>
      </c>
      <c r="M47" s="1" t="str">
        <f>Items!$M$17</f>
        <v>Оплаты себестоимостных затрат</v>
      </c>
      <c r="N47" s="1" t="str">
        <f>Items!$N$41</f>
        <v>Оплаты расходов этапа-3 бизнес-процесса</v>
      </c>
      <c r="O47" s="6" t="str">
        <f>Items!$W47</f>
        <v>Производственные затраты-16</v>
      </c>
      <c r="P47" s="1" t="str">
        <f>dbP!$AA$2</f>
        <v>AA</v>
      </c>
      <c r="R47" s="1" t="str">
        <f t="shared" si="10"/>
        <v>Производственные затраты-16</v>
      </c>
      <c r="S47" s="1">
        <f t="shared" si="7"/>
        <v>0</v>
      </c>
      <c r="T47" s="6" t="str">
        <f>Items!$T$19</f>
        <v>CF(-)</v>
      </c>
      <c r="U47" s="1" t="str">
        <f>Items!$U$17</f>
        <v>Себестоимость продаж</v>
      </c>
      <c r="V47" s="1" t="str">
        <f>Items!$V$41</f>
        <v>Затраты этапа-3 бизнес-процесса</v>
      </c>
      <c r="W47" s="3" t="s">
        <v>115</v>
      </c>
      <c r="X47" s="1" t="str">
        <f>dbP!$AA$2</f>
        <v>AA</v>
      </c>
      <c r="Z47" s="1" t="str">
        <f t="shared" si="11"/>
        <v>Производственные затраты-16</v>
      </c>
      <c r="AA47" s="1">
        <f t="shared" si="8"/>
        <v>0</v>
      </c>
      <c r="AB47" s="6" t="str">
        <f>Items!$AB$19</f>
        <v>PL(-)</v>
      </c>
    </row>
    <row r="48" spans="2:28" x14ac:dyDescent="0.3">
      <c r="B48" s="26">
        <f t="shared" si="5"/>
        <v>0</v>
      </c>
      <c r="E48" s="1" t="str">
        <f>Items!$E$17</f>
        <v>Начисление себестоимостных затрат</v>
      </c>
      <c r="F48" s="1" t="str">
        <f>Items!$F$41</f>
        <v>Начисление затрат этапа-3 бизнес-процесса</v>
      </c>
      <c r="G48" s="6" t="str">
        <f>Items!$W48</f>
        <v>Производственные затраты-17</v>
      </c>
      <c r="H48" s="1" t="str">
        <f>dbP!$Y$2</f>
        <v>Y</v>
      </c>
      <c r="J48" s="1" t="str">
        <f t="shared" si="9"/>
        <v>Производственные затраты-17</v>
      </c>
      <c r="K48" s="1">
        <f t="shared" si="6"/>
        <v>0</v>
      </c>
      <c r="M48" s="1" t="str">
        <f>Items!$M$17</f>
        <v>Оплаты себестоимостных затрат</v>
      </c>
      <c r="N48" s="1" t="str">
        <f>Items!$N$41</f>
        <v>Оплаты расходов этапа-3 бизнес-процесса</v>
      </c>
      <c r="O48" s="6" t="str">
        <f>Items!$W48</f>
        <v>Производственные затраты-17</v>
      </c>
      <c r="P48" s="1" t="str">
        <f>dbP!$AA$2</f>
        <v>AA</v>
      </c>
      <c r="R48" s="1" t="str">
        <f t="shared" si="10"/>
        <v>Производственные затраты-17</v>
      </c>
      <c r="S48" s="1">
        <f t="shared" si="7"/>
        <v>0</v>
      </c>
      <c r="T48" s="6" t="str">
        <f>Items!$T$19</f>
        <v>CF(-)</v>
      </c>
      <c r="U48" s="1" t="str">
        <f>Items!$U$17</f>
        <v>Себестоимость продаж</v>
      </c>
      <c r="V48" s="1" t="str">
        <f>Items!$V$41</f>
        <v>Затраты этапа-3 бизнес-процесса</v>
      </c>
      <c r="W48" s="3" t="s">
        <v>116</v>
      </c>
      <c r="X48" s="1" t="str">
        <f>dbP!$AA$2</f>
        <v>AA</v>
      </c>
      <c r="Z48" s="1" t="str">
        <f t="shared" si="11"/>
        <v>Производственные затраты-17</v>
      </c>
      <c r="AA48" s="1">
        <f t="shared" si="8"/>
        <v>0</v>
      </c>
      <c r="AB48" s="6" t="str">
        <f>Items!$AB$19</f>
        <v>PL(-)</v>
      </c>
    </row>
    <row r="49" spans="2:28" x14ac:dyDescent="0.3">
      <c r="B49" s="26">
        <f t="shared" si="5"/>
        <v>0</v>
      </c>
      <c r="E49" s="1" t="str">
        <f>Items!$E$17</f>
        <v>Начисление себестоимостных затрат</v>
      </c>
      <c r="F49" s="1" t="str">
        <f>Items!$F$41</f>
        <v>Начисление затрат этапа-3 бизнес-процесса</v>
      </c>
      <c r="G49" s="6" t="str">
        <f>Items!$W49</f>
        <v>Производственные затраты-18</v>
      </c>
      <c r="H49" s="1" t="str">
        <f>dbP!$Y$2</f>
        <v>Y</v>
      </c>
      <c r="J49" s="1" t="str">
        <f t="shared" si="9"/>
        <v>Производственные затраты-18</v>
      </c>
      <c r="K49" s="1">
        <f t="shared" si="6"/>
        <v>0</v>
      </c>
      <c r="M49" s="1" t="str">
        <f>Items!$M$17</f>
        <v>Оплаты себестоимостных затрат</v>
      </c>
      <c r="N49" s="1" t="str">
        <f>Items!$N$41</f>
        <v>Оплаты расходов этапа-3 бизнес-процесса</v>
      </c>
      <c r="O49" s="6" t="str">
        <f>Items!$W49</f>
        <v>Производственные затраты-18</v>
      </c>
      <c r="P49" s="1" t="str">
        <f>dbP!$AA$2</f>
        <v>AA</v>
      </c>
      <c r="R49" s="1" t="str">
        <f t="shared" si="10"/>
        <v>Производственные затраты-18</v>
      </c>
      <c r="S49" s="1">
        <f t="shared" si="7"/>
        <v>0</v>
      </c>
      <c r="T49" s="6" t="str">
        <f>Items!$T$19</f>
        <v>CF(-)</v>
      </c>
      <c r="U49" s="1" t="str">
        <f>Items!$U$17</f>
        <v>Себестоимость продаж</v>
      </c>
      <c r="V49" s="1" t="str">
        <f>Items!$V$41</f>
        <v>Затраты этапа-3 бизнес-процесса</v>
      </c>
      <c r="W49" s="3" t="s">
        <v>117</v>
      </c>
      <c r="X49" s="1" t="str">
        <f>dbP!$AA$2</f>
        <v>AA</v>
      </c>
      <c r="Z49" s="1" t="str">
        <f t="shared" si="11"/>
        <v>Производственные затраты-18</v>
      </c>
      <c r="AA49" s="1">
        <f t="shared" si="8"/>
        <v>0</v>
      </c>
      <c r="AB49" s="6" t="str">
        <f>Items!$AB$19</f>
        <v>PL(-)</v>
      </c>
    </row>
    <row r="50" spans="2:28" x14ac:dyDescent="0.3">
      <c r="B50" s="26">
        <f t="shared" si="5"/>
        <v>0</v>
      </c>
      <c r="E50" s="1" t="str">
        <f>Items!$E$17</f>
        <v>Начисление себестоимостных затрат</v>
      </c>
      <c r="F50" s="1" t="str">
        <f>Items!$F$41</f>
        <v>Начисление затрат этапа-3 бизнес-процесса</v>
      </c>
      <c r="G50" s="6" t="str">
        <f>Items!$W50</f>
        <v>Производственные затраты-19</v>
      </c>
      <c r="H50" s="1" t="str">
        <f>dbP!$Y$2</f>
        <v>Y</v>
      </c>
      <c r="J50" s="1" t="str">
        <f t="shared" si="9"/>
        <v>Производственные затраты-19</v>
      </c>
      <c r="K50" s="1">
        <f t="shared" si="6"/>
        <v>0</v>
      </c>
      <c r="M50" s="1" t="str">
        <f>Items!$M$17</f>
        <v>Оплаты себестоимостных затрат</v>
      </c>
      <c r="N50" s="1" t="str">
        <f>Items!$N$41</f>
        <v>Оплаты расходов этапа-3 бизнес-процесса</v>
      </c>
      <c r="O50" s="6" t="str">
        <f>Items!$W50</f>
        <v>Производственные затраты-19</v>
      </c>
      <c r="P50" s="1" t="str">
        <f>dbP!$AA$2</f>
        <v>AA</v>
      </c>
      <c r="R50" s="1" t="str">
        <f t="shared" si="10"/>
        <v>Производственные затраты-19</v>
      </c>
      <c r="S50" s="1">
        <f t="shared" si="7"/>
        <v>0</v>
      </c>
      <c r="T50" s="6" t="str">
        <f>Items!$T$19</f>
        <v>CF(-)</v>
      </c>
      <c r="U50" s="1" t="str">
        <f>Items!$U$17</f>
        <v>Себестоимость продаж</v>
      </c>
      <c r="V50" s="1" t="str">
        <f>Items!$V$41</f>
        <v>Затраты этапа-3 бизнес-процесса</v>
      </c>
      <c r="W50" s="3" t="s">
        <v>118</v>
      </c>
      <c r="X50" s="1" t="str">
        <f>dbP!$AA$2</f>
        <v>AA</v>
      </c>
      <c r="Z50" s="1" t="str">
        <f t="shared" si="11"/>
        <v>Производственные затраты-19</v>
      </c>
      <c r="AA50" s="1">
        <f t="shared" si="8"/>
        <v>0</v>
      </c>
      <c r="AB50" s="6" t="str">
        <f>Items!$AB$19</f>
        <v>PL(-)</v>
      </c>
    </row>
    <row r="51" spans="2:28" x14ac:dyDescent="0.3">
      <c r="B51" s="26">
        <f t="shared" si="5"/>
        <v>0</v>
      </c>
      <c r="E51" s="1" t="str">
        <f>Items!$E$17</f>
        <v>Начисление себестоимостных затрат</v>
      </c>
      <c r="F51" s="1" t="str">
        <f>Items!$F$41</f>
        <v>Начисление затрат этапа-3 бизнес-процесса</v>
      </c>
      <c r="G51" s="6" t="str">
        <f>Items!$W51</f>
        <v>Производственные затраты-20</v>
      </c>
      <c r="H51" s="1" t="str">
        <f>dbP!$Y$2</f>
        <v>Y</v>
      </c>
      <c r="J51" s="1" t="str">
        <f t="shared" si="9"/>
        <v>Производственные затраты-20</v>
      </c>
      <c r="K51" s="1">
        <f t="shared" si="6"/>
        <v>0</v>
      </c>
      <c r="M51" s="1" t="str">
        <f>Items!$M$17</f>
        <v>Оплаты себестоимостных затрат</v>
      </c>
      <c r="N51" s="1" t="str">
        <f>Items!$N$41</f>
        <v>Оплаты расходов этапа-3 бизнес-процесса</v>
      </c>
      <c r="O51" s="6" t="str">
        <f>Items!$W51</f>
        <v>Производственные затраты-20</v>
      </c>
      <c r="P51" s="1" t="str">
        <f>dbP!$AA$2</f>
        <v>AA</v>
      </c>
      <c r="R51" s="1" t="str">
        <f t="shared" si="10"/>
        <v>Производственные затраты-20</v>
      </c>
      <c r="S51" s="1">
        <f t="shared" si="7"/>
        <v>0</v>
      </c>
      <c r="T51" s="6" t="str">
        <f>Items!$T$19</f>
        <v>CF(-)</v>
      </c>
      <c r="U51" s="1" t="str">
        <f>Items!$U$17</f>
        <v>Себестоимость продаж</v>
      </c>
      <c r="V51" s="1" t="str">
        <f>Items!$V$41</f>
        <v>Затраты этапа-3 бизнес-процесса</v>
      </c>
      <c r="W51" s="3" t="s">
        <v>119</v>
      </c>
      <c r="X51" s="1" t="str">
        <f>dbP!$AA$2</f>
        <v>AA</v>
      </c>
      <c r="Z51" s="1" t="str">
        <f t="shared" si="11"/>
        <v>Производственные затраты-20</v>
      </c>
      <c r="AA51" s="1">
        <f t="shared" si="8"/>
        <v>0</v>
      </c>
      <c r="AB51" s="6" t="str">
        <f>Items!$AB$19</f>
        <v>PL(-)</v>
      </c>
    </row>
    <row r="52" spans="2:28" x14ac:dyDescent="0.3">
      <c r="B52" s="26">
        <f t="shared" si="5"/>
        <v>0</v>
      </c>
      <c r="E52" s="1" t="str">
        <f>Items!$E$17</f>
        <v>Начисление себестоимостных затрат</v>
      </c>
      <c r="F52" s="1" t="str">
        <f>Items!$F$41</f>
        <v>Начисление затрат этапа-3 бизнес-процесса</v>
      </c>
      <c r="G52" s="6" t="str">
        <f>Items!$W52</f>
        <v>Производственные затраты-21</v>
      </c>
      <c r="H52" s="1" t="str">
        <f>dbP!$Y$2</f>
        <v>Y</v>
      </c>
      <c r="J52" s="1" t="str">
        <f t="shared" si="9"/>
        <v>Производственные затраты-21</v>
      </c>
      <c r="K52" s="1">
        <f t="shared" si="6"/>
        <v>0</v>
      </c>
      <c r="M52" s="1" t="str">
        <f>Items!$M$17</f>
        <v>Оплаты себестоимостных затрат</v>
      </c>
      <c r="N52" s="1" t="str">
        <f>Items!$N$41</f>
        <v>Оплаты расходов этапа-3 бизнес-процесса</v>
      </c>
      <c r="O52" s="6" t="str">
        <f>Items!$W52</f>
        <v>Производственные затраты-21</v>
      </c>
      <c r="P52" s="1" t="str">
        <f>dbP!$AA$2</f>
        <v>AA</v>
      </c>
      <c r="R52" s="1" t="str">
        <f t="shared" si="10"/>
        <v>Производственные затраты-21</v>
      </c>
      <c r="S52" s="1">
        <f t="shared" si="7"/>
        <v>0</v>
      </c>
      <c r="T52" s="6" t="str">
        <f>Items!$T$19</f>
        <v>CF(-)</v>
      </c>
      <c r="U52" s="1" t="str">
        <f>Items!$U$17</f>
        <v>Себестоимость продаж</v>
      </c>
      <c r="V52" s="1" t="str">
        <f>Items!$V$41</f>
        <v>Затраты этапа-3 бизнес-процесса</v>
      </c>
      <c r="W52" s="3" t="s">
        <v>121</v>
      </c>
      <c r="X52" s="1" t="str">
        <f>dbP!$AA$2</f>
        <v>AA</v>
      </c>
      <c r="Z52" s="1" t="str">
        <f t="shared" si="11"/>
        <v>Производственные затраты-21</v>
      </c>
      <c r="AA52" s="1">
        <f t="shared" si="8"/>
        <v>0</v>
      </c>
      <c r="AB52" s="6" t="str">
        <f>Items!$AB$19</f>
        <v>PL(-)</v>
      </c>
    </row>
    <row r="53" spans="2:28" x14ac:dyDescent="0.3">
      <c r="B53" s="26">
        <f t="shared" si="5"/>
        <v>0</v>
      </c>
      <c r="E53" s="1" t="str">
        <f>Items!$E$17</f>
        <v>Начисление себестоимостных затрат</v>
      </c>
      <c r="F53" s="1" t="str">
        <f>Items!$F$41</f>
        <v>Начисление затрат этапа-3 бизнес-процесса</v>
      </c>
      <c r="G53" s="6" t="str">
        <f>Items!$W53</f>
        <v>Производственные затраты-22</v>
      </c>
      <c r="H53" s="1" t="str">
        <f>dbP!$Y$2</f>
        <v>Y</v>
      </c>
      <c r="J53" s="1" t="str">
        <f t="shared" si="9"/>
        <v>Производственные затраты-22</v>
      </c>
      <c r="K53" s="1">
        <f t="shared" si="6"/>
        <v>0</v>
      </c>
      <c r="M53" s="1" t="str">
        <f>Items!$M$17</f>
        <v>Оплаты себестоимостных затрат</v>
      </c>
      <c r="N53" s="1" t="str">
        <f>Items!$N$41</f>
        <v>Оплаты расходов этапа-3 бизнес-процесса</v>
      </c>
      <c r="O53" s="6" t="str">
        <f>Items!$W53</f>
        <v>Производственные затраты-22</v>
      </c>
      <c r="P53" s="1" t="str">
        <f>dbP!$AA$2</f>
        <v>AA</v>
      </c>
      <c r="R53" s="1" t="str">
        <f t="shared" si="10"/>
        <v>Производственные затраты-22</v>
      </c>
      <c r="S53" s="1">
        <f t="shared" si="7"/>
        <v>0</v>
      </c>
      <c r="T53" s="6" t="str">
        <f>Items!$T$19</f>
        <v>CF(-)</v>
      </c>
      <c r="U53" s="1" t="str">
        <f>Items!$U$17</f>
        <v>Себестоимость продаж</v>
      </c>
      <c r="V53" s="1" t="str">
        <f>Items!$V$41</f>
        <v>Затраты этапа-3 бизнес-процесса</v>
      </c>
      <c r="W53" s="3" t="s">
        <v>122</v>
      </c>
      <c r="X53" s="1" t="str">
        <f>dbP!$AA$2</f>
        <v>AA</v>
      </c>
      <c r="Z53" s="1" t="str">
        <f t="shared" si="11"/>
        <v>Производственные затраты-22</v>
      </c>
      <c r="AA53" s="1">
        <f t="shared" si="8"/>
        <v>0</v>
      </c>
      <c r="AB53" s="6" t="str">
        <f>Items!$AB$19</f>
        <v>PL(-)</v>
      </c>
    </row>
    <row r="54" spans="2:28" x14ac:dyDescent="0.3">
      <c r="B54" s="26">
        <f t="shared" si="5"/>
        <v>0</v>
      </c>
      <c r="E54" s="1" t="str">
        <f>Items!$E$17</f>
        <v>Начисление себестоимостных затрат</v>
      </c>
      <c r="F54" s="1" t="str">
        <f>Items!$F$41</f>
        <v>Начисление затрат этапа-3 бизнес-процесса</v>
      </c>
      <c r="G54" s="6" t="str">
        <f>Items!$W54</f>
        <v>Производственные затраты-23</v>
      </c>
      <c r="H54" s="1" t="str">
        <f>dbP!$Y$2</f>
        <v>Y</v>
      </c>
      <c r="J54" s="1" t="str">
        <f t="shared" si="9"/>
        <v>Производственные затраты-23</v>
      </c>
      <c r="K54" s="1">
        <f t="shared" si="6"/>
        <v>0</v>
      </c>
      <c r="M54" s="1" t="str">
        <f>Items!$M$17</f>
        <v>Оплаты себестоимостных затрат</v>
      </c>
      <c r="N54" s="1" t="str">
        <f>Items!$N$41</f>
        <v>Оплаты расходов этапа-3 бизнес-процесса</v>
      </c>
      <c r="O54" s="6" t="str">
        <f>Items!$W54</f>
        <v>Производственные затраты-23</v>
      </c>
      <c r="P54" s="1" t="str">
        <f>dbP!$AA$2</f>
        <v>AA</v>
      </c>
      <c r="R54" s="1" t="str">
        <f t="shared" si="10"/>
        <v>Производственные затраты-23</v>
      </c>
      <c r="S54" s="1">
        <f t="shared" si="7"/>
        <v>0</v>
      </c>
      <c r="T54" s="6" t="str">
        <f>Items!$T$19</f>
        <v>CF(-)</v>
      </c>
      <c r="U54" s="1" t="str">
        <f>Items!$U$17</f>
        <v>Себестоимость продаж</v>
      </c>
      <c r="V54" s="1" t="str">
        <f>Items!$V$41</f>
        <v>Затраты этапа-3 бизнес-процесса</v>
      </c>
      <c r="W54" s="3" t="s">
        <v>123</v>
      </c>
      <c r="X54" s="1" t="str">
        <f>dbP!$AA$2</f>
        <v>AA</v>
      </c>
      <c r="Z54" s="1" t="str">
        <f t="shared" si="11"/>
        <v>Производственные затраты-23</v>
      </c>
      <c r="AA54" s="1">
        <f t="shared" si="8"/>
        <v>0</v>
      </c>
      <c r="AB54" s="6" t="str">
        <f>Items!$AB$19</f>
        <v>PL(-)</v>
      </c>
    </row>
    <row r="55" spans="2:28" x14ac:dyDescent="0.3">
      <c r="B55" s="26">
        <f t="shared" si="5"/>
        <v>0</v>
      </c>
      <c r="E55" s="1" t="str">
        <f>Items!$E$17</f>
        <v>Начисление себестоимостных затрат</v>
      </c>
      <c r="F55" s="1" t="str">
        <f>Items!$F$41</f>
        <v>Начисление затрат этапа-3 бизнес-процесса</v>
      </c>
      <c r="G55" s="6" t="str">
        <f>Items!$W55</f>
        <v>Производственные затраты-24</v>
      </c>
      <c r="H55" s="1" t="str">
        <f>dbP!$Y$2</f>
        <v>Y</v>
      </c>
      <c r="J55" s="1" t="str">
        <f t="shared" si="9"/>
        <v>Производственные затраты-24</v>
      </c>
      <c r="K55" s="1">
        <f t="shared" si="6"/>
        <v>0</v>
      </c>
      <c r="M55" s="1" t="str">
        <f>Items!$M$17</f>
        <v>Оплаты себестоимостных затрат</v>
      </c>
      <c r="N55" s="1" t="str">
        <f>Items!$N$41</f>
        <v>Оплаты расходов этапа-3 бизнес-процесса</v>
      </c>
      <c r="O55" s="6" t="str">
        <f>Items!$W55</f>
        <v>Производственные затраты-24</v>
      </c>
      <c r="P55" s="1" t="str">
        <f>dbP!$AA$2</f>
        <v>AA</v>
      </c>
      <c r="R55" s="1" t="str">
        <f t="shared" si="10"/>
        <v>Производственные затраты-24</v>
      </c>
      <c r="S55" s="1">
        <f t="shared" si="7"/>
        <v>0</v>
      </c>
      <c r="T55" s="6" t="str">
        <f>Items!$T$19</f>
        <v>CF(-)</v>
      </c>
      <c r="U55" s="1" t="str">
        <f>Items!$U$17</f>
        <v>Себестоимость продаж</v>
      </c>
      <c r="V55" s="1" t="str">
        <f>Items!$V$41</f>
        <v>Затраты этапа-3 бизнес-процесса</v>
      </c>
      <c r="W55" s="3" t="s">
        <v>124</v>
      </c>
      <c r="X55" s="1" t="str">
        <f>dbP!$AA$2</f>
        <v>AA</v>
      </c>
      <c r="Z55" s="1" t="str">
        <f t="shared" si="11"/>
        <v>Производственные затраты-24</v>
      </c>
      <c r="AA55" s="1">
        <f t="shared" si="8"/>
        <v>0</v>
      </c>
      <c r="AB55" s="6" t="str">
        <f>Items!$AB$19</f>
        <v>PL(-)</v>
      </c>
    </row>
    <row r="56" spans="2:28" x14ac:dyDescent="0.3">
      <c r="B56" s="26">
        <f t="shared" si="5"/>
        <v>0</v>
      </c>
      <c r="E56" s="1" t="str">
        <f>Items!$E$17</f>
        <v>Начисление себестоимостных затрат</v>
      </c>
      <c r="F56" s="1" t="str">
        <f>Items!$F$41</f>
        <v>Начисление затрат этапа-3 бизнес-процесса</v>
      </c>
      <c r="G56" s="6" t="str">
        <f>Items!$W56</f>
        <v>Производственные затраты-25</v>
      </c>
      <c r="H56" s="1" t="str">
        <f>dbP!$Y$2</f>
        <v>Y</v>
      </c>
      <c r="J56" s="1" t="str">
        <f t="shared" si="9"/>
        <v>Производственные затраты-25</v>
      </c>
      <c r="K56" s="1">
        <f t="shared" si="6"/>
        <v>0</v>
      </c>
      <c r="M56" s="1" t="str">
        <f>Items!$M$17</f>
        <v>Оплаты себестоимостных затрат</v>
      </c>
      <c r="N56" s="1" t="str">
        <f>Items!$N$41</f>
        <v>Оплаты расходов этапа-3 бизнес-процесса</v>
      </c>
      <c r="O56" s="6" t="str">
        <f>Items!$W56</f>
        <v>Производственные затраты-25</v>
      </c>
      <c r="P56" s="1" t="str">
        <f>dbP!$AA$2</f>
        <v>AA</v>
      </c>
      <c r="R56" s="1" t="str">
        <f t="shared" si="10"/>
        <v>Производственные затраты-25</v>
      </c>
      <c r="S56" s="1">
        <f t="shared" si="7"/>
        <v>0</v>
      </c>
      <c r="T56" s="6" t="str">
        <f>Items!$T$19</f>
        <v>CF(-)</v>
      </c>
      <c r="U56" s="1" t="str">
        <f>Items!$U$17</f>
        <v>Себестоимость продаж</v>
      </c>
      <c r="V56" s="1" t="str">
        <f>Items!$V$41</f>
        <v>Затраты этапа-3 бизнес-процесса</v>
      </c>
      <c r="W56" s="3" t="s">
        <v>125</v>
      </c>
      <c r="X56" s="1" t="str">
        <f>dbP!$AA$2</f>
        <v>AA</v>
      </c>
      <c r="Z56" s="1" t="str">
        <f t="shared" si="11"/>
        <v>Производственные затраты-25</v>
      </c>
      <c r="AA56" s="1">
        <f t="shared" si="8"/>
        <v>0</v>
      </c>
      <c r="AB56" s="6" t="str">
        <f>Items!$AB$19</f>
        <v>PL(-)</v>
      </c>
    </row>
    <row r="57" spans="2:28" x14ac:dyDescent="0.3">
      <c r="B57" s="26">
        <f t="shared" si="5"/>
        <v>0</v>
      </c>
      <c r="E57" s="1" t="str">
        <f>Items!$E$17</f>
        <v>Начисление себестоимостных затрат</v>
      </c>
      <c r="F57" s="1" t="str">
        <f>Items!$F$41</f>
        <v>Начисление затрат этапа-3 бизнес-процесса</v>
      </c>
      <c r="G57" s="6" t="str">
        <f>Items!$W57</f>
        <v>Производственные затраты-26</v>
      </c>
      <c r="H57" s="1" t="str">
        <f>dbP!$Y$2</f>
        <v>Y</v>
      </c>
      <c r="J57" s="1" t="str">
        <f t="shared" si="9"/>
        <v>Производственные затраты-26</v>
      </c>
      <c r="K57" s="1">
        <f t="shared" si="6"/>
        <v>0</v>
      </c>
      <c r="M57" s="1" t="str">
        <f>Items!$M$17</f>
        <v>Оплаты себестоимостных затрат</v>
      </c>
      <c r="N57" s="1" t="str">
        <f>Items!$N$41</f>
        <v>Оплаты расходов этапа-3 бизнес-процесса</v>
      </c>
      <c r="O57" s="6" t="str">
        <f>Items!$W57</f>
        <v>Производственные затраты-26</v>
      </c>
      <c r="P57" s="1" t="str">
        <f>dbP!$AA$2</f>
        <v>AA</v>
      </c>
      <c r="R57" s="1" t="str">
        <f t="shared" si="10"/>
        <v>Производственные затраты-26</v>
      </c>
      <c r="S57" s="1">
        <f t="shared" si="7"/>
        <v>0</v>
      </c>
      <c r="T57" s="6" t="str">
        <f>Items!$T$19</f>
        <v>CF(-)</v>
      </c>
      <c r="U57" s="1" t="str">
        <f>Items!$U$17</f>
        <v>Себестоимость продаж</v>
      </c>
      <c r="V57" s="1" t="str">
        <f>Items!$V$41</f>
        <v>Затраты этапа-3 бизнес-процесса</v>
      </c>
      <c r="W57" s="3" t="s">
        <v>126</v>
      </c>
      <c r="X57" s="1" t="str">
        <f>dbP!$AA$2</f>
        <v>AA</v>
      </c>
      <c r="Z57" s="1" t="str">
        <f t="shared" si="11"/>
        <v>Производственные затраты-26</v>
      </c>
      <c r="AA57" s="1">
        <f t="shared" si="8"/>
        <v>0</v>
      </c>
      <c r="AB57" s="6" t="str">
        <f>Items!$AB$19</f>
        <v>PL(-)</v>
      </c>
    </row>
    <row r="58" spans="2:28" x14ac:dyDescent="0.3">
      <c r="B58" s="26">
        <f t="shared" si="5"/>
        <v>0</v>
      </c>
      <c r="E58" s="1" t="str">
        <f>Items!$E$17</f>
        <v>Начисление себестоимостных затрат</v>
      </c>
      <c r="F58" s="1" t="str">
        <f>Items!$F$41</f>
        <v>Начисление затрат этапа-3 бизнес-процесса</v>
      </c>
      <c r="G58" s="6" t="str">
        <f>Items!$W58</f>
        <v>Производственные затраты-27</v>
      </c>
      <c r="H58" s="1" t="str">
        <f>dbP!$Y$2</f>
        <v>Y</v>
      </c>
      <c r="J58" s="1" t="str">
        <f t="shared" si="9"/>
        <v>Производственные затраты-27</v>
      </c>
      <c r="K58" s="1">
        <f t="shared" si="6"/>
        <v>0</v>
      </c>
      <c r="M58" s="1" t="str">
        <f>Items!$M$17</f>
        <v>Оплаты себестоимостных затрат</v>
      </c>
      <c r="N58" s="1" t="str">
        <f>Items!$N$41</f>
        <v>Оплаты расходов этапа-3 бизнес-процесса</v>
      </c>
      <c r="O58" s="6" t="str">
        <f>Items!$W58</f>
        <v>Производственные затраты-27</v>
      </c>
      <c r="P58" s="1" t="str">
        <f>dbP!$AA$2</f>
        <v>AA</v>
      </c>
      <c r="R58" s="1" t="str">
        <f t="shared" si="10"/>
        <v>Производственные затраты-27</v>
      </c>
      <c r="S58" s="1">
        <f t="shared" si="7"/>
        <v>0</v>
      </c>
      <c r="T58" s="6" t="str">
        <f>Items!$T$19</f>
        <v>CF(-)</v>
      </c>
      <c r="U58" s="1" t="str">
        <f>Items!$U$17</f>
        <v>Себестоимость продаж</v>
      </c>
      <c r="V58" s="1" t="str">
        <f>Items!$V$41</f>
        <v>Затраты этапа-3 бизнес-процесса</v>
      </c>
      <c r="W58" s="3" t="s">
        <v>127</v>
      </c>
      <c r="X58" s="1" t="str">
        <f>dbP!$AA$2</f>
        <v>AA</v>
      </c>
      <c r="Z58" s="1" t="str">
        <f t="shared" si="11"/>
        <v>Производственные затраты-27</v>
      </c>
      <c r="AA58" s="1">
        <f t="shared" si="8"/>
        <v>0</v>
      </c>
      <c r="AB58" s="6" t="str">
        <f>Items!$AB$19</f>
        <v>PL(-)</v>
      </c>
    </row>
    <row r="59" spans="2:28" x14ac:dyDescent="0.3">
      <c r="B59" s="26">
        <f t="shared" si="5"/>
        <v>0</v>
      </c>
      <c r="E59" s="1" t="str">
        <f>Items!$E$17</f>
        <v>Начисление себестоимостных затрат</v>
      </c>
      <c r="F59" s="3" t="s">
        <v>146</v>
      </c>
      <c r="G59" s="6"/>
      <c r="H59" s="1" t="str">
        <f>dbP!$Y$2</f>
        <v>Y</v>
      </c>
      <c r="J59" s="1" t="str">
        <f t="shared" si="9"/>
        <v>Начисление затрат этапа-4 бизнес-процесса</v>
      </c>
      <c r="K59" s="1">
        <f t="shared" si="6"/>
        <v>0</v>
      </c>
      <c r="M59" s="1" t="str">
        <f>Items!$M$17</f>
        <v>Оплаты себестоимостных затрат</v>
      </c>
      <c r="N59" s="3" t="s">
        <v>143</v>
      </c>
      <c r="O59" s="6"/>
      <c r="P59" s="1" t="str">
        <f>dbP!$AA$2</f>
        <v>AA</v>
      </c>
      <c r="R59" s="1" t="str">
        <f t="shared" si="10"/>
        <v>Оплаты расходов этапа-4 бизнес-процесса</v>
      </c>
      <c r="S59" s="1">
        <f t="shared" si="7"/>
        <v>0</v>
      </c>
      <c r="U59" s="1" t="str">
        <f>Items!$U$17</f>
        <v>Себестоимость продаж</v>
      </c>
      <c r="V59" s="3" t="s">
        <v>120</v>
      </c>
      <c r="X59" s="1" t="str">
        <f>dbP!$AA$2</f>
        <v>AA</v>
      </c>
      <c r="Z59" s="1" t="str">
        <f t="shared" si="11"/>
        <v>Затраты этапа-4 бизнес-процесса</v>
      </c>
      <c r="AA59" s="1">
        <f t="shared" si="8"/>
        <v>0</v>
      </c>
    </row>
    <row r="60" spans="2:28" x14ac:dyDescent="0.3">
      <c r="B60" s="26">
        <f t="shared" si="5"/>
        <v>0</v>
      </c>
      <c r="E60" s="1" t="str">
        <f>Items!$E$17</f>
        <v>Начисление себестоимостных затрат</v>
      </c>
      <c r="F60" s="1" t="str">
        <f>Items!$F$59</f>
        <v>Начисление затрат этапа-4 бизнес-процесса</v>
      </c>
      <c r="G60" s="6" t="str">
        <f>Items!$W60</f>
        <v>Производственные затраты-28</v>
      </c>
      <c r="H60" s="1" t="str">
        <f>dbP!$Y$2</f>
        <v>Y</v>
      </c>
      <c r="J60" s="1" t="str">
        <f t="shared" si="9"/>
        <v>Производственные затраты-28</v>
      </c>
      <c r="K60" s="1">
        <f t="shared" si="6"/>
        <v>0</v>
      </c>
      <c r="M60" s="1" t="str">
        <f>Items!$M$17</f>
        <v>Оплаты себестоимостных затрат</v>
      </c>
      <c r="N60" s="1" t="str">
        <f>Items!$N$59</f>
        <v>Оплаты расходов этапа-4 бизнес-процесса</v>
      </c>
      <c r="O60" s="6" t="str">
        <f>Items!$W60</f>
        <v>Производственные затраты-28</v>
      </c>
      <c r="P60" s="1" t="str">
        <f>dbP!$AA$2</f>
        <v>AA</v>
      </c>
      <c r="R60" s="1" t="str">
        <f t="shared" si="10"/>
        <v>Производственные затраты-28</v>
      </c>
      <c r="S60" s="1">
        <f t="shared" si="7"/>
        <v>0</v>
      </c>
      <c r="T60" s="6" t="str">
        <f>Items!$T$19</f>
        <v>CF(-)</v>
      </c>
      <c r="U60" s="1" t="str">
        <f>Items!$U$17</f>
        <v>Себестоимость продаж</v>
      </c>
      <c r="V60" s="1" t="str">
        <f>Items!$V$59</f>
        <v>Затраты этапа-4 бизнес-процесса</v>
      </c>
      <c r="W60" s="3" t="s">
        <v>128</v>
      </c>
      <c r="X60" s="1" t="str">
        <f>dbP!$AA$2</f>
        <v>AA</v>
      </c>
      <c r="Z60" s="1" t="str">
        <f t="shared" si="11"/>
        <v>Производственные затраты-28</v>
      </c>
      <c r="AA60" s="1">
        <f t="shared" si="8"/>
        <v>0</v>
      </c>
      <c r="AB60" s="6" t="str">
        <f>Items!$AB$19</f>
        <v>PL(-)</v>
      </c>
    </row>
    <row r="61" spans="2:28" x14ac:dyDescent="0.3">
      <c r="B61" s="26">
        <f t="shared" si="5"/>
        <v>0</v>
      </c>
      <c r="E61" s="1" t="str">
        <f>Items!$E$17</f>
        <v>Начисление себестоимостных затрат</v>
      </c>
      <c r="F61" s="1" t="str">
        <f>Items!$F$59</f>
        <v>Начисление затрат этапа-4 бизнес-процесса</v>
      </c>
      <c r="G61" s="6" t="str">
        <f>Items!$W61</f>
        <v>Производственные затраты-29</v>
      </c>
      <c r="H61" s="1" t="str">
        <f>dbP!$Y$2</f>
        <v>Y</v>
      </c>
      <c r="J61" s="1" t="str">
        <f t="shared" si="9"/>
        <v>Производственные затраты-29</v>
      </c>
      <c r="K61" s="1">
        <f t="shared" si="6"/>
        <v>0</v>
      </c>
      <c r="M61" s="1" t="str">
        <f>Items!$M$17</f>
        <v>Оплаты себестоимостных затрат</v>
      </c>
      <c r="N61" s="1" t="str">
        <f>Items!$N$59</f>
        <v>Оплаты расходов этапа-4 бизнес-процесса</v>
      </c>
      <c r="O61" s="6" t="str">
        <f>Items!$W61</f>
        <v>Производственные затраты-29</v>
      </c>
      <c r="P61" s="1" t="str">
        <f>dbP!$AA$2</f>
        <v>AA</v>
      </c>
      <c r="R61" s="1" t="str">
        <f t="shared" si="10"/>
        <v>Производственные затраты-29</v>
      </c>
      <c r="S61" s="1">
        <f t="shared" si="7"/>
        <v>0</v>
      </c>
      <c r="T61" s="6" t="str">
        <f>Items!$T$19</f>
        <v>CF(-)</v>
      </c>
      <c r="U61" s="1" t="str">
        <f>Items!$U$17</f>
        <v>Себестоимость продаж</v>
      </c>
      <c r="V61" s="1" t="str">
        <f>Items!$V$59</f>
        <v>Затраты этапа-4 бизнес-процесса</v>
      </c>
      <c r="W61" s="3" t="s">
        <v>129</v>
      </c>
      <c r="X61" s="1" t="str">
        <f>dbP!$AA$2</f>
        <v>AA</v>
      </c>
      <c r="Z61" s="1" t="str">
        <f t="shared" si="11"/>
        <v>Производственные затраты-29</v>
      </c>
      <c r="AA61" s="1">
        <f t="shared" si="8"/>
        <v>0</v>
      </c>
      <c r="AB61" s="6" t="str">
        <f>Items!$AB$19</f>
        <v>PL(-)</v>
      </c>
    </row>
    <row r="62" spans="2:28" x14ac:dyDescent="0.3">
      <c r="B62" s="26">
        <f t="shared" si="5"/>
        <v>0</v>
      </c>
      <c r="E62" s="1" t="str">
        <f>Items!$E$17</f>
        <v>Начисление себестоимостных затрат</v>
      </c>
      <c r="F62" s="1" t="str">
        <f>Items!$F$59</f>
        <v>Начисление затрат этапа-4 бизнес-процесса</v>
      </c>
      <c r="G62" s="6" t="str">
        <f>Items!$W62</f>
        <v>Производственные затраты-30</v>
      </c>
      <c r="H62" s="1" t="str">
        <f>dbP!$Y$2</f>
        <v>Y</v>
      </c>
      <c r="J62" s="1" t="str">
        <f t="shared" si="9"/>
        <v>Производственные затраты-30</v>
      </c>
      <c r="K62" s="1">
        <f t="shared" si="6"/>
        <v>0</v>
      </c>
      <c r="M62" s="1" t="str">
        <f>Items!$M$17</f>
        <v>Оплаты себестоимостных затрат</v>
      </c>
      <c r="N62" s="1" t="str">
        <f>Items!$N$59</f>
        <v>Оплаты расходов этапа-4 бизнес-процесса</v>
      </c>
      <c r="O62" s="6" t="str">
        <f>Items!$W62</f>
        <v>Производственные затраты-30</v>
      </c>
      <c r="P62" s="1" t="str">
        <f>dbP!$AA$2</f>
        <v>AA</v>
      </c>
      <c r="R62" s="1" t="str">
        <f t="shared" si="10"/>
        <v>Производственные затраты-30</v>
      </c>
      <c r="S62" s="1">
        <f t="shared" si="7"/>
        <v>0</v>
      </c>
      <c r="T62" s="6" t="str">
        <f>Items!$T$19</f>
        <v>CF(-)</v>
      </c>
      <c r="U62" s="1" t="str">
        <f>Items!$U$17</f>
        <v>Себестоимость продаж</v>
      </c>
      <c r="V62" s="1" t="str">
        <f>Items!$V$59</f>
        <v>Затраты этапа-4 бизнес-процесса</v>
      </c>
      <c r="W62" s="3" t="s">
        <v>130</v>
      </c>
      <c r="X62" s="1" t="str">
        <f>dbP!$AA$2</f>
        <v>AA</v>
      </c>
      <c r="Z62" s="1" t="str">
        <f t="shared" si="11"/>
        <v>Производственные затраты-30</v>
      </c>
      <c r="AA62" s="1">
        <f t="shared" si="8"/>
        <v>0</v>
      </c>
      <c r="AB62" s="6" t="str">
        <f>Items!$AB$19</f>
        <v>PL(-)</v>
      </c>
    </row>
    <row r="63" spans="2:28" x14ac:dyDescent="0.3">
      <c r="B63" s="26">
        <f t="shared" si="5"/>
        <v>0</v>
      </c>
      <c r="E63" s="1" t="str">
        <f>Items!$E$17</f>
        <v>Начисление себестоимостных затрат</v>
      </c>
      <c r="F63" s="1" t="str">
        <f>Items!$F$59</f>
        <v>Начисление затрат этапа-4 бизнес-процесса</v>
      </c>
      <c r="G63" s="6" t="str">
        <f>Items!$W63</f>
        <v>Производственные затраты-31</v>
      </c>
      <c r="H63" s="1" t="str">
        <f>dbP!$Y$2</f>
        <v>Y</v>
      </c>
      <c r="J63" s="1" t="str">
        <f t="shared" si="9"/>
        <v>Производственные затраты-31</v>
      </c>
      <c r="K63" s="1">
        <f t="shared" si="6"/>
        <v>0</v>
      </c>
      <c r="M63" s="1" t="str">
        <f>Items!$M$17</f>
        <v>Оплаты себестоимостных затрат</v>
      </c>
      <c r="N63" s="1" t="str">
        <f>Items!$N$59</f>
        <v>Оплаты расходов этапа-4 бизнес-процесса</v>
      </c>
      <c r="O63" s="6" t="str">
        <f>Items!$W63</f>
        <v>Производственные затраты-31</v>
      </c>
      <c r="P63" s="1" t="str">
        <f>dbP!$AA$2</f>
        <v>AA</v>
      </c>
      <c r="R63" s="1" t="str">
        <f t="shared" si="10"/>
        <v>Производственные затраты-31</v>
      </c>
      <c r="S63" s="1">
        <f t="shared" si="7"/>
        <v>0</v>
      </c>
      <c r="T63" s="6" t="str">
        <f>Items!$T$19</f>
        <v>CF(-)</v>
      </c>
      <c r="U63" s="1" t="str">
        <f>Items!$U$17</f>
        <v>Себестоимость продаж</v>
      </c>
      <c r="V63" s="1" t="str">
        <f>Items!$V$59</f>
        <v>Затраты этапа-4 бизнес-процесса</v>
      </c>
      <c r="W63" s="3" t="s">
        <v>169</v>
      </c>
      <c r="X63" s="1" t="str">
        <f>dbP!$AA$2</f>
        <v>AA</v>
      </c>
      <c r="Z63" s="1" t="str">
        <f t="shared" si="11"/>
        <v>Производственные затраты-31</v>
      </c>
      <c r="AA63" s="1">
        <f t="shared" si="8"/>
        <v>0</v>
      </c>
      <c r="AB63" s="6" t="str">
        <f>Items!$AB$19</f>
        <v>PL(-)</v>
      </c>
    </row>
    <row r="64" spans="2:28" x14ac:dyDescent="0.3">
      <c r="B64" s="26">
        <f t="shared" si="5"/>
        <v>0</v>
      </c>
      <c r="E64" s="1" t="str">
        <f>Items!$E$17</f>
        <v>Начисление себестоимостных затрат</v>
      </c>
      <c r="F64" s="1" t="str">
        <f>Items!$F$59</f>
        <v>Начисление затрат этапа-4 бизнес-процесса</v>
      </c>
      <c r="G64" s="6" t="str">
        <f>Items!$W64</f>
        <v>Производственные затраты-32</v>
      </c>
      <c r="H64" s="1" t="str">
        <f>dbP!$Y$2</f>
        <v>Y</v>
      </c>
      <c r="J64" s="1" t="str">
        <f t="shared" si="9"/>
        <v>Производственные затраты-32</v>
      </c>
      <c r="K64" s="1">
        <f t="shared" si="6"/>
        <v>0</v>
      </c>
      <c r="M64" s="1" t="str">
        <f>Items!$M$17</f>
        <v>Оплаты себестоимостных затрат</v>
      </c>
      <c r="N64" s="1" t="str">
        <f>Items!$N$59</f>
        <v>Оплаты расходов этапа-4 бизнес-процесса</v>
      </c>
      <c r="O64" s="6" t="str">
        <f>Items!$W64</f>
        <v>Производственные затраты-32</v>
      </c>
      <c r="P64" s="1" t="str">
        <f>dbP!$AA$2</f>
        <v>AA</v>
      </c>
      <c r="R64" s="1" t="str">
        <f t="shared" si="10"/>
        <v>Производственные затраты-32</v>
      </c>
      <c r="S64" s="1">
        <f t="shared" si="7"/>
        <v>0</v>
      </c>
      <c r="T64" s="6" t="str">
        <f>Items!$T$19</f>
        <v>CF(-)</v>
      </c>
      <c r="U64" s="1" t="str">
        <f>Items!$U$17</f>
        <v>Себестоимость продаж</v>
      </c>
      <c r="V64" s="1" t="str">
        <f>Items!$V$59</f>
        <v>Затраты этапа-4 бизнес-процесса</v>
      </c>
      <c r="W64" s="3" t="s">
        <v>170</v>
      </c>
      <c r="X64" s="1" t="str">
        <f>dbP!$AA$2</f>
        <v>AA</v>
      </c>
      <c r="Z64" s="1" t="str">
        <f t="shared" si="11"/>
        <v>Производственные затраты-32</v>
      </c>
      <c r="AA64" s="1">
        <f t="shared" si="8"/>
        <v>0</v>
      </c>
      <c r="AB64" s="6" t="str">
        <f>Items!$AB$19</f>
        <v>PL(-)</v>
      </c>
    </row>
    <row r="65" spans="2:28" x14ac:dyDescent="0.3">
      <c r="B65" s="26">
        <f t="shared" si="5"/>
        <v>0</v>
      </c>
      <c r="E65" s="1" t="str">
        <f>Items!$E$17</f>
        <v>Начисление себестоимостных затрат</v>
      </c>
      <c r="F65" s="1" t="str">
        <f>Items!$F$59</f>
        <v>Начисление затрат этапа-4 бизнес-процесса</v>
      </c>
      <c r="G65" s="6" t="str">
        <f>Items!$W65</f>
        <v>Производственные затраты-33</v>
      </c>
      <c r="H65" s="1" t="str">
        <f>dbP!$Y$2</f>
        <v>Y</v>
      </c>
      <c r="J65" s="1" t="str">
        <f t="shared" si="9"/>
        <v>Производственные затраты-33</v>
      </c>
      <c r="K65" s="1">
        <f t="shared" si="6"/>
        <v>0</v>
      </c>
      <c r="M65" s="1" t="str">
        <f>Items!$M$17</f>
        <v>Оплаты себестоимостных затрат</v>
      </c>
      <c r="N65" s="1" t="str">
        <f>Items!$N$59</f>
        <v>Оплаты расходов этапа-4 бизнес-процесса</v>
      </c>
      <c r="O65" s="6" t="str">
        <f>Items!$W65</f>
        <v>Производственные затраты-33</v>
      </c>
      <c r="P65" s="1" t="str">
        <f>dbP!$AA$2</f>
        <v>AA</v>
      </c>
      <c r="R65" s="1" t="str">
        <f t="shared" si="10"/>
        <v>Производственные затраты-33</v>
      </c>
      <c r="S65" s="1">
        <f t="shared" si="7"/>
        <v>0</v>
      </c>
      <c r="T65" s="6" t="str">
        <f>Items!$T$19</f>
        <v>CF(-)</v>
      </c>
      <c r="U65" s="1" t="str">
        <f>Items!$U$17</f>
        <v>Себестоимость продаж</v>
      </c>
      <c r="V65" s="1" t="str">
        <f>Items!$V$59</f>
        <v>Затраты этапа-4 бизнес-процесса</v>
      </c>
      <c r="W65" s="3" t="s">
        <v>171</v>
      </c>
      <c r="X65" s="1" t="str">
        <f>dbP!$AA$2</f>
        <v>AA</v>
      </c>
      <c r="Z65" s="1" t="str">
        <f t="shared" si="11"/>
        <v>Производственные затраты-33</v>
      </c>
      <c r="AA65" s="1">
        <f t="shared" si="8"/>
        <v>0</v>
      </c>
      <c r="AB65" s="6" t="str">
        <f>Items!$AB$19</f>
        <v>PL(-)</v>
      </c>
    </row>
    <row r="66" spans="2:28" x14ac:dyDescent="0.3">
      <c r="B66" s="26">
        <f t="shared" si="5"/>
        <v>0</v>
      </c>
      <c r="E66" s="1" t="str">
        <f>Items!$E$17</f>
        <v>Начисление себестоимостных затрат</v>
      </c>
      <c r="F66" s="1" t="str">
        <f>Items!$F$59</f>
        <v>Начисление затрат этапа-4 бизнес-процесса</v>
      </c>
      <c r="G66" s="6" t="str">
        <f>Items!$W66</f>
        <v>Производственные затраты-34</v>
      </c>
      <c r="H66" s="1" t="str">
        <f>dbP!$Y$2</f>
        <v>Y</v>
      </c>
      <c r="J66" s="1" t="str">
        <f t="shared" si="9"/>
        <v>Производственные затраты-34</v>
      </c>
      <c r="K66" s="1">
        <f t="shared" si="6"/>
        <v>0</v>
      </c>
      <c r="M66" s="1" t="str">
        <f>Items!$M$17</f>
        <v>Оплаты себестоимостных затрат</v>
      </c>
      <c r="N66" s="1" t="str">
        <f>Items!$N$59</f>
        <v>Оплаты расходов этапа-4 бизнес-процесса</v>
      </c>
      <c r="O66" s="6" t="str">
        <f>Items!$W66</f>
        <v>Производственные затраты-34</v>
      </c>
      <c r="P66" s="1" t="str">
        <f>dbP!$AA$2</f>
        <v>AA</v>
      </c>
      <c r="R66" s="1" t="str">
        <f t="shared" si="10"/>
        <v>Производственные затраты-34</v>
      </c>
      <c r="S66" s="1">
        <f t="shared" si="7"/>
        <v>0</v>
      </c>
      <c r="T66" s="6" t="str">
        <f>Items!$T$19</f>
        <v>CF(-)</v>
      </c>
      <c r="U66" s="1" t="str">
        <f>Items!$U$17</f>
        <v>Себестоимость продаж</v>
      </c>
      <c r="V66" s="1" t="str">
        <f>Items!$V$59</f>
        <v>Затраты этапа-4 бизнес-процесса</v>
      </c>
      <c r="W66" s="3" t="s">
        <v>172</v>
      </c>
      <c r="X66" s="1" t="str">
        <f>dbP!$AA$2</f>
        <v>AA</v>
      </c>
      <c r="Z66" s="1" t="str">
        <f t="shared" si="11"/>
        <v>Производственные затраты-34</v>
      </c>
      <c r="AA66" s="1">
        <f t="shared" si="8"/>
        <v>0</v>
      </c>
      <c r="AB66" s="6" t="str">
        <f>Items!$AB$19</f>
        <v>PL(-)</v>
      </c>
    </row>
    <row r="67" spans="2:28" x14ac:dyDescent="0.3">
      <c r="B67" s="26">
        <f t="shared" si="5"/>
        <v>0</v>
      </c>
      <c r="E67" s="1" t="str">
        <f>Items!$E$17</f>
        <v>Начисление себестоимостных затрат</v>
      </c>
      <c r="F67" s="1" t="str">
        <f>Items!$F$59</f>
        <v>Начисление затрат этапа-4 бизнес-процесса</v>
      </c>
      <c r="G67" s="6" t="str">
        <f>Items!$W67</f>
        <v>Производственные затраты-35</v>
      </c>
      <c r="H67" s="1" t="str">
        <f>dbP!$Y$2</f>
        <v>Y</v>
      </c>
      <c r="J67" s="1" t="str">
        <f t="shared" si="9"/>
        <v>Производственные затраты-35</v>
      </c>
      <c r="K67" s="1">
        <f t="shared" si="6"/>
        <v>0</v>
      </c>
      <c r="M67" s="1" t="str">
        <f>Items!$M$17</f>
        <v>Оплаты себестоимостных затрат</v>
      </c>
      <c r="N67" s="1" t="str">
        <f>Items!$N$59</f>
        <v>Оплаты расходов этапа-4 бизнес-процесса</v>
      </c>
      <c r="O67" s="6" t="str">
        <f>Items!$W67</f>
        <v>Производственные затраты-35</v>
      </c>
      <c r="P67" s="1" t="str">
        <f>dbP!$AA$2</f>
        <v>AA</v>
      </c>
      <c r="R67" s="1" t="str">
        <f t="shared" si="10"/>
        <v>Производственные затраты-35</v>
      </c>
      <c r="S67" s="1">
        <f t="shared" si="7"/>
        <v>0</v>
      </c>
      <c r="T67" s="6" t="str">
        <f>Items!$T$19</f>
        <v>CF(-)</v>
      </c>
      <c r="U67" s="1" t="str">
        <f>Items!$U$17</f>
        <v>Себестоимость продаж</v>
      </c>
      <c r="V67" s="1" t="str">
        <f>Items!$V$59</f>
        <v>Затраты этапа-4 бизнес-процесса</v>
      </c>
      <c r="W67" s="3" t="s">
        <v>173</v>
      </c>
      <c r="X67" s="1" t="str">
        <f>dbP!$AA$2</f>
        <v>AA</v>
      </c>
      <c r="Z67" s="1" t="str">
        <f t="shared" si="11"/>
        <v>Производственные затраты-35</v>
      </c>
      <c r="AA67" s="1">
        <f t="shared" si="8"/>
        <v>0</v>
      </c>
      <c r="AB67" s="6" t="str">
        <f>Items!$AB$19</f>
        <v>PL(-)</v>
      </c>
    </row>
    <row r="68" spans="2:28" x14ac:dyDescent="0.3">
      <c r="B68" s="26">
        <f t="shared" si="5"/>
        <v>0</v>
      </c>
      <c r="E68" s="1" t="str">
        <f>Items!$E$17</f>
        <v>Начисление себестоимостных затрат</v>
      </c>
      <c r="F68" s="1" t="str">
        <f>Items!$F$59</f>
        <v>Начисление затрат этапа-4 бизнес-процесса</v>
      </c>
      <c r="G68" s="6" t="str">
        <f>Items!$W68</f>
        <v>Производственные затраты-36</v>
      </c>
      <c r="H68" s="1" t="str">
        <f>dbP!$Y$2</f>
        <v>Y</v>
      </c>
      <c r="J68" s="1" t="str">
        <f t="shared" si="9"/>
        <v>Производственные затраты-36</v>
      </c>
      <c r="K68" s="1">
        <f t="shared" si="6"/>
        <v>0</v>
      </c>
      <c r="M68" s="1" t="str">
        <f>Items!$M$17</f>
        <v>Оплаты себестоимостных затрат</v>
      </c>
      <c r="N68" s="1" t="str">
        <f>Items!$N$59</f>
        <v>Оплаты расходов этапа-4 бизнес-процесса</v>
      </c>
      <c r="O68" s="6" t="str">
        <f>Items!$W68</f>
        <v>Производственные затраты-36</v>
      </c>
      <c r="P68" s="1" t="str">
        <f>dbP!$AA$2</f>
        <v>AA</v>
      </c>
      <c r="R68" s="1" t="str">
        <f t="shared" si="10"/>
        <v>Производственные затраты-36</v>
      </c>
      <c r="S68" s="1">
        <f t="shared" si="7"/>
        <v>0</v>
      </c>
      <c r="T68" s="6" t="str">
        <f>Items!$T$19</f>
        <v>CF(-)</v>
      </c>
      <c r="U68" s="1" t="str">
        <f>Items!$U$17</f>
        <v>Себестоимость продаж</v>
      </c>
      <c r="V68" s="1" t="str">
        <f>Items!$V$59</f>
        <v>Затраты этапа-4 бизнес-процесса</v>
      </c>
      <c r="W68" s="3" t="s">
        <v>174</v>
      </c>
      <c r="X68" s="1" t="str">
        <f>dbP!$AA$2</f>
        <v>AA</v>
      </c>
      <c r="Z68" s="1" t="str">
        <f t="shared" si="11"/>
        <v>Производственные затраты-36</v>
      </c>
      <c r="AA68" s="1">
        <f t="shared" si="8"/>
        <v>0</v>
      </c>
      <c r="AB68" s="6" t="str">
        <f>Items!$AB$19</f>
        <v>PL(-)</v>
      </c>
    </row>
    <row r="69" spans="2:28" x14ac:dyDescent="0.3">
      <c r="B69" s="26">
        <f t="shared" si="5"/>
        <v>0</v>
      </c>
      <c r="E69" s="1" t="str">
        <f>Items!$E$17</f>
        <v>Начисление себестоимостных затрат</v>
      </c>
      <c r="F69" s="1" t="str">
        <f>Items!$F$59</f>
        <v>Начисление затрат этапа-4 бизнес-процесса</v>
      </c>
      <c r="G69" s="6" t="str">
        <f>Items!$W69</f>
        <v>Производственные затраты-37</v>
      </c>
      <c r="H69" s="1" t="str">
        <f>dbP!$Y$2</f>
        <v>Y</v>
      </c>
      <c r="J69" s="1" t="str">
        <f t="shared" si="9"/>
        <v>Производственные затраты-37</v>
      </c>
      <c r="K69" s="1">
        <f t="shared" si="6"/>
        <v>0</v>
      </c>
      <c r="M69" s="1" t="str">
        <f>Items!$M$17</f>
        <v>Оплаты себестоимостных затрат</v>
      </c>
      <c r="N69" s="1" t="str">
        <f>Items!$N$59</f>
        <v>Оплаты расходов этапа-4 бизнес-процесса</v>
      </c>
      <c r="O69" s="6" t="str">
        <f>Items!$W69</f>
        <v>Производственные затраты-37</v>
      </c>
      <c r="P69" s="1" t="str">
        <f>dbP!$AA$2</f>
        <v>AA</v>
      </c>
      <c r="R69" s="1" t="str">
        <f t="shared" si="10"/>
        <v>Производственные затраты-37</v>
      </c>
      <c r="S69" s="1">
        <f t="shared" si="7"/>
        <v>0</v>
      </c>
      <c r="T69" s="6" t="str">
        <f>Items!$T$19</f>
        <v>CF(-)</v>
      </c>
      <c r="U69" s="1" t="str">
        <f>Items!$U$17</f>
        <v>Себестоимость продаж</v>
      </c>
      <c r="V69" s="1" t="str">
        <f>Items!$V$59</f>
        <v>Затраты этапа-4 бизнес-процесса</v>
      </c>
      <c r="W69" s="3" t="s">
        <v>175</v>
      </c>
      <c r="X69" s="1" t="str">
        <f>dbP!$AA$2</f>
        <v>AA</v>
      </c>
      <c r="Z69" s="1" t="str">
        <f t="shared" si="11"/>
        <v>Производственные затраты-37</v>
      </c>
      <c r="AA69" s="1">
        <f t="shared" si="8"/>
        <v>0</v>
      </c>
      <c r="AB69" s="6" t="str">
        <f>Items!$AB$19</f>
        <v>PL(-)</v>
      </c>
    </row>
    <row r="70" spans="2:28" x14ac:dyDescent="0.3">
      <c r="B70" s="26">
        <f t="shared" si="5"/>
        <v>0</v>
      </c>
      <c r="E70" s="1" t="str">
        <f>Items!$E$17</f>
        <v>Начисление себестоимостных затрат</v>
      </c>
      <c r="F70" s="3" t="s">
        <v>147</v>
      </c>
      <c r="G70" s="6"/>
      <c r="H70" s="1" t="str">
        <f>dbP!$Y$2</f>
        <v>Y</v>
      </c>
      <c r="J70" s="1" t="str">
        <f t="shared" si="9"/>
        <v>Начисление затрат этапа-5 бизнес-процесса</v>
      </c>
      <c r="K70" s="1">
        <f t="shared" si="6"/>
        <v>0</v>
      </c>
      <c r="M70" s="1" t="str">
        <f>Items!$M$17</f>
        <v>Оплаты себестоимостных затрат</v>
      </c>
      <c r="N70" s="3" t="s">
        <v>144</v>
      </c>
      <c r="O70" s="6"/>
      <c r="P70" s="1" t="str">
        <f>dbP!$AA$2</f>
        <v>AA</v>
      </c>
      <c r="R70" s="1" t="str">
        <f t="shared" si="10"/>
        <v>Оплаты расходов этапа-5 бизнес-процесса</v>
      </c>
      <c r="S70" s="1">
        <f t="shared" si="7"/>
        <v>0</v>
      </c>
      <c r="U70" s="1" t="str">
        <f>Items!$U$17</f>
        <v>Себестоимость продаж</v>
      </c>
      <c r="V70" s="3" t="s">
        <v>131</v>
      </c>
      <c r="X70" s="1" t="str">
        <f>dbP!$AA$2</f>
        <v>AA</v>
      </c>
      <c r="Z70" s="1" t="str">
        <f t="shared" si="11"/>
        <v>Затраты этапа-5 бизнес-процесса</v>
      </c>
      <c r="AA70" s="1">
        <f t="shared" si="8"/>
        <v>0</v>
      </c>
    </row>
    <row r="71" spans="2:28" x14ac:dyDescent="0.3">
      <c r="B71" s="26">
        <f t="shared" si="5"/>
        <v>0</v>
      </c>
      <c r="E71" s="1" t="str">
        <f>Items!$E$17</f>
        <v>Начисление себестоимостных затрат</v>
      </c>
      <c r="F71" s="1" t="str">
        <f>Items!$F$70</f>
        <v>Начисление затрат этапа-5 бизнес-процесса</v>
      </c>
      <c r="G71" s="6" t="str">
        <f>Items!$W71</f>
        <v>Затраты на доставку и продажу-1</v>
      </c>
      <c r="H71" s="1" t="str">
        <f>dbP!$Y$2</f>
        <v>Y</v>
      </c>
      <c r="J71" s="1" t="str">
        <f t="shared" si="9"/>
        <v>Затраты на доставку и продажу-1</v>
      </c>
      <c r="K71" s="1">
        <f t="shared" si="6"/>
        <v>0</v>
      </c>
      <c r="M71" s="1" t="str">
        <f>Items!$M$17</f>
        <v>Оплаты себестоимостных затрат</v>
      </c>
      <c r="N71" s="1" t="str">
        <f>Items!$N$70</f>
        <v>Оплаты расходов этапа-5 бизнес-процесса</v>
      </c>
      <c r="O71" s="6" t="str">
        <f>Items!$W71</f>
        <v>Затраты на доставку и продажу-1</v>
      </c>
      <c r="P71" s="1" t="str">
        <f>dbP!$AA$2</f>
        <v>AA</v>
      </c>
      <c r="R71" s="1" t="str">
        <f t="shared" si="10"/>
        <v>Затраты на доставку и продажу-1</v>
      </c>
      <c r="S71" s="1">
        <f t="shared" si="7"/>
        <v>0</v>
      </c>
      <c r="T71" s="6" t="str">
        <f>Items!$T$19</f>
        <v>CF(-)</v>
      </c>
      <c r="U71" s="1" t="str">
        <f>Items!$U$17</f>
        <v>Себестоимость продаж</v>
      </c>
      <c r="V71" s="1" t="str">
        <f>Items!$V$70</f>
        <v>Затраты этапа-5 бизнес-процесса</v>
      </c>
      <c r="W71" s="3" t="s">
        <v>132</v>
      </c>
      <c r="X71" s="1" t="str">
        <f>dbP!$AA$2</f>
        <v>AA</v>
      </c>
      <c r="Z71" s="1" t="str">
        <f t="shared" si="11"/>
        <v>Затраты на доставку и продажу-1</v>
      </c>
      <c r="AA71" s="1">
        <f t="shared" si="8"/>
        <v>0</v>
      </c>
      <c r="AB71" s="6" t="str">
        <f>Items!$AB$19</f>
        <v>PL(-)</v>
      </c>
    </row>
    <row r="72" spans="2:28" x14ac:dyDescent="0.3">
      <c r="B72" s="26">
        <f t="shared" si="5"/>
        <v>0</v>
      </c>
      <c r="E72" s="1" t="str">
        <f>Items!$E$17</f>
        <v>Начисление себестоимостных затрат</v>
      </c>
      <c r="F72" s="1" t="str">
        <f>Items!$F$70</f>
        <v>Начисление затрат этапа-5 бизнес-процесса</v>
      </c>
      <c r="G72" s="6" t="str">
        <f>Items!$W72</f>
        <v>Затраты на доставку и продажу-2</v>
      </c>
      <c r="H72" s="1" t="str">
        <f>dbP!$Y$2</f>
        <v>Y</v>
      </c>
      <c r="J72" s="1" t="str">
        <f t="shared" si="9"/>
        <v>Затраты на доставку и продажу-2</v>
      </c>
      <c r="K72" s="1">
        <f t="shared" si="6"/>
        <v>0</v>
      </c>
      <c r="M72" s="1" t="str">
        <f>Items!$M$17</f>
        <v>Оплаты себестоимостных затрат</v>
      </c>
      <c r="N72" s="1" t="str">
        <f>Items!$N$70</f>
        <v>Оплаты расходов этапа-5 бизнес-процесса</v>
      </c>
      <c r="O72" s="6" t="str">
        <f>Items!$W72</f>
        <v>Затраты на доставку и продажу-2</v>
      </c>
      <c r="P72" s="1" t="str">
        <f>dbP!$AA$2</f>
        <v>AA</v>
      </c>
      <c r="R72" s="1" t="str">
        <f t="shared" si="10"/>
        <v>Затраты на доставку и продажу-2</v>
      </c>
      <c r="S72" s="1">
        <f t="shared" si="7"/>
        <v>0</v>
      </c>
      <c r="T72" s="6" t="str">
        <f>Items!$T$19</f>
        <v>CF(-)</v>
      </c>
      <c r="U72" s="1" t="str">
        <f>Items!$U$17</f>
        <v>Себестоимость продаж</v>
      </c>
      <c r="V72" s="1" t="str">
        <f>Items!$V$70</f>
        <v>Затраты этапа-5 бизнес-процесса</v>
      </c>
      <c r="W72" s="3" t="s">
        <v>133</v>
      </c>
      <c r="X72" s="1" t="str">
        <f>dbP!$AA$2</f>
        <v>AA</v>
      </c>
      <c r="Z72" s="1" t="str">
        <f t="shared" si="11"/>
        <v>Затраты на доставку и продажу-2</v>
      </c>
      <c r="AA72" s="1">
        <f t="shared" si="8"/>
        <v>0</v>
      </c>
      <c r="AB72" s="6" t="str">
        <f>Items!$AB$19</f>
        <v>PL(-)</v>
      </c>
    </row>
    <row r="73" spans="2:28" x14ac:dyDescent="0.3">
      <c r="B73" s="26">
        <f t="shared" si="5"/>
        <v>0</v>
      </c>
      <c r="E73" s="1" t="str">
        <f>Items!$E$17</f>
        <v>Начисление себестоимостных затрат</v>
      </c>
      <c r="F73" s="1" t="str">
        <f>Items!$F$70</f>
        <v>Начисление затрат этапа-5 бизнес-процесса</v>
      </c>
      <c r="G73" s="6" t="str">
        <f>Items!$W73</f>
        <v>Затраты на доставку и продажу-3</v>
      </c>
      <c r="H73" s="1" t="str">
        <f>dbP!$Y$2</f>
        <v>Y</v>
      </c>
      <c r="J73" s="1" t="str">
        <f t="shared" si="9"/>
        <v>Затраты на доставку и продажу-3</v>
      </c>
      <c r="K73" s="1">
        <f t="shared" si="6"/>
        <v>0</v>
      </c>
      <c r="M73" s="1" t="str">
        <f>Items!$M$17</f>
        <v>Оплаты себестоимостных затрат</v>
      </c>
      <c r="N73" s="1" t="str">
        <f>Items!$N$70</f>
        <v>Оплаты расходов этапа-5 бизнес-процесса</v>
      </c>
      <c r="O73" s="6" t="str">
        <f>Items!$W73</f>
        <v>Затраты на доставку и продажу-3</v>
      </c>
      <c r="P73" s="1" t="str">
        <f>dbP!$AA$2</f>
        <v>AA</v>
      </c>
      <c r="R73" s="1" t="str">
        <f t="shared" si="10"/>
        <v>Затраты на доставку и продажу-3</v>
      </c>
      <c r="S73" s="1">
        <f t="shared" si="7"/>
        <v>0</v>
      </c>
      <c r="T73" s="6" t="str">
        <f>Items!$T$19</f>
        <v>CF(-)</v>
      </c>
      <c r="U73" s="1" t="str">
        <f>Items!$U$17</f>
        <v>Себестоимость продаж</v>
      </c>
      <c r="V73" s="1" t="str">
        <f>Items!$V$70</f>
        <v>Затраты этапа-5 бизнес-процесса</v>
      </c>
      <c r="W73" s="3" t="s">
        <v>134</v>
      </c>
      <c r="X73" s="1" t="str">
        <f>dbP!$AA$2</f>
        <v>AA</v>
      </c>
      <c r="Z73" s="1" t="str">
        <f t="shared" si="11"/>
        <v>Затраты на доставку и продажу-3</v>
      </c>
      <c r="AA73" s="1">
        <f t="shared" si="8"/>
        <v>0</v>
      </c>
      <c r="AB73" s="6" t="str">
        <f>Items!$AB$19</f>
        <v>PL(-)</v>
      </c>
    </row>
    <row r="74" spans="2:28" x14ac:dyDescent="0.3">
      <c r="B74" s="26">
        <f t="shared" ref="B74:B137" si="13">IF(AND(J74=0,R74=0,Z74=0),0,IF(OR(COUNTIF(M:M,E74)&lt;&gt;0,COUNTIF(U:U,E74)&lt;&gt;0),1,IF(OR(COUNTIF(E:E,M74)&lt;&gt;0,COUNTIF(U:U,M74)&lt;&gt;0),2,IF(OR(COUNTIF(E:E,U74)&lt;&gt;0,COUNTIF(M:M,U74)&lt;&gt;0),3,0))))</f>
        <v>0</v>
      </c>
      <c r="E74" s="1" t="str">
        <f>Items!$E$17</f>
        <v>Начисление себестоимостных затрат</v>
      </c>
      <c r="F74" s="1" t="str">
        <f>Items!$F$70</f>
        <v>Начисление затрат этапа-5 бизнес-процесса</v>
      </c>
      <c r="G74" s="6" t="str">
        <f>Items!$W74</f>
        <v>Затраты на доставку и продажу-4</v>
      </c>
      <c r="H74" s="1" t="str">
        <f>dbP!$Y$2</f>
        <v>Y</v>
      </c>
      <c r="J74" s="1" t="str">
        <f t="shared" si="9"/>
        <v>Затраты на доставку и продажу-4</v>
      </c>
      <c r="K74" s="1">
        <f t="shared" ref="K74:K112" si="14">IF(OR(J74=0,J74=""),0,IF(AND(F74&lt;&gt;"",G74=""),IF(COUNTIFS(E:E,E74,F:F,F74,G:G,"")=1,0,1),IF(COUNTIF(J:J,J74)=1,0,1)))</f>
        <v>0</v>
      </c>
      <c r="M74" s="1" t="str">
        <f>Items!$M$17</f>
        <v>Оплаты себестоимостных затрат</v>
      </c>
      <c r="N74" s="1" t="str">
        <f>Items!$N$70</f>
        <v>Оплаты расходов этапа-5 бизнес-процесса</v>
      </c>
      <c r="O74" s="6" t="str">
        <f>Items!$W74</f>
        <v>Затраты на доставку и продажу-4</v>
      </c>
      <c r="P74" s="1" t="str">
        <f>dbP!$AA$2</f>
        <v>AA</v>
      </c>
      <c r="R74" s="1" t="str">
        <f t="shared" si="10"/>
        <v>Затраты на доставку и продажу-4</v>
      </c>
      <c r="S74" s="1">
        <f t="shared" ref="S74:S112" si="15">IF(OR(R74=0,R74=""),0,IF(AND(N74&lt;&gt;"",O74=""),IF(COUNTIFS(M:M,M74,N:N,N74,O:O,"")=1,0,1),IF(COUNTIF(R:R,R74)=1,0,1)))</f>
        <v>0</v>
      </c>
      <c r="T74" s="6" t="str">
        <f>Items!$T$19</f>
        <v>CF(-)</v>
      </c>
      <c r="U74" s="1" t="str">
        <f>Items!$U$17</f>
        <v>Себестоимость продаж</v>
      </c>
      <c r="V74" s="1" t="str">
        <f>Items!$V$70</f>
        <v>Затраты этапа-5 бизнес-процесса</v>
      </c>
      <c r="W74" s="3" t="s">
        <v>135</v>
      </c>
      <c r="X74" s="1" t="str">
        <f>dbP!$AA$2</f>
        <v>AA</v>
      </c>
      <c r="Z74" s="1" t="str">
        <f t="shared" si="11"/>
        <v>Затраты на доставку и продажу-4</v>
      </c>
      <c r="AA74" s="1">
        <f t="shared" ref="AA74:AA112" si="16">IF(OR(Z74=0,Z74=""),0,IF(AND(V74&lt;&gt;"",W74=""),IF(COUNTIFS(U:U,U74,V:V,V74,W:W,"")=1,0,1),IF(COUNTIF(Z:Z,Z74)=1,0,1)))</f>
        <v>0</v>
      </c>
      <c r="AB74" s="6" t="str">
        <f>Items!$AB$19</f>
        <v>PL(-)</v>
      </c>
    </row>
    <row r="75" spans="2:28" x14ac:dyDescent="0.3">
      <c r="B75" s="26">
        <f t="shared" si="13"/>
        <v>0</v>
      </c>
      <c r="E75" s="1" t="str">
        <f>Items!$E$17</f>
        <v>Начисление себестоимостных затрат</v>
      </c>
      <c r="F75" s="1" t="str">
        <f>Items!$F$70</f>
        <v>Начисление затрат этапа-5 бизнес-процесса</v>
      </c>
      <c r="G75" s="6" t="str">
        <f>Items!$W75</f>
        <v>Затраты на доставку и продажу-5</v>
      </c>
      <c r="H75" s="1" t="str">
        <f>dbP!$Y$2</f>
        <v>Y</v>
      </c>
      <c r="J75" s="1" t="str">
        <f t="shared" si="9"/>
        <v>Затраты на доставку и продажу-5</v>
      </c>
      <c r="K75" s="1">
        <f t="shared" si="14"/>
        <v>0</v>
      </c>
      <c r="M75" s="1" t="str">
        <f>Items!$M$17</f>
        <v>Оплаты себестоимостных затрат</v>
      </c>
      <c r="N75" s="1" t="str">
        <f>Items!$N$70</f>
        <v>Оплаты расходов этапа-5 бизнес-процесса</v>
      </c>
      <c r="O75" s="6" t="str">
        <f>Items!$W75</f>
        <v>Затраты на доставку и продажу-5</v>
      </c>
      <c r="P75" s="1" t="str">
        <f>dbP!$AA$2</f>
        <v>AA</v>
      </c>
      <c r="R75" s="1" t="str">
        <f t="shared" si="10"/>
        <v>Затраты на доставку и продажу-5</v>
      </c>
      <c r="S75" s="1">
        <f t="shared" si="15"/>
        <v>0</v>
      </c>
      <c r="T75" s="6" t="str">
        <f>Items!$T$19</f>
        <v>CF(-)</v>
      </c>
      <c r="U75" s="1" t="str">
        <f>Items!$U$17</f>
        <v>Себестоимость продаж</v>
      </c>
      <c r="V75" s="1" t="str">
        <f>Items!$V$70</f>
        <v>Затраты этапа-5 бизнес-процесса</v>
      </c>
      <c r="W75" s="3" t="s">
        <v>136</v>
      </c>
      <c r="X75" s="1" t="str">
        <f>dbP!$AA$2</f>
        <v>AA</v>
      </c>
      <c r="Z75" s="1" t="str">
        <f t="shared" si="11"/>
        <v>Затраты на доставку и продажу-5</v>
      </c>
      <c r="AA75" s="1">
        <f t="shared" si="16"/>
        <v>0</v>
      </c>
      <c r="AB75" s="6" t="str">
        <f>Items!$AB$19</f>
        <v>PL(-)</v>
      </c>
    </row>
    <row r="76" spans="2:28" x14ac:dyDescent="0.3">
      <c r="B76" s="26">
        <f t="shared" si="13"/>
        <v>0</v>
      </c>
      <c r="E76" s="1" t="str">
        <f>Items!$E$17</f>
        <v>Начисление себестоимостных затрат</v>
      </c>
      <c r="F76" s="1" t="str">
        <f>Items!$F$70</f>
        <v>Начисление затрат этапа-5 бизнес-процесса</v>
      </c>
      <c r="G76" s="6" t="str">
        <f>Items!$W76</f>
        <v>Затраты на доставку и продажу-6</v>
      </c>
      <c r="H76" s="1" t="str">
        <f>dbP!$Y$2</f>
        <v>Y</v>
      </c>
      <c r="J76" s="1" t="str">
        <f t="shared" si="9"/>
        <v>Затраты на доставку и продажу-6</v>
      </c>
      <c r="K76" s="1">
        <f t="shared" si="14"/>
        <v>0</v>
      </c>
      <c r="M76" s="1" t="str">
        <f>Items!$M$17</f>
        <v>Оплаты себестоимостных затрат</v>
      </c>
      <c r="N76" s="1" t="str">
        <f>Items!$N$70</f>
        <v>Оплаты расходов этапа-5 бизнес-процесса</v>
      </c>
      <c r="O76" s="6" t="str">
        <f>Items!$W76</f>
        <v>Затраты на доставку и продажу-6</v>
      </c>
      <c r="P76" s="1" t="str">
        <f>dbP!$AA$2</f>
        <v>AA</v>
      </c>
      <c r="R76" s="1" t="str">
        <f t="shared" si="10"/>
        <v>Затраты на доставку и продажу-6</v>
      </c>
      <c r="S76" s="1">
        <f t="shared" si="15"/>
        <v>0</v>
      </c>
      <c r="T76" s="6" t="str">
        <f>Items!$T$19</f>
        <v>CF(-)</v>
      </c>
      <c r="U76" s="1" t="str">
        <f>Items!$U$17</f>
        <v>Себестоимость продаж</v>
      </c>
      <c r="V76" s="1" t="str">
        <f>Items!$V$70</f>
        <v>Затраты этапа-5 бизнес-процесса</v>
      </c>
      <c r="W76" s="3" t="s">
        <v>137</v>
      </c>
      <c r="X76" s="1" t="str">
        <f>dbP!$AA$2</f>
        <v>AA</v>
      </c>
      <c r="Z76" s="1" t="str">
        <f t="shared" si="11"/>
        <v>Затраты на доставку и продажу-6</v>
      </c>
      <c r="AA76" s="1">
        <f t="shared" si="16"/>
        <v>0</v>
      </c>
      <c r="AB76" s="6" t="str">
        <f>Items!$AB$19</f>
        <v>PL(-)</v>
      </c>
    </row>
    <row r="77" spans="2:28" x14ac:dyDescent="0.3">
      <c r="B77" s="26">
        <f t="shared" si="13"/>
        <v>0</v>
      </c>
      <c r="E77" s="1" t="str">
        <f>Items!$E$17</f>
        <v>Начисление себестоимостных затрат</v>
      </c>
      <c r="F77" s="1" t="str">
        <f>Items!$F$70</f>
        <v>Начисление затрат этапа-5 бизнес-процесса</v>
      </c>
      <c r="G77" s="6" t="str">
        <f>Items!$W77</f>
        <v>Затраты на доставку и продажу-7</v>
      </c>
      <c r="H77" s="1" t="str">
        <f>dbP!$Y$2</f>
        <v>Y</v>
      </c>
      <c r="J77" s="1" t="str">
        <f t="shared" si="9"/>
        <v>Затраты на доставку и продажу-7</v>
      </c>
      <c r="K77" s="1">
        <f t="shared" si="14"/>
        <v>0</v>
      </c>
      <c r="M77" s="1" t="str">
        <f>Items!$M$17</f>
        <v>Оплаты себестоимостных затрат</v>
      </c>
      <c r="N77" s="1" t="str">
        <f>Items!$N$70</f>
        <v>Оплаты расходов этапа-5 бизнес-процесса</v>
      </c>
      <c r="O77" s="6" t="str">
        <f>Items!$W77</f>
        <v>Затраты на доставку и продажу-7</v>
      </c>
      <c r="P77" s="1" t="str">
        <f>dbP!$AA$2</f>
        <v>AA</v>
      </c>
      <c r="R77" s="1" t="str">
        <f t="shared" si="10"/>
        <v>Затраты на доставку и продажу-7</v>
      </c>
      <c r="S77" s="1">
        <f t="shared" si="15"/>
        <v>0</v>
      </c>
      <c r="T77" s="6" t="str">
        <f>Items!$T$19</f>
        <v>CF(-)</v>
      </c>
      <c r="U77" s="1" t="str">
        <f>Items!$U$17</f>
        <v>Себестоимость продаж</v>
      </c>
      <c r="V77" s="1" t="str">
        <f>Items!$V$70</f>
        <v>Затраты этапа-5 бизнес-процесса</v>
      </c>
      <c r="W77" s="3" t="s">
        <v>138</v>
      </c>
      <c r="X77" s="1" t="str">
        <f>dbP!$AA$2</f>
        <v>AA</v>
      </c>
      <c r="Z77" s="1" t="str">
        <f t="shared" si="11"/>
        <v>Затраты на доставку и продажу-7</v>
      </c>
      <c r="AA77" s="1">
        <f t="shared" si="16"/>
        <v>0</v>
      </c>
      <c r="AB77" s="6" t="str">
        <f>Items!$AB$19</f>
        <v>PL(-)</v>
      </c>
    </row>
    <row r="78" spans="2:28" x14ac:dyDescent="0.3">
      <c r="B78" s="26">
        <f t="shared" si="13"/>
        <v>0</v>
      </c>
      <c r="E78" s="1" t="str">
        <f>Items!$E$17</f>
        <v>Начисление себестоимостных затрат</v>
      </c>
      <c r="F78" s="1" t="str">
        <f>Items!$F$70</f>
        <v>Начисление затрат этапа-5 бизнес-процесса</v>
      </c>
      <c r="G78" s="6" t="str">
        <f>Items!$W78</f>
        <v>Затраты на доставку и продажу-8</v>
      </c>
      <c r="H78" s="1" t="str">
        <f>dbP!$Y$2</f>
        <v>Y</v>
      </c>
      <c r="J78" s="1" t="str">
        <f t="shared" si="9"/>
        <v>Затраты на доставку и продажу-8</v>
      </c>
      <c r="K78" s="1">
        <f t="shared" si="14"/>
        <v>0</v>
      </c>
      <c r="M78" s="1" t="str">
        <f>Items!$M$17</f>
        <v>Оплаты себестоимостных затрат</v>
      </c>
      <c r="N78" s="1" t="str">
        <f>Items!$N$70</f>
        <v>Оплаты расходов этапа-5 бизнес-процесса</v>
      </c>
      <c r="O78" s="6" t="str">
        <f>Items!$W78</f>
        <v>Затраты на доставку и продажу-8</v>
      </c>
      <c r="P78" s="1" t="str">
        <f>dbP!$AA$2</f>
        <v>AA</v>
      </c>
      <c r="R78" s="1" t="str">
        <f t="shared" si="10"/>
        <v>Затраты на доставку и продажу-8</v>
      </c>
      <c r="S78" s="1">
        <f t="shared" si="15"/>
        <v>0</v>
      </c>
      <c r="T78" s="6" t="str">
        <f>Items!$T$19</f>
        <v>CF(-)</v>
      </c>
      <c r="U78" s="1" t="str">
        <f>Items!$U$17</f>
        <v>Себестоимость продаж</v>
      </c>
      <c r="V78" s="1" t="str">
        <f>Items!$V$70</f>
        <v>Затраты этапа-5 бизнес-процесса</v>
      </c>
      <c r="W78" s="3" t="s">
        <v>139</v>
      </c>
      <c r="X78" s="1" t="str">
        <f>dbP!$AA$2</f>
        <v>AA</v>
      </c>
      <c r="Z78" s="1" t="str">
        <f t="shared" si="11"/>
        <v>Затраты на доставку и продажу-8</v>
      </c>
      <c r="AA78" s="1">
        <f t="shared" si="16"/>
        <v>0</v>
      </c>
      <c r="AB78" s="6" t="str">
        <f>Items!$AB$19</f>
        <v>PL(-)</v>
      </c>
    </row>
    <row r="79" spans="2:28" x14ac:dyDescent="0.3">
      <c r="B79" s="26">
        <f t="shared" si="13"/>
        <v>0</v>
      </c>
      <c r="E79" s="1" t="str">
        <f>Items!$E$17</f>
        <v>Начисление себестоимостных затрат</v>
      </c>
      <c r="F79" s="1" t="str">
        <f>Items!$F$70</f>
        <v>Начисление затрат этапа-5 бизнес-процесса</v>
      </c>
      <c r="G79" s="6" t="str">
        <f>Items!$W79</f>
        <v>Затраты на доставку и продажу-9</v>
      </c>
      <c r="H79" s="1" t="str">
        <f>dbP!$Y$2</f>
        <v>Y</v>
      </c>
      <c r="J79" s="1" t="str">
        <f t="shared" si="9"/>
        <v>Затраты на доставку и продажу-9</v>
      </c>
      <c r="K79" s="1">
        <f t="shared" si="14"/>
        <v>0</v>
      </c>
      <c r="M79" s="1" t="str">
        <f>Items!$M$17</f>
        <v>Оплаты себестоимостных затрат</v>
      </c>
      <c r="N79" s="1" t="str">
        <f>Items!$N$70</f>
        <v>Оплаты расходов этапа-5 бизнес-процесса</v>
      </c>
      <c r="O79" s="6" t="str">
        <f>Items!$W79</f>
        <v>Затраты на доставку и продажу-9</v>
      </c>
      <c r="P79" s="1" t="str">
        <f>dbP!$AA$2</f>
        <v>AA</v>
      </c>
      <c r="R79" s="1" t="str">
        <f t="shared" si="10"/>
        <v>Затраты на доставку и продажу-9</v>
      </c>
      <c r="S79" s="1">
        <f t="shared" si="15"/>
        <v>0</v>
      </c>
      <c r="T79" s="6" t="str">
        <f>Items!$T$19</f>
        <v>CF(-)</v>
      </c>
      <c r="U79" s="1" t="str">
        <f>Items!$U$17</f>
        <v>Себестоимость продаж</v>
      </c>
      <c r="V79" s="1" t="str">
        <f>Items!$V$70</f>
        <v>Затраты этапа-5 бизнес-процесса</v>
      </c>
      <c r="W79" s="3" t="s">
        <v>140</v>
      </c>
      <c r="X79" s="1" t="str">
        <f>dbP!$AA$2</f>
        <v>AA</v>
      </c>
      <c r="Z79" s="1" t="str">
        <f t="shared" si="11"/>
        <v>Затраты на доставку и продажу-9</v>
      </c>
      <c r="AA79" s="1">
        <f t="shared" si="16"/>
        <v>0</v>
      </c>
      <c r="AB79" s="6" t="str">
        <f>Items!$AB$19</f>
        <v>PL(-)</v>
      </c>
    </row>
    <row r="80" spans="2:28" x14ac:dyDescent="0.3">
      <c r="B80" s="26">
        <f t="shared" si="13"/>
        <v>0</v>
      </c>
      <c r="E80" s="1" t="str">
        <f>Items!$E$17</f>
        <v>Начисление себестоимостных затрат</v>
      </c>
      <c r="F80" s="1" t="str">
        <f>Items!$F$70</f>
        <v>Начисление затрат этапа-5 бизнес-процесса</v>
      </c>
      <c r="G80" s="6" t="str">
        <f>Items!$W80</f>
        <v>Затраты на доставку и продажу-10</v>
      </c>
      <c r="H80" s="1" t="str">
        <f>dbP!$Y$2</f>
        <v>Y</v>
      </c>
      <c r="J80" s="1" t="str">
        <f t="shared" si="9"/>
        <v>Затраты на доставку и продажу-10</v>
      </c>
      <c r="K80" s="1">
        <f t="shared" si="14"/>
        <v>0</v>
      </c>
      <c r="M80" s="1" t="str">
        <f>Items!$M$17</f>
        <v>Оплаты себестоимостных затрат</v>
      </c>
      <c r="N80" s="1" t="str">
        <f>Items!$N$70</f>
        <v>Оплаты расходов этапа-5 бизнес-процесса</v>
      </c>
      <c r="O80" s="6" t="str">
        <f>Items!$W80</f>
        <v>Затраты на доставку и продажу-10</v>
      </c>
      <c r="P80" s="1" t="str">
        <f>dbP!$AA$2</f>
        <v>AA</v>
      </c>
      <c r="R80" s="1" t="str">
        <f t="shared" si="10"/>
        <v>Затраты на доставку и продажу-10</v>
      </c>
      <c r="S80" s="1">
        <f t="shared" si="15"/>
        <v>0</v>
      </c>
      <c r="T80" s="6" t="str">
        <f>Items!$T$19</f>
        <v>CF(-)</v>
      </c>
      <c r="U80" s="1" t="str">
        <f>Items!$U$17</f>
        <v>Себестоимость продаж</v>
      </c>
      <c r="V80" s="1" t="str">
        <f>Items!$V$70</f>
        <v>Затраты этапа-5 бизнес-процесса</v>
      </c>
      <c r="W80" s="3" t="s">
        <v>141</v>
      </c>
      <c r="X80" s="1" t="str">
        <f>dbP!$AA$2</f>
        <v>AA</v>
      </c>
      <c r="Z80" s="1" t="str">
        <f t="shared" si="11"/>
        <v>Затраты на доставку и продажу-10</v>
      </c>
      <c r="AA80" s="1">
        <f t="shared" si="16"/>
        <v>0</v>
      </c>
      <c r="AB80" s="6" t="str">
        <f>Items!$AB$19</f>
        <v>PL(-)</v>
      </c>
    </row>
    <row r="81" spans="2:28" x14ac:dyDescent="0.3">
      <c r="B81" s="26">
        <f t="shared" si="13"/>
        <v>0</v>
      </c>
      <c r="J81" s="1">
        <f t="shared" ref="J81:J112" si="17">IF(G81&lt;&gt;"",G81,IF(F81&lt;&gt;"",F81,E81))</f>
        <v>0</v>
      </c>
      <c r="K81" s="1">
        <f t="shared" si="14"/>
        <v>0</v>
      </c>
      <c r="M81" s="3" t="s">
        <v>184</v>
      </c>
      <c r="R81" s="1" t="str">
        <f t="shared" ref="R81" si="18">IF(O81&lt;&gt;"",O81,IF(N81&lt;&gt;"",N81,M81))</f>
        <v>Денежный поток от продаж</v>
      </c>
      <c r="S81" s="1">
        <f t="shared" si="15"/>
        <v>0</v>
      </c>
      <c r="T81" s="3" t="s">
        <v>55</v>
      </c>
      <c r="U81" s="3" t="s">
        <v>192</v>
      </c>
      <c r="X81" s="1" t="str">
        <f>dbP!$AA$2</f>
        <v>AA</v>
      </c>
      <c r="Z81" s="1" t="str">
        <f t="shared" si="11"/>
        <v>Валовая прибыль</v>
      </c>
      <c r="AA81" s="1">
        <f t="shared" si="16"/>
        <v>0</v>
      </c>
      <c r="AB81" s="3" t="s">
        <v>56</v>
      </c>
    </row>
    <row r="82" spans="2:28" x14ac:dyDescent="0.3">
      <c r="B82" s="26">
        <f t="shared" si="13"/>
        <v>0</v>
      </c>
      <c r="J82" s="1">
        <f t="shared" si="17"/>
        <v>0</v>
      </c>
      <c r="K82" s="1">
        <f t="shared" si="14"/>
        <v>0</v>
      </c>
      <c r="M82" s="3" t="s">
        <v>272</v>
      </c>
      <c r="P82" s="1" t="str">
        <f>dbP!$AA$2</f>
        <v>AA</v>
      </c>
      <c r="R82" s="1" t="str">
        <f t="shared" ref="R82:R145" si="19">IF(O82&lt;&gt;"",O82,IF(N82&lt;&gt;"",N82,M82))</f>
        <v>Оплата операционных расходов</v>
      </c>
      <c r="S82" s="1">
        <f t="shared" ref="S82:S145" si="20">IF(OR(R82=0,R82=""),0,IF(AND(N82&lt;&gt;"",O82=""),IF(COUNTIFS(M:M,M82,N:N,N82,O:O,"")=1,0,1),IF(COUNTIF(R:R,R82)=1,0,1)))</f>
        <v>0</v>
      </c>
      <c r="U82" s="3" t="s">
        <v>207</v>
      </c>
      <c r="X82" s="1" t="str">
        <f>dbP!$AA$2</f>
        <v>AA</v>
      </c>
      <c r="Z82" s="1" t="str">
        <f t="shared" ref="Z82:Z145" si="21">IF(W82&lt;&gt;"",W82,IF(V82&lt;&gt;"",V82,U82))</f>
        <v>Операционные расходы</v>
      </c>
      <c r="AA82" s="1">
        <f t="shared" ref="AA82:AA145" si="22">IF(OR(Z82=0,Z82=""),0,IF(AND(V82&lt;&gt;"",W82=""),IF(COUNTIFS(U:U,U82,V:V,V82,W:W,"")=1,0,1),IF(COUNTIF(Z:Z,Z82)=1,0,1)))</f>
        <v>0</v>
      </c>
    </row>
    <row r="83" spans="2:28" x14ac:dyDescent="0.3">
      <c r="B83" s="26">
        <f t="shared" si="13"/>
        <v>0</v>
      </c>
      <c r="E83" s="3" t="s">
        <v>178</v>
      </c>
      <c r="J83" s="1" t="str">
        <f t="shared" si="17"/>
        <v>Незавершенное производство</v>
      </c>
      <c r="K83" s="1">
        <f t="shared" si="14"/>
        <v>0</v>
      </c>
      <c r="M83" s="1" t="str">
        <f>Items!$M$82</f>
        <v>Оплата операционных расходов</v>
      </c>
      <c r="N83" s="3" t="s">
        <v>273</v>
      </c>
      <c r="P83" s="1" t="str">
        <f>dbP!$AA$2</f>
        <v>AA</v>
      </c>
      <c r="R83" s="1" t="str">
        <f t="shared" si="19"/>
        <v>Оплата операционных расходов - блок-1</v>
      </c>
      <c r="S83" s="1">
        <f t="shared" si="20"/>
        <v>0</v>
      </c>
      <c r="U83" s="1" t="str">
        <f>Items!$U$82</f>
        <v>Операционные расходы</v>
      </c>
      <c r="V83" s="3" t="s">
        <v>208</v>
      </c>
      <c r="X83" s="1" t="str">
        <f>dbP!$AA$2</f>
        <v>AA</v>
      </c>
      <c r="Z83" s="1" t="str">
        <f t="shared" si="21"/>
        <v>Операционные расходы - блок-1</v>
      </c>
      <c r="AA83" s="1">
        <f t="shared" si="22"/>
        <v>0</v>
      </c>
    </row>
    <row r="84" spans="2:28" x14ac:dyDescent="0.3">
      <c r="B84" s="26">
        <f t="shared" si="13"/>
        <v>0</v>
      </c>
      <c r="E84" s="1" t="str">
        <f>Items!$E$83</f>
        <v>Незавершенное производство</v>
      </c>
      <c r="F84" s="1" t="str">
        <f>Items!$F$18</f>
        <v>Начисление затрат этапа-1 бизнес-процесса</v>
      </c>
      <c r="J84" s="1" t="str">
        <f t="shared" si="17"/>
        <v>Начисление затрат этапа-1 бизнес-процесса</v>
      </c>
      <c r="K84" s="1">
        <f t="shared" si="14"/>
        <v>0</v>
      </c>
      <c r="M84" s="1" t="str">
        <f>Items!$M$82</f>
        <v>Оплата операционных расходов</v>
      </c>
      <c r="N84" s="1" t="str">
        <f>Items!$N$83</f>
        <v>Оплата операционных расходов - блок-1</v>
      </c>
      <c r="O84" s="6" t="str">
        <f>Items!$W84</f>
        <v>Операционные расходы - 1-1</v>
      </c>
      <c r="P84" s="1" t="str">
        <f>dbP!$AA$2</f>
        <v>AA</v>
      </c>
      <c r="R84" s="1" t="str">
        <f t="shared" si="19"/>
        <v>Операционные расходы - 1-1</v>
      </c>
      <c r="S84" s="1">
        <f t="shared" si="20"/>
        <v>0</v>
      </c>
      <c r="T84" s="6" t="str">
        <f>Items!$T$19</f>
        <v>CF(-)</v>
      </c>
      <c r="U84" s="1" t="str">
        <f>Items!$U$82</f>
        <v>Операционные расходы</v>
      </c>
      <c r="V84" s="1" t="str">
        <f>Items!$V$83</f>
        <v>Операционные расходы - блок-1</v>
      </c>
      <c r="W84" s="3" t="s">
        <v>209</v>
      </c>
      <c r="X84" s="1" t="str">
        <f>dbP!$AA$2</f>
        <v>AA</v>
      </c>
      <c r="Z84" s="1" t="str">
        <f t="shared" si="21"/>
        <v>Операционные расходы - 1-1</v>
      </c>
      <c r="AA84" s="1">
        <f t="shared" si="22"/>
        <v>0</v>
      </c>
      <c r="AB84" s="1" t="str">
        <f>Items!$AB$19</f>
        <v>PL(-)</v>
      </c>
    </row>
    <row r="85" spans="2:28" x14ac:dyDescent="0.3">
      <c r="B85" s="26">
        <f t="shared" si="13"/>
        <v>0</v>
      </c>
      <c r="E85" s="1" t="str">
        <f>Items!$E$83</f>
        <v>Незавершенное производство</v>
      </c>
      <c r="F85" s="1" t="str">
        <f>Items!$F$30</f>
        <v>Начисление затрат этапа-2 бизнес-процесса</v>
      </c>
      <c r="J85" s="1" t="str">
        <f t="shared" si="17"/>
        <v>Начисление затрат этапа-2 бизнес-процесса</v>
      </c>
      <c r="K85" s="1">
        <f t="shared" si="14"/>
        <v>0</v>
      </c>
      <c r="M85" s="1" t="str">
        <f>Items!$M$82</f>
        <v>Оплата операционных расходов</v>
      </c>
      <c r="N85" s="1" t="str">
        <f>Items!$N$83</f>
        <v>Оплата операционных расходов - блок-1</v>
      </c>
      <c r="O85" s="6" t="str">
        <f>Items!$W85</f>
        <v>Операционные расходы - 1-2</v>
      </c>
      <c r="P85" s="1" t="str">
        <f>dbP!$AA$2</f>
        <v>AA</v>
      </c>
      <c r="R85" s="1" t="str">
        <f t="shared" si="19"/>
        <v>Операционные расходы - 1-2</v>
      </c>
      <c r="S85" s="1">
        <f t="shared" si="20"/>
        <v>0</v>
      </c>
      <c r="T85" s="6" t="str">
        <f>Items!$T$19</f>
        <v>CF(-)</v>
      </c>
      <c r="U85" s="1" t="str">
        <f>Items!$U$82</f>
        <v>Операционные расходы</v>
      </c>
      <c r="V85" s="1" t="str">
        <f>Items!$V$83</f>
        <v>Операционные расходы - блок-1</v>
      </c>
      <c r="W85" s="3" t="s">
        <v>210</v>
      </c>
      <c r="X85" s="1" t="str">
        <f>dbP!$AA$2</f>
        <v>AA</v>
      </c>
      <c r="Z85" s="1" t="str">
        <f t="shared" si="21"/>
        <v>Операционные расходы - 1-2</v>
      </c>
      <c r="AA85" s="1">
        <f t="shared" si="22"/>
        <v>0</v>
      </c>
      <c r="AB85" s="1" t="str">
        <f>Items!$AB$19</f>
        <v>PL(-)</v>
      </c>
    </row>
    <row r="86" spans="2:28" x14ac:dyDescent="0.3">
      <c r="B86" s="26">
        <f t="shared" si="13"/>
        <v>0</v>
      </c>
      <c r="E86" s="1" t="str">
        <f>Items!$E$83</f>
        <v>Незавершенное производство</v>
      </c>
      <c r="F86" s="1" t="str">
        <f>Items!$F$41</f>
        <v>Начисление затрат этапа-3 бизнес-процесса</v>
      </c>
      <c r="J86" s="1" t="str">
        <f t="shared" si="17"/>
        <v>Начисление затрат этапа-3 бизнес-процесса</v>
      </c>
      <c r="K86" s="1">
        <f t="shared" si="14"/>
        <v>0</v>
      </c>
      <c r="M86" s="1" t="str">
        <f>Items!$M$82</f>
        <v>Оплата операционных расходов</v>
      </c>
      <c r="N86" s="1" t="str">
        <f>Items!$N$83</f>
        <v>Оплата операционных расходов - блок-1</v>
      </c>
      <c r="O86" s="6" t="str">
        <f>Items!$W86</f>
        <v>Операционные расходы - 1-3</v>
      </c>
      <c r="P86" s="1" t="str">
        <f>dbP!$AA$2</f>
        <v>AA</v>
      </c>
      <c r="R86" s="1" t="str">
        <f t="shared" si="19"/>
        <v>Операционные расходы - 1-3</v>
      </c>
      <c r="S86" s="1">
        <f t="shared" si="20"/>
        <v>0</v>
      </c>
      <c r="T86" s="6" t="str">
        <f>Items!$T$19</f>
        <v>CF(-)</v>
      </c>
      <c r="U86" s="1" t="str">
        <f>Items!$U$82</f>
        <v>Операционные расходы</v>
      </c>
      <c r="V86" s="1" t="str">
        <f>Items!$V$83</f>
        <v>Операционные расходы - блок-1</v>
      </c>
      <c r="W86" s="3" t="s">
        <v>211</v>
      </c>
      <c r="X86" s="1" t="str">
        <f>dbP!$AA$2</f>
        <v>AA</v>
      </c>
      <c r="Z86" s="1" t="str">
        <f t="shared" si="21"/>
        <v>Операционные расходы - 1-3</v>
      </c>
      <c r="AA86" s="1">
        <f t="shared" si="22"/>
        <v>0</v>
      </c>
      <c r="AB86" s="1" t="str">
        <f>Items!$AB$19</f>
        <v>PL(-)</v>
      </c>
    </row>
    <row r="87" spans="2:28" x14ac:dyDescent="0.3">
      <c r="B87" s="26">
        <f t="shared" si="13"/>
        <v>0</v>
      </c>
      <c r="E87" s="1" t="str">
        <f>Items!$E$83</f>
        <v>Незавершенное производство</v>
      </c>
      <c r="F87" s="1" t="str">
        <f>Items!$F$59</f>
        <v>Начисление затрат этапа-4 бизнес-процесса</v>
      </c>
      <c r="J87" s="1" t="str">
        <f t="shared" si="17"/>
        <v>Начисление затрат этапа-4 бизнес-процесса</v>
      </c>
      <c r="K87" s="1">
        <f t="shared" si="14"/>
        <v>0</v>
      </c>
      <c r="M87" s="1" t="str">
        <f>Items!$M$82</f>
        <v>Оплата операционных расходов</v>
      </c>
      <c r="N87" s="1" t="str">
        <f>Items!$N$83</f>
        <v>Оплата операционных расходов - блок-1</v>
      </c>
      <c r="O87" s="6" t="str">
        <f>Items!$W87</f>
        <v>Операционные расходы - 1-4</v>
      </c>
      <c r="P87" s="1" t="str">
        <f>dbP!$AA$2</f>
        <v>AA</v>
      </c>
      <c r="R87" s="1" t="str">
        <f t="shared" si="19"/>
        <v>Операционные расходы - 1-4</v>
      </c>
      <c r="S87" s="1">
        <f t="shared" si="20"/>
        <v>0</v>
      </c>
      <c r="T87" s="6" t="str">
        <f>Items!$T$19</f>
        <v>CF(-)</v>
      </c>
      <c r="U87" s="1" t="str">
        <f>Items!$U$82</f>
        <v>Операционные расходы</v>
      </c>
      <c r="V87" s="1" t="str">
        <f>Items!$V$83</f>
        <v>Операционные расходы - блок-1</v>
      </c>
      <c r="W87" s="3" t="s">
        <v>212</v>
      </c>
      <c r="X87" s="1" t="str">
        <f>dbP!$AA$2</f>
        <v>AA</v>
      </c>
      <c r="Z87" s="1" t="str">
        <f t="shared" si="21"/>
        <v>Операционные расходы - 1-4</v>
      </c>
      <c r="AA87" s="1">
        <f t="shared" si="22"/>
        <v>0</v>
      </c>
      <c r="AB87" s="1" t="str">
        <f>Items!$AB$19</f>
        <v>PL(-)</v>
      </c>
    </row>
    <row r="88" spans="2:28" x14ac:dyDescent="0.3">
      <c r="B88" s="26">
        <f t="shared" si="13"/>
        <v>0</v>
      </c>
      <c r="E88" s="1" t="str">
        <f>Items!$E$83</f>
        <v>Незавершенное производство</v>
      </c>
      <c r="F88" s="1" t="str">
        <f>Items!$F$70</f>
        <v>Начисление затрат этапа-5 бизнес-процесса</v>
      </c>
      <c r="J88" s="1" t="str">
        <f t="shared" si="17"/>
        <v>Начисление затрат этапа-5 бизнес-процесса</v>
      </c>
      <c r="K88" s="1">
        <f t="shared" si="14"/>
        <v>0</v>
      </c>
      <c r="M88" s="1" t="str">
        <f>Items!$M$82</f>
        <v>Оплата операционных расходов</v>
      </c>
      <c r="N88" s="1" t="str">
        <f>Items!$N$83</f>
        <v>Оплата операционных расходов - блок-1</v>
      </c>
      <c r="O88" s="6" t="str">
        <f>Items!$W88</f>
        <v>Операционные расходы - 1-5</v>
      </c>
      <c r="P88" s="1" t="str">
        <f>dbP!$AA$2</f>
        <v>AA</v>
      </c>
      <c r="R88" s="1" t="str">
        <f t="shared" si="19"/>
        <v>Операционные расходы - 1-5</v>
      </c>
      <c r="S88" s="1">
        <f t="shared" si="20"/>
        <v>0</v>
      </c>
      <c r="T88" s="6" t="str">
        <f>Items!$T$19</f>
        <v>CF(-)</v>
      </c>
      <c r="U88" s="1" t="str">
        <f>Items!$U$82</f>
        <v>Операционные расходы</v>
      </c>
      <c r="V88" s="1" t="str">
        <f>Items!$V$83</f>
        <v>Операционные расходы - блок-1</v>
      </c>
      <c r="W88" s="3" t="s">
        <v>213</v>
      </c>
      <c r="X88" s="1" t="str">
        <f>dbP!$AA$2</f>
        <v>AA</v>
      </c>
      <c r="Z88" s="1" t="str">
        <f t="shared" si="21"/>
        <v>Операционные расходы - 1-5</v>
      </c>
      <c r="AA88" s="1">
        <f t="shared" si="22"/>
        <v>0</v>
      </c>
      <c r="AB88" s="1" t="str">
        <f>Items!$AB$19</f>
        <v>PL(-)</v>
      </c>
    </row>
    <row r="89" spans="2:28" x14ac:dyDescent="0.3">
      <c r="B89" s="26">
        <f t="shared" si="13"/>
        <v>0</v>
      </c>
      <c r="J89" s="1">
        <f t="shared" si="17"/>
        <v>0</v>
      </c>
      <c r="K89" s="1">
        <f t="shared" si="14"/>
        <v>0</v>
      </c>
      <c r="M89" s="1" t="str">
        <f>Items!$M$82</f>
        <v>Оплата операционных расходов</v>
      </c>
      <c r="N89" s="1" t="str">
        <f>Items!$N$83</f>
        <v>Оплата операционных расходов - блок-1</v>
      </c>
      <c r="O89" s="6" t="str">
        <f>Items!$W89</f>
        <v>Операционные расходы - 1-6</v>
      </c>
      <c r="P89" s="1" t="str">
        <f>dbP!$AA$2</f>
        <v>AA</v>
      </c>
      <c r="R89" s="1" t="str">
        <f t="shared" si="19"/>
        <v>Операционные расходы - 1-6</v>
      </c>
      <c r="S89" s="1">
        <f t="shared" si="20"/>
        <v>0</v>
      </c>
      <c r="T89" s="6" t="str">
        <f>Items!$T$19</f>
        <v>CF(-)</v>
      </c>
      <c r="U89" s="1" t="str">
        <f>Items!$U$82</f>
        <v>Операционные расходы</v>
      </c>
      <c r="V89" s="1" t="str">
        <f>Items!$V$83</f>
        <v>Операционные расходы - блок-1</v>
      </c>
      <c r="W89" s="3" t="s">
        <v>214</v>
      </c>
      <c r="X89" s="1" t="str">
        <f>dbP!$AA$2</f>
        <v>AA</v>
      </c>
      <c r="Z89" s="1" t="str">
        <f t="shared" si="21"/>
        <v>Операционные расходы - 1-6</v>
      </c>
      <c r="AA89" s="1">
        <f t="shared" si="22"/>
        <v>0</v>
      </c>
      <c r="AB89" s="1" t="str">
        <f>Items!$AB$19</f>
        <v>PL(-)</v>
      </c>
    </row>
    <row r="90" spans="2:28" x14ac:dyDescent="0.3">
      <c r="B90" s="26">
        <f t="shared" si="13"/>
        <v>0</v>
      </c>
      <c r="J90" s="1">
        <f t="shared" si="17"/>
        <v>0</v>
      </c>
      <c r="K90" s="1">
        <f t="shared" si="14"/>
        <v>0</v>
      </c>
      <c r="M90" s="1" t="str">
        <f>Items!$M$82</f>
        <v>Оплата операционных расходов</v>
      </c>
      <c r="N90" s="1" t="str">
        <f>Items!$N$83</f>
        <v>Оплата операционных расходов - блок-1</v>
      </c>
      <c r="O90" s="6" t="str">
        <f>Items!$W90</f>
        <v>Операционные расходы - 1-7</v>
      </c>
      <c r="P90" s="1" t="str">
        <f>dbP!$AA$2</f>
        <v>AA</v>
      </c>
      <c r="R90" s="1" t="str">
        <f t="shared" si="19"/>
        <v>Операционные расходы - 1-7</v>
      </c>
      <c r="S90" s="1">
        <f t="shared" si="20"/>
        <v>0</v>
      </c>
      <c r="T90" s="6" t="str">
        <f>Items!$T$19</f>
        <v>CF(-)</v>
      </c>
      <c r="U90" s="1" t="str">
        <f>Items!$U$82</f>
        <v>Операционные расходы</v>
      </c>
      <c r="V90" s="1" t="str">
        <f>Items!$V$83</f>
        <v>Операционные расходы - блок-1</v>
      </c>
      <c r="W90" s="3" t="s">
        <v>215</v>
      </c>
      <c r="X90" s="1" t="str">
        <f>dbP!$AA$2</f>
        <v>AA</v>
      </c>
      <c r="Z90" s="1" t="str">
        <f t="shared" si="21"/>
        <v>Операционные расходы - 1-7</v>
      </c>
      <c r="AA90" s="1">
        <f t="shared" si="22"/>
        <v>0</v>
      </c>
      <c r="AB90" s="1" t="str">
        <f>Items!$AB$19</f>
        <v>PL(-)</v>
      </c>
    </row>
    <row r="91" spans="2:28" x14ac:dyDescent="0.3">
      <c r="B91" s="26">
        <f t="shared" si="13"/>
        <v>0</v>
      </c>
      <c r="E91" s="3" t="s">
        <v>180</v>
      </c>
      <c r="J91" s="1" t="str">
        <f t="shared" si="17"/>
        <v>Кредиторская задолженность</v>
      </c>
      <c r="K91" s="1">
        <f t="shared" si="14"/>
        <v>0</v>
      </c>
      <c r="M91" s="1" t="str">
        <f>Items!$M$82</f>
        <v>Оплата операционных расходов</v>
      </c>
      <c r="N91" s="1" t="str">
        <f>Items!$N$83</f>
        <v>Оплата операционных расходов - блок-1</v>
      </c>
      <c r="O91" s="6" t="str">
        <f>Items!$W91</f>
        <v>Операционные расходы - 1-8</v>
      </c>
      <c r="P91" s="1" t="str">
        <f>dbP!$AA$2</f>
        <v>AA</v>
      </c>
      <c r="R91" s="1" t="str">
        <f t="shared" si="19"/>
        <v>Операционные расходы - 1-8</v>
      </c>
      <c r="S91" s="1">
        <f t="shared" si="20"/>
        <v>0</v>
      </c>
      <c r="T91" s="6" t="str">
        <f>Items!$T$19</f>
        <v>CF(-)</v>
      </c>
      <c r="U91" s="1" t="str">
        <f>Items!$U$82</f>
        <v>Операционные расходы</v>
      </c>
      <c r="V91" s="1" t="str">
        <f>Items!$V$83</f>
        <v>Операционные расходы - блок-1</v>
      </c>
      <c r="W91" s="3" t="s">
        <v>216</v>
      </c>
      <c r="X91" s="1" t="str">
        <f>dbP!$AA$2</f>
        <v>AA</v>
      </c>
      <c r="Z91" s="1" t="str">
        <f t="shared" si="21"/>
        <v>Операционные расходы - 1-8</v>
      </c>
      <c r="AA91" s="1">
        <f t="shared" si="22"/>
        <v>0</v>
      </c>
      <c r="AB91" s="1" t="str">
        <f>Items!$AB$19</f>
        <v>PL(-)</v>
      </c>
    </row>
    <row r="92" spans="2:28" x14ac:dyDescent="0.3">
      <c r="B92" s="26">
        <f t="shared" si="13"/>
        <v>0</v>
      </c>
      <c r="E92" s="1" t="str">
        <f>Items!$E$91</f>
        <v>Кредиторская задолженность</v>
      </c>
      <c r="F92" s="1" t="str">
        <f>Items!$F$18</f>
        <v>Начисление затрат этапа-1 бизнес-процесса</v>
      </c>
      <c r="J92" s="1" t="str">
        <f t="shared" si="17"/>
        <v>Начисление затрат этапа-1 бизнес-процесса</v>
      </c>
      <c r="K92" s="1">
        <f t="shared" si="14"/>
        <v>0</v>
      </c>
      <c r="M92" s="1" t="str">
        <f>Items!$M$82</f>
        <v>Оплата операционных расходов</v>
      </c>
      <c r="N92" s="1" t="str">
        <f>Items!$N$83</f>
        <v>Оплата операционных расходов - блок-1</v>
      </c>
      <c r="O92" s="6" t="str">
        <f>Items!$W92</f>
        <v>Операционные расходы - 1-9</v>
      </c>
      <c r="P92" s="1" t="str">
        <f>dbP!$AA$2</f>
        <v>AA</v>
      </c>
      <c r="R92" s="1" t="str">
        <f t="shared" si="19"/>
        <v>Операционные расходы - 1-9</v>
      </c>
      <c r="S92" s="1">
        <f t="shared" si="20"/>
        <v>0</v>
      </c>
      <c r="T92" s="6" t="str">
        <f>Items!$T$19</f>
        <v>CF(-)</v>
      </c>
      <c r="U92" s="1" t="str">
        <f>Items!$U$82</f>
        <v>Операционные расходы</v>
      </c>
      <c r="V92" s="1" t="str">
        <f>Items!$V$83</f>
        <v>Операционные расходы - блок-1</v>
      </c>
      <c r="W92" s="3" t="s">
        <v>217</v>
      </c>
      <c r="X92" s="1" t="str">
        <f>dbP!$AA$2</f>
        <v>AA</v>
      </c>
      <c r="Z92" s="1" t="str">
        <f t="shared" si="21"/>
        <v>Операционные расходы - 1-9</v>
      </c>
      <c r="AA92" s="1">
        <f t="shared" si="22"/>
        <v>0</v>
      </c>
      <c r="AB92" s="1" t="str">
        <f>Items!$AB$19</f>
        <v>PL(-)</v>
      </c>
    </row>
    <row r="93" spans="2:28" x14ac:dyDescent="0.3">
      <c r="B93" s="26">
        <f t="shared" si="13"/>
        <v>0</v>
      </c>
      <c r="E93" s="1" t="str">
        <f>Items!$E$91</f>
        <v>Кредиторская задолженность</v>
      </c>
      <c r="F93" s="1" t="str">
        <f>Items!$F$30</f>
        <v>Начисление затрат этапа-2 бизнес-процесса</v>
      </c>
      <c r="J93" s="1" t="str">
        <f t="shared" si="17"/>
        <v>Начисление затрат этапа-2 бизнес-процесса</v>
      </c>
      <c r="K93" s="1">
        <f t="shared" si="14"/>
        <v>0</v>
      </c>
      <c r="M93" s="1" t="str">
        <f>Items!$M$82</f>
        <v>Оплата операционных расходов</v>
      </c>
      <c r="N93" s="1" t="str">
        <f>Items!$N$83</f>
        <v>Оплата операционных расходов - блок-1</v>
      </c>
      <c r="O93" s="6" t="str">
        <f>Items!$W93</f>
        <v>Операционные расходы - 1-10</v>
      </c>
      <c r="P93" s="1" t="str">
        <f>dbP!$AA$2</f>
        <v>AA</v>
      </c>
      <c r="R93" s="1" t="str">
        <f t="shared" si="19"/>
        <v>Операционные расходы - 1-10</v>
      </c>
      <c r="S93" s="1">
        <f t="shared" si="20"/>
        <v>0</v>
      </c>
      <c r="T93" s="6" t="str">
        <f>Items!$T$19</f>
        <v>CF(-)</v>
      </c>
      <c r="U93" s="1" t="str">
        <f>Items!$U$82</f>
        <v>Операционные расходы</v>
      </c>
      <c r="V93" s="1" t="str">
        <f>Items!$V$83</f>
        <v>Операционные расходы - блок-1</v>
      </c>
      <c r="W93" s="3" t="s">
        <v>218</v>
      </c>
      <c r="X93" s="1" t="str">
        <f>dbP!$AA$2</f>
        <v>AA</v>
      </c>
      <c r="Z93" s="1" t="str">
        <f t="shared" si="21"/>
        <v>Операционные расходы - 1-10</v>
      </c>
      <c r="AA93" s="1">
        <f t="shared" si="22"/>
        <v>0</v>
      </c>
      <c r="AB93" s="1" t="str">
        <f>Items!$AB$19</f>
        <v>PL(-)</v>
      </c>
    </row>
    <row r="94" spans="2:28" x14ac:dyDescent="0.3">
      <c r="B94" s="26">
        <f t="shared" si="13"/>
        <v>0</v>
      </c>
      <c r="E94" s="1" t="str">
        <f>Items!$E$91</f>
        <v>Кредиторская задолженность</v>
      </c>
      <c r="F94" s="1" t="str">
        <f>Items!$F$41</f>
        <v>Начисление затрат этапа-3 бизнес-процесса</v>
      </c>
      <c r="J94" s="1" t="str">
        <f t="shared" si="17"/>
        <v>Начисление затрат этапа-3 бизнес-процесса</v>
      </c>
      <c r="K94" s="1">
        <f t="shared" si="14"/>
        <v>0</v>
      </c>
      <c r="M94" s="1" t="str">
        <f>Items!$M$82</f>
        <v>Оплата операционных расходов</v>
      </c>
      <c r="N94" s="1" t="str">
        <f>Items!$N$83</f>
        <v>Оплата операционных расходов - блок-1</v>
      </c>
      <c r="O94" s="6" t="str">
        <f>Items!$W94</f>
        <v>Операционные расходы - 1-11</v>
      </c>
      <c r="P94" s="1" t="str">
        <f>dbP!$AA$2</f>
        <v>AA</v>
      </c>
      <c r="R94" s="1" t="str">
        <f t="shared" si="19"/>
        <v>Операционные расходы - 1-11</v>
      </c>
      <c r="S94" s="1">
        <f t="shared" si="20"/>
        <v>0</v>
      </c>
      <c r="T94" s="6" t="str">
        <f>Items!$T$19</f>
        <v>CF(-)</v>
      </c>
      <c r="U94" s="1" t="str">
        <f>Items!$U$82</f>
        <v>Операционные расходы</v>
      </c>
      <c r="V94" s="1" t="str">
        <f>Items!$V$83</f>
        <v>Операционные расходы - блок-1</v>
      </c>
      <c r="W94" s="3" t="s">
        <v>219</v>
      </c>
      <c r="X94" s="1" t="str">
        <f>dbP!$AA$2</f>
        <v>AA</v>
      </c>
      <c r="Z94" s="1" t="str">
        <f t="shared" si="21"/>
        <v>Операционные расходы - 1-11</v>
      </c>
      <c r="AA94" s="1">
        <f t="shared" si="22"/>
        <v>0</v>
      </c>
      <c r="AB94" s="1" t="str">
        <f>Items!$AB$19</f>
        <v>PL(-)</v>
      </c>
    </row>
    <row r="95" spans="2:28" x14ac:dyDescent="0.3">
      <c r="B95" s="26">
        <f t="shared" si="13"/>
        <v>0</v>
      </c>
      <c r="E95" s="1" t="str">
        <f>Items!$E$91</f>
        <v>Кредиторская задолженность</v>
      </c>
      <c r="F95" s="1" t="str">
        <f>Items!$F$59</f>
        <v>Начисление затрат этапа-4 бизнес-процесса</v>
      </c>
      <c r="J95" s="1" t="str">
        <f t="shared" si="17"/>
        <v>Начисление затрат этапа-4 бизнес-процесса</v>
      </c>
      <c r="K95" s="1">
        <f t="shared" si="14"/>
        <v>0</v>
      </c>
      <c r="M95" s="1" t="str">
        <f>Items!$M$82</f>
        <v>Оплата операционных расходов</v>
      </c>
      <c r="N95" s="3" t="s">
        <v>274</v>
      </c>
      <c r="P95" s="1" t="str">
        <f>dbP!$AA$2</f>
        <v>AA</v>
      </c>
      <c r="R95" s="1" t="str">
        <f t="shared" si="19"/>
        <v>Оплата операционных расходов - блок-2</v>
      </c>
      <c r="S95" s="1">
        <f t="shared" si="20"/>
        <v>0</v>
      </c>
      <c r="U95" s="1" t="str">
        <f>Items!$U$82</f>
        <v>Операционные расходы</v>
      </c>
      <c r="V95" s="3" t="s">
        <v>220</v>
      </c>
      <c r="X95" s="1" t="str">
        <f>dbP!$AA$2</f>
        <v>AA</v>
      </c>
      <c r="Z95" s="1" t="str">
        <f t="shared" si="21"/>
        <v>Операционные расходы - блок-2</v>
      </c>
      <c r="AA95" s="1">
        <f t="shared" si="22"/>
        <v>0</v>
      </c>
    </row>
    <row r="96" spans="2:28" x14ac:dyDescent="0.3">
      <c r="B96" s="26">
        <f t="shared" si="13"/>
        <v>0</v>
      </c>
      <c r="E96" s="1" t="str">
        <f>Items!$E$91</f>
        <v>Кредиторская задолженность</v>
      </c>
      <c r="F96" s="1" t="str">
        <f>Items!$F$70</f>
        <v>Начисление затрат этапа-5 бизнес-процесса</v>
      </c>
      <c r="J96" s="1" t="str">
        <f t="shared" si="17"/>
        <v>Начисление затрат этапа-5 бизнес-процесса</v>
      </c>
      <c r="K96" s="1">
        <f t="shared" si="14"/>
        <v>0</v>
      </c>
      <c r="M96" s="1" t="str">
        <f>Items!$M$82</f>
        <v>Оплата операционных расходов</v>
      </c>
      <c r="N96" s="1" t="str">
        <f>Items!$N$95</f>
        <v>Оплата операционных расходов - блок-2</v>
      </c>
      <c r="O96" s="6" t="str">
        <f>Items!$W96</f>
        <v>Операционные расходы - 2-1</v>
      </c>
      <c r="P96" s="1" t="str">
        <f>dbP!$AA$2</f>
        <v>AA</v>
      </c>
      <c r="R96" s="1" t="str">
        <f t="shared" si="19"/>
        <v>Операционные расходы - 2-1</v>
      </c>
      <c r="S96" s="1">
        <f t="shared" si="20"/>
        <v>0</v>
      </c>
      <c r="T96" s="6" t="str">
        <f>Items!$T$19</f>
        <v>CF(-)</v>
      </c>
      <c r="U96" s="1" t="str">
        <f>Items!$U$82</f>
        <v>Операционные расходы</v>
      </c>
      <c r="V96" s="1" t="str">
        <f>Items!$V$95</f>
        <v>Операционные расходы - блок-2</v>
      </c>
      <c r="W96" s="3" t="s">
        <v>221</v>
      </c>
      <c r="X96" s="1" t="str">
        <f>dbP!$AA$2</f>
        <v>AA</v>
      </c>
      <c r="Z96" s="1" t="str">
        <f t="shared" si="21"/>
        <v>Операционные расходы - 2-1</v>
      </c>
      <c r="AA96" s="1">
        <f t="shared" si="22"/>
        <v>0</v>
      </c>
      <c r="AB96" s="1" t="str">
        <f>Items!$AB$19</f>
        <v>PL(-)</v>
      </c>
    </row>
    <row r="97" spans="2:28" x14ac:dyDescent="0.3">
      <c r="B97" s="26">
        <f t="shared" si="13"/>
        <v>0</v>
      </c>
      <c r="E97" s="1" t="str">
        <f>Items!$E$91</f>
        <v>Кредиторская задолженность</v>
      </c>
      <c r="F97" s="1" t="str">
        <f>Items!$V$83</f>
        <v>Операционные расходы - блок-1</v>
      </c>
      <c r="J97" s="1" t="str">
        <f t="shared" si="17"/>
        <v>Операционные расходы - блок-1</v>
      </c>
      <c r="K97" s="1">
        <f t="shared" si="14"/>
        <v>0</v>
      </c>
      <c r="M97" s="1" t="str">
        <f>Items!$M$82</f>
        <v>Оплата операционных расходов</v>
      </c>
      <c r="N97" s="1" t="str">
        <f>Items!$N$95</f>
        <v>Оплата операционных расходов - блок-2</v>
      </c>
      <c r="O97" s="6" t="str">
        <f>Items!$W97</f>
        <v>Операционные расходы - 2-2</v>
      </c>
      <c r="P97" s="1" t="str">
        <f>dbP!$AA$2</f>
        <v>AA</v>
      </c>
      <c r="R97" s="1" t="str">
        <f t="shared" si="19"/>
        <v>Операционные расходы - 2-2</v>
      </c>
      <c r="S97" s="1">
        <f t="shared" si="20"/>
        <v>0</v>
      </c>
      <c r="T97" s="6" t="str">
        <f>Items!$T$19</f>
        <v>CF(-)</v>
      </c>
      <c r="U97" s="1" t="str">
        <f>Items!$U$82</f>
        <v>Операционные расходы</v>
      </c>
      <c r="V97" s="1" t="str">
        <f>Items!$V$95</f>
        <v>Операционные расходы - блок-2</v>
      </c>
      <c r="W97" s="3" t="s">
        <v>222</v>
      </c>
      <c r="X97" s="1" t="str">
        <f>dbP!$AA$2</f>
        <v>AA</v>
      </c>
      <c r="Z97" s="1" t="str">
        <f t="shared" si="21"/>
        <v>Операционные расходы - 2-2</v>
      </c>
      <c r="AA97" s="1">
        <f t="shared" si="22"/>
        <v>0</v>
      </c>
      <c r="AB97" s="1" t="str">
        <f>Items!$AB$19</f>
        <v>PL(-)</v>
      </c>
    </row>
    <row r="98" spans="2:28" x14ac:dyDescent="0.3">
      <c r="B98" s="26">
        <f t="shared" si="13"/>
        <v>0</v>
      </c>
      <c r="E98" s="1" t="str">
        <f>Items!$E$91</f>
        <v>Кредиторская задолженность</v>
      </c>
      <c r="F98" s="1" t="str">
        <f>Items!$V$95</f>
        <v>Операционные расходы - блок-2</v>
      </c>
      <c r="J98" s="1" t="str">
        <f t="shared" ref="J98:J106" si="23">IF(G98&lt;&gt;"",G98,IF(F98&lt;&gt;"",F98,E98))</f>
        <v>Операционные расходы - блок-2</v>
      </c>
      <c r="K98" s="1">
        <f t="shared" ref="K98:K106" si="24">IF(OR(J98=0,J98=""),0,IF(AND(F98&lt;&gt;"",G98=""),IF(COUNTIFS(E:E,E98,F:F,F98,G:G,"")=1,0,1),IF(COUNTIF(J:J,J98)=1,0,1)))</f>
        <v>0</v>
      </c>
      <c r="M98" s="1" t="str">
        <f>Items!$M$82</f>
        <v>Оплата операционных расходов</v>
      </c>
      <c r="N98" s="1" t="str">
        <f>Items!$N$95</f>
        <v>Оплата операционных расходов - блок-2</v>
      </c>
      <c r="O98" s="6" t="str">
        <f>Items!$W98</f>
        <v>Операционные расходы - 2-3</v>
      </c>
      <c r="P98" s="1" t="str">
        <f>dbP!$AA$2</f>
        <v>AA</v>
      </c>
      <c r="R98" s="1" t="str">
        <f t="shared" si="19"/>
        <v>Операционные расходы - 2-3</v>
      </c>
      <c r="S98" s="1">
        <f t="shared" si="20"/>
        <v>0</v>
      </c>
      <c r="T98" s="6" t="str">
        <f>Items!$T$19</f>
        <v>CF(-)</v>
      </c>
      <c r="U98" s="1" t="str">
        <f>Items!$U$82</f>
        <v>Операционные расходы</v>
      </c>
      <c r="V98" s="1" t="str">
        <f>Items!$V$95</f>
        <v>Операционные расходы - блок-2</v>
      </c>
      <c r="W98" s="3" t="s">
        <v>223</v>
      </c>
      <c r="X98" s="1" t="str">
        <f>dbP!$AA$2</f>
        <v>AA</v>
      </c>
      <c r="Z98" s="1" t="str">
        <f t="shared" si="21"/>
        <v>Операционные расходы - 2-3</v>
      </c>
      <c r="AA98" s="1">
        <f t="shared" si="22"/>
        <v>0</v>
      </c>
      <c r="AB98" s="1" t="str">
        <f>Items!$AB$19</f>
        <v>PL(-)</v>
      </c>
    </row>
    <row r="99" spans="2:28" x14ac:dyDescent="0.3">
      <c r="B99" s="26">
        <f>IF(AND(J99=0,R99=0,Z99=0),0,IF(OR(COUNTIF(M:M,E103)&lt;&gt;0,COUNTIF(U:U,E103)&lt;&gt;0),1,IF(OR(COUNTIF(E:E,M99)&lt;&gt;0,COUNTIF(U:U,M99)&lt;&gt;0),2,IF(OR(COUNTIF(E:E,U99)&lt;&gt;0,COUNTIF(M:M,U99)&lt;&gt;0),3,0))))</f>
        <v>0</v>
      </c>
      <c r="E99" s="1" t="str">
        <f>Items!$E$91</f>
        <v>Кредиторская задолженность</v>
      </c>
      <c r="F99" s="1" t="str">
        <f>Items!$V$106</f>
        <v>Операционные расходы - блок-3</v>
      </c>
      <c r="J99" s="1" t="str">
        <f t="shared" si="23"/>
        <v>Операционные расходы - блок-3</v>
      </c>
      <c r="K99" s="1">
        <f t="shared" si="24"/>
        <v>0</v>
      </c>
      <c r="M99" s="1" t="str">
        <f>Items!$M$82</f>
        <v>Оплата операционных расходов</v>
      </c>
      <c r="N99" s="1" t="str">
        <f>Items!$N$95</f>
        <v>Оплата операционных расходов - блок-2</v>
      </c>
      <c r="O99" s="6" t="str">
        <f>Items!$W99</f>
        <v>Операционные расходы - 2-4</v>
      </c>
      <c r="P99" s="1" t="str">
        <f>dbP!$AA$2</f>
        <v>AA</v>
      </c>
      <c r="R99" s="1" t="str">
        <f t="shared" si="19"/>
        <v>Операционные расходы - 2-4</v>
      </c>
      <c r="S99" s="1">
        <f t="shared" si="20"/>
        <v>0</v>
      </c>
      <c r="T99" s="6" t="str">
        <f>Items!$T$19</f>
        <v>CF(-)</v>
      </c>
      <c r="U99" s="1" t="str">
        <f>Items!$U$82</f>
        <v>Операционные расходы</v>
      </c>
      <c r="V99" s="1" t="str">
        <f>Items!$V$95</f>
        <v>Операционные расходы - блок-2</v>
      </c>
      <c r="W99" s="3" t="s">
        <v>224</v>
      </c>
      <c r="X99" s="1" t="str">
        <f>dbP!$AA$2</f>
        <v>AA</v>
      </c>
      <c r="Z99" s="1" t="str">
        <f t="shared" si="21"/>
        <v>Операционные расходы - 2-4</v>
      </c>
      <c r="AA99" s="1">
        <f t="shared" si="22"/>
        <v>0</v>
      </c>
      <c r="AB99" s="1" t="str">
        <f>Items!$AB$19</f>
        <v>PL(-)</v>
      </c>
    </row>
    <row r="100" spans="2:28" x14ac:dyDescent="0.3">
      <c r="B100" s="26">
        <f t="shared" si="13"/>
        <v>0</v>
      </c>
      <c r="E100" s="1" t="str">
        <f>Items!$E$91</f>
        <v>Кредиторская задолженность</v>
      </c>
      <c r="F100" s="1" t="str">
        <f>Items!$V$124</f>
        <v>Операционные расходы - блок-4</v>
      </c>
      <c r="J100" s="1" t="str">
        <f t="shared" si="23"/>
        <v>Операционные расходы - блок-4</v>
      </c>
      <c r="K100" s="1">
        <f t="shared" si="24"/>
        <v>0</v>
      </c>
      <c r="M100" s="1" t="str">
        <f>Items!$M$82</f>
        <v>Оплата операционных расходов</v>
      </c>
      <c r="N100" s="1" t="str">
        <f>Items!$N$95</f>
        <v>Оплата операционных расходов - блок-2</v>
      </c>
      <c r="O100" s="6" t="str">
        <f>Items!$W100</f>
        <v>Операционные расходы - 2-5</v>
      </c>
      <c r="P100" s="1" t="str">
        <f>dbP!$AA$2</f>
        <v>AA</v>
      </c>
      <c r="R100" s="1" t="str">
        <f t="shared" si="19"/>
        <v>Операционные расходы - 2-5</v>
      </c>
      <c r="S100" s="1">
        <f t="shared" si="20"/>
        <v>0</v>
      </c>
      <c r="T100" s="6" t="str">
        <f>Items!$T$19</f>
        <v>CF(-)</v>
      </c>
      <c r="U100" s="1" t="str">
        <f>Items!$U$82</f>
        <v>Операционные расходы</v>
      </c>
      <c r="V100" s="1" t="str">
        <f>Items!$V$95</f>
        <v>Операционные расходы - блок-2</v>
      </c>
      <c r="W100" s="3" t="s">
        <v>225</v>
      </c>
      <c r="X100" s="1" t="str">
        <f>dbP!$AA$2</f>
        <v>AA</v>
      </c>
      <c r="Z100" s="1" t="str">
        <f t="shared" si="21"/>
        <v>Операционные расходы - 2-5</v>
      </c>
      <c r="AA100" s="1">
        <f t="shared" si="22"/>
        <v>0</v>
      </c>
      <c r="AB100" s="1" t="str">
        <f>Items!$AB$19</f>
        <v>PL(-)</v>
      </c>
    </row>
    <row r="101" spans="2:28" x14ac:dyDescent="0.3">
      <c r="B101" s="26">
        <f t="shared" si="13"/>
        <v>0</v>
      </c>
      <c r="E101" s="1" t="str">
        <f>Items!$E$91</f>
        <v>Кредиторская задолженность</v>
      </c>
      <c r="F101" s="1" t="str">
        <f>Items!$V$135</f>
        <v>Операционные расходы - блок-5</v>
      </c>
      <c r="J101" s="1" t="str">
        <f t="shared" si="23"/>
        <v>Операционные расходы - блок-5</v>
      </c>
      <c r="K101" s="1">
        <f t="shared" si="24"/>
        <v>0</v>
      </c>
      <c r="M101" s="1" t="str">
        <f>Items!$M$82</f>
        <v>Оплата операционных расходов</v>
      </c>
      <c r="N101" s="1" t="str">
        <f>Items!$N$95</f>
        <v>Оплата операционных расходов - блок-2</v>
      </c>
      <c r="O101" s="6" t="str">
        <f>Items!$W101</f>
        <v>Операционные расходы - 2-6</v>
      </c>
      <c r="P101" s="1" t="str">
        <f>dbP!$AA$2</f>
        <v>AA</v>
      </c>
      <c r="R101" s="1" t="str">
        <f t="shared" si="19"/>
        <v>Операционные расходы - 2-6</v>
      </c>
      <c r="S101" s="1">
        <f t="shared" si="20"/>
        <v>0</v>
      </c>
      <c r="T101" s="6" t="str">
        <f>Items!$T$19</f>
        <v>CF(-)</v>
      </c>
      <c r="U101" s="1" t="str">
        <f>Items!$U$82</f>
        <v>Операционные расходы</v>
      </c>
      <c r="V101" s="1" t="str">
        <f>Items!$V$95</f>
        <v>Операционные расходы - блок-2</v>
      </c>
      <c r="W101" s="3" t="s">
        <v>226</v>
      </c>
      <c r="X101" s="1" t="str">
        <f>dbP!$AA$2</f>
        <v>AA</v>
      </c>
      <c r="Z101" s="1" t="str">
        <f t="shared" si="21"/>
        <v>Операционные расходы - 2-6</v>
      </c>
      <c r="AA101" s="1">
        <f t="shared" si="22"/>
        <v>0</v>
      </c>
      <c r="AB101" s="1" t="str">
        <f>Items!$AB$19</f>
        <v>PL(-)</v>
      </c>
    </row>
    <row r="102" spans="2:28" x14ac:dyDescent="0.3">
      <c r="B102" s="26">
        <f t="shared" si="13"/>
        <v>0</v>
      </c>
      <c r="E102" s="3" t="s">
        <v>194</v>
      </c>
      <c r="J102" s="1" t="str">
        <f t="shared" si="23"/>
        <v>Собственный капитал</v>
      </c>
      <c r="K102" s="1">
        <f t="shared" si="24"/>
        <v>0</v>
      </c>
      <c r="M102" s="1" t="str">
        <f>Items!$M$82</f>
        <v>Оплата операционных расходов</v>
      </c>
      <c r="N102" s="1" t="str">
        <f>Items!$N$95</f>
        <v>Оплата операционных расходов - блок-2</v>
      </c>
      <c r="O102" s="6" t="str">
        <f>Items!$W102</f>
        <v>Операционные расходы - 2-7</v>
      </c>
      <c r="P102" s="1" t="str">
        <f>dbP!$AA$2</f>
        <v>AA</v>
      </c>
      <c r="R102" s="1" t="str">
        <f t="shared" si="19"/>
        <v>Операционные расходы - 2-7</v>
      </c>
      <c r="S102" s="1">
        <f t="shared" si="20"/>
        <v>0</v>
      </c>
      <c r="T102" s="6" t="str">
        <f>Items!$T$19</f>
        <v>CF(-)</v>
      </c>
      <c r="U102" s="1" t="str">
        <f>Items!$U$82</f>
        <v>Операционные расходы</v>
      </c>
      <c r="V102" s="1" t="str">
        <f>Items!$V$95</f>
        <v>Операционные расходы - блок-2</v>
      </c>
      <c r="W102" s="3" t="s">
        <v>227</v>
      </c>
      <c r="X102" s="1" t="str">
        <f>dbP!$AA$2</f>
        <v>AA</v>
      </c>
      <c r="Z102" s="1" t="str">
        <f t="shared" si="21"/>
        <v>Операционные расходы - 2-7</v>
      </c>
      <c r="AA102" s="1">
        <f t="shared" si="22"/>
        <v>0</v>
      </c>
      <c r="AB102" s="1" t="str">
        <f>Items!$AB$19</f>
        <v>PL(-)</v>
      </c>
    </row>
    <row r="103" spans="2:28" x14ac:dyDescent="0.3">
      <c r="B103" s="26">
        <f>IF(AND(J103=0,R103=0,Z103=0),0,IF(OR(COUNTIF(M:M,#REF!)&lt;&gt;0,COUNTIF(U:U,#REF!)&lt;&gt;0),1,IF(OR(COUNTIF(E:E,M103)&lt;&gt;0,COUNTIF(U:U,M103)&lt;&gt;0),2,IF(OR(COUNTIF(E:E,U103)&lt;&gt;0,COUNTIF(M:M,U103)&lt;&gt;0),3,0))))</f>
        <v>0</v>
      </c>
      <c r="E103" s="3" t="s">
        <v>193</v>
      </c>
      <c r="J103" s="1" t="str">
        <f t="shared" si="23"/>
        <v>Денежные средства</v>
      </c>
      <c r="K103" s="1">
        <f t="shared" si="24"/>
        <v>0</v>
      </c>
      <c r="M103" s="1" t="str">
        <f>Items!$M$82</f>
        <v>Оплата операционных расходов</v>
      </c>
      <c r="N103" s="1" t="str">
        <f>Items!$N$95</f>
        <v>Оплата операционных расходов - блок-2</v>
      </c>
      <c r="O103" s="6" t="str">
        <f>Items!$W103</f>
        <v>Операционные расходы - 2-8</v>
      </c>
      <c r="P103" s="1" t="str">
        <f>dbP!$AA$2</f>
        <v>AA</v>
      </c>
      <c r="R103" s="1" t="str">
        <f t="shared" si="19"/>
        <v>Операционные расходы - 2-8</v>
      </c>
      <c r="S103" s="1">
        <f t="shared" si="20"/>
        <v>0</v>
      </c>
      <c r="T103" s="6" t="str">
        <f>Items!$T$19</f>
        <v>CF(-)</v>
      </c>
      <c r="U103" s="1" t="str">
        <f>Items!$U$82</f>
        <v>Операционные расходы</v>
      </c>
      <c r="V103" s="1" t="str">
        <f>Items!$V$95</f>
        <v>Операционные расходы - блок-2</v>
      </c>
      <c r="W103" s="3" t="s">
        <v>228</v>
      </c>
      <c r="X103" s="1" t="str">
        <f>dbP!$AA$2</f>
        <v>AA</v>
      </c>
      <c r="Z103" s="1" t="str">
        <f t="shared" si="21"/>
        <v>Операционные расходы - 2-8</v>
      </c>
      <c r="AA103" s="1">
        <f t="shared" si="22"/>
        <v>0</v>
      </c>
      <c r="AB103" s="1" t="str">
        <f>Items!$AB$19</f>
        <v>PL(-)</v>
      </c>
    </row>
    <row r="104" spans="2:28" x14ac:dyDescent="0.3">
      <c r="B104" s="26">
        <f t="shared" si="13"/>
        <v>0</v>
      </c>
      <c r="J104" s="1">
        <f t="shared" si="23"/>
        <v>0</v>
      </c>
      <c r="K104" s="1">
        <f t="shared" si="24"/>
        <v>0</v>
      </c>
      <c r="M104" s="1" t="str">
        <f>Items!$M$82</f>
        <v>Оплата операционных расходов</v>
      </c>
      <c r="N104" s="1" t="str">
        <f>Items!$N$95</f>
        <v>Оплата операционных расходов - блок-2</v>
      </c>
      <c r="O104" s="6" t="str">
        <f>Items!$W104</f>
        <v>Операционные расходы - 2-9</v>
      </c>
      <c r="P104" s="1" t="str">
        <f>dbP!$AA$2</f>
        <v>AA</v>
      </c>
      <c r="R104" s="1" t="str">
        <f t="shared" si="19"/>
        <v>Операционные расходы - 2-9</v>
      </c>
      <c r="S104" s="1">
        <f t="shared" si="20"/>
        <v>0</v>
      </c>
      <c r="T104" s="6" t="str">
        <f>Items!$T$19</f>
        <v>CF(-)</v>
      </c>
      <c r="U104" s="1" t="str">
        <f>Items!$U$82</f>
        <v>Операционные расходы</v>
      </c>
      <c r="V104" s="1" t="str">
        <f>Items!$V$95</f>
        <v>Операционные расходы - блок-2</v>
      </c>
      <c r="W104" s="3" t="s">
        <v>229</v>
      </c>
      <c r="X104" s="1" t="str">
        <f>dbP!$AA$2</f>
        <v>AA</v>
      </c>
      <c r="Z104" s="1" t="str">
        <f t="shared" si="21"/>
        <v>Операционные расходы - 2-9</v>
      </c>
      <c r="AA104" s="1">
        <f t="shared" si="22"/>
        <v>0</v>
      </c>
      <c r="AB104" s="1" t="str">
        <f>Items!$AB$19</f>
        <v>PL(-)</v>
      </c>
    </row>
    <row r="105" spans="2:28" x14ac:dyDescent="0.3">
      <c r="B105" s="26">
        <f t="shared" si="13"/>
        <v>0</v>
      </c>
      <c r="J105" s="1">
        <f t="shared" si="23"/>
        <v>0</v>
      </c>
      <c r="K105" s="1">
        <f t="shared" si="24"/>
        <v>0</v>
      </c>
      <c r="M105" s="1" t="str">
        <f>Items!$M$82</f>
        <v>Оплата операционных расходов</v>
      </c>
      <c r="N105" s="1" t="str">
        <f>Items!$N$95</f>
        <v>Оплата операционных расходов - блок-2</v>
      </c>
      <c r="O105" s="6" t="str">
        <f>Items!$W105</f>
        <v>Операционные расходы - 2-10</v>
      </c>
      <c r="P105" s="1" t="str">
        <f>dbP!$AA$2</f>
        <v>AA</v>
      </c>
      <c r="R105" s="1" t="str">
        <f t="shared" si="19"/>
        <v>Операционные расходы - 2-10</v>
      </c>
      <c r="S105" s="1">
        <f t="shared" si="20"/>
        <v>0</v>
      </c>
      <c r="T105" s="6" t="str">
        <f>Items!$T$19</f>
        <v>CF(-)</v>
      </c>
      <c r="U105" s="1" t="str">
        <f>Items!$U$82</f>
        <v>Операционные расходы</v>
      </c>
      <c r="V105" s="1" t="str">
        <f>Items!$V$95</f>
        <v>Операционные расходы - блок-2</v>
      </c>
      <c r="W105" s="3" t="s">
        <v>230</v>
      </c>
      <c r="X105" s="1" t="str">
        <f>dbP!$AA$2</f>
        <v>AA</v>
      </c>
      <c r="Z105" s="1" t="str">
        <f t="shared" si="21"/>
        <v>Операционные расходы - 2-10</v>
      </c>
      <c r="AA105" s="1">
        <f t="shared" si="22"/>
        <v>0</v>
      </c>
      <c r="AB105" s="1" t="str">
        <f>Items!$AB$19</f>
        <v>PL(-)</v>
      </c>
    </row>
    <row r="106" spans="2:28" x14ac:dyDescent="0.3">
      <c r="B106" s="26">
        <f t="shared" si="13"/>
        <v>0</v>
      </c>
      <c r="J106" s="1">
        <f t="shared" si="23"/>
        <v>0</v>
      </c>
      <c r="K106" s="1">
        <f t="shared" si="24"/>
        <v>0</v>
      </c>
      <c r="M106" s="1" t="str">
        <f>Items!$M$82</f>
        <v>Оплата операционных расходов</v>
      </c>
      <c r="N106" s="3" t="s">
        <v>275</v>
      </c>
      <c r="P106" s="1" t="str">
        <f>dbP!$AA$2</f>
        <v>AA</v>
      </c>
      <c r="R106" s="1" t="str">
        <f t="shared" si="19"/>
        <v>Оплата операционных расходов - блок-3</v>
      </c>
      <c r="S106" s="1">
        <f t="shared" si="20"/>
        <v>0</v>
      </c>
      <c r="U106" s="1" t="str">
        <f>Items!$U$82</f>
        <v>Операционные расходы</v>
      </c>
      <c r="V106" s="3" t="s">
        <v>231</v>
      </c>
      <c r="X106" s="1" t="str">
        <f>dbP!$AA$2</f>
        <v>AA</v>
      </c>
      <c r="Z106" s="1" t="str">
        <f t="shared" si="21"/>
        <v>Операционные расходы - блок-3</v>
      </c>
      <c r="AA106" s="1">
        <f t="shared" si="22"/>
        <v>0</v>
      </c>
    </row>
    <row r="107" spans="2:28" x14ac:dyDescent="0.3">
      <c r="B107" s="26">
        <f t="shared" si="13"/>
        <v>0</v>
      </c>
      <c r="J107" s="1">
        <f t="shared" si="17"/>
        <v>0</v>
      </c>
      <c r="K107" s="1">
        <f t="shared" si="14"/>
        <v>0</v>
      </c>
      <c r="M107" s="1" t="str">
        <f>Items!$M$82</f>
        <v>Оплата операционных расходов</v>
      </c>
      <c r="N107" s="1" t="str">
        <f>Items!$N$106</f>
        <v>Оплата операционных расходов - блок-3</v>
      </c>
      <c r="O107" s="6" t="str">
        <f>Items!$W107</f>
        <v>Операционные расходы - 3-1</v>
      </c>
      <c r="P107" s="1" t="str">
        <f>dbP!$AA$2</f>
        <v>AA</v>
      </c>
      <c r="R107" s="1" t="str">
        <f t="shared" si="19"/>
        <v>Операционные расходы - 3-1</v>
      </c>
      <c r="S107" s="1">
        <f t="shared" si="20"/>
        <v>0</v>
      </c>
      <c r="T107" s="6" t="str">
        <f>Items!$T$19</f>
        <v>CF(-)</v>
      </c>
      <c r="U107" s="1" t="str">
        <f>Items!$U$82</f>
        <v>Операционные расходы</v>
      </c>
      <c r="V107" s="1" t="str">
        <f>Items!$V$106</f>
        <v>Операционные расходы - блок-3</v>
      </c>
      <c r="W107" s="3" t="s">
        <v>232</v>
      </c>
      <c r="X107" s="1" t="str">
        <f>dbP!$AA$2</f>
        <v>AA</v>
      </c>
      <c r="Z107" s="1" t="str">
        <f t="shared" si="21"/>
        <v>Операционные расходы - 3-1</v>
      </c>
      <c r="AA107" s="1">
        <f t="shared" si="22"/>
        <v>0</v>
      </c>
      <c r="AB107" s="1" t="str">
        <f>Items!$AB$19</f>
        <v>PL(-)</v>
      </c>
    </row>
    <row r="108" spans="2:28" x14ac:dyDescent="0.3">
      <c r="B108" s="26">
        <f t="shared" si="13"/>
        <v>0</v>
      </c>
      <c r="J108" s="1">
        <f t="shared" si="17"/>
        <v>0</v>
      </c>
      <c r="K108" s="1">
        <f t="shared" si="14"/>
        <v>0</v>
      </c>
      <c r="M108" s="1" t="str">
        <f>Items!$M$82</f>
        <v>Оплата операционных расходов</v>
      </c>
      <c r="N108" s="1" t="str">
        <f>Items!$N$106</f>
        <v>Оплата операционных расходов - блок-3</v>
      </c>
      <c r="O108" s="6" t="str">
        <f>Items!$W108</f>
        <v>Операционные расходы - 3-2</v>
      </c>
      <c r="P108" s="1" t="str">
        <f>dbP!$AA$2</f>
        <v>AA</v>
      </c>
      <c r="R108" s="1" t="str">
        <f t="shared" si="19"/>
        <v>Операционные расходы - 3-2</v>
      </c>
      <c r="S108" s="1">
        <f t="shared" si="20"/>
        <v>0</v>
      </c>
      <c r="T108" s="6" t="str">
        <f>Items!$T$19</f>
        <v>CF(-)</v>
      </c>
      <c r="U108" s="1" t="str">
        <f>Items!$U$82</f>
        <v>Операционные расходы</v>
      </c>
      <c r="V108" s="1" t="str">
        <f>Items!$V$106</f>
        <v>Операционные расходы - блок-3</v>
      </c>
      <c r="W108" s="3" t="s">
        <v>233</v>
      </c>
      <c r="X108" s="1" t="str">
        <f>dbP!$AA$2</f>
        <v>AA</v>
      </c>
      <c r="Z108" s="1" t="str">
        <f t="shared" si="21"/>
        <v>Операционные расходы - 3-2</v>
      </c>
      <c r="AA108" s="1">
        <f t="shared" si="22"/>
        <v>0</v>
      </c>
      <c r="AB108" s="1" t="str">
        <f>Items!$AB$19</f>
        <v>PL(-)</v>
      </c>
    </row>
    <row r="109" spans="2:28" x14ac:dyDescent="0.3">
      <c r="B109" s="26">
        <f t="shared" si="13"/>
        <v>0</v>
      </c>
      <c r="J109" s="1">
        <f t="shared" si="17"/>
        <v>0</v>
      </c>
      <c r="K109" s="1">
        <f t="shared" si="14"/>
        <v>0</v>
      </c>
      <c r="M109" s="1" t="str">
        <f>Items!$M$82</f>
        <v>Оплата операционных расходов</v>
      </c>
      <c r="N109" s="1" t="str">
        <f>Items!$N$106</f>
        <v>Оплата операционных расходов - блок-3</v>
      </c>
      <c r="O109" s="6" t="str">
        <f>Items!$W109</f>
        <v>Операционные расходы - 3-3</v>
      </c>
      <c r="P109" s="1" t="str">
        <f>dbP!$AA$2</f>
        <v>AA</v>
      </c>
      <c r="R109" s="1" t="str">
        <f t="shared" si="19"/>
        <v>Операционные расходы - 3-3</v>
      </c>
      <c r="S109" s="1">
        <f t="shared" si="20"/>
        <v>0</v>
      </c>
      <c r="T109" s="6" t="str">
        <f>Items!$T$19</f>
        <v>CF(-)</v>
      </c>
      <c r="U109" s="1" t="str">
        <f>Items!$U$82</f>
        <v>Операционные расходы</v>
      </c>
      <c r="V109" s="1" t="str">
        <f>Items!$V$106</f>
        <v>Операционные расходы - блок-3</v>
      </c>
      <c r="W109" s="3" t="s">
        <v>234</v>
      </c>
      <c r="X109" s="1" t="str">
        <f>dbP!$AA$2</f>
        <v>AA</v>
      </c>
      <c r="Z109" s="1" t="str">
        <f t="shared" si="21"/>
        <v>Операционные расходы - 3-3</v>
      </c>
      <c r="AA109" s="1">
        <f t="shared" si="22"/>
        <v>0</v>
      </c>
      <c r="AB109" s="1" t="str">
        <f>Items!$AB$19</f>
        <v>PL(-)</v>
      </c>
    </row>
    <row r="110" spans="2:28" x14ac:dyDescent="0.3">
      <c r="B110" s="26">
        <f t="shared" si="13"/>
        <v>0</v>
      </c>
      <c r="J110" s="1">
        <f t="shared" si="17"/>
        <v>0</v>
      </c>
      <c r="K110" s="1">
        <f t="shared" si="14"/>
        <v>0</v>
      </c>
      <c r="M110" s="1" t="str">
        <f>Items!$M$82</f>
        <v>Оплата операционных расходов</v>
      </c>
      <c r="N110" s="1" t="str">
        <f>Items!$N$106</f>
        <v>Оплата операционных расходов - блок-3</v>
      </c>
      <c r="O110" s="6" t="str">
        <f>Items!$W110</f>
        <v>Операционные расходы - 3-4</v>
      </c>
      <c r="P110" s="1" t="str">
        <f>dbP!$AA$2</f>
        <v>AA</v>
      </c>
      <c r="R110" s="1" t="str">
        <f t="shared" si="19"/>
        <v>Операционные расходы - 3-4</v>
      </c>
      <c r="S110" s="1">
        <f t="shared" si="20"/>
        <v>0</v>
      </c>
      <c r="T110" s="6" t="str">
        <f>Items!$T$19</f>
        <v>CF(-)</v>
      </c>
      <c r="U110" s="1" t="str">
        <f>Items!$U$82</f>
        <v>Операционные расходы</v>
      </c>
      <c r="V110" s="1" t="str">
        <f>Items!$V$106</f>
        <v>Операционные расходы - блок-3</v>
      </c>
      <c r="W110" s="3" t="s">
        <v>235</v>
      </c>
      <c r="X110" s="1" t="str">
        <f>dbP!$AA$2</f>
        <v>AA</v>
      </c>
      <c r="Z110" s="1" t="str">
        <f t="shared" si="21"/>
        <v>Операционные расходы - 3-4</v>
      </c>
      <c r="AA110" s="1">
        <f t="shared" si="22"/>
        <v>0</v>
      </c>
      <c r="AB110" s="1" t="str">
        <f>Items!$AB$19</f>
        <v>PL(-)</v>
      </c>
    </row>
    <row r="111" spans="2:28" x14ac:dyDescent="0.3">
      <c r="B111" s="26">
        <f t="shared" si="13"/>
        <v>0</v>
      </c>
      <c r="J111" s="1">
        <f t="shared" si="17"/>
        <v>0</v>
      </c>
      <c r="K111" s="1">
        <f t="shared" si="14"/>
        <v>0</v>
      </c>
      <c r="M111" s="1" t="str">
        <f>Items!$M$82</f>
        <v>Оплата операционных расходов</v>
      </c>
      <c r="N111" s="1" t="str">
        <f>Items!$N$106</f>
        <v>Оплата операционных расходов - блок-3</v>
      </c>
      <c r="O111" s="6" t="str">
        <f>Items!$W111</f>
        <v>Операционные расходы - 3-5</v>
      </c>
      <c r="P111" s="1" t="str">
        <f>dbP!$AA$2</f>
        <v>AA</v>
      </c>
      <c r="R111" s="1" t="str">
        <f t="shared" si="19"/>
        <v>Операционные расходы - 3-5</v>
      </c>
      <c r="S111" s="1">
        <f t="shared" si="20"/>
        <v>0</v>
      </c>
      <c r="T111" s="6" t="str">
        <f>Items!$T$19</f>
        <v>CF(-)</v>
      </c>
      <c r="U111" s="1" t="str">
        <f>Items!$U$82</f>
        <v>Операционные расходы</v>
      </c>
      <c r="V111" s="1" t="str">
        <f>Items!$V$106</f>
        <v>Операционные расходы - блок-3</v>
      </c>
      <c r="W111" s="3" t="s">
        <v>236</v>
      </c>
      <c r="X111" s="1" t="str">
        <f>dbP!$AA$2</f>
        <v>AA</v>
      </c>
      <c r="Z111" s="1" t="str">
        <f t="shared" si="21"/>
        <v>Операционные расходы - 3-5</v>
      </c>
      <c r="AA111" s="1">
        <f t="shared" si="22"/>
        <v>0</v>
      </c>
      <c r="AB111" s="1" t="str">
        <f>Items!$AB$19</f>
        <v>PL(-)</v>
      </c>
    </row>
    <row r="112" spans="2:28" x14ac:dyDescent="0.3">
      <c r="B112" s="26">
        <f t="shared" si="13"/>
        <v>0</v>
      </c>
      <c r="J112" s="1">
        <f t="shared" si="17"/>
        <v>0</v>
      </c>
      <c r="K112" s="1">
        <f t="shared" si="14"/>
        <v>0</v>
      </c>
      <c r="M112" s="1" t="str">
        <f>Items!$M$82</f>
        <v>Оплата операционных расходов</v>
      </c>
      <c r="N112" s="1" t="str">
        <f>Items!$N$106</f>
        <v>Оплата операционных расходов - блок-3</v>
      </c>
      <c r="O112" s="6" t="str">
        <f>Items!$W112</f>
        <v>Операционные расходы - 3-6</v>
      </c>
      <c r="P112" s="1" t="str">
        <f>dbP!$AA$2</f>
        <v>AA</v>
      </c>
      <c r="R112" s="1" t="str">
        <f t="shared" si="19"/>
        <v>Операционные расходы - 3-6</v>
      </c>
      <c r="S112" s="1">
        <f t="shared" si="20"/>
        <v>0</v>
      </c>
      <c r="T112" s="6" t="str">
        <f>Items!$T$19</f>
        <v>CF(-)</v>
      </c>
      <c r="U112" s="1" t="str">
        <f>Items!$U$82</f>
        <v>Операционные расходы</v>
      </c>
      <c r="V112" s="1" t="str">
        <f>Items!$V$106</f>
        <v>Операционные расходы - блок-3</v>
      </c>
      <c r="W112" s="3" t="s">
        <v>237</v>
      </c>
      <c r="X112" s="1" t="str">
        <f>dbP!$AA$2</f>
        <v>AA</v>
      </c>
      <c r="Z112" s="1" t="str">
        <f t="shared" si="21"/>
        <v>Операционные расходы - 3-6</v>
      </c>
      <c r="AA112" s="1">
        <f t="shared" si="22"/>
        <v>0</v>
      </c>
      <c r="AB112" s="1" t="str">
        <f>Items!$AB$19</f>
        <v>PL(-)</v>
      </c>
    </row>
    <row r="113" spans="2:28" x14ac:dyDescent="0.3">
      <c r="B113" s="26">
        <f t="shared" si="13"/>
        <v>0</v>
      </c>
      <c r="M113" s="1" t="str">
        <f>Items!$M$82</f>
        <v>Оплата операционных расходов</v>
      </c>
      <c r="N113" s="1" t="str">
        <f>Items!$N$106</f>
        <v>Оплата операционных расходов - блок-3</v>
      </c>
      <c r="O113" s="6" t="str">
        <f>Items!$W113</f>
        <v>Операционные расходы - 3-7</v>
      </c>
      <c r="P113" s="1" t="str">
        <f>dbP!$AA$2</f>
        <v>AA</v>
      </c>
      <c r="R113" s="1" t="str">
        <f t="shared" si="19"/>
        <v>Операционные расходы - 3-7</v>
      </c>
      <c r="S113" s="1">
        <f t="shared" si="20"/>
        <v>0</v>
      </c>
      <c r="T113" s="6" t="str">
        <f>Items!$T$19</f>
        <v>CF(-)</v>
      </c>
      <c r="U113" s="1" t="str">
        <f>Items!$U$82</f>
        <v>Операционные расходы</v>
      </c>
      <c r="V113" s="1" t="str">
        <f>Items!$V$106</f>
        <v>Операционные расходы - блок-3</v>
      </c>
      <c r="W113" s="3" t="s">
        <v>238</v>
      </c>
      <c r="X113" s="1" t="str">
        <f>dbP!$AA$2</f>
        <v>AA</v>
      </c>
      <c r="Z113" s="1" t="str">
        <f t="shared" si="21"/>
        <v>Операционные расходы - 3-7</v>
      </c>
      <c r="AA113" s="1">
        <f t="shared" si="22"/>
        <v>0</v>
      </c>
      <c r="AB113" s="1" t="str">
        <f>Items!$AB$19</f>
        <v>PL(-)</v>
      </c>
    </row>
    <row r="114" spans="2:28" x14ac:dyDescent="0.3">
      <c r="B114" s="26">
        <f t="shared" si="13"/>
        <v>0</v>
      </c>
      <c r="M114" s="1" t="str">
        <f>Items!$M$82</f>
        <v>Оплата операционных расходов</v>
      </c>
      <c r="N114" s="1" t="str">
        <f>Items!$N$106</f>
        <v>Оплата операционных расходов - блок-3</v>
      </c>
      <c r="O114" s="6" t="str">
        <f>Items!$W114</f>
        <v>Операционные расходы - 3-8</v>
      </c>
      <c r="P114" s="1" t="str">
        <f>dbP!$AA$2</f>
        <v>AA</v>
      </c>
      <c r="R114" s="1" t="str">
        <f t="shared" si="19"/>
        <v>Операционные расходы - 3-8</v>
      </c>
      <c r="S114" s="1">
        <f t="shared" si="20"/>
        <v>0</v>
      </c>
      <c r="T114" s="6" t="str">
        <f>Items!$T$19</f>
        <v>CF(-)</v>
      </c>
      <c r="U114" s="1" t="str">
        <f>Items!$U$82</f>
        <v>Операционные расходы</v>
      </c>
      <c r="V114" s="1" t="str">
        <f>Items!$V$106</f>
        <v>Операционные расходы - блок-3</v>
      </c>
      <c r="W114" s="3" t="s">
        <v>239</v>
      </c>
      <c r="X114" s="1" t="str">
        <f>dbP!$AA$2</f>
        <v>AA</v>
      </c>
      <c r="Z114" s="1" t="str">
        <f t="shared" si="21"/>
        <v>Операционные расходы - 3-8</v>
      </c>
      <c r="AA114" s="1">
        <f t="shared" si="22"/>
        <v>0</v>
      </c>
      <c r="AB114" s="1" t="str">
        <f>Items!$AB$19</f>
        <v>PL(-)</v>
      </c>
    </row>
    <row r="115" spans="2:28" x14ac:dyDescent="0.3">
      <c r="B115" s="26">
        <f t="shared" si="13"/>
        <v>0</v>
      </c>
      <c r="M115" s="1" t="str">
        <f>Items!$M$82</f>
        <v>Оплата операционных расходов</v>
      </c>
      <c r="N115" s="1" t="str">
        <f>Items!$N$106</f>
        <v>Оплата операционных расходов - блок-3</v>
      </c>
      <c r="O115" s="6" t="str">
        <f>Items!$W115</f>
        <v>Операционные расходы - 3-9</v>
      </c>
      <c r="P115" s="1" t="str">
        <f>dbP!$AA$2</f>
        <v>AA</v>
      </c>
      <c r="R115" s="1" t="str">
        <f t="shared" si="19"/>
        <v>Операционные расходы - 3-9</v>
      </c>
      <c r="S115" s="1">
        <f t="shared" si="20"/>
        <v>0</v>
      </c>
      <c r="T115" s="6" t="str">
        <f>Items!$T$19</f>
        <v>CF(-)</v>
      </c>
      <c r="U115" s="1" t="str">
        <f>Items!$U$82</f>
        <v>Операционные расходы</v>
      </c>
      <c r="V115" s="1" t="str">
        <f>Items!$V$106</f>
        <v>Операционные расходы - блок-3</v>
      </c>
      <c r="W115" s="3" t="s">
        <v>240</v>
      </c>
      <c r="X115" s="1" t="str">
        <f>dbP!$AA$2</f>
        <v>AA</v>
      </c>
      <c r="Z115" s="1" t="str">
        <f t="shared" si="21"/>
        <v>Операционные расходы - 3-9</v>
      </c>
      <c r="AA115" s="1">
        <f t="shared" si="22"/>
        <v>0</v>
      </c>
      <c r="AB115" s="1" t="str">
        <f>Items!$AB$19</f>
        <v>PL(-)</v>
      </c>
    </row>
    <row r="116" spans="2:28" x14ac:dyDescent="0.3">
      <c r="B116" s="26">
        <f t="shared" si="13"/>
        <v>0</v>
      </c>
      <c r="M116" s="1" t="str">
        <f>Items!$M$82</f>
        <v>Оплата операционных расходов</v>
      </c>
      <c r="N116" s="1" t="str">
        <f>Items!$N$106</f>
        <v>Оплата операционных расходов - блок-3</v>
      </c>
      <c r="O116" s="6" t="str">
        <f>Items!$W116</f>
        <v>Операционные расходы - 3-10</v>
      </c>
      <c r="P116" s="1" t="str">
        <f>dbP!$AA$2</f>
        <v>AA</v>
      </c>
      <c r="R116" s="1" t="str">
        <f t="shared" si="19"/>
        <v>Операционные расходы - 3-10</v>
      </c>
      <c r="S116" s="1">
        <f t="shared" si="20"/>
        <v>0</v>
      </c>
      <c r="T116" s="6" t="str">
        <f>Items!$T$19</f>
        <v>CF(-)</v>
      </c>
      <c r="U116" s="1" t="str">
        <f>Items!$U$82</f>
        <v>Операционные расходы</v>
      </c>
      <c r="V116" s="1" t="str">
        <f>Items!$V$106</f>
        <v>Операционные расходы - блок-3</v>
      </c>
      <c r="W116" s="3" t="s">
        <v>241</v>
      </c>
      <c r="X116" s="1" t="str">
        <f>dbP!$AA$2</f>
        <v>AA</v>
      </c>
      <c r="Z116" s="1" t="str">
        <f t="shared" si="21"/>
        <v>Операционные расходы - 3-10</v>
      </c>
      <c r="AA116" s="1">
        <f t="shared" si="22"/>
        <v>0</v>
      </c>
      <c r="AB116" s="1" t="str">
        <f>Items!$AB$19</f>
        <v>PL(-)</v>
      </c>
    </row>
    <row r="117" spans="2:28" x14ac:dyDescent="0.3">
      <c r="B117" s="26">
        <f t="shared" si="13"/>
        <v>0</v>
      </c>
      <c r="M117" s="1" t="str">
        <f>Items!$M$82</f>
        <v>Оплата операционных расходов</v>
      </c>
      <c r="N117" s="1" t="str">
        <f>Items!$N$106</f>
        <v>Оплата операционных расходов - блок-3</v>
      </c>
      <c r="O117" s="6" t="str">
        <f>Items!$W117</f>
        <v>Операционные расходы - 3-11</v>
      </c>
      <c r="P117" s="1" t="str">
        <f>dbP!$AA$2</f>
        <v>AA</v>
      </c>
      <c r="R117" s="1" t="str">
        <f t="shared" si="19"/>
        <v>Операционные расходы - 3-11</v>
      </c>
      <c r="S117" s="1">
        <f t="shared" si="20"/>
        <v>0</v>
      </c>
      <c r="T117" s="6" t="str">
        <f>Items!$T$19</f>
        <v>CF(-)</v>
      </c>
      <c r="U117" s="1" t="str">
        <f>Items!$U$82</f>
        <v>Операционные расходы</v>
      </c>
      <c r="V117" s="1" t="str">
        <f>Items!$V$106</f>
        <v>Операционные расходы - блок-3</v>
      </c>
      <c r="W117" s="3" t="s">
        <v>242</v>
      </c>
      <c r="X117" s="1" t="str">
        <f>dbP!$AA$2</f>
        <v>AA</v>
      </c>
      <c r="Z117" s="1" t="str">
        <f t="shared" si="21"/>
        <v>Операционные расходы - 3-11</v>
      </c>
      <c r="AA117" s="1">
        <f t="shared" si="22"/>
        <v>0</v>
      </c>
      <c r="AB117" s="1" t="str">
        <f>Items!$AB$19</f>
        <v>PL(-)</v>
      </c>
    </row>
    <row r="118" spans="2:28" x14ac:dyDescent="0.3">
      <c r="B118" s="26">
        <f t="shared" si="13"/>
        <v>0</v>
      </c>
      <c r="M118" s="1" t="str">
        <f>Items!$M$82</f>
        <v>Оплата операционных расходов</v>
      </c>
      <c r="N118" s="1" t="str">
        <f>Items!$N$106</f>
        <v>Оплата операционных расходов - блок-3</v>
      </c>
      <c r="O118" s="6" t="str">
        <f>Items!$W118</f>
        <v>Операционные расходы - 3-12</v>
      </c>
      <c r="P118" s="1" t="str">
        <f>dbP!$AA$2</f>
        <v>AA</v>
      </c>
      <c r="R118" s="1" t="str">
        <f t="shared" si="19"/>
        <v>Операционные расходы - 3-12</v>
      </c>
      <c r="S118" s="1">
        <f t="shared" si="20"/>
        <v>0</v>
      </c>
      <c r="T118" s="6" t="str">
        <f>Items!$T$19</f>
        <v>CF(-)</v>
      </c>
      <c r="U118" s="1" t="str">
        <f>Items!$U$82</f>
        <v>Операционные расходы</v>
      </c>
      <c r="V118" s="1" t="str">
        <f>Items!$V$106</f>
        <v>Операционные расходы - блок-3</v>
      </c>
      <c r="W118" s="3" t="s">
        <v>243</v>
      </c>
      <c r="X118" s="1" t="str">
        <f>dbP!$AA$2</f>
        <v>AA</v>
      </c>
      <c r="Z118" s="1" t="str">
        <f t="shared" si="21"/>
        <v>Операционные расходы - 3-12</v>
      </c>
      <c r="AA118" s="1">
        <f t="shared" si="22"/>
        <v>0</v>
      </c>
      <c r="AB118" s="1" t="str">
        <f>Items!$AB$19</f>
        <v>PL(-)</v>
      </c>
    </row>
    <row r="119" spans="2:28" x14ac:dyDescent="0.3">
      <c r="B119" s="26">
        <f t="shared" si="13"/>
        <v>0</v>
      </c>
      <c r="M119" s="1" t="str">
        <f>Items!$M$82</f>
        <v>Оплата операционных расходов</v>
      </c>
      <c r="N119" s="1" t="str">
        <f>Items!$N$106</f>
        <v>Оплата операционных расходов - блок-3</v>
      </c>
      <c r="O119" s="6" t="str">
        <f>Items!$W119</f>
        <v>Операционные расходы - 3-13</v>
      </c>
      <c r="P119" s="1" t="str">
        <f>dbP!$AA$2</f>
        <v>AA</v>
      </c>
      <c r="R119" s="1" t="str">
        <f t="shared" si="19"/>
        <v>Операционные расходы - 3-13</v>
      </c>
      <c r="S119" s="1">
        <f t="shared" si="20"/>
        <v>0</v>
      </c>
      <c r="T119" s="6" t="str">
        <f>Items!$T$19</f>
        <v>CF(-)</v>
      </c>
      <c r="U119" s="1" t="str">
        <f>Items!$U$82</f>
        <v>Операционные расходы</v>
      </c>
      <c r="V119" s="1" t="str">
        <f>Items!$V$106</f>
        <v>Операционные расходы - блок-3</v>
      </c>
      <c r="W119" s="3" t="s">
        <v>244</v>
      </c>
      <c r="X119" s="1" t="str">
        <f>dbP!$AA$2</f>
        <v>AA</v>
      </c>
      <c r="Z119" s="1" t="str">
        <f t="shared" si="21"/>
        <v>Операционные расходы - 3-13</v>
      </c>
      <c r="AA119" s="1">
        <f t="shared" si="22"/>
        <v>0</v>
      </c>
      <c r="AB119" s="1" t="str">
        <f>Items!$AB$19</f>
        <v>PL(-)</v>
      </c>
    </row>
    <row r="120" spans="2:28" x14ac:dyDescent="0.3">
      <c r="B120" s="26">
        <f t="shared" si="13"/>
        <v>0</v>
      </c>
      <c r="M120" s="1" t="str">
        <f>Items!$M$82</f>
        <v>Оплата операционных расходов</v>
      </c>
      <c r="N120" s="1" t="str">
        <f>Items!$N$106</f>
        <v>Оплата операционных расходов - блок-3</v>
      </c>
      <c r="O120" s="6" t="str">
        <f>Items!$W120</f>
        <v>Операционные расходы - 3-14</v>
      </c>
      <c r="P120" s="1" t="str">
        <f>dbP!$AA$2</f>
        <v>AA</v>
      </c>
      <c r="R120" s="1" t="str">
        <f t="shared" si="19"/>
        <v>Операционные расходы - 3-14</v>
      </c>
      <c r="S120" s="1">
        <f t="shared" si="20"/>
        <v>0</v>
      </c>
      <c r="T120" s="6" t="str">
        <f>Items!$T$19</f>
        <v>CF(-)</v>
      </c>
      <c r="U120" s="1" t="str">
        <f>Items!$U$82</f>
        <v>Операционные расходы</v>
      </c>
      <c r="V120" s="1" t="str">
        <f>Items!$V$106</f>
        <v>Операционные расходы - блок-3</v>
      </c>
      <c r="W120" s="3" t="s">
        <v>245</v>
      </c>
      <c r="X120" s="1" t="str">
        <f>dbP!$AA$2</f>
        <v>AA</v>
      </c>
      <c r="Z120" s="1" t="str">
        <f t="shared" si="21"/>
        <v>Операционные расходы - 3-14</v>
      </c>
      <c r="AA120" s="1">
        <f t="shared" si="22"/>
        <v>0</v>
      </c>
      <c r="AB120" s="1" t="str">
        <f>Items!$AB$19</f>
        <v>PL(-)</v>
      </c>
    </row>
    <row r="121" spans="2:28" x14ac:dyDescent="0.3">
      <c r="B121" s="26">
        <f t="shared" si="13"/>
        <v>0</v>
      </c>
      <c r="M121" s="1" t="str">
        <f>Items!$M$82</f>
        <v>Оплата операционных расходов</v>
      </c>
      <c r="N121" s="1" t="str">
        <f>Items!$N$106</f>
        <v>Оплата операционных расходов - блок-3</v>
      </c>
      <c r="O121" s="6" t="str">
        <f>Items!$W121</f>
        <v>Операционные расходы - 3-15</v>
      </c>
      <c r="P121" s="1" t="str">
        <f>dbP!$AA$2</f>
        <v>AA</v>
      </c>
      <c r="R121" s="1" t="str">
        <f t="shared" si="19"/>
        <v>Операционные расходы - 3-15</v>
      </c>
      <c r="S121" s="1">
        <f t="shared" si="20"/>
        <v>0</v>
      </c>
      <c r="T121" s="6" t="str">
        <f>Items!$T$19</f>
        <v>CF(-)</v>
      </c>
      <c r="U121" s="1" t="str">
        <f>Items!$U$82</f>
        <v>Операционные расходы</v>
      </c>
      <c r="V121" s="1" t="str">
        <f>Items!$V$106</f>
        <v>Операционные расходы - блок-3</v>
      </c>
      <c r="W121" s="3" t="s">
        <v>246</v>
      </c>
      <c r="X121" s="1" t="str">
        <f>dbP!$AA$2</f>
        <v>AA</v>
      </c>
      <c r="Z121" s="1" t="str">
        <f t="shared" si="21"/>
        <v>Операционные расходы - 3-15</v>
      </c>
      <c r="AA121" s="1">
        <f t="shared" si="22"/>
        <v>0</v>
      </c>
      <c r="AB121" s="1" t="str">
        <f>Items!$AB$19</f>
        <v>PL(-)</v>
      </c>
    </row>
    <row r="122" spans="2:28" x14ac:dyDescent="0.3">
      <c r="B122" s="26">
        <f t="shared" si="13"/>
        <v>0</v>
      </c>
      <c r="M122" s="1" t="str">
        <f>Items!$M$82</f>
        <v>Оплата операционных расходов</v>
      </c>
      <c r="N122" s="1" t="str">
        <f>Items!$N$106</f>
        <v>Оплата операционных расходов - блок-3</v>
      </c>
      <c r="O122" s="6" t="str">
        <f>Items!$W122</f>
        <v>Операционные расходы - 3-16</v>
      </c>
      <c r="P122" s="1" t="str">
        <f>dbP!$AA$2</f>
        <v>AA</v>
      </c>
      <c r="R122" s="1" t="str">
        <f t="shared" si="19"/>
        <v>Операционные расходы - 3-16</v>
      </c>
      <c r="S122" s="1">
        <f t="shared" si="20"/>
        <v>0</v>
      </c>
      <c r="T122" s="6" t="str">
        <f>Items!$T$19</f>
        <v>CF(-)</v>
      </c>
      <c r="U122" s="1" t="str">
        <f>Items!$U$82</f>
        <v>Операционные расходы</v>
      </c>
      <c r="V122" s="1" t="str">
        <f>Items!$V$106</f>
        <v>Операционные расходы - блок-3</v>
      </c>
      <c r="W122" s="3" t="s">
        <v>247</v>
      </c>
      <c r="X122" s="1" t="str">
        <f>dbP!$AA$2</f>
        <v>AA</v>
      </c>
      <c r="Z122" s="1" t="str">
        <f t="shared" si="21"/>
        <v>Операционные расходы - 3-16</v>
      </c>
      <c r="AA122" s="1">
        <f t="shared" si="22"/>
        <v>0</v>
      </c>
      <c r="AB122" s="1" t="str">
        <f>Items!$AB$19</f>
        <v>PL(-)</v>
      </c>
    </row>
    <row r="123" spans="2:28" x14ac:dyDescent="0.3">
      <c r="B123" s="26">
        <f t="shared" si="13"/>
        <v>0</v>
      </c>
      <c r="M123" s="1" t="str">
        <f>Items!$M$82</f>
        <v>Оплата операционных расходов</v>
      </c>
      <c r="N123" s="1" t="str">
        <f>Items!$N$106</f>
        <v>Оплата операционных расходов - блок-3</v>
      </c>
      <c r="O123" s="6" t="str">
        <f>Items!$W123</f>
        <v>Операционные расходы - 3-17</v>
      </c>
      <c r="P123" s="1" t="str">
        <f>dbP!$AA$2</f>
        <v>AA</v>
      </c>
      <c r="R123" s="1" t="str">
        <f t="shared" si="19"/>
        <v>Операционные расходы - 3-17</v>
      </c>
      <c r="S123" s="1">
        <f t="shared" si="20"/>
        <v>0</v>
      </c>
      <c r="T123" s="6" t="str">
        <f>Items!$T$19</f>
        <v>CF(-)</v>
      </c>
      <c r="U123" s="1" t="str">
        <f>Items!$U$82</f>
        <v>Операционные расходы</v>
      </c>
      <c r="V123" s="1" t="str">
        <f>Items!$V$106</f>
        <v>Операционные расходы - блок-3</v>
      </c>
      <c r="W123" s="3" t="s">
        <v>248</v>
      </c>
      <c r="X123" s="1" t="str">
        <f>dbP!$AA$2</f>
        <v>AA</v>
      </c>
      <c r="Z123" s="1" t="str">
        <f t="shared" si="21"/>
        <v>Операционные расходы - 3-17</v>
      </c>
      <c r="AA123" s="1">
        <f t="shared" si="22"/>
        <v>0</v>
      </c>
      <c r="AB123" s="1" t="str">
        <f>Items!$AB$19</f>
        <v>PL(-)</v>
      </c>
    </row>
    <row r="124" spans="2:28" x14ac:dyDescent="0.3">
      <c r="B124" s="26">
        <f t="shared" si="13"/>
        <v>0</v>
      </c>
      <c r="M124" s="1" t="str">
        <f>Items!$M$82</f>
        <v>Оплата операционных расходов</v>
      </c>
      <c r="N124" s="3" t="s">
        <v>276</v>
      </c>
      <c r="P124" s="1" t="str">
        <f>dbP!$AA$2</f>
        <v>AA</v>
      </c>
      <c r="R124" s="1" t="str">
        <f t="shared" si="19"/>
        <v>Оплата операционных расходов - блок-4</v>
      </c>
      <c r="S124" s="1">
        <f t="shared" si="20"/>
        <v>0</v>
      </c>
      <c r="U124" s="1" t="str">
        <f>Items!$U$82</f>
        <v>Операционные расходы</v>
      </c>
      <c r="V124" s="3" t="s">
        <v>249</v>
      </c>
      <c r="X124" s="1" t="str">
        <f>dbP!$AA$2</f>
        <v>AA</v>
      </c>
      <c r="Z124" s="1" t="str">
        <f t="shared" si="21"/>
        <v>Операционные расходы - блок-4</v>
      </c>
      <c r="AA124" s="1">
        <f t="shared" si="22"/>
        <v>0</v>
      </c>
    </row>
    <row r="125" spans="2:28" x14ac:dyDescent="0.3">
      <c r="B125" s="26">
        <f t="shared" si="13"/>
        <v>0</v>
      </c>
      <c r="M125" s="1" t="str">
        <f>Items!$M$82</f>
        <v>Оплата операционных расходов</v>
      </c>
      <c r="N125" s="1" t="str">
        <f>Items!$N$124</f>
        <v>Оплата операционных расходов - блок-4</v>
      </c>
      <c r="O125" s="6" t="str">
        <f>Items!$W125</f>
        <v>Операционные расходы - 4-1</v>
      </c>
      <c r="P125" s="1" t="str">
        <f>dbP!$AA$2</f>
        <v>AA</v>
      </c>
      <c r="R125" s="1" t="str">
        <f t="shared" si="19"/>
        <v>Операционные расходы - 4-1</v>
      </c>
      <c r="S125" s="1">
        <f t="shared" si="20"/>
        <v>0</v>
      </c>
      <c r="T125" s="6" t="str">
        <f>Items!$T$19</f>
        <v>CF(-)</v>
      </c>
      <c r="U125" s="1" t="str">
        <f>Items!$U$82</f>
        <v>Операционные расходы</v>
      </c>
      <c r="V125" s="1" t="str">
        <f>Items!$V$124</f>
        <v>Операционные расходы - блок-4</v>
      </c>
      <c r="W125" s="3" t="s">
        <v>250</v>
      </c>
      <c r="X125" s="1" t="str">
        <f>dbP!$AA$2</f>
        <v>AA</v>
      </c>
      <c r="Z125" s="1" t="str">
        <f t="shared" si="21"/>
        <v>Операционные расходы - 4-1</v>
      </c>
      <c r="AA125" s="1">
        <f t="shared" si="22"/>
        <v>0</v>
      </c>
      <c r="AB125" s="1" t="str">
        <f>Items!$AB$19</f>
        <v>PL(-)</v>
      </c>
    </row>
    <row r="126" spans="2:28" x14ac:dyDescent="0.3">
      <c r="B126" s="26">
        <f t="shared" si="13"/>
        <v>0</v>
      </c>
      <c r="M126" s="1" t="str">
        <f>Items!$M$82</f>
        <v>Оплата операционных расходов</v>
      </c>
      <c r="N126" s="1" t="str">
        <f>Items!$N$124</f>
        <v>Оплата операционных расходов - блок-4</v>
      </c>
      <c r="O126" s="6" t="str">
        <f>Items!$W126</f>
        <v>Операционные расходы - 4-2</v>
      </c>
      <c r="P126" s="1" t="str">
        <f>dbP!$AA$2</f>
        <v>AA</v>
      </c>
      <c r="R126" s="1" t="str">
        <f t="shared" si="19"/>
        <v>Операционные расходы - 4-2</v>
      </c>
      <c r="S126" s="1">
        <f t="shared" si="20"/>
        <v>0</v>
      </c>
      <c r="T126" s="6" t="str">
        <f>Items!$T$19</f>
        <v>CF(-)</v>
      </c>
      <c r="U126" s="1" t="str">
        <f>Items!$U$82</f>
        <v>Операционные расходы</v>
      </c>
      <c r="V126" s="1" t="str">
        <f>Items!$V$124</f>
        <v>Операционные расходы - блок-4</v>
      </c>
      <c r="W126" s="3" t="s">
        <v>251</v>
      </c>
      <c r="X126" s="1" t="str">
        <f>dbP!$AA$2</f>
        <v>AA</v>
      </c>
      <c r="Z126" s="1" t="str">
        <f t="shared" si="21"/>
        <v>Операционные расходы - 4-2</v>
      </c>
      <c r="AA126" s="1">
        <f t="shared" si="22"/>
        <v>0</v>
      </c>
      <c r="AB126" s="1" t="str">
        <f>Items!$AB$19</f>
        <v>PL(-)</v>
      </c>
    </row>
    <row r="127" spans="2:28" x14ac:dyDescent="0.3">
      <c r="B127" s="26">
        <f t="shared" si="13"/>
        <v>0</v>
      </c>
      <c r="M127" s="1" t="str">
        <f>Items!$M$82</f>
        <v>Оплата операционных расходов</v>
      </c>
      <c r="N127" s="1" t="str">
        <f>Items!$N$124</f>
        <v>Оплата операционных расходов - блок-4</v>
      </c>
      <c r="O127" s="6" t="str">
        <f>Items!$W127</f>
        <v>Операционные расходы - 4-3</v>
      </c>
      <c r="P127" s="1" t="str">
        <f>dbP!$AA$2</f>
        <v>AA</v>
      </c>
      <c r="R127" s="1" t="str">
        <f t="shared" si="19"/>
        <v>Операционные расходы - 4-3</v>
      </c>
      <c r="S127" s="1">
        <f t="shared" si="20"/>
        <v>0</v>
      </c>
      <c r="T127" s="6" t="str">
        <f>Items!$T$19</f>
        <v>CF(-)</v>
      </c>
      <c r="U127" s="1" t="str">
        <f>Items!$U$82</f>
        <v>Операционные расходы</v>
      </c>
      <c r="V127" s="1" t="str">
        <f>Items!$V$124</f>
        <v>Операционные расходы - блок-4</v>
      </c>
      <c r="W127" s="3" t="s">
        <v>252</v>
      </c>
      <c r="X127" s="1" t="str">
        <f>dbP!$AA$2</f>
        <v>AA</v>
      </c>
      <c r="Z127" s="1" t="str">
        <f t="shared" si="21"/>
        <v>Операционные расходы - 4-3</v>
      </c>
      <c r="AA127" s="1">
        <f t="shared" si="22"/>
        <v>0</v>
      </c>
      <c r="AB127" s="1" t="str">
        <f>Items!$AB$19</f>
        <v>PL(-)</v>
      </c>
    </row>
    <row r="128" spans="2:28" x14ac:dyDescent="0.3">
      <c r="B128" s="26">
        <f t="shared" si="13"/>
        <v>0</v>
      </c>
      <c r="M128" s="1" t="str">
        <f>Items!$M$82</f>
        <v>Оплата операционных расходов</v>
      </c>
      <c r="N128" s="1" t="str">
        <f>Items!$N$124</f>
        <v>Оплата операционных расходов - блок-4</v>
      </c>
      <c r="O128" s="6" t="str">
        <f>Items!$W128</f>
        <v>Операционные расходы - 4-4</v>
      </c>
      <c r="P128" s="1" t="str">
        <f>dbP!$AA$2</f>
        <v>AA</v>
      </c>
      <c r="R128" s="1" t="str">
        <f t="shared" si="19"/>
        <v>Операционные расходы - 4-4</v>
      </c>
      <c r="S128" s="1">
        <f t="shared" si="20"/>
        <v>0</v>
      </c>
      <c r="T128" s="6" t="str">
        <f>Items!$T$19</f>
        <v>CF(-)</v>
      </c>
      <c r="U128" s="1" t="str">
        <f>Items!$U$82</f>
        <v>Операционные расходы</v>
      </c>
      <c r="V128" s="1" t="str">
        <f>Items!$V$124</f>
        <v>Операционные расходы - блок-4</v>
      </c>
      <c r="W128" s="3" t="s">
        <v>253</v>
      </c>
      <c r="X128" s="1" t="str">
        <f>dbP!$AA$2</f>
        <v>AA</v>
      </c>
      <c r="Z128" s="1" t="str">
        <f t="shared" si="21"/>
        <v>Операционные расходы - 4-4</v>
      </c>
      <c r="AA128" s="1">
        <f t="shared" si="22"/>
        <v>0</v>
      </c>
      <c r="AB128" s="1" t="str">
        <f>Items!$AB$19</f>
        <v>PL(-)</v>
      </c>
    </row>
    <row r="129" spans="2:28" x14ac:dyDescent="0.3">
      <c r="B129" s="26">
        <f t="shared" si="13"/>
        <v>0</v>
      </c>
      <c r="M129" s="1" t="str">
        <f>Items!$M$82</f>
        <v>Оплата операционных расходов</v>
      </c>
      <c r="N129" s="1" t="str">
        <f>Items!$N$124</f>
        <v>Оплата операционных расходов - блок-4</v>
      </c>
      <c r="O129" s="6" t="str">
        <f>Items!$W129</f>
        <v>Операционные расходы - 4-5</v>
      </c>
      <c r="P129" s="1" t="str">
        <f>dbP!$AA$2</f>
        <v>AA</v>
      </c>
      <c r="R129" s="1" t="str">
        <f t="shared" si="19"/>
        <v>Операционные расходы - 4-5</v>
      </c>
      <c r="S129" s="1">
        <f t="shared" si="20"/>
        <v>0</v>
      </c>
      <c r="T129" s="6" t="str">
        <f>Items!$T$19</f>
        <v>CF(-)</v>
      </c>
      <c r="U129" s="1" t="str">
        <f>Items!$U$82</f>
        <v>Операционные расходы</v>
      </c>
      <c r="V129" s="1" t="str">
        <f>Items!$V$124</f>
        <v>Операционные расходы - блок-4</v>
      </c>
      <c r="W129" s="3" t="s">
        <v>254</v>
      </c>
      <c r="X129" s="1" t="str">
        <f>dbP!$AA$2</f>
        <v>AA</v>
      </c>
      <c r="Z129" s="1" t="str">
        <f t="shared" si="21"/>
        <v>Операционные расходы - 4-5</v>
      </c>
      <c r="AA129" s="1">
        <f t="shared" si="22"/>
        <v>0</v>
      </c>
      <c r="AB129" s="1" t="str">
        <f>Items!$AB$19</f>
        <v>PL(-)</v>
      </c>
    </row>
    <row r="130" spans="2:28" x14ac:dyDescent="0.3">
      <c r="B130" s="26">
        <f t="shared" si="13"/>
        <v>0</v>
      </c>
      <c r="M130" s="1" t="str">
        <f>Items!$M$82</f>
        <v>Оплата операционных расходов</v>
      </c>
      <c r="N130" s="1" t="str">
        <f>Items!$N$124</f>
        <v>Оплата операционных расходов - блок-4</v>
      </c>
      <c r="O130" s="6" t="str">
        <f>Items!$W130</f>
        <v>Операционные расходы - 4-6</v>
      </c>
      <c r="P130" s="1" t="str">
        <f>dbP!$AA$2</f>
        <v>AA</v>
      </c>
      <c r="R130" s="1" t="str">
        <f t="shared" si="19"/>
        <v>Операционные расходы - 4-6</v>
      </c>
      <c r="S130" s="1">
        <f t="shared" si="20"/>
        <v>0</v>
      </c>
      <c r="T130" s="6" t="str">
        <f>Items!$T$19</f>
        <v>CF(-)</v>
      </c>
      <c r="U130" s="1" t="str">
        <f>Items!$U$82</f>
        <v>Операционные расходы</v>
      </c>
      <c r="V130" s="1" t="str">
        <f>Items!$V$124</f>
        <v>Операционные расходы - блок-4</v>
      </c>
      <c r="W130" s="3" t="s">
        <v>255</v>
      </c>
      <c r="X130" s="1" t="str">
        <f>dbP!$AA$2</f>
        <v>AA</v>
      </c>
      <c r="Z130" s="1" t="str">
        <f t="shared" si="21"/>
        <v>Операционные расходы - 4-6</v>
      </c>
      <c r="AA130" s="1">
        <f t="shared" si="22"/>
        <v>0</v>
      </c>
      <c r="AB130" s="1" t="str">
        <f>Items!$AB$19</f>
        <v>PL(-)</v>
      </c>
    </row>
    <row r="131" spans="2:28" x14ac:dyDescent="0.3">
      <c r="B131" s="26">
        <f t="shared" si="13"/>
        <v>0</v>
      </c>
      <c r="M131" s="1" t="str">
        <f>Items!$M$82</f>
        <v>Оплата операционных расходов</v>
      </c>
      <c r="N131" s="1" t="str">
        <f>Items!$N$124</f>
        <v>Оплата операционных расходов - блок-4</v>
      </c>
      <c r="O131" s="6" t="str">
        <f>Items!$W131</f>
        <v>Операционные расходы - 4-7</v>
      </c>
      <c r="P131" s="1" t="str">
        <f>dbP!$AA$2</f>
        <v>AA</v>
      </c>
      <c r="R131" s="1" t="str">
        <f t="shared" si="19"/>
        <v>Операционные расходы - 4-7</v>
      </c>
      <c r="S131" s="1">
        <f t="shared" si="20"/>
        <v>0</v>
      </c>
      <c r="T131" s="6" t="str">
        <f>Items!$T$19</f>
        <v>CF(-)</v>
      </c>
      <c r="U131" s="1" t="str">
        <f>Items!$U$82</f>
        <v>Операционные расходы</v>
      </c>
      <c r="V131" s="1" t="str">
        <f>Items!$V$124</f>
        <v>Операционные расходы - блок-4</v>
      </c>
      <c r="W131" s="3" t="s">
        <v>256</v>
      </c>
      <c r="X131" s="1" t="str">
        <f>dbP!$AA$2</f>
        <v>AA</v>
      </c>
      <c r="Z131" s="1" t="str">
        <f t="shared" si="21"/>
        <v>Операционные расходы - 4-7</v>
      </c>
      <c r="AA131" s="1">
        <f t="shared" si="22"/>
        <v>0</v>
      </c>
      <c r="AB131" s="1" t="str">
        <f>Items!$AB$19</f>
        <v>PL(-)</v>
      </c>
    </row>
    <row r="132" spans="2:28" x14ac:dyDescent="0.3">
      <c r="B132" s="26">
        <f t="shared" si="13"/>
        <v>0</v>
      </c>
      <c r="M132" s="1" t="str">
        <f>Items!$M$82</f>
        <v>Оплата операционных расходов</v>
      </c>
      <c r="N132" s="1" t="str">
        <f>Items!$N$124</f>
        <v>Оплата операционных расходов - блок-4</v>
      </c>
      <c r="O132" s="6" t="str">
        <f>Items!$W132</f>
        <v>Операционные расходы - 4-8</v>
      </c>
      <c r="P132" s="1" t="str">
        <f>dbP!$AA$2</f>
        <v>AA</v>
      </c>
      <c r="R132" s="1" t="str">
        <f t="shared" si="19"/>
        <v>Операционные расходы - 4-8</v>
      </c>
      <c r="S132" s="1">
        <f t="shared" si="20"/>
        <v>0</v>
      </c>
      <c r="T132" s="6" t="str">
        <f>Items!$T$19</f>
        <v>CF(-)</v>
      </c>
      <c r="U132" s="1" t="str">
        <f>Items!$U$82</f>
        <v>Операционные расходы</v>
      </c>
      <c r="V132" s="1" t="str">
        <f>Items!$V$124</f>
        <v>Операционные расходы - блок-4</v>
      </c>
      <c r="W132" s="3" t="s">
        <v>257</v>
      </c>
      <c r="X132" s="1" t="str">
        <f>dbP!$AA$2</f>
        <v>AA</v>
      </c>
      <c r="Z132" s="1" t="str">
        <f t="shared" si="21"/>
        <v>Операционные расходы - 4-8</v>
      </c>
      <c r="AA132" s="1">
        <f t="shared" si="22"/>
        <v>0</v>
      </c>
      <c r="AB132" s="1" t="str">
        <f>Items!$AB$19</f>
        <v>PL(-)</v>
      </c>
    </row>
    <row r="133" spans="2:28" x14ac:dyDescent="0.3">
      <c r="B133" s="26">
        <f t="shared" si="13"/>
        <v>0</v>
      </c>
      <c r="M133" s="1" t="str">
        <f>Items!$M$82</f>
        <v>Оплата операционных расходов</v>
      </c>
      <c r="N133" s="1" t="str">
        <f>Items!$N$124</f>
        <v>Оплата операционных расходов - блок-4</v>
      </c>
      <c r="O133" s="6" t="str">
        <f>Items!$W133</f>
        <v>Операционные расходы - 4-9</v>
      </c>
      <c r="P133" s="1" t="str">
        <f>dbP!$AA$2</f>
        <v>AA</v>
      </c>
      <c r="R133" s="1" t="str">
        <f t="shared" si="19"/>
        <v>Операционные расходы - 4-9</v>
      </c>
      <c r="S133" s="1">
        <f t="shared" si="20"/>
        <v>0</v>
      </c>
      <c r="T133" s="6" t="str">
        <f>Items!$T$19</f>
        <v>CF(-)</v>
      </c>
      <c r="U133" s="1" t="str">
        <f>Items!$U$82</f>
        <v>Операционные расходы</v>
      </c>
      <c r="V133" s="1" t="str">
        <f>Items!$V$124</f>
        <v>Операционные расходы - блок-4</v>
      </c>
      <c r="W133" s="3" t="s">
        <v>258</v>
      </c>
      <c r="X133" s="1" t="str">
        <f>dbP!$AA$2</f>
        <v>AA</v>
      </c>
      <c r="Z133" s="1" t="str">
        <f t="shared" si="21"/>
        <v>Операционные расходы - 4-9</v>
      </c>
      <c r="AA133" s="1">
        <f t="shared" si="22"/>
        <v>0</v>
      </c>
      <c r="AB133" s="1" t="str">
        <f>Items!$AB$19</f>
        <v>PL(-)</v>
      </c>
    </row>
    <row r="134" spans="2:28" x14ac:dyDescent="0.3">
      <c r="B134" s="26">
        <f t="shared" si="13"/>
        <v>0</v>
      </c>
      <c r="M134" s="1" t="str">
        <f>Items!$M$82</f>
        <v>Оплата операционных расходов</v>
      </c>
      <c r="N134" s="1" t="str">
        <f>Items!$N$124</f>
        <v>Оплата операционных расходов - блок-4</v>
      </c>
      <c r="O134" s="6" t="str">
        <f>Items!$W134</f>
        <v>Операционные расходы - 4-10</v>
      </c>
      <c r="P134" s="1" t="str">
        <f>dbP!$AA$2</f>
        <v>AA</v>
      </c>
      <c r="R134" s="1" t="str">
        <f t="shared" si="19"/>
        <v>Операционные расходы - 4-10</v>
      </c>
      <c r="S134" s="1">
        <f t="shared" si="20"/>
        <v>0</v>
      </c>
      <c r="T134" s="6" t="str">
        <f>Items!$T$19</f>
        <v>CF(-)</v>
      </c>
      <c r="U134" s="1" t="str">
        <f>Items!$U$82</f>
        <v>Операционные расходы</v>
      </c>
      <c r="V134" s="1" t="str">
        <f>Items!$V$124</f>
        <v>Операционные расходы - блок-4</v>
      </c>
      <c r="W134" s="3" t="s">
        <v>259</v>
      </c>
      <c r="X134" s="1" t="str">
        <f>dbP!$AA$2</f>
        <v>AA</v>
      </c>
      <c r="Z134" s="1" t="str">
        <f t="shared" si="21"/>
        <v>Операционные расходы - 4-10</v>
      </c>
      <c r="AA134" s="1">
        <f t="shared" si="22"/>
        <v>0</v>
      </c>
      <c r="AB134" s="1" t="str">
        <f>Items!$AB$19</f>
        <v>PL(-)</v>
      </c>
    </row>
    <row r="135" spans="2:28" x14ac:dyDescent="0.3">
      <c r="B135" s="26">
        <f t="shared" si="13"/>
        <v>0</v>
      </c>
      <c r="M135" s="1" t="str">
        <f>Items!$M$82</f>
        <v>Оплата операционных расходов</v>
      </c>
      <c r="N135" s="3" t="s">
        <v>277</v>
      </c>
      <c r="P135" s="1" t="str">
        <f>dbP!$AA$2</f>
        <v>AA</v>
      </c>
      <c r="R135" s="1" t="str">
        <f t="shared" si="19"/>
        <v>Оплата операционных расходов - блок-5</v>
      </c>
      <c r="S135" s="1">
        <f t="shared" si="20"/>
        <v>0</v>
      </c>
      <c r="U135" s="1" t="str">
        <f>Items!$U$82</f>
        <v>Операционные расходы</v>
      </c>
      <c r="V135" s="3" t="s">
        <v>260</v>
      </c>
      <c r="X135" s="1" t="str">
        <f>dbP!$AA$2</f>
        <v>AA</v>
      </c>
      <c r="Z135" s="1" t="str">
        <f t="shared" si="21"/>
        <v>Операционные расходы - блок-5</v>
      </c>
      <c r="AA135" s="1">
        <f t="shared" si="22"/>
        <v>0</v>
      </c>
    </row>
    <row r="136" spans="2:28" x14ac:dyDescent="0.3">
      <c r="B136" s="26">
        <f t="shared" si="13"/>
        <v>0</v>
      </c>
      <c r="M136" s="1" t="str">
        <f>Items!$M$82</f>
        <v>Оплата операционных расходов</v>
      </c>
      <c r="N136" s="1" t="str">
        <f>Items!$N$135</f>
        <v>Оплата операционных расходов - блок-5</v>
      </c>
      <c r="O136" s="6" t="str">
        <f>Items!$W136</f>
        <v>Операционные расходы - 5-1</v>
      </c>
      <c r="P136" s="1" t="str">
        <f>dbP!$AA$2</f>
        <v>AA</v>
      </c>
      <c r="R136" s="1" t="str">
        <f t="shared" si="19"/>
        <v>Операционные расходы - 5-1</v>
      </c>
      <c r="S136" s="1">
        <f t="shared" si="20"/>
        <v>0</v>
      </c>
      <c r="T136" s="6" t="str">
        <f>Items!$T$19</f>
        <v>CF(-)</v>
      </c>
      <c r="U136" s="1" t="str">
        <f>Items!$U$82</f>
        <v>Операционные расходы</v>
      </c>
      <c r="V136" s="1" t="str">
        <f>Items!$V$135</f>
        <v>Операционные расходы - блок-5</v>
      </c>
      <c r="W136" s="3" t="s">
        <v>261</v>
      </c>
      <c r="X136" s="1" t="str">
        <f>dbP!$AA$2</f>
        <v>AA</v>
      </c>
      <c r="Z136" s="1" t="str">
        <f t="shared" si="21"/>
        <v>Операционные расходы - 5-1</v>
      </c>
      <c r="AA136" s="1">
        <f t="shared" si="22"/>
        <v>0</v>
      </c>
      <c r="AB136" s="1" t="str">
        <f>Items!$AB$19</f>
        <v>PL(-)</v>
      </c>
    </row>
    <row r="137" spans="2:28" x14ac:dyDescent="0.3">
      <c r="B137" s="26">
        <f t="shared" si="13"/>
        <v>0</v>
      </c>
      <c r="M137" s="1" t="str">
        <f>Items!$M$82</f>
        <v>Оплата операционных расходов</v>
      </c>
      <c r="N137" s="1" t="str">
        <f>Items!$N$135</f>
        <v>Оплата операционных расходов - блок-5</v>
      </c>
      <c r="O137" s="6" t="str">
        <f>Items!$W137</f>
        <v>Операционные расходы - 5-2</v>
      </c>
      <c r="P137" s="1" t="str">
        <f>dbP!$AA$2</f>
        <v>AA</v>
      </c>
      <c r="R137" s="1" t="str">
        <f t="shared" si="19"/>
        <v>Операционные расходы - 5-2</v>
      </c>
      <c r="S137" s="1">
        <f t="shared" si="20"/>
        <v>0</v>
      </c>
      <c r="T137" s="6" t="str">
        <f>Items!$T$19</f>
        <v>CF(-)</v>
      </c>
      <c r="U137" s="1" t="str">
        <f>Items!$U$82</f>
        <v>Операционные расходы</v>
      </c>
      <c r="V137" s="1" t="str">
        <f>Items!$V$135</f>
        <v>Операционные расходы - блок-5</v>
      </c>
      <c r="W137" s="3" t="s">
        <v>262</v>
      </c>
      <c r="X137" s="1" t="str">
        <f>dbP!$AA$2</f>
        <v>AA</v>
      </c>
      <c r="Z137" s="1" t="str">
        <f t="shared" si="21"/>
        <v>Операционные расходы - 5-2</v>
      </c>
      <c r="AA137" s="1">
        <f t="shared" si="22"/>
        <v>0</v>
      </c>
      <c r="AB137" s="1" t="str">
        <f>Items!$AB$19</f>
        <v>PL(-)</v>
      </c>
    </row>
    <row r="138" spans="2:28" x14ac:dyDescent="0.3">
      <c r="B138" s="26">
        <f t="shared" ref="B138:B201" si="25">IF(AND(J138=0,R138=0,Z138=0),0,IF(OR(COUNTIF(M:M,E138)&lt;&gt;0,COUNTIF(U:U,E138)&lt;&gt;0),1,IF(OR(COUNTIF(E:E,M138)&lt;&gt;0,COUNTIF(U:U,M138)&lt;&gt;0),2,IF(OR(COUNTIF(E:E,U138)&lt;&gt;0,COUNTIF(M:M,U138)&lt;&gt;0),3,0))))</f>
        <v>0</v>
      </c>
      <c r="M138" s="1" t="str">
        <f>Items!$M$82</f>
        <v>Оплата операционных расходов</v>
      </c>
      <c r="N138" s="1" t="str">
        <f>Items!$N$135</f>
        <v>Оплата операционных расходов - блок-5</v>
      </c>
      <c r="O138" s="6" t="str">
        <f>Items!$W138</f>
        <v>Операционные расходы - 5-3</v>
      </c>
      <c r="P138" s="1" t="str">
        <f>dbP!$AA$2</f>
        <v>AA</v>
      </c>
      <c r="R138" s="1" t="str">
        <f t="shared" si="19"/>
        <v>Операционные расходы - 5-3</v>
      </c>
      <c r="S138" s="1">
        <f t="shared" si="20"/>
        <v>0</v>
      </c>
      <c r="T138" s="6" t="str">
        <f>Items!$T$19</f>
        <v>CF(-)</v>
      </c>
      <c r="U138" s="1" t="str">
        <f>Items!$U$82</f>
        <v>Операционные расходы</v>
      </c>
      <c r="V138" s="1" t="str">
        <f>Items!$V$135</f>
        <v>Операционные расходы - блок-5</v>
      </c>
      <c r="W138" s="3" t="s">
        <v>263</v>
      </c>
      <c r="X138" s="1" t="str">
        <f>dbP!$AA$2</f>
        <v>AA</v>
      </c>
      <c r="Z138" s="1" t="str">
        <f t="shared" si="21"/>
        <v>Операционные расходы - 5-3</v>
      </c>
      <c r="AA138" s="1">
        <f t="shared" si="22"/>
        <v>0</v>
      </c>
      <c r="AB138" s="1" t="str">
        <f>Items!$AB$19</f>
        <v>PL(-)</v>
      </c>
    </row>
    <row r="139" spans="2:28" x14ac:dyDescent="0.3">
      <c r="B139" s="26">
        <f t="shared" si="25"/>
        <v>0</v>
      </c>
      <c r="M139" s="1" t="str">
        <f>Items!$M$82</f>
        <v>Оплата операционных расходов</v>
      </c>
      <c r="N139" s="1" t="str">
        <f>Items!$N$135</f>
        <v>Оплата операционных расходов - блок-5</v>
      </c>
      <c r="O139" s="6" t="str">
        <f>Items!$W139</f>
        <v>Операционные расходы - 5-4</v>
      </c>
      <c r="P139" s="1" t="str">
        <f>dbP!$AA$2</f>
        <v>AA</v>
      </c>
      <c r="R139" s="1" t="str">
        <f t="shared" si="19"/>
        <v>Операционные расходы - 5-4</v>
      </c>
      <c r="S139" s="1">
        <f t="shared" si="20"/>
        <v>0</v>
      </c>
      <c r="T139" s="6" t="str">
        <f>Items!$T$19</f>
        <v>CF(-)</v>
      </c>
      <c r="U139" s="1" t="str">
        <f>Items!$U$82</f>
        <v>Операционные расходы</v>
      </c>
      <c r="V139" s="1" t="str">
        <f>Items!$V$135</f>
        <v>Операционные расходы - блок-5</v>
      </c>
      <c r="W139" s="3" t="s">
        <v>264</v>
      </c>
      <c r="X139" s="1" t="str">
        <f>dbP!$AA$2</f>
        <v>AA</v>
      </c>
      <c r="Z139" s="1" t="str">
        <f t="shared" si="21"/>
        <v>Операционные расходы - 5-4</v>
      </c>
      <c r="AA139" s="1">
        <f t="shared" si="22"/>
        <v>0</v>
      </c>
      <c r="AB139" s="1" t="str">
        <f>Items!$AB$19</f>
        <v>PL(-)</v>
      </c>
    </row>
    <row r="140" spans="2:28" x14ac:dyDescent="0.3">
      <c r="B140" s="26">
        <f t="shared" si="25"/>
        <v>0</v>
      </c>
      <c r="M140" s="1" t="str">
        <f>Items!$M$82</f>
        <v>Оплата операционных расходов</v>
      </c>
      <c r="N140" s="1" t="str">
        <f>Items!$N$135</f>
        <v>Оплата операционных расходов - блок-5</v>
      </c>
      <c r="O140" s="6" t="str">
        <f>Items!$W140</f>
        <v>Операционные расходы - 5-5</v>
      </c>
      <c r="P140" s="1" t="str">
        <f>dbP!$AA$2</f>
        <v>AA</v>
      </c>
      <c r="R140" s="1" t="str">
        <f t="shared" si="19"/>
        <v>Операционные расходы - 5-5</v>
      </c>
      <c r="S140" s="1">
        <f t="shared" si="20"/>
        <v>0</v>
      </c>
      <c r="T140" s="6" t="str">
        <f>Items!$T$19</f>
        <v>CF(-)</v>
      </c>
      <c r="U140" s="1" t="str">
        <f>Items!$U$82</f>
        <v>Операционные расходы</v>
      </c>
      <c r="V140" s="1" t="str">
        <f>Items!$V$135</f>
        <v>Операционные расходы - блок-5</v>
      </c>
      <c r="W140" s="3" t="s">
        <v>265</v>
      </c>
      <c r="X140" s="1" t="str">
        <f>dbP!$AA$2</f>
        <v>AA</v>
      </c>
      <c r="Z140" s="1" t="str">
        <f t="shared" si="21"/>
        <v>Операционные расходы - 5-5</v>
      </c>
      <c r="AA140" s="1">
        <f t="shared" si="22"/>
        <v>0</v>
      </c>
      <c r="AB140" s="1" t="str">
        <f>Items!$AB$19</f>
        <v>PL(-)</v>
      </c>
    </row>
    <row r="141" spans="2:28" x14ac:dyDescent="0.3">
      <c r="B141" s="26">
        <f t="shared" si="25"/>
        <v>0</v>
      </c>
      <c r="M141" s="1" t="str">
        <f>Items!$M$82</f>
        <v>Оплата операционных расходов</v>
      </c>
      <c r="N141" s="1" t="str">
        <f>Items!$N$135</f>
        <v>Оплата операционных расходов - блок-5</v>
      </c>
      <c r="O141" s="6" t="str">
        <f>Items!$W141</f>
        <v>Операционные расходы - 5-6</v>
      </c>
      <c r="P141" s="1" t="str">
        <f>dbP!$AA$2</f>
        <v>AA</v>
      </c>
      <c r="R141" s="1" t="str">
        <f t="shared" si="19"/>
        <v>Операционные расходы - 5-6</v>
      </c>
      <c r="S141" s="1">
        <f t="shared" si="20"/>
        <v>0</v>
      </c>
      <c r="T141" s="6" t="str">
        <f>Items!$T$19</f>
        <v>CF(-)</v>
      </c>
      <c r="U141" s="1" t="str">
        <f>Items!$U$82</f>
        <v>Операционные расходы</v>
      </c>
      <c r="V141" s="1" t="str">
        <f>Items!$V$135</f>
        <v>Операционные расходы - блок-5</v>
      </c>
      <c r="W141" s="3" t="s">
        <v>266</v>
      </c>
      <c r="X141" s="1" t="str">
        <f>dbP!$AA$2</f>
        <v>AA</v>
      </c>
      <c r="Z141" s="1" t="str">
        <f t="shared" si="21"/>
        <v>Операционные расходы - 5-6</v>
      </c>
      <c r="AA141" s="1">
        <f t="shared" si="22"/>
        <v>0</v>
      </c>
      <c r="AB141" s="1" t="str">
        <f>Items!$AB$19</f>
        <v>PL(-)</v>
      </c>
    </row>
    <row r="142" spans="2:28" x14ac:dyDescent="0.3">
      <c r="B142" s="26">
        <f t="shared" si="25"/>
        <v>0</v>
      </c>
      <c r="M142" s="1" t="str">
        <f>Items!$M$82</f>
        <v>Оплата операционных расходов</v>
      </c>
      <c r="N142" s="1" t="str">
        <f>Items!$N$135</f>
        <v>Оплата операционных расходов - блок-5</v>
      </c>
      <c r="O142" s="6" t="str">
        <f>Items!$W142</f>
        <v>Операционные расходы - 5-7</v>
      </c>
      <c r="P142" s="1" t="str">
        <f>dbP!$AA$2</f>
        <v>AA</v>
      </c>
      <c r="R142" s="1" t="str">
        <f t="shared" si="19"/>
        <v>Операционные расходы - 5-7</v>
      </c>
      <c r="S142" s="1">
        <f t="shared" si="20"/>
        <v>0</v>
      </c>
      <c r="T142" s="6" t="str">
        <f>Items!$T$19</f>
        <v>CF(-)</v>
      </c>
      <c r="U142" s="1" t="str">
        <f>Items!$U$82</f>
        <v>Операционные расходы</v>
      </c>
      <c r="V142" s="1" t="str">
        <f>Items!$V$135</f>
        <v>Операционные расходы - блок-5</v>
      </c>
      <c r="W142" s="3" t="s">
        <v>267</v>
      </c>
      <c r="X142" s="1" t="str">
        <f>dbP!$AA$2</f>
        <v>AA</v>
      </c>
      <c r="Z142" s="1" t="str">
        <f t="shared" si="21"/>
        <v>Операционные расходы - 5-7</v>
      </c>
      <c r="AA142" s="1">
        <f t="shared" si="22"/>
        <v>0</v>
      </c>
      <c r="AB142" s="1" t="str">
        <f>Items!$AB$19</f>
        <v>PL(-)</v>
      </c>
    </row>
    <row r="143" spans="2:28" x14ac:dyDescent="0.3">
      <c r="B143" s="26">
        <f t="shared" si="25"/>
        <v>0</v>
      </c>
      <c r="M143" s="1" t="str">
        <f>Items!$M$82</f>
        <v>Оплата операционных расходов</v>
      </c>
      <c r="N143" s="1" t="str">
        <f>Items!$N$135</f>
        <v>Оплата операционных расходов - блок-5</v>
      </c>
      <c r="O143" s="6" t="str">
        <f>Items!$W143</f>
        <v>Операционные расходы - 5-8</v>
      </c>
      <c r="P143" s="1" t="str">
        <f>dbP!$AA$2</f>
        <v>AA</v>
      </c>
      <c r="R143" s="1" t="str">
        <f t="shared" si="19"/>
        <v>Операционные расходы - 5-8</v>
      </c>
      <c r="S143" s="1">
        <f t="shared" si="20"/>
        <v>0</v>
      </c>
      <c r="T143" s="6" t="str">
        <f>Items!$T$19</f>
        <v>CF(-)</v>
      </c>
      <c r="U143" s="1" t="str">
        <f>Items!$U$82</f>
        <v>Операционные расходы</v>
      </c>
      <c r="V143" s="1" t="str">
        <f>Items!$V$135</f>
        <v>Операционные расходы - блок-5</v>
      </c>
      <c r="W143" s="3" t="s">
        <v>268</v>
      </c>
      <c r="X143" s="1" t="str">
        <f>dbP!$AA$2</f>
        <v>AA</v>
      </c>
      <c r="Z143" s="1" t="str">
        <f t="shared" si="21"/>
        <v>Операционные расходы - 5-8</v>
      </c>
      <c r="AA143" s="1">
        <f t="shared" si="22"/>
        <v>0</v>
      </c>
      <c r="AB143" s="1" t="str">
        <f>Items!$AB$19</f>
        <v>PL(-)</v>
      </c>
    </row>
    <row r="144" spans="2:28" x14ac:dyDescent="0.3">
      <c r="B144" s="26">
        <f t="shared" si="25"/>
        <v>0</v>
      </c>
      <c r="M144" s="1" t="str">
        <f>Items!$M$82</f>
        <v>Оплата операционных расходов</v>
      </c>
      <c r="N144" s="1" t="str">
        <f>Items!$N$135</f>
        <v>Оплата операционных расходов - блок-5</v>
      </c>
      <c r="O144" s="6" t="str">
        <f>Items!$W144</f>
        <v>Операционные расходы - 5-9</v>
      </c>
      <c r="P144" s="1" t="str">
        <f>dbP!$AA$2</f>
        <v>AA</v>
      </c>
      <c r="R144" s="1" t="str">
        <f t="shared" si="19"/>
        <v>Операционные расходы - 5-9</v>
      </c>
      <c r="S144" s="1">
        <f t="shared" si="20"/>
        <v>0</v>
      </c>
      <c r="T144" s="6" t="str">
        <f>Items!$T$19</f>
        <v>CF(-)</v>
      </c>
      <c r="U144" s="1" t="str">
        <f>Items!$U$82</f>
        <v>Операционные расходы</v>
      </c>
      <c r="V144" s="1" t="str">
        <f>Items!$V$135</f>
        <v>Операционные расходы - блок-5</v>
      </c>
      <c r="W144" s="3" t="s">
        <v>269</v>
      </c>
      <c r="X144" s="1" t="str">
        <f>dbP!$AA$2</f>
        <v>AA</v>
      </c>
      <c r="Z144" s="1" t="str">
        <f t="shared" si="21"/>
        <v>Операционные расходы - 5-9</v>
      </c>
      <c r="AA144" s="1">
        <f t="shared" si="22"/>
        <v>0</v>
      </c>
      <c r="AB144" s="1" t="str">
        <f>Items!$AB$19</f>
        <v>PL(-)</v>
      </c>
    </row>
    <row r="145" spans="2:28" x14ac:dyDescent="0.3">
      <c r="B145" s="26">
        <f t="shared" si="25"/>
        <v>0</v>
      </c>
      <c r="M145" s="1" t="str">
        <f>Items!$M$82</f>
        <v>Оплата операционных расходов</v>
      </c>
      <c r="N145" s="1" t="str">
        <f>Items!$N$135</f>
        <v>Оплата операционных расходов - блок-5</v>
      </c>
      <c r="O145" s="6" t="str">
        <f>Items!$W145</f>
        <v>Операционные расходы - 5-10</v>
      </c>
      <c r="P145" s="1" t="str">
        <f>dbP!$AA$2</f>
        <v>AA</v>
      </c>
      <c r="R145" s="1" t="str">
        <f t="shared" si="19"/>
        <v>Операционные расходы - 5-10</v>
      </c>
      <c r="S145" s="1">
        <f t="shared" si="20"/>
        <v>0</v>
      </c>
      <c r="T145" s="6" t="str">
        <f>Items!$T$19</f>
        <v>CF(-)</v>
      </c>
      <c r="U145" s="1" t="str">
        <f>Items!$U$82</f>
        <v>Операционные расходы</v>
      </c>
      <c r="V145" s="1" t="str">
        <f>Items!$V$135</f>
        <v>Операционные расходы - блок-5</v>
      </c>
      <c r="W145" s="3" t="s">
        <v>270</v>
      </c>
      <c r="X145" s="1" t="str">
        <f>dbP!$AA$2</f>
        <v>AA</v>
      </c>
      <c r="Z145" s="1" t="str">
        <f t="shared" si="21"/>
        <v>Операционные расходы - 5-10</v>
      </c>
      <c r="AA145" s="1">
        <f t="shared" si="22"/>
        <v>0</v>
      </c>
      <c r="AB145" s="1" t="str">
        <f>Items!$AB$19</f>
        <v>PL(-)</v>
      </c>
    </row>
    <row r="146" spans="2:28" x14ac:dyDescent="0.3">
      <c r="B146" s="26">
        <f t="shared" si="25"/>
        <v>0</v>
      </c>
      <c r="M146" s="3" t="s">
        <v>278</v>
      </c>
      <c r="R146" s="1" t="str">
        <f t="shared" ref="R146" si="26">IF(O146&lt;&gt;"",O146,IF(N146&lt;&gt;"",N146,M146))</f>
        <v>Операционный денежный поток</v>
      </c>
      <c r="S146" s="1">
        <f t="shared" ref="S146" si="27">IF(OR(R146=0,R146=""),0,IF(AND(N146&lt;&gt;"",O146=""),IF(COUNTIFS(M:M,M146,N:N,N146,O:O,"")=1,0,1),IF(COUNTIF(R:R,R146)=1,0,1)))</f>
        <v>0</v>
      </c>
      <c r="T146" s="1" t="str">
        <f>Items!$T$81</f>
        <v>CF</v>
      </c>
      <c r="U146" s="3" t="s">
        <v>271</v>
      </c>
      <c r="X146" s="1" t="str">
        <f>dbP!$AA$2</f>
        <v>AA</v>
      </c>
      <c r="Z146" s="1" t="str">
        <f t="shared" ref="Z146" si="28">IF(W146&lt;&gt;"",W146,IF(V146&lt;&gt;"",V146,U146))</f>
        <v>Операционная прибыль (EBITDA)</v>
      </c>
      <c r="AA146" s="1">
        <f t="shared" ref="AA146" si="29">IF(OR(Z146=0,Z146=""),0,IF(AND(V146&lt;&gt;"",W146=""),IF(COUNTIFS(U:U,U146,V:V,V146,W:W,"")=1,0,1),IF(COUNTIF(Z:Z,Z146)=1,0,1)))</f>
        <v>0</v>
      </c>
      <c r="AB146" s="1" t="str">
        <f>Items!$AB$81</f>
        <v>PL</v>
      </c>
    </row>
    <row r="147" spans="2:28" x14ac:dyDescent="0.3">
      <c r="B147" s="26">
        <f t="shared" si="25"/>
        <v>0</v>
      </c>
    </row>
    <row r="148" spans="2:28" x14ac:dyDescent="0.3">
      <c r="B148" s="26">
        <f t="shared" si="25"/>
        <v>0</v>
      </c>
    </row>
    <row r="149" spans="2:28" x14ac:dyDescent="0.3">
      <c r="B149" s="26">
        <f t="shared" si="25"/>
        <v>0</v>
      </c>
    </row>
    <row r="150" spans="2:28" x14ac:dyDescent="0.3">
      <c r="B150" s="26">
        <f t="shared" si="25"/>
        <v>0</v>
      </c>
    </row>
    <row r="151" spans="2:28" x14ac:dyDescent="0.3">
      <c r="B151" s="26">
        <f t="shared" si="25"/>
        <v>0</v>
      </c>
    </row>
    <row r="152" spans="2:28" x14ac:dyDescent="0.3">
      <c r="B152" s="26">
        <f t="shared" si="25"/>
        <v>0</v>
      </c>
    </row>
    <row r="153" spans="2:28" x14ac:dyDescent="0.3">
      <c r="B153" s="26">
        <f t="shared" si="25"/>
        <v>0</v>
      </c>
    </row>
    <row r="154" spans="2:28" x14ac:dyDescent="0.3">
      <c r="B154" s="26">
        <f t="shared" si="25"/>
        <v>0</v>
      </c>
    </row>
    <row r="155" spans="2:28" x14ac:dyDescent="0.3">
      <c r="B155" s="26">
        <f t="shared" si="25"/>
        <v>0</v>
      </c>
    </row>
    <row r="156" spans="2:28" x14ac:dyDescent="0.3">
      <c r="B156" s="26">
        <f t="shared" si="25"/>
        <v>0</v>
      </c>
    </row>
    <row r="157" spans="2:28" x14ac:dyDescent="0.3">
      <c r="B157" s="26">
        <f t="shared" si="25"/>
        <v>0</v>
      </c>
    </row>
    <row r="158" spans="2:28" x14ac:dyDescent="0.3">
      <c r="B158" s="26">
        <f t="shared" si="25"/>
        <v>0</v>
      </c>
    </row>
    <row r="159" spans="2:28" x14ac:dyDescent="0.3">
      <c r="B159" s="26">
        <f t="shared" si="25"/>
        <v>0</v>
      </c>
    </row>
    <row r="160" spans="2:28" x14ac:dyDescent="0.3">
      <c r="B160" s="26">
        <f t="shared" si="25"/>
        <v>0</v>
      </c>
    </row>
    <row r="161" spans="2:2" x14ac:dyDescent="0.3">
      <c r="B161" s="26">
        <f t="shared" si="25"/>
        <v>0</v>
      </c>
    </row>
    <row r="162" spans="2:2" x14ac:dyDescent="0.3">
      <c r="B162" s="26">
        <f t="shared" si="25"/>
        <v>0</v>
      </c>
    </row>
    <row r="163" spans="2:2" x14ac:dyDescent="0.3">
      <c r="B163" s="26">
        <f t="shared" si="25"/>
        <v>0</v>
      </c>
    </row>
    <row r="164" spans="2:2" x14ac:dyDescent="0.3">
      <c r="B164" s="26">
        <f t="shared" si="25"/>
        <v>0</v>
      </c>
    </row>
    <row r="165" spans="2:2" x14ac:dyDescent="0.3">
      <c r="B165" s="26">
        <f t="shared" si="25"/>
        <v>0</v>
      </c>
    </row>
    <row r="166" spans="2:2" x14ac:dyDescent="0.3">
      <c r="B166" s="26">
        <f t="shared" si="25"/>
        <v>0</v>
      </c>
    </row>
    <row r="167" spans="2:2" x14ac:dyDescent="0.3">
      <c r="B167" s="26">
        <f t="shared" si="25"/>
        <v>0</v>
      </c>
    </row>
    <row r="168" spans="2:2" x14ac:dyDescent="0.3">
      <c r="B168" s="26">
        <f t="shared" si="25"/>
        <v>0</v>
      </c>
    </row>
    <row r="169" spans="2:2" x14ac:dyDescent="0.3">
      <c r="B169" s="26">
        <f t="shared" si="25"/>
        <v>0</v>
      </c>
    </row>
    <row r="170" spans="2:2" x14ac:dyDescent="0.3">
      <c r="B170" s="26">
        <f t="shared" si="25"/>
        <v>0</v>
      </c>
    </row>
    <row r="171" spans="2:2" x14ac:dyDescent="0.3">
      <c r="B171" s="26">
        <f t="shared" si="25"/>
        <v>0</v>
      </c>
    </row>
    <row r="172" spans="2:2" x14ac:dyDescent="0.3">
      <c r="B172" s="26">
        <f t="shared" si="25"/>
        <v>0</v>
      </c>
    </row>
    <row r="173" spans="2:2" x14ac:dyDescent="0.3">
      <c r="B173" s="26">
        <f t="shared" si="25"/>
        <v>0</v>
      </c>
    </row>
    <row r="174" spans="2:2" x14ac:dyDescent="0.3">
      <c r="B174" s="26">
        <f t="shared" si="25"/>
        <v>0</v>
      </c>
    </row>
    <row r="175" spans="2:2" x14ac:dyDescent="0.3">
      <c r="B175" s="26">
        <f t="shared" si="25"/>
        <v>0</v>
      </c>
    </row>
    <row r="176" spans="2:2" x14ac:dyDescent="0.3">
      <c r="B176" s="26">
        <f t="shared" si="25"/>
        <v>0</v>
      </c>
    </row>
    <row r="177" spans="2:2" x14ac:dyDescent="0.3">
      <c r="B177" s="26">
        <f t="shared" si="25"/>
        <v>0</v>
      </c>
    </row>
    <row r="178" spans="2:2" x14ac:dyDescent="0.3">
      <c r="B178" s="26">
        <f t="shared" si="25"/>
        <v>0</v>
      </c>
    </row>
    <row r="179" spans="2:2" x14ac:dyDescent="0.3">
      <c r="B179" s="26">
        <f t="shared" si="25"/>
        <v>0</v>
      </c>
    </row>
    <row r="180" spans="2:2" x14ac:dyDescent="0.3">
      <c r="B180" s="26">
        <f t="shared" si="25"/>
        <v>0</v>
      </c>
    </row>
    <row r="181" spans="2:2" x14ac:dyDescent="0.3">
      <c r="B181" s="26">
        <f t="shared" si="25"/>
        <v>0</v>
      </c>
    </row>
    <row r="182" spans="2:2" x14ac:dyDescent="0.3">
      <c r="B182" s="26">
        <f t="shared" si="25"/>
        <v>0</v>
      </c>
    </row>
    <row r="183" spans="2:2" x14ac:dyDescent="0.3">
      <c r="B183" s="26">
        <f t="shared" si="25"/>
        <v>0</v>
      </c>
    </row>
    <row r="184" spans="2:2" x14ac:dyDescent="0.3">
      <c r="B184" s="26">
        <f t="shared" si="25"/>
        <v>0</v>
      </c>
    </row>
    <row r="185" spans="2:2" x14ac:dyDescent="0.3">
      <c r="B185" s="26">
        <f t="shared" si="25"/>
        <v>0</v>
      </c>
    </row>
    <row r="186" spans="2:2" x14ac:dyDescent="0.3">
      <c r="B186" s="26">
        <f t="shared" si="25"/>
        <v>0</v>
      </c>
    </row>
    <row r="187" spans="2:2" x14ac:dyDescent="0.3">
      <c r="B187" s="26">
        <f t="shared" si="25"/>
        <v>0</v>
      </c>
    </row>
    <row r="188" spans="2:2" x14ac:dyDescent="0.3">
      <c r="B188" s="26">
        <f t="shared" si="25"/>
        <v>0</v>
      </c>
    </row>
    <row r="189" spans="2:2" x14ac:dyDescent="0.3">
      <c r="B189" s="26">
        <f t="shared" si="25"/>
        <v>0</v>
      </c>
    </row>
    <row r="190" spans="2:2" x14ac:dyDescent="0.3">
      <c r="B190" s="26">
        <f t="shared" si="25"/>
        <v>0</v>
      </c>
    </row>
    <row r="191" spans="2:2" x14ac:dyDescent="0.3">
      <c r="B191" s="26">
        <f t="shared" si="25"/>
        <v>0</v>
      </c>
    </row>
    <row r="192" spans="2:2" x14ac:dyDescent="0.3">
      <c r="B192" s="26">
        <f t="shared" si="25"/>
        <v>0</v>
      </c>
    </row>
    <row r="193" spans="2:2" x14ac:dyDescent="0.3">
      <c r="B193" s="26">
        <f t="shared" si="25"/>
        <v>0</v>
      </c>
    </row>
    <row r="194" spans="2:2" x14ac:dyDescent="0.3">
      <c r="B194" s="26">
        <f t="shared" si="25"/>
        <v>0</v>
      </c>
    </row>
    <row r="195" spans="2:2" x14ac:dyDescent="0.3">
      <c r="B195" s="26">
        <f t="shared" si="25"/>
        <v>0</v>
      </c>
    </row>
    <row r="196" spans="2:2" x14ac:dyDescent="0.3">
      <c r="B196" s="26">
        <f t="shared" si="25"/>
        <v>0</v>
      </c>
    </row>
    <row r="197" spans="2:2" x14ac:dyDescent="0.3">
      <c r="B197" s="26">
        <f t="shared" si="25"/>
        <v>0</v>
      </c>
    </row>
    <row r="198" spans="2:2" x14ac:dyDescent="0.3">
      <c r="B198" s="26">
        <f t="shared" si="25"/>
        <v>0</v>
      </c>
    </row>
    <row r="199" spans="2:2" x14ac:dyDescent="0.3">
      <c r="B199" s="26">
        <f t="shared" si="25"/>
        <v>0</v>
      </c>
    </row>
    <row r="200" spans="2:2" x14ac:dyDescent="0.3">
      <c r="B200" s="26">
        <f t="shared" si="25"/>
        <v>0</v>
      </c>
    </row>
    <row r="201" spans="2:2" x14ac:dyDescent="0.3">
      <c r="B201" s="26">
        <f t="shared" si="25"/>
        <v>0</v>
      </c>
    </row>
    <row r="202" spans="2:2" x14ac:dyDescent="0.3">
      <c r="B202" s="26">
        <f t="shared" ref="B202:B265" si="30">IF(AND(J202=0,R202=0,Z202=0),0,IF(OR(COUNTIF(M:M,E202)&lt;&gt;0,COUNTIF(U:U,E202)&lt;&gt;0),1,IF(OR(COUNTIF(E:E,M202)&lt;&gt;0,COUNTIF(U:U,M202)&lt;&gt;0),2,IF(OR(COUNTIF(E:E,U202)&lt;&gt;0,COUNTIF(M:M,U202)&lt;&gt;0),3,0))))</f>
        <v>0</v>
      </c>
    </row>
    <row r="203" spans="2:2" x14ac:dyDescent="0.3">
      <c r="B203" s="26">
        <f t="shared" si="30"/>
        <v>0</v>
      </c>
    </row>
    <row r="204" spans="2:2" x14ac:dyDescent="0.3">
      <c r="B204" s="26">
        <f t="shared" si="30"/>
        <v>0</v>
      </c>
    </row>
    <row r="205" spans="2:2" x14ac:dyDescent="0.3">
      <c r="B205" s="26">
        <f t="shared" si="30"/>
        <v>0</v>
      </c>
    </row>
    <row r="206" spans="2:2" x14ac:dyDescent="0.3">
      <c r="B206" s="26">
        <f t="shared" si="30"/>
        <v>0</v>
      </c>
    </row>
    <row r="207" spans="2:2" x14ac:dyDescent="0.3">
      <c r="B207" s="26">
        <f t="shared" si="30"/>
        <v>0</v>
      </c>
    </row>
    <row r="208" spans="2:2" x14ac:dyDescent="0.3">
      <c r="B208" s="26">
        <f t="shared" si="30"/>
        <v>0</v>
      </c>
    </row>
    <row r="209" spans="2:2" x14ac:dyDescent="0.3">
      <c r="B209" s="26">
        <f t="shared" si="30"/>
        <v>0</v>
      </c>
    </row>
    <row r="210" spans="2:2" x14ac:dyDescent="0.3">
      <c r="B210" s="26">
        <f t="shared" si="30"/>
        <v>0</v>
      </c>
    </row>
    <row r="211" spans="2:2" x14ac:dyDescent="0.3">
      <c r="B211" s="26">
        <f t="shared" si="30"/>
        <v>0</v>
      </c>
    </row>
    <row r="212" spans="2:2" x14ac:dyDescent="0.3">
      <c r="B212" s="26">
        <f t="shared" si="30"/>
        <v>0</v>
      </c>
    </row>
    <row r="213" spans="2:2" x14ac:dyDescent="0.3">
      <c r="B213" s="26">
        <f t="shared" si="30"/>
        <v>0</v>
      </c>
    </row>
    <row r="214" spans="2:2" x14ac:dyDescent="0.3">
      <c r="B214" s="26">
        <f t="shared" si="30"/>
        <v>0</v>
      </c>
    </row>
    <row r="215" spans="2:2" x14ac:dyDescent="0.3">
      <c r="B215" s="26">
        <f t="shared" si="30"/>
        <v>0</v>
      </c>
    </row>
    <row r="216" spans="2:2" x14ac:dyDescent="0.3">
      <c r="B216" s="26">
        <f t="shared" si="30"/>
        <v>0</v>
      </c>
    </row>
    <row r="217" spans="2:2" x14ac:dyDescent="0.3">
      <c r="B217" s="26">
        <f t="shared" si="30"/>
        <v>0</v>
      </c>
    </row>
    <row r="218" spans="2:2" x14ac:dyDescent="0.3">
      <c r="B218" s="26">
        <f t="shared" si="30"/>
        <v>0</v>
      </c>
    </row>
    <row r="219" spans="2:2" x14ac:dyDescent="0.3">
      <c r="B219" s="26">
        <f t="shared" si="30"/>
        <v>0</v>
      </c>
    </row>
    <row r="220" spans="2:2" x14ac:dyDescent="0.3">
      <c r="B220" s="26">
        <f t="shared" si="30"/>
        <v>0</v>
      </c>
    </row>
    <row r="221" spans="2:2" x14ac:dyDescent="0.3">
      <c r="B221" s="26">
        <f t="shared" si="30"/>
        <v>0</v>
      </c>
    </row>
    <row r="222" spans="2:2" x14ac:dyDescent="0.3">
      <c r="B222" s="26">
        <f t="shared" si="30"/>
        <v>0</v>
      </c>
    </row>
    <row r="223" spans="2:2" x14ac:dyDescent="0.3">
      <c r="B223" s="26">
        <f t="shared" si="30"/>
        <v>0</v>
      </c>
    </row>
    <row r="224" spans="2:2" x14ac:dyDescent="0.3">
      <c r="B224" s="26">
        <f t="shared" si="30"/>
        <v>0</v>
      </c>
    </row>
    <row r="225" spans="2:2" x14ac:dyDescent="0.3">
      <c r="B225" s="26">
        <f t="shared" si="30"/>
        <v>0</v>
      </c>
    </row>
    <row r="226" spans="2:2" x14ac:dyDescent="0.3">
      <c r="B226" s="26">
        <f t="shared" si="30"/>
        <v>0</v>
      </c>
    </row>
    <row r="227" spans="2:2" x14ac:dyDescent="0.3">
      <c r="B227" s="26">
        <f t="shared" si="30"/>
        <v>0</v>
      </c>
    </row>
    <row r="228" spans="2:2" x14ac:dyDescent="0.3">
      <c r="B228" s="26">
        <f t="shared" si="30"/>
        <v>0</v>
      </c>
    </row>
    <row r="229" spans="2:2" x14ac:dyDescent="0.3">
      <c r="B229" s="26">
        <f t="shared" si="30"/>
        <v>0</v>
      </c>
    </row>
    <row r="230" spans="2:2" x14ac:dyDescent="0.3">
      <c r="B230" s="26">
        <f t="shared" si="30"/>
        <v>0</v>
      </c>
    </row>
    <row r="231" spans="2:2" x14ac:dyDescent="0.3">
      <c r="B231" s="26">
        <f t="shared" si="30"/>
        <v>0</v>
      </c>
    </row>
    <row r="232" spans="2:2" x14ac:dyDescent="0.3">
      <c r="B232" s="26">
        <f t="shared" si="30"/>
        <v>0</v>
      </c>
    </row>
    <row r="233" spans="2:2" x14ac:dyDescent="0.3">
      <c r="B233" s="26">
        <f t="shared" si="30"/>
        <v>0</v>
      </c>
    </row>
    <row r="234" spans="2:2" x14ac:dyDescent="0.3">
      <c r="B234" s="26">
        <f t="shared" si="30"/>
        <v>0</v>
      </c>
    </row>
    <row r="235" spans="2:2" x14ac:dyDescent="0.3">
      <c r="B235" s="26">
        <f t="shared" si="30"/>
        <v>0</v>
      </c>
    </row>
    <row r="236" spans="2:2" x14ac:dyDescent="0.3">
      <c r="B236" s="26">
        <f t="shared" si="30"/>
        <v>0</v>
      </c>
    </row>
    <row r="237" spans="2:2" x14ac:dyDescent="0.3">
      <c r="B237" s="26">
        <f t="shared" si="30"/>
        <v>0</v>
      </c>
    </row>
    <row r="238" spans="2:2" x14ac:dyDescent="0.3">
      <c r="B238" s="26">
        <f t="shared" si="30"/>
        <v>0</v>
      </c>
    </row>
    <row r="239" spans="2:2" x14ac:dyDescent="0.3">
      <c r="B239" s="26">
        <f t="shared" si="30"/>
        <v>0</v>
      </c>
    </row>
    <row r="240" spans="2:2" x14ac:dyDescent="0.3">
      <c r="B240" s="26">
        <f t="shared" si="30"/>
        <v>0</v>
      </c>
    </row>
    <row r="241" spans="2:2" x14ac:dyDescent="0.3">
      <c r="B241" s="26">
        <f t="shared" si="30"/>
        <v>0</v>
      </c>
    </row>
    <row r="242" spans="2:2" x14ac:dyDescent="0.3">
      <c r="B242" s="26">
        <f t="shared" si="30"/>
        <v>0</v>
      </c>
    </row>
    <row r="243" spans="2:2" x14ac:dyDescent="0.3">
      <c r="B243" s="26">
        <f t="shared" si="30"/>
        <v>0</v>
      </c>
    </row>
    <row r="244" spans="2:2" x14ac:dyDescent="0.3">
      <c r="B244" s="26">
        <f t="shared" si="30"/>
        <v>0</v>
      </c>
    </row>
    <row r="245" spans="2:2" x14ac:dyDescent="0.3">
      <c r="B245" s="26">
        <f t="shared" si="30"/>
        <v>0</v>
      </c>
    </row>
    <row r="246" spans="2:2" x14ac:dyDescent="0.3">
      <c r="B246" s="26">
        <f t="shared" si="30"/>
        <v>0</v>
      </c>
    </row>
    <row r="247" spans="2:2" x14ac:dyDescent="0.3">
      <c r="B247" s="26">
        <f t="shared" si="30"/>
        <v>0</v>
      </c>
    </row>
    <row r="248" spans="2:2" x14ac:dyDescent="0.3">
      <c r="B248" s="26">
        <f t="shared" si="30"/>
        <v>0</v>
      </c>
    </row>
    <row r="249" spans="2:2" x14ac:dyDescent="0.3">
      <c r="B249" s="26">
        <f t="shared" si="30"/>
        <v>0</v>
      </c>
    </row>
    <row r="250" spans="2:2" x14ac:dyDescent="0.3">
      <c r="B250" s="26">
        <f t="shared" si="30"/>
        <v>0</v>
      </c>
    </row>
    <row r="251" spans="2:2" x14ac:dyDescent="0.3">
      <c r="B251" s="26">
        <f t="shared" si="30"/>
        <v>0</v>
      </c>
    </row>
    <row r="252" spans="2:2" x14ac:dyDescent="0.3">
      <c r="B252" s="26">
        <f t="shared" si="30"/>
        <v>0</v>
      </c>
    </row>
    <row r="253" spans="2:2" x14ac:dyDescent="0.3">
      <c r="B253" s="26">
        <f t="shared" si="30"/>
        <v>0</v>
      </c>
    </row>
    <row r="254" spans="2:2" x14ac:dyDescent="0.3">
      <c r="B254" s="26">
        <f t="shared" si="30"/>
        <v>0</v>
      </c>
    </row>
    <row r="255" spans="2:2" x14ac:dyDescent="0.3">
      <c r="B255" s="26">
        <f t="shared" si="30"/>
        <v>0</v>
      </c>
    </row>
    <row r="256" spans="2:2" x14ac:dyDescent="0.3">
      <c r="B256" s="26">
        <f t="shared" si="30"/>
        <v>0</v>
      </c>
    </row>
    <row r="257" spans="2:2" x14ac:dyDescent="0.3">
      <c r="B257" s="26">
        <f t="shared" si="30"/>
        <v>0</v>
      </c>
    </row>
    <row r="258" spans="2:2" x14ac:dyDescent="0.3">
      <c r="B258" s="26">
        <f t="shared" si="30"/>
        <v>0</v>
      </c>
    </row>
    <row r="259" spans="2:2" x14ac:dyDescent="0.3">
      <c r="B259" s="26">
        <f t="shared" si="30"/>
        <v>0</v>
      </c>
    </row>
    <row r="260" spans="2:2" x14ac:dyDescent="0.3">
      <c r="B260" s="26">
        <f t="shared" si="30"/>
        <v>0</v>
      </c>
    </row>
    <row r="261" spans="2:2" x14ac:dyDescent="0.3">
      <c r="B261" s="26">
        <f t="shared" si="30"/>
        <v>0</v>
      </c>
    </row>
    <row r="262" spans="2:2" x14ac:dyDescent="0.3">
      <c r="B262" s="26">
        <f t="shared" si="30"/>
        <v>0</v>
      </c>
    </row>
    <row r="263" spans="2:2" x14ac:dyDescent="0.3">
      <c r="B263" s="26">
        <f t="shared" si="30"/>
        <v>0</v>
      </c>
    </row>
    <row r="264" spans="2:2" x14ac:dyDescent="0.3">
      <c r="B264" s="26">
        <f t="shared" si="30"/>
        <v>0</v>
      </c>
    </row>
    <row r="265" spans="2:2" x14ac:dyDescent="0.3">
      <c r="B265" s="26">
        <f t="shared" si="30"/>
        <v>0</v>
      </c>
    </row>
    <row r="266" spans="2:2" x14ac:dyDescent="0.3">
      <c r="B266" s="26">
        <f t="shared" ref="B266:B302" si="31">IF(AND(J266=0,R266=0,Z266=0),0,IF(OR(COUNTIF(M:M,E266)&lt;&gt;0,COUNTIF(U:U,E266)&lt;&gt;0),1,IF(OR(COUNTIF(E:E,M266)&lt;&gt;0,COUNTIF(U:U,M266)&lt;&gt;0),2,IF(OR(COUNTIF(E:E,U266)&lt;&gt;0,COUNTIF(M:M,U266)&lt;&gt;0),3,0))))</f>
        <v>0</v>
      </c>
    </row>
    <row r="267" spans="2:2" x14ac:dyDescent="0.3">
      <c r="B267" s="26">
        <f t="shared" si="31"/>
        <v>0</v>
      </c>
    </row>
    <row r="268" spans="2:2" x14ac:dyDescent="0.3">
      <c r="B268" s="26">
        <f t="shared" si="31"/>
        <v>0</v>
      </c>
    </row>
    <row r="269" spans="2:2" x14ac:dyDescent="0.3">
      <c r="B269" s="26">
        <f t="shared" si="31"/>
        <v>0</v>
      </c>
    </row>
    <row r="270" spans="2:2" x14ac:dyDescent="0.3">
      <c r="B270" s="26">
        <f t="shared" si="31"/>
        <v>0</v>
      </c>
    </row>
    <row r="271" spans="2:2" x14ac:dyDescent="0.3">
      <c r="B271" s="26">
        <f t="shared" si="31"/>
        <v>0</v>
      </c>
    </row>
    <row r="272" spans="2:2" x14ac:dyDescent="0.3">
      <c r="B272" s="26">
        <f t="shared" si="31"/>
        <v>0</v>
      </c>
    </row>
    <row r="273" spans="2:2" x14ac:dyDescent="0.3">
      <c r="B273" s="26">
        <f t="shared" si="31"/>
        <v>0</v>
      </c>
    </row>
    <row r="274" spans="2:2" x14ac:dyDescent="0.3">
      <c r="B274" s="26">
        <f t="shared" si="31"/>
        <v>0</v>
      </c>
    </row>
    <row r="275" spans="2:2" x14ac:dyDescent="0.3">
      <c r="B275" s="26">
        <f t="shared" si="31"/>
        <v>0</v>
      </c>
    </row>
    <row r="276" spans="2:2" x14ac:dyDescent="0.3">
      <c r="B276" s="26">
        <f t="shared" si="31"/>
        <v>0</v>
      </c>
    </row>
    <row r="277" spans="2:2" x14ac:dyDescent="0.3">
      <c r="B277" s="26">
        <f t="shared" si="31"/>
        <v>0</v>
      </c>
    </row>
    <row r="278" spans="2:2" x14ac:dyDescent="0.3">
      <c r="B278" s="26">
        <f t="shared" si="31"/>
        <v>0</v>
      </c>
    </row>
    <row r="279" spans="2:2" x14ac:dyDescent="0.3">
      <c r="B279" s="26">
        <f t="shared" si="31"/>
        <v>0</v>
      </c>
    </row>
    <row r="280" spans="2:2" x14ac:dyDescent="0.3">
      <c r="B280" s="26">
        <f t="shared" si="31"/>
        <v>0</v>
      </c>
    </row>
    <row r="281" spans="2:2" x14ac:dyDescent="0.3">
      <c r="B281" s="26">
        <f t="shared" si="31"/>
        <v>0</v>
      </c>
    </row>
    <row r="282" spans="2:2" x14ac:dyDescent="0.3">
      <c r="B282" s="26">
        <f t="shared" si="31"/>
        <v>0</v>
      </c>
    </row>
    <row r="283" spans="2:2" x14ac:dyDescent="0.3">
      <c r="B283" s="26">
        <f t="shared" si="31"/>
        <v>0</v>
      </c>
    </row>
    <row r="284" spans="2:2" x14ac:dyDescent="0.3">
      <c r="B284" s="26">
        <f t="shared" si="31"/>
        <v>0</v>
      </c>
    </row>
    <row r="285" spans="2:2" x14ac:dyDescent="0.3">
      <c r="B285" s="26">
        <f t="shared" si="31"/>
        <v>0</v>
      </c>
    </row>
    <row r="286" spans="2:2" x14ac:dyDescent="0.3">
      <c r="B286" s="26">
        <f t="shared" si="31"/>
        <v>0</v>
      </c>
    </row>
    <row r="287" spans="2:2" x14ac:dyDescent="0.3">
      <c r="B287" s="26">
        <f t="shared" si="31"/>
        <v>0</v>
      </c>
    </row>
    <row r="288" spans="2:2" x14ac:dyDescent="0.3">
      <c r="B288" s="26">
        <f t="shared" si="31"/>
        <v>0</v>
      </c>
    </row>
    <row r="289" spans="2:2" x14ac:dyDescent="0.3">
      <c r="B289" s="26">
        <f t="shared" si="31"/>
        <v>0</v>
      </c>
    </row>
    <row r="290" spans="2:2" x14ac:dyDescent="0.3">
      <c r="B290" s="26">
        <f t="shared" si="31"/>
        <v>0</v>
      </c>
    </row>
    <row r="291" spans="2:2" x14ac:dyDescent="0.3">
      <c r="B291" s="26">
        <f t="shared" si="31"/>
        <v>0</v>
      </c>
    </row>
    <row r="292" spans="2:2" x14ac:dyDescent="0.3">
      <c r="B292" s="26">
        <f t="shared" si="31"/>
        <v>0</v>
      </c>
    </row>
    <row r="293" spans="2:2" x14ac:dyDescent="0.3">
      <c r="B293" s="26">
        <f t="shared" si="31"/>
        <v>0</v>
      </c>
    </row>
    <row r="294" spans="2:2" x14ac:dyDescent="0.3">
      <c r="B294" s="26">
        <f t="shared" si="31"/>
        <v>0</v>
      </c>
    </row>
    <row r="295" spans="2:2" x14ac:dyDescent="0.3">
      <c r="B295" s="26">
        <f t="shared" si="31"/>
        <v>0</v>
      </c>
    </row>
    <row r="296" spans="2:2" x14ac:dyDescent="0.3">
      <c r="B296" s="26">
        <f t="shared" si="31"/>
        <v>0</v>
      </c>
    </row>
    <row r="297" spans="2:2" x14ac:dyDescent="0.3">
      <c r="B297" s="26">
        <f t="shared" si="31"/>
        <v>0</v>
      </c>
    </row>
    <row r="298" spans="2:2" x14ac:dyDescent="0.3">
      <c r="B298" s="26">
        <f t="shared" si="31"/>
        <v>0</v>
      </c>
    </row>
    <row r="299" spans="2:2" x14ac:dyDescent="0.3">
      <c r="B299" s="26">
        <f t="shared" si="31"/>
        <v>0</v>
      </c>
    </row>
    <row r="300" spans="2:2" x14ac:dyDescent="0.3">
      <c r="B300" s="26">
        <f t="shared" si="31"/>
        <v>0</v>
      </c>
    </row>
    <row r="301" spans="2:2" x14ac:dyDescent="0.3">
      <c r="B301" s="26">
        <f t="shared" si="31"/>
        <v>0</v>
      </c>
    </row>
    <row r="302" spans="2:2" x14ac:dyDescent="0.3">
      <c r="B302" s="26">
        <f t="shared" si="31"/>
        <v>0</v>
      </c>
    </row>
  </sheetData>
  <conditionalFormatting sqref="K1 K3:K6 K8:K1048576">
    <cfRule type="cellIs" dxfId="246" priority="9" operator="notEqual">
      <formula>0</formula>
    </cfRule>
  </conditionalFormatting>
  <conditionalFormatting sqref="S1 S3:S6 S8:S1048576">
    <cfRule type="cellIs" dxfId="245" priority="3" operator="notEqual">
      <formula>0</formula>
    </cfRule>
  </conditionalFormatting>
  <conditionalFormatting sqref="AA1 AA3:AA6 AA8:AA1048576">
    <cfRule type="cellIs" dxfId="244" priority="2" operator="notEqual">
      <formula>0</formula>
    </cfRule>
  </conditionalFormatting>
  <conditionalFormatting sqref="B2:B1048576">
    <cfRule type="cellIs" dxfId="243" priority="1" operator="notEqual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AC418"/>
  <sheetViews>
    <sheetView showGridLines="0" workbookViewId="0">
      <pane xSplit="3" ySplit="2" topLeftCell="H388" activePane="bottomRight" state="frozen"/>
      <selection pane="topRight" activeCell="D1" sqref="D1"/>
      <selection pane="bottomLeft" activeCell="A3" sqref="A3"/>
      <selection pane="bottomRight" activeCell="AC401" sqref="AC401"/>
    </sheetView>
  </sheetViews>
  <sheetFormatPr defaultRowHeight="13.8" x14ac:dyDescent="0.3"/>
  <cols>
    <col min="1" max="1" width="2.77734375" style="1" customWidth="1"/>
    <col min="2" max="2" width="6.5546875" style="26" bestFit="1" customWidth="1"/>
    <col min="3" max="3" width="2.77734375" style="1" customWidth="1"/>
    <col min="4" max="4" width="8.88671875" style="24"/>
    <col min="5" max="5" width="8.6640625" style="1" customWidth="1"/>
    <col min="6" max="6" width="9.88671875" style="1" bestFit="1" customWidth="1"/>
    <col min="7" max="7" width="9.44140625" style="1" bestFit="1" customWidth="1"/>
    <col min="8" max="8" width="7.77734375" style="24" bestFit="1" customWidth="1"/>
    <col min="9" max="9" width="8" style="1" customWidth="1"/>
    <col min="10" max="11" width="8.21875" style="1" bestFit="1" customWidth="1"/>
    <col min="12" max="12" width="12.33203125" style="1" bestFit="1" customWidth="1"/>
    <col min="13" max="14" width="10" style="1" bestFit="1" customWidth="1"/>
    <col min="15" max="17" width="7.5546875" style="1" bestFit="1" customWidth="1"/>
    <col min="18" max="18" width="7.21875" style="1" bestFit="1" customWidth="1"/>
    <col min="19" max="19" width="9.6640625" style="1" bestFit="1" customWidth="1"/>
    <col min="20" max="20" width="8" style="24" bestFit="1" customWidth="1"/>
    <col min="21" max="24" width="8.88671875" style="1"/>
    <col min="25" max="25" width="10.88671875" style="1" bestFit="1" customWidth="1"/>
    <col min="26" max="26" width="6.6640625" style="1" bestFit="1" customWidth="1"/>
    <col min="27" max="27" width="10.5546875" style="1" bestFit="1" customWidth="1"/>
    <col min="28" max="28" width="8.33203125" style="1" bestFit="1" customWidth="1"/>
    <col min="29" max="29" width="8.6640625" style="31" customWidth="1"/>
    <col min="30" max="16384" width="8.88671875" style="1"/>
  </cols>
  <sheetData>
    <row r="1" spans="1:29" x14ac:dyDescent="0.3">
      <c r="B1" s="26" t="s">
        <v>163</v>
      </c>
      <c r="D1" s="22" t="s">
        <v>4</v>
      </c>
      <c r="E1" s="3" t="s">
        <v>199</v>
      </c>
      <c r="F1" s="3" t="s">
        <v>5</v>
      </c>
      <c r="G1" s="3" t="s">
        <v>25</v>
      </c>
      <c r="H1" s="22" t="s">
        <v>26</v>
      </c>
      <c r="I1" s="3" t="s">
        <v>13</v>
      </c>
      <c r="J1" s="3" t="s">
        <v>18</v>
      </c>
      <c r="K1" s="3" t="s">
        <v>19</v>
      </c>
      <c r="L1" s="3" t="s">
        <v>14</v>
      </c>
      <c r="M1" s="3" t="s">
        <v>20</v>
      </c>
      <c r="N1" s="3" t="s">
        <v>21</v>
      </c>
      <c r="O1" s="21" t="s">
        <v>15</v>
      </c>
      <c r="P1" s="21" t="s">
        <v>16</v>
      </c>
      <c r="Q1" s="21" t="s">
        <v>17</v>
      </c>
      <c r="R1" s="3" t="s">
        <v>27</v>
      </c>
      <c r="S1" s="3" t="s">
        <v>28</v>
      </c>
      <c r="T1" s="22" t="s">
        <v>29</v>
      </c>
      <c r="U1" s="3" t="s">
        <v>22</v>
      </c>
      <c r="V1" s="3" t="s">
        <v>23</v>
      </c>
      <c r="W1" s="3" t="s">
        <v>24</v>
      </c>
      <c r="X1" s="3" t="s">
        <v>157</v>
      </c>
      <c r="Y1" s="3" t="s">
        <v>30</v>
      </c>
      <c r="Z1" s="3" t="s">
        <v>31</v>
      </c>
      <c r="AA1" s="3" t="s">
        <v>32</v>
      </c>
      <c r="AB1" s="3" t="s">
        <v>33</v>
      </c>
      <c r="AC1" s="29" t="s">
        <v>206</v>
      </c>
    </row>
    <row r="2" spans="1:29" s="20" customFormat="1" x14ac:dyDescent="0.3">
      <c r="A2" s="20" t="str">
        <f t="shared" ref="A2:AB2" si="0">LEFT(ADDRESS(1,COLUMN(A1),4),LEN(ADDRESS(1,COLUMN(A1),4))-1)</f>
        <v>A</v>
      </c>
      <c r="B2" s="26">
        <f>SUM(B3:B400000)</f>
        <v>0</v>
      </c>
      <c r="C2" s="20" t="str">
        <f t="shared" si="0"/>
        <v>C</v>
      </c>
      <c r="D2" s="23" t="str">
        <f t="shared" si="0"/>
        <v>D</v>
      </c>
      <c r="E2" s="20" t="str">
        <f t="shared" si="0"/>
        <v>E</v>
      </c>
      <c r="F2" s="20" t="str">
        <f t="shared" si="0"/>
        <v>F</v>
      </c>
      <c r="G2" s="20" t="str">
        <f t="shared" si="0"/>
        <v>G</v>
      </c>
      <c r="H2" s="23" t="str">
        <f t="shared" si="0"/>
        <v>H</v>
      </c>
      <c r="I2" s="20" t="str">
        <f t="shared" si="0"/>
        <v>I</v>
      </c>
      <c r="J2" s="20" t="str">
        <f t="shared" si="0"/>
        <v>J</v>
      </c>
      <c r="K2" s="20" t="str">
        <f t="shared" si="0"/>
        <v>K</v>
      </c>
      <c r="L2" s="20" t="str">
        <f t="shared" si="0"/>
        <v>L</v>
      </c>
      <c r="M2" s="20" t="str">
        <f t="shared" si="0"/>
        <v>M</v>
      </c>
      <c r="N2" s="20" t="str">
        <f t="shared" si="0"/>
        <v>N</v>
      </c>
      <c r="O2" s="20" t="str">
        <f t="shared" si="0"/>
        <v>O</v>
      </c>
      <c r="P2" s="20" t="str">
        <f t="shared" si="0"/>
        <v>P</v>
      </c>
      <c r="Q2" s="20" t="str">
        <f t="shared" si="0"/>
        <v>Q</v>
      </c>
      <c r="R2" s="20" t="str">
        <f t="shared" si="0"/>
        <v>R</v>
      </c>
      <c r="S2" s="20" t="str">
        <f t="shared" si="0"/>
        <v>S</v>
      </c>
      <c r="T2" s="23" t="str">
        <f t="shared" si="0"/>
        <v>T</v>
      </c>
      <c r="U2" s="20" t="str">
        <f t="shared" si="0"/>
        <v>U</v>
      </c>
      <c r="V2" s="20" t="str">
        <f t="shared" si="0"/>
        <v>V</v>
      </c>
      <c r="W2" s="20" t="str">
        <f t="shared" ref="W2:X2" si="1">LEFT(ADDRESS(1,COLUMN(W1),4),LEN(ADDRESS(1,COLUMN(W1),4))-1)</f>
        <v>W</v>
      </c>
      <c r="X2" s="20" t="str">
        <f t="shared" si="1"/>
        <v>X</v>
      </c>
      <c r="Y2" s="20" t="str">
        <f t="shared" si="0"/>
        <v>Y</v>
      </c>
      <c r="Z2" s="20" t="str">
        <f t="shared" si="0"/>
        <v>Z</v>
      </c>
      <c r="AA2" s="20" t="str">
        <f t="shared" si="0"/>
        <v>AA</v>
      </c>
      <c r="AB2" s="20" t="str">
        <f t="shared" si="0"/>
        <v>AB</v>
      </c>
      <c r="AC2" s="30" t="str">
        <f t="shared" ref="AC2" si="2">LEFT(ADDRESS(1,COLUMN(AC1),4),LEN(ADDRESS(1,COLUMN(AC1),4))-1)</f>
        <v>AC</v>
      </c>
    </row>
    <row r="3" spans="1:29" x14ac:dyDescent="0.3">
      <c r="B3" s="26">
        <f>IF(AND(O3=0,P3=0,Q3=0,Y3=0),0,IF(OR(COUNTIFS(Items!$E:$E,O3,Items!$F:$F,P3,Items!$G:$G,Q3)=1,COUNTIFS(Items!$M:$M,O3,Items!$N:$N,P3,Items!$O:$O,Q3)=1,COUNTIFS(Items!$U:$U,O3,Items!$V:$V,P3,Items!$W:$W,Q3)=1),0,1))</f>
        <v>0</v>
      </c>
      <c r="D3" s="24">
        <v>45292</v>
      </c>
      <c r="E3" s="1" t="s">
        <v>200</v>
      </c>
      <c r="O3" s="1" t="s">
        <v>89</v>
      </c>
      <c r="P3" s="1" t="s">
        <v>90</v>
      </c>
      <c r="Q3" s="1" t="s">
        <v>66</v>
      </c>
      <c r="Y3" s="1">
        <v>1000000</v>
      </c>
      <c r="AC3" s="31" t="str">
        <f>IF(OR(RepP!$J$3="",RepP!$J$3=0,COUNTIF(Lists!$D:$D,RepP!$J$3)=0),Lists!$D$9,IF(RepP!$J$3=Lists!$D$9,Lists!$D$9,IF(RepP!$J$3=$E3,RepP!$J$3,"")))</f>
        <v/>
      </c>
    </row>
    <row r="4" spans="1:29" x14ac:dyDescent="0.3">
      <c r="B4" s="26">
        <f>IF(AND(O4=0,P4=0,Q4=0,Y4=0),0,IF(OR(COUNTIFS(Items!$E:$E,O4,Items!$F:$F,P4,Items!$G:$G,Q4)=1,COUNTIFS(Items!$M:$M,O4,Items!$N:$N,P4,Items!$O:$O,Q4)=1,COUNTIFS(Items!$U:$U,O4,Items!$V:$V,P4,Items!$W:$W,Q4)=1),0,1))</f>
        <v>0</v>
      </c>
      <c r="D4" s="24">
        <f>D3+10</f>
        <v>45302</v>
      </c>
      <c r="E4" s="1" t="s">
        <v>201</v>
      </c>
      <c r="O4" s="1" t="s">
        <v>89</v>
      </c>
      <c r="P4" s="1" t="s">
        <v>90</v>
      </c>
      <c r="Q4" s="1" t="s">
        <v>67</v>
      </c>
      <c r="Y4" s="1">
        <f>Y3*93%</f>
        <v>930000</v>
      </c>
      <c r="AC4" s="31" t="str">
        <f>IF(OR(RepP!$J$3="",RepP!$J$3=0,COUNTIF(Lists!$D:$D,RepP!$J$3)=0),Lists!$D$9,IF(RepP!$J$3=Lists!$D$9,Lists!$D$9,IF(RepP!$J$3=$E4,RepP!$J$3,"")))</f>
        <v>Проект-2</v>
      </c>
    </row>
    <row r="5" spans="1:29" x14ac:dyDescent="0.3">
      <c r="B5" s="26">
        <f>IF(AND(O5=0,P5=0,Q5=0,Y5=0),0,IF(OR(COUNTIFS(Items!$E:$E,O5,Items!$F:$F,P5,Items!$G:$G,Q5)=1,COUNTIFS(Items!$M:$M,O5,Items!$N:$N,P5,Items!$O:$O,Q5)=1,COUNTIFS(Items!$U:$U,O5,Items!$V:$V,P5,Items!$W:$W,Q5)=1),0,1))</f>
        <v>0</v>
      </c>
      <c r="D5" s="24">
        <f t="shared" ref="D5:D12" si="3">D4+10</f>
        <v>45312</v>
      </c>
      <c r="E5" s="1" t="s">
        <v>202</v>
      </c>
      <c r="O5" s="1" t="s">
        <v>89</v>
      </c>
      <c r="P5" s="1" t="s">
        <v>90</v>
      </c>
      <c r="Q5" s="1" t="s">
        <v>68</v>
      </c>
      <c r="Y5" s="1">
        <f>Y3*107%</f>
        <v>1070000</v>
      </c>
      <c r="AC5" s="31" t="str">
        <f>IF(OR(RepP!$J$3="",RepP!$J$3=0,COUNTIF(Lists!$D:$D,RepP!$J$3)=0),Lists!$D$9,IF(RepP!$J$3=Lists!$D$9,Lists!$D$9,IF(RepP!$J$3=$E5,RepP!$J$3,"")))</f>
        <v/>
      </c>
    </row>
    <row r="6" spans="1:29" x14ac:dyDescent="0.3">
      <c r="B6" s="26">
        <f>IF(AND(O6=0,P6=0,Q6=0,Y6=0),0,IF(OR(COUNTIFS(Items!$E:$E,O6,Items!$F:$F,P6,Items!$G:$G,Q6)=1,COUNTIFS(Items!$M:$M,O6,Items!$N:$N,P6,Items!$O:$O,Q6)=1,COUNTIFS(Items!$U:$U,O6,Items!$V:$V,P6,Items!$W:$W,Q6)=1),0,1))</f>
        <v>0</v>
      </c>
      <c r="D6" s="24">
        <f t="shared" si="3"/>
        <v>45322</v>
      </c>
      <c r="E6" s="1" t="s">
        <v>203</v>
      </c>
      <c r="O6" s="1" t="s">
        <v>89</v>
      </c>
      <c r="P6" s="1" t="s">
        <v>90</v>
      </c>
      <c r="Q6" s="1" t="s">
        <v>77</v>
      </c>
      <c r="Y6" s="1">
        <f t="shared" ref="Y6" si="4">Y5*93%</f>
        <v>995100</v>
      </c>
      <c r="AC6" s="31" t="str">
        <f>IF(OR(RepP!$J$3="",RepP!$J$3=0,COUNTIF(Lists!$D:$D,RepP!$J$3)=0),Lists!$D$9,IF(RepP!$J$3=Lists!$D$9,Lists!$D$9,IF(RepP!$J$3=$E6,RepP!$J$3,"")))</f>
        <v/>
      </c>
    </row>
    <row r="7" spans="1:29" x14ac:dyDescent="0.3">
      <c r="B7" s="26">
        <f>IF(AND(O7=0,P7=0,Q7=0,Y7=0),0,IF(OR(COUNTIFS(Items!$E:$E,O7,Items!$F:$F,P7,Items!$G:$G,Q7)=1,COUNTIFS(Items!$M:$M,O7,Items!$N:$N,P7,Items!$O:$O,Q7)=1,COUNTIFS(Items!$U:$U,O7,Items!$V:$V,P7,Items!$W:$W,Q7)=1),0,1))</f>
        <v>0</v>
      </c>
      <c r="D7" s="24">
        <f t="shared" si="3"/>
        <v>45332</v>
      </c>
      <c r="E7" s="1" t="s">
        <v>200</v>
      </c>
      <c r="O7" s="1" t="s">
        <v>89</v>
      </c>
      <c r="P7" s="1" t="s">
        <v>90</v>
      </c>
      <c r="Q7" s="1" t="s">
        <v>78</v>
      </c>
      <c r="Y7" s="1">
        <f t="shared" ref="Y7" si="5">Y5*107%</f>
        <v>1144900</v>
      </c>
      <c r="AC7" s="31" t="str">
        <f>IF(OR(RepP!$J$3="",RepP!$J$3=0,COUNTIF(Lists!$D:$D,RepP!$J$3)=0),Lists!$D$9,IF(RepP!$J$3=Lists!$D$9,Lists!$D$9,IF(RepP!$J$3=$E7,RepP!$J$3,"")))</f>
        <v/>
      </c>
    </row>
    <row r="8" spans="1:29" x14ac:dyDescent="0.3">
      <c r="B8" s="26">
        <f>IF(AND(O8=0,P8=0,Q8=0,Y8=0),0,IF(OR(COUNTIFS(Items!$E:$E,O8,Items!$F:$F,P8,Items!$G:$G,Q8)=1,COUNTIFS(Items!$M:$M,O8,Items!$N:$N,P8,Items!$O:$O,Q8)=1,COUNTIFS(Items!$U:$U,O8,Items!$V:$V,P8,Items!$W:$W,Q8)=1),0,1))</f>
        <v>0</v>
      </c>
      <c r="D8" s="24">
        <f t="shared" si="3"/>
        <v>45342</v>
      </c>
      <c r="E8" s="1" t="s">
        <v>201</v>
      </c>
      <c r="O8" s="1" t="s">
        <v>89</v>
      </c>
      <c r="P8" s="1" t="s">
        <v>90</v>
      </c>
      <c r="Q8" s="1" t="s">
        <v>79</v>
      </c>
      <c r="Y8" s="1">
        <f t="shared" ref="Y8" si="6">Y7*93%</f>
        <v>1064757</v>
      </c>
      <c r="AC8" s="31" t="str">
        <f>IF(OR(RepP!$J$3="",RepP!$J$3=0,COUNTIF(Lists!$D:$D,RepP!$J$3)=0),Lists!$D$9,IF(RepP!$J$3=Lists!$D$9,Lists!$D$9,IF(RepP!$J$3=$E8,RepP!$J$3,"")))</f>
        <v>Проект-2</v>
      </c>
    </row>
    <row r="9" spans="1:29" x14ac:dyDescent="0.3">
      <c r="B9" s="26">
        <f>IF(AND(O9=0,P9=0,Q9=0,Y9=0),0,IF(OR(COUNTIFS(Items!$E:$E,O9,Items!$F:$F,P9,Items!$G:$G,Q9)=1,COUNTIFS(Items!$M:$M,O9,Items!$N:$N,P9,Items!$O:$O,Q9)=1,COUNTIFS(Items!$U:$U,O9,Items!$V:$V,P9,Items!$W:$W,Q9)=1),0,1))</f>
        <v>0</v>
      </c>
      <c r="D9" s="24">
        <f t="shared" si="3"/>
        <v>45352</v>
      </c>
      <c r="E9" s="1" t="s">
        <v>202</v>
      </c>
      <c r="O9" s="1" t="s">
        <v>89</v>
      </c>
      <c r="P9" s="1" t="s">
        <v>90</v>
      </c>
      <c r="Q9" s="1" t="s">
        <v>80</v>
      </c>
      <c r="Y9" s="1">
        <f t="shared" ref="Y9" si="7">Y7*107%</f>
        <v>1225043</v>
      </c>
      <c r="AC9" s="31" t="str">
        <f>IF(OR(RepP!$J$3="",RepP!$J$3=0,COUNTIF(Lists!$D:$D,RepP!$J$3)=0),Lists!$D$9,IF(RepP!$J$3=Lists!$D$9,Lists!$D$9,IF(RepP!$J$3=$E9,RepP!$J$3,"")))</f>
        <v/>
      </c>
    </row>
    <row r="10" spans="1:29" x14ac:dyDescent="0.3">
      <c r="B10" s="26">
        <f>IF(AND(O10=0,P10=0,Q10=0,Y10=0),0,IF(OR(COUNTIFS(Items!$E:$E,O10,Items!$F:$F,P10,Items!$G:$G,Q10)=1,COUNTIFS(Items!$M:$M,O10,Items!$N:$N,P10,Items!$O:$O,Q10)=1,COUNTIFS(Items!$U:$U,O10,Items!$V:$V,P10,Items!$W:$W,Q10)=1),0,1))</f>
        <v>0</v>
      </c>
      <c r="D10" s="24">
        <f t="shared" si="3"/>
        <v>45362</v>
      </c>
      <c r="E10" s="1" t="s">
        <v>203</v>
      </c>
      <c r="O10" s="1" t="s">
        <v>89</v>
      </c>
      <c r="P10" s="1" t="s">
        <v>90</v>
      </c>
      <c r="Q10" s="1" t="s">
        <v>165</v>
      </c>
      <c r="Y10" s="1">
        <f t="shared" ref="Y10" si="8">Y9*93%</f>
        <v>1139289.99</v>
      </c>
      <c r="AC10" s="31" t="str">
        <f>IF(OR(RepP!$J$3="",RepP!$J$3=0,COUNTIF(Lists!$D:$D,RepP!$J$3)=0),Lists!$D$9,IF(RepP!$J$3=Lists!$D$9,Lists!$D$9,IF(RepP!$J$3=$E10,RepP!$J$3,"")))</f>
        <v/>
      </c>
    </row>
    <row r="11" spans="1:29" x14ac:dyDescent="0.3">
      <c r="B11" s="26">
        <f>IF(AND(O11=0,P11=0,Q11=0,Y11=0),0,IF(OR(COUNTIFS(Items!$E:$E,O11,Items!$F:$F,P11,Items!$G:$G,Q11)=1,COUNTIFS(Items!$M:$M,O11,Items!$N:$N,P11,Items!$O:$O,Q11)=1,COUNTIFS(Items!$U:$U,O11,Items!$V:$V,P11,Items!$W:$W,Q11)=1),0,1))</f>
        <v>0</v>
      </c>
      <c r="D11" s="24">
        <f t="shared" si="3"/>
        <v>45372</v>
      </c>
      <c r="E11" s="1" t="s">
        <v>200</v>
      </c>
      <c r="O11" s="1" t="s">
        <v>89</v>
      </c>
      <c r="P11" s="1" t="s">
        <v>90</v>
      </c>
      <c r="Q11" s="1" t="s">
        <v>166</v>
      </c>
      <c r="Y11" s="1">
        <f t="shared" ref="Y11" si="9">Y9*107%</f>
        <v>1310796.01</v>
      </c>
      <c r="AC11" s="31" t="str">
        <f>IF(OR(RepP!$J$3="",RepP!$J$3=0,COUNTIF(Lists!$D:$D,RepP!$J$3)=0),Lists!$D$9,IF(RepP!$J$3=Lists!$D$9,Lists!$D$9,IF(RepP!$J$3=$E11,RepP!$J$3,"")))</f>
        <v/>
      </c>
    </row>
    <row r="12" spans="1:29" x14ac:dyDescent="0.3">
      <c r="B12" s="26">
        <f>IF(AND(O12=0,P12=0,Q12=0,Y12=0),0,IF(OR(COUNTIFS(Items!$E:$E,O12,Items!$F:$F,P12,Items!$G:$G,Q12)=1,COUNTIFS(Items!$M:$M,O12,Items!$N:$N,P12,Items!$O:$O,Q12)=1,COUNTIFS(Items!$U:$U,O12,Items!$V:$V,P12,Items!$W:$W,Q12)=1),0,1))</f>
        <v>0</v>
      </c>
      <c r="D12" s="24">
        <f t="shared" si="3"/>
        <v>45382</v>
      </c>
      <c r="E12" s="1" t="s">
        <v>201</v>
      </c>
      <c r="O12" s="1" t="s">
        <v>89</v>
      </c>
      <c r="P12" s="1" t="s">
        <v>90</v>
      </c>
      <c r="Q12" s="1" t="s">
        <v>167</v>
      </c>
      <c r="Y12" s="1">
        <f t="shared" ref="Y12" si="10">Y11*93%</f>
        <v>1219040.2893000001</v>
      </c>
      <c r="AC12" s="31" t="str">
        <f>IF(OR(RepP!$J$3="",RepP!$J$3=0,COUNTIF(Lists!$D:$D,RepP!$J$3)=0),Lists!$D$9,IF(RepP!$J$3=Lists!$D$9,Lists!$D$9,IF(RepP!$J$3=$E12,RepP!$J$3,"")))</f>
        <v>Проект-2</v>
      </c>
    </row>
    <row r="13" spans="1:29" x14ac:dyDescent="0.3">
      <c r="B13" s="26">
        <f>IF(AND(O13=0,P13=0,Q13=0,Y13=0),0,IF(OR(COUNTIFS(Items!$E:$E,O13,Items!$F:$F,P13,Items!$G:$G,Q13)=1,COUNTIFS(Items!$M:$M,O13,Items!$N:$N,P13,Items!$O:$O,Q13)=1,COUNTIFS(Items!$U:$U,O13,Items!$V:$V,P13,Items!$W:$W,Q13)=1),0,1))</f>
        <v>0</v>
      </c>
      <c r="D13" s="24">
        <f>D12+10</f>
        <v>45392</v>
      </c>
      <c r="E13" s="1" t="s">
        <v>202</v>
      </c>
      <c r="O13" s="1" t="s">
        <v>89</v>
      </c>
      <c r="P13" s="1" t="s">
        <v>90</v>
      </c>
      <c r="Q13" s="1" t="s">
        <v>168</v>
      </c>
      <c r="Y13" s="1">
        <f t="shared" ref="Y13" si="11">Y11*107%</f>
        <v>1402551.7307000002</v>
      </c>
      <c r="AC13" s="31" t="str">
        <f>IF(OR(RepP!$J$3="",RepP!$J$3=0,COUNTIF(Lists!$D:$D,RepP!$J$3)=0),Lists!$D$9,IF(RepP!$J$3=Lists!$D$9,Lists!$D$9,IF(RepP!$J$3=$E13,RepP!$J$3,"")))</f>
        <v/>
      </c>
    </row>
    <row r="14" spans="1:29" x14ac:dyDescent="0.3">
      <c r="B14" s="26">
        <f>IF(AND(O14=0,P14=0,Q14=0,Y14=0),0,IF(OR(COUNTIFS(Items!$E:$E,O14,Items!$F:$F,P14,Items!$G:$G,Q14)=1,COUNTIFS(Items!$M:$M,O14,Items!$N:$N,P14,Items!$O:$O,Q14)=1,COUNTIFS(Items!$U:$U,O14,Items!$V:$V,P14,Items!$W:$W,Q14)=1),0,1))</f>
        <v>0</v>
      </c>
      <c r="D14" s="24">
        <f t="shared" ref="D14:D19" si="12">D13+10</f>
        <v>45402</v>
      </c>
      <c r="E14" s="1" t="s">
        <v>203</v>
      </c>
      <c r="O14" s="1" t="s">
        <v>89</v>
      </c>
      <c r="P14" s="1" t="s">
        <v>91</v>
      </c>
      <c r="Q14" s="1" t="s">
        <v>70</v>
      </c>
      <c r="Y14" s="1">
        <f>Y3-100000</f>
        <v>900000</v>
      </c>
      <c r="AC14" s="31" t="str">
        <f>IF(OR(RepP!$J$3="",RepP!$J$3=0,COUNTIF(Lists!$D:$D,RepP!$J$3)=0),Lists!$D$9,IF(RepP!$J$3=Lists!$D$9,Lists!$D$9,IF(RepP!$J$3=$E14,RepP!$J$3,"")))</f>
        <v/>
      </c>
    </row>
    <row r="15" spans="1:29" x14ac:dyDescent="0.3">
      <c r="B15" s="26">
        <f>IF(AND(O15=0,P15=0,Q15=0,Y15=0),0,IF(OR(COUNTIFS(Items!$E:$E,O15,Items!$F:$F,P15,Items!$G:$G,Q15)=1,COUNTIFS(Items!$M:$M,O15,Items!$N:$N,P15,Items!$O:$O,Q15)=1,COUNTIFS(Items!$U:$U,O15,Items!$V:$V,P15,Items!$W:$W,Q15)=1),0,1))</f>
        <v>0</v>
      </c>
      <c r="D15" s="24">
        <f t="shared" si="12"/>
        <v>45412</v>
      </c>
      <c r="E15" s="1" t="s">
        <v>200</v>
      </c>
      <c r="O15" s="1" t="s">
        <v>89</v>
      </c>
      <c r="P15" s="1" t="s">
        <v>91</v>
      </c>
      <c r="Q15" s="1" t="s">
        <v>71</v>
      </c>
      <c r="Y15" s="1">
        <f>Y4-50000</f>
        <v>880000</v>
      </c>
      <c r="AC15" s="31" t="str">
        <f>IF(OR(RepP!$J$3="",RepP!$J$3=0,COUNTIF(Lists!$D:$D,RepP!$J$3)=0),Lists!$D$9,IF(RepP!$J$3=Lists!$D$9,Lists!$D$9,IF(RepP!$J$3=$E15,RepP!$J$3,"")))</f>
        <v/>
      </c>
    </row>
    <row r="16" spans="1:29" x14ac:dyDescent="0.3">
      <c r="B16" s="26">
        <f>IF(AND(O16=0,P16=0,Q16=0,Y16=0),0,IF(OR(COUNTIFS(Items!$E:$E,O16,Items!$F:$F,P16,Items!$G:$G,Q16)=1,COUNTIFS(Items!$M:$M,O16,Items!$N:$N,P16,Items!$O:$O,Q16)=1,COUNTIFS(Items!$U:$U,O16,Items!$V:$V,P16,Items!$W:$W,Q16)=1),0,1))</f>
        <v>0</v>
      </c>
      <c r="D16" s="24">
        <f t="shared" si="12"/>
        <v>45422</v>
      </c>
      <c r="E16" s="1" t="s">
        <v>201</v>
      </c>
      <c r="O16" s="1" t="s">
        <v>89</v>
      </c>
      <c r="P16" s="1" t="s">
        <v>91</v>
      </c>
      <c r="Q16" s="1" t="s">
        <v>72</v>
      </c>
      <c r="Y16" s="1">
        <f>Y5*78%</f>
        <v>834600</v>
      </c>
      <c r="AC16" s="31" t="str">
        <f>IF(OR(RepP!$J$3="",RepP!$J$3=0,COUNTIF(Lists!$D:$D,RepP!$J$3)=0),Lists!$D$9,IF(RepP!$J$3=Lists!$D$9,Lists!$D$9,IF(RepP!$J$3=$E16,RepP!$J$3,"")))</f>
        <v>Проект-2</v>
      </c>
    </row>
    <row r="17" spans="2:29" x14ac:dyDescent="0.3">
      <c r="B17" s="26">
        <f>IF(AND(O17=0,P17=0,Q17=0,Y17=0),0,IF(OR(COUNTIFS(Items!$E:$E,O17,Items!$F:$F,P17,Items!$G:$G,Q17)=1,COUNTIFS(Items!$M:$M,O17,Items!$N:$N,P17,Items!$O:$O,Q17)=1,COUNTIFS(Items!$U:$U,O17,Items!$V:$V,P17,Items!$W:$W,Q17)=1),0,1))</f>
        <v>0</v>
      </c>
      <c r="D17" s="24">
        <f t="shared" si="12"/>
        <v>45432</v>
      </c>
      <c r="E17" s="1" t="s">
        <v>202</v>
      </c>
      <c r="O17" s="1" t="s">
        <v>89</v>
      </c>
      <c r="P17" s="1" t="s">
        <v>91</v>
      </c>
      <c r="Q17" s="1" t="s">
        <v>73</v>
      </c>
      <c r="Y17" s="1">
        <f>Y6*123%</f>
        <v>1223973</v>
      </c>
      <c r="AC17" s="31" t="str">
        <f>IF(OR(RepP!$J$3="",RepP!$J$3=0,COUNTIF(Lists!$D:$D,RepP!$J$3)=0),Lists!$D$9,IF(RepP!$J$3=Lists!$D$9,Lists!$D$9,IF(RepP!$J$3=$E17,RepP!$J$3,"")))</f>
        <v/>
      </c>
    </row>
    <row r="18" spans="2:29" x14ac:dyDescent="0.3">
      <c r="B18" s="26">
        <f>IF(AND(O18=0,P18=0,Q18=0,Y18=0),0,IF(OR(COUNTIFS(Items!$E:$E,O18,Items!$F:$F,P18,Items!$G:$G,Q18)=1,COUNTIFS(Items!$M:$M,O18,Items!$N:$N,P18,Items!$O:$O,Q18)=1,COUNTIFS(Items!$U:$U,O18,Items!$V:$V,P18,Items!$W:$W,Q18)=1),0,1))</f>
        <v>0</v>
      </c>
      <c r="D18" s="24">
        <f t="shared" si="12"/>
        <v>45442</v>
      </c>
      <c r="E18" s="1" t="s">
        <v>203</v>
      </c>
      <c r="O18" s="1" t="s">
        <v>89</v>
      </c>
      <c r="P18" s="1" t="s">
        <v>91</v>
      </c>
      <c r="Q18" s="1" t="s">
        <v>74</v>
      </c>
      <c r="Y18" s="1">
        <f t="shared" ref="Y18" si="13">Y7-100000</f>
        <v>1044900</v>
      </c>
      <c r="AC18" s="31" t="str">
        <f>IF(OR(RepP!$J$3="",RepP!$J$3=0,COUNTIF(Lists!$D:$D,RepP!$J$3)=0),Lists!$D$9,IF(RepP!$J$3=Lists!$D$9,Lists!$D$9,IF(RepP!$J$3=$E18,RepP!$J$3,"")))</f>
        <v/>
      </c>
    </row>
    <row r="19" spans="2:29" x14ac:dyDescent="0.3">
      <c r="B19" s="26">
        <f>IF(AND(O19=0,P19=0,Q19=0,Y19=0),0,IF(OR(COUNTIFS(Items!$E:$E,O19,Items!$F:$F,P19,Items!$G:$G,Q19)=1,COUNTIFS(Items!$M:$M,O19,Items!$N:$N,P19,Items!$O:$O,Q19)=1,COUNTIFS(Items!$U:$U,O19,Items!$V:$V,P19,Items!$W:$W,Q19)=1),0,1))</f>
        <v>0</v>
      </c>
      <c r="D19" s="24">
        <f t="shared" si="12"/>
        <v>45452</v>
      </c>
      <c r="E19" s="1" t="s">
        <v>200</v>
      </c>
      <c r="O19" s="1" t="s">
        <v>89</v>
      </c>
      <c r="P19" s="1" t="s">
        <v>91</v>
      </c>
      <c r="Q19" s="1" t="s">
        <v>75</v>
      </c>
      <c r="Y19" s="1">
        <f t="shared" ref="Y19" si="14">Y8-50000</f>
        <v>1014757</v>
      </c>
      <c r="AC19" s="31" t="str">
        <f>IF(OR(RepP!$J$3="",RepP!$J$3=0,COUNTIF(Lists!$D:$D,RepP!$J$3)=0),Lists!$D$9,IF(RepP!$J$3=Lists!$D$9,Lists!$D$9,IF(RepP!$J$3=$E19,RepP!$J$3,"")))</f>
        <v/>
      </c>
    </row>
    <row r="20" spans="2:29" x14ac:dyDescent="0.3">
      <c r="B20" s="26">
        <f>IF(AND(O20=0,P20=0,Q20=0,Y20=0),0,IF(OR(COUNTIFS(Items!$E:$E,O20,Items!$F:$F,P20,Items!$G:$G,Q20)=1,COUNTIFS(Items!$M:$M,O20,Items!$N:$N,P20,Items!$O:$O,Q20)=1,COUNTIFS(Items!$U:$U,O20,Items!$V:$V,P20,Items!$W:$W,Q20)=1),0,1))</f>
        <v>0</v>
      </c>
      <c r="D20" s="24">
        <f>D3+5</f>
        <v>45297</v>
      </c>
      <c r="E20" s="1" t="s">
        <v>201</v>
      </c>
      <c r="O20" s="1" t="s">
        <v>89</v>
      </c>
      <c r="P20" s="1" t="s">
        <v>91</v>
      </c>
      <c r="Q20" s="1" t="s">
        <v>76</v>
      </c>
      <c r="Y20" s="1">
        <f t="shared" ref="Y20" si="15">Y9*78%</f>
        <v>955533.54</v>
      </c>
      <c r="AC20" s="31" t="str">
        <f>IF(OR(RepP!$J$3="",RepP!$J$3=0,COUNTIF(Lists!$D:$D,RepP!$J$3)=0),Lists!$D$9,IF(RepP!$J$3=Lists!$D$9,Lists!$D$9,IF(RepP!$J$3=$E20,RepP!$J$3,"")))</f>
        <v>Проект-2</v>
      </c>
    </row>
    <row r="21" spans="2:29" x14ac:dyDescent="0.3">
      <c r="B21" s="26">
        <f>IF(AND(O21=0,P21=0,Q21=0,Y21=0),0,IF(OR(COUNTIFS(Items!$E:$E,O21,Items!$F:$F,P21,Items!$G:$G,Q21)=1,COUNTIFS(Items!$M:$M,O21,Items!$N:$N,P21,Items!$O:$O,Q21)=1,COUNTIFS(Items!$U:$U,O21,Items!$V:$V,P21,Items!$W:$W,Q21)=1),0,1))</f>
        <v>0</v>
      </c>
      <c r="D21" s="24">
        <f t="shared" ref="D21:D59" si="16">D4+5</f>
        <v>45307</v>
      </c>
      <c r="E21" s="1" t="s">
        <v>202</v>
      </c>
      <c r="O21" s="1" t="s">
        <v>89</v>
      </c>
      <c r="P21" s="1" t="s">
        <v>91</v>
      </c>
      <c r="Q21" s="1" t="s">
        <v>81</v>
      </c>
      <c r="Y21" s="1">
        <f t="shared" ref="Y21" si="17">Y10*123%</f>
        <v>1401326.6876999999</v>
      </c>
      <c r="AC21" s="31" t="str">
        <f>IF(OR(RepP!$J$3="",RepP!$J$3=0,COUNTIF(Lists!$D:$D,RepP!$J$3)=0),Lists!$D$9,IF(RepP!$J$3=Lists!$D$9,Lists!$D$9,IF(RepP!$J$3=$E21,RepP!$J$3,"")))</f>
        <v/>
      </c>
    </row>
    <row r="22" spans="2:29" x14ac:dyDescent="0.3">
      <c r="B22" s="26">
        <f>IF(AND(O22=0,P22=0,Q22=0,Y22=0),0,IF(OR(COUNTIFS(Items!$E:$E,O22,Items!$F:$F,P22,Items!$G:$G,Q22)=1,COUNTIFS(Items!$M:$M,O22,Items!$N:$N,P22,Items!$O:$O,Q22)=1,COUNTIFS(Items!$U:$U,O22,Items!$V:$V,P22,Items!$W:$W,Q22)=1),0,1))</f>
        <v>0</v>
      </c>
      <c r="D22" s="24">
        <f t="shared" si="16"/>
        <v>45317</v>
      </c>
      <c r="E22" s="1" t="s">
        <v>203</v>
      </c>
      <c r="O22" s="1" t="s">
        <v>89</v>
      </c>
      <c r="P22" s="1" t="s">
        <v>91</v>
      </c>
      <c r="Q22" s="1" t="s">
        <v>82</v>
      </c>
      <c r="Y22" s="1">
        <f t="shared" ref="Y22" si="18">Y11-100000</f>
        <v>1210796.01</v>
      </c>
      <c r="AC22" s="31" t="str">
        <f>IF(OR(RepP!$J$3="",RepP!$J$3=0,COUNTIF(Lists!$D:$D,RepP!$J$3)=0),Lists!$D$9,IF(RepP!$J$3=Lists!$D$9,Lists!$D$9,IF(RepP!$J$3=$E22,RepP!$J$3,"")))</f>
        <v/>
      </c>
    </row>
    <row r="23" spans="2:29" x14ac:dyDescent="0.3">
      <c r="B23" s="26">
        <f>IF(AND(O23=0,P23=0,Q23=0,Y23=0),0,IF(OR(COUNTIFS(Items!$E:$E,O23,Items!$F:$F,P23,Items!$G:$G,Q23)=1,COUNTIFS(Items!$M:$M,O23,Items!$N:$N,P23,Items!$O:$O,Q23)=1,COUNTIFS(Items!$U:$U,O23,Items!$V:$V,P23,Items!$W:$W,Q23)=1),0,1))</f>
        <v>0</v>
      </c>
      <c r="D23" s="24">
        <f t="shared" si="16"/>
        <v>45327</v>
      </c>
      <c r="E23" s="1" t="s">
        <v>200</v>
      </c>
      <c r="O23" s="1" t="s">
        <v>89</v>
      </c>
      <c r="P23" s="1" t="s">
        <v>91</v>
      </c>
      <c r="Q23" s="1" t="s">
        <v>83</v>
      </c>
      <c r="Y23" s="1">
        <f t="shared" ref="Y23" si="19">Y12-50000</f>
        <v>1169040.2893000001</v>
      </c>
      <c r="AC23" s="31" t="str">
        <f>IF(OR(RepP!$J$3="",RepP!$J$3=0,COUNTIF(Lists!$D:$D,RepP!$J$3)=0),Lists!$D$9,IF(RepP!$J$3=Lists!$D$9,Lists!$D$9,IF(RepP!$J$3=$E23,RepP!$J$3,"")))</f>
        <v/>
      </c>
    </row>
    <row r="24" spans="2:29" x14ac:dyDescent="0.3">
      <c r="B24" s="26">
        <f>IF(AND(O24=0,P24=0,Q24=0,Y24=0),0,IF(OR(COUNTIFS(Items!$E:$E,O24,Items!$F:$F,P24,Items!$G:$G,Q24)=1,COUNTIFS(Items!$M:$M,O24,Items!$N:$N,P24,Items!$O:$O,Q24)=1,COUNTIFS(Items!$U:$U,O24,Items!$V:$V,P24,Items!$W:$W,Q24)=1),0,1))</f>
        <v>0</v>
      </c>
      <c r="D24" s="24">
        <f t="shared" si="16"/>
        <v>45337</v>
      </c>
      <c r="E24" s="1" t="s">
        <v>201</v>
      </c>
      <c r="O24" s="1" t="s">
        <v>89</v>
      </c>
      <c r="P24" s="1" t="s">
        <v>145</v>
      </c>
      <c r="Q24" s="1" t="s">
        <v>110</v>
      </c>
      <c r="Y24" s="1">
        <f t="shared" ref="Y24" si="20">Y13*78%</f>
        <v>1093990.3499460001</v>
      </c>
      <c r="AC24" s="31" t="str">
        <f>IF(OR(RepP!$J$3="",RepP!$J$3=0,COUNTIF(Lists!$D:$D,RepP!$J$3)=0),Lists!$D$9,IF(RepP!$J$3=Lists!$D$9,Lists!$D$9,IF(RepP!$J$3=$E24,RepP!$J$3,"")))</f>
        <v>Проект-2</v>
      </c>
    </row>
    <row r="25" spans="2:29" x14ac:dyDescent="0.3">
      <c r="B25" s="26">
        <f>IF(AND(O25=0,P25=0,Q25=0,Y25=0),0,IF(OR(COUNTIFS(Items!$E:$E,O25,Items!$F:$F,P25,Items!$G:$G,Q25)=1,COUNTIFS(Items!$M:$M,O25,Items!$N:$N,P25,Items!$O:$O,Q25)=1,COUNTIFS(Items!$U:$U,O25,Items!$V:$V,P25,Items!$W:$W,Q25)=1),0,1))</f>
        <v>0</v>
      </c>
      <c r="D25" s="24">
        <f t="shared" si="16"/>
        <v>45347</v>
      </c>
      <c r="E25" s="1" t="s">
        <v>202</v>
      </c>
      <c r="O25" s="1" t="s">
        <v>89</v>
      </c>
      <c r="P25" s="1" t="s">
        <v>145</v>
      </c>
      <c r="Q25" s="1" t="s">
        <v>111</v>
      </c>
      <c r="Y25" s="1">
        <f t="shared" ref="Y25" si="21">Y14*123%</f>
        <v>1107000</v>
      </c>
      <c r="AC25" s="31" t="str">
        <f>IF(OR(RepP!$J$3="",RepP!$J$3=0,COUNTIF(Lists!$D:$D,RepP!$J$3)=0),Lists!$D$9,IF(RepP!$J$3=Lists!$D$9,Lists!$D$9,IF(RepP!$J$3=$E25,RepP!$J$3,"")))</f>
        <v/>
      </c>
    </row>
    <row r="26" spans="2:29" x14ac:dyDescent="0.3">
      <c r="B26" s="26">
        <f>IF(AND(O26=0,P26=0,Q26=0,Y26=0),0,IF(OR(COUNTIFS(Items!$E:$E,O26,Items!$F:$F,P26,Items!$G:$G,Q26)=1,COUNTIFS(Items!$M:$M,O26,Items!$N:$N,P26,Items!$O:$O,Q26)=1,COUNTIFS(Items!$U:$U,O26,Items!$V:$V,P26,Items!$W:$W,Q26)=1),0,1))</f>
        <v>0</v>
      </c>
      <c r="D26" s="24">
        <f t="shared" si="16"/>
        <v>45357</v>
      </c>
      <c r="E26" s="1" t="s">
        <v>203</v>
      </c>
      <c r="O26" s="1" t="s">
        <v>89</v>
      </c>
      <c r="P26" s="1" t="s">
        <v>145</v>
      </c>
      <c r="Q26" s="1" t="s">
        <v>112</v>
      </c>
      <c r="Y26" s="1">
        <f t="shared" ref="Y26" si="22">Y15-100000</f>
        <v>780000</v>
      </c>
      <c r="AC26" s="31" t="str">
        <f>IF(OR(RepP!$J$3="",RepP!$J$3=0,COUNTIF(Lists!$D:$D,RepP!$J$3)=0),Lists!$D$9,IF(RepP!$J$3=Lists!$D$9,Lists!$D$9,IF(RepP!$J$3=$E26,RepP!$J$3,"")))</f>
        <v/>
      </c>
    </row>
    <row r="27" spans="2:29" x14ac:dyDescent="0.3">
      <c r="B27" s="26">
        <f>IF(AND(O27=0,P27=0,Q27=0,Y27=0),0,IF(OR(COUNTIFS(Items!$E:$E,O27,Items!$F:$F,P27,Items!$G:$G,Q27)=1,COUNTIFS(Items!$M:$M,O27,Items!$N:$N,P27,Items!$O:$O,Q27)=1,COUNTIFS(Items!$U:$U,O27,Items!$V:$V,P27,Items!$W:$W,Q27)=1),0,1))</f>
        <v>0</v>
      </c>
      <c r="D27" s="24">
        <f t="shared" si="16"/>
        <v>45367</v>
      </c>
      <c r="E27" s="1" t="s">
        <v>200</v>
      </c>
      <c r="O27" s="1" t="s">
        <v>89</v>
      </c>
      <c r="P27" s="1" t="s">
        <v>145</v>
      </c>
      <c r="Q27" s="1" t="s">
        <v>113</v>
      </c>
      <c r="Y27" s="1">
        <f t="shared" ref="Y27" si="23">Y16-50000</f>
        <v>784600</v>
      </c>
      <c r="AC27" s="31" t="str">
        <f>IF(OR(RepP!$J$3="",RepP!$J$3=0,COUNTIF(Lists!$D:$D,RepP!$J$3)=0),Lists!$D$9,IF(RepP!$J$3=Lists!$D$9,Lists!$D$9,IF(RepP!$J$3=$E27,RepP!$J$3,"")))</f>
        <v/>
      </c>
    </row>
    <row r="28" spans="2:29" x14ac:dyDescent="0.3">
      <c r="B28" s="26">
        <f>IF(AND(O28=0,P28=0,Q28=0,Y28=0),0,IF(OR(COUNTIFS(Items!$E:$E,O28,Items!$F:$F,P28,Items!$G:$G,Q28)=1,COUNTIFS(Items!$M:$M,O28,Items!$N:$N,P28,Items!$O:$O,Q28)=1,COUNTIFS(Items!$U:$U,O28,Items!$V:$V,P28,Items!$W:$W,Q28)=1),0,1))</f>
        <v>0</v>
      </c>
      <c r="D28" s="24">
        <f t="shared" si="16"/>
        <v>45377</v>
      </c>
      <c r="E28" s="1" t="s">
        <v>201</v>
      </c>
      <c r="O28" s="1" t="s">
        <v>89</v>
      </c>
      <c r="P28" s="1" t="s">
        <v>145</v>
      </c>
      <c r="Q28" s="1" t="s">
        <v>114</v>
      </c>
      <c r="Y28" s="1">
        <f t="shared" ref="Y28" si="24">Y17*78%</f>
        <v>954698.94000000006</v>
      </c>
      <c r="AC28" s="31" t="str">
        <f>IF(OR(RepP!$J$3="",RepP!$J$3=0,COUNTIF(Lists!$D:$D,RepP!$J$3)=0),Lists!$D$9,IF(RepP!$J$3=Lists!$D$9,Lists!$D$9,IF(RepP!$J$3=$E28,RepP!$J$3,"")))</f>
        <v>Проект-2</v>
      </c>
    </row>
    <row r="29" spans="2:29" x14ac:dyDescent="0.3">
      <c r="B29" s="26">
        <f>IF(AND(O29=0,P29=0,Q29=0,Y29=0),0,IF(OR(COUNTIFS(Items!$E:$E,O29,Items!$F:$F,P29,Items!$G:$G,Q29)=1,COUNTIFS(Items!$M:$M,O29,Items!$N:$N,P29,Items!$O:$O,Q29)=1,COUNTIFS(Items!$U:$U,O29,Items!$V:$V,P29,Items!$W:$W,Q29)=1),0,1))</f>
        <v>0</v>
      </c>
      <c r="D29" s="24">
        <f t="shared" si="16"/>
        <v>45387</v>
      </c>
      <c r="E29" s="1" t="s">
        <v>202</v>
      </c>
      <c r="O29" s="1" t="s">
        <v>89</v>
      </c>
      <c r="P29" s="1" t="s">
        <v>145</v>
      </c>
      <c r="Q29" s="1" t="s">
        <v>115</v>
      </c>
      <c r="Y29" s="1">
        <f t="shared" ref="Y29" si="25">Y18*123%</f>
        <v>1285227</v>
      </c>
      <c r="AC29" s="31" t="str">
        <f>IF(OR(RepP!$J$3="",RepP!$J$3=0,COUNTIF(Lists!$D:$D,RepP!$J$3)=0),Lists!$D$9,IF(RepP!$J$3=Lists!$D$9,Lists!$D$9,IF(RepP!$J$3=$E29,RepP!$J$3,"")))</f>
        <v/>
      </c>
    </row>
    <row r="30" spans="2:29" x14ac:dyDescent="0.3">
      <c r="B30" s="26">
        <f>IF(AND(O30=0,P30=0,Q30=0,Y30=0),0,IF(OR(COUNTIFS(Items!$E:$E,O30,Items!$F:$F,P30,Items!$G:$G,Q30)=1,COUNTIFS(Items!$M:$M,O30,Items!$N:$N,P30,Items!$O:$O,Q30)=1,COUNTIFS(Items!$U:$U,O30,Items!$V:$V,P30,Items!$W:$W,Q30)=1),0,1))</f>
        <v>0</v>
      </c>
      <c r="D30" s="24">
        <f t="shared" si="16"/>
        <v>45397</v>
      </c>
      <c r="E30" s="1" t="s">
        <v>203</v>
      </c>
      <c r="O30" s="1" t="s">
        <v>89</v>
      </c>
      <c r="P30" s="1" t="s">
        <v>145</v>
      </c>
      <c r="Q30" s="1" t="s">
        <v>116</v>
      </c>
      <c r="Y30" s="1">
        <f t="shared" ref="Y30" si="26">Y19-100000</f>
        <v>914757</v>
      </c>
      <c r="AC30" s="31" t="str">
        <f>IF(OR(RepP!$J$3="",RepP!$J$3=0,COUNTIF(Lists!$D:$D,RepP!$J$3)=0),Lists!$D$9,IF(RepP!$J$3=Lists!$D$9,Lists!$D$9,IF(RepP!$J$3=$E30,RepP!$J$3,"")))</f>
        <v/>
      </c>
    </row>
    <row r="31" spans="2:29" x14ac:dyDescent="0.3">
      <c r="B31" s="26">
        <f>IF(AND(O31=0,P31=0,Q31=0,Y31=0),0,IF(OR(COUNTIFS(Items!$E:$E,O31,Items!$F:$F,P31,Items!$G:$G,Q31)=1,COUNTIFS(Items!$M:$M,O31,Items!$N:$N,P31,Items!$O:$O,Q31)=1,COUNTIFS(Items!$U:$U,O31,Items!$V:$V,P31,Items!$W:$W,Q31)=1),0,1))</f>
        <v>0</v>
      </c>
      <c r="D31" s="24">
        <f t="shared" si="16"/>
        <v>45407</v>
      </c>
      <c r="E31" s="1" t="s">
        <v>200</v>
      </c>
      <c r="O31" s="1" t="s">
        <v>89</v>
      </c>
      <c r="P31" s="1" t="s">
        <v>145</v>
      </c>
      <c r="Q31" s="1" t="s">
        <v>117</v>
      </c>
      <c r="Y31" s="1">
        <f t="shared" ref="Y31" si="27">Y20-50000</f>
        <v>905533.54</v>
      </c>
      <c r="AC31" s="31" t="str">
        <f>IF(OR(RepP!$J$3="",RepP!$J$3=0,COUNTIF(Lists!$D:$D,RepP!$J$3)=0),Lists!$D$9,IF(RepP!$J$3=Lists!$D$9,Lists!$D$9,IF(RepP!$J$3=$E31,RepP!$J$3,"")))</f>
        <v/>
      </c>
    </row>
    <row r="32" spans="2:29" x14ac:dyDescent="0.3">
      <c r="B32" s="26">
        <f>IF(AND(O32=0,P32=0,Q32=0,Y32=0),0,IF(OR(COUNTIFS(Items!$E:$E,O32,Items!$F:$F,P32,Items!$G:$G,Q32)=1,COUNTIFS(Items!$M:$M,O32,Items!$N:$N,P32,Items!$O:$O,Q32)=1,COUNTIFS(Items!$U:$U,O32,Items!$V:$V,P32,Items!$W:$W,Q32)=1),0,1))</f>
        <v>0</v>
      </c>
      <c r="D32" s="24">
        <f t="shared" si="16"/>
        <v>45417</v>
      </c>
      <c r="E32" s="1" t="s">
        <v>201</v>
      </c>
      <c r="O32" s="1" t="s">
        <v>89</v>
      </c>
      <c r="P32" s="1" t="s">
        <v>145</v>
      </c>
      <c r="Q32" s="1" t="s">
        <v>118</v>
      </c>
      <c r="Y32" s="1">
        <f t="shared" ref="Y32" si="28">Y21*78%</f>
        <v>1093034.8164059999</v>
      </c>
      <c r="AC32" s="31" t="str">
        <f>IF(OR(RepP!$J$3="",RepP!$J$3=0,COUNTIF(Lists!$D:$D,RepP!$J$3)=0),Lists!$D$9,IF(RepP!$J$3=Lists!$D$9,Lists!$D$9,IF(RepP!$J$3=$E32,RepP!$J$3,"")))</f>
        <v>Проект-2</v>
      </c>
    </row>
    <row r="33" spans="2:29" x14ac:dyDescent="0.3">
      <c r="B33" s="26">
        <f>IF(AND(O33=0,P33=0,Q33=0,Y33=0),0,IF(OR(COUNTIFS(Items!$E:$E,O33,Items!$F:$F,P33,Items!$G:$G,Q33)=1,COUNTIFS(Items!$M:$M,O33,Items!$N:$N,P33,Items!$O:$O,Q33)=1,COUNTIFS(Items!$U:$U,O33,Items!$V:$V,P33,Items!$W:$W,Q33)=1),0,1))</f>
        <v>0</v>
      </c>
      <c r="D33" s="24">
        <f t="shared" si="16"/>
        <v>45427</v>
      </c>
      <c r="E33" s="1" t="s">
        <v>202</v>
      </c>
      <c r="O33" s="1" t="s">
        <v>89</v>
      </c>
      <c r="P33" s="1" t="s">
        <v>145</v>
      </c>
      <c r="Q33" s="1" t="s">
        <v>119</v>
      </c>
      <c r="Y33" s="1">
        <f t="shared" ref="Y33" si="29">Y22*123%</f>
        <v>1489279.0922999999</v>
      </c>
      <c r="AC33" s="31" t="str">
        <f>IF(OR(RepP!$J$3="",RepP!$J$3=0,COUNTIF(Lists!$D:$D,RepP!$J$3)=0),Lists!$D$9,IF(RepP!$J$3=Lists!$D$9,Lists!$D$9,IF(RepP!$J$3=$E33,RepP!$J$3,"")))</f>
        <v/>
      </c>
    </row>
    <row r="34" spans="2:29" x14ac:dyDescent="0.3">
      <c r="B34" s="26">
        <f>IF(AND(O34=0,P34=0,Q34=0,Y34=0),0,IF(OR(COUNTIFS(Items!$E:$E,O34,Items!$F:$F,P34,Items!$G:$G,Q34)=1,COUNTIFS(Items!$M:$M,O34,Items!$N:$N,P34,Items!$O:$O,Q34)=1,COUNTIFS(Items!$U:$U,O34,Items!$V:$V,P34,Items!$W:$W,Q34)=1),0,1))</f>
        <v>0</v>
      </c>
      <c r="D34" s="24">
        <f t="shared" si="16"/>
        <v>45437</v>
      </c>
      <c r="E34" s="1" t="s">
        <v>203</v>
      </c>
      <c r="O34" s="1" t="s">
        <v>89</v>
      </c>
      <c r="P34" s="1" t="s">
        <v>145</v>
      </c>
      <c r="Q34" s="1" t="s">
        <v>121</v>
      </c>
      <c r="Y34" s="1">
        <f t="shared" ref="Y34" si="30">Y23-100000</f>
        <v>1069040.2893000001</v>
      </c>
      <c r="AC34" s="31" t="str">
        <f>IF(OR(RepP!$J$3="",RepP!$J$3=0,COUNTIF(Lists!$D:$D,RepP!$J$3)=0),Lists!$D$9,IF(RepP!$J$3=Lists!$D$9,Lists!$D$9,IF(RepP!$J$3=$E34,RepP!$J$3,"")))</f>
        <v/>
      </c>
    </row>
    <row r="35" spans="2:29" x14ac:dyDescent="0.3">
      <c r="B35" s="26">
        <f>IF(AND(O35=0,P35=0,Q35=0,Y35=0),0,IF(OR(COUNTIFS(Items!$E:$E,O35,Items!$F:$F,P35,Items!$G:$G,Q35)=1,COUNTIFS(Items!$M:$M,O35,Items!$N:$N,P35,Items!$O:$O,Q35)=1,COUNTIFS(Items!$U:$U,O35,Items!$V:$V,P35,Items!$W:$W,Q35)=1),0,1))</f>
        <v>0</v>
      </c>
      <c r="D35" s="24">
        <f t="shared" si="16"/>
        <v>45447</v>
      </c>
      <c r="E35" s="1" t="s">
        <v>200</v>
      </c>
      <c r="O35" s="1" t="s">
        <v>89</v>
      </c>
      <c r="P35" s="1" t="s">
        <v>145</v>
      </c>
      <c r="Q35" s="1" t="s">
        <v>122</v>
      </c>
      <c r="Y35" s="1">
        <f t="shared" ref="Y35" si="31">Y24-50000</f>
        <v>1043990.3499460001</v>
      </c>
      <c r="AC35" s="31" t="str">
        <f>IF(OR(RepP!$J$3="",RepP!$J$3=0,COUNTIF(Lists!$D:$D,RepP!$J$3)=0),Lists!$D$9,IF(RepP!$J$3=Lists!$D$9,Lists!$D$9,IF(RepP!$J$3=$E35,RepP!$J$3,"")))</f>
        <v/>
      </c>
    </row>
    <row r="36" spans="2:29" x14ac:dyDescent="0.3">
      <c r="B36" s="26">
        <f>IF(AND(O36=0,P36=0,Q36=0,Y36=0),0,IF(OR(COUNTIFS(Items!$E:$E,O36,Items!$F:$F,P36,Items!$G:$G,Q36)=1,COUNTIFS(Items!$M:$M,O36,Items!$N:$N,P36,Items!$O:$O,Q36)=1,COUNTIFS(Items!$U:$U,O36,Items!$V:$V,P36,Items!$W:$W,Q36)=1),0,1))</f>
        <v>0</v>
      </c>
      <c r="D36" s="24">
        <f t="shared" si="16"/>
        <v>45457</v>
      </c>
      <c r="E36" s="1" t="s">
        <v>201</v>
      </c>
      <c r="O36" s="1" t="s">
        <v>89</v>
      </c>
      <c r="P36" s="1" t="s">
        <v>145</v>
      </c>
      <c r="Q36" s="1" t="s">
        <v>123</v>
      </c>
      <c r="Y36" s="1">
        <f t="shared" ref="Y36" si="32">Y25*78%</f>
        <v>863460</v>
      </c>
      <c r="AC36" s="31" t="str">
        <f>IF(OR(RepP!$J$3="",RepP!$J$3=0,COUNTIF(Lists!$D:$D,RepP!$J$3)=0),Lists!$D$9,IF(RepP!$J$3=Lists!$D$9,Lists!$D$9,IF(RepP!$J$3=$E36,RepP!$J$3,"")))</f>
        <v>Проект-2</v>
      </c>
    </row>
    <row r="37" spans="2:29" x14ac:dyDescent="0.3">
      <c r="B37" s="26">
        <f>IF(AND(O37=0,P37=0,Q37=0,Y37=0),0,IF(OR(COUNTIFS(Items!$E:$E,O37,Items!$F:$F,P37,Items!$G:$G,Q37)=1,COUNTIFS(Items!$M:$M,O37,Items!$N:$N,P37,Items!$O:$O,Q37)=1,COUNTIFS(Items!$U:$U,O37,Items!$V:$V,P37,Items!$W:$W,Q37)=1),0,1))</f>
        <v>0</v>
      </c>
      <c r="D37" s="24">
        <f t="shared" si="16"/>
        <v>45302</v>
      </c>
      <c r="E37" s="1" t="s">
        <v>202</v>
      </c>
      <c r="O37" s="1" t="s">
        <v>89</v>
      </c>
      <c r="P37" s="1" t="s">
        <v>145</v>
      </c>
      <c r="Q37" s="1" t="s">
        <v>124</v>
      </c>
      <c r="Y37" s="1">
        <f t="shared" ref="Y37" si="33">Y26*123%</f>
        <v>959400</v>
      </c>
      <c r="AC37" s="31" t="str">
        <f>IF(OR(RepP!$J$3="",RepP!$J$3=0,COUNTIF(Lists!$D:$D,RepP!$J$3)=0),Lists!$D$9,IF(RepP!$J$3=Lists!$D$9,Lists!$D$9,IF(RepP!$J$3=$E37,RepP!$J$3,"")))</f>
        <v/>
      </c>
    </row>
    <row r="38" spans="2:29" x14ac:dyDescent="0.3">
      <c r="B38" s="26">
        <f>IF(AND(O38=0,P38=0,Q38=0,Y38=0),0,IF(OR(COUNTIFS(Items!$E:$E,O38,Items!$F:$F,P38,Items!$G:$G,Q38)=1,COUNTIFS(Items!$M:$M,O38,Items!$N:$N,P38,Items!$O:$O,Q38)=1,COUNTIFS(Items!$U:$U,O38,Items!$V:$V,P38,Items!$W:$W,Q38)=1),0,1))</f>
        <v>0</v>
      </c>
      <c r="D38" s="24">
        <f t="shared" si="16"/>
        <v>45312</v>
      </c>
      <c r="E38" s="1" t="s">
        <v>203</v>
      </c>
      <c r="O38" s="1" t="s">
        <v>89</v>
      </c>
      <c r="P38" s="1" t="s">
        <v>145</v>
      </c>
      <c r="Q38" s="1" t="s">
        <v>125</v>
      </c>
      <c r="Y38" s="1">
        <f t="shared" ref="Y38" si="34">Y27-100000</f>
        <v>684600</v>
      </c>
      <c r="AC38" s="31" t="str">
        <f>IF(OR(RepP!$J$3="",RepP!$J$3=0,COUNTIF(Lists!$D:$D,RepP!$J$3)=0),Lists!$D$9,IF(RepP!$J$3=Lists!$D$9,Lists!$D$9,IF(RepP!$J$3=$E38,RepP!$J$3,"")))</f>
        <v/>
      </c>
    </row>
    <row r="39" spans="2:29" x14ac:dyDescent="0.3">
      <c r="B39" s="26">
        <f>IF(AND(O39=0,P39=0,Q39=0,Y39=0),0,IF(OR(COUNTIFS(Items!$E:$E,O39,Items!$F:$F,P39,Items!$G:$G,Q39)=1,COUNTIFS(Items!$M:$M,O39,Items!$N:$N,P39,Items!$O:$O,Q39)=1,COUNTIFS(Items!$U:$U,O39,Items!$V:$V,P39,Items!$W:$W,Q39)=1),0,1))</f>
        <v>0</v>
      </c>
      <c r="D39" s="24">
        <f t="shared" si="16"/>
        <v>45322</v>
      </c>
      <c r="E39" s="1" t="s">
        <v>200</v>
      </c>
      <c r="O39" s="1" t="s">
        <v>89</v>
      </c>
      <c r="P39" s="1" t="s">
        <v>145</v>
      </c>
      <c r="Q39" s="1" t="s">
        <v>126</v>
      </c>
      <c r="Y39" s="1">
        <f t="shared" ref="Y39" si="35">Y28-50000</f>
        <v>904698.94000000006</v>
      </c>
      <c r="AC39" s="31" t="str">
        <f>IF(OR(RepP!$J$3="",RepP!$J$3=0,COUNTIF(Lists!$D:$D,RepP!$J$3)=0),Lists!$D$9,IF(RepP!$J$3=Lists!$D$9,Lists!$D$9,IF(RepP!$J$3=$E39,RepP!$J$3,"")))</f>
        <v/>
      </c>
    </row>
    <row r="40" spans="2:29" x14ac:dyDescent="0.3">
      <c r="B40" s="26">
        <f>IF(AND(O40=0,P40=0,Q40=0,Y40=0),0,IF(OR(COUNTIFS(Items!$E:$E,O40,Items!$F:$F,P40,Items!$G:$G,Q40)=1,COUNTIFS(Items!$M:$M,O40,Items!$N:$N,P40,Items!$O:$O,Q40)=1,COUNTIFS(Items!$U:$U,O40,Items!$V:$V,P40,Items!$W:$W,Q40)=1),0,1))</f>
        <v>0</v>
      </c>
      <c r="D40" s="24">
        <f t="shared" si="16"/>
        <v>45332</v>
      </c>
      <c r="E40" s="1" t="s">
        <v>201</v>
      </c>
      <c r="O40" s="1" t="s">
        <v>89</v>
      </c>
      <c r="P40" s="1" t="s">
        <v>145</v>
      </c>
      <c r="Q40" s="1" t="s">
        <v>127</v>
      </c>
      <c r="Y40" s="1">
        <f t="shared" ref="Y40" si="36">Y29*78%</f>
        <v>1002477.06</v>
      </c>
      <c r="AC40" s="31" t="str">
        <f>IF(OR(RepP!$J$3="",RepP!$J$3=0,COUNTIF(Lists!$D:$D,RepP!$J$3)=0),Lists!$D$9,IF(RepP!$J$3=Lists!$D$9,Lists!$D$9,IF(RepP!$J$3=$E40,RepP!$J$3,"")))</f>
        <v>Проект-2</v>
      </c>
    </row>
    <row r="41" spans="2:29" x14ac:dyDescent="0.3">
      <c r="B41" s="26">
        <f>IF(AND(O41=0,P41=0,Q41=0,Y41=0),0,IF(OR(COUNTIFS(Items!$E:$E,O41,Items!$F:$F,P41,Items!$G:$G,Q41)=1,COUNTIFS(Items!$M:$M,O41,Items!$N:$N,P41,Items!$O:$O,Q41)=1,COUNTIFS(Items!$U:$U,O41,Items!$V:$V,P41,Items!$W:$W,Q41)=1),0,1))</f>
        <v>0</v>
      </c>
      <c r="D41" s="24">
        <f t="shared" si="16"/>
        <v>45342</v>
      </c>
      <c r="E41" s="1" t="s">
        <v>202</v>
      </c>
      <c r="O41" s="1" t="s">
        <v>89</v>
      </c>
      <c r="P41" s="1" t="s">
        <v>146</v>
      </c>
      <c r="Q41" s="1" t="s">
        <v>128</v>
      </c>
      <c r="Y41" s="1">
        <f t="shared" ref="Y41" si="37">Y30*123%</f>
        <v>1125151.1099999999</v>
      </c>
      <c r="AC41" s="31" t="str">
        <f>IF(OR(RepP!$J$3="",RepP!$J$3=0,COUNTIF(Lists!$D:$D,RepP!$J$3)=0),Lists!$D$9,IF(RepP!$J$3=Lists!$D$9,Lists!$D$9,IF(RepP!$J$3=$E41,RepP!$J$3,"")))</f>
        <v/>
      </c>
    </row>
    <row r="42" spans="2:29" x14ac:dyDescent="0.3">
      <c r="B42" s="26">
        <f>IF(AND(O42=0,P42=0,Q42=0,Y42=0),0,IF(OR(COUNTIFS(Items!$E:$E,O42,Items!$F:$F,P42,Items!$G:$G,Q42)=1,COUNTIFS(Items!$M:$M,O42,Items!$N:$N,P42,Items!$O:$O,Q42)=1,COUNTIFS(Items!$U:$U,O42,Items!$V:$V,P42,Items!$W:$W,Q42)=1),0,1))</f>
        <v>0</v>
      </c>
      <c r="D42" s="24">
        <f t="shared" si="16"/>
        <v>45352</v>
      </c>
      <c r="E42" s="1" t="s">
        <v>203</v>
      </c>
      <c r="O42" s="1" t="s">
        <v>89</v>
      </c>
      <c r="P42" s="1" t="s">
        <v>146</v>
      </c>
      <c r="Q42" s="1" t="s">
        <v>129</v>
      </c>
      <c r="Y42" s="1">
        <f t="shared" ref="Y42" si="38">Y31-100000</f>
        <v>805533.54</v>
      </c>
      <c r="AC42" s="31" t="str">
        <f>IF(OR(RepP!$J$3="",RepP!$J$3=0,COUNTIF(Lists!$D:$D,RepP!$J$3)=0),Lists!$D$9,IF(RepP!$J$3=Lists!$D$9,Lists!$D$9,IF(RepP!$J$3=$E42,RepP!$J$3,"")))</f>
        <v/>
      </c>
    </row>
    <row r="43" spans="2:29" x14ac:dyDescent="0.3">
      <c r="B43" s="26">
        <f>IF(AND(O43=0,P43=0,Q43=0,Y43=0),0,IF(OR(COUNTIFS(Items!$E:$E,O43,Items!$F:$F,P43,Items!$G:$G,Q43)=1,COUNTIFS(Items!$M:$M,O43,Items!$N:$N,P43,Items!$O:$O,Q43)=1,COUNTIFS(Items!$U:$U,O43,Items!$V:$V,P43,Items!$W:$W,Q43)=1),0,1))</f>
        <v>0</v>
      </c>
      <c r="D43" s="24">
        <f t="shared" si="16"/>
        <v>45362</v>
      </c>
      <c r="E43" s="1" t="s">
        <v>200</v>
      </c>
      <c r="O43" s="1" t="s">
        <v>89</v>
      </c>
      <c r="P43" s="1" t="s">
        <v>146</v>
      </c>
      <c r="Q43" s="1" t="s">
        <v>130</v>
      </c>
      <c r="Y43" s="1">
        <f t="shared" ref="Y43" si="39">Y32-50000</f>
        <v>1043034.8164059999</v>
      </c>
      <c r="AC43" s="31" t="str">
        <f>IF(OR(RepP!$J$3="",RepP!$J$3=0,COUNTIF(Lists!$D:$D,RepP!$J$3)=0),Lists!$D$9,IF(RepP!$J$3=Lists!$D$9,Lists!$D$9,IF(RepP!$J$3=$E43,RepP!$J$3,"")))</f>
        <v/>
      </c>
    </row>
    <row r="44" spans="2:29" x14ac:dyDescent="0.3">
      <c r="B44" s="26">
        <f>IF(AND(O44=0,P44=0,Q44=0,Y44=0),0,IF(OR(COUNTIFS(Items!$E:$E,O44,Items!$F:$F,P44,Items!$G:$G,Q44)=1,COUNTIFS(Items!$M:$M,O44,Items!$N:$N,P44,Items!$O:$O,Q44)=1,COUNTIFS(Items!$U:$U,O44,Items!$V:$V,P44,Items!$W:$W,Q44)=1),0,1))</f>
        <v>0</v>
      </c>
      <c r="D44" s="24">
        <f t="shared" si="16"/>
        <v>45372</v>
      </c>
      <c r="E44" s="1" t="s">
        <v>201</v>
      </c>
      <c r="O44" s="1" t="s">
        <v>89</v>
      </c>
      <c r="P44" s="1" t="s">
        <v>146</v>
      </c>
      <c r="Q44" s="1" t="s">
        <v>169</v>
      </c>
      <c r="Y44" s="1">
        <f t="shared" ref="Y44" si="40">Y33*78%</f>
        <v>1161637.691994</v>
      </c>
      <c r="AC44" s="31" t="str">
        <f>IF(OR(RepP!$J$3="",RepP!$J$3=0,COUNTIF(Lists!$D:$D,RepP!$J$3)=0),Lists!$D$9,IF(RepP!$J$3=Lists!$D$9,Lists!$D$9,IF(RepP!$J$3=$E44,RepP!$J$3,"")))</f>
        <v>Проект-2</v>
      </c>
    </row>
    <row r="45" spans="2:29" x14ac:dyDescent="0.3">
      <c r="B45" s="26">
        <f>IF(AND(O45=0,P45=0,Q45=0,Y45=0),0,IF(OR(COUNTIFS(Items!$E:$E,O45,Items!$F:$F,P45,Items!$G:$G,Q45)=1,COUNTIFS(Items!$M:$M,O45,Items!$N:$N,P45,Items!$O:$O,Q45)=1,COUNTIFS(Items!$U:$U,O45,Items!$V:$V,P45,Items!$W:$W,Q45)=1),0,1))</f>
        <v>0</v>
      </c>
      <c r="D45" s="24">
        <f t="shared" si="16"/>
        <v>45382</v>
      </c>
      <c r="E45" s="1" t="s">
        <v>202</v>
      </c>
      <c r="O45" s="1" t="s">
        <v>89</v>
      </c>
      <c r="P45" s="1" t="s">
        <v>146</v>
      </c>
      <c r="Q45" s="1" t="s">
        <v>170</v>
      </c>
      <c r="Y45" s="1">
        <f t="shared" ref="Y45" si="41">Y34*123%</f>
        <v>1314919.555839</v>
      </c>
      <c r="AC45" s="31" t="str">
        <f>IF(OR(RepP!$J$3="",RepP!$J$3=0,COUNTIF(Lists!$D:$D,RepP!$J$3)=0),Lists!$D$9,IF(RepP!$J$3=Lists!$D$9,Lists!$D$9,IF(RepP!$J$3=$E45,RepP!$J$3,"")))</f>
        <v/>
      </c>
    </row>
    <row r="46" spans="2:29" x14ac:dyDescent="0.3">
      <c r="B46" s="26">
        <f>IF(AND(O46=0,P46=0,Q46=0,Y46=0),0,IF(OR(COUNTIFS(Items!$E:$E,O46,Items!$F:$F,P46,Items!$G:$G,Q46)=1,COUNTIFS(Items!$M:$M,O46,Items!$N:$N,P46,Items!$O:$O,Q46)=1,COUNTIFS(Items!$U:$U,O46,Items!$V:$V,P46,Items!$W:$W,Q46)=1),0,1))</f>
        <v>0</v>
      </c>
      <c r="D46" s="24">
        <f t="shared" si="16"/>
        <v>45392</v>
      </c>
      <c r="E46" s="1" t="s">
        <v>203</v>
      </c>
      <c r="O46" s="1" t="s">
        <v>89</v>
      </c>
      <c r="P46" s="1" t="s">
        <v>146</v>
      </c>
      <c r="Q46" s="1" t="s">
        <v>171</v>
      </c>
      <c r="Y46" s="1">
        <f t="shared" ref="Y46" si="42">Y35-100000</f>
        <v>943990.34994600015</v>
      </c>
      <c r="AC46" s="31" t="str">
        <f>IF(OR(RepP!$J$3="",RepP!$J$3=0,COUNTIF(Lists!$D:$D,RepP!$J$3)=0),Lists!$D$9,IF(RepP!$J$3=Lists!$D$9,Lists!$D$9,IF(RepP!$J$3=$E46,RepP!$J$3,"")))</f>
        <v/>
      </c>
    </row>
    <row r="47" spans="2:29" x14ac:dyDescent="0.3">
      <c r="B47" s="26">
        <f>IF(AND(O47=0,P47=0,Q47=0,Y47=0),0,IF(OR(COUNTIFS(Items!$E:$E,O47,Items!$F:$F,P47,Items!$G:$G,Q47)=1,COUNTIFS(Items!$M:$M,O47,Items!$N:$N,P47,Items!$O:$O,Q47)=1,COUNTIFS(Items!$U:$U,O47,Items!$V:$V,P47,Items!$W:$W,Q47)=1),0,1))</f>
        <v>0</v>
      </c>
      <c r="D47" s="24">
        <f t="shared" si="16"/>
        <v>45402</v>
      </c>
      <c r="E47" s="1" t="s">
        <v>200</v>
      </c>
      <c r="O47" s="1" t="s">
        <v>89</v>
      </c>
      <c r="P47" s="1" t="s">
        <v>146</v>
      </c>
      <c r="Q47" s="1" t="s">
        <v>172</v>
      </c>
      <c r="Y47" s="1">
        <f t="shared" ref="Y47" si="43">Y36-50000</f>
        <v>813460</v>
      </c>
      <c r="AC47" s="31" t="str">
        <f>IF(OR(RepP!$J$3="",RepP!$J$3=0,COUNTIF(Lists!$D:$D,RepP!$J$3)=0),Lists!$D$9,IF(RepP!$J$3=Lists!$D$9,Lists!$D$9,IF(RepP!$J$3=$E47,RepP!$J$3,"")))</f>
        <v/>
      </c>
    </row>
    <row r="48" spans="2:29" x14ac:dyDescent="0.3">
      <c r="B48" s="26">
        <f>IF(AND(O48=0,P48=0,Q48=0,Y48=0),0,IF(OR(COUNTIFS(Items!$E:$E,O48,Items!$F:$F,P48,Items!$G:$G,Q48)=1,COUNTIFS(Items!$M:$M,O48,Items!$N:$N,P48,Items!$O:$O,Q48)=1,COUNTIFS(Items!$U:$U,O48,Items!$V:$V,P48,Items!$W:$W,Q48)=1),0,1))</f>
        <v>0</v>
      </c>
      <c r="D48" s="24">
        <f t="shared" si="16"/>
        <v>45412</v>
      </c>
      <c r="E48" s="1" t="s">
        <v>201</v>
      </c>
      <c r="O48" s="1" t="s">
        <v>89</v>
      </c>
      <c r="P48" s="1" t="s">
        <v>146</v>
      </c>
      <c r="Q48" s="1" t="s">
        <v>173</v>
      </c>
      <c r="Y48" s="1">
        <f t="shared" ref="Y48" si="44">Y37*78%</f>
        <v>748332</v>
      </c>
      <c r="AC48" s="31" t="str">
        <f>IF(OR(RepP!$J$3="",RepP!$J$3=0,COUNTIF(Lists!$D:$D,RepP!$J$3)=0),Lists!$D$9,IF(RepP!$J$3=Lists!$D$9,Lists!$D$9,IF(RepP!$J$3=$E48,RepP!$J$3,"")))</f>
        <v>Проект-2</v>
      </c>
    </row>
    <row r="49" spans="2:29" x14ac:dyDescent="0.3">
      <c r="B49" s="26">
        <f>IF(AND(O49=0,P49=0,Q49=0,Y49=0),0,IF(OR(COUNTIFS(Items!$E:$E,O49,Items!$F:$F,P49,Items!$G:$G,Q49)=1,COUNTIFS(Items!$M:$M,O49,Items!$N:$N,P49,Items!$O:$O,Q49)=1,COUNTIFS(Items!$U:$U,O49,Items!$V:$V,P49,Items!$W:$W,Q49)=1),0,1))</f>
        <v>0</v>
      </c>
      <c r="D49" s="24">
        <f t="shared" si="16"/>
        <v>45422</v>
      </c>
      <c r="E49" s="1" t="s">
        <v>202</v>
      </c>
      <c r="O49" s="1" t="s">
        <v>89</v>
      </c>
      <c r="P49" s="1" t="s">
        <v>146</v>
      </c>
      <c r="Q49" s="1" t="s">
        <v>174</v>
      </c>
      <c r="Y49" s="1">
        <f t="shared" ref="Y49" si="45">Y38*123%</f>
        <v>842058</v>
      </c>
      <c r="AC49" s="31" t="str">
        <f>IF(OR(RepP!$J$3="",RepP!$J$3=0,COUNTIF(Lists!$D:$D,RepP!$J$3)=0),Lists!$D$9,IF(RepP!$J$3=Lists!$D$9,Lists!$D$9,IF(RepP!$J$3=$E49,RepP!$J$3,"")))</f>
        <v/>
      </c>
    </row>
    <row r="50" spans="2:29" x14ac:dyDescent="0.3">
      <c r="B50" s="26">
        <f>IF(AND(O50=0,P50=0,Q50=0,Y50=0),0,IF(OR(COUNTIFS(Items!$E:$E,O50,Items!$F:$F,P50,Items!$G:$G,Q50)=1,COUNTIFS(Items!$M:$M,O50,Items!$N:$N,P50,Items!$O:$O,Q50)=1,COUNTIFS(Items!$U:$U,O50,Items!$V:$V,P50,Items!$W:$W,Q50)=1),0,1))</f>
        <v>0</v>
      </c>
      <c r="D50" s="24">
        <f t="shared" si="16"/>
        <v>45432</v>
      </c>
      <c r="E50" s="1" t="s">
        <v>203</v>
      </c>
      <c r="O50" s="1" t="s">
        <v>89</v>
      </c>
      <c r="P50" s="1" t="s">
        <v>146</v>
      </c>
      <c r="Q50" s="1" t="s">
        <v>175</v>
      </c>
      <c r="Y50" s="1">
        <f t="shared" ref="Y50" si="46">Y39-100000</f>
        <v>804698.94000000006</v>
      </c>
      <c r="AC50" s="31" t="str">
        <f>IF(OR(RepP!$J$3="",RepP!$J$3=0,COUNTIF(Lists!$D:$D,RepP!$J$3)=0),Lists!$D$9,IF(RepP!$J$3=Lists!$D$9,Lists!$D$9,IF(RepP!$J$3=$E50,RepP!$J$3,"")))</f>
        <v/>
      </c>
    </row>
    <row r="51" spans="2:29" x14ac:dyDescent="0.3">
      <c r="B51" s="26">
        <f>IF(AND(O51=0,P51=0,Q51=0,Y51=0),0,IF(OR(COUNTIFS(Items!$E:$E,O51,Items!$F:$F,P51,Items!$G:$G,Q51)=1,COUNTIFS(Items!$M:$M,O51,Items!$N:$N,P51,Items!$O:$O,Q51)=1,COUNTIFS(Items!$U:$U,O51,Items!$V:$V,P51,Items!$W:$W,Q51)=1),0,1))</f>
        <v>0</v>
      </c>
      <c r="D51" s="24">
        <f t="shared" si="16"/>
        <v>45442</v>
      </c>
      <c r="E51" s="1" t="s">
        <v>200</v>
      </c>
      <c r="O51" s="1" t="s">
        <v>89</v>
      </c>
      <c r="P51" s="1" t="s">
        <v>147</v>
      </c>
      <c r="Q51" s="1" t="s">
        <v>132</v>
      </c>
      <c r="Y51" s="1">
        <f t="shared" ref="Y51" si="47">Y40-50000</f>
        <v>952477.06</v>
      </c>
      <c r="AC51" s="31" t="str">
        <f>IF(OR(RepP!$J$3="",RepP!$J$3=0,COUNTIF(Lists!$D:$D,RepP!$J$3)=0),Lists!$D$9,IF(RepP!$J$3=Lists!$D$9,Lists!$D$9,IF(RepP!$J$3=$E51,RepP!$J$3,"")))</f>
        <v/>
      </c>
    </row>
    <row r="52" spans="2:29" x14ac:dyDescent="0.3">
      <c r="B52" s="26">
        <f>IF(AND(O52=0,P52=0,Q52=0,Y52=0),0,IF(OR(COUNTIFS(Items!$E:$E,O52,Items!$F:$F,P52,Items!$G:$G,Q52)=1,COUNTIFS(Items!$M:$M,O52,Items!$N:$N,P52,Items!$O:$O,Q52)=1,COUNTIFS(Items!$U:$U,O52,Items!$V:$V,P52,Items!$W:$W,Q52)=1),0,1))</f>
        <v>0</v>
      </c>
      <c r="D52" s="24">
        <f t="shared" si="16"/>
        <v>45452</v>
      </c>
      <c r="E52" s="1" t="s">
        <v>201</v>
      </c>
      <c r="O52" s="1" t="s">
        <v>89</v>
      </c>
      <c r="P52" s="1" t="s">
        <v>147</v>
      </c>
      <c r="Q52" s="1" t="s">
        <v>133</v>
      </c>
      <c r="Y52" s="1">
        <f t="shared" ref="Y52" si="48">Y41*78%</f>
        <v>877617.86579999991</v>
      </c>
      <c r="AC52" s="31" t="str">
        <f>IF(OR(RepP!$J$3="",RepP!$J$3=0,COUNTIF(Lists!$D:$D,RepP!$J$3)=0),Lists!$D$9,IF(RepP!$J$3=Lists!$D$9,Lists!$D$9,IF(RepP!$J$3=$E52,RepP!$J$3,"")))</f>
        <v>Проект-2</v>
      </c>
    </row>
    <row r="53" spans="2:29" x14ac:dyDescent="0.3">
      <c r="B53" s="26">
        <f>IF(AND(O53=0,P53=0,Q53=0,Y53=0),0,IF(OR(COUNTIFS(Items!$E:$E,O53,Items!$F:$F,P53,Items!$G:$G,Q53)=1,COUNTIFS(Items!$M:$M,O53,Items!$N:$N,P53,Items!$O:$O,Q53)=1,COUNTIFS(Items!$U:$U,O53,Items!$V:$V,P53,Items!$W:$W,Q53)=1),0,1))</f>
        <v>0</v>
      </c>
      <c r="D53" s="24">
        <f t="shared" si="16"/>
        <v>45462</v>
      </c>
      <c r="E53" s="1" t="s">
        <v>202</v>
      </c>
      <c r="O53" s="1" t="s">
        <v>89</v>
      </c>
      <c r="P53" s="1" t="s">
        <v>147</v>
      </c>
      <c r="Q53" s="1" t="s">
        <v>134</v>
      </c>
      <c r="Y53" s="1">
        <f t="shared" ref="Y53" si="49">Y42*123%</f>
        <v>990806.25420000008</v>
      </c>
      <c r="AC53" s="31" t="str">
        <f>IF(OR(RepP!$J$3="",RepP!$J$3=0,COUNTIF(Lists!$D:$D,RepP!$J$3)=0),Lists!$D$9,IF(RepP!$J$3=Lists!$D$9,Lists!$D$9,IF(RepP!$J$3=$E53,RepP!$J$3,"")))</f>
        <v/>
      </c>
    </row>
    <row r="54" spans="2:29" x14ac:dyDescent="0.3">
      <c r="B54" s="26">
        <f>IF(AND(O54=0,P54=0,Q54=0,Y54=0),0,IF(OR(COUNTIFS(Items!$E:$E,O54,Items!$F:$F,P54,Items!$G:$G,Q54)=1,COUNTIFS(Items!$M:$M,O54,Items!$N:$N,P54,Items!$O:$O,Q54)=1,COUNTIFS(Items!$U:$U,O54,Items!$V:$V,P54,Items!$W:$W,Q54)=1),0,1))</f>
        <v>0</v>
      </c>
      <c r="D54" s="24">
        <f t="shared" si="16"/>
        <v>45307</v>
      </c>
      <c r="E54" s="1" t="s">
        <v>203</v>
      </c>
      <c r="O54" s="1" t="s">
        <v>89</v>
      </c>
      <c r="P54" s="1" t="s">
        <v>147</v>
      </c>
      <c r="Q54" s="1" t="s">
        <v>135</v>
      </c>
      <c r="Y54" s="1">
        <f t="shared" ref="Y54" si="50">Y43-100000</f>
        <v>943034.81640599994</v>
      </c>
      <c r="AC54" s="31" t="str">
        <f>IF(OR(RepP!$J$3="",RepP!$J$3=0,COUNTIF(Lists!$D:$D,RepP!$J$3)=0),Lists!$D$9,IF(RepP!$J$3=Lists!$D$9,Lists!$D$9,IF(RepP!$J$3=$E54,RepP!$J$3,"")))</f>
        <v/>
      </c>
    </row>
    <row r="55" spans="2:29" x14ac:dyDescent="0.3">
      <c r="B55" s="26">
        <f>IF(AND(O55=0,P55=0,Q55=0,Y55=0),0,IF(OR(COUNTIFS(Items!$E:$E,O55,Items!$F:$F,P55,Items!$G:$G,Q55)=1,COUNTIFS(Items!$M:$M,O55,Items!$N:$N,P55,Items!$O:$O,Q55)=1,COUNTIFS(Items!$U:$U,O55,Items!$V:$V,P55,Items!$W:$W,Q55)=1),0,1))</f>
        <v>0</v>
      </c>
      <c r="D55" s="24">
        <f t="shared" si="16"/>
        <v>45317</v>
      </c>
      <c r="E55" s="1" t="s">
        <v>200</v>
      </c>
      <c r="O55" s="1" t="s">
        <v>89</v>
      </c>
      <c r="P55" s="1" t="s">
        <v>147</v>
      </c>
      <c r="Q55" s="1" t="s">
        <v>136</v>
      </c>
      <c r="Y55" s="1">
        <f t="shared" ref="Y55" si="51">Y44-50000</f>
        <v>1111637.691994</v>
      </c>
      <c r="AC55" s="31" t="str">
        <f>IF(OR(RepP!$J$3="",RepP!$J$3=0,COUNTIF(Lists!$D:$D,RepP!$J$3)=0),Lists!$D$9,IF(RepP!$J$3=Lists!$D$9,Lists!$D$9,IF(RepP!$J$3=$E55,RepP!$J$3,"")))</f>
        <v/>
      </c>
    </row>
    <row r="56" spans="2:29" x14ac:dyDescent="0.3">
      <c r="B56" s="26">
        <f>IF(AND(O56=0,P56=0,Q56=0,Y56=0),0,IF(OR(COUNTIFS(Items!$E:$E,O56,Items!$F:$F,P56,Items!$G:$G,Q56)=1,COUNTIFS(Items!$M:$M,O56,Items!$N:$N,P56,Items!$O:$O,Q56)=1,COUNTIFS(Items!$U:$U,O56,Items!$V:$V,P56,Items!$W:$W,Q56)=1),0,1))</f>
        <v>0</v>
      </c>
      <c r="D56" s="24">
        <f t="shared" si="16"/>
        <v>45327</v>
      </c>
      <c r="E56" s="1" t="s">
        <v>201</v>
      </c>
      <c r="O56" s="1" t="s">
        <v>89</v>
      </c>
      <c r="P56" s="1" t="s">
        <v>147</v>
      </c>
      <c r="Q56" s="1" t="s">
        <v>137</v>
      </c>
      <c r="Y56" s="1">
        <f t="shared" ref="Y56" si="52">Y45*78%</f>
        <v>1025637.2535544201</v>
      </c>
      <c r="AC56" s="31" t="str">
        <f>IF(OR(RepP!$J$3="",RepP!$J$3=0,COUNTIF(Lists!$D:$D,RepP!$J$3)=0),Lists!$D$9,IF(RepP!$J$3=Lists!$D$9,Lists!$D$9,IF(RepP!$J$3=$E56,RepP!$J$3,"")))</f>
        <v>Проект-2</v>
      </c>
    </row>
    <row r="57" spans="2:29" x14ac:dyDescent="0.3">
      <c r="B57" s="26">
        <f>IF(AND(O57=0,P57=0,Q57=0,Y57=0),0,IF(OR(COUNTIFS(Items!$E:$E,O57,Items!$F:$F,P57,Items!$G:$G,Q57)=1,COUNTIFS(Items!$M:$M,O57,Items!$N:$N,P57,Items!$O:$O,Q57)=1,COUNTIFS(Items!$U:$U,O57,Items!$V:$V,P57,Items!$W:$W,Q57)=1),0,1))</f>
        <v>0</v>
      </c>
      <c r="D57" s="24">
        <f t="shared" si="16"/>
        <v>45337</v>
      </c>
      <c r="E57" s="1" t="s">
        <v>202</v>
      </c>
      <c r="O57" s="1" t="s">
        <v>89</v>
      </c>
      <c r="P57" s="1" t="s">
        <v>147</v>
      </c>
      <c r="Q57" s="1" t="s">
        <v>138</v>
      </c>
      <c r="Y57" s="1">
        <f t="shared" ref="Y57" si="53">Y46*123%</f>
        <v>1161108.1304335801</v>
      </c>
      <c r="AC57" s="31" t="str">
        <f>IF(OR(RepP!$J$3="",RepP!$J$3=0,COUNTIF(Lists!$D:$D,RepP!$J$3)=0),Lists!$D$9,IF(RepP!$J$3=Lists!$D$9,Lists!$D$9,IF(RepP!$J$3=$E57,RepP!$J$3,"")))</f>
        <v/>
      </c>
    </row>
    <row r="58" spans="2:29" x14ac:dyDescent="0.3">
      <c r="B58" s="26">
        <f>IF(AND(O58=0,P58=0,Q58=0,Y58=0),0,IF(OR(COUNTIFS(Items!$E:$E,O58,Items!$F:$F,P58,Items!$G:$G,Q58)=1,COUNTIFS(Items!$M:$M,O58,Items!$N:$N,P58,Items!$O:$O,Q58)=1,COUNTIFS(Items!$U:$U,O58,Items!$V:$V,P58,Items!$W:$W,Q58)=1),0,1))</f>
        <v>0</v>
      </c>
      <c r="D58" s="24">
        <f t="shared" si="16"/>
        <v>45347</v>
      </c>
      <c r="E58" s="1" t="s">
        <v>203</v>
      </c>
      <c r="O58" s="1" t="s">
        <v>89</v>
      </c>
      <c r="P58" s="1" t="s">
        <v>147</v>
      </c>
      <c r="Q58" s="1" t="s">
        <v>139</v>
      </c>
      <c r="Y58" s="1">
        <f t="shared" ref="Y58" si="54">Y47-100000</f>
        <v>713460</v>
      </c>
      <c r="AC58" s="31" t="str">
        <f>IF(OR(RepP!$J$3="",RepP!$J$3=0,COUNTIF(Lists!$D:$D,RepP!$J$3)=0),Lists!$D$9,IF(RepP!$J$3=Lists!$D$9,Lists!$D$9,IF(RepP!$J$3=$E58,RepP!$J$3,"")))</f>
        <v/>
      </c>
    </row>
    <row r="59" spans="2:29" x14ac:dyDescent="0.3">
      <c r="B59" s="26">
        <f>IF(AND(O59=0,P59=0,Q59=0,Y59=0),0,IF(OR(COUNTIFS(Items!$E:$E,O59,Items!$F:$F,P59,Items!$G:$G,Q59)=1,COUNTIFS(Items!$M:$M,O59,Items!$N:$N,P59,Items!$O:$O,Q59)=1,COUNTIFS(Items!$U:$U,O59,Items!$V:$V,P59,Items!$W:$W,Q59)=1),0,1))</f>
        <v>0</v>
      </c>
      <c r="D59" s="24">
        <f t="shared" si="16"/>
        <v>45357</v>
      </c>
      <c r="E59" s="1" t="s">
        <v>200</v>
      </c>
      <c r="O59" s="1" t="s">
        <v>89</v>
      </c>
      <c r="P59" s="1" t="s">
        <v>147</v>
      </c>
      <c r="Q59" s="1" t="s">
        <v>140</v>
      </c>
      <c r="Y59" s="1">
        <f t="shared" ref="Y59" si="55">Y48-50000</f>
        <v>698332</v>
      </c>
      <c r="AC59" s="31" t="str">
        <f>IF(OR(RepP!$J$3="",RepP!$J$3=0,COUNTIF(Lists!$D:$D,RepP!$J$3)=0),Lists!$D$9,IF(RepP!$J$3=Lists!$D$9,Lists!$D$9,IF(RepP!$J$3=$E59,RepP!$J$3,"")))</f>
        <v/>
      </c>
    </row>
    <row r="60" spans="2:29" x14ac:dyDescent="0.3">
      <c r="B60" s="26">
        <f>IF(AND(O60=0,P60=0,Q60=0,Y60=0),0,IF(OR(COUNTIFS(Items!$E:$E,O60,Items!$F:$F,P60,Items!$G:$G,Q60)=1,COUNTIFS(Items!$M:$M,O60,Items!$N:$N,P60,Items!$O:$O,Q60)=1,COUNTIFS(Items!$U:$U,O60,Items!$V:$V,P60,Items!$W:$W,Q60)=1),0,1))</f>
        <v>0</v>
      </c>
      <c r="D60" s="24">
        <f>D43+5</f>
        <v>45367</v>
      </c>
      <c r="E60" s="1" t="s">
        <v>201</v>
      </c>
      <c r="O60" s="1" t="s">
        <v>89</v>
      </c>
      <c r="P60" s="1" t="s">
        <v>147</v>
      </c>
      <c r="Q60" s="1" t="s">
        <v>141</v>
      </c>
      <c r="Y60" s="1">
        <f t="shared" ref="Y60" si="56">Y49*78%</f>
        <v>656805.24</v>
      </c>
      <c r="AC60" s="31" t="str">
        <f>IF(OR(RepP!$J$3="",RepP!$J$3=0,COUNTIF(Lists!$D:$D,RepP!$J$3)=0),Lists!$D$9,IF(RepP!$J$3=Lists!$D$9,Lists!$D$9,IF(RepP!$J$3=$E60,RepP!$J$3,"")))</f>
        <v>Проект-2</v>
      </c>
    </row>
    <row r="61" spans="2:29" x14ac:dyDescent="0.3">
      <c r="B61" s="26">
        <f>IF(AND(O61=0,P61=0,Q61=0,Y61=0),0,IF(OR(COUNTIFS(Items!$E:$E,O61,Items!$F:$F,P61,Items!$G:$G,Q61)=1,COUNTIFS(Items!$M:$M,O61,Items!$N:$N,P61,Items!$O:$O,Q61)=1,COUNTIFS(Items!$U:$U,O61,Items!$V:$V,P61,Items!$W:$W,Q61)=1),0,1))</f>
        <v>0</v>
      </c>
      <c r="D61" s="24">
        <f>D3</f>
        <v>45292</v>
      </c>
      <c r="E61" s="1" t="s">
        <v>202</v>
      </c>
      <c r="O61" s="1" t="s">
        <v>85</v>
      </c>
      <c r="P61" s="1" t="s">
        <v>88</v>
      </c>
      <c r="Q61" s="1" t="s">
        <v>66</v>
      </c>
      <c r="AA61" s="1">
        <f>Y3*30%</f>
        <v>300000</v>
      </c>
      <c r="AC61" s="31" t="str">
        <f>IF(OR(RepP!$J$3="",RepP!$J$3=0,COUNTIF(Lists!$D:$D,RepP!$J$3)=0),Lists!$D$9,IF(RepP!$J$3=Lists!$D$9,Lists!$D$9,IF(RepP!$J$3=$E61,RepP!$J$3,"")))</f>
        <v/>
      </c>
    </row>
    <row r="62" spans="2:29" x14ac:dyDescent="0.3">
      <c r="B62" s="26">
        <f>IF(AND(O62=0,P62=0,Q62=0,Y62=0),0,IF(OR(COUNTIFS(Items!$E:$E,O62,Items!$F:$F,P62,Items!$G:$G,Q62)=1,COUNTIFS(Items!$M:$M,O62,Items!$N:$N,P62,Items!$O:$O,Q62)=1,COUNTIFS(Items!$U:$U,O62,Items!$V:$V,P62,Items!$W:$W,Q62)=1),0,1))</f>
        <v>0</v>
      </c>
      <c r="D62" s="24">
        <f t="shared" ref="D62:D118" si="57">D4</f>
        <v>45302</v>
      </c>
      <c r="E62" s="1" t="s">
        <v>203</v>
      </c>
      <c r="O62" s="1" t="s">
        <v>85</v>
      </c>
      <c r="P62" s="1" t="s">
        <v>88</v>
      </c>
      <c r="Q62" s="1" t="s">
        <v>67</v>
      </c>
      <c r="AA62" s="1">
        <f>Y4*50%</f>
        <v>465000</v>
      </c>
      <c r="AC62" s="31" t="str">
        <f>IF(OR(RepP!$J$3="",RepP!$J$3=0,COUNTIF(Lists!$D:$D,RepP!$J$3)=0),Lists!$D$9,IF(RepP!$J$3=Lists!$D$9,Lists!$D$9,IF(RepP!$J$3=$E62,RepP!$J$3,"")))</f>
        <v/>
      </c>
    </row>
    <row r="63" spans="2:29" x14ac:dyDescent="0.3">
      <c r="B63" s="26">
        <f>IF(AND(O63=0,P63=0,Q63=0,Y63=0),0,IF(OR(COUNTIFS(Items!$E:$E,O63,Items!$F:$F,P63,Items!$G:$G,Q63)=1,COUNTIFS(Items!$M:$M,O63,Items!$N:$N,P63,Items!$O:$O,Q63)=1,COUNTIFS(Items!$U:$U,O63,Items!$V:$V,P63,Items!$W:$W,Q63)=1),0,1))</f>
        <v>0</v>
      </c>
      <c r="D63" s="24">
        <f t="shared" si="57"/>
        <v>45312</v>
      </c>
      <c r="E63" s="1" t="s">
        <v>200</v>
      </c>
      <c r="O63" s="1" t="s">
        <v>85</v>
      </c>
      <c r="P63" s="1" t="s">
        <v>88</v>
      </c>
      <c r="Q63" s="1" t="s">
        <v>68</v>
      </c>
      <c r="AA63" s="1">
        <f>Y5*70%</f>
        <v>749000</v>
      </c>
      <c r="AC63" s="31" t="str">
        <f>IF(OR(RepP!$J$3="",RepP!$J$3=0,COUNTIF(Lists!$D:$D,RepP!$J$3)=0),Lists!$D$9,IF(RepP!$J$3=Lists!$D$9,Lists!$D$9,IF(RepP!$J$3=$E63,RepP!$J$3,"")))</f>
        <v/>
      </c>
    </row>
    <row r="64" spans="2:29" x14ac:dyDescent="0.3">
      <c r="B64" s="26">
        <f>IF(AND(O64=0,P64=0,Q64=0,Y64=0),0,IF(OR(COUNTIFS(Items!$E:$E,O64,Items!$F:$F,P64,Items!$G:$G,Q64)=1,COUNTIFS(Items!$M:$M,O64,Items!$N:$N,P64,Items!$O:$O,Q64)=1,COUNTIFS(Items!$U:$U,O64,Items!$V:$V,P64,Items!$W:$W,Q64)=1),0,1))</f>
        <v>0</v>
      </c>
      <c r="D64" s="24">
        <f t="shared" si="57"/>
        <v>45322</v>
      </c>
      <c r="E64" s="1" t="s">
        <v>201</v>
      </c>
      <c r="O64" s="1" t="s">
        <v>85</v>
      </c>
      <c r="P64" s="1" t="s">
        <v>88</v>
      </c>
      <c r="Q64" s="1" t="s">
        <v>77</v>
      </c>
      <c r="AA64" s="1">
        <f>Y6*100%</f>
        <v>995100</v>
      </c>
      <c r="AC64" s="31" t="str">
        <f>IF(OR(RepP!$J$3="",RepP!$J$3=0,COUNTIF(Lists!$D:$D,RepP!$J$3)=0),Lists!$D$9,IF(RepP!$J$3=Lists!$D$9,Lists!$D$9,IF(RepP!$J$3=$E64,RepP!$J$3,"")))</f>
        <v>Проект-2</v>
      </c>
    </row>
    <row r="65" spans="2:29" x14ac:dyDescent="0.3">
      <c r="B65" s="26">
        <f>IF(AND(O65=0,P65=0,Q65=0,Y65=0),0,IF(OR(COUNTIFS(Items!$E:$E,O65,Items!$F:$F,P65,Items!$G:$G,Q65)=1,COUNTIFS(Items!$M:$M,O65,Items!$N:$N,P65,Items!$O:$O,Q65)=1,COUNTIFS(Items!$U:$U,O65,Items!$V:$V,P65,Items!$W:$W,Q65)=1),0,1))</f>
        <v>0</v>
      </c>
      <c r="D65" s="24">
        <f t="shared" si="57"/>
        <v>45332</v>
      </c>
      <c r="E65" s="1" t="s">
        <v>202</v>
      </c>
      <c r="O65" s="1" t="s">
        <v>85</v>
      </c>
      <c r="P65" s="1" t="s">
        <v>88</v>
      </c>
      <c r="Q65" s="1" t="s">
        <v>78</v>
      </c>
      <c r="AA65" s="1">
        <f>Y7*30%</f>
        <v>343470</v>
      </c>
      <c r="AC65" s="31" t="str">
        <f>IF(OR(RepP!$J$3="",RepP!$J$3=0,COUNTIF(Lists!$D:$D,RepP!$J$3)=0),Lists!$D$9,IF(RepP!$J$3=Lists!$D$9,Lists!$D$9,IF(RepP!$J$3=$E65,RepP!$J$3,"")))</f>
        <v/>
      </c>
    </row>
    <row r="66" spans="2:29" x14ac:dyDescent="0.3">
      <c r="B66" s="26">
        <f>IF(AND(O66=0,P66=0,Q66=0,Y66=0),0,IF(OR(COUNTIFS(Items!$E:$E,O66,Items!$F:$F,P66,Items!$G:$G,Q66)=1,COUNTIFS(Items!$M:$M,O66,Items!$N:$N,P66,Items!$O:$O,Q66)=1,COUNTIFS(Items!$U:$U,O66,Items!$V:$V,P66,Items!$W:$W,Q66)=1),0,1))</f>
        <v>0</v>
      </c>
      <c r="D66" s="24">
        <f t="shared" si="57"/>
        <v>45342</v>
      </c>
      <c r="E66" s="1" t="s">
        <v>203</v>
      </c>
      <c r="O66" s="1" t="s">
        <v>85</v>
      </c>
      <c r="P66" s="1" t="s">
        <v>88</v>
      </c>
      <c r="Q66" s="1" t="s">
        <v>79</v>
      </c>
      <c r="AA66" s="1">
        <f>Y8*50%</f>
        <v>532378.5</v>
      </c>
      <c r="AC66" s="31" t="str">
        <f>IF(OR(RepP!$J$3="",RepP!$J$3=0,COUNTIF(Lists!$D:$D,RepP!$J$3)=0),Lists!$D$9,IF(RepP!$J$3=Lists!$D$9,Lists!$D$9,IF(RepP!$J$3=$E66,RepP!$J$3,"")))</f>
        <v/>
      </c>
    </row>
    <row r="67" spans="2:29" x14ac:dyDescent="0.3">
      <c r="B67" s="26">
        <f>IF(AND(O67=0,P67=0,Q67=0,Y67=0),0,IF(OR(COUNTIFS(Items!$E:$E,O67,Items!$F:$F,P67,Items!$G:$G,Q67)=1,COUNTIFS(Items!$M:$M,O67,Items!$N:$N,P67,Items!$O:$O,Q67)=1,COUNTIFS(Items!$U:$U,O67,Items!$V:$V,P67,Items!$W:$W,Q67)=1),0,1))</f>
        <v>0</v>
      </c>
      <c r="D67" s="24">
        <f t="shared" si="57"/>
        <v>45352</v>
      </c>
      <c r="E67" s="1" t="s">
        <v>200</v>
      </c>
      <c r="O67" s="1" t="s">
        <v>85</v>
      </c>
      <c r="P67" s="1" t="s">
        <v>88</v>
      </c>
      <c r="Q67" s="1" t="s">
        <v>80</v>
      </c>
      <c r="AA67" s="1">
        <f>Y9*70%</f>
        <v>857530.1</v>
      </c>
      <c r="AC67" s="31" t="str">
        <f>IF(OR(RepP!$J$3="",RepP!$J$3=0,COUNTIF(Lists!$D:$D,RepP!$J$3)=0),Lists!$D$9,IF(RepP!$J$3=Lists!$D$9,Lists!$D$9,IF(RepP!$J$3=$E67,RepP!$J$3,"")))</f>
        <v/>
      </c>
    </row>
    <row r="68" spans="2:29" x14ac:dyDescent="0.3">
      <c r="B68" s="26">
        <f>IF(AND(O68=0,P68=0,Q68=0,Y68=0),0,IF(OR(COUNTIFS(Items!$E:$E,O68,Items!$F:$F,P68,Items!$G:$G,Q68)=1,COUNTIFS(Items!$M:$M,O68,Items!$N:$N,P68,Items!$O:$O,Q68)=1,COUNTIFS(Items!$U:$U,O68,Items!$V:$V,P68,Items!$W:$W,Q68)=1),0,1))</f>
        <v>0</v>
      </c>
      <c r="D68" s="24">
        <f t="shared" si="57"/>
        <v>45362</v>
      </c>
      <c r="E68" s="1" t="s">
        <v>201</v>
      </c>
      <c r="O68" s="1" t="s">
        <v>85</v>
      </c>
      <c r="P68" s="1" t="s">
        <v>88</v>
      </c>
      <c r="Q68" s="1" t="s">
        <v>165</v>
      </c>
      <c r="AA68" s="1">
        <f>Y10*100%</f>
        <v>1139289.99</v>
      </c>
      <c r="AC68" s="31" t="str">
        <f>IF(OR(RepP!$J$3="",RepP!$J$3=0,COUNTIF(Lists!$D:$D,RepP!$J$3)=0),Lists!$D$9,IF(RepP!$J$3=Lists!$D$9,Lists!$D$9,IF(RepP!$J$3=$E68,RepP!$J$3,"")))</f>
        <v>Проект-2</v>
      </c>
    </row>
    <row r="69" spans="2:29" x14ac:dyDescent="0.3">
      <c r="B69" s="26">
        <f>IF(AND(O69=0,P69=0,Q69=0,Y69=0),0,IF(OR(COUNTIFS(Items!$E:$E,O69,Items!$F:$F,P69,Items!$G:$G,Q69)=1,COUNTIFS(Items!$M:$M,O69,Items!$N:$N,P69,Items!$O:$O,Q69)=1,COUNTIFS(Items!$U:$U,O69,Items!$V:$V,P69,Items!$W:$W,Q69)=1),0,1))</f>
        <v>0</v>
      </c>
      <c r="D69" s="24">
        <f t="shared" si="57"/>
        <v>45372</v>
      </c>
      <c r="E69" s="1" t="s">
        <v>202</v>
      </c>
      <c r="O69" s="1" t="s">
        <v>85</v>
      </c>
      <c r="P69" s="1" t="s">
        <v>88</v>
      </c>
      <c r="Q69" s="1" t="s">
        <v>166</v>
      </c>
      <c r="AA69" s="1">
        <f>Y11*30%</f>
        <v>393238.80300000001</v>
      </c>
      <c r="AC69" s="31" t="str">
        <f>IF(OR(RepP!$J$3="",RepP!$J$3=0,COUNTIF(Lists!$D:$D,RepP!$J$3)=0),Lists!$D$9,IF(RepP!$J$3=Lists!$D$9,Lists!$D$9,IF(RepP!$J$3=$E69,RepP!$J$3,"")))</f>
        <v/>
      </c>
    </row>
    <row r="70" spans="2:29" x14ac:dyDescent="0.3">
      <c r="B70" s="26">
        <f>IF(AND(O70=0,P70=0,Q70=0,Y70=0),0,IF(OR(COUNTIFS(Items!$E:$E,O70,Items!$F:$F,P70,Items!$G:$G,Q70)=1,COUNTIFS(Items!$M:$M,O70,Items!$N:$N,P70,Items!$O:$O,Q70)=1,COUNTIFS(Items!$U:$U,O70,Items!$V:$V,P70,Items!$W:$W,Q70)=1),0,1))</f>
        <v>0</v>
      </c>
      <c r="D70" s="24">
        <f t="shared" si="57"/>
        <v>45382</v>
      </c>
      <c r="E70" s="1" t="s">
        <v>203</v>
      </c>
      <c r="O70" s="1" t="s">
        <v>85</v>
      </c>
      <c r="P70" s="1" t="s">
        <v>88</v>
      </c>
      <c r="Q70" s="1" t="s">
        <v>167</v>
      </c>
      <c r="AA70" s="1">
        <f>Y12*50%</f>
        <v>609520.14465000003</v>
      </c>
      <c r="AC70" s="31" t="str">
        <f>IF(OR(RepP!$J$3="",RepP!$J$3=0,COUNTIF(Lists!$D:$D,RepP!$J$3)=0),Lists!$D$9,IF(RepP!$J$3=Lists!$D$9,Lists!$D$9,IF(RepP!$J$3=$E70,RepP!$J$3,"")))</f>
        <v/>
      </c>
    </row>
    <row r="71" spans="2:29" x14ac:dyDescent="0.3">
      <c r="B71" s="26">
        <f>IF(AND(O71=0,P71=0,Q71=0,Y71=0),0,IF(OR(COUNTIFS(Items!$E:$E,O71,Items!$F:$F,P71,Items!$G:$G,Q71)=1,COUNTIFS(Items!$M:$M,O71,Items!$N:$N,P71,Items!$O:$O,Q71)=1,COUNTIFS(Items!$U:$U,O71,Items!$V:$V,P71,Items!$W:$W,Q71)=1),0,1))</f>
        <v>0</v>
      </c>
      <c r="D71" s="24">
        <f t="shared" si="57"/>
        <v>45392</v>
      </c>
      <c r="E71" s="1" t="s">
        <v>200</v>
      </c>
      <c r="O71" s="1" t="s">
        <v>85</v>
      </c>
      <c r="P71" s="1" t="s">
        <v>88</v>
      </c>
      <c r="Q71" s="1" t="s">
        <v>168</v>
      </c>
      <c r="AA71" s="1">
        <f>Y13*70%</f>
        <v>981786.21149000002</v>
      </c>
      <c r="AC71" s="31" t="str">
        <f>IF(OR(RepP!$J$3="",RepP!$J$3=0,COUNTIF(Lists!$D:$D,RepP!$J$3)=0),Lists!$D$9,IF(RepP!$J$3=Lists!$D$9,Lists!$D$9,IF(RepP!$J$3=$E71,RepP!$J$3,"")))</f>
        <v/>
      </c>
    </row>
    <row r="72" spans="2:29" x14ac:dyDescent="0.3">
      <c r="B72" s="26">
        <f>IF(AND(O72=0,P72=0,Q72=0,Y72=0),0,IF(OR(COUNTIFS(Items!$E:$E,O72,Items!$F:$F,P72,Items!$G:$G,Q72)=1,COUNTIFS(Items!$M:$M,O72,Items!$N:$N,P72,Items!$O:$O,Q72)=1,COUNTIFS(Items!$U:$U,O72,Items!$V:$V,P72,Items!$W:$W,Q72)=1),0,1))</f>
        <v>0</v>
      </c>
      <c r="D72" s="24">
        <f t="shared" si="57"/>
        <v>45402</v>
      </c>
      <c r="E72" s="1" t="s">
        <v>201</v>
      </c>
      <c r="O72" s="1" t="s">
        <v>85</v>
      </c>
      <c r="P72" s="1" t="s">
        <v>92</v>
      </c>
      <c r="Q72" s="1" t="s">
        <v>70</v>
      </c>
      <c r="AA72" s="1">
        <f>Y14*100%</f>
        <v>900000</v>
      </c>
      <c r="AC72" s="31" t="str">
        <f>IF(OR(RepP!$J$3="",RepP!$J$3=0,COUNTIF(Lists!$D:$D,RepP!$J$3)=0),Lists!$D$9,IF(RepP!$J$3=Lists!$D$9,Lists!$D$9,IF(RepP!$J$3=$E72,RepP!$J$3,"")))</f>
        <v>Проект-2</v>
      </c>
    </row>
    <row r="73" spans="2:29" x14ac:dyDescent="0.3">
      <c r="B73" s="26">
        <f>IF(AND(O73=0,P73=0,Q73=0,Y73=0),0,IF(OR(COUNTIFS(Items!$E:$E,O73,Items!$F:$F,P73,Items!$G:$G,Q73)=1,COUNTIFS(Items!$M:$M,O73,Items!$N:$N,P73,Items!$O:$O,Q73)=1,COUNTIFS(Items!$U:$U,O73,Items!$V:$V,P73,Items!$W:$W,Q73)=1),0,1))</f>
        <v>0</v>
      </c>
      <c r="D73" s="24">
        <f t="shared" si="57"/>
        <v>45412</v>
      </c>
      <c r="E73" s="1" t="s">
        <v>202</v>
      </c>
      <c r="O73" s="1" t="s">
        <v>85</v>
      </c>
      <c r="P73" s="1" t="s">
        <v>92</v>
      </c>
      <c r="Q73" s="1" t="s">
        <v>71</v>
      </c>
      <c r="AA73" s="1">
        <f>Y15*30%</f>
        <v>264000</v>
      </c>
      <c r="AC73" s="31" t="str">
        <f>IF(OR(RepP!$J$3="",RepP!$J$3=0,COUNTIF(Lists!$D:$D,RepP!$J$3)=0),Lists!$D$9,IF(RepP!$J$3=Lists!$D$9,Lists!$D$9,IF(RepP!$J$3=$E73,RepP!$J$3,"")))</f>
        <v/>
      </c>
    </row>
    <row r="74" spans="2:29" x14ac:dyDescent="0.3">
      <c r="B74" s="26">
        <f>IF(AND(O74=0,P74=0,Q74=0,Y74=0),0,IF(OR(COUNTIFS(Items!$E:$E,O74,Items!$F:$F,P74,Items!$G:$G,Q74)=1,COUNTIFS(Items!$M:$M,O74,Items!$N:$N,P74,Items!$O:$O,Q74)=1,COUNTIFS(Items!$U:$U,O74,Items!$V:$V,P74,Items!$W:$W,Q74)=1),0,1))</f>
        <v>0</v>
      </c>
      <c r="D74" s="24">
        <f t="shared" si="57"/>
        <v>45422</v>
      </c>
      <c r="E74" s="1" t="s">
        <v>203</v>
      </c>
      <c r="O74" s="1" t="s">
        <v>85</v>
      </c>
      <c r="P74" s="1" t="s">
        <v>92</v>
      </c>
      <c r="Q74" s="1" t="s">
        <v>72</v>
      </c>
      <c r="AA74" s="1">
        <f>Y16*50%</f>
        <v>417300</v>
      </c>
      <c r="AC74" s="31" t="str">
        <f>IF(OR(RepP!$J$3="",RepP!$J$3=0,COUNTIF(Lists!$D:$D,RepP!$J$3)=0),Lists!$D$9,IF(RepP!$J$3=Lists!$D$9,Lists!$D$9,IF(RepP!$J$3=$E74,RepP!$J$3,"")))</f>
        <v/>
      </c>
    </row>
    <row r="75" spans="2:29" x14ac:dyDescent="0.3">
      <c r="B75" s="26">
        <f>IF(AND(O75=0,P75=0,Q75=0,Y75=0),0,IF(OR(COUNTIFS(Items!$E:$E,O75,Items!$F:$F,P75,Items!$G:$G,Q75)=1,COUNTIFS(Items!$M:$M,O75,Items!$N:$N,P75,Items!$O:$O,Q75)=1,COUNTIFS(Items!$U:$U,O75,Items!$V:$V,P75,Items!$W:$W,Q75)=1),0,1))</f>
        <v>0</v>
      </c>
      <c r="D75" s="24">
        <f t="shared" si="57"/>
        <v>45432</v>
      </c>
      <c r="E75" s="1" t="s">
        <v>200</v>
      </c>
      <c r="O75" s="1" t="s">
        <v>85</v>
      </c>
      <c r="P75" s="1" t="s">
        <v>92</v>
      </c>
      <c r="Q75" s="1" t="s">
        <v>73</v>
      </c>
      <c r="AA75" s="1">
        <f>Y17*70%</f>
        <v>856781.1</v>
      </c>
      <c r="AC75" s="31" t="str">
        <f>IF(OR(RepP!$J$3="",RepP!$J$3=0,COUNTIF(Lists!$D:$D,RepP!$J$3)=0),Lists!$D$9,IF(RepP!$J$3=Lists!$D$9,Lists!$D$9,IF(RepP!$J$3=$E75,RepP!$J$3,"")))</f>
        <v/>
      </c>
    </row>
    <row r="76" spans="2:29" x14ac:dyDescent="0.3">
      <c r="B76" s="26">
        <f>IF(AND(O76=0,P76=0,Q76=0,Y76=0),0,IF(OR(COUNTIFS(Items!$E:$E,O76,Items!$F:$F,P76,Items!$G:$G,Q76)=1,COUNTIFS(Items!$M:$M,O76,Items!$N:$N,P76,Items!$O:$O,Q76)=1,COUNTIFS(Items!$U:$U,O76,Items!$V:$V,P76,Items!$W:$W,Q76)=1),0,1))</f>
        <v>0</v>
      </c>
      <c r="D76" s="24">
        <f t="shared" si="57"/>
        <v>45442</v>
      </c>
      <c r="E76" s="1" t="s">
        <v>201</v>
      </c>
      <c r="O76" s="1" t="s">
        <v>85</v>
      </c>
      <c r="P76" s="1" t="s">
        <v>92</v>
      </c>
      <c r="Q76" s="1" t="s">
        <v>74</v>
      </c>
      <c r="AA76" s="1">
        <f>Y18*100%</f>
        <v>1044900</v>
      </c>
      <c r="AC76" s="31" t="str">
        <f>IF(OR(RepP!$J$3="",RepP!$J$3=0,COUNTIF(Lists!$D:$D,RepP!$J$3)=0),Lists!$D$9,IF(RepP!$J$3=Lists!$D$9,Lists!$D$9,IF(RepP!$J$3=$E76,RepP!$J$3,"")))</f>
        <v>Проект-2</v>
      </c>
    </row>
    <row r="77" spans="2:29" x14ac:dyDescent="0.3">
      <c r="B77" s="26">
        <f>IF(AND(O77=0,P77=0,Q77=0,Y77=0),0,IF(OR(COUNTIFS(Items!$E:$E,O77,Items!$F:$F,P77,Items!$G:$G,Q77)=1,COUNTIFS(Items!$M:$M,O77,Items!$N:$N,P77,Items!$O:$O,Q77)=1,COUNTIFS(Items!$U:$U,O77,Items!$V:$V,P77,Items!$W:$W,Q77)=1),0,1))</f>
        <v>0</v>
      </c>
      <c r="D77" s="24">
        <f t="shared" si="57"/>
        <v>45452</v>
      </c>
      <c r="E77" s="1" t="s">
        <v>202</v>
      </c>
      <c r="O77" s="1" t="s">
        <v>85</v>
      </c>
      <c r="P77" s="1" t="s">
        <v>92</v>
      </c>
      <c r="Q77" s="1" t="s">
        <v>75</v>
      </c>
      <c r="AA77" s="1">
        <f>Y19*30%</f>
        <v>304427.09999999998</v>
      </c>
      <c r="AC77" s="31" t="str">
        <f>IF(OR(RepP!$J$3="",RepP!$J$3=0,COUNTIF(Lists!$D:$D,RepP!$J$3)=0),Lists!$D$9,IF(RepP!$J$3=Lists!$D$9,Lists!$D$9,IF(RepP!$J$3=$E77,RepP!$J$3,"")))</f>
        <v/>
      </c>
    </row>
    <row r="78" spans="2:29" x14ac:dyDescent="0.3">
      <c r="B78" s="26">
        <f>IF(AND(O78=0,P78=0,Q78=0,Y78=0),0,IF(OR(COUNTIFS(Items!$E:$E,O78,Items!$F:$F,P78,Items!$G:$G,Q78)=1,COUNTIFS(Items!$M:$M,O78,Items!$N:$N,P78,Items!$O:$O,Q78)=1,COUNTIFS(Items!$U:$U,O78,Items!$V:$V,P78,Items!$W:$W,Q78)=1),0,1))</f>
        <v>0</v>
      </c>
      <c r="D78" s="24">
        <f t="shared" si="57"/>
        <v>45297</v>
      </c>
      <c r="E78" s="1" t="s">
        <v>203</v>
      </c>
      <c r="O78" s="1" t="s">
        <v>85</v>
      </c>
      <c r="P78" s="1" t="s">
        <v>92</v>
      </c>
      <c r="Q78" s="1" t="s">
        <v>76</v>
      </c>
      <c r="AA78" s="1">
        <f>Y20*50%</f>
        <v>477766.77</v>
      </c>
      <c r="AC78" s="31" t="str">
        <f>IF(OR(RepP!$J$3="",RepP!$J$3=0,COUNTIF(Lists!$D:$D,RepP!$J$3)=0),Lists!$D$9,IF(RepP!$J$3=Lists!$D$9,Lists!$D$9,IF(RepP!$J$3=$E78,RepP!$J$3,"")))</f>
        <v/>
      </c>
    </row>
    <row r="79" spans="2:29" x14ac:dyDescent="0.3">
      <c r="B79" s="26">
        <f>IF(AND(O79=0,P79=0,Q79=0,Y79=0),0,IF(OR(COUNTIFS(Items!$E:$E,O79,Items!$F:$F,P79,Items!$G:$G,Q79)=1,COUNTIFS(Items!$M:$M,O79,Items!$N:$N,P79,Items!$O:$O,Q79)=1,COUNTIFS(Items!$U:$U,O79,Items!$V:$V,P79,Items!$W:$W,Q79)=1),0,1))</f>
        <v>0</v>
      </c>
      <c r="D79" s="24">
        <f t="shared" si="57"/>
        <v>45307</v>
      </c>
      <c r="E79" s="1" t="s">
        <v>200</v>
      </c>
      <c r="O79" s="1" t="s">
        <v>85</v>
      </c>
      <c r="P79" s="1" t="s">
        <v>92</v>
      </c>
      <c r="Q79" s="1" t="s">
        <v>81</v>
      </c>
      <c r="AA79" s="1">
        <f>Y21*70%</f>
        <v>980928.68138999981</v>
      </c>
      <c r="AC79" s="31" t="str">
        <f>IF(OR(RepP!$J$3="",RepP!$J$3=0,COUNTIF(Lists!$D:$D,RepP!$J$3)=0),Lists!$D$9,IF(RepP!$J$3=Lists!$D$9,Lists!$D$9,IF(RepP!$J$3=$E79,RepP!$J$3,"")))</f>
        <v/>
      </c>
    </row>
    <row r="80" spans="2:29" x14ac:dyDescent="0.3">
      <c r="B80" s="26">
        <f>IF(AND(O80=0,P80=0,Q80=0,Y80=0),0,IF(OR(COUNTIFS(Items!$E:$E,O80,Items!$F:$F,P80,Items!$G:$G,Q80)=1,COUNTIFS(Items!$M:$M,O80,Items!$N:$N,P80,Items!$O:$O,Q80)=1,COUNTIFS(Items!$U:$U,O80,Items!$V:$V,P80,Items!$W:$W,Q80)=1),0,1))</f>
        <v>0</v>
      </c>
      <c r="D80" s="24">
        <f t="shared" si="57"/>
        <v>45317</v>
      </c>
      <c r="E80" s="1" t="s">
        <v>201</v>
      </c>
      <c r="O80" s="1" t="s">
        <v>85</v>
      </c>
      <c r="P80" s="1" t="s">
        <v>92</v>
      </c>
      <c r="Q80" s="1" t="s">
        <v>82</v>
      </c>
      <c r="AA80" s="1">
        <f>Y22*100%</f>
        <v>1210796.01</v>
      </c>
      <c r="AC80" s="31" t="str">
        <f>IF(OR(RepP!$J$3="",RepP!$J$3=0,COUNTIF(Lists!$D:$D,RepP!$J$3)=0),Lists!$D$9,IF(RepP!$J$3=Lists!$D$9,Lists!$D$9,IF(RepP!$J$3=$E80,RepP!$J$3,"")))</f>
        <v>Проект-2</v>
      </c>
    </row>
    <row r="81" spans="2:29" x14ac:dyDescent="0.3">
      <c r="B81" s="26">
        <f>IF(AND(O81=0,P81=0,Q81=0,Y81=0),0,IF(OR(COUNTIFS(Items!$E:$E,O81,Items!$F:$F,P81,Items!$G:$G,Q81)=1,COUNTIFS(Items!$M:$M,O81,Items!$N:$N,P81,Items!$O:$O,Q81)=1,COUNTIFS(Items!$U:$U,O81,Items!$V:$V,P81,Items!$W:$W,Q81)=1),0,1))</f>
        <v>0</v>
      </c>
      <c r="D81" s="24">
        <f t="shared" si="57"/>
        <v>45327</v>
      </c>
      <c r="E81" s="1" t="s">
        <v>202</v>
      </c>
      <c r="O81" s="1" t="s">
        <v>85</v>
      </c>
      <c r="P81" s="1" t="s">
        <v>92</v>
      </c>
      <c r="Q81" s="1" t="s">
        <v>83</v>
      </c>
      <c r="AA81" s="1">
        <f>Y23*30%</f>
        <v>350712.08679000003</v>
      </c>
      <c r="AC81" s="31" t="str">
        <f>IF(OR(RepP!$J$3="",RepP!$J$3=0,COUNTIF(Lists!$D:$D,RepP!$J$3)=0),Lists!$D$9,IF(RepP!$J$3=Lists!$D$9,Lists!$D$9,IF(RepP!$J$3=$E81,RepP!$J$3,"")))</f>
        <v/>
      </c>
    </row>
    <row r="82" spans="2:29" x14ac:dyDescent="0.3">
      <c r="B82" s="26">
        <f>IF(AND(O82=0,P82=0,Q82=0,Y82=0),0,IF(OR(COUNTIFS(Items!$E:$E,O82,Items!$F:$F,P82,Items!$G:$G,Q82)=1,COUNTIFS(Items!$M:$M,O82,Items!$N:$N,P82,Items!$O:$O,Q82)=1,COUNTIFS(Items!$U:$U,O82,Items!$V:$V,P82,Items!$W:$W,Q82)=1),0,1))</f>
        <v>0</v>
      </c>
      <c r="D82" s="24">
        <f t="shared" si="57"/>
        <v>45337</v>
      </c>
      <c r="E82" s="1" t="s">
        <v>203</v>
      </c>
      <c r="O82" s="1" t="s">
        <v>85</v>
      </c>
      <c r="P82" s="1" t="s">
        <v>142</v>
      </c>
      <c r="Q82" s="1" t="s">
        <v>110</v>
      </c>
      <c r="AA82" s="1">
        <f>Y24*50%</f>
        <v>546995.17497300007</v>
      </c>
      <c r="AC82" s="31" t="str">
        <f>IF(OR(RepP!$J$3="",RepP!$J$3=0,COUNTIF(Lists!$D:$D,RepP!$J$3)=0),Lists!$D$9,IF(RepP!$J$3=Lists!$D$9,Lists!$D$9,IF(RepP!$J$3=$E82,RepP!$J$3,"")))</f>
        <v/>
      </c>
    </row>
    <row r="83" spans="2:29" x14ac:dyDescent="0.3">
      <c r="B83" s="26">
        <f>IF(AND(O83=0,P83=0,Q83=0,Y83=0),0,IF(OR(COUNTIFS(Items!$E:$E,O83,Items!$F:$F,P83,Items!$G:$G,Q83)=1,COUNTIFS(Items!$M:$M,O83,Items!$N:$N,P83,Items!$O:$O,Q83)=1,COUNTIFS(Items!$U:$U,O83,Items!$V:$V,P83,Items!$W:$W,Q83)=1),0,1))</f>
        <v>0</v>
      </c>
      <c r="D83" s="24">
        <f t="shared" si="57"/>
        <v>45347</v>
      </c>
      <c r="E83" s="1" t="s">
        <v>200</v>
      </c>
      <c r="O83" s="1" t="s">
        <v>85</v>
      </c>
      <c r="P83" s="1" t="s">
        <v>142</v>
      </c>
      <c r="Q83" s="1" t="s">
        <v>111</v>
      </c>
      <c r="AA83" s="1">
        <f>Y25*70%</f>
        <v>774900</v>
      </c>
      <c r="AC83" s="31" t="str">
        <f>IF(OR(RepP!$J$3="",RepP!$J$3=0,COUNTIF(Lists!$D:$D,RepP!$J$3)=0),Lists!$D$9,IF(RepP!$J$3=Lists!$D$9,Lists!$D$9,IF(RepP!$J$3=$E83,RepP!$J$3,"")))</f>
        <v/>
      </c>
    </row>
    <row r="84" spans="2:29" x14ac:dyDescent="0.3">
      <c r="B84" s="26">
        <f>IF(AND(O84=0,P84=0,Q84=0,Y84=0),0,IF(OR(COUNTIFS(Items!$E:$E,O84,Items!$F:$F,P84,Items!$G:$G,Q84)=1,COUNTIFS(Items!$M:$M,O84,Items!$N:$N,P84,Items!$O:$O,Q84)=1,COUNTIFS(Items!$U:$U,O84,Items!$V:$V,P84,Items!$W:$W,Q84)=1),0,1))</f>
        <v>0</v>
      </c>
      <c r="D84" s="24">
        <f t="shared" si="57"/>
        <v>45357</v>
      </c>
      <c r="E84" s="1" t="s">
        <v>201</v>
      </c>
      <c r="O84" s="1" t="s">
        <v>85</v>
      </c>
      <c r="P84" s="1" t="s">
        <v>142</v>
      </c>
      <c r="Q84" s="1" t="s">
        <v>112</v>
      </c>
      <c r="AA84" s="1">
        <f>Y26*100%</f>
        <v>780000</v>
      </c>
      <c r="AC84" s="31" t="str">
        <f>IF(OR(RepP!$J$3="",RepP!$J$3=0,COUNTIF(Lists!$D:$D,RepP!$J$3)=0),Lists!$D$9,IF(RepP!$J$3=Lists!$D$9,Lists!$D$9,IF(RepP!$J$3=$E84,RepP!$J$3,"")))</f>
        <v>Проект-2</v>
      </c>
    </row>
    <row r="85" spans="2:29" x14ac:dyDescent="0.3">
      <c r="B85" s="26">
        <f>IF(AND(O85=0,P85=0,Q85=0,Y85=0),0,IF(OR(COUNTIFS(Items!$E:$E,O85,Items!$F:$F,P85,Items!$G:$G,Q85)=1,COUNTIFS(Items!$M:$M,O85,Items!$N:$N,P85,Items!$O:$O,Q85)=1,COUNTIFS(Items!$U:$U,O85,Items!$V:$V,P85,Items!$W:$W,Q85)=1),0,1))</f>
        <v>0</v>
      </c>
      <c r="D85" s="24">
        <f t="shared" si="57"/>
        <v>45367</v>
      </c>
      <c r="E85" s="1" t="s">
        <v>202</v>
      </c>
      <c r="O85" s="1" t="s">
        <v>85</v>
      </c>
      <c r="P85" s="1" t="s">
        <v>142</v>
      </c>
      <c r="Q85" s="1" t="s">
        <v>113</v>
      </c>
      <c r="AA85" s="1">
        <f>Y27*30%</f>
        <v>235380</v>
      </c>
      <c r="AC85" s="31" t="str">
        <f>IF(OR(RepP!$J$3="",RepP!$J$3=0,COUNTIF(Lists!$D:$D,RepP!$J$3)=0),Lists!$D$9,IF(RepP!$J$3=Lists!$D$9,Lists!$D$9,IF(RepP!$J$3=$E85,RepP!$J$3,"")))</f>
        <v/>
      </c>
    </row>
    <row r="86" spans="2:29" x14ac:dyDescent="0.3">
      <c r="B86" s="26">
        <f>IF(AND(O86=0,P86=0,Q86=0,Y86=0),0,IF(OR(COUNTIFS(Items!$E:$E,O86,Items!$F:$F,P86,Items!$G:$G,Q86)=1,COUNTIFS(Items!$M:$M,O86,Items!$N:$N,P86,Items!$O:$O,Q86)=1,COUNTIFS(Items!$U:$U,O86,Items!$V:$V,P86,Items!$W:$W,Q86)=1),0,1))</f>
        <v>0</v>
      </c>
      <c r="D86" s="24">
        <f t="shared" si="57"/>
        <v>45377</v>
      </c>
      <c r="E86" s="1" t="s">
        <v>203</v>
      </c>
      <c r="O86" s="1" t="s">
        <v>85</v>
      </c>
      <c r="P86" s="1" t="s">
        <v>142</v>
      </c>
      <c r="Q86" s="1" t="s">
        <v>114</v>
      </c>
      <c r="AA86" s="1">
        <f>Y28*50%</f>
        <v>477349.47000000003</v>
      </c>
      <c r="AC86" s="31" t="str">
        <f>IF(OR(RepP!$J$3="",RepP!$J$3=0,COUNTIF(Lists!$D:$D,RepP!$J$3)=0),Lists!$D$9,IF(RepP!$J$3=Lists!$D$9,Lists!$D$9,IF(RepP!$J$3=$E86,RepP!$J$3,"")))</f>
        <v/>
      </c>
    </row>
    <row r="87" spans="2:29" x14ac:dyDescent="0.3">
      <c r="B87" s="26">
        <f>IF(AND(O87=0,P87=0,Q87=0,Y87=0),0,IF(OR(COUNTIFS(Items!$E:$E,O87,Items!$F:$F,P87,Items!$G:$G,Q87)=1,COUNTIFS(Items!$M:$M,O87,Items!$N:$N,P87,Items!$O:$O,Q87)=1,COUNTIFS(Items!$U:$U,O87,Items!$V:$V,P87,Items!$W:$W,Q87)=1),0,1))</f>
        <v>0</v>
      </c>
      <c r="D87" s="24">
        <f t="shared" si="57"/>
        <v>45387</v>
      </c>
      <c r="E87" s="1" t="s">
        <v>200</v>
      </c>
      <c r="O87" s="1" t="s">
        <v>85</v>
      </c>
      <c r="P87" s="1" t="s">
        <v>142</v>
      </c>
      <c r="Q87" s="1" t="s">
        <v>115</v>
      </c>
      <c r="AA87" s="1">
        <f>Y29*70%</f>
        <v>899658.89999999991</v>
      </c>
      <c r="AC87" s="31" t="str">
        <f>IF(OR(RepP!$J$3="",RepP!$J$3=0,COUNTIF(Lists!$D:$D,RepP!$J$3)=0),Lists!$D$9,IF(RepP!$J$3=Lists!$D$9,Lists!$D$9,IF(RepP!$J$3=$E87,RepP!$J$3,"")))</f>
        <v/>
      </c>
    </row>
    <row r="88" spans="2:29" x14ac:dyDescent="0.3">
      <c r="B88" s="26">
        <f>IF(AND(O88=0,P88=0,Q88=0,Y88=0),0,IF(OR(COUNTIFS(Items!$E:$E,O88,Items!$F:$F,P88,Items!$G:$G,Q88)=1,COUNTIFS(Items!$M:$M,O88,Items!$N:$N,P88,Items!$O:$O,Q88)=1,COUNTIFS(Items!$U:$U,O88,Items!$V:$V,P88,Items!$W:$W,Q88)=1),0,1))</f>
        <v>0</v>
      </c>
      <c r="D88" s="24">
        <f t="shared" si="57"/>
        <v>45397</v>
      </c>
      <c r="E88" s="1" t="s">
        <v>201</v>
      </c>
      <c r="O88" s="1" t="s">
        <v>85</v>
      </c>
      <c r="P88" s="1" t="s">
        <v>142</v>
      </c>
      <c r="Q88" s="1" t="s">
        <v>116</v>
      </c>
      <c r="AA88" s="1">
        <f>Y30*100%</f>
        <v>914757</v>
      </c>
      <c r="AC88" s="31" t="str">
        <f>IF(OR(RepP!$J$3="",RepP!$J$3=0,COUNTIF(Lists!$D:$D,RepP!$J$3)=0),Lists!$D$9,IF(RepP!$J$3=Lists!$D$9,Lists!$D$9,IF(RepP!$J$3=$E88,RepP!$J$3,"")))</f>
        <v>Проект-2</v>
      </c>
    </row>
    <row r="89" spans="2:29" x14ac:dyDescent="0.3">
      <c r="B89" s="26">
        <f>IF(AND(O89=0,P89=0,Q89=0,Y89=0),0,IF(OR(COUNTIFS(Items!$E:$E,O89,Items!$F:$F,P89,Items!$G:$G,Q89)=1,COUNTIFS(Items!$M:$M,O89,Items!$N:$N,P89,Items!$O:$O,Q89)=1,COUNTIFS(Items!$U:$U,O89,Items!$V:$V,P89,Items!$W:$W,Q89)=1),0,1))</f>
        <v>0</v>
      </c>
      <c r="D89" s="24">
        <f t="shared" si="57"/>
        <v>45407</v>
      </c>
      <c r="E89" s="1" t="s">
        <v>202</v>
      </c>
      <c r="O89" s="1" t="s">
        <v>85</v>
      </c>
      <c r="P89" s="1" t="s">
        <v>142</v>
      </c>
      <c r="Q89" s="1" t="s">
        <v>117</v>
      </c>
      <c r="AA89" s="1">
        <f>Y31*30%</f>
        <v>271660.06199999998</v>
      </c>
      <c r="AC89" s="31" t="str">
        <f>IF(OR(RepP!$J$3="",RepP!$J$3=0,COUNTIF(Lists!$D:$D,RepP!$J$3)=0),Lists!$D$9,IF(RepP!$J$3=Lists!$D$9,Lists!$D$9,IF(RepP!$J$3=$E89,RepP!$J$3,"")))</f>
        <v/>
      </c>
    </row>
    <row r="90" spans="2:29" x14ac:dyDescent="0.3">
      <c r="B90" s="26">
        <f>IF(AND(O90=0,P90=0,Q90=0,Y90=0),0,IF(OR(COUNTIFS(Items!$E:$E,O90,Items!$F:$F,P90,Items!$G:$G,Q90)=1,COUNTIFS(Items!$M:$M,O90,Items!$N:$N,P90,Items!$O:$O,Q90)=1,COUNTIFS(Items!$U:$U,O90,Items!$V:$V,P90,Items!$W:$W,Q90)=1),0,1))</f>
        <v>0</v>
      </c>
      <c r="D90" s="24">
        <f t="shared" si="57"/>
        <v>45417</v>
      </c>
      <c r="E90" s="1" t="s">
        <v>203</v>
      </c>
      <c r="O90" s="1" t="s">
        <v>85</v>
      </c>
      <c r="P90" s="1" t="s">
        <v>142</v>
      </c>
      <c r="Q90" s="1" t="s">
        <v>118</v>
      </c>
      <c r="AA90" s="1">
        <f>Y32*50%</f>
        <v>546517.40820299997</v>
      </c>
      <c r="AC90" s="31" t="str">
        <f>IF(OR(RepP!$J$3="",RepP!$J$3=0,COUNTIF(Lists!$D:$D,RepP!$J$3)=0),Lists!$D$9,IF(RepP!$J$3=Lists!$D$9,Lists!$D$9,IF(RepP!$J$3=$E90,RepP!$J$3,"")))</f>
        <v/>
      </c>
    </row>
    <row r="91" spans="2:29" x14ac:dyDescent="0.3">
      <c r="B91" s="26">
        <f>IF(AND(O91=0,P91=0,Q91=0,Y91=0),0,IF(OR(COUNTIFS(Items!$E:$E,O91,Items!$F:$F,P91,Items!$G:$G,Q91)=1,COUNTIFS(Items!$M:$M,O91,Items!$N:$N,P91,Items!$O:$O,Q91)=1,COUNTIFS(Items!$U:$U,O91,Items!$V:$V,P91,Items!$W:$W,Q91)=1),0,1))</f>
        <v>0</v>
      </c>
      <c r="D91" s="24">
        <f t="shared" si="57"/>
        <v>45427</v>
      </c>
      <c r="E91" s="1" t="s">
        <v>200</v>
      </c>
      <c r="O91" s="1" t="s">
        <v>85</v>
      </c>
      <c r="P91" s="1" t="s">
        <v>142</v>
      </c>
      <c r="Q91" s="1" t="s">
        <v>119</v>
      </c>
      <c r="AA91" s="1">
        <f>Y33*70%</f>
        <v>1042495.3646099998</v>
      </c>
      <c r="AC91" s="31" t="str">
        <f>IF(OR(RepP!$J$3="",RepP!$J$3=0,COUNTIF(Lists!$D:$D,RepP!$J$3)=0),Lists!$D$9,IF(RepP!$J$3=Lists!$D$9,Lists!$D$9,IF(RepP!$J$3=$E91,RepP!$J$3,"")))</f>
        <v/>
      </c>
    </row>
    <row r="92" spans="2:29" x14ac:dyDescent="0.3">
      <c r="B92" s="26">
        <f>IF(AND(O92=0,P92=0,Q92=0,Y92=0),0,IF(OR(COUNTIFS(Items!$E:$E,O92,Items!$F:$F,P92,Items!$G:$G,Q92)=1,COUNTIFS(Items!$M:$M,O92,Items!$N:$N,P92,Items!$O:$O,Q92)=1,COUNTIFS(Items!$U:$U,O92,Items!$V:$V,P92,Items!$W:$W,Q92)=1),0,1))</f>
        <v>0</v>
      </c>
      <c r="D92" s="24">
        <f t="shared" si="57"/>
        <v>45437</v>
      </c>
      <c r="E92" s="1" t="s">
        <v>201</v>
      </c>
      <c r="O92" s="1" t="s">
        <v>85</v>
      </c>
      <c r="P92" s="1" t="s">
        <v>142</v>
      </c>
      <c r="Q92" s="1" t="s">
        <v>121</v>
      </c>
      <c r="AA92" s="1">
        <f>Y34*100%</f>
        <v>1069040.2893000001</v>
      </c>
      <c r="AC92" s="31" t="str">
        <f>IF(OR(RepP!$J$3="",RepP!$J$3=0,COUNTIF(Lists!$D:$D,RepP!$J$3)=0),Lists!$D$9,IF(RepP!$J$3=Lists!$D$9,Lists!$D$9,IF(RepP!$J$3=$E92,RepP!$J$3,"")))</f>
        <v>Проект-2</v>
      </c>
    </row>
    <row r="93" spans="2:29" x14ac:dyDescent="0.3">
      <c r="B93" s="26">
        <f>IF(AND(O93=0,P93=0,Q93=0,Y93=0),0,IF(OR(COUNTIFS(Items!$E:$E,O93,Items!$F:$F,P93,Items!$G:$G,Q93)=1,COUNTIFS(Items!$M:$M,O93,Items!$N:$N,P93,Items!$O:$O,Q93)=1,COUNTIFS(Items!$U:$U,O93,Items!$V:$V,P93,Items!$W:$W,Q93)=1),0,1))</f>
        <v>0</v>
      </c>
      <c r="D93" s="24">
        <f t="shared" si="57"/>
        <v>45447</v>
      </c>
      <c r="E93" s="1" t="s">
        <v>202</v>
      </c>
      <c r="O93" s="1" t="s">
        <v>85</v>
      </c>
      <c r="P93" s="1" t="s">
        <v>142</v>
      </c>
      <c r="Q93" s="1" t="s">
        <v>122</v>
      </c>
      <c r="AA93" s="1">
        <f>Y35*30%</f>
        <v>313197.10498380003</v>
      </c>
      <c r="AC93" s="31" t="str">
        <f>IF(OR(RepP!$J$3="",RepP!$J$3=0,COUNTIF(Lists!$D:$D,RepP!$J$3)=0),Lists!$D$9,IF(RepP!$J$3=Lists!$D$9,Lists!$D$9,IF(RepP!$J$3=$E93,RepP!$J$3,"")))</f>
        <v/>
      </c>
    </row>
    <row r="94" spans="2:29" x14ac:dyDescent="0.3">
      <c r="B94" s="26">
        <f>IF(AND(O94=0,P94=0,Q94=0,Y94=0),0,IF(OR(COUNTIFS(Items!$E:$E,O94,Items!$F:$F,P94,Items!$G:$G,Q94)=1,COUNTIFS(Items!$M:$M,O94,Items!$N:$N,P94,Items!$O:$O,Q94)=1,COUNTIFS(Items!$U:$U,O94,Items!$V:$V,P94,Items!$W:$W,Q94)=1),0,1))</f>
        <v>0</v>
      </c>
      <c r="D94" s="24">
        <f t="shared" si="57"/>
        <v>45457</v>
      </c>
      <c r="E94" s="1" t="s">
        <v>203</v>
      </c>
      <c r="O94" s="1" t="s">
        <v>85</v>
      </c>
      <c r="P94" s="1" t="s">
        <v>142</v>
      </c>
      <c r="Q94" s="1" t="s">
        <v>123</v>
      </c>
      <c r="AA94" s="1">
        <f>Y36*50%</f>
        <v>431730</v>
      </c>
      <c r="AC94" s="31" t="str">
        <f>IF(OR(RepP!$J$3="",RepP!$J$3=0,COUNTIF(Lists!$D:$D,RepP!$J$3)=0),Lists!$D$9,IF(RepP!$J$3=Lists!$D$9,Lists!$D$9,IF(RepP!$J$3=$E94,RepP!$J$3,"")))</f>
        <v/>
      </c>
    </row>
    <row r="95" spans="2:29" x14ac:dyDescent="0.3">
      <c r="B95" s="26">
        <f>IF(AND(O95=0,P95=0,Q95=0,Y95=0),0,IF(OR(COUNTIFS(Items!$E:$E,O95,Items!$F:$F,P95,Items!$G:$G,Q95)=1,COUNTIFS(Items!$M:$M,O95,Items!$N:$N,P95,Items!$O:$O,Q95)=1,COUNTIFS(Items!$U:$U,O95,Items!$V:$V,P95,Items!$W:$W,Q95)=1),0,1))</f>
        <v>0</v>
      </c>
      <c r="D95" s="24">
        <f t="shared" si="57"/>
        <v>45302</v>
      </c>
      <c r="E95" s="1" t="s">
        <v>200</v>
      </c>
      <c r="O95" s="1" t="s">
        <v>85</v>
      </c>
      <c r="P95" s="1" t="s">
        <v>142</v>
      </c>
      <c r="Q95" s="1" t="s">
        <v>124</v>
      </c>
      <c r="AA95" s="1">
        <f>Y37*70%</f>
        <v>671580</v>
      </c>
      <c r="AC95" s="31" t="str">
        <f>IF(OR(RepP!$J$3="",RepP!$J$3=0,COUNTIF(Lists!$D:$D,RepP!$J$3)=0),Lists!$D$9,IF(RepP!$J$3=Lists!$D$9,Lists!$D$9,IF(RepP!$J$3=$E95,RepP!$J$3,"")))</f>
        <v/>
      </c>
    </row>
    <row r="96" spans="2:29" x14ac:dyDescent="0.3">
      <c r="B96" s="26">
        <f>IF(AND(O96=0,P96=0,Q96=0,Y96=0),0,IF(OR(COUNTIFS(Items!$E:$E,O96,Items!$F:$F,P96,Items!$G:$G,Q96)=1,COUNTIFS(Items!$M:$M,O96,Items!$N:$N,P96,Items!$O:$O,Q96)=1,COUNTIFS(Items!$U:$U,O96,Items!$V:$V,P96,Items!$W:$W,Q96)=1),0,1))</f>
        <v>0</v>
      </c>
      <c r="D96" s="24">
        <f t="shared" si="57"/>
        <v>45312</v>
      </c>
      <c r="E96" s="1" t="s">
        <v>201</v>
      </c>
      <c r="O96" s="1" t="s">
        <v>85</v>
      </c>
      <c r="P96" s="1" t="s">
        <v>142</v>
      </c>
      <c r="Q96" s="1" t="s">
        <v>125</v>
      </c>
      <c r="AA96" s="1">
        <f>Y38*100%</f>
        <v>684600</v>
      </c>
      <c r="AC96" s="31" t="str">
        <f>IF(OR(RepP!$J$3="",RepP!$J$3=0,COUNTIF(Lists!$D:$D,RepP!$J$3)=0),Lists!$D$9,IF(RepP!$J$3=Lists!$D$9,Lists!$D$9,IF(RepP!$J$3=$E96,RepP!$J$3,"")))</f>
        <v>Проект-2</v>
      </c>
    </row>
    <row r="97" spans="2:29" x14ac:dyDescent="0.3">
      <c r="B97" s="26">
        <f>IF(AND(O97=0,P97=0,Q97=0,Y97=0),0,IF(OR(COUNTIFS(Items!$E:$E,O97,Items!$F:$F,P97,Items!$G:$G,Q97)=1,COUNTIFS(Items!$M:$M,O97,Items!$N:$N,P97,Items!$O:$O,Q97)=1,COUNTIFS(Items!$U:$U,O97,Items!$V:$V,P97,Items!$W:$W,Q97)=1),0,1))</f>
        <v>0</v>
      </c>
      <c r="D97" s="24">
        <f t="shared" si="57"/>
        <v>45322</v>
      </c>
      <c r="E97" s="1" t="s">
        <v>202</v>
      </c>
      <c r="O97" s="1" t="s">
        <v>85</v>
      </c>
      <c r="P97" s="1" t="s">
        <v>142</v>
      </c>
      <c r="Q97" s="1" t="s">
        <v>126</v>
      </c>
      <c r="AA97" s="1">
        <f>Y39*30%</f>
        <v>271409.68200000003</v>
      </c>
      <c r="AC97" s="31" t="str">
        <f>IF(OR(RepP!$J$3="",RepP!$J$3=0,COUNTIF(Lists!$D:$D,RepP!$J$3)=0),Lists!$D$9,IF(RepP!$J$3=Lists!$D$9,Lists!$D$9,IF(RepP!$J$3=$E97,RepP!$J$3,"")))</f>
        <v/>
      </c>
    </row>
    <row r="98" spans="2:29" x14ac:dyDescent="0.3">
      <c r="B98" s="26">
        <f>IF(AND(O98=0,P98=0,Q98=0,Y98=0),0,IF(OR(COUNTIFS(Items!$E:$E,O98,Items!$F:$F,P98,Items!$G:$G,Q98)=1,COUNTIFS(Items!$M:$M,O98,Items!$N:$N,P98,Items!$O:$O,Q98)=1,COUNTIFS(Items!$U:$U,O98,Items!$V:$V,P98,Items!$W:$W,Q98)=1),0,1))</f>
        <v>0</v>
      </c>
      <c r="D98" s="24">
        <f t="shared" si="57"/>
        <v>45332</v>
      </c>
      <c r="E98" s="1" t="s">
        <v>203</v>
      </c>
      <c r="O98" s="1" t="s">
        <v>85</v>
      </c>
      <c r="P98" s="1" t="s">
        <v>142</v>
      </c>
      <c r="Q98" s="1" t="s">
        <v>127</v>
      </c>
      <c r="AA98" s="1">
        <f>Y40*50%</f>
        <v>501238.53</v>
      </c>
      <c r="AC98" s="31" t="str">
        <f>IF(OR(RepP!$J$3="",RepP!$J$3=0,COUNTIF(Lists!$D:$D,RepP!$J$3)=0),Lists!$D$9,IF(RepP!$J$3=Lists!$D$9,Lists!$D$9,IF(RepP!$J$3=$E98,RepP!$J$3,"")))</f>
        <v/>
      </c>
    </row>
    <row r="99" spans="2:29" x14ac:dyDescent="0.3">
      <c r="B99" s="26">
        <f>IF(AND(O99=0,P99=0,Q99=0,Y99=0),0,IF(OR(COUNTIFS(Items!$E:$E,O99,Items!$F:$F,P99,Items!$G:$G,Q99)=1,COUNTIFS(Items!$M:$M,O99,Items!$N:$N,P99,Items!$O:$O,Q99)=1,COUNTIFS(Items!$U:$U,O99,Items!$V:$V,P99,Items!$W:$W,Q99)=1),0,1))</f>
        <v>0</v>
      </c>
      <c r="D99" s="24">
        <f t="shared" si="57"/>
        <v>45342</v>
      </c>
      <c r="E99" s="1" t="s">
        <v>200</v>
      </c>
      <c r="O99" s="1" t="s">
        <v>85</v>
      </c>
      <c r="P99" s="1" t="s">
        <v>143</v>
      </c>
      <c r="Q99" s="1" t="s">
        <v>128</v>
      </c>
      <c r="AA99" s="1">
        <f>Y41*70%</f>
        <v>787605.77699999989</v>
      </c>
      <c r="AC99" s="31" t="str">
        <f>IF(OR(RepP!$J$3="",RepP!$J$3=0,COUNTIF(Lists!$D:$D,RepP!$J$3)=0),Lists!$D$9,IF(RepP!$J$3=Lists!$D$9,Lists!$D$9,IF(RepP!$J$3=$E99,RepP!$J$3,"")))</f>
        <v/>
      </c>
    </row>
    <row r="100" spans="2:29" x14ac:dyDescent="0.3">
      <c r="B100" s="26">
        <f>IF(AND(O100=0,P100=0,Q100=0,Y100=0),0,IF(OR(COUNTIFS(Items!$E:$E,O100,Items!$F:$F,P100,Items!$G:$G,Q100)=1,COUNTIFS(Items!$M:$M,O100,Items!$N:$N,P100,Items!$O:$O,Q100)=1,COUNTIFS(Items!$U:$U,O100,Items!$V:$V,P100,Items!$W:$W,Q100)=1),0,1))</f>
        <v>0</v>
      </c>
      <c r="D100" s="24">
        <f t="shared" si="57"/>
        <v>45352</v>
      </c>
      <c r="E100" s="1" t="s">
        <v>201</v>
      </c>
      <c r="O100" s="1" t="s">
        <v>85</v>
      </c>
      <c r="P100" s="1" t="s">
        <v>143</v>
      </c>
      <c r="Q100" s="1" t="s">
        <v>129</v>
      </c>
      <c r="AA100" s="1">
        <f>Y42*100%</f>
        <v>805533.54</v>
      </c>
      <c r="AC100" s="31" t="str">
        <f>IF(OR(RepP!$J$3="",RepP!$J$3=0,COUNTIF(Lists!$D:$D,RepP!$J$3)=0),Lists!$D$9,IF(RepP!$J$3=Lists!$D$9,Lists!$D$9,IF(RepP!$J$3=$E100,RepP!$J$3,"")))</f>
        <v>Проект-2</v>
      </c>
    </row>
    <row r="101" spans="2:29" x14ac:dyDescent="0.3">
      <c r="B101" s="26">
        <f>IF(AND(O101=0,P101=0,Q101=0,Y101=0),0,IF(OR(COUNTIFS(Items!$E:$E,O101,Items!$F:$F,P101,Items!$G:$G,Q101)=1,COUNTIFS(Items!$M:$M,O101,Items!$N:$N,P101,Items!$O:$O,Q101)=1,COUNTIFS(Items!$U:$U,O101,Items!$V:$V,P101,Items!$W:$W,Q101)=1),0,1))</f>
        <v>0</v>
      </c>
      <c r="D101" s="24">
        <f t="shared" si="57"/>
        <v>45362</v>
      </c>
      <c r="E101" s="1" t="s">
        <v>202</v>
      </c>
      <c r="O101" s="1" t="s">
        <v>85</v>
      </c>
      <c r="P101" s="1" t="s">
        <v>143</v>
      </c>
      <c r="Q101" s="1" t="s">
        <v>130</v>
      </c>
      <c r="AA101" s="1">
        <f>Y43*30%</f>
        <v>312910.44492179999</v>
      </c>
      <c r="AC101" s="31" t="str">
        <f>IF(OR(RepP!$J$3="",RepP!$J$3=0,COUNTIF(Lists!$D:$D,RepP!$J$3)=0),Lists!$D$9,IF(RepP!$J$3=Lists!$D$9,Lists!$D$9,IF(RepP!$J$3=$E101,RepP!$J$3,"")))</f>
        <v/>
      </c>
    </row>
    <row r="102" spans="2:29" x14ac:dyDescent="0.3">
      <c r="B102" s="26">
        <f>IF(AND(O102=0,P102=0,Q102=0,Y102=0),0,IF(OR(COUNTIFS(Items!$E:$E,O102,Items!$F:$F,P102,Items!$G:$G,Q102)=1,COUNTIFS(Items!$M:$M,O102,Items!$N:$N,P102,Items!$O:$O,Q102)=1,COUNTIFS(Items!$U:$U,O102,Items!$V:$V,P102,Items!$W:$W,Q102)=1),0,1))</f>
        <v>0</v>
      </c>
      <c r="D102" s="24">
        <f t="shared" si="57"/>
        <v>45372</v>
      </c>
      <c r="E102" s="1" t="s">
        <v>203</v>
      </c>
      <c r="O102" s="1" t="s">
        <v>85</v>
      </c>
      <c r="P102" s="1" t="s">
        <v>143</v>
      </c>
      <c r="Q102" s="1" t="s">
        <v>169</v>
      </c>
      <c r="AA102" s="1">
        <f>Y44*50%</f>
        <v>580818.845997</v>
      </c>
      <c r="AC102" s="31" t="str">
        <f>IF(OR(RepP!$J$3="",RepP!$J$3=0,COUNTIF(Lists!$D:$D,RepP!$J$3)=0),Lists!$D$9,IF(RepP!$J$3=Lists!$D$9,Lists!$D$9,IF(RepP!$J$3=$E102,RepP!$J$3,"")))</f>
        <v/>
      </c>
    </row>
    <row r="103" spans="2:29" x14ac:dyDescent="0.3">
      <c r="B103" s="26">
        <f>IF(AND(O103=0,P103=0,Q103=0,Y103=0),0,IF(OR(COUNTIFS(Items!$E:$E,O103,Items!$F:$F,P103,Items!$G:$G,Q103)=1,COUNTIFS(Items!$M:$M,O103,Items!$N:$N,P103,Items!$O:$O,Q103)=1,COUNTIFS(Items!$U:$U,O103,Items!$V:$V,P103,Items!$W:$W,Q103)=1),0,1))</f>
        <v>0</v>
      </c>
      <c r="D103" s="24">
        <f t="shared" si="57"/>
        <v>45382</v>
      </c>
      <c r="E103" s="1" t="s">
        <v>200</v>
      </c>
      <c r="O103" s="1" t="s">
        <v>85</v>
      </c>
      <c r="P103" s="1" t="s">
        <v>143</v>
      </c>
      <c r="Q103" s="1" t="s">
        <v>170</v>
      </c>
      <c r="AA103" s="1">
        <f>Y45*70%</f>
        <v>920443.68908729998</v>
      </c>
      <c r="AC103" s="31" t="str">
        <f>IF(OR(RepP!$J$3="",RepP!$J$3=0,COUNTIF(Lists!$D:$D,RepP!$J$3)=0),Lists!$D$9,IF(RepP!$J$3=Lists!$D$9,Lists!$D$9,IF(RepP!$J$3=$E103,RepP!$J$3,"")))</f>
        <v/>
      </c>
    </row>
    <row r="104" spans="2:29" x14ac:dyDescent="0.3">
      <c r="B104" s="26">
        <f>IF(AND(O104=0,P104=0,Q104=0,Y104=0),0,IF(OR(COUNTIFS(Items!$E:$E,O104,Items!$F:$F,P104,Items!$G:$G,Q104)=1,COUNTIFS(Items!$M:$M,O104,Items!$N:$N,P104,Items!$O:$O,Q104)=1,COUNTIFS(Items!$U:$U,O104,Items!$V:$V,P104,Items!$W:$W,Q104)=1),0,1))</f>
        <v>0</v>
      </c>
      <c r="D104" s="24">
        <f t="shared" si="57"/>
        <v>45392</v>
      </c>
      <c r="E104" s="1" t="s">
        <v>201</v>
      </c>
      <c r="O104" s="1" t="s">
        <v>85</v>
      </c>
      <c r="P104" s="1" t="s">
        <v>143</v>
      </c>
      <c r="Q104" s="1" t="s">
        <v>171</v>
      </c>
      <c r="AA104" s="1">
        <f>Y46*100%</f>
        <v>943990.34994600015</v>
      </c>
      <c r="AC104" s="31" t="str">
        <f>IF(OR(RepP!$J$3="",RepP!$J$3=0,COUNTIF(Lists!$D:$D,RepP!$J$3)=0),Lists!$D$9,IF(RepP!$J$3=Lists!$D$9,Lists!$D$9,IF(RepP!$J$3=$E104,RepP!$J$3,"")))</f>
        <v>Проект-2</v>
      </c>
    </row>
    <row r="105" spans="2:29" x14ac:dyDescent="0.3">
      <c r="B105" s="26">
        <f>IF(AND(O105=0,P105=0,Q105=0,Y105=0),0,IF(OR(COUNTIFS(Items!$E:$E,O105,Items!$F:$F,P105,Items!$G:$G,Q105)=1,COUNTIFS(Items!$M:$M,O105,Items!$N:$N,P105,Items!$O:$O,Q105)=1,COUNTIFS(Items!$U:$U,O105,Items!$V:$V,P105,Items!$W:$W,Q105)=1),0,1))</f>
        <v>0</v>
      </c>
      <c r="D105" s="24">
        <f t="shared" si="57"/>
        <v>45402</v>
      </c>
      <c r="E105" s="1" t="s">
        <v>202</v>
      </c>
      <c r="O105" s="1" t="s">
        <v>85</v>
      </c>
      <c r="P105" s="1" t="s">
        <v>143</v>
      </c>
      <c r="Q105" s="1" t="s">
        <v>172</v>
      </c>
      <c r="AA105" s="1">
        <f>Y47*30%</f>
        <v>244038</v>
      </c>
      <c r="AC105" s="31" t="str">
        <f>IF(OR(RepP!$J$3="",RepP!$J$3=0,COUNTIF(Lists!$D:$D,RepP!$J$3)=0),Lists!$D$9,IF(RepP!$J$3=Lists!$D$9,Lists!$D$9,IF(RepP!$J$3=$E105,RepP!$J$3,"")))</f>
        <v/>
      </c>
    </row>
    <row r="106" spans="2:29" x14ac:dyDescent="0.3">
      <c r="B106" s="26">
        <f>IF(AND(O106=0,P106=0,Q106=0,Y106=0),0,IF(OR(COUNTIFS(Items!$E:$E,O106,Items!$F:$F,P106,Items!$G:$G,Q106)=1,COUNTIFS(Items!$M:$M,O106,Items!$N:$N,P106,Items!$O:$O,Q106)=1,COUNTIFS(Items!$U:$U,O106,Items!$V:$V,P106,Items!$W:$W,Q106)=1),0,1))</f>
        <v>0</v>
      </c>
      <c r="D106" s="24">
        <f t="shared" si="57"/>
        <v>45412</v>
      </c>
      <c r="E106" s="1" t="s">
        <v>203</v>
      </c>
      <c r="O106" s="1" t="s">
        <v>85</v>
      </c>
      <c r="P106" s="1" t="s">
        <v>143</v>
      </c>
      <c r="Q106" s="1" t="s">
        <v>173</v>
      </c>
      <c r="AA106" s="1">
        <f>Y48*50%</f>
        <v>374166</v>
      </c>
      <c r="AC106" s="31" t="str">
        <f>IF(OR(RepP!$J$3="",RepP!$J$3=0,COUNTIF(Lists!$D:$D,RepP!$J$3)=0),Lists!$D$9,IF(RepP!$J$3=Lists!$D$9,Lists!$D$9,IF(RepP!$J$3=$E106,RepP!$J$3,"")))</f>
        <v/>
      </c>
    </row>
    <row r="107" spans="2:29" x14ac:dyDescent="0.3">
      <c r="B107" s="26">
        <f>IF(AND(O107=0,P107=0,Q107=0,Y107=0),0,IF(OR(COUNTIFS(Items!$E:$E,O107,Items!$F:$F,P107,Items!$G:$G,Q107)=1,COUNTIFS(Items!$M:$M,O107,Items!$N:$N,P107,Items!$O:$O,Q107)=1,COUNTIFS(Items!$U:$U,O107,Items!$V:$V,P107,Items!$W:$W,Q107)=1),0,1))</f>
        <v>0</v>
      </c>
      <c r="D107" s="24">
        <f t="shared" si="57"/>
        <v>45422</v>
      </c>
      <c r="E107" s="1" t="s">
        <v>200</v>
      </c>
      <c r="O107" s="1" t="s">
        <v>85</v>
      </c>
      <c r="P107" s="1" t="s">
        <v>143</v>
      </c>
      <c r="Q107" s="1" t="s">
        <v>174</v>
      </c>
      <c r="AA107" s="1">
        <f>Y49*70%</f>
        <v>589440.6</v>
      </c>
      <c r="AC107" s="31" t="str">
        <f>IF(OR(RepP!$J$3="",RepP!$J$3=0,COUNTIF(Lists!$D:$D,RepP!$J$3)=0),Lists!$D$9,IF(RepP!$J$3=Lists!$D$9,Lists!$D$9,IF(RepP!$J$3=$E107,RepP!$J$3,"")))</f>
        <v/>
      </c>
    </row>
    <row r="108" spans="2:29" x14ac:dyDescent="0.3">
      <c r="B108" s="26">
        <f>IF(AND(O108=0,P108=0,Q108=0,Y108=0),0,IF(OR(COUNTIFS(Items!$E:$E,O108,Items!$F:$F,P108,Items!$G:$G,Q108)=1,COUNTIFS(Items!$M:$M,O108,Items!$N:$N,P108,Items!$O:$O,Q108)=1,COUNTIFS(Items!$U:$U,O108,Items!$V:$V,P108,Items!$W:$W,Q108)=1),0,1))</f>
        <v>0</v>
      </c>
      <c r="D108" s="24">
        <f t="shared" si="57"/>
        <v>45432</v>
      </c>
      <c r="E108" s="1" t="s">
        <v>201</v>
      </c>
      <c r="O108" s="1" t="s">
        <v>85</v>
      </c>
      <c r="P108" s="1" t="s">
        <v>143</v>
      </c>
      <c r="Q108" s="1" t="s">
        <v>175</v>
      </c>
      <c r="AA108" s="1">
        <f>Y50*100%</f>
        <v>804698.94000000006</v>
      </c>
      <c r="AC108" s="31" t="str">
        <f>IF(OR(RepP!$J$3="",RepP!$J$3=0,COUNTIF(Lists!$D:$D,RepP!$J$3)=0),Lists!$D$9,IF(RepP!$J$3=Lists!$D$9,Lists!$D$9,IF(RepP!$J$3=$E108,RepP!$J$3,"")))</f>
        <v>Проект-2</v>
      </c>
    </row>
    <row r="109" spans="2:29" x14ac:dyDescent="0.3">
      <c r="B109" s="26">
        <f>IF(AND(O109=0,P109=0,Q109=0,Y109=0),0,IF(OR(COUNTIFS(Items!$E:$E,O109,Items!$F:$F,P109,Items!$G:$G,Q109)=1,COUNTIFS(Items!$M:$M,O109,Items!$N:$N,P109,Items!$O:$O,Q109)=1,COUNTIFS(Items!$U:$U,O109,Items!$V:$V,P109,Items!$W:$W,Q109)=1),0,1))</f>
        <v>0</v>
      </c>
      <c r="D109" s="24">
        <f t="shared" si="57"/>
        <v>45442</v>
      </c>
      <c r="E109" s="1" t="s">
        <v>202</v>
      </c>
      <c r="O109" s="1" t="s">
        <v>85</v>
      </c>
      <c r="P109" s="1" t="s">
        <v>144</v>
      </c>
      <c r="Q109" s="1" t="s">
        <v>132</v>
      </c>
      <c r="AA109" s="1">
        <f>Y51*30%</f>
        <v>285743.11800000002</v>
      </c>
      <c r="AC109" s="31" t="str">
        <f>IF(OR(RepP!$J$3="",RepP!$J$3=0,COUNTIF(Lists!$D:$D,RepP!$J$3)=0),Lists!$D$9,IF(RepP!$J$3=Lists!$D$9,Lists!$D$9,IF(RepP!$J$3=$E109,RepP!$J$3,"")))</f>
        <v/>
      </c>
    </row>
    <row r="110" spans="2:29" x14ac:dyDescent="0.3">
      <c r="B110" s="26">
        <f>IF(AND(O110=0,P110=0,Q110=0,Y110=0),0,IF(OR(COUNTIFS(Items!$E:$E,O110,Items!$F:$F,P110,Items!$G:$G,Q110)=1,COUNTIFS(Items!$M:$M,O110,Items!$N:$N,P110,Items!$O:$O,Q110)=1,COUNTIFS(Items!$U:$U,O110,Items!$V:$V,P110,Items!$W:$W,Q110)=1),0,1))</f>
        <v>0</v>
      </c>
      <c r="D110" s="24">
        <f t="shared" si="57"/>
        <v>45452</v>
      </c>
      <c r="E110" s="1" t="s">
        <v>203</v>
      </c>
      <c r="O110" s="1" t="s">
        <v>85</v>
      </c>
      <c r="P110" s="1" t="s">
        <v>144</v>
      </c>
      <c r="Q110" s="1" t="s">
        <v>133</v>
      </c>
      <c r="AA110" s="1">
        <f>Y52*50%</f>
        <v>438808.93289999996</v>
      </c>
      <c r="AC110" s="31" t="str">
        <f>IF(OR(RepP!$J$3="",RepP!$J$3=0,COUNTIF(Lists!$D:$D,RepP!$J$3)=0),Lists!$D$9,IF(RepP!$J$3=Lists!$D$9,Lists!$D$9,IF(RepP!$J$3=$E110,RepP!$J$3,"")))</f>
        <v/>
      </c>
    </row>
    <row r="111" spans="2:29" x14ac:dyDescent="0.3">
      <c r="B111" s="26">
        <f>IF(AND(O111=0,P111=0,Q111=0,Y111=0),0,IF(OR(COUNTIFS(Items!$E:$E,O111,Items!$F:$F,P111,Items!$G:$G,Q111)=1,COUNTIFS(Items!$M:$M,O111,Items!$N:$N,P111,Items!$O:$O,Q111)=1,COUNTIFS(Items!$U:$U,O111,Items!$V:$V,P111,Items!$W:$W,Q111)=1),0,1))</f>
        <v>0</v>
      </c>
      <c r="D111" s="24">
        <f t="shared" si="57"/>
        <v>45462</v>
      </c>
      <c r="E111" s="1" t="s">
        <v>200</v>
      </c>
      <c r="O111" s="1" t="s">
        <v>85</v>
      </c>
      <c r="P111" s="1" t="s">
        <v>144</v>
      </c>
      <c r="Q111" s="1" t="s">
        <v>134</v>
      </c>
      <c r="AA111" s="1">
        <f>Y53*70%</f>
        <v>693564.37794000003</v>
      </c>
      <c r="AC111" s="31" t="str">
        <f>IF(OR(RepP!$J$3="",RepP!$J$3=0,COUNTIF(Lists!$D:$D,RepP!$J$3)=0),Lists!$D$9,IF(RepP!$J$3=Lists!$D$9,Lists!$D$9,IF(RepP!$J$3=$E111,RepP!$J$3,"")))</f>
        <v/>
      </c>
    </row>
    <row r="112" spans="2:29" x14ac:dyDescent="0.3">
      <c r="B112" s="26">
        <f>IF(AND(O112=0,P112=0,Q112=0,Y112=0),0,IF(OR(COUNTIFS(Items!$E:$E,O112,Items!$F:$F,P112,Items!$G:$G,Q112)=1,COUNTIFS(Items!$M:$M,O112,Items!$N:$N,P112,Items!$O:$O,Q112)=1,COUNTIFS(Items!$U:$U,O112,Items!$V:$V,P112,Items!$W:$W,Q112)=1),0,1))</f>
        <v>0</v>
      </c>
      <c r="D112" s="24">
        <f t="shared" si="57"/>
        <v>45307</v>
      </c>
      <c r="E112" s="1" t="s">
        <v>201</v>
      </c>
      <c r="O112" s="1" t="s">
        <v>85</v>
      </c>
      <c r="P112" s="1" t="s">
        <v>144</v>
      </c>
      <c r="Q112" s="1" t="s">
        <v>135</v>
      </c>
      <c r="AA112" s="1">
        <f>Y54*100%</f>
        <v>943034.81640599994</v>
      </c>
      <c r="AC112" s="31" t="str">
        <f>IF(OR(RepP!$J$3="",RepP!$J$3=0,COUNTIF(Lists!$D:$D,RepP!$J$3)=0),Lists!$D$9,IF(RepP!$J$3=Lists!$D$9,Lists!$D$9,IF(RepP!$J$3=$E112,RepP!$J$3,"")))</f>
        <v>Проект-2</v>
      </c>
    </row>
    <row r="113" spans="2:29" x14ac:dyDescent="0.3">
      <c r="B113" s="26">
        <f>IF(AND(O113=0,P113=0,Q113=0,Y113=0),0,IF(OR(COUNTIFS(Items!$E:$E,O113,Items!$F:$F,P113,Items!$G:$G,Q113)=1,COUNTIFS(Items!$M:$M,O113,Items!$N:$N,P113,Items!$O:$O,Q113)=1,COUNTIFS(Items!$U:$U,O113,Items!$V:$V,P113,Items!$W:$W,Q113)=1),0,1))</f>
        <v>0</v>
      </c>
      <c r="D113" s="24">
        <f t="shared" si="57"/>
        <v>45317</v>
      </c>
      <c r="E113" s="1" t="s">
        <v>202</v>
      </c>
      <c r="O113" s="1" t="s">
        <v>85</v>
      </c>
      <c r="P113" s="1" t="s">
        <v>144</v>
      </c>
      <c r="Q113" s="1" t="s">
        <v>136</v>
      </c>
      <c r="AA113" s="1">
        <f>Y55*30%</f>
        <v>333491.30759819999</v>
      </c>
      <c r="AC113" s="31" t="str">
        <f>IF(OR(RepP!$J$3="",RepP!$J$3=0,COUNTIF(Lists!$D:$D,RepP!$J$3)=0),Lists!$D$9,IF(RepP!$J$3=Lists!$D$9,Lists!$D$9,IF(RepP!$J$3=$E113,RepP!$J$3,"")))</f>
        <v/>
      </c>
    </row>
    <row r="114" spans="2:29" x14ac:dyDescent="0.3">
      <c r="B114" s="26">
        <f>IF(AND(O114=0,P114=0,Q114=0,Y114=0),0,IF(OR(COUNTIFS(Items!$E:$E,O114,Items!$F:$F,P114,Items!$G:$G,Q114)=1,COUNTIFS(Items!$M:$M,O114,Items!$N:$N,P114,Items!$O:$O,Q114)=1,COUNTIFS(Items!$U:$U,O114,Items!$V:$V,P114,Items!$W:$W,Q114)=1),0,1))</f>
        <v>0</v>
      </c>
      <c r="D114" s="24">
        <f t="shared" si="57"/>
        <v>45327</v>
      </c>
      <c r="E114" s="1" t="s">
        <v>203</v>
      </c>
      <c r="O114" s="1" t="s">
        <v>85</v>
      </c>
      <c r="P114" s="1" t="s">
        <v>144</v>
      </c>
      <c r="Q114" s="1" t="s">
        <v>137</v>
      </c>
      <c r="AA114" s="1">
        <f>Y56*50%</f>
        <v>512818.62677721004</v>
      </c>
      <c r="AC114" s="31" t="str">
        <f>IF(OR(RepP!$J$3="",RepP!$J$3=0,COUNTIF(Lists!$D:$D,RepP!$J$3)=0),Lists!$D$9,IF(RepP!$J$3=Lists!$D$9,Lists!$D$9,IF(RepP!$J$3=$E114,RepP!$J$3,"")))</f>
        <v/>
      </c>
    </row>
    <row r="115" spans="2:29" x14ac:dyDescent="0.3">
      <c r="B115" s="26">
        <f>IF(AND(O115=0,P115=0,Q115=0,Y115=0),0,IF(OR(COUNTIFS(Items!$E:$E,O115,Items!$F:$F,P115,Items!$G:$G,Q115)=1,COUNTIFS(Items!$M:$M,O115,Items!$N:$N,P115,Items!$O:$O,Q115)=1,COUNTIFS(Items!$U:$U,O115,Items!$V:$V,P115,Items!$W:$W,Q115)=1),0,1))</f>
        <v>0</v>
      </c>
      <c r="D115" s="24">
        <f t="shared" si="57"/>
        <v>45337</v>
      </c>
      <c r="E115" s="1" t="s">
        <v>200</v>
      </c>
      <c r="O115" s="1" t="s">
        <v>85</v>
      </c>
      <c r="P115" s="1" t="s">
        <v>144</v>
      </c>
      <c r="Q115" s="1" t="s">
        <v>138</v>
      </c>
      <c r="AA115" s="1">
        <f>Y57*70%</f>
        <v>812775.69130350603</v>
      </c>
      <c r="AC115" s="31" t="str">
        <f>IF(OR(RepP!$J$3="",RepP!$J$3=0,COUNTIF(Lists!$D:$D,RepP!$J$3)=0),Lists!$D$9,IF(RepP!$J$3=Lists!$D$9,Lists!$D$9,IF(RepP!$J$3=$E115,RepP!$J$3,"")))</f>
        <v/>
      </c>
    </row>
    <row r="116" spans="2:29" x14ac:dyDescent="0.3">
      <c r="B116" s="26">
        <f>IF(AND(O116=0,P116=0,Q116=0,Y116=0),0,IF(OR(COUNTIFS(Items!$E:$E,O116,Items!$F:$F,P116,Items!$G:$G,Q116)=1,COUNTIFS(Items!$M:$M,O116,Items!$N:$N,P116,Items!$O:$O,Q116)=1,COUNTIFS(Items!$U:$U,O116,Items!$V:$V,P116,Items!$W:$W,Q116)=1),0,1))</f>
        <v>0</v>
      </c>
      <c r="D116" s="24">
        <f t="shared" si="57"/>
        <v>45347</v>
      </c>
      <c r="E116" s="1" t="s">
        <v>201</v>
      </c>
      <c r="O116" s="1" t="s">
        <v>85</v>
      </c>
      <c r="P116" s="1" t="s">
        <v>144</v>
      </c>
      <c r="Q116" s="1" t="s">
        <v>139</v>
      </c>
      <c r="AA116" s="1">
        <f>Y58*100%</f>
        <v>713460</v>
      </c>
      <c r="AC116" s="31" t="str">
        <f>IF(OR(RepP!$J$3="",RepP!$J$3=0,COUNTIF(Lists!$D:$D,RepP!$J$3)=0),Lists!$D$9,IF(RepP!$J$3=Lists!$D$9,Lists!$D$9,IF(RepP!$J$3=$E116,RepP!$J$3,"")))</f>
        <v>Проект-2</v>
      </c>
    </row>
    <row r="117" spans="2:29" x14ac:dyDescent="0.3">
      <c r="B117" s="26">
        <f>IF(AND(O117=0,P117=0,Q117=0,Y117=0),0,IF(OR(COUNTIFS(Items!$E:$E,O117,Items!$F:$F,P117,Items!$G:$G,Q117)=1,COUNTIFS(Items!$M:$M,O117,Items!$N:$N,P117,Items!$O:$O,Q117)=1,COUNTIFS(Items!$U:$U,O117,Items!$V:$V,P117,Items!$W:$W,Q117)=1),0,1))</f>
        <v>0</v>
      </c>
      <c r="D117" s="24">
        <f t="shared" si="57"/>
        <v>45357</v>
      </c>
      <c r="E117" s="1" t="s">
        <v>202</v>
      </c>
      <c r="O117" s="1" t="s">
        <v>85</v>
      </c>
      <c r="P117" s="1" t="s">
        <v>144</v>
      </c>
      <c r="Q117" s="1" t="s">
        <v>140</v>
      </c>
      <c r="AA117" s="1">
        <f>Y59*100%</f>
        <v>698332</v>
      </c>
      <c r="AC117" s="31" t="str">
        <f>IF(OR(RepP!$J$3="",RepP!$J$3=0,COUNTIF(Lists!$D:$D,RepP!$J$3)=0),Lists!$D$9,IF(RepP!$J$3=Lists!$D$9,Lists!$D$9,IF(RepP!$J$3=$E117,RepP!$J$3,"")))</f>
        <v/>
      </c>
    </row>
    <row r="118" spans="2:29" x14ac:dyDescent="0.3">
      <c r="B118" s="26">
        <f>IF(AND(O118=0,P118=0,Q118=0,Y118=0),0,IF(OR(COUNTIFS(Items!$E:$E,O118,Items!$F:$F,P118,Items!$G:$G,Q118)=1,COUNTIFS(Items!$M:$M,O118,Items!$N:$N,P118,Items!$O:$O,Q118)=1,COUNTIFS(Items!$U:$U,O118,Items!$V:$V,P118,Items!$W:$W,Q118)=1),0,1))</f>
        <v>0</v>
      </c>
      <c r="D118" s="24">
        <f t="shared" si="57"/>
        <v>45367</v>
      </c>
      <c r="E118" s="1" t="s">
        <v>203</v>
      </c>
      <c r="O118" s="1" t="s">
        <v>85</v>
      </c>
      <c r="P118" s="1" t="s">
        <v>144</v>
      </c>
      <c r="Q118" s="1" t="s">
        <v>141</v>
      </c>
      <c r="AA118" s="1">
        <f>Y60*100%</f>
        <v>656805.24</v>
      </c>
      <c r="AC118" s="31" t="str">
        <f>IF(OR(RepP!$J$3="",RepP!$J$3=0,COUNTIF(Lists!$D:$D,RepP!$J$3)=0),Lists!$D$9,IF(RepP!$J$3=Lists!$D$9,Lists!$D$9,IF(RepP!$J$3=$E118,RepP!$J$3,"")))</f>
        <v/>
      </c>
    </row>
    <row r="119" spans="2:29" x14ac:dyDescent="0.3">
      <c r="B119" s="26">
        <f>IF(AND(O119=0,P119=0,Q119=0,Y119=0),0,IF(OR(COUNTIFS(Items!$E:$E,O119,Items!$F:$F,P119,Items!$G:$G,Q119)=1,COUNTIFS(Items!$M:$M,O119,Items!$N:$N,P119,Items!$O:$O,Q119)=1,COUNTIFS(Items!$U:$U,O119,Items!$V:$V,P119,Items!$W:$W,Q119)=1),0,1))</f>
        <v>0</v>
      </c>
      <c r="D119" s="24">
        <f>D61+35</f>
        <v>45327</v>
      </c>
      <c r="E119" s="1" t="s">
        <v>200</v>
      </c>
      <c r="O119" s="1" t="s">
        <v>85</v>
      </c>
      <c r="P119" s="1" t="s">
        <v>88</v>
      </c>
      <c r="Q119" s="1" t="s">
        <v>66</v>
      </c>
      <c r="AA119" s="1">
        <f t="shared" ref="AA119:AA150" si="58">Y3-AA61</f>
        <v>700000</v>
      </c>
      <c r="AC119" s="31" t="str">
        <f>IF(OR(RepP!$J$3="",RepP!$J$3=0,COUNTIF(Lists!$D:$D,RepP!$J$3)=0),Lists!$D$9,IF(RepP!$J$3=Lists!$D$9,Lists!$D$9,IF(RepP!$J$3=$E119,RepP!$J$3,"")))</f>
        <v/>
      </c>
    </row>
    <row r="120" spans="2:29" x14ac:dyDescent="0.3">
      <c r="B120" s="26">
        <f>IF(AND(O120=0,P120=0,Q120=0,Y120=0),0,IF(OR(COUNTIFS(Items!$E:$E,O120,Items!$F:$F,P120,Items!$G:$G,Q120)=1,COUNTIFS(Items!$M:$M,O120,Items!$N:$N,P120,Items!$O:$O,Q120)=1,COUNTIFS(Items!$U:$U,O120,Items!$V:$V,P120,Items!$W:$W,Q120)=1),0,1))</f>
        <v>0</v>
      </c>
      <c r="D120" s="24">
        <f>D62+65</f>
        <v>45367</v>
      </c>
      <c r="E120" s="1" t="s">
        <v>201</v>
      </c>
      <c r="O120" s="1" t="s">
        <v>85</v>
      </c>
      <c r="P120" s="1" t="s">
        <v>88</v>
      </c>
      <c r="Q120" s="1" t="s">
        <v>67</v>
      </c>
      <c r="AA120" s="1">
        <f t="shared" si="58"/>
        <v>465000</v>
      </c>
      <c r="AC120" s="31" t="str">
        <f>IF(OR(RepP!$J$3="",RepP!$J$3=0,COUNTIF(Lists!$D:$D,RepP!$J$3)=0),Lists!$D$9,IF(RepP!$J$3=Lists!$D$9,Lists!$D$9,IF(RepP!$J$3=$E120,RepP!$J$3,"")))</f>
        <v>Проект-2</v>
      </c>
    </row>
    <row r="121" spans="2:29" x14ac:dyDescent="0.3">
      <c r="B121" s="26">
        <f>IF(AND(O121=0,P121=0,Q121=0,Y121=0),0,IF(OR(COUNTIFS(Items!$E:$E,O121,Items!$F:$F,P121,Items!$G:$G,Q121)=1,COUNTIFS(Items!$M:$M,O121,Items!$N:$N,P121,Items!$O:$O,Q121)=1,COUNTIFS(Items!$U:$U,O121,Items!$V:$V,P121,Items!$W:$W,Q121)=1),0,1))</f>
        <v>0</v>
      </c>
      <c r="D121" s="24">
        <f t="shared" ref="D121" si="59">D63+35</f>
        <v>45347</v>
      </c>
      <c r="E121" s="1" t="s">
        <v>202</v>
      </c>
      <c r="O121" s="1" t="s">
        <v>85</v>
      </c>
      <c r="P121" s="1" t="s">
        <v>88</v>
      </c>
      <c r="Q121" s="1" t="s">
        <v>68</v>
      </c>
      <c r="AA121" s="1">
        <f t="shared" si="58"/>
        <v>321000</v>
      </c>
      <c r="AC121" s="31" t="str">
        <f>IF(OR(RepP!$J$3="",RepP!$J$3=0,COUNTIF(Lists!$D:$D,RepP!$J$3)=0),Lists!$D$9,IF(RepP!$J$3=Lists!$D$9,Lists!$D$9,IF(RepP!$J$3=$E121,RepP!$J$3,"")))</f>
        <v/>
      </c>
    </row>
    <row r="122" spans="2:29" x14ac:dyDescent="0.3">
      <c r="B122" s="26">
        <f>IF(AND(O122=0,P122=0,Q122=0,Y122=0),0,IF(OR(COUNTIFS(Items!$E:$E,O122,Items!$F:$F,P122,Items!$G:$G,Q122)=1,COUNTIFS(Items!$M:$M,O122,Items!$N:$N,P122,Items!$O:$O,Q122)=1,COUNTIFS(Items!$U:$U,O122,Items!$V:$V,P122,Items!$W:$W,Q122)=1),0,1))</f>
        <v>0</v>
      </c>
      <c r="D122" s="24">
        <f t="shared" ref="D122" si="60">D64+65</f>
        <v>45387</v>
      </c>
      <c r="E122" s="1" t="s">
        <v>203</v>
      </c>
      <c r="O122" s="1" t="s">
        <v>85</v>
      </c>
      <c r="P122" s="1" t="s">
        <v>88</v>
      </c>
      <c r="Q122" s="1" t="s">
        <v>77</v>
      </c>
      <c r="AA122" s="1">
        <f t="shared" si="58"/>
        <v>0</v>
      </c>
      <c r="AC122" s="31" t="str">
        <f>IF(OR(RepP!$J$3="",RepP!$J$3=0,COUNTIF(Lists!$D:$D,RepP!$J$3)=0),Lists!$D$9,IF(RepP!$J$3=Lists!$D$9,Lists!$D$9,IF(RepP!$J$3=$E122,RepP!$J$3,"")))</f>
        <v/>
      </c>
    </row>
    <row r="123" spans="2:29" x14ac:dyDescent="0.3">
      <c r="B123" s="26">
        <f>IF(AND(O123=0,P123=0,Q123=0,Y123=0),0,IF(OR(COUNTIFS(Items!$E:$E,O123,Items!$F:$F,P123,Items!$G:$G,Q123)=1,COUNTIFS(Items!$M:$M,O123,Items!$N:$N,P123,Items!$O:$O,Q123)=1,COUNTIFS(Items!$U:$U,O123,Items!$V:$V,P123,Items!$W:$W,Q123)=1),0,1))</f>
        <v>0</v>
      </c>
      <c r="D123" s="24">
        <f t="shared" ref="D123" si="61">D65+35</f>
        <v>45367</v>
      </c>
      <c r="E123" s="1" t="s">
        <v>200</v>
      </c>
      <c r="O123" s="1" t="s">
        <v>85</v>
      </c>
      <c r="P123" s="1" t="s">
        <v>88</v>
      </c>
      <c r="Q123" s="1" t="s">
        <v>78</v>
      </c>
      <c r="AA123" s="1">
        <f t="shared" si="58"/>
        <v>801430</v>
      </c>
      <c r="AC123" s="31" t="str">
        <f>IF(OR(RepP!$J$3="",RepP!$J$3=0,COUNTIF(Lists!$D:$D,RepP!$J$3)=0),Lists!$D$9,IF(RepP!$J$3=Lists!$D$9,Lists!$D$9,IF(RepP!$J$3=$E123,RepP!$J$3,"")))</f>
        <v/>
      </c>
    </row>
    <row r="124" spans="2:29" x14ac:dyDescent="0.3">
      <c r="B124" s="26">
        <f>IF(AND(O124=0,P124=0,Q124=0,Y124=0),0,IF(OR(COUNTIFS(Items!$E:$E,O124,Items!$F:$F,P124,Items!$G:$G,Q124)=1,COUNTIFS(Items!$M:$M,O124,Items!$N:$N,P124,Items!$O:$O,Q124)=1,COUNTIFS(Items!$U:$U,O124,Items!$V:$V,P124,Items!$W:$W,Q124)=1),0,1))</f>
        <v>0</v>
      </c>
      <c r="D124" s="24">
        <f t="shared" ref="D124" si="62">D66+65</f>
        <v>45407</v>
      </c>
      <c r="E124" s="1" t="s">
        <v>201</v>
      </c>
      <c r="O124" s="1" t="s">
        <v>85</v>
      </c>
      <c r="P124" s="1" t="s">
        <v>88</v>
      </c>
      <c r="Q124" s="1" t="s">
        <v>79</v>
      </c>
      <c r="AA124" s="1">
        <f t="shared" si="58"/>
        <v>532378.5</v>
      </c>
      <c r="AC124" s="31" t="str">
        <f>IF(OR(RepP!$J$3="",RepP!$J$3=0,COUNTIF(Lists!$D:$D,RepP!$J$3)=0),Lists!$D$9,IF(RepP!$J$3=Lists!$D$9,Lists!$D$9,IF(RepP!$J$3=$E124,RepP!$J$3,"")))</f>
        <v>Проект-2</v>
      </c>
    </row>
    <row r="125" spans="2:29" x14ac:dyDescent="0.3">
      <c r="B125" s="26">
        <f>IF(AND(O125=0,P125=0,Q125=0,Y125=0),0,IF(OR(COUNTIFS(Items!$E:$E,O125,Items!$F:$F,P125,Items!$G:$G,Q125)=1,COUNTIFS(Items!$M:$M,O125,Items!$N:$N,P125,Items!$O:$O,Q125)=1,COUNTIFS(Items!$U:$U,O125,Items!$V:$V,P125,Items!$W:$W,Q125)=1),0,1))</f>
        <v>0</v>
      </c>
      <c r="D125" s="24">
        <f t="shared" ref="D125" si="63">D67+35</f>
        <v>45387</v>
      </c>
      <c r="E125" s="1" t="s">
        <v>202</v>
      </c>
      <c r="O125" s="1" t="s">
        <v>85</v>
      </c>
      <c r="P125" s="1" t="s">
        <v>88</v>
      </c>
      <c r="Q125" s="1" t="s">
        <v>80</v>
      </c>
      <c r="AA125" s="1">
        <f t="shared" si="58"/>
        <v>367512.9</v>
      </c>
      <c r="AC125" s="31" t="str">
        <f>IF(OR(RepP!$J$3="",RepP!$J$3=0,COUNTIF(Lists!$D:$D,RepP!$J$3)=0),Lists!$D$9,IF(RepP!$J$3=Lists!$D$9,Lists!$D$9,IF(RepP!$J$3=$E125,RepP!$J$3,"")))</f>
        <v/>
      </c>
    </row>
    <row r="126" spans="2:29" x14ac:dyDescent="0.3">
      <c r="B126" s="26">
        <f>IF(AND(O126=0,P126=0,Q126=0,Y126=0),0,IF(OR(COUNTIFS(Items!$E:$E,O126,Items!$F:$F,P126,Items!$G:$G,Q126)=1,COUNTIFS(Items!$M:$M,O126,Items!$N:$N,P126,Items!$O:$O,Q126)=1,COUNTIFS(Items!$U:$U,O126,Items!$V:$V,P126,Items!$W:$W,Q126)=1),0,1))</f>
        <v>0</v>
      </c>
      <c r="D126" s="24">
        <f t="shared" ref="D126" si="64">D68+65</f>
        <v>45427</v>
      </c>
      <c r="E126" s="1" t="s">
        <v>203</v>
      </c>
      <c r="O126" s="1" t="s">
        <v>85</v>
      </c>
      <c r="P126" s="1" t="s">
        <v>88</v>
      </c>
      <c r="Q126" s="1" t="s">
        <v>165</v>
      </c>
      <c r="AA126" s="1">
        <f t="shared" si="58"/>
        <v>0</v>
      </c>
      <c r="AC126" s="31" t="str">
        <f>IF(OR(RepP!$J$3="",RepP!$J$3=0,COUNTIF(Lists!$D:$D,RepP!$J$3)=0),Lists!$D$9,IF(RepP!$J$3=Lists!$D$9,Lists!$D$9,IF(RepP!$J$3=$E126,RepP!$J$3,"")))</f>
        <v/>
      </c>
    </row>
    <row r="127" spans="2:29" x14ac:dyDescent="0.3">
      <c r="B127" s="26">
        <f>IF(AND(O127=0,P127=0,Q127=0,Y127=0),0,IF(OR(COUNTIFS(Items!$E:$E,O127,Items!$F:$F,P127,Items!$G:$G,Q127)=1,COUNTIFS(Items!$M:$M,O127,Items!$N:$N,P127,Items!$O:$O,Q127)=1,COUNTIFS(Items!$U:$U,O127,Items!$V:$V,P127,Items!$W:$W,Q127)=1),0,1))</f>
        <v>0</v>
      </c>
      <c r="D127" s="24">
        <f t="shared" ref="D127" si="65">D69+35</f>
        <v>45407</v>
      </c>
      <c r="E127" s="1" t="s">
        <v>200</v>
      </c>
      <c r="O127" s="1" t="s">
        <v>85</v>
      </c>
      <c r="P127" s="1" t="s">
        <v>88</v>
      </c>
      <c r="Q127" s="1" t="s">
        <v>166</v>
      </c>
      <c r="AA127" s="1">
        <f t="shared" si="58"/>
        <v>917557.20699999994</v>
      </c>
      <c r="AC127" s="31" t="str">
        <f>IF(OR(RepP!$J$3="",RepP!$J$3=0,COUNTIF(Lists!$D:$D,RepP!$J$3)=0),Lists!$D$9,IF(RepP!$J$3=Lists!$D$9,Lists!$D$9,IF(RepP!$J$3=$E127,RepP!$J$3,"")))</f>
        <v/>
      </c>
    </row>
    <row r="128" spans="2:29" x14ac:dyDescent="0.3">
      <c r="B128" s="26">
        <f>IF(AND(O128=0,P128=0,Q128=0,Y128=0),0,IF(OR(COUNTIFS(Items!$E:$E,O128,Items!$F:$F,P128,Items!$G:$G,Q128)=1,COUNTIFS(Items!$M:$M,O128,Items!$N:$N,P128,Items!$O:$O,Q128)=1,COUNTIFS(Items!$U:$U,O128,Items!$V:$V,P128,Items!$W:$W,Q128)=1),0,1))</f>
        <v>0</v>
      </c>
      <c r="D128" s="24">
        <f t="shared" ref="D128" si="66">D70+65</f>
        <v>45447</v>
      </c>
      <c r="E128" s="1" t="s">
        <v>201</v>
      </c>
      <c r="O128" s="1" t="s">
        <v>85</v>
      </c>
      <c r="P128" s="1" t="s">
        <v>88</v>
      </c>
      <c r="Q128" s="1" t="s">
        <v>167</v>
      </c>
      <c r="AA128" s="1">
        <f t="shared" si="58"/>
        <v>609520.14465000003</v>
      </c>
      <c r="AC128" s="31" t="str">
        <f>IF(OR(RepP!$J$3="",RepP!$J$3=0,COUNTIF(Lists!$D:$D,RepP!$J$3)=0),Lists!$D$9,IF(RepP!$J$3=Lists!$D$9,Lists!$D$9,IF(RepP!$J$3=$E128,RepP!$J$3,"")))</f>
        <v>Проект-2</v>
      </c>
    </row>
    <row r="129" spans="2:29" x14ac:dyDescent="0.3">
      <c r="B129" s="26">
        <f>IF(AND(O129=0,P129=0,Q129=0,Y129=0),0,IF(OR(COUNTIFS(Items!$E:$E,O129,Items!$F:$F,P129,Items!$G:$G,Q129)=1,COUNTIFS(Items!$M:$M,O129,Items!$N:$N,P129,Items!$O:$O,Q129)=1,COUNTIFS(Items!$U:$U,O129,Items!$V:$V,P129,Items!$W:$W,Q129)=1),0,1))</f>
        <v>0</v>
      </c>
      <c r="D129" s="24">
        <f t="shared" ref="D129" si="67">D71+35</f>
        <v>45427</v>
      </c>
      <c r="E129" s="1" t="s">
        <v>202</v>
      </c>
      <c r="O129" s="1" t="s">
        <v>85</v>
      </c>
      <c r="P129" s="1" t="s">
        <v>88</v>
      </c>
      <c r="Q129" s="1" t="s">
        <v>168</v>
      </c>
      <c r="AA129" s="1">
        <f t="shared" si="58"/>
        <v>420765.51921000017</v>
      </c>
      <c r="AC129" s="31" t="str">
        <f>IF(OR(RepP!$J$3="",RepP!$J$3=0,COUNTIF(Lists!$D:$D,RepP!$J$3)=0),Lists!$D$9,IF(RepP!$J$3=Lists!$D$9,Lists!$D$9,IF(RepP!$J$3=$E129,RepP!$J$3,"")))</f>
        <v/>
      </c>
    </row>
    <row r="130" spans="2:29" x14ac:dyDescent="0.3">
      <c r="B130" s="26">
        <f>IF(AND(O130=0,P130=0,Q130=0,Y130=0),0,IF(OR(COUNTIFS(Items!$E:$E,O130,Items!$F:$F,P130,Items!$G:$G,Q130)=1,COUNTIFS(Items!$M:$M,O130,Items!$N:$N,P130,Items!$O:$O,Q130)=1,COUNTIFS(Items!$U:$U,O130,Items!$V:$V,P130,Items!$W:$W,Q130)=1),0,1))</f>
        <v>0</v>
      </c>
      <c r="D130" s="24">
        <f t="shared" ref="D130" si="68">D72+65</f>
        <v>45467</v>
      </c>
      <c r="E130" s="1" t="s">
        <v>203</v>
      </c>
      <c r="O130" s="1" t="s">
        <v>85</v>
      </c>
      <c r="P130" s="1" t="s">
        <v>92</v>
      </c>
      <c r="Q130" s="1" t="s">
        <v>70</v>
      </c>
      <c r="AA130" s="1">
        <f t="shared" si="58"/>
        <v>0</v>
      </c>
      <c r="AC130" s="31" t="str">
        <f>IF(OR(RepP!$J$3="",RepP!$J$3=0,COUNTIF(Lists!$D:$D,RepP!$J$3)=0),Lists!$D$9,IF(RepP!$J$3=Lists!$D$9,Lists!$D$9,IF(RepP!$J$3=$E130,RepP!$J$3,"")))</f>
        <v/>
      </c>
    </row>
    <row r="131" spans="2:29" x14ac:dyDescent="0.3">
      <c r="B131" s="26">
        <f>IF(AND(O131=0,P131=0,Q131=0,Y131=0),0,IF(OR(COUNTIFS(Items!$E:$E,O131,Items!$F:$F,P131,Items!$G:$G,Q131)=1,COUNTIFS(Items!$M:$M,O131,Items!$N:$N,P131,Items!$O:$O,Q131)=1,COUNTIFS(Items!$U:$U,O131,Items!$V:$V,P131,Items!$W:$W,Q131)=1),0,1))</f>
        <v>0</v>
      </c>
      <c r="D131" s="24">
        <f t="shared" ref="D131" si="69">D73+35</f>
        <v>45447</v>
      </c>
      <c r="E131" s="1" t="s">
        <v>200</v>
      </c>
      <c r="O131" s="1" t="s">
        <v>85</v>
      </c>
      <c r="P131" s="1" t="s">
        <v>92</v>
      </c>
      <c r="Q131" s="1" t="s">
        <v>71</v>
      </c>
      <c r="AA131" s="1">
        <f t="shared" si="58"/>
        <v>616000</v>
      </c>
      <c r="AC131" s="31" t="str">
        <f>IF(OR(RepP!$J$3="",RepP!$J$3=0,COUNTIF(Lists!$D:$D,RepP!$J$3)=0),Lists!$D$9,IF(RepP!$J$3=Lists!$D$9,Lists!$D$9,IF(RepP!$J$3=$E131,RepP!$J$3,"")))</f>
        <v/>
      </c>
    </row>
    <row r="132" spans="2:29" x14ac:dyDescent="0.3">
      <c r="B132" s="26">
        <f>IF(AND(O132=0,P132=0,Q132=0,Y132=0),0,IF(OR(COUNTIFS(Items!$E:$E,O132,Items!$F:$F,P132,Items!$G:$G,Q132)=1,COUNTIFS(Items!$M:$M,O132,Items!$N:$N,P132,Items!$O:$O,Q132)=1,COUNTIFS(Items!$U:$U,O132,Items!$V:$V,P132,Items!$W:$W,Q132)=1),0,1))</f>
        <v>0</v>
      </c>
      <c r="D132" s="24">
        <f t="shared" ref="D132" si="70">D74+65</f>
        <v>45487</v>
      </c>
      <c r="E132" s="1" t="s">
        <v>201</v>
      </c>
      <c r="O132" s="1" t="s">
        <v>85</v>
      </c>
      <c r="P132" s="1" t="s">
        <v>92</v>
      </c>
      <c r="Q132" s="1" t="s">
        <v>72</v>
      </c>
      <c r="AA132" s="1">
        <f t="shared" si="58"/>
        <v>417300</v>
      </c>
      <c r="AC132" s="31" t="str">
        <f>IF(OR(RepP!$J$3="",RepP!$J$3=0,COUNTIF(Lists!$D:$D,RepP!$J$3)=0),Lists!$D$9,IF(RepP!$J$3=Lists!$D$9,Lists!$D$9,IF(RepP!$J$3=$E132,RepP!$J$3,"")))</f>
        <v>Проект-2</v>
      </c>
    </row>
    <row r="133" spans="2:29" x14ac:dyDescent="0.3">
      <c r="B133" s="26">
        <f>IF(AND(O133=0,P133=0,Q133=0,Y133=0),0,IF(OR(COUNTIFS(Items!$E:$E,O133,Items!$F:$F,P133,Items!$G:$G,Q133)=1,COUNTIFS(Items!$M:$M,O133,Items!$N:$N,P133,Items!$O:$O,Q133)=1,COUNTIFS(Items!$U:$U,O133,Items!$V:$V,P133,Items!$W:$W,Q133)=1),0,1))</f>
        <v>0</v>
      </c>
      <c r="D133" s="24">
        <f t="shared" ref="D133" si="71">D75+35</f>
        <v>45467</v>
      </c>
      <c r="E133" s="1" t="s">
        <v>202</v>
      </c>
      <c r="O133" s="1" t="s">
        <v>85</v>
      </c>
      <c r="P133" s="1" t="s">
        <v>92</v>
      </c>
      <c r="Q133" s="1" t="s">
        <v>73</v>
      </c>
      <c r="AA133" s="1">
        <f t="shared" si="58"/>
        <v>367191.9</v>
      </c>
      <c r="AC133" s="31" t="str">
        <f>IF(OR(RepP!$J$3="",RepP!$J$3=0,COUNTIF(Lists!$D:$D,RepP!$J$3)=0),Lists!$D$9,IF(RepP!$J$3=Lists!$D$9,Lists!$D$9,IF(RepP!$J$3=$E133,RepP!$J$3,"")))</f>
        <v/>
      </c>
    </row>
    <row r="134" spans="2:29" x14ac:dyDescent="0.3">
      <c r="B134" s="26">
        <f>IF(AND(O134=0,P134=0,Q134=0,Y134=0),0,IF(OR(COUNTIFS(Items!$E:$E,O134,Items!$F:$F,P134,Items!$G:$G,Q134)=1,COUNTIFS(Items!$M:$M,O134,Items!$N:$N,P134,Items!$O:$O,Q134)=1,COUNTIFS(Items!$U:$U,O134,Items!$V:$V,P134,Items!$W:$W,Q134)=1),0,1))</f>
        <v>0</v>
      </c>
      <c r="D134" s="24">
        <f t="shared" ref="D134" si="72">D76+65</f>
        <v>45507</v>
      </c>
      <c r="E134" s="1" t="s">
        <v>203</v>
      </c>
      <c r="O134" s="1" t="s">
        <v>85</v>
      </c>
      <c r="P134" s="1" t="s">
        <v>92</v>
      </c>
      <c r="Q134" s="1" t="s">
        <v>74</v>
      </c>
      <c r="AA134" s="1">
        <f t="shared" si="58"/>
        <v>0</v>
      </c>
      <c r="AC134" s="31" t="str">
        <f>IF(OR(RepP!$J$3="",RepP!$J$3=0,COUNTIF(Lists!$D:$D,RepP!$J$3)=0),Lists!$D$9,IF(RepP!$J$3=Lists!$D$9,Lists!$D$9,IF(RepP!$J$3=$E134,RepP!$J$3,"")))</f>
        <v/>
      </c>
    </row>
    <row r="135" spans="2:29" x14ac:dyDescent="0.3">
      <c r="B135" s="26">
        <f>IF(AND(O135=0,P135=0,Q135=0,Y135=0),0,IF(OR(COUNTIFS(Items!$E:$E,O135,Items!$F:$F,P135,Items!$G:$G,Q135)=1,COUNTIFS(Items!$M:$M,O135,Items!$N:$N,P135,Items!$O:$O,Q135)=1,COUNTIFS(Items!$U:$U,O135,Items!$V:$V,P135,Items!$W:$W,Q135)=1),0,1))</f>
        <v>0</v>
      </c>
      <c r="D135" s="24">
        <f t="shared" ref="D135" si="73">D77+35</f>
        <v>45487</v>
      </c>
      <c r="E135" s="1" t="s">
        <v>200</v>
      </c>
      <c r="O135" s="1" t="s">
        <v>85</v>
      </c>
      <c r="P135" s="1" t="s">
        <v>92</v>
      </c>
      <c r="Q135" s="1" t="s">
        <v>75</v>
      </c>
      <c r="AA135" s="1">
        <f t="shared" si="58"/>
        <v>710329.9</v>
      </c>
      <c r="AC135" s="31" t="str">
        <f>IF(OR(RepP!$J$3="",RepP!$J$3=0,COUNTIF(Lists!$D:$D,RepP!$J$3)=0),Lists!$D$9,IF(RepP!$J$3=Lists!$D$9,Lists!$D$9,IF(RepP!$J$3=$E135,RepP!$J$3,"")))</f>
        <v/>
      </c>
    </row>
    <row r="136" spans="2:29" x14ac:dyDescent="0.3">
      <c r="B136" s="26">
        <f>IF(AND(O136=0,P136=0,Q136=0,Y136=0),0,IF(OR(COUNTIFS(Items!$E:$E,O136,Items!$F:$F,P136,Items!$G:$G,Q136)=1,COUNTIFS(Items!$M:$M,O136,Items!$N:$N,P136,Items!$O:$O,Q136)=1,COUNTIFS(Items!$U:$U,O136,Items!$V:$V,P136,Items!$W:$W,Q136)=1),0,1))</f>
        <v>0</v>
      </c>
      <c r="D136" s="24">
        <f t="shared" ref="D136" si="74">D78+65</f>
        <v>45362</v>
      </c>
      <c r="E136" s="1" t="s">
        <v>201</v>
      </c>
      <c r="O136" s="1" t="s">
        <v>85</v>
      </c>
      <c r="P136" s="1" t="s">
        <v>92</v>
      </c>
      <c r="Q136" s="1" t="s">
        <v>76</v>
      </c>
      <c r="AA136" s="1">
        <f t="shared" si="58"/>
        <v>477766.77</v>
      </c>
      <c r="AC136" s="31" t="str">
        <f>IF(OR(RepP!$J$3="",RepP!$J$3=0,COUNTIF(Lists!$D:$D,RepP!$J$3)=0),Lists!$D$9,IF(RepP!$J$3=Lists!$D$9,Lists!$D$9,IF(RepP!$J$3=$E136,RepP!$J$3,"")))</f>
        <v>Проект-2</v>
      </c>
    </row>
    <row r="137" spans="2:29" x14ac:dyDescent="0.3">
      <c r="B137" s="26">
        <f>IF(AND(O137=0,P137=0,Q137=0,Y137=0),0,IF(OR(COUNTIFS(Items!$E:$E,O137,Items!$F:$F,P137,Items!$G:$G,Q137)=1,COUNTIFS(Items!$M:$M,O137,Items!$N:$N,P137,Items!$O:$O,Q137)=1,COUNTIFS(Items!$U:$U,O137,Items!$V:$V,P137,Items!$W:$W,Q137)=1),0,1))</f>
        <v>0</v>
      </c>
      <c r="D137" s="24">
        <f t="shared" ref="D137" si="75">D79+35</f>
        <v>45342</v>
      </c>
      <c r="E137" s="1" t="s">
        <v>202</v>
      </c>
      <c r="O137" s="1" t="s">
        <v>85</v>
      </c>
      <c r="P137" s="1" t="s">
        <v>92</v>
      </c>
      <c r="Q137" s="1" t="s">
        <v>81</v>
      </c>
      <c r="AA137" s="1">
        <f t="shared" si="58"/>
        <v>420398.00631000008</v>
      </c>
      <c r="AC137" s="31" t="str">
        <f>IF(OR(RepP!$J$3="",RepP!$J$3=0,COUNTIF(Lists!$D:$D,RepP!$J$3)=0),Lists!$D$9,IF(RepP!$J$3=Lists!$D$9,Lists!$D$9,IF(RepP!$J$3=$E137,RepP!$J$3,"")))</f>
        <v/>
      </c>
    </row>
    <row r="138" spans="2:29" x14ac:dyDescent="0.3">
      <c r="B138" s="26">
        <f>IF(AND(O138=0,P138=0,Q138=0,Y138=0),0,IF(OR(COUNTIFS(Items!$E:$E,O138,Items!$F:$F,P138,Items!$G:$G,Q138)=1,COUNTIFS(Items!$M:$M,O138,Items!$N:$N,P138,Items!$O:$O,Q138)=1,COUNTIFS(Items!$U:$U,O138,Items!$V:$V,P138,Items!$W:$W,Q138)=1),0,1))</f>
        <v>0</v>
      </c>
      <c r="D138" s="24">
        <f t="shared" ref="D138" si="76">D80+65</f>
        <v>45382</v>
      </c>
      <c r="E138" s="1" t="s">
        <v>203</v>
      </c>
      <c r="O138" s="1" t="s">
        <v>85</v>
      </c>
      <c r="P138" s="1" t="s">
        <v>92</v>
      </c>
      <c r="Q138" s="1" t="s">
        <v>82</v>
      </c>
      <c r="AA138" s="1">
        <f t="shared" si="58"/>
        <v>0</v>
      </c>
      <c r="AC138" s="31" t="str">
        <f>IF(OR(RepP!$J$3="",RepP!$J$3=0,COUNTIF(Lists!$D:$D,RepP!$J$3)=0),Lists!$D$9,IF(RepP!$J$3=Lists!$D$9,Lists!$D$9,IF(RepP!$J$3=$E138,RepP!$J$3,"")))</f>
        <v/>
      </c>
    </row>
    <row r="139" spans="2:29" x14ac:dyDescent="0.3">
      <c r="B139" s="26">
        <f>IF(AND(O139=0,P139=0,Q139=0,Y139=0),0,IF(OR(COUNTIFS(Items!$E:$E,O139,Items!$F:$F,P139,Items!$G:$G,Q139)=1,COUNTIFS(Items!$M:$M,O139,Items!$N:$N,P139,Items!$O:$O,Q139)=1,COUNTIFS(Items!$U:$U,O139,Items!$V:$V,P139,Items!$W:$W,Q139)=1),0,1))</f>
        <v>0</v>
      </c>
      <c r="D139" s="24">
        <f t="shared" ref="D139" si="77">D81+35</f>
        <v>45362</v>
      </c>
      <c r="E139" s="1" t="s">
        <v>200</v>
      </c>
      <c r="O139" s="1" t="s">
        <v>85</v>
      </c>
      <c r="P139" s="1" t="s">
        <v>92</v>
      </c>
      <c r="Q139" s="1" t="s">
        <v>83</v>
      </c>
      <c r="AA139" s="1">
        <f t="shared" si="58"/>
        <v>818328.20250999997</v>
      </c>
      <c r="AC139" s="31" t="str">
        <f>IF(OR(RepP!$J$3="",RepP!$J$3=0,COUNTIF(Lists!$D:$D,RepP!$J$3)=0),Lists!$D$9,IF(RepP!$J$3=Lists!$D$9,Lists!$D$9,IF(RepP!$J$3=$E139,RepP!$J$3,"")))</f>
        <v/>
      </c>
    </row>
    <row r="140" spans="2:29" x14ac:dyDescent="0.3">
      <c r="B140" s="26">
        <f>IF(AND(O140=0,P140=0,Q140=0,Y140=0),0,IF(OR(COUNTIFS(Items!$E:$E,O140,Items!$F:$F,P140,Items!$G:$G,Q140)=1,COUNTIFS(Items!$M:$M,O140,Items!$N:$N,P140,Items!$O:$O,Q140)=1,COUNTIFS(Items!$U:$U,O140,Items!$V:$V,P140,Items!$W:$W,Q140)=1),0,1))</f>
        <v>0</v>
      </c>
      <c r="D140" s="24">
        <f t="shared" ref="D140" si="78">D82+65</f>
        <v>45402</v>
      </c>
      <c r="E140" s="1" t="s">
        <v>201</v>
      </c>
      <c r="O140" s="1" t="s">
        <v>85</v>
      </c>
      <c r="P140" s="1" t="s">
        <v>142</v>
      </c>
      <c r="Q140" s="1" t="s">
        <v>110</v>
      </c>
      <c r="AA140" s="1">
        <f t="shared" si="58"/>
        <v>546995.17497300007</v>
      </c>
      <c r="AC140" s="31" t="str">
        <f>IF(OR(RepP!$J$3="",RepP!$J$3=0,COUNTIF(Lists!$D:$D,RepP!$J$3)=0),Lists!$D$9,IF(RepP!$J$3=Lists!$D$9,Lists!$D$9,IF(RepP!$J$3=$E140,RepP!$J$3,"")))</f>
        <v>Проект-2</v>
      </c>
    </row>
    <row r="141" spans="2:29" x14ac:dyDescent="0.3">
      <c r="B141" s="26">
        <f>IF(AND(O141=0,P141=0,Q141=0,Y141=0),0,IF(OR(COUNTIFS(Items!$E:$E,O141,Items!$F:$F,P141,Items!$G:$G,Q141)=1,COUNTIFS(Items!$M:$M,O141,Items!$N:$N,P141,Items!$O:$O,Q141)=1,COUNTIFS(Items!$U:$U,O141,Items!$V:$V,P141,Items!$W:$W,Q141)=1),0,1))</f>
        <v>0</v>
      </c>
      <c r="D141" s="24">
        <f t="shared" ref="D141" si="79">D83+35</f>
        <v>45382</v>
      </c>
      <c r="E141" s="1" t="s">
        <v>202</v>
      </c>
      <c r="O141" s="1" t="s">
        <v>85</v>
      </c>
      <c r="P141" s="1" t="s">
        <v>142</v>
      </c>
      <c r="Q141" s="1" t="s">
        <v>111</v>
      </c>
      <c r="AA141" s="1">
        <f t="shared" si="58"/>
        <v>332100</v>
      </c>
      <c r="AC141" s="31" t="str">
        <f>IF(OR(RepP!$J$3="",RepP!$J$3=0,COUNTIF(Lists!$D:$D,RepP!$J$3)=0),Lists!$D$9,IF(RepP!$J$3=Lists!$D$9,Lists!$D$9,IF(RepP!$J$3=$E141,RepP!$J$3,"")))</f>
        <v/>
      </c>
    </row>
    <row r="142" spans="2:29" x14ac:dyDescent="0.3">
      <c r="B142" s="26">
        <f>IF(AND(O142=0,P142=0,Q142=0,Y142=0),0,IF(OR(COUNTIFS(Items!$E:$E,O142,Items!$F:$F,P142,Items!$G:$G,Q142)=1,COUNTIFS(Items!$M:$M,O142,Items!$N:$N,P142,Items!$O:$O,Q142)=1,COUNTIFS(Items!$U:$U,O142,Items!$V:$V,P142,Items!$W:$W,Q142)=1),0,1))</f>
        <v>0</v>
      </c>
      <c r="D142" s="24">
        <f t="shared" ref="D142" si="80">D84+65</f>
        <v>45422</v>
      </c>
      <c r="E142" s="1" t="s">
        <v>203</v>
      </c>
      <c r="O142" s="1" t="s">
        <v>85</v>
      </c>
      <c r="P142" s="1" t="s">
        <v>142</v>
      </c>
      <c r="Q142" s="1" t="s">
        <v>112</v>
      </c>
      <c r="AA142" s="1">
        <f t="shared" si="58"/>
        <v>0</v>
      </c>
      <c r="AC142" s="31" t="str">
        <f>IF(OR(RepP!$J$3="",RepP!$J$3=0,COUNTIF(Lists!$D:$D,RepP!$J$3)=0),Lists!$D$9,IF(RepP!$J$3=Lists!$D$9,Lists!$D$9,IF(RepP!$J$3=$E142,RepP!$J$3,"")))</f>
        <v/>
      </c>
    </row>
    <row r="143" spans="2:29" x14ac:dyDescent="0.3">
      <c r="B143" s="26">
        <f>IF(AND(O143=0,P143=0,Q143=0,Y143=0),0,IF(OR(COUNTIFS(Items!$E:$E,O143,Items!$F:$F,P143,Items!$G:$G,Q143)=1,COUNTIFS(Items!$M:$M,O143,Items!$N:$N,P143,Items!$O:$O,Q143)=1,COUNTIFS(Items!$U:$U,O143,Items!$V:$V,P143,Items!$W:$W,Q143)=1),0,1))</f>
        <v>0</v>
      </c>
      <c r="D143" s="24">
        <f t="shared" ref="D143" si="81">D85+35</f>
        <v>45402</v>
      </c>
      <c r="E143" s="1" t="s">
        <v>200</v>
      </c>
      <c r="O143" s="1" t="s">
        <v>85</v>
      </c>
      <c r="P143" s="1" t="s">
        <v>142</v>
      </c>
      <c r="Q143" s="1" t="s">
        <v>113</v>
      </c>
      <c r="AA143" s="1">
        <f t="shared" si="58"/>
        <v>549220</v>
      </c>
      <c r="AC143" s="31" t="str">
        <f>IF(OR(RepP!$J$3="",RepP!$J$3=0,COUNTIF(Lists!$D:$D,RepP!$J$3)=0),Lists!$D$9,IF(RepP!$J$3=Lists!$D$9,Lists!$D$9,IF(RepP!$J$3=$E143,RepP!$J$3,"")))</f>
        <v/>
      </c>
    </row>
    <row r="144" spans="2:29" x14ac:dyDescent="0.3">
      <c r="B144" s="26">
        <f>IF(AND(O144=0,P144=0,Q144=0,Y144=0),0,IF(OR(COUNTIFS(Items!$E:$E,O144,Items!$F:$F,P144,Items!$G:$G,Q144)=1,COUNTIFS(Items!$M:$M,O144,Items!$N:$N,P144,Items!$O:$O,Q144)=1,COUNTIFS(Items!$U:$U,O144,Items!$V:$V,P144,Items!$W:$W,Q144)=1),0,1))</f>
        <v>0</v>
      </c>
      <c r="D144" s="24">
        <f t="shared" ref="D144" si="82">D86+65</f>
        <v>45442</v>
      </c>
      <c r="E144" s="1" t="s">
        <v>201</v>
      </c>
      <c r="O144" s="1" t="s">
        <v>85</v>
      </c>
      <c r="P144" s="1" t="s">
        <v>142</v>
      </c>
      <c r="Q144" s="1" t="s">
        <v>114</v>
      </c>
      <c r="AA144" s="1">
        <f t="shared" si="58"/>
        <v>477349.47000000003</v>
      </c>
      <c r="AC144" s="31" t="str">
        <f>IF(OR(RepP!$J$3="",RepP!$J$3=0,COUNTIF(Lists!$D:$D,RepP!$J$3)=0),Lists!$D$9,IF(RepP!$J$3=Lists!$D$9,Lists!$D$9,IF(RepP!$J$3=$E144,RepP!$J$3,"")))</f>
        <v>Проект-2</v>
      </c>
    </row>
    <row r="145" spans="2:29" x14ac:dyDescent="0.3">
      <c r="B145" s="26">
        <f>IF(AND(O145=0,P145=0,Q145=0,Y145=0),0,IF(OR(COUNTIFS(Items!$E:$E,O145,Items!$F:$F,P145,Items!$G:$G,Q145)=1,COUNTIFS(Items!$M:$M,O145,Items!$N:$N,P145,Items!$O:$O,Q145)=1,COUNTIFS(Items!$U:$U,O145,Items!$V:$V,P145,Items!$W:$W,Q145)=1),0,1))</f>
        <v>0</v>
      </c>
      <c r="D145" s="24">
        <f t="shared" ref="D145" si="83">D87+35</f>
        <v>45422</v>
      </c>
      <c r="E145" s="1" t="s">
        <v>202</v>
      </c>
      <c r="O145" s="1" t="s">
        <v>85</v>
      </c>
      <c r="P145" s="1" t="s">
        <v>142</v>
      </c>
      <c r="Q145" s="1" t="s">
        <v>115</v>
      </c>
      <c r="AA145" s="1">
        <f t="shared" si="58"/>
        <v>385568.10000000009</v>
      </c>
      <c r="AC145" s="31" t="str">
        <f>IF(OR(RepP!$J$3="",RepP!$J$3=0,COUNTIF(Lists!$D:$D,RepP!$J$3)=0),Lists!$D$9,IF(RepP!$J$3=Lists!$D$9,Lists!$D$9,IF(RepP!$J$3=$E145,RepP!$J$3,"")))</f>
        <v/>
      </c>
    </row>
    <row r="146" spans="2:29" x14ac:dyDescent="0.3">
      <c r="B146" s="26">
        <f>IF(AND(O146=0,P146=0,Q146=0,Y146=0),0,IF(OR(COUNTIFS(Items!$E:$E,O146,Items!$F:$F,P146,Items!$G:$G,Q146)=1,COUNTIFS(Items!$M:$M,O146,Items!$N:$N,P146,Items!$O:$O,Q146)=1,COUNTIFS(Items!$U:$U,O146,Items!$V:$V,P146,Items!$W:$W,Q146)=1),0,1))</f>
        <v>0</v>
      </c>
      <c r="D146" s="24">
        <f t="shared" ref="D146" si="84">D88+65</f>
        <v>45462</v>
      </c>
      <c r="E146" s="1" t="s">
        <v>203</v>
      </c>
      <c r="O146" s="1" t="s">
        <v>85</v>
      </c>
      <c r="P146" s="1" t="s">
        <v>142</v>
      </c>
      <c r="Q146" s="1" t="s">
        <v>116</v>
      </c>
      <c r="AA146" s="1">
        <f t="shared" si="58"/>
        <v>0</v>
      </c>
      <c r="AC146" s="31" t="str">
        <f>IF(OR(RepP!$J$3="",RepP!$J$3=0,COUNTIF(Lists!$D:$D,RepP!$J$3)=0),Lists!$D$9,IF(RepP!$J$3=Lists!$D$9,Lists!$D$9,IF(RepP!$J$3=$E146,RepP!$J$3,"")))</f>
        <v/>
      </c>
    </row>
    <row r="147" spans="2:29" x14ac:dyDescent="0.3">
      <c r="B147" s="26">
        <f>IF(AND(O147=0,P147=0,Q147=0,Y147=0),0,IF(OR(COUNTIFS(Items!$E:$E,O147,Items!$F:$F,P147,Items!$G:$G,Q147)=1,COUNTIFS(Items!$M:$M,O147,Items!$N:$N,P147,Items!$O:$O,Q147)=1,COUNTIFS(Items!$U:$U,O147,Items!$V:$V,P147,Items!$W:$W,Q147)=1),0,1))</f>
        <v>0</v>
      </c>
      <c r="D147" s="24">
        <f t="shared" ref="D147" si="85">D89+35</f>
        <v>45442</v>
      </c>
      <c r="E147" s="1" t="s">
        <v>200</v>
      </c>
      <c r="O147" s="1" t="s">
        <v>85</v>
      </c>
      <c r="P147" s="1" t="s">
        <v>142</v>
      </c>
      <c r="Q147" s="1" t="s">
        <v>117</v>
      </c>
      <c r="AA147" s="1">
        <f t="shared" si="58"/>
        <v>633873.47800000012</v>
      </c>
      <c r="AC147" s="31" t="str">
        <f>IF(OR(RepP!$J$3="",RepP!$J$3=0,COUNTIF(Lists!$D:$D,RepP!$J$3)=0),Lists!$D$9,IF(RepP!$J$3=Lists!$D$9,Lists!$D$9,IF(RepP!$J$3=$E147,RepP!$J$3,"")))</f>
        <v/>
      </c>
    </row>
    <row r="148" spans="2:29" x14ac:dyDescent="0.3">
      <c r="B148" s="26">
        <f>IF(AND(O148=0,P148=0,Q148=0,Y148=0),0,IF(OR(COUNTIFS(Items!$E:$E,O148,Items!$F:$F,P148,Items!$G:$G,Q148)=1,COUNTIFS(Items!$M:$M,O148,Items!$N:$N,P148,Items!$O:$O,Q148)=1,COUNTIFS(Items!$U:$U,O148,Items!$V:$V,P148,Items!$W:$W,Q148)=1),0,1))</f>
        <v>0</v>
      </c>
      <c r="D148" s="24">
        <f t="shared" ref="D148" si="86">D90+65</f>
        <v>45482</v>
      </c>
      <c r="E148" s="1" t="s">
        <v>201</v>
      </c>
      <c r="O148" s="1" t="s">
        <v>85</v>
      </c>
      <c r="P148" s="1" t="s">
        <v>142</v>
      </c>
      <c r="Q148" s="1" t="s">
        <v>118</v>
      </c>
      <c r="AA148" s="1">
        <f t="shared" si="58"/>
        <v>546517.40820299997</v>
      </c>
      <c r="AC148" s="31" t="str">
        <f>IF(OR(RepP!$J$3="",RepP!$J$3=0,COUNTIF(Lists!$D:$D,RepP!$J$3)=0),Lists!$D$9,IF(RepP!$J$3=Lists!$D$9,Lists!$D$9,IF(RepP!$J$3=$E148,RepP!$J$3,"")))</f>
        <v>Проект-2</v>
      </c>
    </row>
    <row r="149" spans="2:29" x14ac:dyDescent="0.3">
      <c r="B149" s="26">
        <f>IF(AND(O149=0,P149=0,Q149=0,Y149=0),0,IF(OR(COUNTIFS(Items!$E:$E,O149,Items!$F:$F,P149,Items!$G:$G,Q149)=1,COUNTIFS(Items!$M:$M,O149,Items!$N:$N,P149,Items!$O:$O,Q149)=1,COUNTIFS(Items!$U:$U,O149,Items!$V:$V,P149,Items!$W:$W,Q149)=1),0,1))</f>
        <v>0</v>
      </c>
      <c r="D149" s="24">
        <f t="shared" ref="D149" si="87">D91+35</f>
        <v>45462</v>
      </c>
      <c r="E149" s="1" t="s">
        <v>202</v>
      </c>
      <c r="O149" s="1" t="s">
        <v>85</v>
      </c>
      <c r="P149" s="1" t="s">
        <v>142</v>
      </c>
      <c r="Q149" s="1" t="s">
        <v>119</v>
      </c>
      <c r="AA149" s="1">
        <f t="shared" si="58"/>
        <v>446783.72769000009</v>
      </c>
      <c r="AC149" s="31" t="str">
        <f>IF(OR(RepP!$J$3="",RepP!$J$3=0,COUNTIF(Lists!$D:$D,RepP!$J$3)=0),Lists!$D$9,IF(RepP!$J$3=Lists!$D$9,Lists!$D$9,IF(RepP!$J$3=$E149,RepP!$J$3,"")))</f>
        <v/>
      </c>
    </row>
    <row r="150" spans="2:29" x14ac:dyDescent="0.3">
      <c r="B150" s="26">
        <f>IF(AND(O150=0,P150=0,Q150=0,Y150=0),0,IF(OR(COUNTIFS(Items!$E:$E,O150,Items!$F:$F,P150,Items!$G:$G,Q150)=1,COUNTIFS(Items!$M:$M,O150,Items!$N:$N,P150,Items!$O:$O,Q150)=1,COUNTIFS(Items!$U:$U,O150,Items!$V:$V,P150,Items!$W:$W,Q150)=1),0,1))</f>
        <v>0</v>
      </c>
      <c r="D150" s="24">
        <f t="shared" ref="D150" si="88">D92+65</f>
        <v>45502</v>
      </c>
      <c r="E150" s="1" t="s">
        <v>203</v>
      </c>
      <c r="O150" s="1" t="s">
        <v>85</v>
      </c>
      <c r="P150" s="1" t="s">
        <v>142</v>
      </c>
      <c r="Q150" s="1" t="s">
        <v>121</v>
      </c>
      <c r="AA150" s="1">
        <f t="shared" si="58"/>
        <v>0</v>
      </c>
      <c r="AC150" s="31" t="str">
        <f>IF(OR(RepP!$J$3="",RepP!$J$3=0,COUNTIF(Lists!$D:$D,RepP!$J$3)=0),Lists!$D$9,IF(RepP!$J$3=Lists!$D$9,Lists!$D$9,IF(RepP!$J$3=$E150,RepP!$J$3,"")))</f>
        <v/>
      </c>
    </row>
    <row r="151" spans="2:29" x14ac:dyDescent="0.3">
      <c r="B151" s="26">
        <f>IF(AND(O151=0,P151=0,Q151=0,Y151=0),0,IF(OR(COUNTIFS(Items!$E:$E,O151,Items!$F:$F,P151,Items!$G:$G,Q151)=1,COUNTIFS(Items!$M:$M,O151,Items!$N:$N,P151,Items!$O:$O,Q151)=1,COUNTIFS(Items!$U:$U,O151,Items!$V:$V,P151,Items!$W:$W,Q151)=1),0,1))</f>
        <v>0</v>
      </c>
      <c r="D151" s="24">
        <f t="shared" ref="D151" si="89">D93+35</f>
        <v>45482</v>
      </c>
      <c r="E151" s="1" t="s">
        <v>200</v>
      </c>
      <c r="O151" s="1" t="s">
        <v>85</v>
      </c>
      <c r="P151" s="1" t="s">
        <v>142</v>
      </c>
      <c r="Q151" s="1" t="s">
        <v>122</v>
      </c>
      <c r="AA151" s="1">
        <f t="shared" ref="AA151:AA176" si="90">Y35-AA93</f>
        <v>730793.24496220006</v>
      </c>
      <c r="AC151" s="31" t="str">
        <f>IF(OR(RepP!$J$3="",RepP!$J$3=0,COUNTIF(Lists!$D:$D,RepP!$J$3)=0),Lists!$D$9,IF(RepP!$J$3=Lists!$D$9,Lists!$D$9,IF(RepP!$J$3=$E151,RepP!$J$3,"")))</f>
        <v/>
      </c>
    </row>
    <row r="152" spans="2:29" x14ac:dyDescent="0.3">
      <c r="B152" s="26">
        <f>IF(AND(O152=0,P152=0,Q152=0,Y152=0),0,IF(OR(COUNTIFS(Items!$E:$E,O152,Items!$F:$F,P152,Items!$G:$G,Q152)=1,COUNTIFS(Items!$M:$M,O152,Items!$N:$N,P152,Items!$O:$O,Q152)=1,COUNTIFS(Items!$U:$U,O152,Items!$V:$V,P152,Items!$W:$W,Q152)=1),0,1))</f>
        <v>0</v>
      </c>
      <c r="D152" s="24">
        <f t="shared" ref="D152" si="91">D94+65</f>
        <v>45522</v>
      </c>
      <c r="E152" s="1" t="s">
        <v>201</v>
      </c>
      <c r="O152" s="1" t="s">
        <v>85</v>
      </c>
      <c r="P152" s="1" t="s">
        <v>142</v>
      </c>
      <c r="Q152" s="1" t="s">
        <v>123</v>
      </c>
      <c r="AA152" s="1">
        <f t="shared" si="90"/>
        <v>431730</v>
      </c>
      <c r="AC152" s="31" t="str">
        <f>IF(OR(RepP!$J$3="",RepP!$J$3=0,COUNTIF(Lists!$D:$D,RepP!$J$3)=0),Lists!$D$9,IF(RepP!$J$3=Lists!$D$9,Lists!$D$9,IF(RepP!$J$3=$E152,RepP!$J$3,"")))</f>
        <v>Проект-2</v>
      </c>
    </row>
    <row r="153" spans="2:29" x14ac:dyDescent="0.3">
      <c r="B153" s="26">
        <f>IF(AND(O153=0,P153=0,Q153=0,Y153=0),0,IF(OR(COUNTIFS(Items!$E:$E,O153,Items!$F:$F,P153,Items!$G:$G,Q153)=1,COUNTIFS(Items!$M:$M,O153,Items!$N:$N,P153,Items!$O:$O,Q153)=1,COUNTIFS(Items!$U:$U,O153,Items!$V:$V,P153,Items!$W:$W,Q153)=1),0,1))</f>
        <v>0</v>
      </c>
      <c r="D153" s="24">
        <f t="shared" ref="D153" si="92">D95+35</f>
        <v>45337</v>
      </c>
      <c r="E153" s="1" t="s">
        <v>202</v>
      </c>
      <c r="O153" s="1" t="s">
        <v>85</v>
      </c>
      <c r="P153" s="1" t="s">
        <v>142</v>
      </c>
      <c r="Q153" s="1" t="s">
        <v>124</v>
      </c>
      <c r="AA153" s="1">
        <f t="shared" si="90"/>
        <v>287820</v>
      </c>
      <c r="AC153" s="31" t="str">
        <f>IF(OR(RepP!$J$3="",RepP!$J$3=0,COUNTIF(Lists!$D:$D,RepP!$J$3)=0),Lists!$D$9,IF(RepP!$J$3=Lists!$D$9,Lists!$D$9,IF(RepP!$J$3=$E153,RepP!$J$3,"")))</f>
        <v/>
      </c>
    </row>
    <row r="154" spans="2:29" x14ac:dyDescent="0.3">
      <c r="B154" s="26">
        <f>IF(AND(O154=0,P154=0,Q154=0,Y154=0),0,IF(OR(COUNTIFS(Items!$E:$E,O154,Items!$F:$F,P154,Items!$G:$G,Q154)=1,COUNTIFS(Items!$M:$M,O154,Items!$N:$N,P154,Items!$O:$O,Q154)=1,COUNTIFS(Items!$U:$U,O154,Items!$V:$V,P154,Items!$W:$W,Q154)=1),0,1))</f>
        <v>0</v>
      </c>
      <c r="D154" s="24">
        <f t="shared" ref="D154" si="93">D96+65</f>
        <v>45377</v>
      </c>
      <c r="E154" s="1" t="s">
        <v>203</v>
      </c>
      <c r="O154" s="1" t="s">
        <v>85</v>
      </c>
      <c r="P154" s="1" t="s">
        <v>142</v>
      </c>
      <c r="Q154" s="1" t="s">
        <v>125</v>
      </c>
      <c r="AA154" s="1">
        <f t="shared" si="90"/>
        <v>0</v>
      </c>
      <c r="AC154" s="31" t="str">
        <f>IF(OR(RepP!$J$3="",RepP!$J$3=0,COUNTIF(Lists!$D:$D,RepP!$J$3)=0),Lists!$D$9,IF(RepP!$J$3=Lists!$D$9,Lists!$D$9,IF(RepP!$J$3=$E154,RepP!$J$3,"")))</f>
        <v/>
      </c>
    </row>
    <row r="155" spans="2:29" x14ac:dyDescent="0.3">
      <c r="B155" s="26">
        <f>IF(AND(O155=0,P155=0,Q155=0,Y155=0),0,IF(OR(COUNTIFS(Items!$E:$E,O155,Items!$F:$F,P155,Items!$G:$G,Q155)=1,COUNTIFS(Items!$M:$M,O155,Items!$N:$N,P155,Items!$O:$O,Q155)=1,COUNTIFS(Items!$U:$U,O155,Items!$V:$V,P155,Items!$W:$W,Q155)=1),0,1))</f>
        <v>0</v>
      </c>
      <c r="D155" s="24">
        <f t="shared" ref="D155" si="94">D97+35</f>
        <v>45357</v>
      </c>
      <c r="E155" s="1" t="s">
        <v>200</v>
      </c>
      <c r="O155" s="1" t="s">
        <v>85</v>
      </c>
      <c r="P155" s="1" t="s">
        <v>142</v>
      </c>
      <c r="Q155" s="1" t="s">
        <v>126</v>
      </c>
      <c r="AA155" s="1">
        <f t="shared" si="90"/>
        <v>633289.25800000003</v>
      </c>
      <c r="AC155" s="31" t="str">
        <f>IF(OR(RepP!$J$3="",RepP!$J$3=0,COUNTIF(Lists!$D:$D,RepP!$J$3)=0),Lists!$D$9,IF(RepP!$J$3=Lists!$D$9,Lists!$D$9,IF(RepP!$J$3=$E155,RepP!$J$3,"")))</f>
        <v/>
      </c>
    </row>
    <row r="156" spans="2:29" x14ac:dyDescent="0.3">
      <c r="B156" s="26">
        <f>IF(AND(O156=0,P156=0,Q156=0,Y156=0),0,IF(OR(COUNTIFS(Items!$E:$E,O156,Items!$F:$F,P156,Items!$G:$G,Q156)=1,COUNTIFS(Items!$M:$M,O156,Items!$N:$N,P156,Items!$O:$O,Q156)=1,COUNTIFS(Items!$U:$U,O156,Items!$V:$V,P156,Items!$W:$W,Q156)=1),0,1))</f>
        <v>0</v>
      </c>
      <c r="D156" s="24">
        <f t="shared" ref="D156" si="95">D98+65</f>
        <v>45397</v>
      </c>
      <c r="E156" s="1" t="s">
        <v>201</v>
      </c>
      <c r="O156" s="1" t="s">
        <v>85</v>
      </c>
      <c r="P156" s="1" t="s">
        <v>142</v>
      </c>
      <c r="Q156" s="1" t="s">
        <v>127</v>
      </c>
      <c r="AA156" s="1">
        <f t="shared" si="90"/>
        <v>501238.53</v>
      </c>
      <c r="AC156" s="31" t="str">
        <f>IF(OR(RepP!$J$3="",RepP!$J$3=0,COUNTIF(Lists!$D:$D,RepP!$J$3)=0),Lists!$D$9,IF(RepP!$J$3=Lists!$D$9,Lists!$D$9,IF(RepP!$J$3=$E156,RepP!$J$3,"")))</f>
        <v>Проект-2</v>
      </c>
    </row>
    <row r="157" spans="2:29" x14ac:dyDescent="0.3">
      <c r="B157" s="26">
        <f>IF(AND(O157=0,P157=0,Q157=0,Y157=0),0,IF(OR(COUNTIFS(Items!$E:$E,O157,Items!$F:$F,P157,Items!$G:$G,Q157)=1,COUNTIFS(Items!$M:$M,O157,Items!$N:$N,P157,Items!$O:$O,Q157)=1,COUNTIFS(Items!$U:$U,O157,Items!$V:$V,P157,Items!$W:$W,Q157)=1),0,1))</f>
        <v>0</v>
      </c>
      <c r="D157" s="24">
        <f t="shared" ref="D157" si="96">D99+35</f>
        <v>45377</v>
      </c>
      <c r="E157" s="1" t="s">
        <v>202</v>
      </c>
      <c r="O157" s="1" t="s">
        <v>85</v>
      </c>
      <c r="P157" s="1" t="s">
        <v>143</v>
      </c>
      <c r="Q157" s="1" t="s">
        <v>128</v>
      </c>
      <c r="AA157" s="1">
        <f t="shared" si="90"/>
        <v>337545.33299999998</v>
      </c>
      <c r="AC157" s="31" t="str">
        <f>IF(OR(RepP!$J$3="",RepP!$J$3=0,COUNTIF(Lists!$D:$D,RepP!$J$3)=0),Lists!$D$9,IF(RepP!$J$3=Lists!$D$9,Lists!$D$9,IF(RepP!$J$3=$E157,RepP!$J$3,"")))</f>
        <v/>
      </c>
    </row>
    <row r="158" spans="2:29" x14ac:dyDescent="0.3">
      <c r="B158" s="26">
        <f>IF(AND(O158=0,P158=0,Q158=0,Y158=0),0,IF(OR(COUNTIFS(Items!$E:$E,O158,Items!$F:$F,P158,Items!$G:$G,Q158)=1,COUNTIFS(Items!$M:$M,O158,Items!$N:$N,P158,Items!$O:$O,Q158)=1,COUNTIFS(Items!$U:$U,O158,Items!$V:$V,P158,Items!$W:$W,Q158)=1),0,1))</f>
        <v>0</v>
      </c>
      <c r="D158" s="24">
        <f t="shared" ref="D158" si="97">D100+65</f>
        <v>45417</v>
      </c>
      <c r="E158" s="1" t="s">
        <v>203</v>
      </c>
      <c r="O158" s="1" t="s">
        <v>85</v>
      </c>
      <c r="P158" s="1" t="s">
        <v>143</v>
      </c>
      <c r="Q158" s="1" t="s">
        <v>129</v>
      </c>
      <c r="AA158" s="1">
        <f t="shared" si="90"/>
        <v>0</v>
      </c>
      <c r="AC158" s="31" t="str">
        <f>IF(OR(RepP!$J$3="",RepP!$J$3=0,COUNTIF(Lists!$D:$D,RepP!$J$3)=0),Lists!$D$9,IF(RepP!$J$3=Lists!$D$9,Lists!$D$9,IF(RepP!$J$3=$E158,RepP!$J$3,"")))</f>
        <v/>
      </c>
    </row>
    <row r="159" spans="2:29" x14ac:dyDescent="0.3">
      <c r="B159" s="26">
        <f>IF(AND(O159=0,P159=0,Q159=0,Y159=0),0,IF(OR(COUNTIFS(Items!$E:$E,O159,Items!$F:$F,P159,Items!$G:$G,Q159)=1,COUNTIFS(Items!$M:$M,O159,Items!$N:$N,P159,Items!$O:$O,Q159)=1,COUNTIFS(Items!$U:$U,O159,Items!$V:$V,P159,Items!$W:$W,Q159)=1),0,1))</f>
        <v>0</v>
      </c>
      <c r="D159" s="24">
        <f t="shared" ref="D159" si="98">D101+35</f>
        <v>45397</v>
      </c>
      <c r="E159" s="1" t="s">
        <v>200</v>
      </c>
      <c r="O159" s="1" t="s">
        <v>85</v>
      </c>
      <c r="P159" s="1" t="s">
        <v>143</v>
      </c>
      <c r="Q159" s="1" t="s">
        <v>130</v>
      </c>
      <c r="AA159" s="1">
        <f t="shared" si="90"/>
        <v>730124.3714842</v>
      </c>
      <c r="AC159" s="31" t="str">
        <f>IF(OR(RepP!$J$3="",RepP!$J$3=0,COUNTIF(Lists!$D:$D,RepP!$J$3)=0),Lists!$D$9,IF(RepP!$J$3=Lists!$D$9,Lists!$D$9,IF(RepP!$J$3=$E159,RepP!$J$3,"")))</f>
        <v/>
      </c>
    </row>
    <row r="160" spans="2:29" x14ac:dyDescent="0.3">
      <c r="B160" s="26">
        <f>IF(AND(O160=0,P160=0,Q160=0,Y160=0),0,IF(OR(COUNTIFS(Items!$E:$E,O160,Items!$F:$F,P160,Items!$G:$G,Q160)=1,COUNTIFS(Items!$M:$M,O160,Items!$N:$N,P160,Items!$O:$O,Q160)=1,COUNTIFS(Items!$U:$U,O160,Items!$V:$V,P160,Items!$W:$W,Q160)=1),0,1))</f>
        <v>0</v>
      </c>
      <c r="D160" s="24">
        <f t="shared" ref="D160" si="99">D102+65</f>
        <v>45437</v>
      </c>
      <c r="E160" s="1" t="s">
        <v>201</v>
      </c>
      <c r="O160" s="1" t="s">
        <v>85</v>
      </c>
      <c r="P160" s="1" t="s">
        <v>143</v>
      </c>
      <c r="Q160" s="1" t="s">
        <v>169</v>
      </c>
      <c r="AA160" s="1">
        <f t="shared" si="90"/>
        <v>580818.845997</v>
      </c>
      <c r="AC160" s="31" t="str">
        <f>IF(OR(RepP!$J$3="",RepP!$J$3=0,COUNTIF(Lists!$D:$D,RepP!$J$3)=0),Lists!$D$9,IF(RepP!$J$3=Lists!$D$9,Lists!$D$9,IF(RepP!$J$3=$E160,RepP!$J$3,"")))</f>
        <v>Проект-2</v>
      </c>
    </row>
    <row r="161" spans="2:29" x14ac:dyDescent="0.3">
      <c r="B161" s="26">
        <f>IF(AND(O161=0,P161=0,Q161=0,Y161=0),0,IF(OR(COUNTIFS(Items!$E:$E,O161,Items!$F:$F,P161,Items!$G:$G,Q161)=1,COUNTIFS(Items!$M:$M,O161,Items!$N:$N,P161,Items!$O:$O,Q161)=1,COUNTIFS(Items!$U:$U,O161,Items!$V:$V,P161,Items!$W:$W,Q161)=1),0,1))</f>
        <v>0</v>
      </c>
      <c r="D161" s="24">
        <f t="shared" ref="D161" si="100">D103+35</f>
        <v>45417</v>
      </c>
      <c r="E161" s="1" t="s">
        <v>202</v>
      </c>
      <c r="O161" s="1" t="s">
        <v>85</v>
      </c>
      <c r="P161" s="1" t="s">
        <v>143</v>
      </c>
      <c r="Q161" s="1" t="s">
        <v>170</v>
      </c>
      <c r="AA161" s="1">
        <f t="shared" si="90"/>
        <v>394475.86675170006</v>
      </c>
      <c r="AC161" s="31" t="str">
        <f>IF(OR(RepP!$J$3="",RepP!$J$3=0,COUNTIF(Lists!$D:$D,RepP!$J$3)=0),Lists!$D$9,IF(RepP!$J$3=Lists!$D$9,Lists!$D$9,IF(RepP!$J$3=$E161,RepP!$J$3,"")))</f>
        <v/>
      </c>
    </row>
    <row r="162" spans="2:29" x14ac:dyDescent="0.3">
      <c r="B162" s="26">
        <f>IF(AND(O162=0,P162=0,Q162=0,Y162=0),0,IF(OR(COUNTIFS(Items!$E:$E,O162,Items!$F:$F,P162,Items!$G:$G,Q162)=1,COUNTIFS(Items!$M:$M,O162,Items!$N:$N,P162,Items!$O:$O,Q162)=1,COUNTIFS(Items!$U:$U,O162,Items!$V:$V,P162,Items!$W:$W,Q162)=1),0,1))</f>
        <v>0</v>
      </c>
      <c r="D162" s="24">
        <f t="shared" ref="D162" si="101">D104+65</f>
        <v>45457</v>
      </c>
      <c r="E162" s="1" t="s">
        <v>203</v>
      </c>
      <c r="O162" s="1" t="s">
        <v>85</v>
      </c>
      <c r="P162" s="1" t="s">
        <v>143</v>
      </c>
      <c r="Q162" s="1" t="s">
        <v>171</v>
      </c>
      <c r="AA162" s="1">
        <f t="shared" si="90"/>
        <v>0</v>
      </c>
      <c r="AC162" s="31" t="str">
        <f>IF(OR(RepP!$J$3="",RepP!$J$3=0,COUNTIF(Lists!$D:$D,RepP!$J$3)=0),Lists!$D$9,IF(RepP!$J$3=Lists!$D$9,Lists!$D$9,IF(RepP!$J$3=$E162,RepP!$J$3,"")))</f>
        <v/>
      </c>
    </row>
    <row r="163" spans="2:29" x14ac:dyDescent="0.3">
      <c r="B163" s="26">
        <f>IF(AND(O163=0,P163=0,Q163=0,Y163=0),0,IF(OR(COUNTIFS(Items!$E:$E,O163,Items!$F:$F,P163,Items!$G:$G,Q163)=1,COUNTIFS(Items!$M:$M,O163,Items!$N:$N,P163,Items!$O:$O,Q163)=1,COUNTIFS(Items!$U:$U,O163,Items!$V:$V,P163,Items!$W:$W,Q163)=1),0,1))</f>
        <v>0</v>
      </c>
      <c r="D163" s="24">
        <f t="shared" ref="D163" si="102">D105+35</f>
        <v>45437</v>
      </c>
      <c r="E163" s="1" t="s">
        <v>200</v>
      </c>
      <c r="O163" s="1" t="s">
        <v>85</v>
      </c>
      <c r="P163" s="1" t="s">
        <v>143</v>
      </c>
      <c r="Q163" s="1" t="s">
        <v>172</v>
      </c>
      <c r="AA163" s="1">
        <f t="shared" si="90"/>
        <v>569422</v>
      </c>
      <c r="AC163" s="31" t="str">
        <f>IF(OR(RepP!$J$3="",RepP!$J$3=0,COUNTIF(Lists!$D:$D,RepP!$J$3)=0),Lists!$D$9,IF(RepP!$J$3=Lists!$D$9,Lists!$D$9,IF(RepP!$J$3=$E163,RepP!$J$3,"")))</f>
        <v/>
      </c>
    </row>
    <row r="164" spans="2:29" x14ac:dyDescent="0.3">
      <c r="B164" s="26">
        <f>IF(AND(O164=0,P164=0,Q164=0,Y164=0),0,IF(OR(COUNTIFS(Items!$E:$E,O164,Items!$F:$F,P164,Items!$G:$G,Q164)=1,COUNTIFS(Items!$M:$M,O164,Items!$N:$N,P164,Items!$O:$O,Q164)=1,COUNTIFS(Items!$U:$U,O164,Items!$V:$V,P164,Items!$W:$W,Q164)=1),0,1))</f>
        <v>0</v>
      </c>
      <c r="D164" s="24">
        <f t="shared" ref="D164" si="103">D106+65</f>
        <v>45477</v>
      </c>
      <c r="E164" s="1" t="s">
        <v>201</v>
      </c>
      <c r="O164" s="1" t="s">
        <v>85</v>
      </c>
      <c r="P164" s="1" t="s">
        <v>143</v>
      </c>
      <c r="Q164" s="1" t="s">
        <v>173</v>
      </c>
      <c r="AA164" s="1">
        <f t="shared" si="90"/>
        <v>374166</v>
      </c>
      <c r="AC164" s="31" t="str">
        <f>IF(OR(RepP!$J$3="",RepP!$J$3=0,COUNTIF(Lists!$D:$D,RepP!$J$3)=0),Lists!$D$9,IF(RepP!$J$3=Lists!$D$9,Lists!$D$9,IF(RepP!$J$3=$E164,RepP!$J$3,"")))</f>
        <v>Проект-2</v>
      </c>
    </row>
    <row r="165" spans="2:29" x14ac:dyDescent="0.3">
      <c r="B165" s="26">
        <f>IF(AND(O165=0,P165=0,Q165=0,Y165=0),0,IF(OR(COUNTIFS(Items!$E:$E,O165,Items!$F:$F,P165,Items!$G:$G,Q165)=1,COUNTIFS(Items!$M:$M,O165,Items!$N:$N,P165,Items!$O:$O,Q165)=1,COUNTIFS(Items!$U:$U,O165,Items!$V:$V,P165,Items!$W:$W,Q165)=1),0,1))</f>
        <v>0</v>
      </c>
      <c r="D165" s="24">
        <f t="shared" ref="D165" si="104">D107+35</f>
        <v>45457</v>
      </c>
      <c r="E165" s="1" t="s">
        <v>202</v>
      </c>
      <c r="O165" s="1" t="s">
        <v>85</v>
      </c>
      <c r="P165" s="1" t="s">
        <v>143</v>
      </c>
      <c r="Q165" s="1" t="s">
        <v>174</v>
      </c>
      <c r="AA165" s="1">
        <f t="shared" si="90"/>
        <v>252617.40000000002</v>
      </c>
      <c r="AC165" s="31" t="str">
        <f>IF(OR(RepP!$J$3="",RepP!$J$3=0,COUNTIF(Lists!$D:$D,RepP!$J$3)=0),Lists!$D$9,IF(RepP!$J$3=Lists!$D$9,Lists!$D$9,IF(RepP!$J$3=$E165,RepP!$J$3,"")))</f>
        <v/>
      </c>
    </row>
    <row r="166" spans="2:29" x14ac:dyDescent="0.3">
      <c r="B166" s="26">
        <f>IF(AND(O166=0,P166=0,Q166=0,Y166=0),0,IF(OR(COUNTIFS(Items!$E:$E,O166,Items!$F:$F,P166,Items!$G:$G,Q166)=1,COUNTIFS(Items!$M:$M,O166,Items!$N:$N,P166,Items!$O:$O,Q166)=1,COUNTIFS(Items!$U:$U,O166,Items!$V:$V,P166,Items!$W:$W,Q166)=1),0,1))</f>
        <v>0</v>
      </c>
      <c r="D166" s="24">
        <f t="shared" ref="D166" si="105">D108+65</f>
        <v>45497</v>
      </c>
      <c r="E166" s="1" t="s">
        <v>203</v>
      </c>
      <c r="O166" s="1" t="s">
        <v>85</v>
      </c>
      <c r="P166" s="1" t="s">
        <v>143</v>
      </c>
      <c r="Q166" s="1" t="s">
        <v>175</v>
      </c>
      <c r="AA166" s="1">
        <f t="shared" si="90"/>
        <v>0</v>
      </c>
      <c r="AC166" s="31" t="str">
        <f>IF(OR(RepP!$J$3="",RepP!$J$3=0,COUNTIF(Lists!$D:$D,RepP!$J$3)=0),Lists!$D$9,IF(RepP!$J$3=Lists!$D$9,Lists!$D$9,IF(RepP!$J$3=$E166,RepP!$J$3,"")))</f>
        <v/>
      </c>
    </row>
    <row r="167" spans="2:29" x14ac:dyDescent="0.3">
      <c r="B167" s="26">
        <f>IF(AND(O167=0,P167=0,Q167=0,Y167=0),0,IF(OR(COUNTIFS(Items!$E:$E,O167,Items!$F:$F,P167,Items!$G:$G,Q167)=1,COUNTIFS(Items!$M:$M,O167,Items!$N:$N,P167,Items!$O:$O,Q167)=1,COUNTIFS(Items!$U:$U,O167,Items!$V:$V,P167,Items!$W:$W,Q167)=1),0,1))</f>
        <v>0</v>
      </c>
      <c r="D167" s="24">
        <f t="shared" ref="D167" si="106">D109+35</f>
        <v>45477</v>
      </c>
      <c r="E167" s="1" t="s">
        <v>200</v>
      </c>
      <c r="O167" s="1" t="s">
        <v>85</v>
      </c>
      <c r="P167" s="1" t="s">
        <v>144</v>
      </c>
      <c r="Q167" s="1" t="s">
        <v>132</v>
      </c>
      <c r="AA167" s="1">
        <f t="shared" si="90"/>
        <v>666733.94200000004</v>
      </c>
      <c r="AC167" s="31" t="str">
        <f>IF(OR(RepP!$J$3="",RepP!$J$3=0,COUNTIF(Lists!$D:$D,RepP!$J$3)=0),Lists!$D$9,IF(RepP!$J$3=Lists!$D$9,Lists!$D$9,IF(RepP!$J$3=$E167,RepP!$J$3,"")))</f>
        <v/>
      </c>
    </row>
    <row r="168" spans="2:29" x14ac:dyDescent="0.3">
      <c r="B168" s="26">
        <f>IF(AND(O168=0,P168=0,Q168=0,Y168=0),0,IF(OR(COUNTIFS(Items!$E:$E,O168,Items!$F:$F,P168,Items!$G:$G,Q168)=1,COUNTIFS(Items!$M:$M,O168,Items!$N:$N,P168,Items!$O:$O,Q168)=1,COUNTIFS(Items!$U:$U,O168,Items!$V:$V,P168,Items!$W:$W,Q168)=1),0,1))</f>
        <v>0</v>
      </c>
      <c r="D168" s="24">
        <f t="shared" ref="D168" si="107">D110+65</f>
        <v>45517</v>
      </c>
      <c r="E168" s="1" t="s">
        <v>201</v>
      </c>
      <c r="O168" s="1" t="s">
        <v>85</v>
      </c>
      <c r="P168" s="1" t="s">
        <v>144</v>
      </c>
      <c r="Q168" s="1" t="s">
        <v>133</v>
      </c>
      <c r="AA168" s="1">
        <f t="shared" si="90"/>
        <v>438808.93289999996</v>
      </c>
      <c r="AC168" s="31" t="str">
        <f>IF(OR(RepP!$J$3="",RepP!$J$3=0,COUNTIF(Lists!$D:$D,RepP!$J$3)=0),Lists!$D$9,IF(RepP!$J$3=Lists!$D$9,Lists!$D$9,IF(RepP!$J$3=$E168,RepP!$J$3,"")))</f>
        <v>Проект-2</v>
      </c>
    </row>
    <row r="169" spans="2:29" x14ac:dyDescent="0.3">
      <c r="B169" s="26">
        <f>IF(AND(O169=0,P169=0,Q169=0,Y169=0),0,IF(OR(COUNTIFS(Items!$E:$E,O169,Items!$F:$F,P169,Items!$G:$G,Q169)=1,COUNTIFS(Items!$M:$M,O169,Items!$N:$N,P169,Items!$O:$O,Q169)=1,COUNTIFS(Items!$U:$U,O169,Items!$V:$V,P169,Items!$W:$W,Q169)=1),0,1))</f>
        <v>0</v>
      </c>
      <c r="D169" s="24">
        <f t="shared" ref="D169" si="108">D111+35</f>
        <v>45497</v>
      </c>
      <c r="E169" s="1" t="s">
        <v>202</v>
      </c>
      <c r="O169" s="1" t="s">
        <v>85</v>
      </c>
      <c r="P169" s="1" t="s">
        <v>144</v>
      </c>
      <c r="Q169" s="1" t="s">
        <v>134</v>
      </c>
      <c r="AA169" s="1">
        <f t="shared" si="90"/>
        <v>297241.87626000005</v>
      </c>
      <c r="AC169" s="31" t="str">
        <f>IF(OR(RepP!$J$3="",RepP!$J$3=0,COUNTIF(Lists!$D:$D,RepP!$J$3)=0),Lists!$D$9,IF(RepP!$J$3=Lists!$D$9,Lists!$D$9,IF(RepP!$J$3=$E169,RepP!$J$3,"")))</f>
        <v/>
      </c>
    </row>
    <row r="170" spans="2:29" x14ac:dyDescent="0.3">
      <c r="B170" s="26">
        <f>IF(AND(O170=0,P170=0,Q170=0,Y170=0),0,IF(OR(COUNTIFS(Items!$E:$E,O170,Items!$F:$F,P170,Items!$G:$G,Q170)=1,COUNTIFS(Items!$M:$M,O170,Items!$N:$N,P170,Items!$O:$O,Q170)=1,COUNTIFS(Items!$U:$U,O170,Items!$V:$V,P170,Items!$W:$W,Q170)=1),0,1))</f>
        <v>0</v>
      </c>
      <c r="D170" s="24">
        <f t="shared" ref="D170" si="109">D112+65</f>
        <v>45372</v>
      </c>
      <c r="E170" s="1" t="s">
        <v>203</v>
      </c>
      <c r="O170" s="1" t="s">
        <v>85</v>
      </c>
      <c r="P170" s="1" t="s">
        <v>144</v>
      </c>
      <c r="Q170" s="1" t="s">
        <v>135</v>
      </c>
      <c r="AA170" s="1">
        <f t="shared" si="90"/>
        <v>0</v>
      </c>
      <c r="AC170" s="31" t="str">
        <f>IF(OR(RepP!$J$3="",RepP!$J$3=0,COUNTIF(Lists!$D:$D,RepP!$J$3)=0),Lists!$D$9,IF(RepP!$J$3=Lists!$D$9,Lists!$D$9,IF(RepP!$J$3=$E170,RepP!$J$3,"")))</f>
        <v/>
      </c>
    </row>
    <row r="171" spans="2:29" x14ac:dyDescent="0.3">
      <c r="B171" s="26">
        <f>IF(AND(O171=0,P171=0,Q171=0,Y171=0),0,IF(OR(COUNTIFS(Items!$E:$E,O171,Items!$F:$F,P171,Items!$G:$G,Q171)=1,COUNTIFS(Items!$M:$M,O171,Items!$N:$N,P171,Items!$O:$O,Q171)=1,COUNTIFS(Items!$U:$U,O171,Items!$V:$V,P171,Items!$W:$W,Q171)=1),0,1))</f>
        <v>0</v>
      </c>
      <c r="D171" s="24">
        <f t="shared" ref="D171" si="110">D113+35</f>
        <v>45352</v>
      </c>
      <c r="E171" s="1" t="s">
        <v>200</v>
      </c>
      <c r="O171" s="1" t="s">
        <v>85</v>
      </c>
      <c r="P171" s="1" t="s">
        <v>144</v>
      </c>
      <c r="Q171" s="1" t="s">
        <v>136</v>
      </c>
      <c r="AA171" s="1">
        <f t="shared" si="90"/>
        <v>778146.38439580007</v>
      </c>
      <c r="AC171" s="31" t="str">
        <f>IF(OR(RepP!$J$3="",RepP!$J$3=0,COUNTIF(Lists!$D:$D,RepP!$J$3)=0),Lists!$D$9,IF(RepP!$J$3=Lists!$D$9,Lists!$D$9,IF(RepP!$J$3=$E171,RepP!$J$3,"")))</f>
        <v/>
      </c>
    </row>
    <row r="172" spans="2:29" x14ac:dyDescent="0.3">
      <c r="B172" s="26">
        <f>IF(AND(O172=0,P172=0,Q172=0,Y172=0),0,IF(OR(COUNTIFS(Items!$E:$E,O172,Items!$F:$F,P172,Items!$G:$G,Q172)=1,COUNTIFS(Items!$M:$M,O172,Items!$N:$N,P172,Items!$O:$O,Q172)=1,COUNTIFS(Items!$U:$U,O172,Items!$V:$V,P172,Items!$W:$W,Q172)=1),0,1))</f>
        <v>0</v>
      </c>
      <c r="D172" s="24">
        <f t="shared" ref="D172" si="111">D114+65</f>
        <v>45392</v>
      </c>
      <c r="E172" s="1" t="s">
        <v>201</v>
      </c>
      <c r="O172" s="1" t="s">
        <v>85</v>
      </c>
      <c r="P172" s="1" t="s">
        <v>144</v>
      </c>
      <c r="Q172" s="1" t="s">
        <v>137</v>
      </c>
      <c r="AA172" s="1">
        <f t="shared" si="90"/>
        <v>512818.62677721004</v>
      </c>
      <c r="AC172" s="31" t="str">
        <f>IF(OR(RepP!$J$3="",RepP!$J$3=0,COUNTIF(Lists!$D:$D,RepP!$J$3)=0),Lists!$D$9,IF(RepP!$J$3=Lists!$D$9,Lists!$D$9,IF(RepP!$J$3=$E172,RepP!$J$3,"")))</f>
        <v>Проект-2</v>
      </c>
    </row>
    <row r="173" spans="2:29" x14ac:dyDescent="0.3">
      <c r="B173" s="26">
        <f>IF(AND(O173=0,P173=0,Q173=0,Y173=0),0,IF(OR(COUNTIFS(Items!$E:$E,O173,Items!$F:$F,P173,Items!$G:$G,Q173)=1,COUNTIFS(Items!$M:$M,O173,Items!$N:$N,P173,Items!$O:$O,Q173)=1,COUNTIFS(Items!$U:$U,O173,Items!$V:$V,P173,Items!$W:$W,Q173)=1),0,1))</f>
        <v>0</v>
      </c>
      <c r="D173" s="24">
        <f t="shared" ref="D173" si="112">D115+35</f>
        <v>45372</v>
      </c>
      <c r="E173" s="1" t="s">
        <v>202</v>
      </c>
      <c r="O173" s="1" t="s">
        <v>85</v>
      </c>
      <c r="P173" s="1" t="s">
        <v>144</v>
      </c>
      <c r="Q173" s="1" t="s">
        <v>138</v>
      </c>
      <c r="AA173" s="1">
        <f t="shared" si="90"/>
        <v>348332.43913007411</v>
      </c>
      <c r="AC173" s="31" t="str">
        <f>IF(OR(RepP!$J$3="",RepP!$J$3=0,COUNTIF(Lists!$D:$D,RepP!$J$3)=0),Lists!$D$9,IF(RepP!$J$3=Lists!$D$9,Lists!$D$9,IF(RepP!$J$3=$E173,RepP!$J$3,"")))</f>
        <v/>
      </c>
    </row>
    <row r="174" spans="2:29" x14ac:dyDescent="0.3">
      <c r="B174" s="26">
        <f>IF(AND(O174=0,P174=0,Q174=0,Y174=0),0,IF(OR(COUNTIFS(Items!$E:$E,O174,Items!$F:$F,P174,Items!$G:$G,Q174)=1,COUNTIFS(Items!$M:$M,O174,Items!$N:$N,P174,Items!$O:$O,Q174)=1,COUNTIFS(Items!$U:$U,O174,Items!$V:$V,P174,Items!$W:$W,Q174)=1),0,1))</f>
        <v>0</v>
      </c>
      <c r="D174" s="24">
        <f t="shared" ref="D174" si="113">D116+65</f>
        <v>45412</v>
      </c>
      <c r="E174" s="1" t="s">
        <v>203</v>
      </c>
      <c r="O174" s="1" t="s">
        <v>85</v>
      </c>
      <c r="P174" s="1" t="s">
        <v>144</v>
      </c>
      <c r="Q174" s="1" t="s">
        <v>139</v>
      </c>
      <c r="AA174" s="1">
        <f t="shared" si="90"/>
        <v>0</v>
      </c>
      <c r="AC174" s="31" t="str">
        <f>IF(OR(RepP!$J$3="",RepP!$J$3=0,COUNTIF(Lists!$D:$D,RepP!$J$3)=0),Lists!$D$9,IF(RepP!$J$3=Lists!$D$9,Lists!$D$9,IF(RepP!$J$3=$E174,RepP!$J$3,"")))</f>
        <v/>
      </c>
    </row>
    <row r="175" spans="2:29" x14ac:dyDescent="0.3">
      <c r="B175" s="26">
        <f>IF(AND(O175=0,P175=0,Q175=0,Y175=0),0,IF(OR(COUNTIFS(Items!$E:$E,O175,Items!$F:$F,P175,Items!$G:$G,Q175)=1,COUNTIFS(Items!$M:$M,O175,Items!$N:$N,P175,Items!$O:$O,Q175)=1,COUNTIFS(Items!$U:$U,O175,Items!$V:$V,P175,Items!$W:$W,Q175)=1),0,1))</f>
        <v>0</v>
      </c>
      <c r="D175" s="24">
        <f t="shared" ref="D175" si="114">D117+35</f>
        <v>45392</v>
      </c>
      <c r="E175" s="1" t="s">
        <v>200</v>
      </c>
      <c r="O175" s="1" t="s">
        <v>85</v>
      </c>
      <c r="P175" s="1" t="s">
        <v>144</v>
      </c>
      <c r="Q175" s="1" t="s">
        <v>140</v>
      </c>
      <c r="AA175" s="1">
        <f t="shared" si="90"/>
        <v>0</v>
      </c>
      <c r="AC175" s="31" t="str">
        <f>IF(OR(RepP!$J$3="",RepP!$J$3=0,COUNTIF(Lists!$D:$D,RepP!$J$3)=0),Lists!$D$9,IF(RepP!$J$3=Lists!$D$9,Lists!$D$9,IF(RepP!$J$3=$E175,RepP!$J$3,"")))</f>
        <v/>
      </c>
    </row>
    <row r="176" spans="2:29" x14ac:dyDescent="0.3">
      <c r="B176" s="26">
        <f>IF(AND(O176=0,P176=0,Q176=0,Y176=0),0,IF(OR(COUNTIFS(Items!$E:$E,O176,Items!$F:$F,P176,Items!$G:$G,Q176)=1,COUNTIFS(Items!$M:$M,O176,Items!$N:$N,P176,Items!$O:$O,Q176)=1,COUNTIFS(Items!$U:$U,O176,Items!$V:$V,P176,Items!$W:$W,Q176)=1),0,1))</f>
        <v>0</v>
      </c>
      <c r="D176" s="24">
        <f t="shared" ref="D176" si="115">D118+65</f>
        <v>45432</v>
      </c>
      <c r="E176" s="1" t="s">
        <v>201</v>
      </c>
      <c r="O176" s="1" t="s">
        <v>85</v>
      </c>
      <c r="P176" s="1" t="s">
        <v>144</v>
      </c>
      <c r="Q176" s="1" t="s">
        <v>141</v>
      </c>
      <c r="AA176" s="1">
        <f t="shared" si="90"/>
        <v>0</v>
      </c>
      <c r="AC176" s="31" t="str">
        <f>IF(OR(RepP!$J$3="",RepP!$J$3=0,COUNTIF(Lists!$D:$D,RepP!$J$3)=0),Lists!$D$9,IF(RepP!$J$3=Lists!$D$9,Lists!$D$9,IF(RepP!$J$3=$E176,RepP!$J$3,"")))</f>
        <v>Проект-2</v>
      </c>
    </row>
    <row r="177" spans="2:29" x14ac:dyDescent="0.3">
      <c r="B177" s="26">
        <f>IF(AND(O177=0,P177=0,Q177=0,Y177=0),0,IF(OR(COUNTIFS(Items!$E:$E,O177,Items!$F:$F,P177,Items!$G:$G,Q177)=1,COUNTIFS(Items!$M:$M,O177,Items!$N:$N,P177,Items!$O:$O,Q177)=1,COUNTIFS(Items!$U:$U,O177,Items!$V:$V,P177,Items!$W:$W,Q177)=1),0,1))</f>
        <v>0</v>
      </c>
      <c r="D177" s="24">
        <v>45427</v>
      </c>
      <c r="E177" s="1" t="s">
        <v>202</v>
      </c>
      <c r="O177" s="1" t="s">
        <v>94</v>
      </c>
      <c r="P177" s="1" t="s">
        <v>65</v>
      </c>
      <c r="Q177" s="1" t="s">
        <v>66</v>
      </c>
      <c r="AA177" s="1">
        <f>20%*Y3</f>
        <v>200000</v>
      </c>
      <c r="AC177" s="31" t="str">
        <f>IF(OR(RepP!$J$3="",RepP!$J$3=0,COUNTIF(Lists!$D:$D,RepP!$J$3)=0),Lists!$D$9,IF(RepP!$J$3=Lists!$D$9,Lists!$D$9,IF(RepP!$J$3=$E177,RepP!$J$3,"")))</f>
        <v/>
      </c>
    </row>
    <row r="178" spans="2:29" x14ac:dyDescent="0.3">
      <c r="B178" s="26">
        <f>IF(AND(O178=0,P178=0,Q178=0,Y178=0),0,IF(OR(COUNTIFS(Items!$E:$E,O178,Items!$F:$F,P178,Items!$G:$G,Q178)=1,COUNTIFS(Items!$M:$M,O178,Items!$N:$N,P178,Items!$O:$O,Q178)=1,COUNTIFS(Items!$U:$U,O178,Items!$V:$V,P178,Items!$W:$W,Q178)=1),0,1))</f>
        <v>0</v>
      </c>
      <c r="D178" s="24">
        <f>D177</f>
        <v>45427</v>
      </c>
      <c r="E178" s="1" t="s">
        <v>203</v>
      </c>
      <c r="O178" s="1" t="s">
        <v>94</v>
      </c>
      <c r="P178" s="1" t="s">
        <v>65</v>
      </c>
      <c r="Q178" s="1" t="s">
        <v>67</v>
      </c>
      <c r="AA178" s="1">
        <f t="shared" ref="AA178:AA234" si="116">20%*Y4</f>
        <v>186000</v>
      </c>
      <c r="AC178" s="31" t="str">
        <f>IF(OR(RepP!$J$3="",RepP!$J$3=0,COUNTIF(Lists!$D:$D,RepP!$J$3)=0),Lists!$D$9,IF(RepP!$J$3=Lists!$D$9,Lists!$D$9,IF(RepP!$J$3=$E178,RepP!$J$3,"")))</f>
        <v/>
      </c>
    </row>
    <row r="179" spans="2:29" x14ac:dyDescent="0.3">
      <c r="B179" s="26">
        <f>IF(AND(O179=0,P179=0,Q179=0,Y179=0),0,IF(OR(COUNTIFS(Items!$E:$E,O179,Items!$F:$F,P179,Items!$G:$G,Q179)=1,COUNTIFS(Items!$M:$M,O179,Items!$N:$N,P179,Items!$O:$O,Q179)=1,COUNTIFS(Items!$U:$U,O179,Items!$V:$V,P179,Items!$W:$W,Q179)=1),0,1))</f>
        <v>0</v>
      </c>
      <c r="D179" s="24">
        <f t="shared" ref="D179:D235" si="117">D178</f>
        <v>45427</v>
      </c>
      <c r="E179" s="1" t="s">
        <v>200</v>
      </c>
      <c r="O179" s="1" t="s">
        <v>94</v>
      </c>
      <c r="P179" s="1" t="s">
        <v>65</v>
      </c>
      <c r="Q179" s="1" t="s">
        <v>68</v>
      </c>
      <c r="AA179" s="1">
        <f t="shared" si="116"/>
        <v>214000</v>
      </c>
      <c r="AC179" s="31" t="str">
        <f>IF(OR(RepP!$J$3="",RepP!$J$3=0,COUNTIF(Lists!$D:$D,RepP!$J$3)=0),Lists!$D$9,IF(RepP!$J$3=Lists!$D$9,Lists!$D$9,IF(RepP!$J$3=$E179,RepP!$J$3,"")))</f>
        <v/>
      </c>
    </row>
    <row r="180" spans="2:29" x14ac:dyDescent="0.3">
      <c r="B180" s="26">
        <f>IF(AND(O180=0,P180=0,Q180=0,Y180=0),0,IF(OR(COUNTIFS(Items!$E:$E,O180,Items!$F:$F,P180,Items!$G:$G,Q180)=1,COUNTIFS(Items!$M:$M,O180,Items!$N:$N,P180,Items!$O:$O,Q180)=1,COUNTIFS(Items!$U:$U,O180,Items!$V:$V,P180,Items!$W:$W,Q180)=1),0,1))</f>
        <v>0</v>
      </c>
      <c r="D180" s="24">
        <f t="shared" si="117"/>
        <v>45427</v>
      </c>
      <c r="E180" s="1" t="s">
        <v>201</v>
      </c>
      <c r="O180" s="1" t="s">
        <v>94</v>
      </c>
      <c r="P180" s="1" t="s">
        <v>65</v>
      </c>
      <c r="Q180" s="1" t="s">
        <v>77</v>
      </c>
      <c r="AA180" s="1">
        <f t="shared" si="116"/>
        <v>199020</v>
      </c>
      <c r="AC180" s="31" t="str">
        <f>IF(OR(RepP!$J$3="",RepP!$J$3=0,COUNTIF(Lists!$D:$D,RepP!$J$3)=0),Lists!$D$9,IF(RepP!$J$3=Lists!$D$9,Lists!$D$9,IF(RepP!$J$3=$E180,RepP!$J$3,"")))</f>
        <v>Проект-2</v>
      </c>
    </row>
    <row r="181" spans="2:29" x14ac:dyDescent="0.3">
      <c r="B181" s="26">
        <f>IF(AND(O181=0,P181=0,Q181=0,Y181=0),0,IF(OR(COUNTIFS(Items!$E:$E,O181,Items!$F:$F,P181,Items!$G:$G,Q181)=1,COUNTIFS(Items!$M:$M,O181,Items!$N:$N,P181,Items!$O:$O,Q181)=1,COUNTIFS(Items!$U:$U,O181,Items!$V:$V,P181,Items!$W:$W,Q181)=1),0,1))</f>
        <v>0</v>
      </c>
      <c r="D181" s="24">
        <f t="shared" si="117"/>
        <v>45427</v>
      </c>
      <c r="E181" s="1" t="s">
        <v>202</v>
      </c>
      <c r="O181" s="1" t="s">
        <v>94</v>
      </c>
      <c r="P181" s="1" t="s">
        <v>65</v>
      </c>
      <c r="Q181" s="1" t="s">
        <v>78</v>
      </c>
      <c r="AA181" s="1">
        <f t="shared" si="116"/>
        <v>228980</v>
      </c>
      <c r="AC181" s="31" t="str">
        <f>IF(OR(RepP!$J$3="",RepP!$J$3=0,COUNTIF(Lists!$D:$D,RepP!$J$3)=0),Lists!$D$9,IF(RepP!$J$3=Lists!$D$9,Lists!$D$9,IF(RepP!$J$3=$E181,RepP!$J$3,"")))</f>
        <v/>
      </c>
    </row>
    <row r="182" spans="2:29" x14ac:dyDescent="0.3">
      <c r="B182" s="26">
        <f>IF(AND(O182=0,P182=0,Q182=0,Y182=0),0,IF(OR(COUNTIFS(Items!$E:$E,O182,Items!$F:$F,P182,Items!$G:$G,Q182)=1,COUNTIFS(Items!$M:$M,O182,Items!$N:$N,P182,Items!$O:$O,Q182)=1,COUNTIFS(Items!$U:$U,O182,Items!$V:$V,P182,Items!$W:$W,Q182)=1),0,1))</f>
        <v>0</v>
      </c>
      <c r="D182" s="24">
        <f t="shared" si="117"/>
        <v>45427</v>
      </c>
      <c r="E182" s="1" t="s">
        <v>203</v>
      </c>
      <c r="O182" s="1" t="s">
        <v>94</v>
      </c>
      <c r="P182" s="1" t="s">
        <v>65</v>
      </c>
      <c r="Q182" s="1" t="s">
        <v>79</v>
      </c>
      <c r="AA182" s="1">
        <f t="shared" si="116"/>
        <v>212951.40000000002</v>
      </c>
      <c r="AC182" s="31" t="str">
        <f>IF(OR(RepP!$J$3="",RepP!$J$3=0,COUNTIF(Lists!$D:$D,RepP!$J$3)=0),Lists!$D$9,IF(RepP!$J$3=Lists!$D$9,Lists!$D$9,IF(RepP!$J$3=$E182,RepP!$J$3,"")))</f>
        <v/>
      </c>
    </row>
    <row r="183" spans="2:29" x14ac:dyDescent="0.3">
      <c r="B183" s="26">
        <f>IF(AND(O183=0,P183=0,Q183=0,Y183=0),0,IF(OR(COUNTIFS(Items!$E:$E,O183,Items!$F:$F,P183,Items!$G:$G,Q183)=1,COUNTIFS(Items!$M:$M,O183,Items!$N:$N,P183,Items!$O:$O,Q183)=1,COUNTIFS(Items!$U:$U,O183,Items!$V:$V,P183,Items!$W:$W,Q183)=1),0,1))</f>
        <v>0</v>
      </c>
      <c r="D183" s="24">
        <f t="shared" si="117"/>
        <v>45427</v>
      </c>
      <c r="E183" s="1" t="s">
        <v>200</v>
      </c>
      <c r="O183" s="1" t="s">
        <v>94</v>
      </c>
      <c r="P183" s="1" t="s">
        <v>65</v>
      </c>
      <c r="Q183" s="1" t="s">
        <v>80</v>
      </c>
      <c r="AA183" s="1">
        <f t="shared" si="116"/>
        <v>245008.6</v>
      </c>
      <c r="AC183" s="31" t="str">
        <f>IF(OR(RepP!$J$3="",RepP!$J$3=0,COUNTIF(Lists!$D:$D,RepP!$J$3)=0),Lists!$D$9,IF(RepP!$J$3=Lists!$D$9,Lists!$D$9,IF(RepP!$J$3=$E183,RepP!$J$3,"")))</f>
        <v/>
      </c>
    </row>
    <row r="184" spans="2:29" x14ac:dyDescent="0.3">
      <c r="B184" s="26">
        <f>IF(AND(O184=0,P184=0,Q184=0,Y184=0),0,IF(OR(COUNTIFS(Items!$E:$E,O184,Items!$F:$F,P184,Items!$G:$G,Q184)=1,COUNTIFS(Items!$M:$M,O184,Items!$N:$N,P184,Items!$O:$O,Q184)=1,COUNTIFS(Items!$U:$U,O184,Items!$V:$V,P184,Items!$W:$W,Q184)=1),0,1))</f>
        <v>0</v>
      </c>
      <c r="D184" s="24">
        <f t="shared" si="117"/>
        <v>45427</v>
      </c>
      <c r="E184" s="1" t="s">
        <v>201</v>
      </c>
      <c r="O184" s="1" t="s">
        <v>94</v>
      </c>
      <c r="P184" s="1" t="s">
        <v>65</v>
      </c>
      <c r="Q184" s="1" t="s">
        <v>165</v>
      </c>
      <c r="AA184" s="1">
        <f t="shared" si="116"/>
        <v>227857.99800000002</v>
      </c>
      <c r="AC184" s="31" t="str">
        <f>IF(OR(RepP!$J$3="",RepP!$J$3=0,COUNTIF(Lists!$D:$D,RepP!$J$3)=0),Lists!$D$9,IF(RepP!$J$3=Lists!$D$9,Lists!$D$9,IF(RepP!$J$3=$E184,RepP!$J$3,"")))</f>
        <v>Проект-2</v>
      </c>
    </row>
    <row r="185" spans="2:29" x14ac:dyDescent="0.3">
      <c r="B185" s="26">
        <f>IF(AND(O185=0,P185=0,Q185=0,Y185=0),0,IF(OR(COUNTIFS(Items!$E:$E,O185,Items!$F:$F,P185,Items!$G:$G,Q185)=1,COUNTIFS(Items!$M:$M,O185,Items!$N:$N,P185,Items!$O:$O,Q185)=1,COUNTIFS(Items!$U:$U,O185,Items!$V:$V,P185,Items!$W:$W,Q185)=1),0,1))</f>
        <v>0</v>
      </c>
      <c r="D185" s="24">
        <f t="shared" si="117"/>
        <v>45427</v>
      </c>
      <c r="E185" s="1" t="s">
        <v>202</v>
      </c>
      <c r="O185" s="1" t="s">
        <v>94</v>
      </c>
      <c r="P185" s="1" t="s">
        <v>65</v>
      </c>
      <c r="Q185" s="1" t="s">
        <v>166</v>
      </c>
      <c r="AA185" s="1">
        <f t="shared" si="116"/>
        <v>262159.20199999999</v>
      </c>
      <c r="AC185" s="31" t="str">
        <f>IF(OR(RepP!$J$3="",RepP!$J$3=0,COUNTIF(Lists!$D:$D,RepP!$J$3)=0),Lists!$D$9,IF(RepP!$J$3=Lists!$D$9,Lists!$D$9,IF(RepP!$J$3=$E185,RepP!$J$3,"")))</f>
        <v/>
      </c>
    </row>
    <row r="186" spans="2:29" x14ac:dyDescent="0.3">
      <c r="B186" s="26">
        <f>IF(AND(O186=0,P186=0,Q186=0,Y186=0),0,IF(OR(COUNTIFS(Items!$E:$E,O186,Items!$F:$F,P186,Items!$G:$G,Q186)=1,COUNTIFS(Items!$M:$M,O186,Items!$N:$N,P186,Items!$O:$O,Q186)=1,COUNTIFS(Items!$U:$U,O186,Items!$V:$V,P186,Items!$W:$W,Q186)=1),0,1))</f>
        <v>0</v>
      </c>
      <c r="D186" s="24">
        <f t="shared" si="117"/>
        <v>45427</v>
      </c>
      <c r="E186" s="1" t="s">
        <v>203</v>
      </c>
      <c r="O186" s="1" t="s">
        <v>94</v>
      </c>
      <c r="P186" s="1" t="s">
        <v>65</v>
      </c>
      <c r="Q186" s="1" t="s">
        <v>167</v>
      </c>
      <c r="AA186" s="1">
        <f t="shared" si="116"/>
        <v>243808.05786000003</v>
      </c>
      <c r="AC186" s="31" t="str">
        <f>IF(OR(RepP!$J$3="",RepP!$J$3=0,COUNTIF(Lists!$D:$D,RepP!$J$3)=0),Lists!$D$9,IF(RepP!$J$3=Lists!$D$9,Lists!$D$9,IF(RepP!$J$3=$E186,RepP!$J$3,"")))</f>
        <v/>
      </c>
    </row>
    <row r="187" spans="2:29" x14ac:dyDescent="0.3">
      <c r="B187" s="26">
        <f>IF(AND(O187=0,P187=0,Q187=0,Y187=0),0,IF(OR(COUNTIFS(Items!$E:$E,O187,Items!$F:$F,P187,Items!$G:$G,Q187)=1,COUNTIFS(Items!$M:$M,O187,Items!$N:$N,P187,Items!$O:$O,Q187)=1,COUNTIFS(Items!$U:$U,O187,Items!$V:$V,P187,Items!$W:$W,Q187)=1),0,1))</f>
        <v>0</v>
      </c>
      <c r="D187" s="24">
        <f t="shared" si="117"/>
        <v>45427</v>
      </c>
      <c r="E187" s="1" t="s">
        <v>200</v>
      </c>
      <c r="O187" s="1" t="s">
        <v>94</v>
      </c>
      <c r="P187" s="1" t="s">
        <v>65</v>
      </c>
      <c r="Q187" s="1" t="s">
        <v>168</v>
      </c>
      <c r="AA187" s="1">
        <f t="shared" si="116"/>
        <v>280510.34614000004</v>
      </c>
      <c r="AC187" s="31" t="str">
        <f>IF(OR(RepP!$J$3="",RepP!$J$3=0,COUNTIF(Lists!$D:$D,RepP!$J$3)=0),Lists!$D$9,IF(RepP!$J$3=Lists!$D$9,Lists!$D$9,IF(RepP!$J$3=$E187,RepP!$J$3,"")))</f>
        <v/>
      </c>
    </row>
    <row r="188" spans="2:29" x14ac:dyDescent="0.3">
      <c r="B188" s="26">
        <f>IF(AND(O188=0,P188=0,Q188=0,Y188=0),0,IF(OR(COUNTIFS(Items!$E:$E,O188,Items!$F:$F,P188,Items!$G:$G,Q188)=1,COUNTIFS(Items!$M:$M,O188,Items!$N:$N,P188,Items!$O:$O,Q188)=1,COUNTIFS(Items!$U:$U,O188,Items!$V:$V,P188,Items!$W:$W,Q188)=1),0,1))</f>
        <v>0</v>
      </c>
      <c r="D188" s="24">
        <f t="shared" si="117"/>
        <v>45427</v>
      </c>
      <c r="E188" s="1" t="s">
        <v>201</v>
      </c>
      <c r="O188" s="1" t="s">
        <v>94</v>
      </c>
      <c r="P188" s="1" t="s">
        <v>69</v>
      </c>
      <c r="Q188" s="1" t="s">
        <v>70</v>
      </c>
      <c r="AA188" s="1">
        <f t="shared" si="116"/>
        <v>180000</v>
      </c>
      <c r="AC188" s="31" t="str">
        <f>IF(OR(RepP!$J$3="",RepP!$J$3=0,COUNTIF(Lists!$D:$D,RepP!$J$3)=0),Lists!$D$9,IF(RepP!$J$3=Lists!$D$9,Lists!$D$9,IF(RepP!$J$3=$E188,RepP!$J$3,"")))</f>
        <v>Проект-2</v>
      </c>
    </row>
    <row r="189" spans="2:29" x14ac:dyDescent="0.3">
      <c r="B189" s="26">
        <f>IF(AND(O189=0,P189=0,Q189=0,Y189=0),0,IF(OR(COUNTIFS(Items!$E:$E,O189,Items!$F:$F,P189,Items!$G:$G,Q189)=1,COUNTIFS(Items!$M:$M,O189,Items!$N:$N,P189,Items!$O:$O,Q189)=1,COUNTIFS(Items!$U:$U,O189,Items!$V:$V,P189,Items!$W:$W,Q189)=1),0,1))</f>
        <v>0</v>
      </c>
      <c r="D189" s="24">
        <f t="shared" si="117"/>
        <v>45427</v>
      </c>
      <c r="E189" s="1" t="s">
        <v>202</v>
      </c>
      <c r="O189" s="1" t="s">
        <v>94</v>
      </c>
      <c r="P189" s="1" t="s">
        <v>69</v>
      </c>
      <c r="Q189" s="1" t="s">
        <v>71</v>
      </c>
      <c r="AA189" s="1">
        <f t="shared" si="116"/>
        <v>176000</v>
      </c>
      <c r="AC189" s="31" t="str">
        <f>IF(OR(RepP!$J$3="",RepP!$J$3=0,COUNTIF(Lists!$D:$D,RepP!$J$3)=0),Lists!$D$9,IF(RepP!$J$3=Lists!$D$9,Lists!$D$9,IF(RepP!$J$3=$E189,RepP!$J$3,"")))</f>
        <v/>
      </c>
    </row>
    <row r="190" spans="2:29" x14ac:dyDescent="0.3">
      <c r="B190" s="26">
        <f>IF(AND(O190=0,P190=0,Q190=0,Y190=0),0,IF(OR(COUNTIFS(Items!$E:$E,O190,Items!$F:$F,P190,Items!$G:$G,Q190)=1,COUNTIFS(Items!$M:$M,O190,Items!$N:$N,P190,Items!$O:$O,Q190)=1,COUNTIFS(Items!$U:$U,O190,Items!$V:$V,P190,Items!$W:$W,Q190)=1),0,1))</f>
        <v>0</v>
      </c>
      <c r="D190" s="24">
        <f t="shared" si="117"/>
        <v>45427</v>
      </c>
      <c r="E190" s="1" t="s">
        <v>203</v>
      </c>
      <c r="O190" s="1" t="s">
        <v>94</v>
      </c>
      <c r="P190" s="1" t="s">
        <v>69</v>
      </c>
      <c r="Q190" s="1" t="s">
        <v>72</v>
      </c>
      <c r="AA190" s="1">
        <f t="shared" si="116"/>
        <v>166920</v>
      </c>
      <c r="AC190" s="31" t="str">
        <f>IF(OR(RepP!$J$3="",RepP!$J$3=0,COUNTIF(Lists!$D:$D,RepP!$J$3)=0),Lists!$D$9,IF(RepP!$J$3=Lists!$D$9,Lists!$D$9,IF(RepP!$J$3=$E190,RepP!$J$3,"")))</f>
        <v/>
      </c>
    </row>
    <row r="191" spans="2:29" x14ac:dyDescent="0.3">
      <c r="B191" s="26">
        <f>IF(AND(O191=0,P191=0,Q191=0,Y191=0),0,IF(OR(COUNTIFS(Items!$E:$E,O191,Items!$F:$F,P191,Items!$G:$G,Q191)=1,COUNTIFS(Items!$M:$M,O191,Items!$N:$N,P191,Items!$O:$O,Q191)=1,COUNTIFS(Items!$U:$U,O191,Items!$V:$V,P191,Items!$W:$W,Q191)=1),0,1))</f>
        <v>0</v>
      </c>
      <c r="D191" s="24">
        <f t="shared" si="117"/>
        <v>45427</v>
      </c>
      <c r="E191" s="1" t="s">
        <v>200</v>
      </c>
      <c r="O191" s="1" t="s">
        <v>94</v>
      </c>
      <c r="P191" s="1" t="s">
        <v>69</v>
      </c>
      <c r="Q191" s="1" t="s">
        <v>73</v>
      </c>
      <c r="AA191" s="1">
        <f t="shared" si="116"/>
        <v>244794.6</v>
      </c>
      <c r="AC191" s="31" t="str">
        <f>IF(OR(RepP!$J$3="",RepP!$J$3=0,COUNTIF(Lists!$D:$D,RepP!$J$3)=0),Lists!$D$9,IF(RepP!$J$3=Lists!$D$9,Lists!$D$9,IF(RepP!$J$3=$E191,RepP!$J$3,"")))</f>
        <v/>
      </c>
    </row>
    <row r="192" spans="2:29" x14ac:dyDescent="0.3">
      <c r="B192" s="26">
        <f>IF(AND(O192=0,P192=0,Q192=0,Y192=0),0,IF(OR(COUNTIFS(Items!$E:$E,O192,Items!$F:$F,P192,Items!$G:$G,Q192)=1,COUNTIFS(Items!$M:$M,O192,Items!$N:$N,P192,Items!$O:$O,Q192)=1,COUNTIFS(Items!$U:$U,O192,Items!$V:$V,P192,Items!$W:$W,Q192)=1),0,1))</f>
        <v>0</v>
      </c>
      <c r="D192" s="24">
        <f t="shared" si="117"/>
        <v>45427</v>
      </c>
      <c r="E192" s="1" t="s">
        <v>201</v>
      </c>
      <c r="O192" s="1" t="s">
        <v>94</v>
      </c>
      <c r="P192" s="1" t="s">
        <v>69</v>
      </c>
      <c r="Q192" s="1" t="s">
        <v>74</v>
      </c>
      <c r="AA192" s="1">
        <f t="shared" si="116"/>
        <v>208980</v>
      </c>
      <c r="AC192" s="31" t="str">
        <f>IF(OR(RepP!$J$3="",RepP!$J$3=0,COUNTIF(Lists!$D:$D,RepP!$J$3)=0),Lists!$D$9,IF(RepP!$J$3=Lists!$D$9,Lists!$D$9,IF(RepP!$J$3=$E192,RepP!$J$3,"")))</f>
        <v>Проект-2</v>
      </c>
    </row>
    <row r="193" spans="2:29" x14ac:dyDescent="0.3">
      <c r="B193" s="26">
        <f>IF(AND(O193=0,P193=0,Q193=0,Y193=0),0,IF(OR(COUNTIFS(Items!$E:$E,O193,Items!$F:$F,P193,Items!$G:$G,Q193)=1,COUNTIFS(Items!$M:$M,O193,Items!$N:$N,P193,Items!$O:$O,Q193)=1,COUNTIFS(Items!$U:$U,O193,Items!$V:$V,P193,Items!$W:$W,Q193)=1),0,1))</f>
        <v>0</v>
      </c>
      <c r="D193" s="24">
        <f t="shared" si="117"/>
        <v>45427</v>
      </c>
      <c r="E193" s="1" t="s">
        <v>202</v>
      </c>
      <c r="O193" s="1" t="s">
        <v>94</v>
      </c>
      <c r="P193" s="1" t="s">
        <v>69</v>
      </c>
      <c r="Q193" s="1" t="s">
        <v>75</v>
      </c>
      <c r="AA193" s="1">
        <f t="shared" si="116"/>
        <v>202951.40000000002</v>
      </c>
      <c r="AC193" s="31" t="str">
        <f>IF(OR(RepP!$J$3="",RepP!$J$3=0,COUNTIF(Lists!$D:$D,RepP!$J$3)=0),Lists!$D$9,IF(RepP!$J$3=Lists!$D$9,Lists!$D$9,IF(RepP!$J$3=$E193,RepP!$J$3,"")))</f>
        <v/>
      </c>
    </row>
    <row r="194" spans="2:29" x14ac:dyDescent="0.3">
      <c r="B194" s="26">
        <f>IF(AND(O194=0,P194=0,Q194=0,Y194=0),0,IF(OR(COUNTIFS(Items!$E:$E,O194,Items!$F:$F,P194,Items!$G:$G,Q194)=1,COUNTIFS(Items!$M:$M,O194,Items!$N:$N,P194,Items!$O:$O,Q194)=1,COUNTIFS(Items!$U:$U,O194,Items!$V:$V,P194,Items!$W:$W,Q194)=1),0,1))</f>
        <v>0</v>
      </c>
      <c r="D194" s="24">
        <f t="shared" si="117"/>
        <v>45427</v>
      </c>
      <c r="E194" s="1" t="s">
        <v>203</v>
      </c>
      <c r="O194" s="1" t="s">
        <v>94</v>
      </c>
      <c r="P194" s="1" t="s">
        <v>69</v>
      </c>
      <c r="Q194" s="1" t="s">
        <v>76</v>
      </c>
      <c r="AA194" s="1">
        <f t="shared" si="116"/>
        <v>191106.70800000001</v>
      </c>
      <c r="AC194" s="31" t="str">
        <f>IF(OR(RepP!$J$3="",RepP!$J$3=0,COUNTIF(Lists!$D:$D,RepP!$J$3)=0),Lists!$D$9,IF(RepP!$J$3=Lists!$D$9,Lists!$D$9,IF(RepP!$J$3=$E194,RepP!$J$3,"")))</f>
        <v/>
      </c>
    </row>
    <row r="195" spans="2:29" x14ac:dyDescent="0.3">
      <c r="B195" s="26">
        <f>IF(AND(O195=0,P195=0,Q195=0,Y195=0),0,IF(OR(COUNTIFS(Items!$E:$E,O195,Items!$F:$F,P195,Items!$G:$G,Q195)=1,COUNTIFS(Items!$M:$M,O195,Items!$N:$N,P195,Items!$O:$O,Q195)=1,COUNTIFS(Items!$U:$U,O195,Items!$V:$V,P195,Items!$W:$W,Q195)=1),0,1))</f>
        <v>0</v>
      </c>
      <c r="D195" s="24">
        <f t="shared" si="117"/>
        <v>45427</v>
      </c>
      <c r="E195" s="1" t="s">
        <v>200</v>
      </c>
      <c r="O195" s="1" t="s">
        <v>94</v>
      </c>
      <c r="P195" s="1" t="s">
        <v>69</v>
      </c>
      <c r="Q195" s="1" t="s">
        <v>81</v>
      </c>
      <c r="AA195" s="1">
        <f t="shared" si="116"/>
        <v>280265.33753999998</v>
      </c>
      <c r="AC195" s="31" t="str">
        <f>IF(OR(RepP!$J$3="",RepP!$J$3=0,COUNTIF(Lists!$D:$D,RepP!$J$3)=0),Lists!$D$9,IF(RepP!$J$3=Lists!$D$9,Lists!$D$9,IF(RepP!$J$3=$E195,RepP!$J$3,"")))</f>
        <v/>
      </c>
    </row>
    <row r="196" spans="2:29" x14ac:dyDescent="0.3">
      <c r="B196" s="26">
        <f>IF(AND(O196=0,P196=0,Q196=0,Y196=0),0,IF(OR(COUNTIFS(Items!$E:$E,O196,Items!$F:$F,P196,Items!$G:$G,Q196)=1,COUNTIFS(Items!$M:$M,O196,Items!$N:$N,P196,Items!$O:$O,Q196)=1,COUNTIFS(Items!$U:$U,O196,Items!$V:$V,P196,Items!$W:$W,Q196)=1),0,1))</f>
        <v>0</v>
      </c>
      <c r="D196" s="24">
        <f t="shared" si="117"/>
        <v>45427</v>
      </c>
      <c r="E196" s="1" t="s">
        <v>201</v>
      </c>
      <c r="O196" s="1" t="s">
        <v>94</v>
      </c>
      <c r="P196" s="1" t="s">
        <v>69</v>
      </c>
      <c r="Q196" s="1" t="s">
        <v>82</v>
      </c>
      <c r="AA196" s="1">
        <f t="shared" si="116"/>
        <v>242159.20200000002</v>
      </c>
      <c r="AC196" s="31" t="str">
        <f>IF(OR(RepP!$J$3="",RepP!$J$3=0,COUNTIF(Lists!$D:$D,RepP!$J$3)=0),Lists!$D$9,IF(RepP!$J$3=Lists!$D$9,Lists!$D$9,IF(RepP!$J$3=$E196,RepP!$J$3,"")))</f>
        <v>Проект-2</v>
      </c>
    </row>
    <row r="197" spans="2:29" x14ac:dyDescent="0.3">
      <c r="B197" s="26">
        <f>IF(AND(O197=0,P197=0,Q197=0,Y197=0),0,IF(OR(COUNTIFS(Items!$E:$E,O197,Items!$F:$F,P197,Items!$G:$G,Q197)=1,COUNTIFS(Items!$M:$M,O197,Items!$N:$N,P197,Items!$O:$O,Q197)=1,COUNTIFS(Items!$U:$U,O197,Items!$V:$V,P197,Items!$W:$W,Q197)=1),0,1))</f>
        <v>0</v>
      </c>
      <c r="D197" s="24">
        <f t="shared" si="117"/>
        <v>45427</v>
      </c>
      <c r="E197" s="1" t="s">
        <v>202</v>
      </c>
      <c r="O197" s="1" t="s">
        <v>94</v>
      </c>
      <c r="P197" s="1" t="s">
        <v>69</v>
      </c>
      <c r="Q197" s="1" t="s">
        <v>83</v>
      </c>
      <c r="AA197" s="1">
        <f t="shared" si="116"/>
        <v>233808.05786000003</v>
      </c>
      <c r="AC197" s="31" t="str">
        <f>IF(OR(RepP!$J$3="",RepP!$J$3=0,COUNTIF(Lists!$D:$D,RepP!$J$3)=0),Lists!$D$9,IF(RepP!$J$3=Lists!$D$9,Lists!$D$9,IF(RepP!$J$3=$E197,RepP!$J$3,"")))</f>
        <v/>
      </c>
    </row>
    <row r="198" spans="2:29" x14ac:dyDescent="0.3">
      <c r="B198" s="26">
        <f>IF(AND(O198=0,P198=0,Q198=0,Y198=0),0,IF(OR(COUNTIFS(Items!$E:$E,O198,Items!$F:$F,P198,Items!$G:$G,Q198)=1,COUNTIFS(Items!$M:$M,O198,Items!$N:$N,P198,Items!$O:$O,Q198)=1,COUNTIFS(Items!$U:$U,O198,Items!$V:$V,P198,Items!$W:$W,Q198)=1),0,1))</f>
        <v>0</v>
      </c>
      <c r="D198" s="24">
        <f t="shared" si="117"/>
        <v>45427</v>
      </c>
      <c r="E198" s="1" t="s">
        <v>203</v>
      </c>
      <c r="O198" s="1" t="s">
        <v>94</v>
      </c>
      <c r="P198" s="1" t="s">
        <v>109</v>
      </c>
      <c r="Q198" s="1" t="s">
        <v>110</v>
      </c>
      <c r="AA198" s="1">
        <f t="shared" si="116"/>
        <v>218798.06998920004</v>
      </c>
      <c r="AC198" s="31" t="str">
        <f>IF(OR(RepP!$J$3="",RepP!$J$3=0,COUNTIF(Lists!$D:$D,RepP!$J$3)=0),Lists!$D$9,IF(RepP!$J$3=Lists!$D$9,Lists!$D$9,IF(RepP!$J$3=$E198,RepP!$J$3,"")))</f>
        <v/>
      </c>
    </row>
    <row r="199" spans="2:29" x14ac:dyDescent="0.3">
      <c r="B199" s="26">
        <f>IF(AND(O199=0,P199=0,Q199=0,Y199=0),0,IF(OR(COUNTIFS(Items!$E:$E,O199,Items!$F:$F,P199,Items!$G:$G,Q199)=1,COUNTIFS(Items!$M:$M,O199,Items!$N:$N,P199,Items!$O:$O,Q199)=1,COUNTIFS(Items!$U:$U,O199,Items!$V:$V,P199,Items!$W:$W,Q199)=1),0,1))</f>
        <v>0</v>
      </c>
      <c r="D199" s="24">
        <f t="shared" si="117"/>
        <v>45427</v>
      </c>
      <c r="E199" s="1" t="s">
        <v>200</v>
      </c>
      <c r="O199" s="1" t="s">
        <v>94</v>
      </c>
      <c r="P199" s="1" t="s">
        <v>109</v>
      </c>
      <c r="Q199" s="1" t="s">
        <v>111</v>
      </c>
      <c r="AA199" s="1">
        <f t="shared" si="116"/>
        <v>221400</v>
      </c>
      <c r="AC199" s="31" t="str">
        <f>IF(OR(RepP!$J$3="",RepP!$J$3=0,COUNTIF(Lists!$D:$D,RepP!$J$3)=0),Lists!$D$9,IF(RepP!$J$3=Lists!$D$9,Lists!$D$9,IF(RepP!$J$3=$E199,RepP!$J$3,"")))</f>
        <v/>
      </c>
    </row>
    <row r="200" spans="2:29" x14ac:dyDescent="0.3">
      <c r="B200" s="26">
        <f>IF(AND(O200=0,P200=0,Q200=0,Y200=0),0,IF(OR(COUNTIFS(Items!$E:$E,O200,Items!$F:$F,P200,Items!$G:$G,Q200)=1,COUNTIFS(Items!$M:$M,O200,Items!$N:$N,P200,Items!$O:$O,Q200)=1,COUNTIFS(Items!$U:$U,O200,Items!$V:$V,P200,Items!$W:$W,Q200)=1),0,1))</f>
        <v>0</v>
      </c>
      <c r="D200" s="24">
        <f t="shared" si="117"/>
        <v>45427</v>
      </c>
      <c r="E200" s="1" t="s">
        <v>201</v>
      </c>
      <c r="O200" s="1" t="s">
        <v>94</v>
      </c>
      <c r="P200" s="1" t="s">
        <v>109</v>
      </c>
      <c r="Q200" s="1" t="s">
        <v>112</v>
      </c>
      <c r="AA200" s="1">
        <f t="shared" si="116"/>
        <v>156000</v>
      </c>
      <c r="AC200" s="31" t="str">
        <f>IF(OR(RepP!$J$3="",RepP!$J$3=0,COUNTIF(Lists!$D:$D,RepP!$J$3)=0),Lists!$D$9,IF(RepP!$J$3=Lists!$D$9,Lists!$D$9,IF(RepP!$J$3=$E200,RepP!$J$3,"")))</f>
        <v>Проект-2</v>
      </c>
    </row>
    <row r="201" spans="2:29" x14ac:dyDescent="0.3">
      <c r="B201" s="26">
        <f>IF(AND(O201=0,P201=0,Q201=0,Y201=0),0,IF(OR(COUNTIFS(Items!$E:$E,O201,Items!$F:$F,P201,Items!$G:$G,Q201)=1,COUNTIFS(Items!$M:$M,O201,Items!$N:$N,P201,Items!$O:$O,Q201)=1,COUNTIFS(Items!$U:$U,O201,Items!$V:$V,P201,Items!$W:$W,Q201)=1),0,1))</f>
        <v>0</v>
      </c>
      <c r="D201" s="24">
        <f t="shared" si="117"/>
        <v>45427</v>
      </c>
      <c r="E201" s="1" t="s">
        <v>202</v>
      </c>
      <c r="O201" s="1" t="s">
        <v>94</v>
      </c>
      <c r="P201" s="1" t="s">
        <v>109</v>
      </c>
      <c r="Q201" s="1" t="s">
        <v>113</v>
      </c>
      <c r="AA201" s="1">
        <f t="shared" si="116"/>
        <v>156920</v>
      </c>
      <c r="AC201" s="31" t="str">
        <f>IF(OR(RepP!$J$3="",RepP!$J$3=0,COUNTIF(Lists!$D:$D,RepP!$J$3)=0),Lists!$D$9,IF(RepP!$J$3=Lists!$D$9,Lists!$D$9,IF(RepP!$J$3=$E201,RepP!$J$3,"")))</f>
        <v/>
      </c>
    </row>
    <row r="202" spans="2:29" x14ac:dyDescent="0.3">
      <c r="B202" s="26">
        <f>IF(AND(O202=0,P202=0,Q202=0,Y202=0),0,IF(OR(COUNTIFS(Items!$E:$E,O202,Items!$F:$F,P202,Items!$G:$G,Q202)=1,COUNTIFS(Items!$M:$M,O202,Items!$N:$N,P202,Items!$O:$O,Q202)=1,COUNTIFS(Items!$U:$U,O202,Items!$V:$V,P202,Items!$W:$W,Q202)=1),0,1))</f>
        <v>0</v>
      </c>
      <c r="D202" s="24">
        <f t="shared" si="117"/>
        <v>45427</v>
      </c>
      <c r="E202" s="1" t="s">
        <v>203</v>
      </c>
      <c r="O202" s="1" t="s">
        <v>94</v>
      </c>
      <c r="P202" s="1" t="s">
        <v>109</v>
      </c>
      <c r="Q202" s="1" t="s">
        <v>114</v>
      </c>
      <c r="AA202" s="1">
        <f t="shared" si="116"/>
        <v>190939.78800000003</v>
      </c>
      <c r="AC202" s="31" t="str">
        <f>IF(OR(RepP!$J$3="",RepP!$J$3=0,COUNTIF(Lists!$D:$D,RepP!$J$3)=0),Lists!$D$9,IF(RepP!$J$3=Lists!$D$9,Lists!$D$9,IF(RepP!$J$3=$E202,RepP!$J$3,"")))</f>
        <v/>
      </c>
    </row>
    <row r="203" spans="2:29" x14ac:dyDescent="0.3">
      <c r="B203" s="26">
        <f>IF(AND(O203=0,P203=0,Q203=0,Y203=0),0,IF(OR(COUNTIFS(Items!$E:$E,O203,Items!$F:$F,P203,Items!$G:$G,Q203)=1,COUNTIFS(Items!$M:$M,O203,Items!$N:$N,P203,Items!$O:$O,Q203)=1,COUNTIFS(Items!$U:$U,O203,Items!$V:$V,P203,Items!$W:$W,Q203)=1),0,1))</f>
        <v>0</v>
      </c>
      <c r="D203" s="24">
        <f t="shared" si="117"/>
        <v>45427</v>
      </c>
      <c r="E203" s="1" t="s">
        <v>200</v>
      </c>
      <c r="O203" s="1" t="s">
        <v>94</v>
      </c>
      <c r="P203" s="1" t="s">
        <v>109</v>
      </c>
      <c r="Q203" s="1" t="s">
        <v>115</v>
      </c>
      <c r="AA203" s="1">
        <f t="shared" si="116"/>
        <v>257045.40000000002</v>
      </c>
      <c r="AC203" s="31" t="str">
        <f>IF(OR(RepP!$J$3="",RepP!$J$3=0,COUNTIF(Lists!$D:$D,RepP!$J$3)=0),Lists!$D$9,IF(RepP!$J$3=Lists!$D$9,Lists!$D$9,IF(RepP!$J$3=$E203,RepP!$J$3,"")))</f>
        <v/>
      </c>
    </row>
    <row r="204" spans="2:29" x14ac:dyDescent="0.3">
      <c r="B204" s="26">
        <f>IF(AND(O204=0,P204=0,Q204=0,Y204=0),0,IF(OR(COUNTIFS(Items!$E:$E,O204,Items!$F:$F,P204,Items!$G:$G,Q204)=1,COUNTIFS(Items!$M:$M,O204,Items!$N:$N,P204,Items!$O:$O,Q204)=1,COUNTIFS(Items!$U:$U,O204,Items!$V:$V,P204,Items!$W:$W,Q204)=1),0,1))</f>
        <v>0</v>
      </c>
      <c r="D204" s="24">
        <f t="shared" si="117"/>
        <v>45427</v>
      </c>
      <c r="E204" s="1" t="s">
        <v>201</v>
      </c>
      <c r="O204" s="1" t="s">
        <v>94</v>
      </c>
      <c r="P204" s="1" t="s">
        <v>109</v>
      </c>
      <c r="Q204" s="1" t="s">
        <v>116</v>
      </c>
      <c r="AA204" s="1">
        <f t="shared" si="116"/>
        <v>182951.40000000002</v>
      </c>
      <c r="AC204" s="31" t="str">
        <f>IF(OR(RepP!$J$3="",RepP!$J$3=0,COUNTIF(Lists!$D:$D,RepP!$J$3)=0),Lists!$D$9,IF(RepP!$J$3=Lists!$D$9,Lists!$D$9,IF(RepP!$J$3=$E204,RepP!$J$3,"")))</f>
        <v>Проект-2</v>
      </c>
    </row>
    <row r="205" spans="2:29" x14ac:dyDescent="0.3">
      <c r="B205" s="26">
        <f>IF(AND(O205=0,P205=0,Q205=0,Y205=0),0,IF(OR(COUNTIFS(Items!$E:$E,O205,Items!$F:$F,P205,Items!$G:$G,Q205)=1,COUNTIFS(Items!$M:$M,O205,Items!$N:$N,P205,Items!$O:$O,Q205)=1,COUNTIFS(Items!$U:$U,O205,Items!$V:$V,P205,Items!$W:$W,Q205)=1),0,1))</f>
        <v>0</v>
      </c>
      <c r="D205" s="24">
        <f t="shared" si="117"/>
        <v>45427</v>
      </c>
      <c r="E205" s="1" t="s">
        <v>202</v>
      </c>
      <c r="O205" s="1" t="s">
        <v>94</v>
      </c>
      <c r="P205" s="1" t="s">
        <v>109</v>
      </c>
      <c r="Q205" s="1" t="s">
        <v>117</v>
      </c>
      <c r="AA205" s="1">
        <f t="shared" si="116"/>
        <v>181106.70800000001</v>
      </c>
      <c r="AC205" s="31" t="str">
        <f>IF(OR(RepP!$J$3="",RepP!$J$3=0,COUNTIF(Lists!$D:$D,RepP!$J$3)=0),Lists!$D$9,IF(RepP!$J$3=Lists!$D$9,Lists!$D$9,IF(RepP!$J$3=$E205,RepP!$J$3,"")))</f>
        <v/>
      </c>
    </row>
    <row r="206" spans="2:29" x14ac:dyDescent="0.3">
      <c r="B206" s="26">
        <f>IF(AND(O206=0,P206=0,Q206=0,Y206=0),0,IF(OR(COUNTIFS(Items!$E:$E,O206,Items!$F:$F,P206,Items!$G:$G,Q206)=1,COUNTIFS(Items!$M:$M,O206,Items!$N:$N,P206,Items!$O:$O,Q206)=1,COUNTIFS(Items!$U:$U,O206,Items!$V:$V,P206,Items!$W:$W,Q206)=1),0,1))</f>
        <v>0</v>
      </c>
      <c r="D206" s="24">
        <f t="shared" si="117"/>
        <v>45427</v>
      </c>
      <c r="E206" s="1" t="s">
        <v>203</v>
      </c>
      <c r="O206" s="1" t="s">
        <v>94</v>
      </c>
      <c r="P206" s="1" t="s">
        <v>109</v>
      </c>
      <c r="Q206" s="1" t="s">
        <v>118</v>
      </c>
      <c r="AA206" s="1">
        <f t="shared" si="116"/>
        <v>218606.96328120001</v>
      </c>
      <c r="AC206" s="31" t="str">
        <f>IF(OR(RepP!$J$3="",RepP!$J$3=0,COUNTIF(Lists!$D:$D,RepP!$J$3)=0),Lists!$D$9,IF(RepP!$J$3=Lists!$D$9,Lists!$D$9,IF(RepP!$J$3=$E206,RepP!$J$3,"")))</f>
        <v/>
      </c>
    </row>
    <row r="207" spans="2:29" x14ac:dyDescent="0.3">
      <c r="B207" s="26">
        <f>IF(AND(O207=0,P207=0,Q207=0,Y207=0),0,IF(OR(COUNTIFS(Items!$E:$E,O207,Items!$F:$F,P207,Items!$G:$G,Q207)=1,COUNTIFS(Items!$M:$M,O207,Items!$N:$N,P207,Items!$O:$O,Q207)=1,COUNTIFS(Items!$U:$U,O207,Items!$V:$V,P207,Items!$W:$W,Q207)=1),0,1))</f>
        <v>0</v>
      </c>
      <c r="D207" s="24">
        <f t="shared" si="117"/>
        <v>45427</v>
      </c>
      <c r="E207" s="1" t="s">
        <v>200</v>
      </c>
      <c r="O207" s="1" t="s">
        <v>94</v>
      </c>
      <c r="P207" s="1" t="s">
        <v>109</v>
      </c>
      <c r="Q207" s="1" t="s">
        <v>119</v>
      </c>
      <c r="AA207" s="1">
        <f t="shared" si="116"/>
        <v>297855.81845999998</v>
      </c>
      <c r="AC207" s="31" t="str">
        <f>IF(OR(RepP!$J$3="",RepP!$J$3=0,COUNTIF(Lists!$D:$D,RepP!$J$3)=0),Lists!$D$9,IF(RepP!$J$3=Lists!$D$9,Lists!$D$9,IF(RepP!$J$3=$E207,RepP!$J$3,"")))</f>
        <v/>
      </c>
    </row>
    <row r="208" spans="2:29" x14ac:dyDescent="0.3">
      <c r="B208" s="26">
        <f>IF(AND(O208=0,P208=0,Q208=0,Y208=0),0,IF(OR(COUNTIFS(Items!$E:$E,O208,Items!$F:$F,P208,Items!$G:$G,Q208)=1,COUNTIFS(Items!$M:$M,O208,Items!$N:$N,P208,Items!$O:$O,Q208)=1,COUNTIFS(Items!$U:$U,O208,Items!$V:$V,P208,Items!$W:$W,Q208)=1),0,1))</f>
        <v>0</v>
      </c>
      <c r="D208" s="24">
        <f t="shared" si="117"/>
        <v>45427</v>
      </c>
      <c r="E208" s="1" t="s">
        <v>201</v>
      </c>
      <c r="O208" s="1" t="s">
        <v>94</v>
      </c>
      <c r="P208" s="1" t="s">
        <v>109</v>
      </c>
      <c r="Q208" s="1" t="s">
        <v>121</v>
      </c>
      <c r="AA208" s="1">
        <f t="shared" si="116"/>
        <v>213808.05786000003</v>
      </c>
      <c r="AC208" s="31" t="str">
        <f>IF(OR(RepP!$J$3="",RepP!$J$3=0,COUNTIF(Lists!$D:$D,RepP!$J$3)=0),Lists!$D$9,IF(RepP!$J$3=Lists!$D$9,Lists!$D$9,IF(RepP!$J$3=$E208,RepP!$J$3,"")))</f>
        <v>Проект-2</v>
      </c>
    </row>
    <row r="209" spans="2:29" x14ac:dyDescent="0.3">
      <c r="B209" s="26">
        <f>IF(AND(O209=0,P209=0,Q209=0,Y209=0),0,IF(OR(COUNTIFS(Items!$E:$E,O209,Items!$F:$F,P209,Items!$G:$G,Q209)=1,COUNTIFS(Items!$M:$M,O209,Items!$N:$N,P209,Items!$O:$O,Q209)=1,COUNTIFS(Items!$U:$U,O209,Items!$V:$V,P209,Items!$W:$W,Q209)=1),0,1))</f>
        <v>0</v>
      </c>
      <c r="D209" s="24">
        <f t="shared" si="117"/>
        <v>45427</v>
      </c>
      <c r="E209" s="1" t="s">
        <v>202</v>
      </c>
      <c r="O209" s="1" t="s">
        <v>94</v>
      </c>
      <c r="P209" s="1" t="s">
        <v>109</v>
      </c>
      <c r="Q209" s="1" t="s">
        <v>122</v>
      </c>
      <c r="AA209" s="1">
        <f t="shared" si="116"/>
        <v>208798.06998920004</v>
      </c>
      <c r="AC209" s="31" t="str">
        <f>IF(OR(RepP!$J$3="",RepP!$J$3=0,COUNTIF(Lists!$D:$D,RepP!$J$3)=0),Lists!$D$9,IF(RepP!$J$3=Lists!$D$9,Lists!$D$9,IF(RepP!$J$3=$E209,RepP!$J$3,"")))</f>
        <v/>
      </c>
    </row>
    <row r="210" spans="2:29" x14ac:dyDescent="0.3">
      <c r="B210" s="26">
        <f>IF(AND(O210=0,P210=0,Q210=0,Y210=0),0,IF(OR(COUNTIFS(Items!$E:$E,O210,Items!$F:$F,P210,Items!$G:$G,Q210)=1,COUNTIFS(Items!$M:$M,O210,Items!$N:$N,P210,Items!$O:$O,Q210)=1,COUNTIFS(Items!$U:$U,O210,Items!$V:$V,P210,Items!$W:$W,Q210)=1),0,1))</f>
        <v>0</v>
      </c>
      <c r="D210" s="24">
        <f t="shared" si="117"/>
        <v>45427</v>
      </c>
      <c r="E210" s="1" t="s">
        <v>203</v>
      </c>
      <c r="O210" s="1" t="s">
        <v>94</v>
      </c>
      <c r="P210" s="1" t="s">
        <v>109</v>
      </c>
      <c r="Q210" s="1" t="s">
        <v>123</v>
      </c>
      <c r="AA210" s="1">
        <f t="shared" si="116"/>
        <v>172692</v>
      </c>
      <c r="AC210" s="31" t="str">
        <f>IF(OR(RepP!$J$3="",RepP!$J$3=0,COUNTIF(Lists!$D:$D,RepP!$J$3)=0),Lists!$D$9,IF(RepP!$J$3=Lists!$D$9,Lists!$D$9,IF(RepP!$J$3=$E210,RepP!$J$3,"")))</f>
        <v/>
      </c>
    </row>
    <row r="211" spans="2:29" x14ac:dyDescent="0.3">
      <c r="B211" s="26">
        <f>IF(AND(O211=0,P211=0,Q211=0,Y211=0),0,IF(OR(COUNTIFS(Items!$E:$E,O211,Items!$F:$F,P211,Items!$G:$G,Q211)=1,COUNTIFS(Items!$M:$M,O211,Items!$N:$N,P211,Items!$O:$O,Q211)=1,COUNTIFS(Items!$U:$U,O211,Items!$V:$V,P211,Items!$W:$W,Q211)=1),0,1))</f>
        <v>0</v>
      </c>
      <c r="D211" s="24">
        <f t="shared" si="117"/>
        <v>45427</v>
      </c>
      <c r="E211" s="1" t="s">
        <v>200</v>
      </c>
      <c r="O211" s="1" t="s">
        <v>94</v>
      </c>
      <c r="P211" s="1" t="s">
        <v>109</v>
      </c>
      <c r="Q211" s="1" t="s">
        <v>124</v>
      </c>
      <c r="AA211" s="1">
        <f t="shared" si="116"/>
        <v>191880</v>
      </c>
      <c r="AC211" s="31" t="str">
        <f>IF(OR(RepP!$J$3="",RepP!$J$3=0,COUNTIF(Lists!$D:$D,RepP!$J$3)=0),Lists!$D$9,IF(RepP!$J$3=Lists!$D$9,Lists!$D$9,IF(RepP!$J$3=$E211,RepP!$J$3,"")))</f>
        <v/>
      </c>
    </row>
    <row r="212" spans="2:29" x14ac:dyDescent="0.3">
      <c r="B212" s="26">
        <f>IF(AND(O212=0,P212=0,Q212=0,Y212=0),0,IF(OR(COUNTIFS(Items!$E:$E,O212,Items!$F:$F,P212,Items!$G:$G,Q212)=1,COUNTIFS(Items!$M:$M,O212,Items!$N:$N,P212,Items!$O:$O,Q212)=1,COUNTIFS(Items!$U:$U,O212,Items!$V:$V,P212,Items!$W:$W,Q212)=1),0,1))</f>
        <v>0</v>
      </c>
      <c r="D212" s="24">
        <f t="shared" si="117"/>
        <v>45427</v>
      </c>
      <c r="E212" s="1" t="s">
        <v>201</v>
      </c>
      <c r="O212" s="1" t="s">
        <v>94</v>
      </c>
      <c r="P212" s="1" t="s">
        <v>109</v>
      </c>
      <c r="Q212" s="1" t="s">
        <v>125</v>
      </c>
      <c r="AA212" s="1">
        <f t="shared" si="116"/>
        <v>136920</v>
      </c>
      <c r="AC212" s="31" t="str">
        <f>IF(OR(RepP!$J$3="",RepP!$J$3=0,COUNTIF(Lists!$D:$D,RepP!$J$3)=0),Lists!$D$9,IF(RepP!$J$3=Lists!$D$9,Lists!$D$9,IF(RepP!$J$3=$E212,RepP!$J$3,"")))</f>
        <v>Проект-2</v>
      </c>
    </row>
    <row r="213" spans="2:29" x14ac:dyDescent="0.3">
      <c r="B213" s="26">
        <f>IF(AND(O213=0,P213=0,Q213=0,Y213=0),0,IF(OR(COUNTIFS(Items!$E:$E,O213,Items!$F:$F,P213,Items!$G:$G,Q213)=1,COUNTIFS(Items!$M:$M,O213,Items!$N:$N,P213,Items!$O:$O,Q213)=1,COUNTIFS(Items!$U:$U,O213,Items!$V:$V,P213,Items!$W:$W,Q213)=1),0,1))</f>
        <v>0</v>
      </c>
      <c r="D213" s="24">
        <f t="shared" si="117"/>
        <v>45427</v>
      </c>
      <c r="E213" s="1" t="s">
        <v>202</v>
      </c>
      <c r="O213" s="1" t="s">
        <v>94</v>
      </c>
      <c r="P213" s="1" t="s">
        <v>109</v>
      </c>
      <c r="Q213" s="1" t="s">
        <v>126</v>
      </c>
      <c r="AA213" s="1">
        <f t="shared" si="116"/>
        <v>180939.78800000003</v>
      </c>
      <c r="AC213" s="31" t="str">
        <f>IF(OR(RepP!$J$3="",RepP!$J$3=0,COUNTIF(Lists!$D:$D,RepP!$J$3)=0),Lists!$D$9,IF(RepP!$J$3=Lists!$D$9,Lists!$D$9,IF(RepP!$J$3=$E213,RepP!$J$3,"")))</f>
        <v/>
      </c>
    </row>
    <row r="214" spans="2:29" x14ac:dyDescent="0.3">
      <c r="B214" s="26">
        <f>IF(AND(O214=0,P214=0,Q214=0,Y214=0),0,IF(OR(COUNTIFS(Items!$E:$E,O214,Items!$F:$F,P214,Items!$G:$G,Q214)=1,COUNTIFS(Items!$M:$M,O214,Items!$N:$N,P214,Items!$O:$O,Q214)=1,COUNTIFS(Items!$U:$U,O214,Items!$V:$V,P214,Items!$W:$W,Q214)=1),0,1))</f>
        <v>0</v>
      </c>
      <c r="D214" s="24">
        <f t="shared" si="117"/>
        <v>45427</v>
      </c>
      <c r="E214" s="1" t="s">
        <v>203</v>
      </c>
      <c r="O214" s="1" t="s">
        <v>94</v>
      </c>
      <c r="P214" s="1" t="s">
        <v>109</v>
      </c>
      <c r="Q214" s="1" t="s">
        <v>127</v>
      </c>
      <c r="AA214" s="1">
        <f t="shared" si="116"/>
        <v>200495.41200000001</v>
      </c>
      <c r="AC214" s="31" t="str">
        <f>IF(OR(RepP!$J$3="",RepP!$J$3=0,COUNTIF(Lists!$D:$D,RepP!$J$3)=0),Lists!$D$9,IF(RepP!$J$3=Lists!$D$9,Lists!$D$9,IF(RepP!$J$3=$E214,RepP!$J$3,"")))</f>
        <v/>
      </c>
    </row>
    <row r="215" spans="2:29" x14ac:dyDescent="0.3">
      <c r="B215" s="26">
        <f>IF(AND(O215=0,P215=0,Q215=0,Y215=0),0,IF(OR(COUNTIFS(Items!$E:$E,O215,Items!$F:$F,P215,Items!$G:$G,Q215)=1,COUNTIFS(Items!$M:$M,O215,Items!$N:$N,P215,Items!$O:$O,Q215)=1,COUNTIFS(Items!$U:$U,O215,Items!$V:$V,P215,Items!$W:$W,Q215)=1),0,1))</f>
        <v>0</v>
      </c>
      <c r="D215" s="24">
        <f t="shared" si="117"/>
        <v>45427</v>
      </c>
      <c r="E215" s="1" t="s">
        <v>200</v>
      </c>
      <c r="O215" s="1" t="s">
        <v>94</v>
      </c>
      <c r="P215" s="1" t="s">
        <v>120</v>
      </c>
      <c r="Q215" s="1" t="s">
        <v>128</v>
      </c>
      <c r="AA215" s="1">
        <f t="shared" si="116"/>
        <v>225030.22199999998</v>
      </c>
      <c r="AC215" s="31" t="str">
        <f>IF(OR(RepP!$J$3="",RepP!$J$3=0,COUNTIF(Lists!$D:$D,RepP!$J$3)=0),Lists!$D$9,IF(RepP!$J$3=Lists!$D$9,Lists!$D$9,IF(RepP!$J$3=$E215,RepP!$J$3,"")))</f>
        <v/>
      </c>
    </row>
    <row r="216" spans="2:29" x14ac:dyDescent="0.3">
      <c r="B216" s="26">
        <f>IF(AND(O216=0,P216=0,Q216=0,Y216=0),0,IF(OR(COUNTIFS(Items!$E:$E,O216,Items!$F:$F,P216,Items!$G:$G,Q216)=1,COUNTIFS(Items!$M:$M,O216,Items!$N:$N,P216,Items!$O:$O,Q216)=1,COUNTIFS(Items!$U:$U,O216,Items!$V:$V,P216,Items!$W:$W,Q216)=1),0,1))</f>
        <v>0</v>
      </c>
      <c r="D216" s="24">
        <f t="shared" si="117"/>
        <v>45427</v>
      </c>
      <c r="E216" s="1" t="s">
        <v>201</v>
      </c>
      <c r="O216" s="1" t="s">
        <v>94</v>
      </c>
      <c r="P216" s="1" t="s">
        <v>120</v>
      </c>
      <c r="Q216" s="1" t="s">
        <v>129</v>
      </c>
      <c r="AA216" s="1">
        <f t="shared" si="116"/>
        <v>161106.70800000001</v>
      </c>
      <c r="AC216" s="31" t="str">
        <f>IF(OR(RepP!$J$3="",RepP!$J$3=0,COUNTIF(Lists!$D:$D,RepP!$J$3)=0),Lists!$D$9,IF(RepP!$J$3=Lists!$D$9,Lists!$D$9,IF(RepP!$J$3=$E216,RepP!$J$3,"")))</f>
        <v>Проект-2</v>
      </c>
    </row>
    <row r="217" spans="2:29" x14ac:dyDescent="0.3">
      <c r="B217" s="26">
        <f>IF(AND(O217=0,P217=0,Q217=0,Y217=0),0,IF(OR(COUNTIFS(Items!$E:$E,O217,Items!$F:$F,P217,Items!$G:$G,Q217)=1,COUNTIFS(Items!$M:$M,O217,Items!$N:$N,P217,Items!$O:$O,Q217)=1,COUNTIFS(Items!$U:$U,O217,Items!$V:$V,P217,Items!$W:$W,Q217)=1),0,1))</f>
        <v>0</v>
      </c>
      <c r="D217" s="24">
        <f t="shared" si="117"/>
        <v>45427</v>
      </c>
      <c r="E217" s="1" t="s">
        <v>202</v>
      </c>
      <c r="O217" s="1" t="s">
        <v>94</v>
      </c>
      <c r="P217" s="1" t="s">
        <v>120</v>
      </c>
      <c r="Q217" s="1" t="s">
        <v>130</v>
      </c>
      <c r="AA217" s="1">
        <f t="shared" si="116"/>
        <v>208606.96328120001</v>
      </c>
      <c r="AC217" s="31" t="str">
        <f>IF(OR(RepP!$J$3="",RepP!$J$3=0,COUNTIF(Lists!$D:$D,RepP!$J$3)=0),Lists!$D$9,IF(RepP!$J$3=Lists!$D$9,Lists!$D$9,IF(RepP!$J$3=$E217,RepP!$J$3,"")))</f>
        <v/>
      </c>
    </row>
    <row r="218" spans="2:29" x14ac:dyDescent="0.3">
      <c r="B218" s="26">
        <f>IF(AND(O218=0,P218=0,Q218=0,Y218=0),0,IF(OR(COUNTIFS(Items!$E:$E,O218,Items!$F:$F,P218,Items!$G:$G,Q218)=1,COUNTIFS(Items!$M:$M,O218,Items!$N:$N,P218,Items!$O:$O,Q218)=1,COUNTIFS(Items!$U:$U,O218,Items!$V:$V,P218,Items!$W:$W,Q218)=1),0,1))</f>
        <v>0</v>
      </c>
      <c r="D218" s="24">
        <f t="shared" si="117"/>
        <v>45427</v>
      </c>
      <c r="E218" s="1" t="s">
        <v>203</v>
      </c>
      <c r="O218" s="1" t="s">
        <v>94</v>
      </c>
      <c r="P218" s="1" t="s">
        <v>120</v>
      </c>
      <c r="Q218" s="1" t="s">
        <v>169</v>
      </c>
      <c r="AA218" s="1">
        <f t="shared" si="116"/>
        <v>232327.53839880001</v>
      </c>
      <c r="AC218" s="31" t="str">
        <f>IF(OR(RepP!$J$3="",RepP!$J$3=0,COUNTIF(Lists!$D:$D,RepP!$J$3)=0),Lists!$D$9,IF(RepP!$J$3=Lists!$D$9,Lists!$D$9,IF(RepP!$J$3=$E218,RepP!$J$3,"")))</f>
        <v/>
      </c>
    </row>
    <row r="219" spans="2:29" x14ac:dyDescent="0.3">
      <c r="B219" s="26">
        <f>IF(AND(O219=0,P219=0,Q219=0,Y219=0),0,IF(OR(COUNTIFS(Items!$E:$E,O219,Items!$F:$F,P219,Items!$G:$G,Q219)=1,COUNTIFS(Items!$M:$M,O219,Items!$N:$N,P219,Items!$O:$O,Q219)=1,COUNTIFS(Items!$U:$U,O219,Items!$V:$V,P219,Items!$W:$W,Q219)=1),0,1))</f>
        <v>0</v>
      </c>
      <c r="D219" s="24">
        <f t="shared" si="117"/>
        <v>45427</v>
      </c>
      <c r="E219" s="1" t="s">
        <v>200</v>
      </c>
      <c r="O219" s="1" t="s">
        <v>94</v>
      </c>
      <c r="P219" s="1" t="s">
        <v>120</v>
      </c>
      <c r="Q219" s="1" t="s">
        <v>170</v>
      </c>
      <c r="AA219" s="1">
        <f t="shared" si="116"/>
        <v>262983.91116780002</v>
      </c>
      <c r="AC219" s="31" t="str">
        <f>IF(OR(RepP!$J$3="",RepP!$J$3=0,COUNTIF(Lists!$D:$D,RepP!$J$3)=0),Lists!$D$9,IF(RepP!$J$3=Lists!$D$9,Lists!$D$9,IF(RepP!$J$3=$E219,RepP!$J$3,"")))</f>
        <v/>
      </c>
    </row>
    <row r="220" spans="2:29" x14ac:dyDescent="0.3">
      <c r="B220" s="26">
        <f>IF(AND(O220=0,P220=0,Q220=0,Y220=0),0,IF(OR(COUNTIFS(Items!$E:$E,O220,Items!$F:$F,P220,Items!$G:$G,Q220)=1,COUNTIFS(Items!$M:$M,O220,Items!$N:$N,P220,Items!$O:$O,Q220)=1,COUNTIFS(Items!$U:$U,O220,Items!$V:$V,P220,Items!$W:$W,Q220)=1),0,1))</f>
        <v>0</v>
      </c>
      <c r="D220" s="24">
        <f t="shared" si="117"/>
        <v>45427</v>
      </c>
      <c r="E220" s="1" t="s">
        <v>201</v>
      </c>
      <c r="O220" s="1" t="s">
        <v>94</v>
      </c>
      <c r="P220" s="1" t="s">
        <v>120</v>
      </c>
      <c r="Q220" s="1" t="s">
        <v>171</v>
      </c>
      <c r="AA220" s="1">
        <f t="shared" si="116"/>
        <v>188798.06998920004</v>
      </c>
      <c r="AC220" s="31" t="str">
        <f>IF(OR(RepP!$J$3="",RepP!$J$3=0,COUNTIF(Lists!$D:$D,RepP!$J$3)=0),Lists!$D$9,IF(RepP!$J$3=Lists!$D$9,Lists!$D$9,IF(RepP!$J$3=$E220,RepP!$J$3,"")))</f>
        <v>Проект-2</v>
      </c>
    </row>
    <row r="221" spans="2:29" x14ac:dyDescent="0.3">
      <c r="B221" s="26">
        <f>IF(AND(O221=0,P221=0,Q221=0,Y221=0),0,IF(OR(COUNTIFS(Items!$E:$E,O221,Items!$F:$F,P221,Items!$G:$G,Q221)=1,COUNTIFS(Items!$M:$M,O221,Items!$N:$N,P221,Items!$O:$O,Q221)=1,COUNTIFS(Items!$U:$U,O221,Items!$V:$V,P221,Items!$W:$W,Q221)=1),0,1))</f>
        <v>0</v>
      </c>
      <c r="D221" s="24">
        <f t="shared" si="117"/>
        <v>45427</v>
      </c>
      <c r="E221" s="1" t="s">
        <v>202</v>
      </c>
      <c r="O221" s="1" t="s">
        <v>94</v>
      </c>
      <c r="P221" s="1" t="s">
        <v>120</v>
      </c>
      <c r="Q221" s="1" t="s">
        <v>172</v>
      </c>
      <c r="AA221" s="1">
        <f t="shared" si="116"/>
        <v>162692</v>
      </c>
      <c r="AC221" s="31" t="str">
        <f>IF(OR(RepP!$J$3="",RepP!$J$3=0,COUNTIF(Lists!$D:$D,RepP!$J$3)=0),Lists!$D$9,IF(RepP!$J$3=Lists!$D$9,Lists!$D$9,IF(RepP!$J$3=$E221,RepP!$J$3,"")))</f>
        <v/>
      </c>
    </row>
    <row r="222" spans="2:29" x14ac:dyDescent="0.3">
      <c r="B222" s="26">
        <f>IF(AND(O222=0,P222=0,Q222=0,Y222=0),0,IF(OR(COUNTIFS(Items!$E:$E,O222,Items!$F:$F,P222,Items!$G:$G,Q222)=1,COUNTIFS(Items!$M:$M,O222,Items!$N:$N,P222,Items!$O:$O,Q222)=1,COUNTIFS(Items!$U:$U,O222,Items!$V:$V,P222,Items!$W:$W,Q222)=1),0,1))</f>
        <v>0</v>
      </c>
      <c r="D222" s="24">
        <f t="shared" si="117"/>
        <v>45427</v>
      </c>
      <c r="E222" s="1" t="s">
        <v>203</v>
      </c>
      <c r="O222" s="1" t="s">
        <v>94</v>
      </c>
      <c r="P222" s="1" t="s">
        <v>120</v>
      </c>
      <c r="Q222" s="1" t="s">
        <v>173</v>
      </c>
      <c r="AA222" s="1">
        <f t="shared" si="116"/>
        <v>149666.4</v>
      </c>
      <c r="AC222" s="31" t="str">
        <f>IF(OR(RepP!$J$3="",RepP!$J$3=0,COUNTIF(Lists!$D:$D,RepP!$J$3)=0),Lists!$D$9,IF(RepP!$J$3=Lists!$D$9,Lists!$D$9,IF(RepP!$J$3=$E222,RepP!$J$3,"")))</f>
        <v/>
      </c>
    </row>
    <row r="223" spans="2:29" x14ac:dyDescent="0.3">
      <c r="B223" s="26">
        <f>IF(AND(O223=0,P223=0,Q223=0,Y223=0),0,IF(OR(COUNTIFS(Items!$E:$E,O223,Items!$F:$F,P223,Items!$G:$G,Q223)=1,COUNTIFS(Items!$M:$M,O223,Items!$N:$N,P223,Items!$O:$O,Q223)=1,COUNTIFS(Items!$U:$U,O223,Items!$V:$V,P223,Items!$W:$W,Q223)=1),0,1))</f>
        <v>0</v>
      </c>
      <c r="D223" s="24">
        <f t="shared" si="117"/>
        <v>45427</v>
      </c>
      <c r="E223" s="1" t="s">
        <v>200</v>
      </c>
      <c r="O223" s="1" t="s">
        <v>94</v>
      </c>
      <c r="P223" s="1" t="s">
        <v>120</v>
      </c>
      <c r="Q223" s="1" t="s">
        <v>174</v>
      </c>
      <c r="AA223" s="1">
        <f t="shared" si="116"/>
        <v>168411.6</v>
      </c>
      <c r="AC223" s="31" t="str">
        <f>IF(OR(RepP!$J$3="",RepP!$J$3=0,COUNTIF(Lists!$D:$D,RepP!$J$3)=0),Lists!$D$9,IF(RepP!$J$3=Lists!$D$9,Lists!$D$9,IF(RepP!$J$3=$E223,RepP!$J$3,"")))</f>
        <v/>
      </c>
    </row>
    <row r="224" spans="2:29" x14ac:dyDescent="0.3">
      <c r="B224" s="26">
        <f>IF(AND(O224=0,P224=0,Q224=0,Y224=0),0,IF(OR(COUNTIFS(Items!$E:$E,O224,Items!$F:$F,P224,Items!$G:$G,Q224)=1,COUNTIFS(Items!$M:$M,O224,Items!$N:$N,P224,Items!$O:$O,Q224)=1,COUNTIFS(Items!$U:$U,O224,Items!$V:$V,P224,Items!$W:$W,Q224)=1),0,1))</f>
        <v>0</v>
      </c>
      <c r="D224" s="24">
        <f t="shared" si="117"/>
        <v>45427</v>
      </c>
      <c r="E224" s="1" t="s">
        <v>201</v>
      </c>
      <c r="O224" s="1" t="s">
        <v>94</v>
      </c>
      <c r="P224" s="1" t="s">
        <v>120</v>
      </c>
      <c r="Q224" s="1" t="s">
        <v>175</v>
      </c>
      <c r="AA224" s="1">
        <f t="shared" si="116"/>
        <v>160939.78800000003</v>
      </c>
      <c r="AC224" s="31" t="str">
        <f>IF(OR(RepP!$J$3="",RepP!$J$3=0,COUNTIF(Lists!$D:$D,RepP!$J$3)=0),Lists!$D$9,IF(RepP!$J$3=Lists!$D$9,Lists!$D$9,IF(RepP!$J$3=$E224,RepP!$J$3,"")))</f>
        <v>Проект-2</v>
      </c>
    </row>
    <row r="225" spans="2:29" x14ac:dyDescent="0.3">
      <c r="B225" s="26">
        <f>IF(AND(O225=0,P225=0,Q225=0,Y225=0),0,IF(OR(COUNTIFS(Items!$E:$E,O225,Items!$F:$F,P225,Items!$G:$G,Q225)=1,COUNTIFS(Items!$M:$M,O225,Items!$N:$N,P225,Items!$O:$O,Q225)=1,COUNTIFS(Items!$U:$U,O225,Items!$V:$V,P225,Items!$W:$W,Q225)=1),0,1))</f>
        <v>0</v>
      </c>
      <c r="D225" s="24">
        <f t="shared" si="117"/>
        <v>45427</v>
      </c>
      <c r="E225" s="1" t="s">
        <v>202</v>
      </c>
      <c r="O225" s="1" t="s">
        <v>94</v>
      </c>
      <c r="P225" s="1" t="s">
        <v>131</v>
      </c>
      <c r="Q225" s="1" t="s">
        <v>132</v>
      </c>
      <c r="AA225" s="1">
        <f t="shared" si="116"/>
        <v>190495.41200000001</v>
      </c>
      <c r="AC225" s="31" t="str">
        <f>IF(OR(RepP!$J$3="",RepP!$J$3=0,COUNTIF(Lists!$D:$D,RepP!$J$3)=0),Lists!$D$9,IF(RepP!$J$3=Lists!$D$9,Lists!$D$9,IF(RepP!$J$3=$E225,RepP!$J$3,"")))</f>
        <v/>
      </c>
    </row>
    <row r="226" spans="2:29" x14ac:dyDescent="0.3">
      <c r="B226" s="26">
        <f>IF(AND(O226=0,P226=0,Q226=0,Y226=0),0,IF(OR(COUNTIFS(Items!$E:$E,O226,Items!$F:$F,P226,Items!$G:$G,Q226)=1,COUNTIFS(Items!$M:$M,O226,Items!$N:$N,P226,Items!$O:$O,Q226)=1,COUNTIFS(Items!$U:$U,O226,Items!$V:$V,P226,Items!$W:$W,Q226)=1),0,1))</f>
        <v>0</v>
      </c>
      <c r="D226" s="24">
        <f t="shared" si="117"/>
        <v>45427</v>
      </c>
      <c r="E226" s="1" t="s">
        <v>203</v>
      </c>
      <c r="O226" s="1" t="s">
        <v>94</v>
      </c>
      <c r="P226" s="1" t="s">
        <v>131</v>
      </c>
      <c r="Q226" s="1" t="s">
        <v>133</v>
      </c>
      <c r="AA226" s="1">
        <f t="shared" si="116"/>
        <v>175523.57316</v>
      </c>
      <c r="AC226" s="31" t="str">
        <f>IF(OR(RepP!$J$3="",RepP!$J$3=0,COUNTIF(Lists!$D:$D,RepP!$J$3)=0),Lists!$D$9,IF(RepP!$J$3=Lists!$D$9,Lists!$D$9,IF(RepP!$J$3=$E226,RepP!$J$3,"")))</f>
        <v/>
      </c>
    </row>
    <row r="227" spans="2:29" x14ac:dyDescent="0.3">
      <c r="B227" s="26">
        <f>IF(AND(O227=0,P227=0,Q227=0,Y227=0),0,IF(OR(COUNTIFS(Items!$E:$E,O227,Items!$F:$F,P227,Items!$G:$G,Q227)=1,COUNTIFS(Items!$M:$M,O227,Items!$N:$N,P227,Items!$O:$O,Q227)=1,COUNTIFS(Items!$U:$U,O227,Items!$V:$V,P227,Items!$W:$W,Q227)=1),0,1))</f>
        <v>0</v>
      </c>
      <c r="D227" s="24">
        <f t="shared" si="117"/>
        <v>45427</v>
      </c>
      <c r="E227" s="1" t="s">
        <v>200</v>
      </c>
      <c r="O227" s="1" t="s">
        <v>94</v>
      </c>
      <c r="P227" s="1" t="s">
        <v>131</v>
      </c>
      <c r="Q227" s="1" t="s">
        <v>134</v>
      </c>
      <c r="AA227" s="1">
        <f t="shared" si="116"/>
        <v>198161.25084000002</v>
      </c>
      <c r="AC227" s="31" t="str">
        <f>IF(OR(RepP!$J$3="",RepP!$J$3=0,COUNTIF(Lists!$D:$D,RepP!$J$3)=0),Lists!$D$9,IF(RepP!$J$3=Lists!$D$9,Lists!$D$9,IF(RepP!$J$3=$E227,RepP!$J$3,"")))</f>
        <v/>
      </c>
    </row>
    <row r="228" spans="2:29" x14ac:dyDescent="0.3">
      <c r="B228" s="26">
        <f>IF(AND(O228=0,P228=0,Q228=0,Y228=0),0,IF(OR(COUNTIFS(Items!$E:$E,O228,Items!$F:$F,P228,Items!$G:$G,Q228)=1,COUNTIFS(Items!$M:$M,O228,Items!$N:$N,P228,Items!$O:$O,Q228)=1,COUNTIFS(Items!$U:$U,O228,Items!$V:$V,P228,Items!$W:$W,Q228)=1),0,1))</f>
        <v>0</v>
      </c>
      <c r="D228" s="24">
        <f t="shared" si="117"/>
        <v>45427</v>
      </c>
      <c r="E228" s="1" t="s">
        <v>201</v>
      </c>
      <c r="O228" s="1" t="s">
        <v>94</v>
      </c>
      <c r="P228" s="1" t="s">
        <v>131</v>
      </c>
      <c r="Q228" s="1" t="s">
        <v>135</v>
      </c>
      <c r="AA228" s="1">
        <f t="shared" si="116"/>
        <v>188606.96328120001</v>
      </c>
      <c r="AC228" s="31" t="str">
        <f>IF(OR(RepP!$J$3="",RepP!$J$3=0,COUNTIF(Lists!$D:$D,RepP!$J$3)=0),Lists!$D$9,IF(RepP!$J$3=Lists!$D$9,Lists!$D$9,IF(RepP!$J$3=$E228,RepP!$J$3,"")))</f>
        <v>Проект-2</v>
      </c>
    </row>
    <row r="229" spans="2:29" x14ac:dyDescent="0.3">
      <c r="B229" s="26">
        <f>IF(AND(O229=0,P229=0,Q229=0,Y229=0),0,IF(OR(COUNTIFS(Items!$E:$E,O229,Items!$F:$F,P229,Items!$G:$G,Q229)=1,COUNTIFS(Items!$M:$M,O229,Items!$N:$N,P229,Items!$O:$O,Q229)=1,COUNTIFS(Items!$U:$U,O229,Items!$V:$V,P229,Items!$W:$W,Q229)=1),0,1))</f>
        <v>0</v>
      </c>
      <c r="D229" s="24">
        <f t="shared" si="117"/>
        <v>45427</v>
      </c>
      <c r="E229" s="1" t="s">
        <v>202</v>
      </c>
      <c r="O229" s="1" t="s">
        <v>94</v>
      </c>
      <c r="P229" s="1" t="s">
        <v>131</v>
      </c>
      <c r="Q229" s="1" t="s">
        <v>136</v>
      </c>
      <c r="AA229" s="1">
        <f t="shared" si="116"/>
        <v>222327.53839880001</v>
      </c>
      <c r="AC229" s="31" t="str">
        <f>IF(OR(RepP!$J$3="",RepP!$J$3=0,COUNTIF(Lists!$D:$D,RepP!$J$3)=0),Lists!$D$9,IF(RepP!$J$3=Lists!$D$9,Lists!$D$9,IF(RepP!$J$3=$E229,RepP!$J$3,"")))</f>
        <v/>
      </c>
    </row>
    <row r="230" spans="2:29" x14ac:dyDescent="0.3">
      <c r="B230" s="26">
        <f>IF(AND(O230=0,P230=0,Q230=0,Y230=0),0,IF(OR(COUNTIFS(Items!$E:$E,O230,Items!$F:$F,P230,Items!$G:$G,Q230)=1,COUNTIFS(Items!$M:$M,O230,Items!$N:$N,P230,Items!$O:$O,Q230)=1,COUNTIFS(Items!$U:$U,O230,Items!$V:$V,P230,Items!$W:$W,Q230)=1),0,1))</f>
        <v>0</v>
      </c>
      <c r="D230" s="24">
        <f t="shared" si="117"/>
        <v>45427</v>
      </c>
      <c r="E230" s="1" t="s">
        <v>203</v>
      </c>
      <c r="O230" s="1" t="s">
        <v>94</v>
      </c>
      <c r="P230" s="1" t="s">
        <v>131</v>
      </c>
      <c r="Q230" s="1" t="s">
        <v>137</v>
      </c>
      <c r="AA230" s="1">
        <f t="shared" si="116"/>
        <v>205127.45071088403</v>
      </c>
      <c r="AC230" s="31" t="str">
        <f>IF(OR(RepP!$J$3="",RepP!$J$3=0,COUNTIF(Lists!$D:$D,RepP!$J$3)=0),Lists!$D$9,IF(RepP!$J$3=Lists!$D$9,Lists!$D$9,IF(RepP!$J$3=$E230,RepP!$J$3,"")))</f>
        <v/>
      </c>
    </row>
    <row r="231" spans="2:29" x14ac:dyDescent="0.3">
      <c r="B231" s="26">
        <f>IF(AND(O231=0,P231=0,Q231=0,Y231=0),0,IF(OR(COUNTIFS(Items!$E:$E,O231,Items!$F:$F,P231,Items!$G:$G,Q231)=1,COUNTIFS(Items!$M:$M,O231,Items!$N:$N,P231,Items!$O:$O,Q231)=1,COUNTIFS(Items!$U:$U,O231,Items!$V:$V,P231,Items!$W:$W,Q231)=1),0,1))</f>
        <v>0</v>
      </c>
      <c r="D231" s="24">
        <f t="shared" si="117"/>
        <v>45427</v>
      </c>
      <c r="E231" s="1" t="s">
        <v>200</v>
      </c>
      <c r="O231" s="1" t="s">
        <v>94</v>
      </c>
      <c r="P231" s="1" t="s">
        <v>131</v>
      </c>
      <c r="Q231" s="1" t="s">
        <v>138</v>
      </c>
      <c r="AA231" s="1">
        <f t="shared" si="116"/>
        <v>232221.62608671605</v>
      </c>
      <c r="AC231" s="31" t="str">
        <f>IF(OR(RepP!$J$3="",RepP!$J$3=0,COUNTIF(Lists!$D:$D,RepP!$J$3)=0),Lists!$D$9,IF(RepP!$J$3=Lists!$D$9,Lists!$D$9,IF(RepP!$J$3=$E231,RepP!$J$3,"")))</f>
        <v/>
      </c>
    </row>
    <row r="232" spans="2:29" x14ac:dyDescent="0.3">
      <c r="B232" s="26">
        <f>IF(AND(O232=0,P232=0,Q232=0,Y232=0),0,IF(OR(COUNTIFS(Items!$E:$E,O232,Items!$F:$F,P232,Items!$G:$G,Q232)=1,COUNTIFS(Items!$M:$M,O232,Items!$N:$N,P232,Items!$O:$O,Q232)=1,COUNTIFS(Items!$U:$U,O232,Items!$V:$V,P232,Items!$W:$W,Q232)=1),0,1))</f>
        <v>0</v>
      </c>
      <c r="D232" s="24">
        <f t="shared" si="117"/>
        <v>45427</v>
      </c>
      <c r="E232" s="1" t="s">
        <v>201</v>
      </c>
      <c r="O232" s="1" t="s">
        <v>94</v>
      </c>
      <c r="P232" s="1" t="s">
        <v>131</v>
      </c>
      <c r="Q232" s="1" t="s">
        <v>139</v>
      </c>
      <c r="AA232" s="1">
        <f t="shared" si="116"/>
        <v>142692</v>
      </c>
      <c r="AC232" s="31" t="str">
        <f>IF(OR(RepP!$J$3="",RepP!$J$3=0,COUNTIF(Lists!$D:$D,RepP!$J$3)=0),Lists!$D$9,IF(RepP!$J$3=Lists!$D$9,Lists!$D$9,IF(RepP!$J$3=$E232,RepP!$J$3,"")))</f>
        <v>Проект-2</v>
      </c>
    </row>
    <row r="233" spans="2:29" x14ac:dyDescent="0.3">
      <c r="B233" s="26">
        <f>IF(AND(O233=0,P233=0,Q233=0,Y233=0),0,IF(OR(COUNTIFS(Items!$E:$E,O233,Items!$F:$F,P233,Items!$G:$G,Q233)=1,COUNTIFS(Items!$M:$M,O233,Items!$N:$N,P233,Items!$O:$O,Q233)=1,COUNTIFS(Items!$U:$U,O233,Items!$V:$V,P233,Items!$W:$W,Q233)=1),0,1))</f>
        <v>0</v>
      </c>
      <c r="D233" s="24">
        <f t="shared" si="117"/>
        <v>45427</v>
      </c>
      <c r="E233" s="1" t="s">
        <v>202</v>
      </c>
      <c r="O233" s="1" t="s">
        <v>94</v>
      </c>
      <c r="P233" s="1" t="s">
        <v>131</v>
      </c>
      <c r="Q233" s="1" t="s">
        <v>140</v>
      </c>
      <c r="AA233" s="1">
        <f t="shared" si="116"/>
        <v>139666.4</v>
      </c>
      <c r="AC233" s="31" t="str">
        <f>IF(OR(RepP!$J$3="",RepP!$J$3=0,COUNTIF(Lists!$D:$D,RepP!$J$3)=0),Lists!$D$9,IF(RepP!$J$3=Lists!$D$9,Lists!$D$9,IF(RepP!$J$3=$E233,RepP!$J$3,"")))</f>
        <v/>
      </c>
    </row>
    <row r="234" spans="2:29" x14ac:dyDescent="0.3">
      <c r="B234" s="26">
        <f>IF(AND(O234=0,P234=0,Q234=0,Y234=0),0,IF(OR(COUNTIFS(Items!$E:$E,O234,Items!$F:$F,P234,Items!$G:$G,Q234)=1,COUNTIFS(Items!$M:$M,O234,Items!$N:$N,P234,Items!$O:$O,Q234)=1,COUNTIFS(Items!$U:$U,O234,Items!$V:$V,P234,Items!$W:$W,Q234)=1),0,1))</f>
        <v>0</v>
      </c>
      <c r="D234" s="24">
        <f t="shared" si="117"/>
        <v>45427</v>
      </c>
      <c r="E234" s="1" t="s">
        <v>203</v>
      </c>
      <c r="O234" s="1" t="s">
        <v>94</v>
      </c>
      <c r="P234" s="1" t="s">
        <v>131</v>
      </c>
      <c r="Q234" s="1" t="s">
        <v>141</v>
      </c>
      <c r="AA234" s="1">
        <f t="shared" si="116"/>
        <v>131361.04800000001</v>
      </c>
      <c r="AC234" s="31" t="str">
        <f>IF(OR(RepP!$J$3="",RepP!$J$3=0,COUNTIF(Lists!$D:$D,RepP!$J$3)=0),Lists!$D$9,IF(RepP!$J$3=Lists!$D$9,Lists!$D$9,IF(RepP!$J$3=$E234,RepP!$J$3,"")))</f>
        <v/>
      </c>
    </row>
    <row r="235" spans="2:29" x14ac:dyDescent="0.3">
      <c r="B235" s="26">
        <f>IF(AND(O235=0,P235=0,Q235=0,Y235=0),0,IF(OR(COUNTIFS(Items!$E:$E,O235,Items!$F:$F,P235,Items!$G:$G,Q235)=1,COUNTIFS(Items!$M:$M,O235,Items!$N:$N,P235,Items!$O:$O,Q235)=1,COUNTIFS(Items!$U:$U,O235,Items!$V:$V,P235,Items!$W:$W,Q235)=1),0,1))</f>
        <v>0</v>
      </c>
      <c r="D235" s="24">
        <f t="shared" si="117"/>
        <v>45427</v>
      </c>
      <c r="E235" s="1" t="s">
        <v>200</v>
      </c>
      <c r="O235" s="1" t="s">
        <v>59</v>
      </c>
      <c r="P235" s="1" t="s">
        <v>60</v>
      </c>
      <c r="Q235" s="1" t="s">
        <v>61</v>
      </c>
      <c r="AA235" s="1">
        <f>167%*SUM(AA177:AA234)</f>
        <v>19641178.696651317</v>
      </c>
      <c r="AC235" s="31" t="str">
        <f>IF(OR(RepP!$J$3="",RepP!$J$3=0,COUNTIF(Lists!$D:$D,RepP!$J$3)=0),Lists!$D$9,IF(RepP!$J$3=Lists!$D$9,Lists!$D$9,IF(RepP!$J$3=$E235,RepP!$J$3,"")))</f>
        <v/>
      </c>
    </row>
    <row r="236" spans="2:29" x14ac:dyDescent="0.3">
      <c r="B236" s="26">
        <f>IF(AND(O236=0,P236=0,Q236=0,Y236=0),0,IF(OR(COUNTIFS(Items!$E:$E,O236,Items!$F:$F,P236,Items!$G:$G,Q236)=1,COUNTIFS(Items!$M:$M,O236,Items!$N:$N,P236,Items!$O:$O,Q236)=1,COUNTIFS(Items!$U:$U,O236,Items!$V:$V,P236,Items!$W:$W,Q236)=1),0,1))</f>
        <v>0</v>
      </c>
      <c r="D236" s="24">
        <f>D235-45</f>
        <v>45382</v>
      </c>
      <c r="E236" s="1" t="s">
        <v>201</v>
      </c>
      <c r="O236" s="1" t="s">
        <v>84</v>
      </c>
      <c r="P236" s="1" t="s">
        <v>86</v>
      </c>
      <c r="Q236" s="1" t="s">
        <v>61</v>
      </c>
      <c r="Y236" s="1">
        <f>20%*AA235</f>
        <v>3928235.7393302638</v>
      </c>
      <c r="AC236" s="31" t="str">
        <f>IF(OR(RepP!$J$3="",RepP!$J$3=0,COUNTIF(Lists!$D:$D,RepP!$J$3)=0),Lists!$D$9,IF(RepP!$J$3=Lists!$D$9,Lists!$D$9,IF(RepP!$J$3=$E236,RepP!$J$3,"")))</f>
        <v>Проект-2</v>
      </c>
    </row>
    <row r="237" spans="2:29" x14ac:dyDescent="0.3">
      <c r="B237" s="26">
        <f>IF(AND(O237=0,P237=0,Q237=0,Y237=0),0,IF(OR(COUNTIFS(Items!$E:$E,O237,Items!$F:$F,P237,Items!$G:$G,Q237)=1,COUNTIFS(Items!$M:$M,O237,Items!$N:$N,P237,Items!$O:$O,Q237)=1,COUNTIFS(Items!$U:$U,O237,Items!$V:$V,P237,Items!$W:$W,Q237)=1),0,1))</f>
        <v>0</v>
      </c>
      <c r="D237" s="24">
        <f>D235-21</f>
        <v>45406</v>
      </c>
      <c r="E237" s="1" t="s">
        <v>202</v>
      </c>
      <c r="O237" s="1" t="s">
        <v>84</v>
      </c>
      <c r="P237" s="1" t="s">
        <v>86</v>
      </c>
      <c r="Q237" s="1" t="s">
        <v>61</v>
      </c>
      <c r="Y237" s="1">
        <f>20%*AA235</f>
        <v>3928235.7393302638</v>
      </c>
      <c r="AC237" s="31" t="str">
        <f>IF(OR(RepP!$J$3="",RepP!$J$3=0,COUNTIF(Lists!$D:$D,RepP!$J$3)=0),Lists!$D$9,IF(RepP!$J$3=Lists!$D$9,Lists!$D$9,IF(RepP!$J$3=$E237,RepP!$J$3,"")))</f>
        <v/>
      </c>
    </row>
    <row r="238" spans="2:29" x14ac:dyDescent="0.3">
      <c r="B238" s="26">
        <f>IF(AND(O238=0,P238=0,Q238=0,Y238=0),0,IF(OR(COUNTIFS(Items!$E:$E,O238,Items!$F:$F,P238,Items!$G:$G,Q238)=1,COUNTIFS(Items!$M:$M,O238,Items!$N:$N,P238,Items!$O:$O,Q238)=1,COUNTIFS(Items!$U:$U,O238,Items!$V:$V,P238,Items!$W:$W,Q238)=1),0,1))</f>
        <v>0</v>
      </c>
      <c r="D238" s="24">
        <f>D235</f>
        <v>45427</v>
      </c>
      <c r="E238" s="1" t="s">
        <v>203</v>
      </c>
      <c r="O238" s="1" t="s">
        <v>84</v>
      </c>
      <c r="P238" s="1" t="s">
        <v>86</v>
      </c>
      <c r="Q238" s="1" t="s">
        <v>61</v>
      </c>
      <c r="Y238" s="1">
        <f>30%*AA235</f>
        <v>5892353.6089953948</v>
      </c>
      <c r="AC238" s="31" t="str">
        <f>IF(OR(RepP!$J$3="",RepP!$J$3=0,COUNTIF(Lists!$D:$D,RepP!$J$3)=0),Lists!$D$9,IF(RepP!$J$3=Lists!$D$9,Lists!$D$9,IF(RepP!$J$3=$E238,RepP!$J$3,"")))</f>
        <v/>
      </c>
    </row>
    <row r="239" spans="2:29" x14ac:dyDescent="0.3">
      <c r="B239" s="26">
        <f>IF(AND(O239=0,P239=0,Q239=0,Y239=0),0,IF(OR(COUNTIFS(Items!$E:$E,O239,Items!$F:$F,P239,Items!$G:$G,Q239)=1,COUNTIFS(Items!$M:$M,O239,Items!$N:$N,P239,Items!$O:$O,Q239)=1,COUNTIFS(Items!$U:$U,O239,Items!$V:$V,P239,Items!$W:$W,Q239)=1),0,1))</f>
        <v>0</v>
      </c>
      <c r="D239" s="24">
        <f>D235+45</f>
        <v>45472</v>
      </c>
      <c r="E239" s="1" t="s">
        <v>200</v>
      </c>
      <c r="O239" s="1" t="s">
        <v>84</v>
      </c>
      <c r="P239" s="1" t="s">
        <v>86</v>
      </c>
      <c r="Q239" s="1" t="s">
        <v>61</v>
      </c>
      <c r="Y239" s="1">
        <f>30%*AA235</f>
        <v>5892353.6089953948</v>
      </c>
      <c r="AC239" s="31" t="str">
        <f>IF(OR(RepP!$J$3="",RepP!$J$3=0,COUNTIF(Lists!$D:$D,RepP!$J$3)=0),Lists!$D$9,IF(RepP!$J$3=Lists!$D$9,Lists!$D$9,IF(RepP!$J$3=$E239,RepP!$J$3,"")))</f>
        <v/>
      </c>
    </row>
    <row r="240" spans="2:29" x14ac:dyDescent="0.3">
      <c r="B240" s="26">
        <f>IF(AND(O240=0,P240=0,Q240=0,Y240=0),0,IF(OR(COUNTIFS(Items!$E:$E,O240,Items!$F:$F,P240,Items!$G:$G,Q240)=1,COUNTIFS(Items!$M:$M,O240,Items!$N:$N,P240,Items!$O:$O,Q240)=1,COUNTIFS(Items!$U:$U,O240,Items!$V:$V,P240,Items!$W:$W,Q240)=1),0,1))</f>
        <v>0</v>
      </c>
      <c r="D240" s="24">
        <v>45458</v>
      </c>
      <c r="E240" s="1" t="s">
        <v>201</v>
      </c>
      <c r="O240" s="1" t="s">
        <v>94</v>
      </c>
      <c r="P240" s="1" t="s">
        <v>65</v>
      </c>
      <c r="Q240" s="1" t="s">
        <v>66</v>
      </c>
      <c r="AA240" s="1">
        <f>45%*Y3</f>
        <v>450000</v>
      </c>
      <c r="AC240" s="31" t="str">
        <f>IF(OR(RepP!$J$3="",RepP!$J$3=0,COUNTIF(Lists!$D:$D,RepP!$J$3)=0),Lists!$D$9,IF(RepP!$J$3=Lists!$D$9,Lists!$D$9,IF(RepP!$J$3=$E240,RepP!$J$3,"")))</f>
        <v>Проект-2</v>
      </c>
    </row>
    <row r="241" spans="2:29" x14ac:dyDescent="0.3">
      <c r="B241" s="26">
        <f>IF(AND(O241=0,P241=0,Q241=0,Y241=0),0,IF(OR(COUNTIFS(Items!$E:$E,O241,Items!$F:$F,P241,Items!$G:$G,Q241)=1,COUNTIFS(Items!$M:$M,O241,Items!$N:$N,P241,Items!$O:$O,Q241)=1,COUNTIFS(Items!$U:$U,O241,Items!$V:$V,P241,Items!$W:$W,Q241)=1),0,1))</f>
        <v>0</v>
      </c>
      <c r="D241" s="24">
        <f>D240</f>
        <v>45458</v>
      </c>
      <c r="E241" s="1" t="s">
        <v>202</v>
      </c>
      <c r="O241" s="1" t="s">
        <v>94</v>
      </c>
      <c r="P241" s="1" t="s">
        <v>65</v>
      </c>
      <c r="Q241" s="1" t="s">
        <v>67</v>
      </c>
      <c r="AA241" s="1">
        <f t="shared" ref="AA241:AA297" si="118">45%*Y4</f>
        <v>418500</v>
      </c>
      <c r="AC241" s="31" t="str">
        <f>IF(OR(RepP!$J$3="",RepP!$J$3=0,COUNTIF(Lists!$D:$D,RepP!$J$3)=0),Lists!$D$9,IF(RepP!$J$3=Lists!$D$9,Lists!$D$9,IF(RepP!$J$3=$E241,RepP!$J$3,"")))</f>
        <v/>
      </c>
    </row>
    <row r="242" spans="2:29" x14ac:dyDescent="0.3">
      <c r="B242" s="26">
        <f>IF(AND(O242=0,P242=0,Q242=0,Y242=0),0,IF(OR(COUNTIFS(Items!$E:$E,O242,Items!$F:$F,P242,Items!$G:$G,Q242)=1,COUNTIFS(Items!$M:$M,O242,Items!$N:$N,P242,Items!$O:$O,Q242)=1,COUNTIFS(Items!$U:$U,O242,Items!$V:$V,P242,Items!$W:$W,Q242)=1),0,1))</f>
        <v>0</v>
      </c>
      <c r="D242" s="24">
        <f t="shared" ref="D242:D298" si="119">D241</f>
        <v>45458</v>
      </c>
      <c r="E242" s="1" t="s">
        <v>203</v>
      </c>
      <c r="O242" s="1" t="s">
        <v>94</v>
      </c>
      <c r="P242" s="1" t="s">
        <v>65</v>
      </c>
      <c r="Q242" s="1" t="s">
        <v>68</v>
      </c>
      <c r="AA242" s="1">
        <f t="shared" si="118"/>
        <v>481500</v>
      </c>
      <c r="AC242" s="31" t="str">
        <f>IF(OR(RepP!$J$3="",RepP!$J$3=0,COUNTIF(Lists!$D:$D,RepP!$J$3)=0),Lists!$D$9,IF(RepP!$J$3=Lists!$D$9,Lists!$D$9,IF(RepP!$J$3=$E242,RepP!$J$3,"")))</f>
        <v/>
      </c>
    </row>
    <row r="243" spans="2:29" x14ac:dyDescent="0.3">
      <c r="B243" s="26">
        <f>IF(AND(O243=0,P243=0,Q243=0,Y243=0),0,IF(OR(COUNTIFS(Items!$E:$E,O243,Items!$F:$F,P243,Items!$G:$G,Q243)=1,COUNTIFS(Items!$M:$M,O243,Items!$N:$N,P243,Items!$O:$O,Q243)=1,COUNTIFS(Items!$U:$U,O243,Items!$V:$V,P243,Items!$W:$W,Q243)=1),0,1))</f>
        <v>0</v>
      </c>
      <c r="D243" s="24">
        <f t="shared" si="119"/>
        <v>45458</v>
      </c>
      <c r="E243" s="1" t="s">
        <v>200</v>
      </c>
      <c r="O243" s="1" t="s">
        <v>94</v>
      </c>
      <c r="P243" s="1" t="s">
        <v>65</v>
      </c>
      <c r="Q243" s="1" t="s">
        <v>77</v>
      </c>
      <c r="AA243" s="1">
        <f t="shared" si="118"/>
        <v>447795</v>
      </c>
      <c r="AC243" s="31" t="str">
        <f>IF(OR(RepP!$J$3="",RepP!$J$3=0,COUNTIF(Lists!$D:$D,RepP!$J$3)=0),Lists!$D$9,IF(RepP!$J$3=Lists!$D$9,Lists!$D$9,IF(RepP!$J$3=$E243,RepP!$J$3,"")))</f>
        <v/>
      </c>
    </row>
    <row r="244" spans="2:29" x14ac:dyDescent="0.3">
      <c r="B244" s="26">
        <f>IF(AND(O244=0,P244=0,Q244=0,Y244=0),0,IF(OR(COUNTIFS(Items!$E:$E,O244,Items!$F:$F,P244,Items!$G:$G,Q244)=1,COUNTIFS(Items!$M:$M,O244,Items!$N:$N,P244,Items!$O:$O,Q244)=1,COUNTIFS(Items!$U:$U,O244,Items!$V:$V,P244,Items!$W:$W,Q244)=1),0,1))</f>
        <v>0</v>
      </c>
      <c r="D244" s="24">
        <f t="shared" si="119"/>
        <v>45458</v>
      </c>
      <c r="E244" s="1" t="s">
        <v>201</v>
      </c>
      <c r="O244" s="1" t="s">
        <v>94</v>
      </c>
      <c r="P244" s="1" t="s">
        <v>65</v>
      </c>
      <c r="Q244" s="1" t="s">
        <v>78</v>
      </c>
      <c r="AA244" s="1">
        <f t="shared" si="118"/>
        <v>515205</v>
      </c>
      <c r="AC244" s="31" t="str">
        <f>IF(OR(RepP!$J$3="",RepP!$J$3=0,COUNTIF(Lists!$D:$D,RepP!$J$3)=0),Lists!$D$9,IF(RepP!$J$3=Lists!$D$9,Lists!$D$9,IF(RepP!$J$3=$E244,RepP!$J$3,"")))</f>
        <v>Проект-2</v>
      </c>
    </row>
    <row r="245" spans="2:29" x14ac:dyDescent="0.3">
      <c r="B245" s="26">
        <f>IF(AND(O245=0,P245=0,Q245=0,Y245=0),0,IF(OR(COUNTIFS(Items!$E:$E,O245,Items!$F:$F,P245,Items!$G:$G,Q245)=1,COUNTIFS(Items!$M:$M,O245,Items!$N:$N,P245,Items!$O:$O,Q245)=1,COUNTIFS(Items!$U:$U,O245,Items!$V:$V,P245,Items!$W:$W,Q245)=1),0,1))</f>
        <v>0</v>
      </c>
      <c r="D245" s="24">
        <f t="shared" si="119"/>
        <v>45458</v>
      </c>
      <c r="E245" s="1" t="s">
        <v>202</v>
      </c>
      <c r="O245" s="1" t="s">
        <v>94</v>
      </c>
      <c r="P245" s="1" t="s">
        <v>65</v>
      </c>
      <c r="Q245" s="1" t="s">
        <v>79</v>
      </c>
      <c r="AA245" s="1">
        <f t="shared" si="118"/>
        <v>479140.65</v>
      </c>
      <c r="AC245" s="31" t="str">
        <f>IF(OR(RepP!$J$3="",RepP!$J$3=0,COUNTIF(Lists!$D:$D,RepP!$J$3)=0),Lists!$D$9,IF(RepP!$J$3=Lists!$D$9,Lists!$D$9,IF(RepP!$J$3=$E245,RepP!$J$3,"")))</f>
        <v/>
      </c>
    </row>
    <row r="246" spans="2:29" x14ac:dyDescent="0.3">
      <c r="B246" s="26">
        <f>IF(AND(O246=0,P246=0,Q246=0,Y246=0),0,IF(OR(COUNTIFS(Items!$E:$E,O246,Items!$F:$F,P246,Items!$G:$G,Q246)=1,COUNTIFS(Items!$M:$M,O246,Items!$N:$N,P246,Items!$O:$O,Q246)=1,COUNTIFS(Items!$U:$U,O246,Items!$V:$V,P246,Items!$W:$W,Q246)=1),0,1))</f>
        <v>0</v>
      </c>
      <c r="D246" s="24">
        <f t="shared" si="119"/>
        <v>45458</v>
      </c>
      <c r="E246" s="1" t="s">
        <v>203</v>
      </c>
      <c r="O246" s="1" t="s">
        <v>94</v>
      </c>
      <c r="P246" s="1" t="s">
        <v>65</v>
      </c>
      <c r="Q246" s="1" t="s">
        <v>80</v>
      </c>
      <c r="AA246" s="1">
        <f t="shared" si="118"/>
        <v>551269.35</v>
      </c>
      <c r="AC246" s="31" t="str">
        <f>IF(OR(RepP!$J$3="",RepP!$J$3=0,COUNTIF(Lists!$D:$D,RepP!$J$3)=0),Lists!$D$9,IF(RepP!$J$3=Lists!$D$9,Lists!$D$9,IF(RepP!$J$3=$E246,RepP!$J$3,"")))</f>
        <v/>
      </c>
    </row>
    <row r="247" spans="2:29" x14ac:dyDescent="0.3">
      <c r="B247" s="26">
        <f>IF(AND(O247=0,P247=0,Q247=0,Y247=0),0,IF(OR(COUNTIFS(Items!$E:$E,O247,Items!$F:$F,P247,Items!$G:$G,Q247)=1,COUNTIFS(Items!$M:$M,O247,Items!$N:$N,P247,Items!$O:$O,Q247)=1,COUNTIFS(Items!$U:$U,O247,Items!$V:$V,P247,Items!$W:$W,Q247)=1),0,1))</f>
        <v>0</v>
      </c>
      <c r="D247" s="24">
        <f t="shared" si="119"/>
        <v>45458</v>
      </c>
      <c r="E247" s="1" t="s">
        <v>200</v>
      </c>
      <c r="O247" s="1" t="s">
        <v>94</v>
      </c>
      <c r="P247" s="1" t="s">
        <v>65</v>
      </c>
      <c r="Q247" s="1" t="s">
        <v>165</v>
      </c>
      <c r="AA247" s="1">
        <f t="shared" si="118"/>
        <v>512680.49550000002</v>
      </c>
      <c r="AC247" s="31" t="str">
        <f>IF(OR(RepP!$J$3="",RepP!$J$3=0,COUNTIF(Lists!$D:$D,RepP!$J$3)=0),Lists!$D$9,IF(RepP!$J$3=Lists!$D$9,Lists!$D$9,IF(RepP!$J$3=$E247,RepP!$J$3,"")))</f>
        <v/>
      </c>
    </row>
    <row r="248" spans="2:29" x14ac:dyDescent="0.3">
      <c r="B248" s="26">
        <f>IF(AND(O248=0,P248=0,Q248=0,Y248=0),0,IF(OR(COUNTIFS(Items!$E:$E,O248,Items!$F:$F,P248,Items!$G:$G,Q248)=1,COUNTIFS(Items!$M:$M,O248,Items!$N:$N,P248,Items!$O:$O,Q248)=1,COUNTIFS(Items!$U:$U,O248,Items!$V:$V,P248,Items!$W:$W,Q248)=1),0,1))</f>
        <v>0</v>
      </c>
      <c r="D248" s="24">
        <f t="shared" si="119"/>
        <v>45458</v>
      </c>
      <c r="E248" s="1" t="s">
        <v>201</v>
      </c>
      <c r="O248" s="1" t="s">
        <v>94</v>
      </c>
      <c r="P248" s="1" t="s">
        <v>65</v>
      </c>
      <c r="Q248" s="1" t="s">
        <v>166</v>
      </c>
      <c r="AA248" s="1">
        <f t="shared" si="118"/>
        <v>589858.20449999999</v>
      </c>
      <c r="AC248" s="31" t="str">
        <f>IF(OR(RepP!$J$3="",RepP!$J$3=0,COUNTIF(Lists!$D:$D,RepP!$J$3)=0),Lists!$D$9,IF(RepP!$J$3=Lists!$D$9,Lists!$D$9,IF(RepP!$J$3=$E248,RepP!$J$3,"")))</f>
        <v>Проект-2</v>
      </c>
    </row>
    <row r="249" spans="2:29" x14ac:dyDescent="0.3">
      <c r="B249" s="26">
        <f>IF(AND(O249=0,P249=0,Q249=0,Y249=0),0,IF(OR(COUNTIFS(Items!$E:$E,O249,Items!$F:$F,P249,Items!$G:$G,Q249)=1,COUNTIFS(Items!$M:$M,O249,Items!$N:$N,P249,Items!$O:$O,Q249)=1,COUNTIFS(Items!$U:$U,O249,Items!$V:$V,P249,Items!$W:$W,Q249)=1),0,1))</f>
        <v>0</v>
      </c>
      <c r="D249" s="24">
        <f t="shared" si="119"/>
        <v>45458</v>
      </c>
      <c r="E249" s="1" t="s">
        <v>202</v>
      </c>
      <c r="O249" s="1" t="s">
        <v>94</v>
      </c>
      <c r="P249" s="1" t="s">
        <v>65</v>
      </c>
      <c r="Q249" s="1" t="s">
        <v>167</v>
      </c>
      <c r="AA249" s="1">
        <f t="shared" si="118"/>
        <v>548568.13018500002</v>
      </c>
      <c r="AC249" s="31" t="str">
        <f>IF(OR(RepP!$J$3="",RepP!$J$3=0,COUNTIF(Lists!$D:$D,RepP!$J$3)=0),Lists!$D$9,IF(RepP!$J$3=Lists!$D$9,Lists!$D$9,IF(RepP!$J$3=$E249,RepP!$J$3,"")))</f>
        <v/>
      </c>
    </row>
    <row r="250" spans="2:29" x14ac:dyDescent="0.3">
      <c r="B250" s="26">
        <f>IF(AND(O250=0,P250=0,Q250=0,Y250=0),0,IF(OR(COUNTIFS(Items!$E:$E,O250,Items!$F:$F,P250,Items!$G:$G,Q250)=1,COUNTIFS(Items!$M:$M,O250,Items!$N:$N,P250,Items!$O:$O,Q250)=1,COUNTIFS(Items!$U:$U,O250,Items!$V:$V,P250,Items!$W:$W,Q250)=1),0,1))</f>
        <v>0</v>
      </c>
      <c r="D250" s="24">
        <f t="shared" si="119"/>
        <v>45458</v>
      </c>
      <c r="E250" s="1" t="s">
        <v>203</v>
      </c>
      <c r="O250" s="1" t="s">
        <v>94</v>
      </c>
      <c r="P250" s="1" t="s">
        <v>65</v>
      </c>
      <c r="Q250" s="1" t="s">
        <v>168</v>
      </c>
      <c r="AA250" s="1">
        <f t="shared" si="118"/>
        <v>631148.27881500009</v>
      </c>
      <c r="AC250" s="31" t="str">
        <f>IF(OR(RepP!$J$3="",RepP!$J$3=0,COUNTIF(Lists!$D:$D,RepP!$J$3)=0),Lists!$D$9,IF(RepP!$J$3=Lists!$D$9,Lists!$D$9,IF(RepP!$J$3=$E250,RepP!$J$3,"")))</f>
        <v/>
      </c>
    </row>
    <row r="251" spans="2:29" x14ac:dyDescent="0.3">
      <c r="B251" s="26">
        <f>IF(AND(O251=0,P251=0,Q251=0,Y251=0),0,IF(OR(COUNTIFS(Items!$E:$E,O251,Items!$F:$F,P251,Items!$G:$G,Q251)=1,COUNTIFS(Items!$M:$M,O251,Items!$N:$N,P251,Items!$O:$O,Q251)=1,COUNTIFS(Items!$U:$U,O251,Items!$V:$V,P251,Items!$W:$W,Q251)=1),0,1))</f>
        <v>0</v>
      </c>
      <c r="D251" s="24">
        <f t="shared" si="119"/>
        <v>45458</v>
      </c>
      <c r="E251" s="1" t="s">
        <v>200</v>
      </c>
      <c r="O251" s="1" t="s">
        <v>94</v>
      </c>
      <c r="P251" s="1" t="s">
        <v>69</v>
      </c>
      <c r="Q251" s="1" t="s">
        <v>70</v>
      </c>
      <c r="AA251" s="1">
        <f t="shared" si="118"/>
        <v>405000</v>
      </c>
      <c r="AC251" s="31" t="str">
        <f>IF(OR(RepP!$J$3="",RepP!$J$3=0,COUNTIF(Lists!$D:$D,RepP!$J$3)=0),Lists!$D$9,IF(RepP!$J$3=Lists!$D$9,Lists!$D$9,IF(RepP!$J$3=$E251,RepP!$J$3,"")))</f>
        <v/>
      </c>
    </row>
    <row r="252" spans="2:29" x14ac:dyDescent="0.3">
      <c r="B252" s="26">
        <f>IF(AND(O252=0,P252=0,Q252=0,Y252=0),0,IF(OR(COUNTIFS(Items!$E:$E,O252,Items!$F:$F,P252,Items!$G:$G,Q252)=1,COUNTIFS(Items!$M:$M,O252,Items!$N:$N,P252,Items!$O:$O,Q252)=1,COUNTIFS(Items!$U:$U,O252,Items!$V:$V,P252,Items!$W:$W,Q252)=1),0,1))</f>
        <v>0</v>
      </c>
      <c r="D252" s="24">
        <f t="shared" si="119"/>
        <v>45458</v>
      </c>
      <c r="E252" s="1" t="s">
        <v>201</v>
      </c>
      <c r="O252" s="1" t="s">
        <v>94</v>
      </c>
      <c r="P252" s="1" t="s">
        <v>69</v>
      </c>
      <c r="Q252" s="1" t="s">
        <v>71</v>
      </c>
      <c r="AA252" s="1">
        <f t="shared" si="118"/>
        <v>396000</v>
      </c>
      <c r="AC252" s="31" t="str">
        <f>IF(OR(RepP!$J$3="",RepP!$J$3=0,COUNTIF(Lists!$D:$D,RepP!$J$3)=0),Lists!$D$9,IF(RepP!$J$3=Lists!$D$9,Lists!$D$9,IF(RepP!$J$3=$E252,RepP!$J$3,"")))</f>
        <v>Проект-2</v>
      </c>
    </row>
    <row r="253" spans="2:29" x14ac:dyDescent="0.3">
      <c r="B253" s="26">
        <f>IF(AND(O253=0,P253=0,Q253=0,Y253=0),0,IF(OR(COUNTIFS(Items!$E:$E,O253,Items!$F:$F,P253,Items!$G:$G,Q253)=1,COUNTIFS(Items!$M:$M,O253,Items!$N:$N,P253,Items!$O:$O,Q253)=1,COUNTIFS(Items!$U:$U,O253,Items!$V:$V,P253,Items!$W:$W,Q253)=1),0,1))</f>
        <v>0</v>
      </c>
      <c r="D253" s="24">
        <f t="shared" si="119"/>
        <v>45458</v>
      </c>
      <c r="E253" s="1" t="s">
        <v>202</v>
      </c>
      <c r="O253" s="1" t="s">
        <v>94</v>
      </c>
      <c r="P253" s="1" t="s">
        <v>69</v>
      </c>
      <c r="Q253" s="1" t="s">
        <v>72</v>
      </c>
      <c r="AA253" s="1">
        <f t="shared" si="118"/>
        <v>375570</v>
      </c>
      <c r="AC253" s="31" t="str">
        <f>IF(OR(RepP!$J$3="",RepP!$J$3=0,COUNTIF(Lists!$D:$D,RepP!$J$3)=0),Lists!$D$9,IF(RepP!$J$3=Lists!$D$9,Lists!$D$9,IF(RepP!$J$3=$E253,RepP!$J$3,"")))</f>
        <v/>
      </c>
    </row>
    <row r="254" spans="2:29" x14ac:dyDescent="0.3">
      <c r="B254" s="26">
        <f>IF(AND(O254=0,P254=0,Q254=0,Y254=0),0,IF(OR(COUNTIFS(Items!$E:$E,O254,Items!$F:$F,P254,Items!$G:$G,Q254)=1,COUNTIFS(Items!$M:$M,O254,Items!$N:$N,P254,Items!$O:$O,Q254)=1,COUNTIFS(Items!$U:$U,O254,Items!$V:$V,P254,Items!$W:$W,Q254)=1),0,1))</f>
        <v>0</v>
      </c>
      <c r="D254" s="24">
        <f t="shared" si="119"/>
        <v>45458</v>
      </c>
      <c r="E254" s="1" t="s">
        <v>203</v>
      </c>
      <c r="O254" s="1" t="s">
        <v>94</v>
      </c>
      <c r="P254" s="1" t="s">
        <v>69</v>
      </c>
      <c r="Q254" s="1" t="s">
        <v>73</v>
      </c>
      <c r="AA254" s="1">
        <f t="shared" si="118"/>
        <v>550787.85</v>
      </c>
      <c r="AC254" s="31" t="str">
        <f>IF(OR(RepP!$J$3="",RepP!$J$3=0,COUNTIF(Lists!$D:$D,RepP!$J$3)=0),Lists!$D$9,IF(RepP!$J$3=Lists!$D$9,Lists!$D$9,IF(RepP!$J$3=$E254,RepP!$J$3,"")))</f>
        <v/>
      </c>
    </row>
    <row r="255" spans="2:29" x14ac:dyDescent="0.3">
      <c r="B255" s="26">
        <f>IF(AND(O255=0,P255=0,Q255=0,Y255=0),0,IF(OR(COUNTIFS(Items!$E:$E,O255,Items!$F:$F,P255,Items!$G:$G,Q255)=1,COUNTIFS(Items!$M:$M,O255,Items!$N:$N,P255,Items!$O:$O,Q255)=1,COUNTIFS(Items!$U:$U,O255,Items!$V:$V,P255,Items!$W:$W,Q255)=1),0,1))</f>
        <v>0</v>
      </c>
      <c r="D255" s="24">
        <f t="shared" si="119"/>
        <v>45458</v>
      </c>
      <c r="E255" s="1" t="s">
        <v>200</v>
      </c>
      <c r="O255" s="1" t="s">
        <v>94</v>
      </c>
      <c r="P255" s="1" t="s">
        <v>69</v>
      </c>
      <c r="Q255" s="1" t="s">
        <v>74</v>
      </c>
      <c r="AA255" s="1">
        <f t="shared" si="118"/>
        <v>470205</v>
      </c>
      <c r="AC255" s="31" t="str">
        <f>IF(OR(RepP!$J$3="",RepP!$J$3=0,COUNTIF(Lists!$D:$D,RepP!$J$3)=0),Lists!$D$9,IF(RepP!$J$3=Lists!$D$9,Lists!$D$9,IF(RepP!$J$3=$E255,RepP!$J$3,"")))</f>
        <v/>
      </c>
    </row>
    <row r="256" spans="2:29" x14ac:dyDescent="0.3">
      <c r="B256" s="26">
        <f>IF(AND(O256=0,P256=0,Q256=0,Y256=0),0,IF(OR(COUNTIFS(Items!$E:$E,O256,Items!$F:$F,P256,Items!$G:$G,Q256)=1,COUNTIFS(Items!$M:$M,O256,Items!$N:$N,P256,Items!$O:$O,Q256)=1,COUNTIFS(Items!$U:$U,O256,Items!$V:$V,P256,Items!$W:$W,Q256)=1),0,1))</f>
        <v>0</v>
      </c>
      <c r="D256" s="24">
        <f t="shared" si="119"/>
        <v>45458</v>
      </c>
      <c r="E256" s="1" t="s">
        <v>201</v>
      </c>
      <c r="O256" s="1" t="s">
        <v>94</v>
      </c>
      <c r="P256" s="1" t="s">
        <v>69</v>
      </c>
      <c r="Q256" s="1" t="s">
        <v>75</v>
      </c>
      <c r="AA256" s="1">
        <f t="shared" si="118"/>
        <v>456640.65</v>
      </c>
      <c r="AC256" s="31" t="str">
        <f>IF(OR(RepP!$J$3="",RepP!$J$3=0,COUNTIF(Lists!$D:$D,RepP!$J$3)=0),Lists!$D$9,IF(RepP!$J$3=Lists!$D$9,Lists!$D$9,IF(RepP!$J$3=$E256,RepP!$J$3,"")))</f>
        <v>Проект-2</v>
      </c>
    </row>
    <row r="257" spans="2:29" x14ac:dyDescent="0.3">
      <c r="B257" s="26">
        <f>IF(AND(O257=0,P257=0,Q257=0,Y257=0),0,IF(OR(COUNTIFS(Items!$E:$E,O257,Items!$F:$F,P257,Items!$G:$G,Q257)=1,COUNTIFS(Items!$M:$M,O257,Items!$N:$N,P257,Items!$O:$O,Q257)=1,COUNTIFS(Items!$U:$U,O257,Items!$V:$V,P257,Items!$W:$W,Q257)=1),0,1))</f>
        <v>0</v>
      </c>
      <c r="D257" s="24">
        <f t="shared" si="119"/>
        <v>45458</v>
      </c>
      <c r="E257" s="1" t="s">
        <v>202</v>
      </c>
      <c r="O257" s="1" t="s">
        <v>94</v>
      </c>
      <c r="P257" s="1" t="s">
        <v>69</v>
      </c>
      <c r="Q257" s="1" t="s">
        <v>76</v>
      </c>
      <c r="AA257" s="1">
        <f t="shared" si="118"/>
        <v>429990.09300000005</v>
      </c>
      <c r="AC257" s="31" t="str">
        <f>IF(OR(RepP!$J$3="",RepP!$J$3=0,COUNTIF(Lists!$D:$D,RepP!$J$3)=0),Lists!$D$9,IF(RepP!$J$3=Lists!$D$9,Lists!$D$9,IF(RepP!$J$3=$E257,RepP!$J$3,"")))</f>
        <v/>
      </c>
    </row>
    <row r="258" spans="2:29" x14ac:dyDescent="0.3">
      <c r="B258" s="26">
        <f>IF(AND(O258=0,P258=0,Q258=0,Y258=0),0,IF(OR(COUNTIFS(Items!$E:$E,O258,Items!$F:$F,P258,Items!$G:$G,Q258)=1,COUNTIFS(Items!$M:$M,O258,Items!$N:$N,P258,Items!$O:$O,Q258)=1,COUNTIFS(Items!$U:$U,O258,Items!$V:$V,P258,Items!$W:$W,Q258)=1),0,1))</f>
        <v>0</v>
      </c>
      <c r="D258" s="24">
        <f t="shared" si="119"/>
        <v>45458</v>
      </c>
      <c r="E258" s="1" t="s">
        <v>203</v>
      </c>
      <c r="O258" s="1" t="s">
        <v>94</v>
      </c>
      <c r="P258" s="1" t="s">
        <v>69</v>
      </c>
      <c r="Q258" s="1" t="s">
        <v>81</v>
      </c>
      <c r="AA258" s="1">
        <f t="shared" si="118"/>
        <v>630597.00946500001</v>
      </c>
      <c r="AC258" s="31" t="str">
        <f>IF(OR(RepP!$J$3="",RepP!$J$3=0,COUNTIF(Lists!$D:$D,RepP!$J$3)=0),Lists!$D$9,IF(RepP!$J$3=Lists!$D$9,Lists!$D$9,IF(RepP!$J$3=$E258,RepP!$J$3,"")))</f>
        <v/>
      </c>
    </row>
    <row r="259" spans="2:29" x14ac:dyDescent="0.3">
      <c r="B259" s="26">
        <f>IF(AND(O259=0,P259=0,Q259=0,Y259=0),0,IF(OR(COUNTIFS(Items!$E:$E,O259,Items!$F:$F,P259,Items!$G:$G,Q259)=1,COUNTIFS(Items!$M:$M,O259,Items!$N:$N,P259,Items!$O:$O,Q259)=1,COUNTIFS(Items!$U:$U,O259,Items!$V:$V,P259,Items!$W:$W,Q259)=1),0,1))</f>
        <v>0</v>
      </c>
      <c r="D259" s="24">
        <f t="shared" si="119"/>
        <v>45458</v>
      </c>
      <c r="E259" s="1" t="s">
        <v>200</v>
      </c>
      <c r="O259" s="1" t="s">
        <v>94</v>
      </c>
      <c r="P259" s="1" t="s">
        <v>69</v>
      </c>
      <c r="Q259" s="1" t="s">
        <v>82</v>
      </c>
      <c r="AA259" s="1">
        <f t="shared" si="118"/>
        <v>544858.20449999999</v>
      </c>
      <c r="AC259" s="31" t="str">
        <f>IF(OR(RepP!$J$3="",RepP!$J$3=0,COUNTIF(Lists!$D:$D,RepP!$J$3)=0),Lists!$D$9,IF(RepP!$J$3=Lists!$D$9,Lists!$D$9,IF(RepP!$J$3=$E259,RepP!$J$3,"")))</f>
        <v/>
      </c>
    </row>
    <row r="260" spans="2:29" x14ac:dyDescent="0.3">
      <c r="B260" s="26">
        <f>IF(AND(O260=0,P260=0,Q260=0,Y260=0),0,IF(OR(COUNTIFS(Items!$E:$E,O260,Items!$F:$F,P260,Items!$G:$G,Q260)=1,COUNTIFS(Items!$M:$M,O260,Items!$N:$N,P260,Items!$O:$O,Q260)=1,COUNTIFS(Items!$U:$U,O260,Items!$V:$V,P260,Items!$W:$W,Q260)=1),0,1))</f>
        <v>0</v>
      </c>
      <c r="D260" s="24">
        <f t="shared" si="119"/>
        <v>45458</v>
      </c>
      <c r="E260" s="1" t="s">
        <v>201</v>
      </c>
      <c r="O260" s="1" t="s">
        <v>94</v>
      </c>
      <c r="P260" s="1" t="s">
        <v>69</v>
      </c>
      <c r="Q260" s="1" t="s">
        <v>83</v>
      </c>
      <c r="AA260" s="1">
        <f t="shared" si="118"/>
        <v>526068.13018500002</v>
      </c>
      <c r="AC260" s="31" t="str">
        <f>IF(OR(RepP!$J$3="",RepP!$J$3=0,COUNTIF(Lists!$D:$D,RepP!$J$3)=0),Lists!$D$9,IF(RepP!$J$3=Lists!$D$9,Lists!$D$9,IF(RepP!$J$3=$E260,RepP!$J$3,"")))</f>
        <v>Проект-2</v>
      </c>
    </row>
    <row r="261" spans="2:29" x14ac:dyDescent="0.3">
      <c r="B261" s="26">
        <f>IF(AND(O261=0,P261=0,Q261=0,Y261=0),0,IF(OR(COUNTIFS(Items!$E:$E,O261,Items!$F:$F,P261,Items!$G:$G,Q261)=1,COUNTIFS(Items!$M:$M,O261,Items!$N:$N,P261,Items!$O:$O,Q261)=1,COUNTIFS(Items!$U:$U,O261,Items!$V:$V,P261,Items!$W:$W,Q261)=1),0,1))</f>
        <v>0</v>
      </c>
      <c r="D261" s="24">
        <f t="shared" si="119"/>
        <v>45458</v>
      </c>
      <c r="E261" s="1" t="s">
        <v>202</v>
      </c>
      <c r="O261" s="1" t="s">
        <v>94</v>
      </c>
      <c r="P261" s="1" t="s">
        <v>109</v>
      </c>
      <c r="Q261" s="1" t="s">
        <v>110</v>
      </c>
      <c r="AA261" s="1">
        <f t="shared" si="118"/>
        <v>492295.65747570008</v>
      </c>
      <c r="AC261" s="31" t="str">
        <f>IF(OR(RepP!$J$3="",RepP!$J$3=0,COUNTIF(Lists!$D:$D,RepP!$J$3)=0),Lists!$D$9,IF(RepP!$J$3=Lists!$D$9,Lists!$D$9,IF(RepP!$J$3=$E261,RepP!$J$3,"")))</f>
        <v/>
      </c>
    </row>
    <row r="262" spans="2:29" x14ac:dyDescent="0.3">
      <c r="B262" s="26">
        <f>IF(AND(O262=0,P262=0,Q262=0,Y262=0),0,IF(OR(COUNTIFS(Items!$E:$E,O262,Items!$F:$F,P262,Items!$G:$G,Q262)=1,COUNTIFS(Items!$M:$M,O262,Items!$N:$N,P262,Items!$O:$O,Q262)=1,COUNTIFS(Items!$U:$U,O262,Items!$V:$V,P262,Items!$W:$W,Q262)=1),0,1))</f>
        <v>0</v>
      </c>
      <c r="D262" s="24">
        <f t="shared" si="119"/>
        <v>45458</v>
      </c>
      <c r="E262" s="1" t="s">
        <v>203</v>
      </c>
      <c r="O262" s="1" t="s">
        <v>94</v>
      </c>
      <c r="P262" s="1" t="s">
        <v>109</v>
      </c>
      <c r="Q262" s="1" t="s">
        <v>111</v>
      </c>
      <c r="AA262" s="1">
        <f t="shared" si="118"/>
        <v>498150</v>
      </c>
      <c r="AC262" s="31" t="str">
        <f>IF(OR(RepP!$J$3="",RepP!$J$3=0,COUNTIF(Lists!$D:$D,RepP!$J$3)=0),Lists!$D$9,IF(RepP!$J$3=Lists!$D$9,Lists!$D$9,IF(RepP!$J$3=$E262,RepP!$J$3,"")))</f>
        <v/>
      </c>
    </row>
    <row r="263" spans="2:29" x14ac:dyDescent="0.3">
      <c r="B263" s="26">
        <f>IF(AND(O263=0,P263=0,Q263=0,Y263=0),0,IF(OR(COUNTIFS(Items!$E:$E,O263,Items!$F:$F,P263,Items!$G:$G,Q263)=1,COUNTIFS(Items!$M:$M,O263,Items!$N:$N,P263,Items!$O:$O,Q263)=1,COUNTIFS(Items!$U:$U,O263,Items!$V:$V,P263,Items!$W:$W,Q263)=1),0,1))</f>
        <v>0</v>
      </c>
      <c r="D263" s="24">
        <f t="shared" si="119"/>
        <v>45458</v>
      </c>
      <c r="E263" s="1" t="s">
        <v>200</v>
      </c>
      <c r="O263" s="1" t="s">
        <v>94</v>
      </c>
      <c r="P263" s="1" t="s">
        <v>109</v>
      </c>
      <c r="Q263" s="1" t="s">
        <v>112</v>
      </c>
      <c r="AA263" s="1">
        <f t="shared" si="118"/>
        <v>351000</v>
      </c>
      <c r="AC263" s="31" t="str">
        <f>IF(OR(RepP!$J$3="",RepP!$J$3=0,COUNTIF(Lists!$D:$D,RepP!$J$3)=0),Lists!$D$9,IF(RepP!$J$3=Lists!$D$9,Lists!$D$9,IF(RepP!$J$3=$E263,RepP!$J$3,"")))</f>
        <v/>
      </c>
    </row>
    <row r="264" spans="2:29" x14ac:dyDescent="0.3">
      <c r="B264" s="26">
        <f>IF(AND(O264=0,P264=0,Q264=0,Y264=0),0,IF(OR(COUNTIFS(Items!$E:$E,O264,Items!$F:$F,P264,Items!$G:$G,Q264)=1,COUNTIFS(Items!$M:$M,O264,Items!$N:$N,P264,Items!$O:$O,Q264)=1,COUNTIFS(Items!$U:$U,O264,Items!$V:$V,P264,Items!$W:$W,Q264)=1),0,1))</f>
        <v>0</v>
      </c>
      <c r="D264" s="24">
        <f t="shared" si="119"/>
        <v>45458</v>
      </c>
      <c r="E264" s="1" t="s">
        <v>201</v>
      </c>
      <c r="O264" s="1" t="s">
        <v>94</v>
      </c>
      <c r="P264" s="1" t="s">
        <v>109</v>
      </c>
      <c r="Q264" s="1" t="s">
        <v>113</v>
      </c>
      <c r="AA264" s="1">
        <f t="shared" si="118"/>
        <v>353070</v>
      </c>
      <c r="AC264" s="31" t="str">
        <f>IF(OR(RepP!$J$3="",RepP!$J$3=0,COUNTIF(Lists!$D:$D,RepP!$J$3)=0),Lists!$D$9,IF(RepP!$J$3=Lists!$D$9,Lists!$D$9,IF(RepP!$J$3=$E264,RepP!$J$3,"")))</f>
        <v>Проект-2</v>
      </c>
    </row>
    <row r="265" spans="2:29" x14ac:dyDescent="0.3">
      <c r="B265" s="26">
        <f>IF(AND(O265=0,P265=0,Q265=0,Y265=0),0,IF(OR(COUNTIFS(Items!$E:$E,O265,Items!$F:$F,P265,Items!$G:$G,Q265)=1,COUNTIFS(Items!$M:$M,O265,Items!$N:$N,P265,Items!$O:$O,Q265)=1,COUNTIFS(Items!$U:$U,O265,Items!$V:$V,P265,Items!$W:$W,Q265)=1),0,1))</f>
        <v>0</v>
      </c>
      <c r="D265" s="24">
        <f t="shared" si="119"/>
        <v>45458</v>
      </c>
      <c r="E265" s="1" t="s">
        <v>202</v>
      </c>
      <c r="O265" s="1" t="s">
        <v>94</v>
      </c>
      <c r="P265" s="1" t="s">
        <v>109</v>
      </c>
      <c r="Q265" s="1" t="s">
        <v>114</v>
      </c>
      <c r="AA265" s="1">
        <f t="shared" si="118"/>
        <v>429614.52300000004</v>
      </c>
      <c r="AC265" s="31" t="str">
        <f>IF(OR(RepP!$J$3="",RepP!$J$3=0,COUNTIF(Lists!$D:$D,RepP!$J$3)=0),Lists!$D$9,IF(RepP!$J$3=Lists!$D$9,Lists!$D$9,IF(RepP!$J$3=$E265,RepP!$J$3,"")))</f>
        <v/>
      </c>
    </row>
    <row r="266" spans="2:29" x14ac:dyDescent="0.3">
      <c r="B266" s="26">
        <f>IF(AND(O266=0,P266=0,Q266=0,Y266=0),0,IF(OR(COUNTIFS(Items!$E:$E,O266,Items!$F:$F,P266,Items!$G:$G,Q266)=1,COUNTIFS(Items!$M:$M,O266,Items!$N:$N,P266,Items!$O:$O,Q266)=1,COUNTIFS(Items!$U:$U,O266,Items!$V:$V,P266,Items!$W:$W,Q266)=1),0,1))</f>
        <v>0</v>
      </c>
      <c r="D266" s="24">
        <f t="shared" si="119"/>
        <v>45458</v>
      </c>
      <c r="E266" s="1" t="s">
        <v>203</v>
      </c>
      <c r="O266" s="1" t="s">
        <v>94</v>
      </c>
      <c r="P266" s="1" t="s">
        <v>109</v>
      </c>
      <c r="Q266" s="1" t="s">
        <v>115</v>
      </c>
      <c r="AA266" s="1">
        <f t="shared" si="118"/>
        <v>578352.15</v>
      </c>
      <c r="AC266" s="31" t="str">
        <f>IF(OR(RepP!$J$3="",RepP!$J$3=0,COUNTIF(Lists!$D:$D,RepP!$J$3)=0),Lists!$D$9,IF(RepP!$J$3=Lists!$D$9,Lists!$D$9,IF(RepP!$J$3=$E266,RepP!$J$3,"")))</f>
        <v/>
      </c>
    </row>
    <row r="267" spans="2:29" x14ac:dyDescent="0.3">
      <c r="B267" s="26">
        <f>IF(AND(O267=0,P267=0,Q267=0,Y267=0),0,IF(OR(COUNTIFS(Items!$E:$E,O267,Items!$F:$F,P267,Items!$G:$G,Q267)=1,COUNTIFS(Items!$M:$M,O267,Items!$N:$N,P267,Items!$O:$O,Q267)=1,COUNTIFS(Items!$U:$U,O267,Items!$V:$V,P267,Items!$W:$W,Q267)=1),0,1))</f>
        <v>0</v>
      </c>
      <c r="D267" s="24">
        <f t="shared" si="119"/>
        <v>45458</v>
      </c>
      <c r="E267" s="1" t="s">
        <v>200</v>
      </c>
      <c r="O267" s="1" t="s">
        <v>94</v>
      </c>
      <c r="P267" s="1" t="s">
        <v>109</v>
      </c>
      <c r="Q267" s="1" t="s">
        <v>116</v>
      </c>
      <c r="AA267" s="1">
        <f t="shared" si="118"/>
        <v>411640.65</v>
      </c>
      <c r="AC267" s="31" t="str">
        <f>IF(OR(RepP!$J$3="",RepP!$J$3=0,COUNTIF(Lists!$D:$D,RepP!$J$3)=0),Lists!$D$9,IF(RepP!$J$3=Lists!$D$9,Lists!$D$9,IF(RepP!$J$3=$E267,RepP!$J$3,"")))</f>
        <v/>
      </c>
    </row>
    <row r="268" spans="2:29" x14ac:dyDescent="0.3">
      <c r="B268" s="26">
        <f>IF(AND(O268=0,P268=0,Q268=0,Y268=0),0,IF(OR(COUNTIFS(Items!$E:$E,O268,Items!$F:$F,P268,Items!$G:$G,Q268)=1,COUNTIFS(Items!$M:$M,O268,Items!$N:$N,P268,Items!$O:$O,Q268)=1,COUNTIFS(Items!$U:$U,O268,Items!$V:$V,P268,Items!$W:$W,Q268)=1),0,1))</f>
        <v>0</v>
      </c>
      <c r="D268" s="24">
        <f t="shared" si="119"/>
        <v>45458</v>
      </c>
      <c r="E268" s="1" t="s">
        <v>201</v>
      </c>
      <c r="O268" s="1" t="s">
        <v>94</v>
      </c>
      <c r="P268" s="1" t="s">
        <v>109</v>
      </c>
      <c r="Q268" s="1" t="s">
        <v>117</v>
      </c>
      <c r="AA268" s="1">
        <f t="shared" si="118"/>
        <v>407490.09300000005</v>
      </c>
      <c r="AC268" s="31" t="str">
        <f>IF(OR(RepP!$J$3="",RepP!$J$3=0,COUNTIF(Lists!$D:$D,RepP!$J$3)=0),Lists!$D$9,IF(RepP!$J$3=Lists!$D$9,Lists!$D$9,IF(RepP!$J$3=$E268,RepP!$J$3,"")))</f>
        <v>Проект-2</v>
      </c>
    </row>
    <row r="269" spans="2:29" x14ac:dyDescent="0.3">
      <c r="B269" s="26">
        <f>IF(AND(O269=0,P269=0,Q269=0,Y269=0),0,IF(OR(COUNTIFS(Items!$E:$E,O269,Items!$F:$F,P269,Items!$G:$G,Q269)=1,COUNTIFS(Items!$M:$M,O269,Items!$N:$N,P269,Items!$O:$O,Q269)=1,COUNTIFS(Items!$U:$U,O269,Items!$V:$V,P269,Items!$W:$W,Q269)=1),0,1))</f>
        <v>0</v>
      </c>
      <c r="D269" s="24">
        <f t="shared" si="119"/>
        <v>45458</v>
      </c>
      <c r="E269" s="1" t="s">
        <v>202</v>
      </c>
      <c r="O269" s="1" t="s">
        <v>94</v>
      </c>
      <c r="P269" s="1" t="s">
        <v>109</v>
      </c>
      <c r="Q269" s="1" t="s">
        <v>118</v>
      </c>
      <c r="AA269" s="1">
        <f t="shared" si="118"/>
        <v>491865.66738269996</v>
      </c>
      <c r="AC269" s="31" t="str">
        <f>IF(OR(RepP!$J$3="",RepP!$J$3=0,COUNTIF(Lists!$D:$D,RepP!$J$3)=0),Lists!$D$9,IF(RepP!$J$3=Lists!$D$9,Lists!$D$9,IF(RepP!$J$3=$E269,RepP!$J$3,"")))</f>
        <v/>
      </c>
    </row>
    <row r="270" spans="2:29" x14ac:dyDescent="0.3">
      <c r="B270" s="26">
        <f>IF(AND(O270=0,P270=0,Q270=0,Y270=0),0,IF(OR(COUNTIFS(Items!$E:$E,O270,Items!$F:$F,P270,Items!$G:$G,Q270)=1,COUNTIFS(Items!$M:$M,O270,Items!$N:$N,P270,Items!$O:$O,Q270)=1,COUNTIFS(Items!$U:$U,O270,Items!$V:$V,P270,Items!$W:$W,Q270)=1),0,1))</f>
        <v>0</v>
      </c>
      <c r="D270" s="24">
        <f t="shared" si="119"/>
        <v>45458</v>
      </c>
      <c r="E270" s="1" t="s">
        <v>203</v>
      </c>
      <c r="O270" s="1" t="s">
        <v>94</v>
      </c>
      <c r="P270" s="1" t="s">
        <v>109</v>
      </c>
      <c r="Q270" s="1" t="s">
        <v>119</v>
      </c>
      <c r="AA270" s="1">
        <f t="shared" si="118"/>
        <v>670175.59153500001</v>
      </c>
      <c r="AC270" s="31" t="str">
        <f>IF(OR(RepP!$J$3="",RepP!$J$3=0,COUNTIF(Lists!$D:$D,RepP!$J$3)=0),Lists!$D$9,IF(RepP!$J$3=Lists!$D$9,Lists!$D$9,IF(RepP!$J$3=$E270,RepP!$J$3,"")))</f>
        <v/>
      </c>
    </row>
    <row r="271" spans="2:29" x14ac:dyDescent="0.3">
      <c r="B271" s="26">
        <f>IF(AND(O271=0,P271=0,Q271=0,Y271=0),0,IF(OR(COUNTIFS(Items!$E:$E,O271,Items!$F:$F,P271,Items!$G:$G,Q271)=1,COUNTIFS(Items!$M:$M,O271,Items!$N:$N,P271,Items!$O:$O,Q271)=1,COUNTIFS(Items!$U:$U,O271,Items!$V:$V,P271,Items!$W:$W,Q271)=1),0,1))</f>
        <v>0</v>
      </c>
      <c r="D271" s="24">
        <f t="shared" si="119"/>
        <v>45458</v>
      </c>
      <c r="E271" s="1" t="s">
        <v>200</v>
      </c>
      <c r="O271" s="1" t="s">
        <v>94</v>
      </c>
      <c r="P271" s="1" t="s">
        <v>109</v>
      </c>
      <c r="Q271" s="1" t="s">
        <v>121</v>
      </c>
      <c r="AA271" s="1">
        <f t="shared" si="118"/>
        <v>481068.13018500002</v>
      </c>
      <c r="AC271" s="31" t="str">
        <f>IF(OR(RepP!$J$3="",RepP!$J$3=0,COUNTIF(Lists!$D:$D,RepP!$J$3)=0),Lists!$D$9,IF(RepP!$J$3=Lists!$D$9,Lists!$D$9,IF(RepP!$J$3=$E271,RepP!$J$3,"")))</f>
        <v/>
      </c>
    </row>
    <row r="272" spans="2:29" x14ac:dyDescent="0.3">
      <c r="B272" s="26">
        <f>IF(AND(O272=0,P272=0,Q272=0,Y272=0),0,IF(OR(COUNTIFS(Items!$E:$E,O272,Items!$F:$F,P272,Items!$G:$G,Q272)=1,COUNTIFS(Items!$M:$M,O272,Items!$N:$N,P272,Items!$O:$O,Q272)=1,COUNTIFS(Items!$U:$U,O272,Items!$V:$V,P272,Items!$W:$W,Q272)=1),0,1))</f>
        <v>0</v>
      </c>
      <c r="D272" s="24">
        <f t="shared" si="119"/>
        <v>45458</v>
      </c>
      <c r="E272" s="1" t="s">
        <v>201</v>
      </c>
      <c r="O272" s="1" t="s">
        <v>94</v>
      </c>
      <c r="P272" s="1" t="s">
        <v>109</v>
      </c>
      <c r="Q272" s="1" t="s">
        <v>122</v>
      </c>
      <c r="AA272" s="1">
        <f t="shared" si="118"/>
        <v>469795.65747570008</v>
      </c>
      <c r="AC272" s="31" t="str">
        <f>IF(OR(RepP!$J$3="",RepP!$J$3=0,COUNTIF(Lists!$D:$D,RepP!$J$3)=0),Lists!$D$9,IF(RepP!$J$3=Lists!$D$9,Lists!$D$9,IF(RepP!$J$3=$E272,RepP!$J$3,"")))</f>
        <v>Проект-2</v>
      </c>
    </row>
    <row r="273" spans="2:29" x14ac:dyDescent="0.3">
      <c r="B273" s="26">
        <f>IF(AND(O273=0,P273=0,Q273=0,Y273=0),0,IF(OR(COUNTIFS(Items!$E:$E,O273,Items!$F:$F,P273,Items!$G:$G,Q273)=1,COUNTIFS(Items!$M:$M,O273,Items!$N:$N,P273,Items!$O:$O,Q273)=1,COUNTIFS(Items!$U:$U,O273,Items!$V:$V,P273,Items!$W:$W,Q273)=1),0,1))</f>
        <v>0</v>
      </c>
      <c r="D273" s="24">
        <f t="shared" si="119"/>
        <v>45458</v>
      </c>
      <c r="E273" s="1" t="s">
        <v>202</v>
      </c>
      <c r="O273" s="1" t="s">
        <v>94</v>
      </c>
      <c r="P273" s="1" t="s">
        <v>109</v>
      </c>
      <c r="Q273" s="1" t="s">
        <v>123</v>
      </c>
      <c r="AA273" s="1">
        <f t="shared" si="118"/>
        <v>388557</v>
      </c>
      <c r="AC273" s="31" t="str">
        <f>IF(OR(RepP!$J$3="",RepP!$J$3=0,COUNTIF(Lists!$D:$D,RepP!$J$3)=0),Lists!$D$9,IF(RepP!$J$3=Lists!$D$9,Lists!$D$9,IF(RepP!$J$3=$E273,RepP!$J$3,"")))</f>
        <v/>
      </c>
    </row>
    <row r="274" spans="2:29" x14ac:dyDescent="0.3">
      <c r="B274" s="26">
        <f>IF(AND(O274=0,P274=0,Q274=0,Y274=0),0,IF(OR(COUNTIFS(Items!$E:$E,O274,Items!$F:$F,P274,Items!$G:$G,Q274)=1,COUNTIFS(Items!$M:$M,O274,Items!$N:$N,P274,Items!$O:$O,Q274)=1,COUNTIFS(Items!$U:$U,O274,Items!$V:$V,P274,Items!$W:$W,Q274)=1),0,1))</f>
        <v>0</v>
      </c>
      <c r="D274" s="24">
        <f t="shared" si="119"/>
        <v>45458</v>
      </c>
      <c r="E274" s="1" t="s">
        <v>203</v>
      </c>
      <c r="O274" s="1" t="s">
        <v>94</v>
      </c>
      <c r="P274" s="1" t="s">
        <v>109</v>
      </c>
      <c r="Q274" s="1" t="s">
        <v>124</v>
      </c>
      <c r="AA274" s="1">
        <f t="shared" si="118"/>
        <v>431730</v>
      </c>
      <c r="AC274" s="31" t="str">
        <f>IF(OR(RepP!$J$3="",RepP!$J$3=0,COUNTIF(Lists!$D:$D,RepP!$J$3)=0),Lists!$D$9,IF(RepP!$J$3=Lists!$D$9,Lists!$D$9,IF(RepP!$J$3=$E274,RepP!$J$3,"")))</f>
        <v/>
      </c>
    </row>
    <row r="275" spans="2:29" x14ac:dyDescent="0.3">
      <c r="B275" s="26">
        <f>IF(AND(O275=0,P275=0,Q275=0,Y275=0),0,IF(OR(COUNTIFS(Items!$E:$E,O275,Items!$F:$F,P275,Items!$G:$G,Q275)=1,COUNTIFS(Items!$M:$M,O275,Items!$N:$N,P275,Items!$O:$O,Q275)=1,COUNTIFS(Items!$U:$U,O275,Items!$V:$V,P275,Items!$W:$W,Q275)=1),0,1))</f>
        <v>0</v>
      </c>
      <c r="D275" s="24">
        <f t="shared" si="119"/>
        <v>45458</v>
      </c>
      <c r="E275" s="1" t="s">
        <v>200</v>
      </c>
      <c r="O275" s="1" t="s">
        <v>94</v>
      </c>
      <c r="P275" s="1" t="s">
        <v>109</v>
      </c>
      <c r="Q275" s="1" t="s">
        <v>125</v>
      </c>
      <c r="AA275" s="1">
        <f t="shared" si="118"/>
        <v>308070</v>
      </c>
      <c r="AC275" s="31" t="str">
        <f>IF(OR(RepP!$J$3="",RepP!$J$3=0,COUNTIF(Lists!$D:$D,RepP!$J$3)=0),Lists!$D$9,IF(RepP!$J$3=Lists!$D$9,Lists!$D$9,IF(RepP!$J$3=$E275,RepP!$J$3,"")))</f>
        <v/>
      </c>
    </row>
    <row r="276" spans="2:29" x14ac:dyDescent="0.3">
      <c r="B276" s="26">
        <f>IF(AND(O276=0,P276=0,Q276=0,Y276=0),0,IF(OR(COUNTIFS(Items!$E:$E,O276,Items!$F:$F,P276,Items!$G:$G,Q276)=1,COUNTIFS(Items!$M:$M,O276,Items!$N:$N,P276,Items!$O:$O,Q276)=1,COUNTIFS(Items!$U:$U,O276,Items!$V:$V,P276,Items!$W:$W,Q276)=1),0,1))</f>
        <v>0</v>
      </c>
      <c r="D276" s="24">
        <f t="shared" si="119"/>
        <v>45458</v>
      </c>
      <c r="E276" s="1" t="s">
        <v>201</v>
      </c>
      <c r="O276" s="1" t="s">
        <v>94</v>
      </c>
      <c r="P276" s="1" t="s">
        <v>109</v>
      </c>
      <c r="Q276" s="1" t="s">
        <v>126</v>
      </c>
      <c r="AA276" s="1">
        <f t="shared" si="118"/>
        <v>407114.52300000004</v>
      </c>
      <c r="AC276" s="31" t="str">
        <f>IF(OR(RepP!$J$3="",RepP!$J$3=0,COUNTIF(Lists!$D:$D,RepP!$J$3)=0),Lists!$D$9,IF(RepP!$J$3=Lists!$D$9,Lists!$D$9,IF(RepP!$J$3=$E276,RepP!$J$3,"")))</f>
        <v>Проект-2</v>
      </c>
    </row>
    <row r="277" spans="2:29" x14ac:dyDescent="0.3">
      <c r="B277" s="26">
        <f>IF(AND(O277=0,P277=0,Q277=0,Y277=0),0,IF(OR(COUNTIFS(Items!$E:$E,O277,Items!$F:$F,P277,Items!$G:$G,Q277)=1,COUNTIFS(Items!$M:$M,O277,Items!$N:$N,P277,Items!$O:$O,Q277)=1,COUNTIFS(Items!$U:$U,O277,Items!$V:$V,P277,Items!$W:$W,Q277)=1),0,1))</f>
        <v>0</v>
      </c>
      <c r="D277" s="24">
        <f t="shared" si="119"/>
        <v>45458</v>
      </c>
      <c r="E277" s="1" t="s">
        <v>202</v>
      </c>
      <c r="O277" s="1" t="s">
        <v>94</v>
      </c>
      <c r="P277" s="1" t="s">
        <v>109</v>
      </c>
      <c r="Q277" s="1" t="s">
        <v>127</v>
      </c>
      <c r="AA277" s="1">
        <f t="shared" si="118"/>
        <v>451114.67700000003</v>
      </c>
      <c r="AC277" s="31" t="str">
        <f>IF(OR(RepP!$J$3="",RepP!$J$3=0,COUNTIF(Lists!$D:$D,RepP!$J$3)=0),Lists!$D$9,IF(RepP!$J$3=Lists!$D$9,Lists!$D$9,IF(RepP!$J$3=$E277,RepP!$J$3,"")))</f>
        <v/>
      </c>
    </row>
    <row r="278" spans="2:29" x14ac:dyDescent="0.3">
      <c r="B278" s="26">
        <f>IF(AND(O278=0,P278=0,Q278=0,Y278=0),0,IF(OR(COUNTIFS(Items!$E:$E,O278,Items!$F:$F,P278,Items!$G:$G,Q278)=1,COUNTIFS(Items!$M:$M,O278,Items!$N:$N,P278,Items!$O:$O,Q278)=1,COUNTIFS(Items!$U:$U,O278,Items!$V:$V,P278,Items!$W:$W,Q278)=1),0,1))</f>
        <v>0</v>
      </c>
      <c r="D278" s="24">
        <f t="shared" si="119"/>
        <v>45458</v>
      </c>
      <c r="E278" s="1" t="s">
        <v>203</v>
      </c>
      <c r="O278" s="1" t="s">
        <v>94</v>
      </c>
      <c r="P278" s="1" t="s">
        <v>120</v>
      </c>
      <c r="Q278" s="1" t="s">
        <v>128</v>
      </c>
      <c r="AA278" s="1">
        <f t="shared" si="118"/>
        <v>506317.99949999998</v>
      </c>
      <c r="AC278" s="31" t="str">
        <f>IF(OR(RepP!$J$3="",RepP!$J$3=0,COUNTIF(Lists!$D:$D,RepP!$J$3)=0),Lists!$D$9,IF(RepP!$J$3=Lists!$D$9,Lists!$D$9,IF(RepP!$J$3=$E278,RepP!$J$3,"")))</f>
        <v/>
      </c>
    </row>
    <row r="279" spans="2:29" x14ac:dyDescent="0.3">
      <c r="B279" s="26">
        <f>IF(AND(O279=0,P279=0,Q279=0,Y279=0),0,IF(OR(COUNTIFS(Items!$E:$E,O279,Items!$F:$F,P279,Items!$G:$G,Q279)=1,COUNTIFS(Items!$M:$M,O279,Items!$N:$N,P279,Items!$O:$O,Q279)=1,COUNTIFS(Items!$U:$U,O279,Items!$V:$V,P279,Items!$W:$W,Q279)=1),0,1))</f>
        <v>0</v>
      </c>
      <c r="D279" s="24">
        <f t="shared" si="119"/>
        <v>45458</v>
      </c>
      <c r="E279" s="1" t="s">
        <v>200</v>
      </c>
      <c r="O279" s="1" t="s">
        <v>94</v>
      </c>
      <c r="P279" s="1" t="s">
        <v>120</v>
      </c>
      <c r="Q279" s="1" t="s">
        <v>129</v>
      </c>
      <c r="AA279" s="1">
        <f t="shared" si="118"/>
        <v>362490.09300000005</v>
      </c>
      <c r="AC279" s="31" t="str">
        <f>IF(OR(RepP!$J$3="",RepP!$J$3=0,COUNTIF(Lists!$D:$D,RepP!$J$3)=0),Lists!$D$9,IF(RepP!$J$3=Lists!$D$9,Lists!$D$9,IF(RepP!$J$3=$E279,RepP!$J$3,"")))</f>
        <v/>
      </c>
    </row>
    <row r="280" spans="2:29" x14ac:dyDescent="0.3">
      <c r="B280" s="26">
        <f>IF(AND(O280=0,P280=0,Q280=0,Y280=0),0,IF(OR(COUNTIFS(Items!$E:$E,O280,Items!$F:$F,P280,Items!$G:$G,Q280)=1,COUNTIFS(Items!$M:$M,O280,Items!$N:$N,P280,Items!$O:$O,Q280)=1,COUNTIFS(Items!$U:$U,O280,Items!$V:$V,P280,Items!$W:$W,Q280)=1),0,1))</f>
        <v>0</v>
      </c>
      <c r="D280" s="24">
        <f t="shared" si="119"/>
        <v>45458</v>
      </c>
      <c r="E280" s="1" t="s">
        <v>201</v>
      </c>
      <c r="O280" s="1" t="s">
        <v>94</v>
      </c>
      <c r="P280" s="1" t="s">
        <v>120</v>
      </c>
      <c r="Q280" s="1" t="s">
        <v>130</v>
      </c>
      <c r="AA280" s="1">
        <f t="shared" si="118"/>
        <v>469365.66738269996</v>
      </c>
      <c r="AC280" s="31" t="str">
        <f>IF(OR(RepP!$J$3="",RepP!$J$3=0,COUNTIF(Lists!$D:$D,RepP!$J$3)=0),Lists!$D$9,IF(RepP!$J$3=Lists!$D$9,Lists!$D$9,IF(RepP!$J$3=$E280,RepP!$J$3,"")))</f>
        <v>Проект-2</v>
      </c>
    </row>
    <row r="281" spans="2:29" x14ac:dyDescent="0.3">
      <c r="B281" s="26">
        <f>IF(AND(O281=0,P281=0,Q281=0,Y281=0),0,IF(OR(COUNTIFS(Items!$E:$E,O281,Items!$F:$F,P281,Items!$G:$G,Q281)=1,COUNTIFS(Items!$M:$M,O281,Items!$N:$N,P281,Items!$O:$O,Q281)=1,COUNTIFS(Items!$U:$U,O281,Items!$V:$V,P281,Items!$W:$W,Q281)=1),0,1))</f>
        <v>0</v>
      </c>
      <c r="D281" s="24">
        <f t="shared" si="119"/>
        <v>45458</v>
      </c>
      <c r="E281" s="1" t="s">
        <v>202</v>
      </c>
      <c r="O281" s="1" t="s">
        <v>94</v>
      </c>
      <c r="P281" s="1" t="s">
        <v>120</v>
      </c>
      <c r="Q281" s="1" t="s">
        <v>169</v>
      </c>
      <c r="AA281" s="1">
        <f t="shared" si="118"/>
        <v>522736.96139730001</v>
      </c>
      <c r="AC281" s="31" t="str">
        <f>IF(OR(RepP!$J$3="",RepP!$J$3=0,COUNTIF(Lists!$D:$D,RepP!$J$3)=0),Lists!$D$9,IF(RepP!$J$3=Lists!$D$9,Lists!$D$9,IF(RepP!$J$3=$E281,RepP!$J$3,"")))</f>
        <v/>
      </c>
    </row>
    <row r="282" spans="2:29" x14ac:dyDescent="0.3">
      <c r="B282" s="26">
        <f>IF(AND(O282=0,P282=0,Q282=0,Y282=0),0,IF(OR(COUNTIFS(Items!$E:$E,O282,Items!$F:$F,P282,Items!$G:$G,Q282)=1,COUNTIFS(Items!$M:$M,O282,Items!$N:$N,P282,Items!$O:$O,Q282)=1,COUNTIFS(Items!$U:$U,O282,Items!$V:$V,P282,Items!$W:$W,Q282)=1),0,1))</f>
        <v>0</v>
      </c>
      <c r="D282" s="24">
        <f t="shared" si="119"/>
        <v>45458</v>
      </c>
      <c r="E282" s="1" t="s">
        <v>203</v>
      </c>
      <c r="O282" s="1" t="s">
        <v>94</v>
      </c>
      <c r="P282" s="1" t="s">
        <v>120</v>
      </c>
      <c r="Q282" s="1" t="s">
        <v>170</v>
      </c>
      <c r="AA282" s="1">
        <f t="shared" si="118"/>
        <v>591713.80012755003</v>
      </c>
      <c r="AC282" s="31" t="str">
        <f>IF(OR(RepP!$J$3="",RepP!$J$3=0,COUNTIF(Lists!$D:$D,RepP!$J$3)=0),Lists!$D$9,IF(RepP!$J$3=Lists!$D$9,Lists!$D$9,IF(RepP!$J$3=$E282,RepP!$J$3,"")))</f>
        <v/>
      </c>
    </row>
    <row r="283" spans="2:29" x14ac:dyDescent="0.3">
      <c r="B283" s="26">
        <f>IF(AND(O283=0,P283=0,Q283=0,Y283=0),0,IF(OR(COUNTIFS(Items!$E:$E,O283,Items!$F:$F,P283,Items!$G:$G,Q283)=1,COUNTIFS(Items!$M:$M,O283,Items!$N:$N,P283,Items!$O:$O,Q283)=1,COUNTIFS(Items!$U:$U,O283,Items!$V:$V,P283,Items!$W:$W,Q283)=1),0,1))</f>
        <v>0</v>
      </c>
      <c r="D283" s="24">
        <f t="shared" si="119"/>
        <v>45458</v>
      </c>
      <c r="E283" s="1" t="s">
        <v>200</v>
      </c>
      <c r="O283" s="1" t="s">
        <v>94</v>
      </c>
      <c r="P283" s="1" t="s">
        <v>120</v>
      </c>
      <c r="Q283" s="1" t="s">
        <v>171</v>
      </c>
      <c r="AA283" s="1">
        <f t="shared" si="118"/>
        <v>424795.65747570008</v>
      </c>
      <c r="AC283" s="31" t="str">
        <f>IF(OR(RepP!$J$3="",RepP!$J$3=0,COUNTIF(Lists!$D:$D,RepP!$J$3)=0),Lists!$D$9,IF(RepP!$J$3=Lists!$D$9,Lists!$D$9,IF(RepP!$J$3=$E283,RepP!$J$3,"")))</f>
        <v/>
      </c>
    </row>
    <row r="284" spans="2:29" x14ac:dyDescent="0.3">
      <c r="B284" s="26">
        <f>IF(AND(O284=0,P284=0,Q284=0,Y284=0),0,IF(OR(COUNTIFS(Items!$E:$E,O284,Items!$F:$F,P284,Items!$G:$G,Q284)=1,COUNTIFS(Items!$M:$M,O284,Items!$N:$N,P284,Items!$O:$O,Q284)=1,COUNTIFS(Items!$U:$U,O284,Items!$V:$V,P284,Items!$W:$W,Q284)=1),0,1))</f>
        <v>0</v>
      </c>
      <c r="D284" s="24">
        <f t="shared" si="119"/>
        <v>45458</v>
      </c>
      <c r="E284" s="1" t="s">
        <v>201</v>
      </c>
      <c r="O284" s="1" t="s">
        <v>94</v>
      </c>
      <c r="P284" s="1" t="s">
        <v>120</v>
      </c>
      <c r="Q284" s="1" t="s">
        <v>172</v>
      </c>
      <c r="AA284" s="1">
        <f t="shared" si="118"/>
        <v>366057</v>
      </c>
      <c r="AC284" s="31" t="str">
        <f>IF(OR(RepP!$J$3="",RepP!$J$3=0,COUNTIF(Lists!$D:$D,RepP!$J$3)=0),Lists!$D$9,IF(RepP!$J$3=Lists!$D$9,Lists!$D$9,IF(RepP!$J$3=$E284,RepP!$J$3,"")))</f>
        <v>Проект-2</v>
      </c>
    </row>
    <row r="285" spans="2:29" x14ac:dyDescent="0.3">
      <c r="B285" s="26">
        <f>IF(AND(O285=0,P285=0,Q285=0,Y285=0),0,IF(OR(COUNTIFS(Items!$E:$E,O285,Items!$F:$F,P285,Items!$G:$G,Q285)=1,COUNTIFS(Items!$M:$M,O285,Items!$N:$N,P285,Items!$O:$O,Q285)=1,COUNTIFS(Items!$U:$U,O285,Items!$V:$V,P285,Items!$W:$W,Q285)=1),0,1))</f>
        <v>0</v>
      </c>
      <c r="D285" s="24">
        <f t="shared" si="119"/>
        <v>45458</v>
      </c>
      <c r="E285" s="1" t="s">
        <v>202</v>
      </c>
      <c r="O285" s="1" t="s">
        <v>94</v>
      </c>
      <c r="P285" s="1" t="s">
        <v>120</v>
      </c>
      <c r="Q285" s="1" t="s">
        <v>173</v>
      </c>
      <c r="AA285" s="1">
        <f t="shared" si="118"/>
        <v>336749.4</v>
      </c>
      <c r="AC285" s="31" t="str">
        <f>IF(OR(RepP!$J$3="",RepP!$J$3=0,COUNTIF(Lists!$D:$D,RepP!$J$3)=0),Lists!$D$9,IF(RepP!$J$3=Lists!$D$9,Lists!$D$9,IF(RepP!$J$3=$E285,RepP!$J$3,"")))</f>
        <v/>
      </c>
    </row>
    <row r="286" spans="2:29" x14ac:dyDescent="0.3">
      <c r="B286" s="26">
        <f>IF(AND(O286=0,P286=0,Q286=0,Y286=0),0,IF(OR(COUNTIFS(Items!$E:$E,O286,Items!$F:$F,P286,Items!$G:$G,Q286)=1,COUNTIFS(Items!$M:$M,O286,Items!$N:$N,P286,Items!$O:$O,Q286)=1,COUNTIFS(Items!$U:$U,O286,Items!$V:$V,P286,Items!$W:$W,Q286)=1),0,1))</f>
        <v>0</v>
      </c>
      <c r="D286" s="24">
        <f t="shared" si="119"/>
        <v>45458</v>
      </c>
      <c r="E286" s="1" t="s">
        <v>203</v>
      </c>
      <c r="O286" s="1" t="s">
        <v>94</v>
      </c>
      <c r="P286" s="1" t="s">
        <v>120</v>
      </c>
      <c r="Q286" s="1" t="s">
        <v>174</v>
      </c>
      <c r="AA286" s="1">
        <f t="shared" si="118"/>
        <v>378926.10000000003</v>
      </c>
      <c r="AC286" s="31" t="str">
        <f>IF(OR(RepP!$J$3="",RepP!$J$3=0,COUNTIF(Lists!$D:$D,RepP!$J$3)=0),Lists!$D$9,IF(RepP!$J$3=Lists!$D$9,Lists!$D$9,IF(RepP!$J$3=$E286,RepP!$J$3,"")))</f>
        <v/>
      </c>
    </row>
    <row r="287" spans="2:29" x14ac:dyDescent="0.3">
      <c r="B287" s="26">
        <f>IF(AND(O287=0,P287=0,Q287=0,Y287=0),0,IF(OR(COUNTIFS(Items!$E:$E,O287,Items!$F:$F,P287,Items!$G:$G,Q287)=1,COUNTIFS(Items!$M:$M,O287,Items!$N:$N,P287,Items!$O:$O,Q287)=1,COUNTIFS(Items!$U:$U,O287,Items!$V:$V,P287,Items!$W:$W,Q287)=1),0,1))</f>
        <v>0</v>
      </c>
      <c r="D287" s="24">
        <f t="shared" si="119"/>
        <v>45458</v>
      </c>
      <c r="E287" s="1" t="s">
        <v>200</v>
      </c>
      <c r="O287" s="1" t="s">
        <v>94</v>
      </c>
      <c r="P287" s="1" t="s">
        <v>120</v>
      </c>
      <c r="Q287" s="1" t="s">
        <v>175</v>
      </c>
      <c r="AA287" s="1">
        <f t="shared" si="118"/>
        <v>362114.52300000004</v>
      </c>
      <c r="AC287" s="31" t="str">
        <f>IF(OR(RepP!$J$3="",RepP!$J$3=0,COUNTIF(Lists!$D:$D,RepP!$J$3)=0),Lists!$D$9,IF(RepP!$J$3=Lists!$D$9,Lists!$D$9,IF(RepP!$J$3=$E287,RepP!$J$3,"")))</f>
        <v/>
      </c>
    </row>
    <row r="288" spans="2:29" x14ac:dyDescent="0.3">
      <c r="B288" s="26">
        <f>IF(AND(O288=0,P288=0,Q288=0,Y288=0),0,IF(OR(COUNTIFS(Items!$E:$E,O288,Items!$F:$F,P288,Items!$G:$G,Q288)=1,COUNTIFS(Items!$M:$M,O288,Items!$N:$N,P288,Items!$O:$O,Q288)=1,COUNTIFS(Items!$U:$U,O288,Items!$V:$V,P288,Items!$W:$W,Q288)=1),0,1))</f>
        <v>0</v>
      </c>
      <c r="D288" s="24">
        <f t="shared" si="119"/>
        <v>45458</v>
      </c>
      <c r="E288" s="1" t="s">
        <v>201</v>
      </c>
      <c r="O288" s="1" t="s">
        <v>94</v>
      </c>
      <c r="P288" s="1" t="s">
        <v>131</v>
      </c>
      <c r="Q288" s="1" t="s">
        <v>132</v>
      </c>
      <c r="AA288" s="1">
        <f t="shared" si="118"/>
        <v>428614.67700000003</v>
      </c>
      <c r="AC288" s="31" t="str">
        <f>IF(OR(RepP!$J$3="",RepP!$J$3=0,COUNTIF(Lists!$D:$D,RepP!$J$3)=0),Lists!$D$9,IF(RepP!$J$3=Lists!$D$9,Lists!$D$9,IF(RepP!$J$3=$E288,RepP!$J$3,"")))</f>
        <v>Проект-2</v>
      </c>
    </row>
    <row r="289" spans="2:29" x14ac:dyDescent="0.3">
      <c r="B289" s="26">
        <f>IF(AND(O289=0,P289=0,Q289=0,Y289=0),0,IF(OR(COUNTIFS(Items!$E:$E,O289,Items!$F:$F,P289,Items!$G:$G,Q289)=1,COUNTIFS(Items!$M:$M,O289,Items!$N:$N,P289,Items!$O:$O,Q289)=1,COUNTIFS(Items!$U:$U,O289,Items!$V:$V,P289,Items!$W:$W,Q289)=1),0,1))</f>
        <v>0</v>
      </c>
      <c r="D289" s="24">
        <f t="shared" si="119"/>
        <v>45458</v>
      </c>
      <c r="E289" s="1" t="s">
        <v>202</v>
      </c>
      <c r="O289" s="1" t="s">
        <v>94</v>
      </c>
      <c r="P289" s="1" t="s">
        <v>131</v>
      </c>
      <c r="Q289" s="1" t="s">
        <v>133</v>
      </c>
      <c r="AA289" s="1">
        <f t="shared" si="118"/>
        <v>394928.03960999998</v>
      </c>
      <c r="AC289" s="31" t="str">
        <f>IF(OR(RepP!$J$3="",RepP!$J$3=0,COUNTIF(Lists!$D:$D,RepP!$J$3)=0),Lists!$D$9,IF(RepP!$J$3=Lists!$D$9,Lists!$D$9,IF(RepP!$J$3=$E289,RepP!$J$3,"")))</f>
        <v/>
      </c>
    </row>
    <row r="290" spans="2:29" x14ac:dyDescent="0.3">
      <c r="B290" s="26">
        <f>IF(AND(O290=0,P290=0,Q290=0,Y290=0),0,IF(OR(COUNTIFS(Items!$E:$E,O290,Items!$F:$F,P290,Items!$G:$G,Q290)=1,COUNTIFS(Items!$M:$M,O290,Items!$N:$N,P290,Items!$O:$O,Q290)=1,COUNTIFS(Items!$U:$U,O290,Items!$V:$V,P290,Items!$W:$W,Q290)=1),0,1))</f>
        <v>0</v>
      </c>
      <c r="D290" s="24">
        <f t="shared" si="119"/>
        <v>45458</v>
      </c>
      <c r="E290" s="1" t="s">
        <v>203</v>
      </c>
      <c r="O290" s="1" t="s">
        <v>94</v>
      </c>
      <c r="P290" s="1" t="s">
        <v>131</v>
      </c>
      <c r="Q290" s="1" t="s">
        <v>134</v>
      </c>
      <c r="AA290" s="1">
        <f t="shared" si="118"/>
        <v>445862.81439000007</v>
      </c>
      <c r="AC290" s="31" t="str">
        <f>IF(OR(RepP!$J$3="",RepP!$J$3=0,COUNTIF(Lists!$D:$D,RepP!$J$3)=0),Lists!$D$9,IF(RepP!$J$3=Lists!$D$9,Lists!$D$9,IF(RepP!$J$3=$E290,RepP!$J$3,"")))</f>
        <v/>
      </c>
    </row>
    <row r="291" spans="2:29" x14ac:dyDescent="0.3">
      <c r="B291" s="26">
        <f>IF(AND(O291=0,P291=0,Q291=0,Y291=0),0,IF(OR(COUNTIFS(Items!$E:$E,O291,Items!$F:$F,P291,Items!$G:$G,Q291)=1,COUNTIFS(Items!$M:$M,O291,Items!$N:$N,P291,Items!$O:$O,Q291)=1,COUNTIFS(Items!$U:$U,O291,Items!$V:$V,P291,Items!$W:$W,Q291)=1),0,1))</f>
        <v>0</v>
      </c>
      <c r="D291" s="24">
        <f t="shared" si="119"/>
        <v>45458</v>
      </c>
      <c r="E291" s="1" t="s">
        <v>200</v>
      </c>
      <c r="O291" s="1" t="s">
        <v>94</v>
      </c>
      <c r="P291" s="1" t="s">
        <v>131</v>
      </c>
      <c r="Q291" s="1" t="s">
        <v>135</v>
      </c>
      <c r="AA291" s="1">
        <f t="shared" si="118"/>
        <v>424365.66738269996</v>
      </c>
      <c r="AC291" s="31" t="str">
        <f>IF(OR(RepP!$J$3="",RepP!$J$3=0,COUNTIF(Lists!$D:$D,RepP!$J$3)=0),Lists!$D$9,IF(RepP!$J$3=Lists!$D$9,Lists!$D$9,IF(RepP!$J$3=$E291,RepP!$J$3,"")))</f>
        <v/>
      </c>
    </row>
    <row r="292" spans="2:29" x14ac:dyDescent="0.3">
      <c r="B292" s="26">
        <f>IF(AND(O292=0,P292=0,Q292=0,Y292=0),0,IF(OR(COUNTIFS(Items!$E:$E,O292,Items!$F:$F,P292,Items!$G:$G,Q292)=1,COUNTIFS(Items!$M:$M,O292,Items!$N:$N,P292,Items!$O:$O,Q292)=1,COUNTIFS(Items!$U:$U,O292,Items!$V:$V,P292,Items!$W:$W,Q292)=1),0,1))</f>
        <v>0</v>
      </c>
      <c r="D292" s="24">
        <f t="shared" si="119"/>
        <v>45458</v>
      </c>
      <c r="E292" s="1" t="s">
        <v>201</v>
      </c>
      <c r="O292" s="1" t="s">
        <v>94</v>
      </c>
      <c r="P292" s="1" t="s">
        <v>131</v>
      </c>
      <c r="Q292" s="1" t="s">
        <v>136</v>
      </c>
      <c r="AA292" s="1">
        <f t="shared" si="118"/>
        <v>500236.96139730001</v>
      </c>
      <c r="AC292" s="31" t="str">
        <f>IF(OR(RepP!$J$3="",RepP!$J$3=0,COUNTIF(Lists!$D:$D,RepP!$J$3)=0),Lists!$D$9,IF(RepP!$J$3=Lists!$D$9,Lists!$D$9,IF(RepP!$J$3=$E292,RepP!$J$3,"")))</f>
        <v>Проект-2</v>
      </c>
    </row>
    <row r="293" spans="2:29" x14ac:dyDescent="0.3">
      <c r="B293" s="26">
        <f>IF(AND(O293=0,P293=0,Q293=0,Y293=0),0,IF(OR(COUNTIFS(Items!$E:$E,O293,Items!$F:$F,P293,Items!$G:$G,Q293)=1,COUNTIFS(Items!$M:$M,O293,Items!$N:$N,P293,Items!$O:$O,Q293)=1,COUNTIFS(Items!$U:$U,O293,Items!$V:$V,P293,Items!$W:$W,Q293)=1),0,1))</f>
        <v>0</v>
      </c>
      <c r="D293" s="24">
        <f t="shared" si="119"/>
        <v>45458</v>
      </c>
      <c r="E293" s="1" t="s">
        <v>202</v>
      </c>
      <c r="O293" s="1" t="s">
        <v>94</v>
      </c>
      <c r="P293" s="1" t="s">
        <v>131</v>
      </c>
      <c r="Q293" s="1" t="s">
        <v>137</v>
      </c>
      <c r="AA293" s="1">
        <f t="shared" si="118"/>
        <v>461536.76409948902</v>
      </c>
      <c r="AC293" s="31" t="str">
        <f>IF(OR(RepP!$J$3="",RepP!$J$3=0,COUNTIF(Lists!$D:$D,RepP!$J$3)=0),Lists!$D$9,IF(RepP!$J$3=Lists!$D$9,Lists!$D$9,IF(RepP!$J$3=$E293,RepP!$J$3,"")))</f>
        <v/>
      </c>
    </row>
    <row r="294" spans="2:29" x14ac:dyDescent="0.3">
      <c r="B294" s="26">
        <f>IF(AND(O294=0,P294=0,Q294=0,Y294=0),0,IF(OR(COUNTIFS(Items!$E:$E,O294,Items!$F:$F,P294,Items!$G:$G,Q294)=1,COUNTIFS(Items!$M:$M,O294,Items!$N:$N,P294,Items!$O:$O,Q294)=1,COUNTIFS(Items!$U:$U,O294,Items!$V:$V,P294,Items!$W:$W,Q294)=1),0,1))</f>
        <v>0</v>
      </c>
      <c r="D294" s="24">
        <f t="shared" si="119"/>
        <v>45458</v>
      </c>
      <c r="E294" s="1" t="s">
        <v>203</v>
      </c>
      <c r="O294" s="1" t="s">
        <v>94</v>
      </c>
      <c r="P294" s="1" t="s">
        <v>131</v>
      </c>
      <c r="Q294" s="1" t="s">
        <v>138</v>
      </c>
      <c r="AA294" s="1">
        <f t="shared" si="118"/>
        <v>522498.65869511105</v>
      </c>
      <c r="AC294" s="31" t="str">
        <f>IF(OR(RepP!$J$3="",RepP!$J$3=0,COUNTIF(Lists!$D:$D,RepP!$J$3)=0),Lists!$D$9,IF(RepP!$J$3=Lists!$D$9,Lists!$D$9,IF(RepP!$J$3=$E294,RepP!$J$3,"")))</f>
        <v/>
      </c>
    </row>
    <row r="295" spans="2:29" x14ac:dyDescent="0.3">
      <c r="B295" s="26">
        <f>IF(AND(O295=0,P295=0,Q295=0,Y295=0),0,IF(OR(COUNTIFS(Items!$E:$E,O295,Items!$F:$F,P295,Items!$G:$G,Q295)=1,COUNTIFS(Items!$M:$M,O295,Items!$N:$N,P295,Items!$O:$O,Q295)=1,COUNTIFS(Items!$U:$U,O295,Items!$V:$V,P295,Items!$W:$W,Q295)=1),0,1))</f>
        <v>0</v>
      </c>
      <c r="D295" s="24">
        <f t="shared" si="119"/>
        <v>45458</v>
      </c>
      <c r="E295" s="1" t="s">
        <v>200</v>
      </c>
      <c r="O295" s="1" t="s">
        <v>94</v>
      </c>
      <c r="P295" s="1" t="s">
        <v>131</v>
      </c>
      <c r="Q295" s="1" t="s">
        <v>139</v>
      </c>
      <c r="AA295" s="1">
        <f t="shared" si="118"/>
        <v>321057</v>
      </c>
      <c r="AC295" s="31" t="str">
        <f>IF(OR(RepP!$J$3="",RepP!$J$3=0,COUNTIF(Lists!$D:$D,RepP!$J$3)=0),Lists!$D$9,IF(RepP!$J$3=Lists!$D$9,Lists!$D$9,IF(RepP!$J$3=$E295,RepP!$J$3,"")))</f>
        <v/>
      </c>
    </row>
    <row r="296" spans="2:29" x14ac:dyDescent="0.3">
      <c r="B296" s="26">
        <f>IF(AND(O296=0,P296=0,Q296=0,Y296=0),0,IF(OR(COUNTIFS(Items!$E:$E,O296,Items!$F:$F,P296,Items!$G:$G,Q296)=1,COUNTIFS(Items!$M:$M,O296,Items!$N:$N,P296,Items!$O:$O,Q296)=1,COUNTIFS(Items!$U:$U,O296,Items!$V:$V,P296,Items!$W:$W,Q296)=1),0,1))</f>
        <v>0</v>
      </c>
      <c r="D296" s="24">
        <f t="shared" si="119"/>
        <v>45458</v>
      </c>
      <c r="E296" s="1" t="s">
        <v>201</v>
      </c>
      <c r="O296" s="1" t="s">
        <v>94</v>
      </c>
      <c r="P296" s="1" t="s">
        <v>131</v>
      </c>
      <c r="Q296" s="1" t="s">
        <v>140</v>
      </c>
      <c r="AA296" s="1">
        <f t="shared" si="118"/>
        <v>314249.40000000002</v>
      </c>
      <c r="AC296" s="31" t="str">
        <f>IF(OR(RepP!$J$3="",RepP!$J$3=0,COUNTIF(Lists!$D:$D,RepP!$J$3)=0),Lists!$D$9,IF(RepP!$J$3=Lists!$D$9,Lists!$D$9,IF(RepP!$J$3=$E296,RepP!$J$3,"")))</f>
        <v>Проект-2</v>
      </c>
    </row>
    <row r="297" spans="2:29" x14ac:dyDescent="0.3">
      <c r="B297" s="26">
        <f>IF(AND(O297=0,P297=0,Q297=0,Y297=0),0,IF(OR(COUNTIFS(Items!$E:$E,O297,Items!$F:$F,P297,Items!$G:$G,Q297)=1,COUNTIFS(Items!$M:$M,O297,Items!$N:$N,P297,Items!$O:$O,Q297)=1,COUNTIFS(Items!$U:$U,O297,Items!$V:$V,P297,Items!$W:$W,Q297)=1),0,1))</f>
        <v>0</v>
      </c>
      <c r="D297" s="24">
        <f t="shared" si="119"/>
        <v>45458</v>
      </c>
      <c r="E297" s="1" t="s">
        <v>202</v>
      </c>
      <c r="O297" s="1" t="s">
        <v>94</v>
      </c>
      <c r="P297" s="1" t="s">
        <v>131</v>
      </c>
      <c r="Q297" s="1" t="s">
        <v>141</v>
      </c>
      <c r="AA297" s="1">
        <f t="shared" si="118"/>
        <v>295562.35800000001</v>
      </c>
      <c r="AC297" s="31" t="str">
        <f>IF(OR(RepP!$J$3="",RepP!$J$3=0,COUNTIF(Lists!$D:$D,RepP!$J$3)=0),Lists!$D$9,IF(RepP!$J$3=Lists!$D$9,Lists!$D$9,IF(RepP!$J$3=$E297,RepP!$J$3,"")))</f>
        <v/>
      </c>
    </row>
    <row r="298" spans="2:29" x14ac:dyDescent="0.3">
      <c r="B298" s="26">
        <f>IF(AND(O298=0,P298=0,Q298=0,Y298=0),0,IF(OR(COUNTIFS(Items!$E:$E,O298,Items!$F:$F,P298,Items!$G:$G,Q298)=1,COUNTIFS(Items!$M:$M,O298,Items!$N:$N,P298,Items!$O:$O,Q298)=1,COUNTIFS(Items!$U:$U,O298,Items!$V:$V,P298,Items!$W:$W,Q298)=1),0,1))</f>
        <v>0</v>
      </c>
      <c r="D298" s="24">
        <f t="shared" si="119"/>
        <v>45458</v>
      </c>
      <c r="E298" s="1" t="s">
        <v>203</v>
      </c>
      <c r="O298" s="1" t="s">
        <v>59</v>
      </c>
      <c r="P298" s="1" t="s">
        <v>60</v>
      </c>
      <c r="Q298" s="1" t="s">
        <v>62</v>
      </c>
      <c r="AA298" s="1">
        <f>182%*SUM(AA240:AA297)</f>
        <v>48162051.953764752</v>
      </c>
      <c r="AC298" s="31" t="str">
        <f>IF(OR(RepP!$J$3="",RepP!$J$3=0,COUNTIF(Lists!$D:$D,RepP!$J$3)=0),Lists!$D$9,IF(RepP!$J$3=Lists!$D$9,Lists!$D$9,IF(RepP!$J$3=$E298,RepP!$J$3,"")))</f>
        <v/>
      </c>
    </row>
    <row r="299" spans="2:29" x14ac:dyDescent="0.3">
      <c r="B299" s="26">
        <f>IF(AND(O299=0,P299=0,Q299=0,Y299=0),0,IF(OR(COUNTIFS(Items!$E:$E,O299,Items!$F:$F,P299,Items!$G:$G,Q299)=1,COUNTIFS(Items!$M:$M,O299,Items!$N:$N,P299,Items!$O:$O,Q299)=1,COUNTIFS(Items!$U:$U,O299,Items!$V:$V,P299,Items!$W:$W,Q299)=1),0,1))</f>
        <v>0</v>
      </c>
      <c r="D299" s="24">
        <f>D298-45</f>
        <v>45413</v>
      </c>
      <c r="E299" s="1" t="s">
        <v>200</v>
      </c>
      <c r="O299" s="1" t="s">
        <v>84</v>
      </c>
      <c r="P299" s="1" t="s">
        <v>86</v>
      </c>
      <c r="Q299" s="1" t="s">
        <v>62</v>
      </c>
      <c r="Y299" s="1">
        <f>20%*AA298</f>
        <v>9632410.3907529507</v>
      </c>
      <c r="AC299" s="31" t="str">
        <f>IF(OR(RepP!$J$3="",RepP!$J$3=0,COUNTIF(Lists!$D:$D,RepP!$J$3)=0),Lists!$D$9,IF(RepP!$J$3=Lists!$D$9,Lists!$D$9,IF(RepP!$J$3=$E299,RepP!$J$3,"")))</f>
        <v/>
      </c>
    </row>
    <row r="300" spans="2:29" x14ac:dyDescent="0.3">
      <c r="B300" s="26">
        <f>IF(AND(O300=0,P300=0,Q300=0,Y300=0),0,IF(OR(COUNTIFS(Items!$E:$E,O300,Items!$F:$F,P300,Items!$G:$G,Q300)=1,COUNTIFS(Items!$M:$M,O300,Items!$N:$N,P300,Items!$O:$O,Q300)=1,COUNTIFS(Items!$U:$U,O300,Items!$V:$V,P300,Items!$W:$W,Q300)=1),0,1))</f>
        <v>0</v>
      </c>
      <c r="D300" s="24">
        <f>D298-21</f>
        <v>45437</v>
      </c>
      <c r="E300" s="1" t="s">
        <v>201</v>
      </c>
      <c r="O300" s="1" t="s">
        <v>84</v>
      </c>
      <c r="P300" s="1" t="s">
        <v>86</v>
      </c>
      <c r="Q300" s="1" t="s">
        <v>62</v>
      </c>
      <c r="Y300" s="1">
        <f>20%*AA298</f>
        <v>9632410.3907529507</v>
      </c>
      <c r="AC300" s="31" t="str">
        <f>IF(OR(RepP!$J$3="",RepP!$J$3=0,COUNTIF(Lists!$D:$D,RepP!$J$3)=0),Lists!$D$9,IF(RepP!$J$3=Lists!$D$9,Lists!$D$9,IF(RepP!$J$3=$E300,RepP!$J$3,"")))</f>
        <v>Проект-2</v>
      </c>
    </row>
    <row r="301" spans="2:29" x14ac:dyDescent="0.3">
      <c r="B301" s="26">
        <f>IF(AND(O301=0,P301=0,Q301=0,Y301=0),0,IF(OR(COUNTIFS(Items!$E:$E,O301,Items!$F:$F,P301,Items!$G:$G,Q301)=1,COUNTIFS(Items!$M:$M,O301,Items!$N:$N,P301,Items!$O:$O,Q301)=1,COUNTIFS(Items!$U:$U,O301,Items!$V:$V,P301,Items!$W:$W,Q301)=1),0,1))</f>
        <v>0</v>
      </c>
      <c r="D301" s="24">
        <f>D298</f>
        <v>45458</v>
      </c>
      <c r="E301" s="1" t="s">
        <v>202</v>
      </c>
      <c r="O301" s="1" t="s">
        <v>84</v>
      </c>
      <c r="P301" s="1" t="s">
        <v>86</v>
      </c>
      <c r="Q301" s="1" t="s">
        <v>62</v>
      </c>
      <c r="Y301" s="1">
        <f>30%*AA298</f>
        <v>14448615.586129425</v>
      </c>
      <c r="AC301" s="31" t="str">
        <f>IF(OR(RepP!$J$3="",RepP!$J$3=0,COUNTIF(Lists!$D:$D,RepP!$J$3)=0),Lists!$D$9,IF(RepP!$J$3=Lists!$D$9,Lists!$D$9,IF(RepP!$J$3=$E301,RepP!$J$3,"")))</f>
        <v/>
      </c>
    </row>
    <row r="302" spans="2:29" x14ac:dyDescent="0.3">
      <c r="B302" s="26">
        <f>IF(AND(O302=0,P302=0,Q302=0,Y302=0),0,IF(OR(COUNTIFS(Items!$E:$E,O302,Items!$F:$F,P302,Items!$G:$G,Q302)=1,COUNTIFS(Items!$M:$M,O302,Items!$N:$N,P302,Items!$O:$O,Q302)=1,COUNTIFS(Items!$U:$U,O302,Items!$V:$V,P302,Items!$W:$W,Q302)=1),0,1))</f>
        <v>0</v>
      </c>
      <c r="D302" s="24">
        <f>D298+45</f>
        <v>45503</v>
      </c>
      <c r="E302" s="1" t="s">
        <v>203</v>
      </c>
      <c r="O302" s="1" t="s">
        <v>84</v>
      </c>
      <c r="P302" s="1" t="s">
        <v>86</v>
      </c>
      <c r="Q302" s="1" t="s">
        <v>62</v>
      </c>
      <c r="Y302" s="1">
        <f>30%*AA298</f>
        <v>14448615.586129425</v>
      </c>
      <c r="AC302" s="31" t="str">
        <f>IF(OR(RepP!$J$3="",RepP!$J$3=0,COUNTIF(Lists!$D:$D,RepP!$J$3)=0),Lists!$D$9,IF(RepP!$J$3=Lists!$D$9,Lists!$D$9,IF(RepP!$J$3=$E302,RepP!$J$3,"")))</f>
        <v/>
      </c>
    </row>
    <row r="303" spans="2:29" x14ac:dyDescent="0.3">
      <c r="B303" s="26">
        <f>IF(AND(O303=0,P303=0,Q303=0,Y303=0),0,IF(OR(COUNTIFS(Items!$E:$E,O303,Items!$F:$F,P303,Items!$G:$G,Q303)=1,COUNTIFS(Items!$M:$M,O303,Items!$N:$N,P303,Items!$O:$O,Q303)=1,COUNTIFS(Items!$U:$U,O303,Items!$V:$V,P303,Items!$W:$W,Q303)=1),0,1))</f>
        <v>0</v>
      </c>
      <c r="D303" s="24">
        <f>D3+12</f>
        <v>45304</v>
      </c>
      <c r="E303" s="1" t="s">
        <v>200</v>
      </c>
      <c r="O303" s="1" t="s">
        <v>207</v>
      </c>
      <c r="P303" s="1" t="s">
        <v>208</v>
      </c>
      <c r="Q303" s="1" t="s">
        <v>209</v>
      </c>
      <c r="AA303" s="1">
        <f>10%*Y3</f>
        <v>100000</v>
      </c>
      <c r="AC303" s="31" t="str">
        <f>IF(OR(RepP!$J$3="",RepP!$J$3=0,COUNTIF(Lists!$D:$D,RepP!$J$3)=0),Lists!$D$9,IF(RepP!$J$3=Lists!$D$9,Lists!$D$9,IF(RepP!$J$3=$E303,RepP!$J$3,"")))</f>
        <v/>
      </c>
    </row>
    <row r="304" spans="2:29" x14ac:dyDescent="0.3">
      <c r="B304" s="26">
        <f>IF(AND(O304=0,P304=0,Q304=0,Y304=0),0,IF(OR(COUNTIFS(Items!$E:$E,O304,Items!$F:$F,P304,Items!$G:$G,Q304)=1,COUNTIFS(Items!$M:$M,O304,Items!$N:$N,P304,Items!$O:$O,Q304)=1,COUNTIFS(Items!$U:$U,O304,Items!$V:$V,P304,Items!$W:$W,Q304)=1),0,1))</f>
        <v>0</v>
      </c>
      <c r="D304" s="24">
        <f t="shared" ref="D304:D367" si="120">D4+12</f>
        <v>45314</v>
      </c>
      <c r="E304" s="1" t="s">
        <v>201</v>
      </c>
      <c r="O304" s="1" t="s">
        <v>207</v>
      </c>
      <c r="P304" s="1" t="s">
        <v>208</v>
      </c>
      <c r="Q304" s="1" t="s">
        <v>210</v>
      </c>
      <c r="AA304" s="1">
        <f>5%*Y4</f>
        <v>46500</v>
      </c>
      <c r="AC304" s="31" t="str">
        <f>IF(OR(RepP!$J$3="",RepP!$J$3=0,COUNTIF(Lists!$D:$D,RepP!$J$3)=0),Lists!$D$9,IF(RepP!$J$3=Lists!$D$9,Lists!$D$9,IF(RepP!$J$3=$E304,RepP!$J$3,"")))</f>
        <v>Проект-2</v>
      </c>
    </row>
    <row r="305" spans="2:29" x14ac:dyDescent="0.3">
      <c r="B305" s="26">
        <f>IF(AND(O305=0,P305=0,Q305=0,Y305=0),0,IF(OR(COUNTIFS(Items!$E:$E,O305,Items!$F:$F,P305,Items!$G:$G,Q305)=1,COUNTIFS(Items!$M:$M,O305,Items!$N:$N,P305,Items!$O:$O,Q305)=1,COUNTIFS(Items!$U:$U,O305,Items!$V:$V,P305,Items!$W:$W,Q305)=1),0,1))</f>
        <v>0</v>
      </c>
      <c r="D305" s="24">
        <f t="shared" si="120"/>
        <v>45324</v>
      </c>
      <c r="E305" s="1" t="s">
        <v>202</v>
      </c>
      <c r="O305" s="1" t="s">
        <v>207</v>
      </c>
      <c r="P305" s="1" t="s">
        <v>208</v>
      </c>
      <c r="Q305" s="1" t="s">
        <v>211</v>
      </c>
      <c r="AA305" s="1">
        <f>23%*Y5</f>
        <v>246100</v>
      </c>
      <c r="AC305" s="31" t="str">
        <f>IF(OR(RepP!$J$3="",RepP!$J$3=0,COUNTIF(Lists!$D:$D,RepP!$J$3)=0),Lists!$D$9,IF(RepP!$J$3=Lists!$D$9,Lists!$D$9,IF(RepP!$J$3=$E305,RepP!$J$3,"")))</f>
        <v/>
      </c>
    </row>
    <row r="306" spans="2:29" x14ac:dyDescent="0.3">
      <c r="B306" s="26">
        <f>IF(AND(O306=0,P306=0,Q306=0,Y306=0),0,IF(OR(COUNTIFS(Items!$E:$E,O306,Items!$F:$F,P306,Items!$G:$G,Q306)=1,COUNTIFS(Items!$M:$M,O306,Items!$N:$N,P306,Items!$O:$O,Q306)=1,COUNTIFS(Items!$U:$U,O306,Items!$V:$V,P306,Items!$W:$W,Q306)=1),0,1))</f>
        <v>0</v>
      </c>
      <c r="D306" s="24">
        <f t="shared" si="120"/>
        <v>45334</v>
      </c>
      <c r="E306" s="1" t="s">
        <v>203</v>
      </c>
      <c r="O306" s="1" t="s">
        <v>207</v>
      </c>
      <c r="P306" s="1" t="s">
        <v>208</v>
      </c>
      <c r="Q306" s="1" t="s">
        <v>212</v>
      </c>
      <c r="AA306" s="1">
        <f>17%*Y6</f>
        <v>169167</v>
      </c>
      <c r="AC306" s="31" t="str">
        <f>IF(OR(RepP!$J$3="",RepP!$J$3=0,COUNTIF(Lists!$D:$D,RepP!$J$3)=0),Lists!$D$9,IF(RepP!$J$3=Lists!$D$9,Lists!$D$9,IF(RepP!$J$3=$E306,RepP!$J$3,"")))</f>
        <v/>
      </c>
    </row>
    <row r="307" spans="2:29" x14ac:dyDescent="0.3">
      <c r="B307" s="26">
        <f>IF(AND(O307=0,P307=0,Q307=0,Y307=0),0,IF(OR(COUNTIFS(Items!$E:$E,O307,Items!$F:$F,P307,Items!$G:$G,Q307)=1,COUNTIFS(Items!$M:$M,O307,Items!$N:$N,P307,Items!$O:$O,Q307)=1,COUNTIFS(Items!$U:$U,O307,Items!$V:$V,P307,Items!$W:$W,Q307)=1),0,1))</f>
        <v>0</v>
      </c>
      <c r="D307" s="24">
        <f t="shared" si="120"/>
        <v>45344</v>
      </c>
      <c r="E307" s="1" t="s">
        <v>200</v>
      </c>
      <c r="O307" s="1" t="s">
        <v>207</v>
      </c>
      <c r="P307" s="1" t="s">
        <v>208</v>
      </c>
      <c r="Q307" s="1" t="s">
        <v>213</v>
      </c>
      <c r="AA307" s="1">
        <f t="shared" ref="AA307" si="121">10%*Y7</f>
        <v>114490</v>
      </c>
      <c r="AC307" s="31" t="str">
        <f>IF(OR(RepP!$J$3="",RepP!$J$3=0,COUNTIF(Lists!$D:$D,RepP!$J$3)=0),Lists!$D$9,IF(RepP!$J$3=Lists!$D$9,Lists!$D$9,IF(RepP!$J$3=$E307,RepP!$J$3,"")))</f>
        <v/>
      </c>
    </row>
    <row r="308" spans="2:29" x14ac:dyDescent="0.3">
      <c r="B308" s="26">
        <f>IF(AND(O308=0,P308=0,Q308=0,Y308=0),0,IF(OR(COUNTIFS(Items!$E:$E,O308,Items!$F:$F,P308,Items!$G:$G,Q308)=1,COUNTIFS(Items!$M:$M,O308,Items!$N:$N,P308,Items!$O:$O,Q308)=1,COUNTIFS(Items!$U:$U,O308,Items!$V:$V,P308,Items!$W:$W,Q308)=1),0,1))</f>
        <v>0</v>
      </c>
      <c r="D308" s="24">
        <f t="shared" si="120"/>
        <v>45354</v>
      </c>
      <c r="E308" s="1" t="s">
        <v>201</v>
      </c>
      <c r="O308" s="1" t="s">
        <v>207</v>
      </c>
      <c r="P308" s="1" t="s">
        <v>208</v>
      </c>
      <c r="Q308" s="1" t="s">
        <v>214</v>
      </c>
      <c r="AA308" s="1">
        <f t="shared" ref="AA308" si="122">5%*Y8</f>
        <v>53237.850000000006</v>
      </c>
      <c r="AC308" s="31" t="str">
        <f>IF(OR(RepP!$J$3="",RepP!$J$3=0,COUNTIF(Lists!$D:$D,RepP!$J$3)=0),Lists!$D$9,IF(RepP!$J$3=Lists!$D$9,Lists!$D$9,IF(RepP!$J$3=$E308,RepP!$J$3,"")))</f>
        <v>Проект-2</v>
      </c>
    </row>
    <row r="309" spans="2:29" x14ac:dyDescent="0.3">
      <c r="B309" s="26">
        <f>IF(AND(O309=0,P309=0,Q309=0,Y309=0),0,IF(OR(COUNTIFS(Items!$E:$E,O309,Items!$F:$F,P309,Items!$G:$G,Q309)=1,COUNTIFS(Items!$M:$M,O309,Items!$N:$N,P309,Items!$O:$O,Q309)=1,COUNTIFS(Items!$U:$U,O309,Items!$V:$V,P309,Items!$W:$W,Q309)=1),0,1))</f>
        <v>0</v>
      </c>
      <c r="D309" s="24">
        <f t="shared" si="120"/>
        <v>45364</v>
      </c>
      <c r="E309" s="1" t="s">
        <v>202</v>
      </c>
      <c r="O309" s="1" t="s">
        <v>207</v>
      </c>
      <c r="P309" s="1" t="s">
        <v>208</v>
      </c>
      <c r="Q309" s="1" t="s">
        <v>215</v>
      </c>
      <c r="AA309" s="1">
        <f t="shared" ref="AA309" si="123">23%*Y9</f>
        <v>281759.89</v>
      </c>
      <c r="AC309" s="31" t="str">
        <f>IF(OR(RepP!$J$3="",RepP!$J$3=0,COUNTIF(Lists!$D:$D,RepP!$J$3)=0),Lists!$D$9,IF(RepP!$J$3=Lists!$D$9,Lists!$D$9,IF(RepP!$J$3=$E309,RepP!$J$3,"")))</f>
        <v/>
      </c>
    </row>
    <row r="310" spans="2:29" x14ac:dyDescent="0.3">
      <c r="B310" s="26">
        <f>IF(AND(O310=0,P310=0,Q310=0,Y310=0),0,IF(OR(COUNTIFS(Items!$E:$E,O310,Items!$F:$F,P310,Items!$G:$G,Q310)=1,COUNTIFS(Items!$M:$M,O310,Items!$N:$N,P310,Items!$O:$O,Q310)=1,COUNTIFS(Items!$U:$U,O310,Items!$V:$V,P310,Items!$W:$W,Q310)=1),0,1))</f>
        <v>0</v>
      </c>
      <c r="D310" s="24">
        <f t="shared" si="120"/>
        <v>45374</v>
      </c>
      <c r="E310" s="1" t="s">
        <v>203</v>
      </c>
      <c r="O310" s="1" t="s">
        <v>207</v>
      </c>
      <c r="P310" s="1" t="s">
        <v>208</v>
      </c>
      <c r="Q310" s="1" t="s">
        <v>216</v>
      </c>
      <c r="AA310" s="1">
        <f t="shared" ref="AA310" si="124">17%*Y10</f>
        <v>193679.29830000002</v>
      </c>
      <c r="AC310" s="31" t="str">
        <f>IF(OR(RepP!$J$3="",RepP!$J$3=0,COUNTIF(Lists!$D:$D,RepP!$J$3)=0),Lists!$D$9,IF(RepP!$J$3=Lists!$D$9,Lists!$D$9,IF(RepP!$J$3=$E310,RepP!$J$3,"")))</f>
        <v/>
      </c>
    </row>
    <row r="311" spans="2:29" x14ac:dyDescent="0.3">
      <c r="B311" s="26">
        <f>IF(AND(O311=0,P311=0,Q311=0,Y311=0),0,IF(OR(COUNTIFS(Items!$E:$E,O311,Items!$F:$F,P311,Items!$G:$G,Q311)=1,COUNTIFS(Items!$M:$M,O311,Items!$N:$N,P311,Items!$O:$O,Q311)=1,COUNTIFS(Items!$U:$U,O311,Items!$V:$V,P311,Items!$W:$W,Q311)=1),0,1))</f>
        <v>0</v>
      </c>
      <c r="D311" s="24">
        <f t="shared" si="120"/>
        <v>45384</v>
      </c>
      <c r="E311" s="1" t="s">
        <v>200</v>
      </c>
      <c r="O311" s="1" t="s">
        <v>207</v>
      </c>
      <c r="P311" s="1" t="s">
        <v>208</v>
      </c>
      <c r="Q311" s="1" t="s">
        <v>217</v>
      </c>
      <c r="AA311" s="1">
        <f t="shared" ref="AA311" si="125">10%*Y11</f>
        <v>131079.601</v>
      </c>
      <c r="AC311" s="31" t="str">
        <f>IF(OR(RepP!$J$3="",RepP!$J$3=0,COUNTIF(Lists!$D:$D,RepP!$J$3)=0),Lists!$D$9,IF(RepP!$J$3=Lists!$D$9,Lists!$D$9,IF(RepP!$J$3=$E311,RepP!$J$3,"")))</f>
        <v/>
      </c>
    </row>
    <row r="312" spans="2:29" x14ac:dyDescent="0.3">
      <c r="B312" s="26">
        <f>IF(AND(O312=0,P312=0,Q312=0,Y312=0),0,IF(OR(COUNTIFS(Items!$E:$E,O312,Items!$F:$F,P312,Items!$G:$G,Q312)=1,COUNTIFS(Items!$M:$M,O312,Items!$N:$N,P312,Items!$O:$O,Q312)=1,COUNTIFS(Items!$U:$U,O312,Items!$V:$V,P312,Items!$W:$W,Q312)=1),0,1))</f>
        <v>0</v>
      </c>
      <c r="D312" s="24">
        <f t="shared" si="120"/>
        <v>45394</v>
      </c>
      <c r="E312" s="1" t="s">
        <v>201</v>
      </c>
      <c r="O312" s="1" t="s">
        <v>207</v>
      </c>
      <c r="P312" s="1" t="s">
        <v>208</v>
      </c>
      <c r="Q312" s="1" t="s">
        <v>218</v>
      </c>
      <c r="AA312" s="1">
        <f t="shared" ref="AA312" si="126">5%*Y12</f>
        <v>60952.014465000007</v>
      </c>
      <c r="AC312" s="31" t="str">
        <f>IF(OR(RepP!$J$3="",RepP!$J$3=0,COUNTIF(Lists!$D:$D,RepP!$J$3)=0),Lists!$D$9,IF(RepP!$J$3=Lists!$D$9,Lists!$D$9,IF(RepP!$J$3=$E312,RepP!$J$3,"")))</f>
        <v>Проект-2</v>
      </c>
    </row>
    <row r="313" spans="2:29" x14ac:dyDescent="0.3">
      <c r="B313" s="26">
        <f>IF(AND(O313=0,P313=0,Q313=0,Y313=0),0,IF(OR(COUNTIFS(Items!$E:$E,O313,Items!$F:$F,P313,Items!$G:$G,Q313)=1,COUNTIFS(Items!$M:$M,O313,Items!$N:$N,P313,Items!$O:$O,Q313)=1,COUNTIFS(Items!$U:$U,O313,Items!$V:$V,P313,Items!$W:$W,Q313)=1),0,1))</f>
        <v>0</v>
      </c>
      <c r="D313" s="24">
        <f t="shared" si="120"/>
        <v>45404</v>
      </c>
      <c r="E313" s="1" t="s">
        <v>202</v>
      </c>
      <c r="O313" s="1" t="s">
        <v>207</v>
      </c>
      <c r="P313" s="1" t="s">
        <v>208</v>
      </c>
      <c r="Q313" s="1" t="s">
        <v>219</v>
      </c>
      <c r="AA313" s="1">
        <f t="shared" ref="AA313" si="127">23%*Y13</f>
        <v>322586.89806100004</v>
      </c>
      <c r="AC313" s="31" t="str">
        <f>IF(OR(RepP!$J$3="",RepP!$J$3=0,COUNTIF(Lists!$D:$D,RepP!$J$3)=0),Lists!$D$9,IF(RepP!$J$3=Lists!$D$9,Lists!$D$9,IF(RepP!$J$3=$E313,RepP!$J$3,"")))</f>
        <v/>
      </c>
    </row>
    <row r="314" spans="2:29" x14ac:dyDescent="0.3">
      <c r="B314" s="26">
        <f>IF(AND(O314=0,P314=0,Q314=0,Y314=0),0,IF(OR(COUNTIFS(Items!$E:$E,O314,Items!$F:$F,P314,Items!$G:$G,Q314)=1,COUNTIFS(Items!$M:$M,O314,Items!$N:$N,P314,Items!$O:$O,Q314)=1,COUNTIFS(Items!$U:$U,O314,Items!$V:$V,P314,Items!$W:$W,Q314)=1),0,1))</f>
        <v>0</v>
      </c>
      <c r="D314" s="24">
        <f t="shared" si="120"/>
        <v>45414</v>
      </c>
      <c r="E314" s="1" t="s">
        <v>203</v>
      </c>
      <c r="O314" s="1" t="s">
        <v>207</v>
      </c>
      <c r="P314" s="1" t="s">
        <v>220</v>
      </c>
      <c r="Q314" s="1" t="s">
        <v>221</v>
      </c>
      <c r="AA314" s="1">
        <f t="shared" ref="AA314" si="128">17%*Y14</f>
        <v>153000</v>
      </c>
      <c r="AC314" s="31" t="str">
        <f>IF(OR(RepP!$J$3="",RepP!$J$3=0,COUNTIF(Lists!$D:$D,RepP!$J$3)=0),Lists!$D$9,IF(RepP!$J$3=Lists!$D$9,Lists!$D$9,IF(RepP!$J$3=$E314,RepP!$J$3,"")))</f>
        <v/>
      </c>
    </row>
    <row r="315" spans="2:29" x14ac:dyDescent="0.3">
      <c r="B315" s="26">
        <f>IF(AND(O315=0,P315=0,Q315=0,Y315=0),0,IF(OR(COUNTIFS(Items!$E:$E,O315,Items!$F:$F,P315,Items!$G:$G,Q315)=1,COUNTIFS(Items!$M:$M,O315,Items!$N:$N,P315,Items!$O:$O,Q315)=1,COUNTIFS(Items!$U:$U,O315,Items!$V:$V,P315,Items!$W:$W,Q315)=1),0,1))</f>
        <v>0</v>
      </c>
      <c r="D315" s="24">
        <f t="shared" si="120"/>
        <v>45424</v>
      </c>
      <c r="E315" s="1" t="s">
        <v>200</v>
      </c>
      <c r="O315" s="1" t="s">
        <v>207</v>
      </c>
      <c r="P315" s="1" t="s">
        <v>220</v>
      </c>
      <c r="Q315" s="1" t="s">
        <v>222</v>
      </c>
      <c r="AA315" s="1">
        <f t="shared" ref="AA315" si="129">10%*Y15</f>
        <v>88000</v>
      </c>
      <c r="AC315" s="31" t="str">
        <f>IF(OR(RepP!$J$3="",RepP!$J$3=0,COUNTIF(Lists!$D:$D,RepP!$J$3)=0),Lists!$D$9,IF(RepP!$J$3=Lists!$D$9,Lists!$D$9,IF(RepP!$J$3=$E315,RepP!$J$3,"")))</f>
        <v/>
      </c>
    </row>
    <row r="316" spans="2:29" x14ac:dyDescent="0.3">
      <c r="B316" s="26">
        <f>IF(AND(O316=0,P316=0,Q316=0,Y316=0),0,IF(OR(COUNTIFS(Items!$E:$E,O316,Items!$F:$F,P316,Items!$G:$G,Q316)=1,COUNTIFS(Items!$M:$M,O316,Items!$N:$N,P316,Items!$O:$O,Q316)=1,COUNTIFS(Items!$U:$U,O316,Items!$V:$V,P316,Items!$W:$W,Q316)=1),0,1))</f>
        <v>0</v>
      </c>
      <c r="D316" s="24">
        <f t="shared" si="120"/>
        <v>45434</v>
      </c>
      <c r="E316" s="1" t="s">
        <v>201</v>
      </c>
      <c r="O316" s="1" t="s">
        <v>207</v>
      </c>
      <c r="P316" s="1" t="s">
        <v>220</v>
      </c>
      <c r="Q316" s="1" t="s">
        <v>223</v>
      </c>
      <c r="AA316" s="1">
        <f t="shared" ref="AA316" si="130">5%*Y16</f>
        <v>41730</v>
      </c>
      <c r="AC316" s="31" t="str">
        <f>IF(OR(RepP!$J$3="",RepP!$J$3=0,COUNTIF(Lists!$D:$D,RepP!$J$3)=0),Lists!$D$9,IF(RepP!$J$3=Lists!$D$9,Lists!$D$9,IF(RepP!$J$3=$E316,RepP!$J$3,"")))</f>
        <v>Проект-2</v>
      </c>
    </row>
    <row r="317" spans="2:29" x14ac:dyDescent="0.3">
      <c r="B317" s="26">
        <f>IF(AND(O317=0,P317=0,Q317=0,Y317=0),0,IF(OR(COUNTIFS(Items!$E:$E,O317,Items!$F:$F,P317,Items!$G:$G,Q317)=1,COUNTIFS(Items!$M:$M,O317,Items!$N:$N,P317,Items!$O:$O,Q317)=1,COUNTIFS(Items!$U:$U,O317,Items!$V:$V,P317,Items!$W:$W,Q317)=1),0,1))</f>
        <v>0</v>
      </c>
      <c r="D317" s="24">
        <f t="shared" si="120"/>
        <v>45444</v>
      </c>
      <c r="E317" s="1" t="s">
        <v>202</v>
      </c>
      <c r="O317" s="1" t="s">
        <v>207</v>
      </c>
      <c r="P317" s="1" t="s">
        <v>220</v>
      </c>
      <c r="Q317" s="1" t="s">
        <v>224</v>
      </c>
      <c r="AA317" s="1">
        <f t="shared" ref="AA317" si="131">23%*Y17</f>
        <v>281513.79000000004</v>
      </c>
      <c r="AC317" s="31" t="str">
        <f>IF(OR(RepP!$J$3="",RepP!$J$3=0,COUNTIF(Lists!$D:$D,RepP!$J$3)=0),Lists!$D$9,IF(RepP!$J$3=Lists!$D$9,Lists!$D$9,IF(RepP!$J$3=$E317,RepP!$J$3,"")))</f>
        <v/>
      </c>
    </row>
    <row r="318" spans="2:29" x14ac:dyDescent="0.3">
      <c r="B318" s="26">
        <f>IF(AND(O318=0,P318=0,Q318=0,Y318=0),0,IF(OR(COUNTIFS(Items!$E:$E,O318,Items!$F:$F,P318,Items!$G:$G,Q318)=1,COUNTIFS(Items!$M:$M,O318,Items!$N:$N,P318,Items!$O:$O,Q318)=1,COUNTIFS(Items!$U:$U,O318,Items!$V:$V,P318,Items!$W:$W,Q318)=1),0,1))</f>
        <v>0</v>
      </c>
      <c r="D318" s="24">
        <f t="shared" si="120"/>
        <v>45454</v>
      </c>
      <c r="E318" s="1" t="s">
        <v>203</v>
      </c>
      <c r="O318" s="1" t="s">
        <v>207</v>
      </c>
      <c r="P318" s="1" t="s">
        <v>220</v>
      </c>
      <c r="Q318" s="1" t="s">
        <v>225</v>
      </c>
      <c r="AA318" s="1">
        <f t="shared" ref="AA318" si="132">17%*Y18</f>
        <v>177633</v>
      </c>
      <c r="AC318" s="31" t="str">
        <f>IF(OR(RepP!$J$3="",RepP!$J$3=0,COUNTIF(Lists!$D:$D,RepP!$J$3)=0),Lists!$D$9,IF(RepP!$J$3=Lists!$D$9,Lists!$D$9,IF(RepP!$J$3=$E318,RepP!$J$3,"")))</f>
        <v/>
      </c>
    </row>
    <row r="319" spans="2:29" x14ac:dyDescent="0.3">
      <c r="B319" s="26">
        <f>IF(AND(O319=0,P319=0,Q319=0,Y319=0),0,IF(OR(COUNTIFS(Items!$E:$E,O319,Items!$F:$F,P319,Items!$G:$G,Q319)=1,COUNTIFS(Items!$M:$M,O319,Items!$N:$N,P319,Items!$O:$O,Q319)=1,COUNTIFS(Items!$U:$U,O319,Items!$V:$V,P319,Items!$W:$W,Q319)=1),0,1))</f>
        <v>0</v>
      </c>
      <c r="D319" s="24">
        <f t="shared" si="120"/>
        <v>45464</v>
      </c>
      <c r="E319" s="1" t="s">
        <v>200</v>
      </c>
      <c r="O319" s="1" t="s">
        <v>207</v>
      </c>
      <c r="P319" s="1" t="s">
        <v>220</v>
      </c>
      <c r="Q319" s="1" t="s">
        <v>226</v>
      </c>
      <c r="AA319" s="1">
        <f t="shared" ref="AA319" si="133">10%*Y19</f>
        <v>101475.70000000001</v>
      </c>
      <c r="AC319" s="31" t="str">
        <f>IF(OR(RepP!$J$3="",RepP!$J$3=0,COUNTIF(Lists!$D:$D,RepP!$J$3)=0),Lists!$D$9,IF(RepP!$J$3=Lists!$D$9,Lists!$D$9,IF(RepP!$J$3=$E319,RepP!$J$3,"")))</f>
        <v/>
      </c>
    </row>
    <row r="320" spans="2:29" x14ac:dyDescent="0.3">
      <c r="B320" s="26">
        <f>IF(AND(O320=0,P320=0,Q320=0,Y320=0),0,IF(OR(COUNTIFS(Items!$E:$E,O320,Items!$F:$F,P320,Items!$G:$G,Q320)=1,COUNTIFS(Items!$M:$M,O320,Items!$N:$N,P320,Items!$O:$O,Q320)=1,COUNTIFS(Items!$U:$U,O320,Items!$V:$V,P320,Items!$W:$W,Q320)=1),0,1))</f>
        <v>0</v>
      </c>
      <c r="D320" s="24">
        <f t="shared" si="120"/>
        <v>45309</v>
      </c>
      <c r="E320" s="1" t="s">
        <v>201</v>
      </c>
      <c r="O320" s="1" t="s">
        <v>207</v>
      </c>
      <c r="P320" s="1" t="s">
        <v>220</v>
      </c>
      <c r="Q320" s="1" t="s">
        <v>227</v>
      </c>
      <c r="AA320" s="1">
        <f t="shared" ref="AA320" si="134">5%*Y20</f>
        <v>47776.677000000003</v>
      </c>
      <c r="AC320" s="31" t="str">
        <f>IF(OR(RepP!$J$3="",RepP!$J$3=0,COUNTIF(Lists!$D:$D,RepP!$J$3)=0),Lists!$D$9,IF(RepP!$J$3=Lists!$D$9,Lists!$D$9,IF(RepP!$J$3=$E320,RepP!$J$3,"")))</f>
        <v>Проект-2</v>
      </c>
    </row>
    <row r="321" spans="2:29" x14ac:dyDescent="0.3">
      <c r="B321" s="26">
        <f>IF(AND(O321=0,P321=0,Q321=0,Y321=0),0,IF(OR(COUNTIFS(Items!$E:$E,O321,Items!$F:$F,P321,Items!$G:$G,Q321)=1,COUNTIFS(Items!$M:$M,O321,Items!$N:$N,P321,Items!$O:$O,Q321)=1,COUNTIFS(Items!$U:$U,O321,Items!$V:$V,P321,Items!$W:$W,Q321)=1),0,1))</f>
        <v>0</v>
      </c>
      <c r="D321" s="24">
        <f t="shared" si="120"/>
        <v>45319</v>
      </c>
      <c r="E321" s="1" t="s">
        <v>202</v>
      </c>
      <c r="O321" s="1" t="s">
        <v>207</v>
      </c>
      <c r="P321" s="1" t="s">
        <v>220</v>
      </c>
      <c r="Q321" s="1" t="s">
        <v>228</v>
      </c>
      <c r="AA321" s="1">
        <f t="shared" ref="AA321" si="135">23%*Y21</f>
        <v>322305.138171</v>
      </c>
      <c r="AC321" s="31" t="str">
        <f>IF(OR(RepP!$J$3="",RepP!$J$3=0,COUNTIF(Lists!$D:$D,RepP!$J$3)=0),Lists!$D$9,IF(RepP!$J$3=Lists!$D$9,Lists!$D$9,IF(RepP!$J$3=$E321,RepP!$J$3,"")))</f>
        <v/>
      </c>
    </row>
    <row r="322" spans="2:29" x14ac:dyDescent="0.3">
      <c r="B322" s="26">
        <f>IF(AND(O322=0,P322=0,Q322=0,Y322=0),0,IF(OR(COUNTIFS(Items!$E:$E,O322,Items!$F:$F,P322,Items!$G:$G,Q322)=1,COUNTIFS(Items!$M:$M,O322,Items!$N:$N,P322,Items!$O:$O,Q322)=1,COUNTIFS(Items!$U:$U,O322,Items!$V:$V,P322,Items!$W:$W,Q322)=1),0,1))</f>
        <v>0</v>
      </c>
      <c r="D322" s="24">
        <f t="shared" si="120"/>
        <v>45329</v>
      </c>
      <c r="E322" s="1" t="s">
        <v>203</v>
      </c>
      <c r="O322" s="1" t="s">
        <v>207</v>
      </c>
      <c r="P322" s="1" t="s">
        <v>220</v>
      </c>
      <c r="Q322" s="1" t="s">
        <v>229</v>
      </c>
      <c r="AA322" s="1">
        <f t="shared" ref="AA322" si="136">17%*Y22</f>
        <v>205835.32170000003</v>
      </c>
      <c r="AC322" s="31" t="str">
        <f>IF(OR(RepP!$J$3="",RepP!$J$3=0,COUNTIF(Lists!$D:$D,RepP!$J$3)=0),Lists!$D$9,IF(RepP!$J$3=Lists!$D$9,Lists!$D$9,IF(RepP!$J$3=$E322,RepP!$J$3,"")))</f>
        <v/>
      </c>
    </row>
    <row r="323" spans="2:29" x14ac:dyDescent="0.3">
      <c r="B323" s="26">
        <f>IF(AND(O323=0,P323=0,Q323=0,Y323=0),0,IF(OR(COUNTIFS(Items!$E:$E,O323,Items!$F:$F,P323,Items!$G:$G,Q323)=1,COUNTIFS(Items!$M:$M,O323,Items!$N:$N,P323,Items!$O:$O,Q323)=1,COUNTIFS(Items!$U:$U,O323,Items!$V:$V,P323,Items!$W:$W,Q323)=1),0,1))</f>
        <v>0</v>
      </c>
      <c r="D323" s="24">
        <f t="shared" si="120"/>
        <v>45339</v>
      </c>
      <c r="E323" s="1" t="s">
        <v>200</v>
      </c>
      <c r="O323" s="1" t="s">
        <v>207</v>
      </c>
      <c r="P323" s="1" t="s">
        <v>220</v>
      </c>
      <c r="Q323" s="1" t="s">
        <v>230</v>
      </c>
      <c r="AA323" s="1">
        <f t="shared" ref="AA323" si="137">10%*Y23</f>
        <v>116904.02893000001</v>
      </c>
      <c r="AC323" s="31" t="str">
        <f>IF(OR(RepP!$J$3="",RepP!$J$3=0,COUNTIF(Lists!$D:$D,RepP!$J$3)=0),Lists!$D$9,IF(RepP!$J$3=Lists!$D$9,Lists!$D$9,IF(RepP!$J$3=$E323,RepP!$J$3,"")))</f>
        <v/>
      </c>
    </row>
    <row r="324" spans="2:29" x14ac:dyDescent="0.3">
      <c r="B324" s="26">
        <f>IF(AND(O324=0,P324=0,Q324=0,Y324=0),0,IF(OR(COUNTIFS(Items!$E:$E,O324,Items!$F:$F,P324,Items!$G:$G,Q324)=1,COUNTIFS(Items!$M:$M,O324,Items!$N:$N,P324,Items!$O:$O,Q324)=1,COUNTIFS(Items!$U:$U,O324,Items!$V:$V,P324,Items!$W:$W,Q324)=1),0,1))</f>
        <v>0</v>
      </c>
      <c r="D324" s="24">
        <f t="shared" si="120"/>
        <v>45349</v>
      </c>
      <c r="E324" s="1" t="s">
        <v>201</v>
      </c>
      <c r="O324" s="1" t="s">
        <v>207</v>
      </c>
      <c r="P324" s="1" t="s">
        <v>231</v>
      </c>
      <c r="Q324" s="1" t="s">
        <v>232</v>
      </c>
      <c r="AA324" s="1">
        <f t="shared" ref="AA324" si="138">5%*Y24</f>
        <v>54699.51749730001</v>
      </c>
      <c r="AC324" s="31" t="str">
        <f>IF(OR(RepP!$J$3="",RepP!$J$3=0,COUNTIF(Lists!$D:$D,RepP!$J$3)=0),Lists!$D$9,IF(RepP!$J$3=Lists!$D$9,Lists!$D$9,IF(RepP!$J$3=$E324,RepP!$J$3,"")))</f>
        <v>Проект-2</v>
      </c>
    </row>
    <row r="325" spans="2:29" x14ac:dyDescent="0.3">
      <c r="B325" s="26">
        <f>IF(AND(O325=0,P325=0,Q325=0,Y325=0),0,IF(OR(COUNTIFS(Items!$E:$E,O325,Items!$F:$F,P325,Items!$G:$G,Q325)=1,COUNTIFS(Items!$M:$M,O325,Items!$N:$N,P325,Items!$O:$O,Q325)=1,COUNTIFS(Items!$U:$U,O325,Items!$V:$V,P325,Items!$W:$W,Q325)=1),0,1))</f>
        <v>0</v>
      </c>
      <c r="D325" s="24">
        <f t="shared" si="120"/>
        <v>45359</v>
      </c>
      <c r="E325" s="1" t="s">
        <v>202</v>
      </c>
      <c r="O325" s="1" t="s">
        <v>207</v>
      </c>
      <c r="P325" s="1" t="s">
        <v>231</v>
      </c>
      <c r="Q325" s="1" t="s">
        <v>233</v>
      </c>
      <c r="AA325" s="1">
        <f t="shared" ref="AA325" si="139">23%*Y25</f>
        <v>254610</v>
      </c>
      <c r="AC325" s="31" t="str">
        <f>IF(OR(RepP!$J$3="",RepP!$J$3=0,COUNTIF(Lists!$D:$D,RepP!$J$3)=0),Lists!$D$9,IF(RepP!$J$3=Lists!$D$9,Lists!$D$9,IF(RepP!$J$3=$E325,RepP!$J$3,"")))</f>
        <v/>
      </c>
    </row>
    <row r="326" spans="2:29" x14ac:dyDescent="0.3">
      <c r="B326" s="26">
        <f>IF(AND(O326=0,P326=0,Q326=0,Y326=0),0,IF(OR(COUNTIFS(Items!$E:$E,O326,Items!$F:$F,P326,Items!$G:$G,Q326)=1,COUNTIFS(Items!$M:$M,O326,Items!$N:$N,P326,Items!$O:$O,Q326)=1,COUNTIFS(Items!$U:$U,O326,Items!$V:$V,P326,Items!$W:$W,Q326)=1),0,1))</f>
        <v>0</v>
      </c>
      <c r="D326" s="24">
        <f t="shared" si="120"/>
        <v>45369</v>
      </c>
      <c r="E326" s="1" t="s">
        <v>203</v>
      </c>
      <c r="O326" s="1" t="s">
        <v>207</v>
      </c>
      <c r="P326" s="1" t="s">
        <v>231</v>
      </c>
      <c r="Q326" s="1" t="s">
        <v>234</v>
      </c>
      <c r="AA326" s="1">
        <f t="shared" ref="AA326" si="140">17%*Y26</f>
        <v>132600</v>
      </c>
      <c r="AC326" s="31" t="str">
        <f>IF(OR(RepP!$J$3="",RepP!$J$3=0,COUNTIF(Lists!$D:$D,RepP!$J$3)=0),Lists!$D$9,IF(RepP!$J$3=Lists!$D$9,Lists!$D$9,IF(RepP!$J$3=$E326,RepP!$J$3,"")))</f>
        <v/>
      </c>
    </row>
    <row r="327" spans="2:29" x14ac:dyDescent="0.3">
      <c r="B327" s="26">
        <f>IF(AND(O327=0,P327=0,Q327=0,Y327=0),0,IF(OR(COUNTIFS(Items!$E:$E,O327,Items!$F:$F,P327,Items!$G:$G,Q327)=1,COUNTIFS(Items!$M:$M,O327,Items!$N:$N,P327,Items!$O:$O,Q327)=1,COUNTIFS(Items!$U:$U,O327,Items!$V:$V,P327,Items!$W:$W,Q327)=1),0,1))</f>
        <v>0</v>
      </c>
      <c r="D327" s="24">
        <f t="shared" si="120"/>
        <v>45379</v>
      </c>
      <c r="E327" s="1" t="s">
        <v>200</v>
      </c>
      <c r="O327" s="1" t="s">
        <v>207</v>
      </c>
      <c r="P327" s="1" t="s">
        <v>231</v>
      </c>
      <c r="Q327" s="1" t="s">
        <v>235</v>
      </c>
      <c r="AA327" s="1">
        <f t="shared" ref="AA327" si="141">10%*Y27</f>
        <v>78460</v>
      </c>
      <c r="AC327" s="31" t="str">
        <f>IF(OR(RepP!$J$3="",RepP!$J$3=0,COUNTIF(Lists!$D:$D,RepP!$J$3)=0),Lists!$D$9,IF(RepP!$J$3=Lists!$D$9,Lists!$D$9,IF(RepP!$J$3=$E327,RepP!$J$3,"")))</f>
        <v/>
      </c>
    </row>
    <row r="328" spans="2:29" x14ac:dyDescent="0.3">
      <c r="B328" s="26">
        <f>IF(AND(O328=0,P328=0,Q328=0,Y328=0),0,IF(OR(COUNTIFS(Items!$E:$E,O328,Items!$F:$F,P328,Items!$G:$G,Q328)=1,COUNTIFS(Items!$M:$M,O328,Items!$N:$N,P328,Items!$O:$O,Q328)=1,COUNTIFS(Items!$U:$U,O328,Items!$V:$V,P328,Items!$W:$W,Q328)=1),0,1))</f>
        <v>0</v>
      </c>
      <c r="D328" s="24">
        <f t="shared" si="120"/>
        <v>45389</v>
      </c>
      <c r="E328" s="1" t="s">
        <v>201</v>
      </c>
      <c r="O328" s="1" t="s">
        <v>207</v>
      </c>
      <c r="P328" s="1" t="s">
        <v>231</v>
      </c>
      <c r="Q328" s="1" t="s">
        <v>236</v>
      </c>
      <c r="AA328" s="1">
        <f t="shared" ref="AA328" si="142">5%*Y28</f>
        <v>47734.947000000007</v>
      </c>
      <c r="AC328" s="31" t="str">
        <f>IF(OR(RepP!$J$3="",RepP!$J$3=0,COUNTIF(Lists!$D:$D,RepP!$J$3)=0),Lists!$D$9,IF(RepP!$J$3=Lists!$D$9,Lists!$D$9,IF(RepP!$J$3=$E328,RepP!$J$3,"")))</f>
        <v>Проект-2</v>
      </c>
    </row>
    <row r="329" spans="2:29" x14ac:dyDescent="0.3">
      <c r="B329" s="26">
        <f>IF(AND(O329=0,P329=0,Q329=0,Y329=0),0,IF(OR(COUNTIFS(Items!$E:$E,O329,Items!$F:$F,P329,Items!$G:$G,Q329)=1,COUNTIFS(Items!$M:$M,O329,Items!$N:$N,P329,Items!$O:$O,Q329)=1,COUNTIFS(Items!$U:$U,O329,Items!$V:$V,P329,Items!$W:$W,Q329)=1),0,1))</f>
        <v>0</v>
      </c>
      <c r="D329" s="24">
        <f t="shared" si="120"/>
        <v>45399</v>
      </c>
      <c r="E329" s="1" t="s">
        <v>202</v>
      </c>
      <c r="O329" s="1" t="s">
        <v>207</v>
      </c>
      <c r="P329" s="1" t="s">
        <v>231</v>
      </c>
      <c r="Q329" s="1" t="s">
        <v>237</v>
      </c>
      <c r="AA329" s="1">
        <f t="shared" ref="AA329" si="143">23%*Y29</f>
        <v>295602.21000000002</v>
      </c>
      <c r="AC329" s="31" t="str">
        <f>IF(OR(RepP!$J$3="",RepP!$J$3=0,COUNTIF(Lists!$D:$D,RepP!$J$3)=0),Lists!$D$9,IF(RepP!$J$3=Lists!$D$9,Lists!$D$9,IF(RepP!$J$3=$E329,RepP!$J$3,"")))</f>
        <v/>
      </c>
    </row>
    <row r="330" spans="2:29" x14ac:dyDescent="0.3">
      <c r="B330" s="26">
        <f>IF(AND(O330=0,P330=0,Q330=0,Y330=0),0,IF(OR(COUNTIFS(Items!$E:$E,O330,Items!$F:$F,P330,Items!$G:$G,Q330)=1,COUNTIFS(Items!$M:$M,O330,Items!$N:$N,P330,Items!$O:$O,Q330)=1,COUNTIFS(Items!$U:$U,O330,Items!$V:$V,P330,Items!$W:$W,Q330)=1),0,1))</f>
        <v>0</v>
      </c>
      <c r="D330" s="24">
        <f t="shared" si="120"/>
        <v>45409</v>
      </c>
      <c r="E330" s="1" t="s">
        <v>203</v>
      </c>
      <c r="O330" s="1" t="s">
        <v>207</v>
      </c>
      <c r="P330" s="1" t="s">
        <v>231</v>
      </c>
      <c r="Q330" s="1" t="s">
        <v>238</v>
      </c>
      <c r="AA330" s="1">
        <f t="shared" ref="AA330" si="144">17%*Y30</f>
        <v>155508.69</v>
      </c>
      <c r="AC330" s="31" t="str">
        <f>IF(OR(RepP!$J$3="",RepP!$J$3=0,COUNTIF(Lists!$D:$D,RepP!$J$3)=0),Lists!$D$9,IF(RepP!$J$3=Lists!$D$9,Lists!$D$9,IF(RepP!$J$3=$E330,RepP!$J$3,"")))</f>
        <v/>
      </c>
    </row>
    <row r="331" spans="2:29" x14ac:dyDescent="0.3">
      <c r="B331" s="26">
        <f>IF(AND(O331=0,P331=0,Q331=0,Y331=0),0,IF(OR(COUNTIFS(Items!$E:$E,O331,Items!$F:$F,P331,Items!$G:$G,Q331)=1,COUNTIFS(Items!$M:$M,O331,Items!$N:$N,P331,Items!$O:$O,Q331)=1,COUNTIFS(Items!$U:$U,O331,Items!$V:$V,P331,Items!$W:$W,Q331)=1),0,1))</f>
        <v>0</v>
      </c>
      <c r="D331" s="24">
        <f t="shared" si="120"/>
        <v>45419</v>
      </c>
      <c r="E331" s="1" t="s">
        <v>200</v>
      </c>
      <c r="O331" s="1" t="s">
        <v>207</v>
      </c>
      <c r="P331" s="1" t="s">
        <v>231</v>
      </c>
      <c r="Q331" s="1" t="s">
        <v>239</v>
      </c>
      <c r="AA331" s="1">
        <f t="shared" ref="AA331" si="145">10%*Y31</f>
        <v>90553.354000000007</v>
      </c>
      <c r="AC331" s="31" t="str">
        <f>IF(OR(RepP!$J$3="",RepP!$J$3=0,COUNTIF(Lists!$D:$D,RepP!$J$3)=0),Lists!$D$9,IF(RepP!$J$3=Lists!$D$9,Lists!$D$9,IF(RepP!$J$3=$E331,RepP!$J$3,"")))</f>
        <v/>
      </c>
    </row>
    <row r="332" spans="2:29" x14ac:dyDescent="0.3">
      <c r="B332" s="26">
        <f>IF(AND(O332=0,P332=0,Q332=0,Y332=0),0,IF(OR(COUNTIFS(Items!$E:$E,O332,Items!$F:$F,P332,Items!$G:$G,Q332)=1,COUNTIFS(Items!$M:$M,O332,Items!$N:$N,P332,Items!$O:$O,Q332)=1,COUNTIFS(Items!$U:$U,O332,Items!$V:$V,P332,Items!$W:$W,Q332)=1),0,1))</f>
        <v>0</v>
      </c>
      <c r="D332" s="24">
        <f t="shared" si="120"/>
        <v>45429</v>
      </c>
      <c r="E332" s="1" t="s">
        <v>201</v>
      </c>
      <c r="O332" s="1" t="s">
        <v>207</v>
      </c>
      <c r="P332" s="1" t="s">
        <v>231</v>
      </c>
      <c r="Q332" s="1" t="s">
        <v>240</v>
      </c>
      <c r="AA332" s="1">
        <f t="shared" ref="AA332" si="146">5%*Y32</f>
        <v>54651.740820300001</v>
      </c>
      <c r="AC332" s="31" t="str">
        <f>IF(OR(RepP!$J$3="",RepP!$J$3=0,COUNTIF(Lists!$D:$D,RepP!$J$3)=0),Lists!$D$9,IF(RepP!$J$3=Lists!$D$9,Lists!$D$9,IF(RepP!$J$3=$E332,RepP!$J$3,"")))</f>
        <v>Проект-2</v>
      </c>
    </row>
    <row r="333" spans="2:29" x14ac:dyDescent="0.3">
      <c r="B333" s="26">
        <f>IF(AND(O333=0,P333=0,Q333=0,Y333=0),0,IF(OR(COUNTIFS(Items!$E:$E,O333,Items!$F:$F,P333,Items!$G:$G,Q333)=1,COUNTIFS(Items!$M:$M,O333,Items!$N:$N,P333,Items!$O:$O,Q333)=1,COUNTIFS(Items!$U:$U,O333,Items!$V:$V,P333,Items!$W:$W,Q333)=1),0,1))</f>
        <v>0</v>
      </c>
      <c r="D333" s="24">
        <f t="shared" si="120"/>
        <v>45439</v>
      </c>
      <c r="E333" s="1" t="s">
        <v>202</v>
      </c>
      <c r="O333" s="1" t="s">
        <v>207</v>
      </c>
      <c r="P333" s="1" t="s">
        <v>231</v>
      </c>
      <c r="Q333" s="1" t="s">
        <v>241</v>
      </c>
      <c r="AA333" s="1">
        <f t="shared" ref="AA333" si="147">23%*Y33</f>
        <v>342534.19122899999</v>
      </c>
      <c r="AC333" s="31" t="str">
        <f>IF(OR(RepP!$J$3="",RepP!$J$3=0,COUNTIF(Lists!$D:$D,RepP!$J$3)=0),Lists!$D$9,IF(RepP!$J$3=Lists!$D$9,Lists!$D$9,IF(RepP!$J$3=$E333,RepP!$J$3,"")))</f>
        <v/>
      </c>
    </row>
    <row r="334" spans="2:29" x14ac:dyDescent="0.3">
      <c r="B334" s="26">
        <f>IF(AND(O334=0,P334=0,Q334=0,Y334=0),0,IF(OR(COUNTIFS(Items!$E:$E,O334,Items!$F:$F,P334,Items!$G:$G,Q334)=1,COUNTIFS(Items!$M:$M,O334,Items!$N:$N,P334,Items!$O:$O,Q334)=1,COUNTIFS(Items!$U:$U,O334,Items!$V:$V,P334,Items!$W:$W,Q334)=1),0,1))</f>
        <v>0</v>
      </c>
      <c r="D334" s="24">
        <f t="shared" si="120"/>
        <v>45449</v>
      </c>
      <c r="E334" s="1" t="s">
        <v>203</v>
      </c>
      <c r="O334" s="1" t="s">
        <v>207</v>
      </c>
      <c r="P334" s="1" t="s">
        <v>231</v>
      </c>
      <c r="Q334" s="1" t="s">
        <v>242</v>
      </c>
      <c r="AA334" s="1">
        <f t="shared" ref="AA334" si="148">17%*Y34</f>
        <v>181736.84918100003</v>
      </c>
      <c r="AC334" s="31" t="str">
        <f>IF(OR(RepP!$J$3="",RepP!$J$3=0,COUNTIF(Lists!$D:$D,RepP!$J$3)=0),Lists!$D$9,IF(RepP!$J$3=Lists!$D$9,Lists!$D$9,IF(RepP!$J$3=$E334,RepP!$J$3,"")))</f>
        <v/>
      </c>
    </row>
    <row r="335" spans="2:29" x14ac:dyDescent="0.3">
      <c r="B335" s="26">
        <f>IF(AND(O335=0,P335=0,Q335=0,Y335=0),0,IF(OR(COUNTIFS(Items!$E:$E,O335,Items!$F:$F,P335,Items!$G:$G,Q335)=1,COUNTIFS(Items!$M:$M,O335,Items!$N:$N,P335,Items!$O:$O,Q335)=1,COUNTIFS(Items!$U:$U,O335,Items!$V:$V,P335,Items!$W:$W,Q335)=1),0,1))</f>
        <v>0</v>
      </c>
      <c r="D335" s="24">
        <f t="shared" si="120"/>
        <v>45459</v>
      </c>
      <c r="E335" s="1" t="s">
        <v>200</v>
      </c>
      <c r="O335" s="1" t="s">
        <v>207</v>
      </c>
      <c r="P335" s="1" t="s">
        <v>231</v>
      </c>
      <c r="Q335" s="1" t="s">
        <v>243</v>
      </c>
      <c r="AA335" s="1">
        <f t="shared" ref="AA335" si="149">10%*Y35</f>
        <v>104399.03499460002</v>
      </c>
      <c r="AC335" s="31" t="str">
        <f>IF(OR(RepP!$J$3="",RepP!$J$3=0,COUNTIF(Lists!$D:$D,RepP!$J$3)=0),Lists!$D$9,IF(RepP!$J$3=Lists!$D$9,Lists!$D$9,IF(RepP!$J$3=$E335,RepP!$J$3,"")))</f>
        <v/>
      </c>
    </row>
    <row r="336" spans="2:29" x14ac:dyDescent="0.3">
      <c r="B336" s="26">
        <f>IF(AND(O336=0,P336=0,Q336=0,Y336=0),0,IF(OR(COUNTIFS(Items!$E:$E,O336,Items!$F:$F,P336,Items!$G:$G,Q336)=1,COUNTIFS(Items!$M:$M,O336,Items!$N:$N,P336,Items!$O:$O,Q336)=1,COUNTIFS(Items!$U:$U,O336,Items!$V:$V,P336,Items!$W:$W,Q336)=1),0,1))</f>
        <v>0</v>
      </c>
      <c r="D336" s="24">
        <f t="shared" si="120"/>
        <v>45469</v>
      </c>
      <c r="E336" s="1" t="s">
        <v>201</v>
      </c>
      <c r="O336" s="1" t="s">
        <v>207</v>
      </c>
      <c r="P336" s="1" t="s">
        <v>231</v>
      </c>
      <c r="Q336" s="1" t="s">
        <v>244</v>
      </c>
      <c r="AA336" s="1">
        <f t="shared" ref="AA336" si="150">5%*Y36</f>
        <v>43173</v>
      </c>
      <c r="AC336" s="31" t="str">
        <f>IF(OR(RepP!$J$3="",RepP!$J$3=0,COUNTIF(Lists!$D:$D,RepP!$J$3)=0),Lists!$D$9,IF(RepP!$J$3=Lists!$D$9,Lists!$D$9,IF(RepP!$J$3=$E336,RepP!$J$3,"")))</f>
        <v>Проект-2</v>
      </c>
    </row>
    <row r="337" spans="2:29" x14ac:dyDescent="0.3">
      <c r="B337" s="26">
        <f>IF(AND(O337=0,P337=0,Q337=0,Y337=0),0,IF(OR(COUNTIFS(Items!$E:$E,O337,Items!$F:$F,P337,Items!$G:$G,Q337)=1,COUNTIFS(Items!$M:$M,O337,Items!$N:$N,P337,Items!$O:$O,Q337)=1,COUNTIFS(Items!$U:$U,O337,Items!$V:$V,P337,Items!$W:$W,Q337)=1),0,1))</f>
        <v>0</v>
      </c>
      <c r="D337" s="24">
        <f t="shared" si="120"/>
        <v>45314</v>
      </c>
      <c r="E337" s="1" t="s">
        <v>202</v>
      </c>
      <c r="O337" s="1" t="s">
        <v>207</v>
      </c>
      <c r="P337" s="1" t="s">
        <v>231</v>
      </c>
      <c r="Q337" s="1" t="s">
        <v>245</v>
      </c>
      <c r="AA337" s="1">
        <f t="shared" ref="AA337" si="151">23%*Y37</f>
        <v>220662</v>
      </c>
      <c r="AC337" s="31" t="str">
        <f>IF(OR(RepP!$J$3="",RepP!$J$3=0,COUNTIF(Lists!$D:$D,RepP!$J$3)=0),Lists!$D$9,IF(RepP!$J$3=Lists!$D$9,Lists!$D$9,IF(RepP!$J$3=$E337,RepP!$J$3,"")))</f>
        <v/>
      </c>
    </row>
    <row r="338" spans="2:29" x14ac:dyDescent="0.3">
      <c r="B338" s="26">
        <f>IF(AND(O338=0,P338=0,Q338=0,Y338=0),0,IF(OR(COUNTIFS(Items!$E:$E,O338,Items!$F:$F,P338,Items!$G:$G,Q338)=1,COUNTIFS(Items!$M:$M,O338,Items!$N:$N,P338,Items!$O:$O,Q338)=1,COUNTIFS(Items!$U:$U,O338,Items!$V:$V,P338,Items!$W:$W,Q338)=1),0,1))</f>
        <v>0</v>
      </c>
      <c r="D338" s="24">
        <f t="shared" si="120"/>
        <v>45324</v>
      </c>
      <c r="E338" s="1" t="s">
        <v>203</v>
      </c>
      <c r="O338" s="1" t="s">
        <v>207</v>
      </c>
      <c r="P338" s="1" t="s">
        <v>231</v>
      </c>
      <c r="Q338" s="1" t="s">
        <v>246</v>
      </c>
      <c r="AA338" s="1">
        <f t="shared" ref="AA338" si="152">17%*Y38</f>
        <v>116382.00000000001</v>
      </c>
      <c r="AC338" s="31" t="str">
        <f>IF(OR(RepP!$J$3="",RepP!$J$3=0,COUNTIF(Lists!$D:$D,RepP!$J$3)=0),Lists!$D$9,IF(RepP!$J$3=Lists!$D$9,Lists!$D$9,IF(RepP!$J$3=$E338,RepP!$J$3,"")))</f>
        <v/>
      </c>
    </row>
    <row r="339" spans="2:29" x14ac:dyDescent="0.3">
      <c r="B339" s="26">
        <f>IF(AND(O339=0,P339=0,Q339=0,Y339=0),0,IF(OR(COUNTIFS(Items!$E:$E,O339,Items!$F:$F,P339,Items!$G:$G,Q339)=1,COUNTIFS(Items!$M:$M,O339,Items!$N:$N,P339,Items!$O:$O,Q339)=1,COUNTIFS(Items!$U:$U,O339,Items!$V:$V,P339,Items!$W:$W,Q339)=1),0,1))</f>
        <v>0</v>
      </c>
      <c r="D339" s="24">
        <f t="shared" si="120"/>
        <v>45334</v>
      </c>
      <c r="E339" s="1" t="s">
        <v>200</v>
      </c>
      <c r="O339" s="1" t="s">
        <v>207</v>
      </c>
      <c r="P339" s="1" t="s">
        <v>231</v>
      </c>
      <c r="Q339" s="1" t="s">
        <v>247</v>
      </c>
      <c r="AA339" s="1">
        <f t="shared" ref="AA339" si="153">10%*Y39</f>
        <v>90469.894000000015</v>
      </c>
      <c r="AC339" s="31" t="str">
        <f>IF(OR(RepP!$J$3="",RepP!$J$3=0,COUNTIF(Lists!$D:$D,RepP!$J$3)=0),Lists!$D$9,IF(RepP!$J$3=Lists!$D$9,Lists!$D$9,IF(RepP!$J$3=$E339,RepP!$J$3,"")))</f>
        <v/>
      </c>
    </row>
    <row r="340" spans="2:29" x14ac:dyDescent="0.3">
      <c r="B340" s="26">
        <f>IF(AND(O340=0,P340=0,Q340=0,Y340=0),0,IF(OR(COUNTIFS(Items!$E:$E,O340,Items!$F:$F,P340,Items!$G:$G,Q340)=1,COUNTIFS(Items!$M:$M,O340,Items!$N:$N,P340,Items!$O:$O,Q340)=1,COUNTIFS(Items!$U:$U,O340,Items!$V:$V,P340,Items!$W:$W,Q340)=1),0,1))</f>
        <v>0</v>
      </c>
      <c r="D340" s="24">
        <f t="shared" si="120"/>
        <v>45344</v>
      </c>
      <c r="E340" s="1" t="s">
        <v>201</v>
      </c>
      <c r="O340" s="1" t="s">
        <v>207</v>
      </c>
      <c r="P340" s="1" t="s">
        <v>231</v>
      </c>
      <c r="Q340" s="1" t="s">
        <v>248</v>
      </c>
      <c r="AA340" s="1">
        <f t="shared" ref="AA340" si="154">5%*Y40</f>
        <v>50123.853000000003</v>
      </c>
      <c r="AC340" s="31" t="str">
        <f>IF(OR(RepP!$J$3="",RepP!$J$3=0,COUNTIF(Lists!$D:$D,RepP!$J$3)=0),Lists!$D$9,IF(RepP!$J$3=Lists!$D$9,Lists!$D$9,IF(RepP!$J$3=$E340,RepP!$J$3,"")))</f>
        <v>Проект-2</v>
      </c>
    </row>
    <row r="341" spans="2:29" x14ac:dyDescent="0.3">
      <c r="B341" s="26">
        <f>IF(AND(O341=0,P341=0,Q341=0,Y341=0),0,IF(OR(COUNTIFS(Items!$E:$E,O341,Items!$F:$F,P341,Items!$G:$G,Q341)=1,COUNTIFS(Items!$M:$M,O341,Items!$N:$N,P341,Items!$O:$O,Q341)=1,COUNTIFS(Items!$U:$U,O341,Items!$V:$V,P341,Items!$W:$W,Q341)=1),0,1))</f>
        <v>0</v>
      </c>
      <c r="D341" s="24">
        <f t="shared" si="120"/>
        <v>45354</v>
      </c>
      <c r="E341" s="1" t="s">
        <v>202</v>
      </c>
      <c r="O341" s="1" t="s">
        <v>207</v>
      </c>
      <c r="P341" s="1" t="s">
        <v>249</v>
      </c>
      <c r="Q341" s="1" t="s">
        <v>250</v>
      </c>
      <c r="AA341" s="1">
        <f t="shared" ref="AA341" si="155">23%*Y41</f>
        <v>258784.75529999999</v>
      </c>
      <c r="AC341" s="31" t="str">
        <f>IF(OR(RepP!$J$3="",RepP!$J$3=0,COUNTIF(Lists!$D:$D,RepP!$J$3)=0),Lists!$D$9,IF(RepP!$J$3=Lists!$D$9,Lists!$D$9,IF(RepP!$J$3=$E341,RepP!$J$3,"")))</f>
        <v/>
      </c>
    </row>
    <row r="342" spans="2:29" x14ac:dyDescent="0.3">
      <c r="B342" s="26">
        <f>IF(AND(O342=0,P342=0,Q342=0,Y342=0),0,IF(OR(COUNTIFS(Items!$E:$E,O342,Items!$F:$F,P342,Items!$G:$G,Q342)=1,COUNTIFS(Items!$M:$M,O342,Items!$N:$N,P342,Items!$O:$O,Q342)=1,COUNTIFS(Items!$U:$U,O342,Items!$V:$V,P342,Items!$W:$W,Q342)=1),0,1))</f>
        <v>0</v>
      </c>
      <c r="D342" s="24">
        <f t="shared" si="120"/>
        <v>45364</v>
      </c>
      <c r="E342" s="1" t="s">
        <v>203</v>
      </c>
      <c r="O342" s="1" t="s">
        <v>207</v>
      </c>
      <c r="P342" s="1" t="s">
        <v>249</v>
      </c>
      <c r="Q342" s="1" t="s">
        <v>251</v>
      </c>
      <c r="AA342" s="1">
        <f t="shared" ref="AA342" si="156">17%*Y42</f>
        <v>136940.70180000001</v>
      </c>
      <c r="AC342" s="31" t="str">
        <f>IF(OR(RepP!$J$3="",RepP!$J$3=0,COUNTIF(Lists!$D:$D,RepP!$J$3)=0),Lists!$D$9,IF(RepP!$J$3=Lists!$D$9,Lists!$D$9,IF(RepP!$J$3=$E342,RepP!$J$3,"")))</f>
        <v/>
      </c>
    </row>
    <row r="343" spans="2:29" x14ac:dyDescent="0.3">
      <c r="B343" s="26">
        <f>IF(AND(O343=0,P343=0,Q343=0,Y343=0),0,IF(OR(COUNTIFS(Items!$E:$E,O343,Items!$F:$F,P343,Items!$G:$G,Q343)=1,COUNTIFS(Items!$M:$M,O343,Items!$N:$N,P343,Items!$O:$O,Q343)=1,COUNTIFS(Items!$U:$U,O343,Items!$V:$V,P343,Items!$W:$W,Q343)=1),0,1))</f>
        <v>0</v>
      </c>
      <c r="D343" s="24">
        <f t="shared" si="120"/>
        <v>45374</v>
      </c>
      <c r="E343" s="1" t="s">
        <v>200</v>
      </c>
      <c r="O343" s="1" t="s">
        <v>207</v>
      </c>
      <c r="P343" s="1" t="s">
        <v>249</v>
      </c>
      <c r="Q343" s="1" t="s">
        <v>252</v>
      </c>
      <c r="AA343" s="1">
        <f t="shared" ref="AA343" si="157">10%*Y43</f>
        <v>104303.4816406</v>
      </c>
      <c r="AC343" s="31" t="str">
        <f>IF(OR(RepP!$J$3="",RepP!$J$3=0,COUNTIF(Lists!$D:$D,RepP!$J$3)=0),Lists!$D$9,IF(RepP!$J$3=Lists!$D$9,Lists!$D$9,IF(RepP!$J$3=$E343,RepP!$J$3,"")))</f>
        <v/>
      </c>
    </row>
    <row r="344" spans="2:29" x14ac:dyDescent="0.3">
      <c r="B344" s="26">
        <f>IF(AND(O344=0,P344=0,Q344=0,Y344=0),0,IF(OR(COUNTIFS(Items!$E:$E,O344,Items!$F:$F,P344,Items!$G:$G,Q344)=1,COUNTIFS(Items!$M:$M,O344,Items!$N:$N,P344,Items!$O:$O,Q344)=1,COUNTIFS(Items!$U:$U,O344,Items!$V:$V,P344,Items!$W:$W,Q344)=1),0,1))</f>
        <v>0</v>
      </c>
      <c r="D344" s="24">
        <f t="shared" si="120"/>
        <v>45384</v>
      </c>
      <c r="E344" s="1" t="s">
        <v>201</v>
      </c>
      <c r="O344" s="1" t="s">
        <v>207</v>
      </c>
      <c r="P344" s="1" t="s">
        <v>249</v>
      </c>
      <c r="Q344" s="1" t="s">
        <v>253</v>
      </c>
      <c r="AA344" s="1">
        <f t="shared" ref="AA344" si="158">5%*Y44</f>
        <v>58081.884599700003</v>
      </c>
      <c r="AC344" s="31" t="str">
        <f>IF(OR(RepP!$J$3="",RepP!$J$3=0,COUNTIF(Lists!$D:$D,RepP!$J$3)=0),Lists!$D$9,IF(RepP!$J$3=Lists!$D$9,Lists!$D$9,IF(RepP!$J$3=$E344,RepP!$J$3,"")))</f>
        <v>Проект-2</v>
      </c>
    </row>
    <row r="345" spans="2:29" x14ac:dyDescent="0.3">
      <c r="B345" s="26">
        <f>IF(AND(O345=0,P345=0,Q345=0,Y345=0),0,IF(OR(COUNTIFS(Items!$E:$E,O345,Items!$F:$F,P345,Items!$G:$G,Q345)=1,COUNTIFS(Items!$M:$M,O345,Items!$N:$N,P345,Items!$O:$O,Q345)=1,COUNTIFS(Items!$U:$U,O345,Items!$V:$V,P345,Items!$W:$W,Q345)=1),0,1))</f>
        <v>0</v>
      </c>
      <c r="D345" s="24">
        <f t="shared" si="120"/>
        <v>45394</v>
      </c>
      <c r="E345" s="1" t="s">
        <v>202</v>
      </c>
      <c r="O345" s="1" t="s">
        <v>207</v>
      </c>
      <c r="P345" s="1" t="s">
        <v>249</v>
      </c>
      <c r="Q345" s="1" t="s">
        <v>254</v>
      </c>
      <c r="AA345" s="1">
        <f t="shared" ref="AA345" si="159">23%*Y45</f>
        <v>302431.49784297001</v>
      </c>
      <c r="AC345" s="31" t="str">
        <f>IF(OR(RepP!$J$3="",RepP!$J$3=0,COUNTIF(Lists!$D:$D,RepP!$J$3)=0),Lists!$D$9,IF(RepP!$J$3=Lists!$D$9,Lists!$D$9,IF(RepP!$J$3=$E345,RepP!$J$3,"")))</f>
        <v/>
      </c>
    </row>
    <row r="346" spans="2:29" x14ac:dyDescent="0.3">
      <c r="B346" s="26">
        <f>IF(AND(O346=0,P346=0,Q346=0,Y346=0),0,IF(OR(COUNTIFS(Items!$E:$E,O346,Items!$F:$F,P346,Items!$G:$G,Q346)=1,COUNTIFS(Items!$M:$M,O346,Items!$N:$N,P346,Items!$O:$O,Q346)=1,COUNTIFS(Items!$U:$U,O346,Items!$V:$V,P346,Items!$W:$W,Q346)=1),0,1))</f>
        <v>0</v>
      </c>
      <c r="D346" s="24">
        <f t="shared" si="120"/>
        <v>45404</v>
      </c>
      <c r="E346" s="1" t="s">
        <v>203</v>
      </c>
      <c r="O346" s="1" t="s">
        <v>207</v>
      </c>
      <c r="P346" s="1" t="s">
        <v>249</v>
      </c>
      <c r="Q346" s="1" t="s">
        <v>255</v>
      </c>
      <c r="AA346" s="1">
        <f t="shared" ref="AA346" si="160">17%*Y46</f>
        <v>160478.35949082003</v>
      </c>
      <c r="AC346" s="31" t="str">
        <f>IF(OR(RepP!$J$3="",RepP!$J$3=0,COUNTIF(Lists!$D:$D,RepP!$J$3)=0),Lists!$D$9,IF(RepP!$J$3=Lists!$D$9,Lists!$D$9,IF(RepP!$J$3=$E346,RepP!$J$3,"")))</f>
        <v/>
      </c>
    </row>
    <row r="347" spans="2:29" x14ac:dyDescent="0.3">
      <c r="B347" s="26">
        <f>IF(AND(O347=0,P347=0,Q347=0,Y347=0),0,IF(OR(COUNTIFS(Items!$E:$E,O347,Items!$F:$F,P347,Items!$G:$G,Q347)=1,COUNTIFS(Items!$M:$M,O347,Items!$N:$N,P347,Items!$O:$O,Q347)=1,COUNTIFS(Items!$U:$U,O347,Items!$V:$V,P347,Items!$W:$W,Q347)=1),0,1))</f>
        <v>0</v>
      </c>
      <c r="D347" s="24">
        <f t="shared" si="120"/>
        <v>45414</v>
      </c>
      <c r="E347" s="1" t="s">
        <v>200</v>
      </c>
      <c r="O347" s="1" t="s">
        <v>207</v>
      </c>
      <c r="P347" s="1" t="s">
        <v>249</v>
      </c>
      <c r="Q347" s="1" t="s">
        <v>256</v>
      </c>
      <c r="AA347" s="1">
        <f t="shared" ref="AA347" si="161">10%*Y47</f>
        <v>81346</v>
      </c>
      <c r="AC347" s="31" t="str">
        <f>IF(OR(RepP!$J$3="",RepP!$J$3=0,COUNTIF(Lists!$D:$D,RepP!$J$3)=0),Lists!$D$9,IF(RepP!$J$3=Lists!$D$9,Lists!$D$9,IF(RepP!$J$3=$E347,RepP!$J$3,"")))</f>
        <v/>
      </c>
    </row>
    <row r="348" spans="2:29" x14ac:dyDescent="0.3">
      <c r="B348" s="26">
        <f>IF(AND(O348=0,P348=0,Q348=0,Y348=0),0,IF(OR(COUNTIFS(Items!$E:$E,O348,Items!$F:$F,P348,Items!$G:$G,Q348)=1,COUNTIFS(Items!$M:$M,O348,Items!$N:$N,P348,Items!$O:$O,Q348)=1,COUNTIFS(Items!$U:$U,O348,Items!$V:$V,P348,Items!$W:$W,Q348)=1),0,1))</f>
        <v>0</v>
      </c>
      <c r="D348" s="24">
        <f t="shared" si="120"/>
        <v>45424</v>
      </c>
      <c r="E348" s="1" t="s">
        <v>201</v>
      </c>
      <c r="O348" s="1" t="s">
        <v>207</v>
      </c>
      <c r="P348" s="1" t="s">
        <v>249</v>
      </c>
      <c r="Q348" s="1" t="s">
        <v>257</v>
      </c>
      <c r="AA348" s="1">
        <f t="shared" ref="AA348" si="162">5%*Y48</f>
        <v>37416.6</v>
      </c>
      <c r="AC348" s="31" t="str">
        <f>IF(OR(RepP!$J$3="",RepP!$J$3=0,COUNTIF(Lists!$D:$D,RepP!$J$3)=0),Lists!$D$9,IF(RepP!$J$3=Lists!$D$9,Lists!$D$9,IF(RepP!$J$3=$E348,RepP!$J$3,"")))</f>
        <v>Проект-2</v>
      </c>
    </row>
    <row r="349" spans="2:29" x14ac:dyDescent="0.3">
      <c r="B349" s="26">
        <f>IF(AND(O349=0,P349=0,Q349=0,Y349=0),0,IF(OR(COUNTIFS(Items!$E:$E,O349,Items!$F:$F,P349,Items!$G:$G,Q349)=1,COUNTIFS(Items!$M:$M,O349,Items!$N:$N,P349,Items!$O:$O,Q349)=1,COUNTIFS(Items!$U:$U,O349,Items!$V:$V,P349,Items!$W:$W,Q349)=1),0,1))</f>
        <v>0</v>
      </c>
      <c r="D349" s="24">
        <f t="shared" si="120"/>
        <v>45434</v>
      </c>
      <c r="E349" s="1" t="s">
        <v>202</v>
      </c>
      <c r="O349" s="1" t="s">
        <v>207</v>
      </c>
      <c r="P349" s="1" t="s">
        <v>249</v>
      </c>
      <c r="Q349" s="1" t="s">
        <v>258</v>
      </c>
      <c r="AA349" s="1">
        <f t="shared" ref="AA349" si="163">23%*Y49</f>
        <v>193673.34</v>
      </c>
      <c r="AC349" s="31" t="str">
        <f>IF(OR(RepP!$J$3="",RepP!$J$3=0,COUNTIF(Lists!$D:$D,RepP!$J$3)=0),Lists!$D$9,IF(RepP!$J$3=Lists!$D$9,Lists!$D$9,IF(RepP!$J$3=$E349,RepP!$J$3,"")))</f>
        <v/>
      </c>
    </row>
    <row r="350" spans="2:29" x14ac:dyDescent="0.3">
      <c r="B350" s="26">
        <f>IF(AND(O350=0,P350=0,Q350=0,Y350=0),0,IF(OR(COUNTIFS(Items!$E:$E,O350,Items!$F:$F,P350,Items!$G:$G,Q350)=1,COUNTIFS(Items!$M:$M,O350,Items!$N:$N,P350,Items!$O:$O,Q350)=1,COUNTIFS(Items!$U:$U,O350,Items!$V:$V,P350,Items!$W:$W,Q350)=1),0,1))</f>
        <v>0</v>
      </c>
      <c r="D350" s="24">
        <f t="shared" si="120"/>
        <v>45444</v>
      </c>
      <c r="E350" s="1" t="s">
        <v>203</v>
      </c>
      <c r="O350" s="1" t="s">
        <v>207</v>
      </c>
      <c r="P350" s="1" t="s">
        <v>249</v>
      </c>
      <c r="Q350" s="1" t="s">
        <v>259</v>
      </c>
      <c r="AA350" s="1">
        <f t="shared" ref="AA350" si="164">17%*Y50</f>
        <v>136798.81980000003</v>
      </c>
      <c r="AC350" s="31" t="str">
        <f>IF(OR(RepP!$J$3="",RepP!$J$3=0,COUNTIF(Lists!$D:$D,RepP!$J$3)=0),Lists!$D$9,IF(RepP!$J$3=Lists!$D$9,Lists!$D$9,IF(RepP!$J$3=$E350,RepP!$J$3,"")))</f>
        <v/>
      </c>
    </row>
    <row r="351" spans="2:29" x14ac:dyDescent="0.3">
      <c r="B351" s="26">
        <f>IF(AND(O351=0,P351=0,Q351=0,Y351=0),0,IF(OR(COUNTIFS(Items!$E:$E,O351,Items!$F:$F,P351,Items!$G:$G,Q351)=1,COUNTIFS(Items!$M:$M,O351,Items!$N:$N,P351,Items!$O:$O,Q351)=1,COUNTIFS(Items!$U:$U,O351,Items!$V:$V,P351,Items!$W:$W,Q351)=1),0,1))</f>
        <v>0</v>
      </c>
      <c r="D351" s="24">
        <f t="shared" si="120"/>
        <v>45454</v>
      </c>
      <c r="E351" s="1" t="s">
        <v>200</v>
      </c>
      <c r="O351" s="1" t="s">
        <v>207</v>
      </c>
      <c r="P351" s="1" t="s">
        <v>260</v>
      </c>
      <c r="Q351" s="1" t="s">
        <v>261</v>
      </c>
      <c r="AA351" s="1">
        <f t="shared" ref="AA351" si="165">10%*Y51</f>
        <v>95247.706000000006</v>
      </c>
      <c r="AC351" s="31" t="str">
        <f>IF(OR(RepP!$J$3="",RepP!$J$3=0,COUNTIF(Lists!$D:$D,RepP!$J$3)=0),Lists!$D$9,IF(RepP!$J$3=Lists!$D$9,Lists!$D$9,IF(RepP!$J$3=$E351,RepP!$J$3,"")))</f>
        <v/>
      </c>
    </row>
    <row r="352" spans="2:29" x14ac:dyDescent="0.3">
      <c r="B352" s="26">
        <f>IF(AND(O352=0,P352=0,Q352=0,Y352=0),0,IF(OR(COUNTIFS(Items!$E:$E,O352,Items!$F:$F,P352,Items!$G:$G,Q352)=1,COUNTIFS(Items!$M:$M,O352,Items!$N:$N,P352,Items!$O:$O,Q352)=1,COUNTIFS(Items!$U:$U,O352,Items!$V:$V,P352,Items!$W:$W,Q352)=1),0,1))</f>
        <v>0</v>
      </c>
      <c r="D352" s="24">
        <f t="shared" si="120"/>
        <v>45464</v>
      </c>
      <c r="E352" s="1" t="s">
        <v>201</v>
      </c>
      <c r="O352" s="1" t="s">
        <v>207</v>
      </c>
      <c r="P352" s="1" t="s">
        <v>260</v>
      </c>
      <c r="Q352" s="1" t="s">
        <v>262</v>
      </c>
      <c r="AA352" s="1">
        <f t="shared" ref="AA352" si="166">5%*Y52</f>
        <v>43880.89329</v>
      </c>
      <c r="AC352" s="31" t="str">
        <f>IF(OR(RepP!$J$3="",RepP!$J$3=0,COUNTIF(Lists!$D:$D,RepP!$J$3)=0),Lists!$D$9,IF(RepP!$J$3=Lists!$D$9,Lists!$D$9,IF(RepP!$J$3=$E352,RepP!$J$3,"")))</f>
        <v>Проект-2</v>
      </c>
    </row>
    <row r="353" spans="2:29" x14ac:dyDescent="0.3">
      <c r="B353" s="26">
        <f>IF(AND(O353=0,P353=0,Q353=0,Y353=0),0,IF(OR(COUNTIFS(Items!$E:$E,O353,Items!$F:$F,P353,Items!$G:$G,Q353)=1,COUNTIFS(Items!$M:$M,O353,Items!$N:$N,P353,Items!$O:$O,Q353)=1,COUNTIFS(Items!$U:$U,O353,Items!$V:$V,P353,Items!$W:$W,Q353)=1),0,1))</f>
        <v>0</v>
      </c>
      <c r="D353" s="24">
        <f t="shared" si="120"/>
        <v>45474</v>
      </c>
      <c r="E353" s="1" t="s">
        <v>202</v>
      </c>
      <c r="O353" s="1" t="s">
        <v>207</v>
      </c>
      <c r="P353" s="1" t="s">
        <v>260</v>
      </c>
      <c r="Q353" s="1" t="s">
        <v>263</v>
      </c>
      <c r="AA353" s="1">
        <f t="shared" ref="AA353" si="167">23%*Y53</f>
        <v>227885.43846600002</v>
      </c>
      <c r="AC353" s="31" t="str">
        <f>IF(OR(RepP!$J$3="",RepP!$J$3=0,COUNTIF(Lists!$D:$D,RepP!$J$3)=0),Lists!$D$9,IF(RepP!$J$3=Lists!$D$9,Lists!$D$9,IF(RepP!$J$3=$E353,RepP!$J$3,"")))</f>
        <v/>
      </c>
    </row>
    <row r="354" spans="2:29" x14ac:dyDescent="0.3">
      <c r="B354" s="26">
        <f>IF(AND(O354=0,P354=0,Q354=0,Y354=0),0,IF(OR(COUNTIFS(Items!$E:$E,O354,Items!$F:$F,P354,Items!$G:$G,Q354)=1,COUNTIFS(Items!$M:$M,O354,Items!$N:$N,P354,Items!$O:$O,Q354)=1,COUNTIFS(Items!$U:$U,O354,Items!$V:$V,P354,Items!$W:$W,Q354)=1),0,1))</f>
        <v>0</v>
      </c>
      <c r="D354" s="24">
        <f t="shared" si="120"/>
        <v>45319</v>
      </c>
      <c r="E354" s="1" t="s">
        <v>203</v>
      </c>
      <c r="O354" s="1" t="s">
        <v>207</v>
      </c>
      <c r="P354" s="1" t="s">
        <v>260</v>
      </c>
      <c r="Q354" s="1" t="s">
        <v>264</v>
      </c>
      <c r="AA354" s="1">
        <f t="shared" ref="AA354" si="168">17%*Y54</f>
        <v>160315.91878902001</v>
      </c>
      <c r="AC354" s="31" t="str">
        <f>IF(OR(RepP!$J$3="",RepP!$J$3=0,COUNTIF(Lists!$D:$D,RepP!$J$3)=0),Lists!$D$9,IF(RepP!$J$3=Lists!$D$9,Lists!$D$9,IF(RepP!$J$3=$E354,RepP!$J$3,"")))</f>
        <v/>
      </c>
    </row>
    <row r="355" spans="2:29" x14ac:dyDescent="0.3">
      <c r="B355" s="26">
        <f>IF(AND(O355=0,P355=0,Q355=0,Y355=0),0,IF(OR(COUNTIFS(Items!$E:$E,O355,Items!$F:$F,P355,Items!$G:$G,Q355)=1,COUNTIFS(Items!$M:$M,O355,Items!$N:$N,P355,Items!$O:$O,Q355)=1,COUNTIFS(Items!$U:$U,O355,Items!$V:$V,P355,Items!$W:$W,Q355)=1),0,1))</f>
        <v>0</v>
      </c>
      <c r="D355" s="24">
        <f t="shared" si="120"/>
        <v>45329</v>
      </c>
      <c r="E355" s="1" t="s">
        <v>200</v>
      </c>
      <c r="O355" s="1" t="s">
        <v>207</v>
      </c>
      <c r="P355" s="1" t="s">
        <v>260</v>
      </c>
      <c r="Q355" s="1" t="s">
        <v>265</v>
      </c>
      <c r="AA355" s="1">
        <f t="shared" ref="AA355" si="169">10%*Y55</f>
        <v>111163.76919940001</v>
      </c>
      <c r="AC355" s="31" t="str">
        <f>IF(OR(RepP!$J$3="",RepP!$J$3=0,COUNTIF(Lists!$D:$D,RepP!$J$3)=0),Lists!$D$9,IF(RepP!$J$3=Lists!$D$9,Lists!$D$9,IF(RepP!$J$3=$E355,RepP!$J$3,"")))</f>
        <v/>
      </c>
    </row>
    <row r="356" spans="2:29" x14ac:dyDescent="0.3">
      <c r="B356" s="26">
        <f>IF(AND(O356=0,P356=0,Q356=0,Y356=0),0,IF(OR(COUNTIFS(Items!$E:$E,O356,Items!$F:$F,P356,Items!$G:$G,Q356)=1,COUNTIFS(Items!$M:$M,O356,Items!$N:$N,P356,Items!$O:$O,Q356)=1,COUNTIFS(Items!$U:$U,O356,Items!$V:$V,P356,Items!$W:$W,Q356)=1),0,1))</f>
        <v>0</v>
      </c>
      <c r="D356" s="24">
        <f t="shared" si="120"/>
        <v>45339</v>
      </c>
      <c r="E356" s="1" t="s">
        <v>201</v>
      </c>
      <c r="O356" s="1" t="s">
        <v>207</v>
      </c>
      <c r="P356" s="1" t="s">
        <v>260</v>
      </c>
      <c r="Q356" s="1" t="s">
        <v>266</v>
      </c>
      <c r="AA356" s="1">
        <f t="shared" ref="AA356" si="170">5%*Y56</f>
        <v>51281.862677721008</v>
      </c>
      <c r="AC356" s="31" t="str">
        <f>IF(OR(RepP!$J$3="",RepP!$J$3=0,COUNTIF(Lists!$D:$D,RepP!$J$3)=0),Lists!$D$9,IF(RepP!$J$3=Lists!$D$9,Lists!$D$9,IF(RepP!$J$3=$E356,RepP!$J$3,"")))</f>
        <v>Проект-2</v>
      </c>
    </row>
    <row r="357" spans="2:29" x14ac:dyDescent="0.3">
      <c r="B357" s="26">
        <f>IF(AND(O357=0,P357=0,Q357=0,Y357=0),0,IF(OR(COUNTIFS(Items!$E:$E,O357,Items!$F:$F,P357,Items!$G:$G,Q357)=1,COUNTIFS(Items!$M:$M,O357,Items!$N:$N,P357,Items!$O:$O,Q357)=1,COUNTIFS(Items!$U:$U,O357,Items!$V:$V,P357,Items!$W:$W,Q357)=1),0,1))</f>
        <v>0</v>
      </c>
      <c r="D357" s="24">
        <f t="shared" si="120"/>
        <v>45349</v>
      </c>
      <c r="E357" s="1" t="s">
        <v>202</v>
      </c>
      <c r="O357" s="1" t="s">
        <v>207</v>
      </c>
      <c r="P357" s="1" t="s">
        <v>260</v>
      </c>
      <c r="Q357" s="1" t="s">
        <v>267</v>
      </c>
      <c r="AA357" s="1">
        <f t="shared" ref="AA357" si="171">23%*Y57</f>
        <v>267054.86999972345</v>
      </c>
      <c r="AC357" s="31" t="str">
        <f>IF(OR(RepP!$J$3="",RepP!$J$3=0,COUNTIF(Lists!$D:$D,RepP!$J$3)=0),Lists!$D$9,IF(RepP!$J$3=Lists!$D$9,Lists!$D$9,IF(RepP!$J$3=$E357,RepP!$J$3,"")))</f>
        <v/>
      </c>
    </row>
    <row r="358" spans="2:29" x14ac:dyDescent="0.3">
      <c r="B358" s="26">
        <f>IF(AND(O358=0,P358=0,Q358=0,Y358=0),0,IF(OR(COUNTIFS(Items!$E:$E,O358,Items!$F:$F,P358,Items!$G:$G,Q358)=1,COUNTIFS(Items!$M:$M,O358,Items!$N:$N,P358,Items!$O:$O,Q358)=1,COUNTIFS(Items!$U:$U,O358,Items!$V:$V,P358,Items!$W:$W,Q358)=1),0,1))</f>
        <v>0</v>
      </c>
      <c r="D358" s="24">
        <f t="shared" si="120"/>
        <v>45359</v>
      </c>
      <c r="E358" s="1" t="s">
        <v>203</v>
      </c>
      <c r="O358" s="1" t="s">
        <v>207</v>
      </c>
      <c r="P358" s="1" t="s">
        <v>260</v>
      </c>
      <c r="Q358" s="1" t="s">
        <v>268</v>
      </c>
      <c r="AA358" s="1">
        <f t="shared" ref="AA358" si="172">17%*Y58</f>
        <v>121288.20000000001</v>
      </c>
      <c r="AC358" s="31" t="str">
        <f>IF(OR(RepP!$J$3="",RepP!$J$3=0,COUNTIF(Lists!$D:$D,RepP!$J$3)=0),Lists!$D$9,IF(RepP!$J$3=Lists!$D$9,Lists!$D$9,IF(RepP!$J$3=$E358,RepP!$J$3,"")))</f>
        <v/>
      </c>
    </row>
    <row r="359" spans="2:29" x14ac:dyDescent="0.3">
      <c r="B359" s="26">
        <f>IF(AND(O359=0,P359=0,Q359=0,Y359=0),0,IF(OR(COUNTIFS(Items!$E:$E,O359,Items!$F:$F,P359,Items!$G:$G,Q359)=1,COUNTIFS(Items!$M:$M,O359,Items!$N:$N,P359,Items!$O:$O,Q359)=1,COUNTIFS(Items!$U:$U,O359,Items!$V:$V,P359,Items!$W:$W,Q359)=1),0,1))</f>
        <v>0</v>
      </c>
      <c r="D359" s="24">
        <f t="shared" si="120"/>
        <v>45369</v>
      </c>
      <c r="E359" s="1" t="s">
        <v>200</v>
      </c>
      <c r="O359" s="1" t="s">
        <v>207</v>
      </c>
      <c r="P359" s="1" t="s">
        <v>260</v>
      </c>
      <c r="Q359" s="1" t="s">
        <v>269</v>
      </c>
      <c r="AA359" s="1">
        <f t="shared" ref="AA359" si="173">10%*Y59</f>
        <v>69833.2</v>
      </c>
      <c r="AC359" s="31" t="str">
        <f>IF(OR(RepP!$J$3="",RepP!$J$3=0,COUNTIF(Lists!$D:$D,RepP!$J$3)=0),Lists!$D$9,IF(RepP!$J$3=Lists!$D$9,Lists!$D$9,IF(RepP!$J$3=$E359,RepP!$J$3,"")))</f>
        <v/>
      </c>
    </row>
    <row r="360" spans="2:29" x14ac:dyDescent="0.3">
      <c r="B360" s="26">
        <f>IF(AND(O360=0,P360=0,Q360=0,Y360=0),0,IF(OR(COUNTIFS(Items!$E:$E,O360,Items!$F:$F,P360,Items!$G:$G,Q360)=1,COUNTIFS(Items!$M:$M,O360,Items!$N:$N,P360,Items!$O:$O,Q360)=1,COUNTIFS(Items!$U:$U,O360,Items!$V:$V,P360,Items!$W:$W,Q360)=1),0,1))</f>
        <v>0</v>
      </c>
      <c r="D360" s="24">
        <f t="shared" si="120"/>
        <v>45379</v>
      </c>
      <c r="E360" s="1" t="s">
        <v>201</v>
      </c>
      <c r="O360" s="1" t="s">
        <v>207</v>
      </c>
      <c r="P360" s="1" t="s">
        <v>260</v>
      </c>
      <c r="Q360" s="1" t="s">
        <v>270</v>
      </c>
      <c r="AA360" s="1">
        <f t="shared" ref="AA360" si="174">5%*Y60</f>
        <v>32840.262000000002</v>
      </c>
      <c r="AC360" s="31" t="str">
        <f>IF(OR(RepP!$J$3="",RepP!$J$3=0,COUNTIF(Lists!$D:$D,RepP!$J$3)=0),Lists!$D$9,IF(RepP!$J$3=Lists!$D$9,Lists!$D$9,IF(RepP!$J$3=$E360,RepP!$J$3,"")))</f>
        <v>Проект-2</v>
      </c>
    </row>
    <row r="361" spans="2:29" x14ac:dyDescent="0.3">
      <c r="B361" s="26">
        <f>IF(AND(O361=0,P361=0,Q361=0,Y361=0),0,IF(OR(COUNTIFS(Items!$E:$E,O361,Items!$F:$F,P361,Items!$G:$G,Q361)=1,COUNTIFS(Items!$M:$M,O361,Items!$N:$N,P361,Items!$O:$O,Q361)=1,COUNTIFS(Items!$U:$U,O361,Items!$V:$V,P361,Items!$W:$W,Q361)=1),0,1))</f>
        <v>0</v>
      </c>
      <c r="D361" s="24">
        <f>D303+15</f>
        <v>45319</v>
      </c>
      <c r="E361" s="1" t="s">
        <v>200</v>
      </c>
      <c r="O361" s="1" t="s">
        <v>272</v>
      </c>
      <c r="P361" s="1" t="s">
        <v>273</v>
      </c>
      <c r="Q361" s="1" t="s">
        <v>209</v>
      </c>
      <c r="AA361" s="1">
        <f>AA303</f>
        <v>100000</v>
      </c>
      <c r="AC361" s="31" t="str">
        <f>IF(OR(RepP!$J$3="",RepP!$J$3=0,COUNTIF(Lists!$D:$D,RepP!$J$3)=0),Lists!$D$9,IF(RepP!$J$3=Lists!$D$9,Lists!$D$9,IF(RepP!$J$3=$E361,RepP!$J$3,"")))</f>
        <v/>
      </c>
    </row>
    <row r="362" spans="2:29" x14ac:dyDescent="0.3">
      <c r="B362" s="26">
        <f>IF(AND(O362=0,P362=0,Q362=0,Y362=0),0,IF(OR(COUNTIFS(Items!$E:$E,O362,Items!$F:$F,P362,Items!$G:$G,Q362)=1,COUNTIFS(Items!$M:$M,O362,Items!$N:$N,P362,Items!$O:$O,Q362)=1,COUNTIFS(Items!$U:$U,O362,Items!$V:$V,P362,Items!$W:$W,Q362)=1),0,1))</f>
        <v>0</v>
      </c>
      <c r="D362" s="24">
        <f>D304</f>
        <v>45314</v>
      </c>
      <c r="E362" s="1" t="s">
        <v>201</v>
      </c>
      <c r="O362" s="1" t="s">
        <v>272</v>
      </c>
      <c r="P362" s="1" t="s">
        <v>273</v>
      </c>
      <c r="Q362" s="1" t="s">
        <v>210</v>
      </c>
      <c r="AA362" s="1">
        <f t="shared" ref="AA362:AA418" si="175">AA304</f>
        <v>46500</v>
      </c>
      <c r="AC362" s="31" t="str">
        <f>IF(OR(RepP!$J$3="",RepP!$J$3=0,COUNTIF(Lists!$D:$D,RepP!$J$3)=0),Lists!$D$9,IF(RepP!$J$3=Lists!$D$9,Lists!$D$9,IF(RepP!$J$3=$E362,RepP!$J$3,"")))</f>
        <v>Проект-2</v>
      </c>
    </row>
    <row r="363" spans="2:29" x14ac:dyDescent="0.3">
      <c r="B363" s="26">
        <f>IF(AND(O363=0,P363=0,Q363=0,Y363=0),0,IF(OR(COUNTIFS(Items!$E:$E,O363,Items!$F:$F,P363,Items!$G:$G,Q363)=1,COUNTIFS(Items!$M:$M,O363,Items!$N:$N,P363,Items!$O:$O,Q363)=1,COUNTIFS(Items!$U:$U,O363,Items!$V:$V,P363,Items!$W:$W,Q363)=1),0,1))</f>
        <v>0</v>
      </c>
      <c r="D363" s="24">
        <f>D305+30</f>
        <v>45354</v>
      </c>
      <c r="E363" s="1" t="s">
        <v>202</v>
      </c>
      <c r="O363" s="1" t="s">
        <v>272</v>
      </c>
      <c r="P363" s="1" t="s">
        <v>273</v>
      </c>
      <c r="Q363" s="1" t="s">
        <v>211</v>
      </c>
      <c r="AA363" s="1">
        <f t="shared" si="175"/>
        <v>246100</v>
      </c>
      <c r="AC363" s="31" t="str">
        <f>IF(OR(RepP!$J$3="",RepP!$J$3=0,COUNTIF(Lists!$D:$D,RepP!$J$3)=0),Lists!$D$9,IF(RepP!$J$3=Lists!$D$9,Lists!$D$9,IF(RepP!$J$3=$E363,RepP!$J$3,"")))</f>
        <v/>
      </c>
    </row>
    <row r="364" spans="2:29" x14ac:dyDescent="0.3">
      <c r="B364" s="26">
        <f>IF(AND(O364=0,P364=0,Q364=0,Y364=0),0,IF(OR(COUNTIFS(Items!$E:$E,O364,Items!$F:$F,P364,Items!$G:$G,Q364)=1,COUNTIFS(Items!$M:$M,O364,Items!$N:$N,P364,Items!$O:$O,Q364)=1,COUNTIFS(Items!$U:$U,O364,Items!$V:$V,P364,Items!$W:$W,Q364)=1),0,1))</f>
        <v>0</v>
      </c>
      <c r="D364" s="24">
        <f>D306+45</f>
        <v>45379</v>
      </c>
      <c r="E364" s="1" t="s">
        <v>203</v>
      </c>
      <c r="O364" s="1" t="s">
        <v>272</v>
      </c>
      <c r="P364" s="1" t="s">
        <v>273</v>
      </c>
      <c r="Q364" s="1" t="s">
        <v>212</v>
      </c>
      <c r="AA364" s="1">
        <f t="shared" si="175"/>
        <v>169167</v>
      </c>
      <c r="AC364" s="31" t="str">
        <f>IF(OR(RepP!$J$3="",RepP!$J$3=0,COUNTIF(Lists!$D:$D,RepP!$J$3)=0),Lists!$D$9,IF(RepP!$J$3=Lists!$D$9,Lists!$D$9,IF(RepP!$J$3=$E364,RepP!$J$3,"")))</f>
        <v/>
      </c>
    </row>
    <row r="365" spans="2:29" x14ac:dyDescent="0.3">
      <c r="B365" s="26">
        <f>IF(AND(O365=0,P365=0,Q365=0,Y365=0),0,IF(OR(COUNTIFS(Items!$E:$E,O365,Items!$F:$F,P365,Items!$G:$G,Q365)=1,COUNTIFS(Items!$M:$M,O365,Items!$N:$N,P365,Items!$O:$O,Q365)=1,COUNTIFS(Items!$U:$U,O365,Items!$V:$V,P365,Items!$W:$W,Q365)=1),0,1))</f>
        <v>0</v>
      </c>
      <c r="D365" s="24">
        <f t="shared" ref="D365" si="176">D307+15</f>
        <v>45359</v>
      </c>
      <c r="E365" s="1" t="s">
        <v>200</v>
      </c>
      <c r="O365" s="1" t="s">
        <v>272</v>
      </c>
      <c r="P365" s="1" t="s">
        <v>273</v>
      </c>
      <c r="Q365" s="1" t="s">
        <v>213</v>
      </c>
      <c r="AA365" s="1">
        <f t="shared" si="175"/>
        <v>114490</v>
      </c>
      <c r="AC365" s="31" t="str">
        <f>IF(OR(RepP!$J$3="",RepP!$J$3=0,COUNTIF(Lists!$D:$D,RepP!$J$3)=0),Lists!$D$9,IF(RepP!$J$3=Lists!$D$9,Lists!$D$9,IF(RepP!$J$3=$E365,RepP!$J$3,"")))</f>
        <v/>
      </c>
    </row>
    <row r="366" spans="2:29" x14ac:dyDescent="0.3">
      <c r="B366" s="26">
        <f>IF(AND(O366=0,P366=0,Q366=0,Y366=0),0,IF(OR(COUNTIFS(Items!$E:$E,O366,Items!$F:$F,P366,Items!$G:$G,Q366)=1,COUNTIFS(Items!$M:$M,O366,Items!$N:$N,P366,Items!$O:$O,Q366)=1,COUNTIFS(Items!$U:$U,O366,Items!$V:$V,P366,Items!$W:$W,Q366)=1),0,1))</f>
        <v>0</v>
      </c>
      <c r="D366" s="24">
        <f t="shared" ref="D366" si="177">D308</f>
        <v>45354</v>
      </c>
      <c r="E366" s="1" t="s">
        <v>201</v>
      </c>
      <c r="O366" s="1" t="s">
        <v>272</v>
      </c>
      <c r="P366" s="1" t="s">
        <v>273</v>
      </c>
      <c r="Q366" s="1" t="s">
        <v>214</v>
      </c>
      <c r="AA366" s="1">
        <f t="shared" si="175"/>
        <v>53237.850000000006</v>
      </c>
      <c r="AC366" s="31" t="str">
        <f>IF(OR(RepP!$J$3="",RepP!$J$3=0,COUNTIF(Lists!$D:$D,RepP!$J$3)=0),Lists!$D$9,IF(RepP!$J$3=Lists!$D$9,Lists!$D$9,IF(RepP!$J$3=$E366,RepP!$J$3,"")))</f>
        <v>Проект-2</v>
      </c>
    </row>
    <row r="367" spans="2:29" x14ac:dyDescent="0.3">
      <c r="B367" s="26">
        <f>IF(AND(O367=0,P367=0,Q367=0,Y367=0),0,IF(OR(COUNTIFS(Items!$E:$E,O367,Items!$F:$F,P367,Items!$G:$G,Q367)=1,COUNTIFS(Items!$M:$M,O367,Items!$N:$N,P367,Items!$O:$O,Q367)=1,COUNTIFS(Items!$U:$U,O367,Items!$V:$V,P367,Items!$W:$W,Q367)=1),0,1))</f>
        <v>0</v>
      </c>
      <c r="D367" s="24">
        <f t="shared" ref="D367" si="178">D309+30</f>
        <v>45394</v>
      </c>
      <c r="E367" s="1" t="s">
        <v>202</v>
      </c>
      <c r="O367" s="1" t="s">
        <v>272</v>
      </c>
      <c r="P367" s="1" t="s">
        <v>273</v>
      </c>
      <c r="Q367" s="1" t="s">
        <v>215</v>
      </c>
      <c r="AA367" s="1">
        <f t="shared" si="175"/>
        <v>281759.89</v>
      </c>
      <c r="AC367" s="31" t="str">
        <f>IF(OR(RepP!$J$3="",RepP!$J$3=0,COUNTIF(Lists!$D:$D,RepP!$J$3)=0),Lists!$D$9,IF(RepP!$J$3=Lists!$D$9,Lists!$D$9,IF(RepP!$J$3=$E367,RepP!$J$3,"")))</f>
        <v/>
      </c>
    </row>
    <row r="368" spans="2:29" x14ac:dyDescent="0.3">
      <c r="B368" s="26">
        <f>IF(AND(O368=0,P368=0,Q368=0,Y368=0),0,IF(OR(COUNTIFS(Items!$E:$E,O368,Items!$F:$F,P368,Items!$G:$G,Q368)=1,COUNTIFS(Items!$M:$M,O368,Items!$N:$N,P368,Items!$O:$O,Q368)=1,COUNTIFS(Items!$U:$U,O368,Items!$V:$V,P368,Items!$W:$W,Q368)=1),0,1))</f>
        <v>0</v>
      </c>
      <c r="D368" s="24">
        <f t="shared" ref="D368" si="179">D310+45</f>
        <v>45419</v>
      </c>
      <c r="E368" s="1" t="s">
        <v>203</v>
      </c>
      <c r="O368" s="1" t="s">
        <v>272</v>
      </c>
      <c r="P368" s="1" t="s">
        <v>273</v>
      </c>
      <c r="Q368" s="1" t="s">
        <v>216</v>
      </c>
      <c r="AA368" s="1">
        <f t="shared" si="175"/>
        <v>193679.29830000002</v>
      </c>
      <c r="AC368" s="31" t="str">
        <f>IF(OR(RepP!$J$3="",RepP!$J$3=0,COUNTIF(Lists!$D:$D,RepP!$J$3)=0),Lists!$D$9,IF(RepP!$J$3=Lists!$D$9,Lists!$D$9,IF(RepP!$J$3=$E368,RepP!$J$3,"")))</f>
        <v/>
      </c>
    </row>
    <row r="369" spans="2:29" x14ac:dyDescent="0.3">
      <c r="B369" s="26">
        <f>IF(AND(O369=0,P369=0,Q369=0,Y369=0),0,IF(OR(COUNTIFS(Items!$E:$E,O369,Items!$F:$F,P369,Items!$G:$G,Q369)=1,COUNTIFS(Items!$M:$M,O369,Items!$N:$N,P369,Items!$O:$O,Q369)=1,COUNTIFS(Items!$U:$U,O369,Items!$V:$V,P369,Items!$W:$W,Q369)=1),0,1))</f>
        <v>0</v>
      </c>
      <c r="D369" s="24">
        <f t="shared" ref="D369" si="180">D311+15</f>
        <v>45399</v>
      </c>
      <c r="E369" s="1" t="s">
        <v>200</v>
      </c>
      <c r="O369" s="1" t="s">
        <v>272</v>
      </c>
      <c r="P369" s="1" t="s">
        <v>273</v>
      </c>
      <c r="Q369" s="1" t="s">
        <v>217</v>
      </c>
      <c r="AA369" s="1">
        <f t="shared" si="175"/>
        <v>131079.601</v>
      </c>
      <c r="AC369" s="31" t="str">
        <f>IF(OR(RepP!$J$3="",RepP!$J$3=0,COUNTIF(Lists!$D:$D,RepP!$J$3)=0),Lists!$D$9,IF(RepP!$J$3=Lists!$D$9,Lists!$D$9,IF(RepP!$J$3=$E369,RepP!$J$3,"")))</f>
        <v/>
      </c>
    </row>
    <row r="370" spans="2:29" x14ac:dyDescent="0.3">
      <c r="B370" s="26">
        <f>IF(AND(O370=0,P370=0,Q370=0,Y370=0),0,IF(OR(COUNTIFS(Items!$E:$E,O370,Items!$F:$F,P370,Items!$G:$G,Q370)=1,COUNTIFS(Items!$M:$M,O370,Items!$N:$N,P370,Items!$O:$O,Q370)=1,COUNTIFS(Items!$U:$U,O370,Items!$V:$V,P370,Items!$W:$W,Q370)=1),0,1))</f>
        <v>0</v>
      </c>
      <c r="D370" s="24">
        <f t="shared" ref="D370" si="181">D312</f>
        <v>45394</v>
      </c>
      <c r="E370" s="1" t="s">
        <v>201</v>
      </c>
      <c r="O370" s="1" t="s">
        <v>272</v>
      </c>
      <c r="P370" s="1" t="s">
        <v>273</v>
      </c>
      <c r="Q370" s="1" t="s">
        <v>218</v>
      </c>
      <c r="AA370" s="1">
        <f t="shared" si="175"/>
        <v>60952.014465000007</v>
      </c>
      <c r="AC370" s="31" t="str">
        <f>IF(OR(RepP!$J$3="",RepP!$J$3=0,COUNTIF(Lists!$D:$D,RepP!$J$3)=0),Lists!$D$9,IF(RepP!$J$3=Lists!$D$9,Lists!$D$9,IF(RepP!$J$3=$E370,RepP!$J$3,"")))</f>
        <v>Проект-2</v>
      </c>
    </row>
    <row r="371" spans="2:29" x14ac:dyDescent="0.3">
      <c r="B371" s="26">
        <f>IF(AND(O371=0,P371=0,Q371=0,Y371=0),0,IF(OR(COUNTIFS(Items!$E:$E,O371,Items!$F:$F,P371,Items!$G:$G,Q371)=1,COUNTIFS(Items!$M:$M,O371,Items!$N:$N,P371,Items!$O:$O,Q371)=1,COUNTIFS(Items!$U:$U,O371,Items!$V:$V,P371,Items!$W:$W,Q371)=1),0,1))</f>
        <v>0</v>
      </c>
      <c r="D371" s="24">
        <f t="shared" ref="D371" si="182">D313+30</f>
        <v>45434</v>
      </c>
      <c r="E371" s="1" t="s">
        <v>202</v>
      </c>
      <c r="O371" s="1" t="s">
        <v>272</v>
      </c>
      <c r="P371" s="1" t="s">
        <v>273</v>
      </c>
      <c r="Q371" s="1" t="s">
        <v>219</v>
      </c>
      <c r="AA371" s="1">
        <f t="shared" si="175"/>
        <v>322586.89806100004</v>
      </c>
      <c r="AC371" s="31" t="str">
        <f>IF(OR(RepP!$J$3="",RepP!$J$3=0,COUNTIF(Lists!$D:$D,RepP!$J$3)=0),Lists!$D$9,IF(RepP!$J$3=Lists!$D$9,Lists!$D$9,IF(RepP!$J$3=$E371,RepP!$J$3,"")))</f>
        <v/>
      </c>
    </row>
    <row r="372" spans="2:29" x14ac:dyDescent="0.3">
      <c r="B372" s="26">
        <f>IF(AND(O372=0,P372=0,Q372=0,Y372=0),0,IF(OR(COUNTIFS(Items!$E:$E,O372,Items!$F:$F,P372,Items!$G:$G,Q372)=1,COUNTIFS(Items!$M:$M,O372,Items!$N:$N,P372,Items!$O:$O,Q372)=1,COUNTIFS(Items!$U:$U,O372,Items!$V:$V,P372,Items!$W:$W,Q372)=1),0,1))</f>
        <v>0</v>
      </c>
      <c r="D372" s="24">
        <f t="shared" ref="D372" si="183">D314+45</f>
        <v>45459</v>
      </c>
      <c r="E372" s="1" t="s">
        <v>203</v>
      </c>
      <c r="O372" s="1" t="s">
        <v>272</v>
      </c>
      <c r="P372" s="1" t="s">
        <v>274</v>
      </c>
      <c r="Q372" s="1" t="s">
        <v>221</v>
      </c>
      <c r="AA372" s="1">
        <f t="shared" si="175"/>
        <v>153000</v>
      </c>
      <c r="AC372" s="31" t="str">
        <f>IF(OR(RepP!$J$3="",RepP!$J$3=0,COUNTIF(Lists!$D:$D,RepP!$J$3)=0),Lists!$D$9,IF(RepP!$J$3=Lists!$D$9,Lists!$D$9,IF(RepP!$J$3=$E372,RepP!$J$3,"")))</f>
        <v/>
      </c>
    </row>
    <row r="373" spans="2:29" x14ac:dyDescent="0.3">
      <c r="B373" s="26">
        <f>IF(AND(O373=0,P373=0,Q373=0,Y373=0),0,IF(OR(COUNTIFS(Items!$E:$E,O373,Items!$F:$F,P373,Items!$G:$G,Q373)=1,COUNTIFS(Items!$M:$M,O373,Items!$N:$N,P373,Items!$O:$O,Q373)=1,COUNTIFS(Items!$U:$U,O373,Items!$V:$V,P373,Items!$W:$W,Q373)=1),0,1))</f>
        <v>0</v>
      </c>
      <c r="D373" s="24">
        <f t="shared" ref="D373" si="184">D315+15</f>
        <v>45439</v>
      </c>
      <c r="E373" s="1" t="s">
        <v>200</v>
      </c>
      <c r="O373" s="1" t="s">
        <v>272</v>
      </c>
      <c r="P373" s="1" t="s">
        <v>274</v>
      </c>
      <c r="Q373" s="1" t="s">
        <v>222</v>
      </c>
      <c r="AA373" s="1">
        <f t="shared" si="175"/>
        <v>88000</v>
      </c>
      <c r="AC373" s="31" t="str">
        <f>IF(OR(RepP!$J$3="",RepP!$J$3=0,COUNTIF(Lists!$D:$D,RepP!$J$3)=0),Lists!$D$9,IF(RepP!$J$3=Lists!$D$9,Lists!$D$9,IF(RepP!$J$3=$E373,RepP!$J$3,"")))</f>
        <v/>
      </c>
    </row>
    <row r="374" spans="2:29" x14ac:dyDescent="0.3">
      <c r="B374" s="26">
        <f>IF(AND(O374=0,P374=0,Q374=0,Y374=0),0,IF(OR(COUNTIFS(Items!$E:$E,O374,Items!$F:$F,P374,Items!$G:$G,Q374)=1,COUNTIFS(Items!$M:$M,O374,Items!$N:$N,P374,Items!$O:$O,Q374)=1,COUNTIFS(Items!$U:$U,O374,Items!$V:$V,P374,Items!$W:$W,Q374)=1),0,1))</f>
        <v>0</v>
      </c>
      <c r="D374" s="24">
        <f t="shared" ref="D374" si="185">D316</f>
        <v>45434</v>
      </c>
      <c r="E374" s="1" t="s">
        <v>201</v>
      </c>
      <c r="O374" s="1" t="s">
        <v>272</v>
      </c>
      <c r="P374" s="1" t="s">
        <v>274</v>
      </c>
      <c r="Q374" s="1" t="s">
        <v>223</v>
      </c>
      <c r="AA374" s="1">
        <f t="shared" si="175"/>
        <v>41730</v>
      </c>
      <c r="AC374" s="31" t="str">
        <f>IF(OR(RepP!$J$3="",RepP!$J$3=0,COUNTIF(Lists!$D:$D,RepP!$J$3)=0),Lists!$D$9,IF(RepP!$J$3=Lists!$D$9,Lists!$D$9,IF(RepP!$J$3=$E374,RepP!$J$3,"")))</f>
        <v>Проект-2</v>
      </c>
    </row>
    <row r="375" spans="2:29" x14ac:dyDescent="0.3">
      <c r="B375" s="26">
        <f>IF(AND(O375=0,P375=0,Q375=0,Y375=0),0,IF(OR(COUNTIFS(Items!$E:$E,O375,Items!$F:$F,P375,Items!$G:$G,Q375)=1,COUNTIFS(Items!$M:$M,O375,Items!$N:$N,P375,Items!$O:$O,Q375)=1,COUNTIFS(Items!$U:$U,O375,Items!$V:$V,P375,Items!$W:$W,Q375)=1),0,1))</f>
        <v>0</v>
      </c>
      <c r="D375" s="24">
        <f t="shared" ref="D375" si="186">D317+30</f>
        <v>45474</v>
      </c>
      <c r="E375" s="1" t="s">
        <v>202</v>
      </c>
      <c r="O375" s="1" t="s">
        <v>272</v>
      </c>
      <c r="P375" s="1" t="s">
        <v>274</v>
      </c>
      <c r="Q375" s="1" t="s">
        <v>224</v>
      </c>
      <c r="AA375" s="1">
        <f t="shared" si="175"/>
        <v>281513.79000000004</v>
      </c>
      <c r="AC375" s="31" t="str">
        <f>IF(OR(RepP!$J$3="",RepP!$J$3=0,COUNTIF(Lists!$D:$D,RepP!$J$3)=0),Lists!$D$9,IF(RepP!$J$3=Lists!$D$9,Lists!$D$9,IF(RepP!$J$3=$E375,RepP!$J$3,"")))</f>
        <v/>
      </c>
    </row>
    <row r="376" spans="2:29" x14ac:dyDescent="0.3">
      <c r="B376" s="26">
        <f>IF(AND(O376=0,P376=0,Q376=0,Y376=0),0,IF(OR(COUNTIFS(Items!$E:$E,O376,Items!$F:$F,P376,Items!$G:$G,Q376)=1,COUNTIFS(Items!$M:$M,O376,Items!$N:$N,P376,Items!$O:$O,Q376)=1,COUNTIFS(Items!$U:$U,O376,Items!$V:$V,P376,Items!$W:$W,Q376)=1),0,1))</f>
        <v>0</v>
      </c>
      <c r="D376" s="24">
        <f t="shared" ref="D376" si="187">D318+45</f>
        <v>45499</v>
      </c>
      <c r="E376" s="1" t="s">
        <v>203</v>
      </c>
      <c r="O376" s="1" t="s">
        <v>272</v>
      </c>
      <c r="P376" s="1" t="s">
        <v>274</v>
      </c>
      <c r="Q376" s="1" t="s">
        <v>225</v>
      </c>
      <c r="AA376" s="1">
        <f t="shared" si="175"/>
        <v>177633</v>
      </c>
      <c r="AC376" s="31" t="str">
        <f>IF(OR(RepP!$J$3="",RepP!$J$3=0,COUNTIF(Lists!$D:$D,RepP!$J$3)=0),Lists!$D$9,IF(RepP!$J$3=Lists!$D$9,Lists!$D$9,IF(RepP!$J$3=$E376,RepP!$J$3,"")))</f>
        <v/>
      </c>
    </row>
    <row r="377" spans="2:29" x14ac:dyDescent="0.3">
      <c r="B377" s="26">
        <f>IF(AND(O377=0,P377=0,Q377=0,Y377=0),0,IF(OR(COUNTIFS(Items!$E:$E,O377,Items!$F:$F,P377,Items!$G:$G,Q377)=1,COUNTIFS(Items!$M:$M,O377,Items!$N:$N,P377,Items!$O:$O,Q377)=1,COUNTIFS(Items!$U:$U,O377,Items!$V:$V,P377,Items!$W:$W,Q377)=1),0,1))</f>
        <v>0</v>
      </c>
      <c r="D377" s="24">
        <f t="shared" ref="D377" si="188">D319+15</f>
        <v>45479</v>
      </c>
      <c r="E377" s="1" t="s">
        <v>200</v>
      </c>
      <c r="O377" s="1" t="s">
        <v>272</v>
      </c>
      <c r="P377" s="1" t="s">
        <v>274</v>
      </c>
      <c r="Q377" s="1" t="s">
        <v>226</v>
      </c>
      <c r="AA377" s="1">
        <f t="shared" si="175"/>
        <v>101475.70000000001</v>
      </c>
      <c r="AC377" s="31" t="str">
        <f>IF(OR(RepP!$J$3="",RepP!$J$3=0,COUNTIF(Lists!$D:$D,RepP!$J$3)=0),Lists!$D$9,IF(RepP!$J$3=Lists!$D$9,Lists!$D$9,IF(RepP!$J$3=$E377,RepP!$J$3,"")))</f>
        <v/>
      </c>
    </row>
    <row r="378" spans="2:29" x14ac:dyDescent="0.3">
      <c r="B378" s="26">
        <f>IF(AND(O378=0,P378=0,Q378=0,Y378=0),0,IF(OR(COUNTIFS(Items!$E:$E,O378,Items!$F:$F,P378,Items!$G:$G,Q378)=1,COUNTIFS(Items!$M:$M,O378,Items!$N:$N,P378,Items!$O:$O,Q378)=1,COUNTIFS(Items!$U:$U,O378,Items!$V:$V,P378,Items!$W:$W,Q378)=1),0,1))</f>
        <v>0</v>
      </c>
      <c r="D378" s="24">
        <f t="shared" ref="D378" si="189">D320</f>
        <v>45309</v>
      </c>
      <c r="E378" s="1" t="s">
        <v>201</v>
      </c>
      <c r="O378" s="1" t="s">
        <v>272</v>
      </c>
      <c r="P378" s="1" t="s">
        <v>274</v>
      </c>
      <c r="Q378" s="1" t="s">
        <v>227</v>
      </c>
      <c r="AA378" s="1">
        <f t="shared" si="175"/>
        <v>47776.677000000003</v>
      </c>
      <c r="AC378" s="31" t="str">
        <f>IF(OR(RepP!$J$3="",RepP!$J$3=0,COUNTIF(Lists!$D:$D,RepP!$J$3)=0),Lists!$D$9,IF(RepP!$J$3=Lists!$D$9,Lists!$D$9,IF(RepP!$J$3=$E378,RepP!$J$3,"")))</f>
        <v>Проект-2</v>
      </c>
    </row>
    <row r="379" spans="2:29" x14ac:dyDescent="0.3">
      <c r="B379" s="26">
        <f>IF(AND(O379=0,P379=0,Q379=0,Y379=0),0,IF(OR(COUNTIFS(Items!$E:$E,O379,Items!$F:$F,P379,Items!$G:$G,Q379)=1,COUNTIFS(Items!$M:$M,O379,Items!$N:$N,P379,Items!$O:$O,Q379)=1,COUNTIFS(Items!$U:$U,O379,Items!$V:$V,P379,Items!$W:$W,Q379)=1),0,1))</f>
        <v>0</v>
      </c>
      <c r="D379" s="24">
        <f t="shared" ref="D379" si="190">D321+30</f>
        <v>45349</v>
      </c>
      <c r="E379" s="1" t="s">
        <v>202</v>
      </c>
      <c r="O379" s="1" t="s">
        <v>272</v>
      </c>
      <c r="P379" s="1" t="s">
        <v>274</v>
      </c>
      <c r="Q379" s="1" t="s">
        <v>228</v>
      </c>
      <c r="AA379" s="1">
        <f t="shared" si="175"/>
        <v>322305.138171</v>
      </c>
      <c r="AC379" s="31" t="str">
        <f>IF(OR(RepP!$J$3="",RepP!$J$3=0,COUNTIF(Lists!$D:$D,RepP!$J$3)=0),Lists!$D$9,IF(RepP!$J$3=Lists!$D$9,Lists!$D$9,IF(RepP!$J$3=$E379,RepP!$J$3,"")))</f>
        <v/>
      </c>
    </row>
    <row r="380" spans="2:29" x14ac:dyDescent="0.3">
      <c r="B380" s="26">
        <f>IF(AND(O380=0,P380=0,Q380=0,Y380=0),0,IF(OR(COUNTIFS(Items!$E:$E,O380,Items!$F:$F,P380,Items!$G:$G,Q380)=1,COUNTIFS(Items!$M:$M,O380,Items!$N:$N,P380,Items!$O:$O,Q380)=1,COUNTIFS(Items!$U:$U,O380,Items!$V:$V,P380,Items!$W:$W,Q380)=1),0,1))</f>
        <v>0</v>
      </c>
      <c r="D380" s="24">
        <f t="shared" ref="D380" si="191">D322+45</f>
        <v>45374</v>
      </c>
      <c r="E380" s="1" t="s">
        <v>203</v>
      </c>
      <c r="O380" s="1" t="s">
        <v>272</v>
      </c>
      <c r="P380" s="1" t="s">
        <v>274</v>
      </c>
      <c r="Q380" s="1" t="s">
        <v>229</v>
      </c>
      <c r="AA380" s="1">
        <f t="shared" si="175"/>
        <v>205835.32170000003</v>
      </c>
      <c r="AC380" s="31" t="str">
        <f>IF(OR(RepP!$J$3="",RepP!$J$3=0,COUNTIF(Lists!$D:$D,RepP!$J$3)=0),Lists!$D$9,IF(RepP!$J$3=Lists!$D$9,Lists!$D$9,IF(RepP!$J$3=$E380,RepP!$J$3,"")))</f>
        <v/>
      </c>
    </row>
    <row r="381" spans="2:29" x14ac:dyDescent="0.3">
      <c r="B381" s="26">
        <f>IF(AND(O381=0,P381=0,Q381=0,Y381=0),0,IF(OR(COUNTIFS(Items!$E:$E,O381,Items!$F:$F,P381,Items!$G:$G,Q381)=1,COUNTIFS(Items!$M:$M,O381,Items!$N:$N,P381,Items!$O:$O,Q381)=1,COUNTIFS(Items!$U:$U,O381,Items!$V:$V,P381,Items!$W:$W,Q381)=1),0,1))</f>
        <v>0</v>
      </c>
      <c r="D381" s="24">
        <f t="shared" ref="D381" si="192">D323+15</f>
        <v>45354</v>
      </c>
      <c r="E381" s="1" t="s">
        <v>200</v>
      </c>
      <c r="O381" s="1" t="s">
        <v>272</v>
      </c>
      <c r="P381" s="1" t="s">
        <v>274</v>
      </c>
      <c r="Q381" s="1" t="s">
        <v>230</v>
      </c>
      <c r="AA381" s="1">
        <f t="shared" si="175"/>
        <v>116904.02893000001</v>
      </c>
      <c r="AC381" s="31" t="str">
        <f>IF(OR(RepP!$J$3="",RepP!$J$3=0,COUNTIF(Lists!$D:$D,RepP!$J$3)=0),Lists!$D$9,IF(RepP!$J$3=Lists!$D$9,Lists!$D$9,IF(RepP!$J$3=$E381,RepP!$J$3,"")))</f>
        <v/>
      </c>
    </row>
    <row r="382" spans="2:29" x14ac:dyDescent="0.3">
      <c r="B382" s="26">
        <f>IF(AND(O382=0,P382=0,Q382=0,Y382=0),0,IF(OR(COUNTIFS(Items!$E:$E,O382,Items!$F:$F,P382,Items!$G:$G,Q382)=1,COUNTIFS(Items!$M:$M,O382,Items!$N:$N,P382,Items!$O:$O,Q382)=1,COUNTIFS(Items!$U:$U,O382,Items!$V:$V,P382,Items!$W:$W,Q382)=1),0,1))</f>
        <v>0</v>
      </c>
      <c r="D382" s="24">
        <f t="shared" ref="D382" si="193">D324</f>
        <v>45349</v>
      </c>
      <c r="E382" s="1" t="s">
        <v>201</v>
      </c>
      <c r="O382" s="1" t="s">
        <v>272</v>
      </c>
      <c r="P382" s="1" t="s">
        <v>275</v>
      </c>
      <c r="Q382" s="1" t="s">
        <v>232</v>
      </c>
      <c r="AA382" s="1">
        <f t="shared" si="175"/>
        <v>54699.51749730001</v>
      </c>
      <c r="AC382" s="31" t="str">
        <f>IF(OR(RepP!$J$3="",RepP!$J$3=0,COUNTIF(Lists!$D:$D,RepP!$J$3)=0),Lists!$D$9,IF(RepP!$J$3=Lists!$D$9,Lists!$D$9,IF(RepP!$J$3=$E382,RepP!$J$3,"")))</f>
        <v>Проект-2</v>
      </c>
    </row>
    <row r="383" spans="2:29" x14ac:dyDescent="0.3">
      <c r="B383" s="26">
        <f>IF(AND(O383=0,P383=0,Q383=0,Y383=0),0,IF(OR(COUNTIFS(Items!$E:$E,O383,Items!$F:$F,P383,Items!$G:$G,Q383)=1,COUNTIFS(Items!$M:$M,O383,Items!$N:$N,P383,Items!$O:$O,Q383)=1,COUNTIFS(Items!$U:$U,O383,Items!$V:$V,P383,Items!$W:$W,Q383)=1),0,1))</f>
        <v>0</v>
      </c>
      <c r="D383" s="24">
        <f t="shared" ref="D383" si="194">D325+30</f>
        <v>45389</v>
      </c>
      <c r="E383" s="1" t="s">
        <v>202</v>
      </c>
      <c r="O383" s="1" t="s">
        <v>272</v>
      </c>
      <c r="P383" s="1" t="s">
        <v>275</v>
      </c>
      <c r="Q383" s="1" t="s">
        <v>233</v>
      </c>
      <c r="AA383" s="1">
        <f t="shared" si="175"/>
        <v>254610</v>
      </c>
      <c r="AC383" s="31" t="str">
        <f>IF(OR(RepP!$J$3="",RepP!$J$3=0,COUNTIF(Lists!$D:$D,RepP!$J$3)=0),Lists!$D$9,IF(RepP!$J$3=Lists!$D$9,Lists!$D$9,IF(RepP!$J$3=$E383,RepP!$J$3,"")))</f>
        <v/>
      </c>
    </row>
    <row r="384" spans="2:29" x14ac:dyDescent="0.3">
      <c r="B384" s="26">
        <f>IF(AND(O384=0,P384=0,Q384=0,Y384=0),0,IF(OR(COUNTIFS(Items!$E:$E,O384,Items!$F:$F,P384,Items!$G:$G,Q384)=1,COUNTIFS(Items!$M:$M,O384,Items!$N:$N,P384,Items!$O:$O,Q384)=1,COUNTIFS(Items!$U:$U,O384,Items!$V:$V,P384,Items!$W:$W,Q384)=1),0,1))</f>
        <v>0</v>
      </c>
      <c r="D384" s="24">
        <f t="shared" ref="D384" si="195">D326+45</f>
        <v>45414</v>
      </c>
      <c r="E384" s="1" t="s">
        <v>203</v>
      </c>
      <c r="O384" s="1" t="s">
        <v>272</v>
      </c>
      <c r="P384" s="1" t="s">
        <v>275</v>
      </c>
      <c r="Q384" s="1" t="s">
        <v>234</v>
      </c>
      <c r="AA384" s="1">
        <f t="shared" si="175"/>
        <v>132600</v>
      </c>
      <c r="AC384" s="31" t="str">
        <f>IF(OR(RepP!$J$3="",RepP!$J$3=0,COUNTIF(Lists!$D:$D,RepP!$J$3)=0),Lists!$D$9,IF(RepP!$J$3=Lists!$D$9,Lists!$D$9,IF(RepP!$J$3=$E384,RepP!$J$3,"")))</f>
        <v/>
      </c>
    </row>
    <row r="385" spans="2:29" x14ac:dyDescent="0.3">
      <c r="B385" s="26">
        <f>IF(AND(O385=0,P385=0,Q385=0,Y385=0),0,IF(OR(COUNTIFS(Items!$E:$E,O385,Items!$F:$F,P385,Items!$G:$G,Q385)=1,COUNTIFS(Items!$M:$M,O385,Items!$N:$N,P385,Items!$O:$O,Q385)=1,COUNTIFS(Items!$U:$U,O385,Items!$V:$V,P385,Items!$W:$W,Q385)=1),0,1))</f>
        <v>0</v>
      </c>
      <c r="D385" s="24">
        <f t="shared" ref="D385" si="196">D327+15</f>
        <v>45394</v>
      </c>
      <c r="E385" s="1" t="s">
        <v>200</v>
      </c>
      <c r="O385" s="1" t="s">
        <v>272</v>
      </c>
      <c r="P385" s="1" t="s">
        <v>275</v>
      </c>
      <c r="Q385" s="1" t="s">
        <v>235</v>
      </c>
      <c r="AA385" s="1">
        <f t="shared" si="175"/>
        <v>78460</v>
      </c>
      <c r="AC385" s="31" t="str">
        <f>IF(OR(RepP!$J$3="",RepP!$J$3=0,COUNTIF(Lists!$D:$D,RepP!$J$3)=0),Lists!$D$9,IF(RepP!$J$3=Lists!$D$9,Lists!$D$9,IF(RepP!$J$3=$E385,RepP!$J$3,"")))</f>
        <v/>
      </c>
    </row>
    <row r="386" spans="2:29" x14ac:dyDescent="0.3">
      <c r="B386" s="26">
        <f>IF(AND(O386=0,P386=0,Q386=0,Y386=0),0,IF(OR(COUNTIFS(Items!$E:$E,O386,Items!$F:$F,P386,Items!$G:$G,Q386)=1,COUNTIFS(Items!$M:$M,O386,Items!$N:$N,P386,Items!$O:$O,Q386)=1,COUNTIFS(Items!$U:$U,O386,Items!$V:$V,P386,Items!$W:$W,Q386)=1),0,1))</f>
        <v>0</v>
      </c>
      <c r="D386" s="24">
        <f t="shared" ref="D386" si="197">D328</f>
        <v>45389</v>
      </c>
      <c r="E386" s="1" t="s">
        <v>201</v>
      </c>
      <c r="O386" s="1" t="s">
        <v>272</v>
      </c>
      <c r="P386" s="1" t="s">
        <v>275</v>
      </c>
      <c r="Q386" s="1" t="s">
        <v>236</v>
      </c>
      <c r="AA386" s="1">
        <f t="shared" si="175"/>
        <v>47734.947000000007</v>
      </c>
      <c r="AC386" s="31" t="str">
        <f>IF(OR(RepP!$J$3="",RepP!$J$3=0,COUNTIF(Lists!$D:$D,RepP!$J$3)=0),Lists!$D$9,IF(RepP!$J$3=Lists!$D$9,Lists!$D$9,IF(RepP!$J$3=$E386,RepP!$J$3,"")))</f>
        <v>Проект-2</v>
      </c>
    </row>
    <row r="387" spans="2:29" x14ac:dyDescent="0.3">
      <c r="B387" s="26">
        <f>IF(AND(O387=0,P387=0,Q387=0,Y387=0),0,IF(OR(COUNTIFS(Items!$E:$E,O387,Items!$F:$F,P387,Items!$G:$G,Q387)=1,COUNTIFS(Items!$M:$M,O387,Items!$N:$N,P387,Items!$O:$O,Q387)=1,COUNTIFS(Items!$U:$U,O387,Items!$V:$V,P387,Items!$W:$W,Q387)=1),0,1))</f>
        <v>0</v>
      </c>
      <c r="D387" s="24">
        <f t="shared" ref="D387" si="198">D329+30</f>
        <v>45429</v>
      </c>
      <c r="E387" s="1" t="s">
        <v>202</v>
      </c>
      <c r="O387" s="1" t="s">
        <v>272</v>
      </c>
      <c r="P387" s="1" t="s">
        <v>275</v>
      </c>
      <c r="Q387" s="1" t="s">
        <v>237</v>
      </c>
      <c r="AA387" s="1">
        <f t="shared" si="175"/>
        <v>295602.21000000002</v>
      </c>
      <c r="AC387" s="31" t="str">
        <f>IF(OR(RepP!$J$3="",RepP!$J$3=0,COUNTIF(Lists!$D:$D,RepP!$J$3)=0),Lists!$D$9,IF(RepP!$J$3=Lists!$D$9,Lists!$D$9,IF(RepP!$J$3=$E387,RepP!$J$3,"")))</f>
        <v/>
      </c>
    </row>
    <row r="388" spans="2:29" x14ac:dyDescent="0.3">
      <c r="B388" s="26">
        <f>IF(AND(O388=0,P388=0,Q388=0,Y388=0),0,IF(OR(COUNTIFS(Items!$E:$E,O388,Items!$F:$F,P388,Items!$G:$G,Q388)=1,COUNTIFS(Items!$M:$M,O388,Items!$N:$N,P388,Items!$O:$O,Q388)=1,COUNTIFS(Items!$U:$U,O388,Items!$V:$V,P388,Items!$W:$W,Q388)=1),0,1))</f>
        <v>0</v>
      </c>
      <c r="D388" s="24">
        <f t="shared" ref="D388" si="199">D330+45</f>
        <v>45454</v>
      </c>
      <c r="E388" s="1" t="s">
        <v>203</v>
      </c>
      <c r="O388" s="1" t="s">
        <v>272</v>
      </c>
      <c r="P388" s="1" t="s">
        <v>275</v>
      </c>
      <c r="Q388" s="1" t="s">
        <v>238</v>
      </c>
      <c r="AA388" s="1">
        <f t="shared" si="175"/>
        <v>155508.69</v>
      </c>
      <c r="AC388" s="31" t="str">
        <f>IF(OR(RepP!$J$3="",RepP!$J$3=0,COUNTIF(Lists!$D:$D,RepP!$J$3)=0),Lists!$D$9,IF(RepP!$J$3=Lists!$D$9,Lists!$D$9,IF(RepP!$J$3=$E388,RepP!$J$3,"")))</f>
        <v/>
      </c>
    </row>
    <row r="389" spans="2:29" x14ac:dyDescent="0.3">
      <c r="B389" s="26">
        <f>IF(AND(O389=0,P389=0,Q389=0,Y389=0),0,IF(OR(COUNTIFS(Items!$E:$E,O389,Items!$F:$F,P389,Items!$G:$G,Q389)=1,COUNTIFS(Items!$M:$M,O389,Items!$N:$N,P389,Items!$O:$O,Q389)=1,COUNTIFS(Items!$U:$U,O389,Items!$V:$V,P389,Items!$W:$W,Q389)=1),0,1))</f>
        <v>0</v>
      </c>
      <c r="D389" s="24">
        <f t="shared" ref="D389" si="200">D331+15</f>
        <v>45434</v>
      </c>
      <c r="E389" s="1" t="s">
        <v>200</v>
      </c>
      <c r="O389" s="1" t="s">
        <v>272</v>
      </c>
      <c r="P389" s="1" t="s">
        <v>275</v>
      </c>
      <c r="Q389" s="1" t="s">
        <v>239</v>
      </c>
      <c r="AA389" s="1">
        <f t="shared" si="175"/>
        <v>90553.354000000007</v>
      </c>
      <c r="AC389" s="31" t="str">
        <f>IF(OR(RepP!$J$3="",RepP!$J$3=0,COUNTIF(Lists!$D:$D,RepP!$J$3)=0),Lists!$D$9,IF(RepP!$J$3=Lists!$D$9,Lists!$D$9,IF(RepP!$J$3=$E389,RepP!$J$3,"")))</f>
        <v/>
      </c>
    </row>
    <row r="390" spans="2:29" x14ac:dyDescent="0.3">
      <c r="B390" s="26">
        <f>IF(AND(O390=0,P390=0,Q390=0,Y390=0),0,IF(OR(COUNTIFS(Items!$E:$E,O390,Items!$F:$F,P390,Items!$G:$G,Q390)=1,COUNTIFS(Items!$M:$M,O390,Items!$N:$N,P390,Items!$O:$O,Q390)=1,COUNTIFS(Items!$U:$U,O390,Items!$V:$V,P390,Items!$W:$W,Q390)=1),0,1))</f>
        <v>0</v>
      </c>
      <c r="D390" s="24">
        <f t="shared" ref="D390" si="201">D332</f>
        <v>45429</v>
      </c>
      <c r="E390" s="1" t="s">
        <v>201</v>
      </c>
      <c r="O390" s="1" t="s">
        <v>272</v>
      </c>
      <c r="P390" s="1" t="s">
        <v>275</v>
      </c>
      <c r="Q390" s="1" t="s">
        <v>240</v>
      </c>
      <c r="AA390" s="1">
        <f t="shared" si="175"/>
        <v>54651.740820300001</v>
      </c>
      <c r="AC390" s="31" t="str">
        <f>IF(OR(RepP!$J$3="",RepP!$J$3=0,COUNTIF(Lists!$D:$D,RepP!$J$3)=0),Lists!$D$9,IF(RepP!$J$3=Lists!$D$9,Lists!$D$9,IF(RepP!$J$3=$E390,RepP!$J$3,"")))</f>
        <v>Проект-2</v>
      </c>
    </row>
    <row r="391" spans="2:29" x14ac:dyDescent="0.3">
      <c r="B391" s="26">
        <f>IF(AND(O391=0,P391=0,Q391=0,Y391=0),0,IF(OR(COUNTIFS(Items!$E:$E,O391,Items!$F:$F,P391,Items!$G:$G,Q391)=1,COUNTIFS(Items!$M:$M,O391,Items!$N:$N,P391,Items!$O:$O,Q391)=1,COUNTIFS(Items!$U:$U,O391,Items!$V:$V,P391,Items!$W:$W,Q391)=1),0,1))</f>
        <v>0</v>
      </c>
      <c r="D391" s="24">
        <f t="shared" ref="D391" si="202">D333+30</f>
        <v>45469</v>
      </c>
      <c r="E391" s="1" t="s">
        <v>202</v>
      </c>
      <c r="O391" s="1" t="s">
        <v>272</v>
      </c>
      <c r="P391" s="1" t="s">
        <v>275</v>
      </c>
      <c r="Q391" s="1" t="s">
        <v>241</v>
      </c>
      <c r="AA391" s="1">
        <f t="shared" si="175"/>
        <v>342534.19122899999</v>
      </c>
      <c r="AC391" s="31" t="str">
        <f>IF(OR(RepP!$J$3="",RepP!$J$3=0,COUNTIF(Lists!$D:$D,RepP!$J$3)=0),Lists!$D$9,IF(RepP!$J$3=Lists!$D$9,Lists!$D$9,IF(RepP!$J$3=$E391,RepP!$J$3,"")))</f>
        <v/>
      </c>
    </row>
    <row r="392" spans="2:29" x14ac:dyDescent="0.3">
      <c r="B392" s="26">
        <f>IF(AND(O392=0,P392=0,Q392=0,Y392=0),0,IF(OR(COUNTIFS(Items!$E:$E,O392,Items!$F:$F,P392,Items!$G:$G,Q392)=1,COUNTIFS(Items!$M:$M,O392,Items!$N:$N,P392,Items!$O:$O,Q392)=1,COUNTIFS(Items!$U:$U,O392,Items!$V:$V,P392,Items!$W:$W,Q392)=1),0,1))</f>
        <v>0</v>
      </c>
      <c r="D392" s="24">
        <f t="shared" ref="D392" si="203">D334+45</f>
        <v>45494</v>
      </c>
      <c r="E392" s="1" t="s">
        <v>203</v>
      </c>
      <c r="O392" s="1" t="s">
        <v>272</v>
      </c>
      <c r="P392" s="1" t="s">
        <v>275</v>
      </c>
      <c r="Q392" s="1" t="s">
        <v>242</v>
      </c>
      <c r="AA392" s="1">
        <f t="shared" si="175"/>
        <v>181736.84918100003</v>
      </c>
      <c r="AC392" s="31" t="str">
        <f>IF(OR(RepP!$J$3="",RepP!$J$3=0,COUNTIF(Lists!$D:$D,RepP!$J$3)=0),Lists!$D$9,IF(RepP!$J$3=Lists!$D$9,Lists!$D$9,IF(RepP!$J$3=$E392,RepP!$J$3,"")))</f>
        <v/>
      </c>
    </row>
    <row r="393" spans="2:29" x14ac:dyDescent="0.3">
      <c r="B393" s="26">
        <f>IF(AND(O393=0,P393=0,Q393=0,Y393=0),0,IF(OR(COUNTIFS(Items!$E:$E,O393,Items!$F:$F,P393,Items!$G:$G,Q393)=1,COUNTIFS(Items!$M:$M,O393,Items!$N:$N,P393,Items!$O:$O,Q393)=1,COUNTIFS(Items!$U:$U,O393,Items!$V:$V,P393,Items!$W:$W,Q393)=1),0,1))</f>
        <v>0</v>
      </c>
      <c r="D393" s="24">
        <f t="shared" ref="D393" si="204">D335+15</f>
        <v>45474</v>
      </c>
      <c r="E393" s="1" t="s">
        <v>200</v>
      </c>
      <c r="O393" s="1" t="s">
        <v>272</v>
      </c>
      <c r="P393" s="1" t="s">
        <v>275</v>
      </c>
      <c r="Q393" s="1" t="s">
        <v>243</v>
      </c>
      <c r="AA393" s="1">
        <f t="shared" si="175"/>
        <v>104399.03499460002</v>
      </c>
      <c r="AC393" s="31" t="str">
        <f>IF(OR(RepP!$J$3="",RepP!$J$3=0,COUNTIF(Lists!$D:$D,RepP!$J$3)=0),Lists!$D$9,IF(RepP!$J$3=Lists!$D$9,Lists!$D$9,IF(RepP!$J$3=$E393,RepP!$J$3,"")))</f>
        <v/>
      </c>
    </row>
    <row r="394" spans="2:29" x14ac:dyDescent="0.3">
      <c r="B394" s="26">
        <f>IF(AND(O394=0,P394=0,Q394=0,Y394=0),0,IF(OR(COUNTIFS(Items!$E:$E,O394,Items!$F:$F,P394,Items!$G:$G,Q394)=1,COUNTIFS(Items!$M:$M,O394,Items!$N:$N,P394,Items!$O:$O,Q394)=1,COUNTIFS(Items!$U:$U,O394,Items!$V:$V,P394,Items!$W:$W,Q394)=1),0,1))</f>
        <v>0</v>
      </c>
      <c r="D394" s="24">
        <f t="shared" ref="D394" si="205">D336</f>
        <v>45469</v>
      </c>
      <c r="E394" s="1" t="s">
        <v>201</v>
      </c>
      <c r="O394" s="1" t="s">
        <v>272</v>
      </c>
      <c r="P394" s="1" t="s">
        <v>275</v>
      </c>
      <c r="Q394" s="1" t="s">
        <v>244</v>
      </c>
      <c r="AA394" s="1">
        <f t="shared" si="175"/>
        <v>43173</v>
      </c>
      <c r="AC394" s="31" t="str">
        <f>IF(OR(RepP!$J$3="",RepP!$J$3=0,COUNTIF(Lists!$D:$D,RepP!$J$3)=0),Lists!$D$9,IF(RepP!$J$3=Lists!$D$9,Lists!$D$9,IF(RepP!$J$3=$E394,RepP!$J$3,"")))</f>
        <v>Проект-2</v>
      </c>
    </row>
    <row r="395" spans="2:29" x14ac:dyDescent="0.3">
      <c r="B395" s="26">
        <f>IF(AND(O395=0,P395=0,Q395=0,Y395=0),0,IF(OR(COUNTIFS(Items!$E:$E,O395,Items!$F:$F,P395,Items!$G:$G,Q395)=1,COUNTIFS(Items!$M:$M,O395,Items!$N:$N,P395,Items!$O:$O,Q395)=1,COUNTIFS(Items!$U:$U,O395,Items!$V:$V,P395,Items!$W:$W,Q395)=1),0,1))</f>
        <v>0</v>
      </c>
      <c r="D395" s="24">
        <f t="shared" ref="D395" si="206">D337+30</f>
        <v>45344</v>
      </c>
      <c r="E395" s="1" t="s">
        <v>202</v>
      </c>
      <c r="O395" s="1" t="s">
        <v>272</v>
      </c>
      <c r="P395" s="1" t="s">
        <v>275</v>
      </c>
      <c r="Q395" s="1" t="s">
        <v>245</v>
      </c>
      <c r="AA395" s="1">
        <f t="shared" si="175"/>
        <v>220662</v>
      </c>
      <c r="AC395" s="31" t="str">
        <f>IF(OR(RepP!$J$3="",RepP!$J$3=0,COUNTIF(Lists!$D:$D,RepP!$J$3)=0),Lists!$D$9,IF(RepP!$J$3=Lists!$D$9,Lists!$D$9,IF(RepP!$J$3=$E395,RepP!$J$3,"")))</f>
        <v/>
      </c>
    </row>
    <row r="396" spans="2:29" x14ac:dyDescent="0.3">
      <c r="B396" s="26">
        <f>IF(AND(O396=0,P396=0,Q396=0,Y396=0),0,IF(OR(COUNTIFS(Items!$E:$E,O396,Items!$F:$F,P396,Items!$G:$G,Q396)=1,COUNTIFS(Items!$M:$M,O396,Items!$N:$N,P396,Items!$O:$O,Q396)=1,COUNTIFS(Items!$U:$U,O396,Items!$V:$V,P396,Items!$W:$W,Q396)=1),0,1))</f>
        <v>0</v>
      </c>
      <c r="D396" s="24">
        <f t="shared" ref="D396" si="207">D338+45</f>
        <v>45369</v>
      </c>
      <c r="E396" s="1" t="s">
        <v>203</v>
      </c>
      <c r="O396" s="1" t="s">
        <v>272</v>
      </c>
      <c r="P396" s="1" t="s">
        <v>275</v>
      </c>
      <c r="Q396" s="1" t="s">
        <v>246</v>
      </c>
      <c r="AA396" s="1">
        <f t="shared" si="175"/>
        <v>116382.00000000001</v>
      </c>
      <c r="AC396" s="31" t="str">
        <f>IF(OR(RepP!$J$3="",RepP!$J$3=0,COUNTIF(Lists!$D:$D,RepP!$J$3)=0),Lists!$D$9,IF(RepP!$J$3=Lists!$D$9,Lists!$D$9,IF(RepP!$J$3=$E396,RepP!$J$3,"")))</f>
        <v/>
      </c>
    </row>
    <row r="397" spans="2:29" x14ac:dyDescent="0.3">
      <c r="B397" s="26">
        <f>IF(AND(O397=0,P397=0,Q397=0,Y397=0),0,IF(OR(COUNTIFS(Items!$E:$E,O397,Items!$F:$F,P397,Items!$G:$G,Q397)=1,COUNTIFS(Items!$M:$M,O397,Items!$N:$N,P397,Items!$O:$O,Q397)=1,COUNTIFS(Items!$U:$U,O397,Items!$V:$V,P397,Items!$W:$W,Q397)=1),0,1))</f>
        <v>0</v>
      </c>
      <c r="D397" s="24">
        <f t="shared" ref="D397" si="208">D339+15</f>
        <v>45349</v>
      </c>
      <c r="E397" s="1" t="s">
        <v>200</v>
      </c>
      <c r="O397" s="1" t="s">
        <v>272</v>
      </c>
      <c r="P397" s="1" t="s">
        <v>275</v>
      </c>
      <c r="Q397" s="1" t="s">
        <v>247</v>
      </c>
      <c r="AA397" s="1">
        <f t="shared" si="175"/>
        <v>90469.894000000015</v>
      </c>
      <c r="AC397" s="31" t="str">
        <f>IF(OR(RepP!$J$3="",RepP!$J$3=0,COUNTIF(Lists!$D:$D,RepP!$J$3)=0),Lists!$D$9,IF(RepP!$J$3=Lists!$D$9,Lists!$D$9,IF(RepP!$J$3=$E397,RepP!$J$3,"")))</f>
        <v/>
      </c>
    </row>
    <row r="398" spans="2:29" x14ac:dyDescent="0.3">
      <c r="B398" s="26">
        <f>IF(AND(O398=0,P398=0,Q398=0,Y398=0),0,IF(OR(COUNTIFS(Items!$E:$E,O398,Items!$F:$F,P398,Items!$G:$G,Q398)=1,COUNTIFS(Items!$M:$M,O398,Items!$N:$N,P398,Items!$O:$O,Q398)=1,COUNTIFS(Items!$U:$U,O398,Items!$V:$V,P398,Items!$W:$W,Q398)=1),0,1))</f>
        <v>0</v>
      </c>
      <c r="D398" s="24">
        <f t="shared" ref="D398" si="209">D340</f>
        <v>45344</v>
      </c>
      <c r="E398" s="1" t="s">
        <v>201</v>
      </c>
      <c r="O398" s="1" t="s">
        <v>272</v>
      </c>
      <c r="P398" s="1" t="s">
        <v>275</v>
      </c>
      <c r="Q398" s="1" t="s">
        <v>248</v>
      </c>
      <c r="AA398" s="1">
        <f t="shared" si="175"/>
        <v>50123.853000000003</v>
      </c>
      <c r="AC398" s="31" t="str">
        <f>IF(OR(RepP!$J$3="",RepP!$J$3=0,COUNTIF(Lists!$D:$D,RepP!$J$3)=0),Lists!$D$9,IF(RepP!$J$3=Lists!$D$9,Lists!$D$9,IF(RepP!$J$3=$E398,RepP!$J$3,"")))</f>
        <v>Проект-2</v>
      </c>
    </row>
    <row r="399" spans="2:29" x14ac:dyDescent="0.3">
      <c r="B399" s="26">
        <f>IF(AND(O399=0,P399=0,Q399=0,Y399=0),0,IF(OR(COUNTIFS(Items!$E:$E,O399,Items!$F:$F,P399,Items!$G:$G,Q399)=1,COUNTIFS(Items!$M:$M,O399,Items!$N:$N,P399,Items!$O:$O,Q399)=1,COUNTIFS(Items!$U:$U,O399,Items!$V:$V,P399,Items!$W:$W,Q399)=1),0,1))</f>
        <v>0</v>
      </c>
      <c r="D399" s="24">
        <f t="shared" ref="D399" si="210">D341+30</f>
        <v>45384</v>
      </c>
      <c r="E399" s="1" t="s">
        <v>202</v>
      </c>
      <c r="O399" s="1" t="s">
        <v>272</v>
      </c>
      <c r="P399" s="1" t="s">
        <v>276</v>
      </c>
      <c r="Q399" s="1" t="s">
        <v>250</v>
      </c>
      <c r="AA399" s="1">
        <f t="shared" si="175"/>
        <v>258784.75529999999</v>
      </c>
      <c r="AC399" s="31" t="str">
        <f>IF(OR(RepP!$J$3="",RepP!$J$3=0,COUNTIF(Lists!$D:$D,RepP!$J$3)=0),Lists!$D$9,IF(RepP!$J$3=Lists!$D$9,Lists!$D$9,IF(RepP!$J$3=$E399,RepP!$J$3,"")))</f>
        <v/>
      </c>
    </row>
    <row r="400" spans="2:29" x14ac:dyDescent="0.3">
      <c r="B400" s="26">
        <f>IF(AND(O400=0,P400=0,Q400=0,Y400=0),0,IF(OR(COUNTIFS(Items!$E:$E,O400,Items!$F:$F,P400,Items!$G:$G,Q400)=1,COUNTIFS(Items!$M:$M,O400,Items!$N:$N,P400,Items!$O:$O,Q400)=1,COUNTIFS(Items!$U:$U,O400,Items!$V:$V,P400,Items!$W:$W,Q400)=1),0,1))</f>
        <v>0</v>
      </c>
      <c r="D400" s="24">
        <f t="shared" ref="D400" si="211">D342+45</f>
        <v>45409</v>
      </c>
      <c r="E400" s="1" t="s">
        <v>203</v>
      </c>
      <c r="O400" s="1" t="s">
        <v>272</v>
      </c>
      <c r="P400" s="1" t="s">
        <v>276</v>
      </c>
      <c r="Q400" s="1" t="s">
        <v>251</v>
      </c>
      <c r="AA400" s="1">
        <f t="shared" si="175"/>
        <v>136940.70180000001</v>
      </c>
      <c r="AC400" s="31" t="str">
        <f>IF(OR(RepP!$J$3="",RepP!$J$3=0,COUNTIF(Lists!$D:$D,RepP!$J$3)=0),Lists!$D$9,IF(RepP!$J$3=Lists!$D$9,Lists!$D$9,IF(RepP!$J$3=$E400,RepP!$J$3,"")))</f>
        <v/>
      </c>
    </row>
    <row r="401" spans="2:29" x14ac:dyDescent="0.3">
      <c r="B401" s="26">
        <f>IF(AND(O401=0,P401=0,Q401=0,Y401=0),0,IF(OR(COUNTIFS(Items!$E:$E,O401,Items!$F:$F,P401,Items!$G:$G,Q401)=1,COUNTIFS(Items!$M:$M,O401,Items!$N:$N,P401,Items!$O:$O,Q401)=1,COUNTIFS(Items!$U:$U,O401,Items!$V:$V,P401,Items!$W:$W,Q401)=1),0,1))</f>
        <v>0</v>
      </c>
      <c r="D401" s="24">
        <f t="shared" ref="D401" si="212">D343+15</f>
        <v>45389</v>
      </c>
      <c r="E401" s="1" t="s">
        <v>200</v>
      </c>
      <c r="O401" s="1" t="s">
        <v>272</v>
      </c>
      <c r="P401" s="1" t="s">
        <v>276</v>
      </c>
      <c r="Q401" s="1" t="s">
        <v>252</v>
      </c>
      <c r="AA401" s="1">
        <f t="shared" si="175"/>
        <v>104303.4816406</v>
      </c>
      <c r="AC401" s="31" t="str">
        <f>IF(OR(RepP!$J$3="",RepP!$J$3=0,COUNTIF(Lists!$D:$D,RepP!$J$3)=0),Lists!$D$9,IF(RepP!$J$3=Lists!$D$9,Lists!$D$9,IF(RepP!$J$3=$E401,RepP!$J$3,"")))</f>
        <v/>
      </c>
    </row>
    <row r="402" spans="2:29" x14ac:dyDescent="0.3">
      <c r="B402" s="26">
        <f>IF(AND(O402=0,P402=0,Q402=0,Y402=0),0,IF(OR(COUNTIFS(Items!$E:$E,O402,Items!$F:$F,P402,Items!$G:$G,Q402)=1,COUNTIFS(Items!$M:$M,O402,Items!$N:$N,P402,Items!$O:$O,Q402)=1,COUNTIFS(Items!$U:$U,O402,Items!$V:$V,P402,Items!$W:$W,Q402)=1),0,1))</f>
        <v>0</v>
      </c>
      <c r="D402" s="24">
        <f t="shared" ref="D402" si="213">D344</f>
        <v>45384</v>
      </c>
      <c r="E402" s="1" t="s">
        <v>201</v>
      </c>
      <c r="O402" s="1" t="s">
        <v>272</v>
      </c>
      <c r="P402" s="1" t="s">
        <v>276</v>
      </c>
      <c r="Q402" s="1" t="s">
        <v>253</v>
      </c>
      <c r="AA402" s="1">
        <f t="shared" si="175"/>
        <v>58081.884599700003</v>
      </c>
      <c r="AC402" s="31" t="str">
        <f>IF(OR(RepP!$J$3="",RepP!$J$3=0,COUNTIF(Lists!$D:$D,RepP!$J$3)=0),Lists!$D$9,IF(RepP!$J$3=Lists!$D$9,Lists!$D$9,IF(RepP!$J$3=$E402,RepP!$J$3,"")))</f>
        <v>Проект-2</v>
      </c>
    </row>
    <row r="403" spans="2:29" x14ac:dyDescent="0.3">
      <c r="B403" s="26">
        <f>IF(AND(O403=0,P403=0,Q403=0,Y403=0),0,IF(OR(COUNTIFS(Items!$E:$E,O403,Items!$F:$F,P403,Items!$G:$G,Q403)=1,COUNTIFS(Items!$M:$M,O403,Items!$N:$N,P403,Items!$O:$O,Q403)=1,COUNTIFS(Items!$U:$U,O403,Items!$V:$V,P403,Items!$W:$W,Q403)=1),0,1))</f>
        <v>0</v>
      </c>
      <c r="D403" s="24">
        <f t="shared" ref="D403" si="214">D345+30</f>
        <v>45424</v>
      </c>
      <c r="E403" s="1" t="s">
        <v>202</v>
      </c>
      <c r="O403" s="1" t="s">
        <v>272</v>
      </c>
      <c r="P403" s="1" t="s">
        <v>276</v>
      </c>
      <c r="Q403" s="1" t="s">
        <v>254</v>
      </c>
      <c r="AA403" s="1">
        <f t="shared" si="175"/>
        <v>302431.49784297001</v>
      </c>
      <c r="AC403" s="31" t="str">
        <f>IF(OR(RepP!$J$3="",RepP!$J$3=0,COUNTIF(Lists!$D:$D,RepP!$J$3)=0),Lists!$D$9,IF(RepP!$J$3=Lists!$D$9,Lists!$D$9,IF(RepP!$J$3=$E403,RepP!$J$3,"")))</f>
        <v/>
      </c>
    </row>
    <row r="404" spans="2:29" x14ac:dyDescent="0.3">
      <c r="B404" s="26">
        <f>IF(AND(O404=0,P404=0,Q404=0,Y404=0),0,IF(OR(COUNTIFS(Items!$E:$E,O404,Items!$F:$F,P404,Items!$G:$G,Q404)=1,COUNTIFS(Items!$M:$M,O404,Items!$N:$N,P404,Items!$O:$O,Q404)=1,COUNTIFS(Items!$U:$U,O404,Items!$V:$V,P404,Items!$W:$W,Q404)=1),0,1))</f>
        <v>0</v>
      </c>
      <c r="D404" s="24">
        <f t="shared" ref="D404" si="215">D346+45</f>
        <v>45449</v>
      </c>
      <c r="E404" s="1" t="s">
        <v>203</v>
      </c>
      <c r="O404" s="1" t="s">
        <v>272</v>
      </c>
      <c r="P404" s="1" t="s">
        <v>276</v>
      </c>
      <c r="Q404" s="1" t="s">
        <v>255</v>
      </c>
      <c r="AA404" s="1">
        <f t="shared" si="175"/>
        <v>160478.35949082003</v>
      </c>
      <c r="AC404" s="31" t="str">
        <f>IF(OR(RepP!$J$3="",RepP!$J$3=0,COUNTIF(Lists!$D:$D,RepP!$J$3)=0),Lists!$D$9,IF(RepP!$J$3=Lists!$D$9,Lists!$D$9,IF(RepP!$J$3=$E404,RepP!$J$3,"")))</f>
        <v/>
      </c>
    </row>
    <row r="405" spans="2:29" x14ac:dyDescent="0.3">
      <c r="B405" s="26">
        <f>IF(AND(O405=0,P405=0,Q405=0,Y405=0),0,IF(OR(COUNTIFS(Items!$E:$E,O405,Items!$F:$F,P405,Items!$G:$G,Q405)=1,COUNTIFS(Items!$M:$M,O405,Items!$N:$N,P405,Items!$O:$O,Q405)=1,COUNTIFS(Items!$U:$U,O405,Items!$V:$V,P405,Items!$W:$W,Q405)=1),0,1))</f>
        <v>0</v>
      </c>
      <c r="D405" s="24">
        <f t="shared" ref="D405" si="216">D347+15</f>
        <v>45429</v>
      </c>
      <c r="E405" s="1" t="s">
        <v>200</v>
      </c>
      <c r="O405" s="1" t="s">
        <v>272</v>
      </c>
      <c r="P405" s="1" t="s">
        <v>276</v>
      </c>
      <c r="Q405" s="1" t="s">
        <v>256</v>
      </c>
      <c r="AA405" s="1">
        <f t="shared" si="175"/>
        <v>81346</v>
      </c>
      <c r="AC405" s="31" t="str">
        <f>IF(OR(RepP!$J$3="",RepP!$J$3=0,COUNTIF(Lists!$D:$D,RepP!$J$3)=0),Lists!$D$9,IF(RepP!$J$3=Lists!$D$9,Lists!$D$9,IF(RepP!$J$3=$E405,RepP!$J$3,"")))</f>
        <v/>
      </c>
    </row>
    <row r="406" spans="2:29" x14ac:dyDescent="0.3">
      <c r="B406" s="26">
        <f>IF(AND(O406=0,P406=0,Q406=0,Y406=0),0,IF(OR(COUNTIFS(Items!$E:$E,O406,Items!$F:$F,P406,Items!$G:$G,Q406)=1,COUNTIFS(Items!$M:$M,O406,Items!$N:$N,P406,Items!$O:$O,Q406)=1,COUNTIFS(Items!$U:$U,O406,Items!$V:$V,P406,Items!$W:$W,Q406)=1),0,1))</f>
        <v>0</v>
      </c>
      <c r="D406" s="24">
        <f t="shared" ref="D406" si="217">D348</f>
        <v>45424</v>
      </c>
      <c r="E406" s="1" t="s">
        <v>201</v>
      </c>
      <c r="O406" s="1" t="s">
        <v>272</v>
      </c>
      <c r="P406" s="1" t="s">
        <v>276</v>
      </c>
      <c r="Q406" s="1" t="s">
        <v>257</v>
      </c>
      <c r="AA406" s="1">
        <f t="shared" si="175"/>
        <v>37416.6</v>
      </c>
      <c r="AC406" s="31" t="str">
        <f>IF(OR(RepP!$J$3="",RepP!$J$3=0,COUNTIF(Lists!$D:$D,RepP!$J$3)=0),Lists!$D$9,IF(RepP!$J$3=Lists!$D$9,Lists!$D$9,IF(RepP!$J$3=$E406,RepP!$J$3,"")))</f>
        <v>Проект-2</v>
      </c>
    </row>
    <row r="407" spans="2:29" x14ac:dyDescent="0.3">
      <c r="B407" s="26">
        <f>IF(AND(O407=0,P407=0,Q407=0,Y407=0),0,IF(OR(COUNTIFS(Items!$E:$E,O407,Items!$F:$F,P407,Items!$G:$G,Q407)=1,COUNTIFS(Items!$M:$M,O407,Items!$N:$N,P407,Items!$O:$O,Q407)=1,COUNTIFS(Items!$U:$U,O407,Items!$V:$V,P407,Items!$W:$W,Q407)=1),0,1))</f>
        <v>0</v>
      </c>
      <c r="D407" s="24">
        <f t="shared" ref="D407" si="218">D349+30</f>
        <v>45464</v>
      </c>
      <c r="E407" s="1" t="s">
        <v>202</v>
      </c>
      <c r="O407" s="1" t="s">
        <v>272</v>
      </c>
      <c r="P407" s="1" t="s">
        <v>276</v>
      </c>
      <c r="Q407" s="1" t="s">
        <v>258</v>
      </c>
      <c r="AA407" s="1">
        <f t="shared" si="175"/>
        <v>193673.34</v>
      </c>
      <c r="AC407" s="31" t="str">
        <f>IF(OR(RepP!$J$3="",RepP!$J$3=0,COUNTIF(Lists!$D:$D,RepP!$J$3)=0),Lists!$D$9,IF(RepP!$J$3=Lists!$D$9,Lists!$D$9,IF(RepP!$J$3=$E407,RepP!$J$3,"")))</f>
        <v/>
      </c>
    </row>
    <row r="408" spans="2:29" x14ac:dyDescent="0.3">
      <c r="B408" s="26">
        <f>IF(AND(O408=0,P408=0,Q408=0,Y408=0),0,IF(OR(COUNTIFS(Items!$E:$E,O408,Items!$F:$F,P408,Items!$G:$G,Q408)=1,COUNTIFS(Items!$M:$M,O408,Items!$N:$N,P408,Items!$O:$O,Q408)=1,COUNTIFS(Items!$U:$U,O408,Items!$V:$V,P408,Items!$W:$W,Q408)=1),0,1))</f>
        <v>0</v>
      </c>
      <c r="D408" s="24">
        <f t="shared" ref="D408" si="219">D350+45</f>
        <v>45489</v>
      </c>
      <c r="E408" s="1" t="s">
        <v>203</v>
      </c>
      <c r="O408" s="1" t="s">
        <v>272</v>
      </c>
      <c r="P408" s="1" t="s">
        <v>276</v>
      </c>
      <c r="Q408" s="1" t="s">
        <v>259</v>
      </c>
      <c r="AA408" s="1">
        <f t="shared" si="175"/>
        <v>136798.81980000003</v>
      </c>
      <c r="AC408" s="31" t="str">
        <f>IF(OR(RepP!$J$3="",RepP!$J$3=0,COUNTIF(Lists!$D:$D,RepP!$J$3)=0),Lists!$D$9,IF(RepP!$J$3=Lists!$D$9,Lists!$D$9,IF(RepP!$J$3=$E408,RepP!$J$3,"")))</f>
        <v/>
      </c>
    </row>
    <row r="409" spans="2:29" x14ac:dyDescent="0.3">
      <c r="B409" s="26">
        <f>IF(AND(O409=0,P409=0,Q409=0,Y409=0),0,IF(OR(COUNTIFS(Items!$E:$E,O409,Items!$F:$F,P409,Items!$G:$G,Q409)=1,COUNTIFS(Items!$M:$M,O409,Items!$N:$N,P409,Items!$O:$O,Q409)=1,COUNTIFS(Items!$U:$U,O409,Items!$V:$V,P409,Items!$W:$W,Q409)=1),0,1))</f>
        <v>0</v>
      </c>
      <c r="D409" s="24">
        <f t="shared" ref="D409" si="220">D351+15</f>
        <v>45469</v>
      </c>
      <c r="E409" s="1" t="s">
        <v>200</v>
      </c>
      <c r="O409" s="1" t="s">
        <v>272</v>
      </c>
      <c r="P409" s="1" t="s">
        <v>277</v>
      </c>
      <c r="Q409" s="1" t="s">
        <v>261</v>
      </c>
      <c r="AA409" s="1">
        <f t="shared" si="175"/>
        <v>95247.706000000006</v>
      </c>
      <c r="AC409" s="31" t="str">
        <f>IF(OR(RepP!$J$3="",RepP!$J$3=0,COUNTIF(Lists!$D:$D,RepP!$J$3)=0),Lists!$D$9,IF(RepP!$J$3=Lists!$D$9,Lists!$D$9,IF(RepP!$J$3=$E409,RepP!$J$3,"")))</f>
        <v/>
      </c>
    </row>
    <row r="410" spans="2:29" x14ac:dyDescent="0.3">
      <c r="B410" s="26">
        <f>IF(AND(O410=0,P410=0,Q410=0,Y410=0),0,IF(OR(COUNTIFS(Items!$E:$E,O410,Items!$F:$F,P410,Items!$G:$G,Q410)=1,COUNTIFS(Items!$M:$M,O410,Items!$N:$N,P410,Items!$O:$O,Q410)=1,COUNTIFS(Items!$U:$U,O410,Items!$V:$V,P410,Items!$W:$W,Q410)=1),0,1))</f>
        <v>0</v>
      </c>
      <c r="D410" s="24">
        <f t="shared" ref="D410" si="221">D352</f>
        <v>45464</v>
      </c>
      <c r="E410" s="1" t="s">
        <v>201</v>
      </c>
      <c r="O410" s="1" t="s">
        <v>272</v>
      </c>
      <c r="P410" s="1" t="s">
        <v>277</v>
      </c>
      <c r="Q410" s="1" t="s">
        <v>262</v>
      </c>
      <c r="AA410" s="1">
        <f t="shared" si="175"/>
        <v>43880.89329</v>
      </c>
      <c r="AC410" s="31" t="str">
        <f>IF(OR(RepP!$J$3="",RepP!$J$3=0,COUNTIF(Lists!$D:$D,RepP!$J$3)=0),Lists!$D$9,IF(RepP!$J$3=Lists!$D$9,Lists!$D$9,IF(RepP!$J$3=$E410,RepP!$J$3,"")))</f>
        <v>Проект-2</v>
      </c>
    </row>
    <row r="411" spans="2:29" x14ac:dyDescent="0.3">
      <c r="B411" s="26">
        <f>IF(AND(O411=0,P411=0,Q411=0,Y411=0),0,IF(OR(COUNTIFS(Items!$E:$E,O411,Items!$F:$F,P411,Items!$G:$G,Q411)=1,COUNTIFS(Items!$M:$M,O411,Items!$N:$N,P411,Items!$O:$O,Q411)=1,COUNTIFS(Items!$U:$U,O411,Items!$V:$V,P411,Items!$W:$W,Q411)=1),0,1))</f>
        <v>0</v>
      </c>
      <c r="D411" s="24">
        <f t="shared" ref="D411" si="222">D353+30</f>
        <v>45504</v>
      </c>
      <c r="E411" s="1" t="s">
        <v>202</v>
      </c>
      <c r="O411" s="1" t="s">
        <v>272</v>
      </c>
      <c r="P411" s="1" t="s">
        <v>277</v>
      </c>
      <c r="Q411" s="1" t="s">
        <v>263</v>
      </c>
      <c r="AA411" s="1">
        <f t="shared" si="175"/>
        <v>227885.43846600002</v>
      </c>
      <c r="AC411" s="31" t="str">
        <f>IF(OR(RepP!$J$3="",RepP!$J$3=0,COUNTIF(Lists!$D:$D,RepP!$J$3)=0),Lists!$D$9,IF(RepP!$J$3=Lists!$D$9,Lists!$D$9,IF(RepP!$J$3=$E411,RepP!$J$3,"")))</f>
        <v/>
      </c>
    </row>
    <row r="412" spans="2:29" x14ac:dyDescent="0.3">
      <c r="B412" s="26">
        <f>IF(AND(O412=0,P412=0,Q412=0,Y412=0),0,IF(OR(COUNTIFS(Items!$E:$E,O412,Items!$F:$F,P412,Items!$G:$G,Q412)=1,COUNTIFS(Items!$M:$M,O412,Items!$N:$N,P412,Items!$O:$O,Q412)=1,COUNTIFS(Items!$U:$U,O412,Items!$V:$V,P412,Items!$W:$W,Q412)=1),0,1))</f>
        <v>0</v>
      </c>
      <c r="D412" s="24">
        <f t="shared" ref="D412" si="223">D354+45</f>
        <v>45364</v>
      </c>
      <c r="E412" s="1" t="s">
        <v>203</v>
      </c>
      <c r="O412" s="1" t="s">
        <v>272</v>
      </c>
      <c r="P412" s="1" t="s">
        <v>277</v>
      </c>
      <c r="Q412" s="1" t="s">
        <v>264</v>
      </c>
      <c r="AA412" s="1">
        <f t="shared" si="175"/>
        <v>160315.91878902001</v>
      </c>
      <c r="AC412" s="31" t="str">
        <f>IF(OR(RepP!$J$3="",RepP!$J$3=0,COUNTIF(Lists!$D:$D,RepP!$J$3)=0),Lists!$D$9,IF(RepP!$J$3=Lists!$D$9,Lists!$D$9,IF(RepP!$J$3=$E412,RepP!$J$3,"")))</f>
        <v/>
      </c>
    </row>
    <row r="413" spans="2:29" x14ac:dyDescent="0.3">
      <c r="B413" s="26">
        <f>IF(AND(O413=0,P413=0,Q413=0,Y413=0),0,IF(OR(COUNTIFS(Items!$E:$E,O413,Items!$F:$F,P413,Items!$G:$G,Q413)=1,COUNTIFS(Items!$M:$M,O413,Items!$N:$N,P413,Items!$O:$O,Q413)=1,COUNTIFS(Items!$U:$U,O413,Items!$V:$V,P413,Items!$W:$W,Q413)=1),0,1))</f>
        <v>0</v>
      </c>
      <c r="D413" s="24">
        <f t="shared" ref="D413" si="224">D355+15</f>
        <v>45344</v>
      </c>
      <c r="E413" s="1" t="s">
        <v>200</v>
      </c>
      <c r="O413" s="1" t="s">
        <v>272</v>
      </c>
      <c r="P413" s="1" t="s">
        <v>277</v>
      </c>
      <c r="Q413" s="1" t="s">
        <v>265</v>
      </c>
      <c r="AA413" s="1">
        <f t="shared" si="175"/>
        <v>111163.76919940001</v>
      </c>
      <c r="AC413" s="31" t="str">
        <f>IF(OR(RepP!$J$3="",RepP!$J$3=0,COUNTIF(Lists!$D:$D,RepP!$J$3)=0),Lists!$D$9,IF(RepP!$J$3=Lists!$D$9,Lists!$D$9,IF(RepP!$J$3=$E413,RepP!$J$3,"")))</f>
        <v/>
      </c>
    </row>
    <row r="414" spans="2:29" x14ac:dyDescent="0.3">
      <c r="B414" s="26">
        <f>IF(AND(O414=0,P414=0,Q414=0,Y414=0),0,IF(OR(COUNTIFS(Items!$E:$E,O414,Items!$F:$F,P414,Items!$G:$G,Q414)=1,COUNTIFS(Items!$M:$M,O414,Items!$N:$N,P414,Items!$O:$O,Q414)=1,COUNTIFS(Items!$U:$U,O414,Items!$V:$V,P414,Items!$W:$W,Q414)=1),0,1))</f>
        <v>0</v>
      </c>
      <c r="D414" s="24">
        <f t="shared" ref="D414" si="225">D356</f>
        <v>45339</v>
      </c>
      <c r="E414" s="1" t="s">
        <v>201</v>
      </c>
      <c r="O414" s="1" t="s">
        <v>272</v>
      </c>
      <c r="P414" s="1" t="s">
        <v>277</v>
      </c>
      <c r="Q414" s="1" t="s">
        <v>266</v>
      </c>
      <c r="AA414" s="1">
        <f t="shared" si="175"/>
        <v>51281.862677721008</v>
      </c>
      <c r="AC414" s="31" t="str">
        <f>IF(OR(RepP!$J$3="",RepP!$J$3=0,COUNTIF(Lists!$D:$D,RepP!$J$3)=0),Lists!$D$9,IF(RepP!$J$3=Lists!$D$9,Lists!$D$9,IF(RepP!$J$3=$E414,RepP!$J$3,"")))</f>
        <v>Проект-2</v>
      </c>
    </row>
    <row r="415" spans="2:29" x14ac:dyDescent="0.3">
      <c r="B415" s="26">
        <f>IF(AND(O415=0,P415=0,Q415=0,Y415=0),0,IF(OR(COUNTIFS(Items!$E:$E,O415,Items!$F:$F,P415,Items!$G:$G,Q415)=1,COUNTIFS(Items!$M:$M,O415,Items!$N:$N,P415,Items!$O:$O,Q415)=1,COUNTIFS(Items!$U:$U,O415,Items!$V:$V,P415,Items!$W:$W,Q415)=1),0,1))</f>
        <v>0</v>
      </c>
      <c r="D415" s="24">
        <f t="shared" ref="D415" si="226">D357+30</f>
        <v>45379</v>
      </c>
      <c r="E415" s="1" t="s">
        <v>202</v>
      </c>
      <c r="O415" s="1" t="s">
        <v>272</v>
      </c>
      <c r="P415" s="1" t="s">
        <v>277</v>
      </c>
      <c r="Q415" s="1" t="s">
        <v>267</v>
      </c>
      <c r="AA415" s="1">
        <f t="shared" si="175"/>
        <v>267054.86999972345</v>
      </c>
      <c r="AC415" s="31" t="str">
        <f>IF(OR(RepP!$J$3="",RepP!$J$3=0,COUNTIF(Lists!$D:$D,RepP!$J$3)=0),Lists!$D$9,IF(RepP!$J$3=Lists!$D$9,Lists!$D$9,IF(RepP!$J$3=$E415,RepP!$J$3,"")))</f>
        <v/>
      </c>
    </row>
    <row r="416" spans="2:29" x14ac:dyDescent="0.3">
      <c r="B416" s="26">
        <f>IF(AND(O416=0,P416=0,Q416=0,Y416=0),0,IF(OR(COUNTIFS(Items!$E:$E,O416,Items!$F:$F,P416,Items!$G:$G,Q416)=1,COUNTIFS(Items!$M:$M,O416,Items!$N:$N,P416,Items!$O:$O,Q416)=1,COUNTIFS(Items!$U:$U,O416,Items!$V:$V,P416,Items!$W:$W,Q416)=1),0,1))</f>
        <v>0</v>
      </c>
      <c r="D416" s="24">
        <f t="shared" ref="D416" si="227">D358+45</f>
        <v>45404</v>
      </c>
      <c r="E416" s="1" t="s">
        <v>203</v>
      </c>
      <c r="O416" s="1" t="s">
        <v>272</v>
      </c>
      <c r="P416" s="1" t="s">
        <v>277</v>
      </c>
      <c r="Q416" s="1" t="s">
        <v>268</v>
      </c>
      <c r="AA416" s="1">
        <f t="shared" si="175"/>
        <v>121288.20000000001</v>
      </c>
      <c r="AC416" s="31" t="str">
        <f>IF(OR(RepP!$J$3="",RepP!$J$3=0,COUNTIF(Lists!$D:$D,RepP!$J$3)=0),Lists!$D$9,IF(RepP!$J$3=Lists!$D$9,Lists!$D$9,IF(RepP!$J$3=$E416,RepP!$J$3,"")))</f>
        <v/>
      </c>
    </row>
    <row r="417" spans="2:29" x14ac:dyDescent="0.3">
      <c r="B417" s="26">
        <f>IF(AND(O417=0,P417=0,Q417=0,Y417=0),0,IF(OR(COUNTIFS(Items!$E:$E,O417,Items!$F:$F,P417,Items!$G:$G,Q417)=1,COUNTIFS(Items!$M:$M,O417,Items!$N:$N,P417,Items!$O:$O,Q417)=1,COUNTIFS(Items!$U:$U,O417,Items!$V:$V,P417,Items!$W:$W,Q417)=1),0,1))</f>
        <v>0</v>
      </c>
      <c r="D417" s="24">
        <f t="shared" ref="D417" si="228">D359+15</f>
        <v>45384</v>
      </c>
      <c r="E417" s="1" t="s">
        <v>200</v>
      </c>
      <c r="O417" s="1" t="s">
        <v>272</v>
      </c>
      <c r="P417" s="1" t="s">
        <v>277</v>
      </c>
      <c r="Q417" s="1" t="s">
        <v>269</v>
      </c>
      <c r="AA417" s="1">
        <f t="shared" si="175"/>
        <v>69833.2</v>
      </c>
      <c r="AC417" s="31" t="str">
        <f>IF(OR(RepP!$J$3="",RepP!$J$3=0,COUNTIF(Lists!$D:$D,RepP!$J$3)=0),Lists!$D$9,IF(RepP!$J$3=Lists!$D$9,Lists!$D$9,IF(RepP!$J$3=$E417,RepP!$J$3,"")))</f>
        <v/>
      </c>
    </row>
    <row r="418" spans="2:29" x14ac:dyDescent="0.3">
      <c r="B418" s="26">
        <f>IF(AND(O418=0,P418=0,Q418=0,Y418=0),0,IF(OR(COUNTIFS(Items!$E:$E,O418,Items!$F:$F,P418,Items!$G:$G,Q418)=1,COUNTIFS(Items!$M:$M,O418,Items!$N:$N,P418,Items!$O:$O,Q418)=1,COUNTIFS(Items!$U:$U,O418,Items!$V:$V,P418,Items!$W:$W,Q418)=1),0,1))</f>
        <v>0</v>
      </c>
      <c r="D418" s="24">
        <f t="shared" ref="D418" si="229">D360</f>
        <v>45379</v>
      </c>
      <c r="E418" s="1" t="s">
        <v>201</v>
      </c>
      <c r="O418" s="1" t="s">
        <v>272</v>
      </c>
      <c r="P418" s="1" t="s">
        <v>277</v>
      </c>
      <c r="Q418" s="1" t="s">
        <v>270</v>
      </c>
      <c r="AA418" s="1">
        <f t="shared" si="175"/>
        <v>32840.262000000002</v>
      </c>
      <c r="AC418" s="31" t="str">
        <f>IF(OR(RepP!$J$3="",RepP!$J$3=0,COUNTIF(Lists!$D:$D,RepP!$J$3)=0),Lists!$D$9,IF(RepP!$J$3=Lists!$D$9,Lists!$D$9,IF(RepP!$J$3=$E418,RepP!$J$3,"")))</f>
        <v>Проект-2</v>
      </c>
    </row>
  </sheetData>
  <autoFilter ref="D1:AC302"/>
  <conditionalFormatting sqref="B2:B360 B419:B1048576">
    <cfRule type="cellIs" dxfId="242" priority="2" operator="notEqual">
      <formula>0</formula>
    </cfRule>
  </conditionalFormatting>
  <conditionalFormatting sqref="B361:B418">
    <cfRule type="cellIs" dxfId="241" priority="1" operator="not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AB302"/>
  <sheetViews>
    <sheetView showGridLines="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E1" sqref="E1"/>
    </sheetView>
  </sheetViews>
  <sheetFormatPr defaultRowHeight="13.8" x14ac:dyDescent="0.3"/>
  <cols>
    <col min="1" max="1" width="1.77734375" style="1" customWidth="1"/>
    <col min="2" max="2" width="6.5546875" style="26" bestFit="1" customWidth="1"/>
    <col min="3" max="3" width="1.77734375" style="1" customWidth="1"/>
    <col min="4" max="4" width="7.88671875" style="24" bestFit="1" customWidth="1"/>
    <col min="5" max="5" width="6.5546875" style="1" bestFit="1" customWidth="1"/>
    <col min="6" max="6" width="9.88671875" style="1" bestFit="1" customWidth="1"/>
    <col min="7" max="7" width="9.44140625" style="1" bestFit="1" customWidth="1"/>
    <col min="8" max="8" width="7.77734375" style="24" bestFit="1" customWidth="1"/>
    <col min="9" max="9" width="7.5546875" style="1" bestFit="1" customWidth="1"/>
    <col min="10" max="11" width="8.21875" style="1" bestFit="1" customWidth="1"/>
    <col min="12" max="12" width="12.33203125" style="1" bestFit="1" customWidth="1"/>
    <col min="13" max="14" width="10" style="1" bestFit="1" customWidth="1"/>
    <col min="15" max="17" width="7.5546875" style="1" bestFit="1" customWidth="1"/>
    <col min="18" max="18" width="7.21875" style="1" bestFit="1" customWidth="1"/>
    <col min="19" max="19" width="9.6640625" style="1" bestFit="1" customWidth="1"/>
    <col min="20" max="20" width="8" style="24" bestFit="1" customWidth="1"/>
    <col min="21" max="25" width="8.88671875" style="1"/>
    <col min="26" max="26" width="6.6640625" style="1" bestFit="1" customWidth="1"/>
    <col min="27" max="27" width="10.5546875" style="1" bestFit="1" customWidth="1"/>
    <col min="28" max="28" width="8.33203125" style="1" bestFit="1" customWidth="1"/>
    <col min="29" max="16384" width="8.88671875" style="1"/>
  </cols>
  <sheetData>
    <row r="1" spans="1:28" x14ac:dyDescent="0.3">
      <c r="B1" s="26" t="s">
        <v>163</v>
      </c>
      <c r="D1" s="24" t="str">
        <f>dbP!$D$1</f>
        <v>дата</v>
      </c>
      <c r="E1" s="1" t="str">
        <f>dbP!$E$1</f>
        <v>проект</v>
      </c>
      <c r="F1" s="1" t="str">
        <f>dbP!$F$1</f>
        <v>контрагент</v>
      </c>
      <c r="G1" s="1" t="str">
        <f>dbP!$G$1</f>
        <v>дог-номер</v>
      </c>
      <c r="H1" s="24" t="str">
        <f>dbP!$H$1</f>
        <v>дог-дата</v>
      </c>
      <c r="I1" s="1" t="str">
        <f>dbP!$I$1</f>
        <v>продукт</v>
      </c>
      <c r="J1" s="1" t="str">
        <f>dbP!$J$1</f>
        <v>прдхар-1</v>
      </c>
      <c r="K1" s="1" t="str">
        <f>dbP!$K$1</f>
        <v>прдхар-2</v>
      </c>
      <c r="L1" s="1" t="str">
        <f>dbP!$L$1</f>
        <v>канал продаж</v>
      </c>
      <c r="M1" s="1" t="str">
        <f>dbP!$M$1</f>
        <v>канпрхар-1</v>
      </c>
      <c r="N1" s="1" t="str">
        <f>dbP!$N$1</f>
        <v>канпрхар-2</v>
      </c>
      <c r="O1" s="1" t="str">
        <f>dbP!$O$1</f>
        <v>статья-1</v>
      </c>
      <c r="P1" s="1" t="str">
        <f>dbP!$P$1</f>
        <v>статья-2</v>
      </c>
      <c r="Q1" s="1" t="str">
        <f>dbP!$Q$1</f>
        <v>статья-3</v>
      </c>
      <c r="R1" s="1" t="str">
        <f>dbP!$R$1</f>
        <v>док-тип</v>
      </c>
      <c r="S1" s="1" t="str">
        <f>dbP!$S$1</f>
        <v>док-номер</v>
      </c>
      <c r="T1" s="24" t="str">
        <f>dbP!$T$1</f>
        <v>док-дата</v>
      </c>
      <c r="U1" s="1" t="str">
        <f>dbP!$U$1</f>
        <v>атрибут-1</v>
      </c>
      <c r="V1" s="1" t="str">
        <f>dbP!$V$1</f>
        <v>атрибут-2</v>
      </c>
      <c r="W1" s="1" t="str">
        <f>dbP!$W$1</f>
        <v>атрибут-3</v>
      </c>
      <c r="X1" s="1" t="str">
        <f>dbP!$X$1</f>
        <v>атрибут-4</v>
      </c>
      <c r="Y1" s="1" t="str">
        <f>dbP!$Y$1</f>
        <v>INвклНДС</v>
      </c>
      <c r="Z1" s="1" t="str">
        <f>dbP!$Z$1</f>
        <v>IN-НДС</v>
      </c>
      <c r="AA1" s="1" t="str">
        <f>dbP!$AA$1</f>
        <v>OUTвклНДС</v>
      </c>
      <c r="AB1" s="1" t="str">
        <f>dbP!$AB$1</f>
        <v>OUT-НДС</v>
      </c>
    </row>
    <row r="2" spans="1:28" s="20" customFormat="1" x14ac:dyDescent="0.3">
      <c r="A2" s="20">
        <f>IF(COLUMN()=COLUMN(dbP!A2),0,1)</f>
        <v>0</v>
      </c>
      <c r="B2" s="26">
        <f>SUM(B3:B400000)</f>
        <v>0</v>
      </c>
      <c r="C2" s="20">
        <f>IF(COLUMN()=COLUMN(dbP!C2),0,1)</f>
        <v>0</v>
      </c>
      <c r="D2" s="20">
        <f>IF(COLUMN()=COLUMN(dbP!D2),0,1)</f>
        <v>0</v>
      </c>
      <c r="E2" s="20">
        <f>IF(COLUMN()=COLUMN(dbP!E2),0,1)</f>
        <v>0</v>
      </c>
      <c r="F2" s="20">
        <f>IF(COLUMN()=COLUMN(dbP!F2),0,1)</f>
        <v>0</v>
      </c>
      <c r="G2" s="20">
        <f>IF(COLUMN()=COLUMN(dbP!G2),0,1)</f>
        <v>0</v>
      </c>
      <c r="H2" s="20">
        <f>IF(COLUMN()=COLUMN(dbP!H2),0,1)</f>
        <v>0</v>
      </c>
      <c r="I2" s="20">
        <f>IF(COLUMN()=COLUMN(dbP!I2),0,1)</f>
        <v>0</v>
      </c>
      <c r="J2" s="20">
        <f>IF(COLUMN()=COLUMN(dbP!J2),0,1)</f>
        <v>0</v>
      </c>
      <c r="K2" s="20">
        <f>IF(COLUMN()=COLUMN(dbP!K2),0,1)</f>
        <v>0</v>
      </c>
      <c r="L2" s="20">
        <f>IF(COLUMN()=COLUMN(dbP!L2),0,1)</f>
        <v>0</v>
      </c>
      <c r="M2" s="20">
        <f>IF(COLUMN()=COLUMN(dbP!M2),0,1)</f>
        <v>0</v>
      </c>
      <c r="N2" s="20">
        <f>IF(COLUMN()=COLUMN(dbP!N2),0,1)</f>
        <v>0</v>
      </c>
      <c r="O2" s="20">
        <f>IF(COLUMN()=COLUMN(dbP!O2),0,1)</f>
        <v>0</v>
      </c>
      <c r="P2" s="20">
        <f>IF(COLUMN()=COLUMN(dbP!P2),0,1)</f>
        <v>0</v>
      </c>
      <c r="Q2" s="20">
        <f>IF(COLUMN()=COLUMN(dbP!Q2),0,1)</f>
        <v>0</v>
      </c>
      <c r="R2" s="20">
        <f>IF(COLUMN()=COLUMN(dbP!R2),0,1)</f>
        <v>0</v>
      </c>
      <c r="S2" s="20">
        <f>IF(COLUMN()=COLUMN(dbP!S2),0,1)</f>
        <v>0</v>
      </c>
      <c r="T2" s="20">
        <f>IF(COLUMN()=COLUMN(dbP!T2),0,1)</f>
        <v>0</v>
      </c>
      <c r="U2" s="20">
        <f>IF(COLUMN()=COLUMN(dbP!U2),0,1)</f>
        <v>0</v>
      </c>
      <c r="V2" s="20">
        <f>IF(COLUMN()=COLUMN(dbP!V2),0,1)</f>
        <v>0</v>
      </c>
      <c r="W2" s="20">
        <f>IF(COLUMN()=COLUMN(dbP!W2),0,1)</f>
        <v>0</v>
      </c>
      <c r="X2" s="20">
        <f>IF(COLUMN()=COLUMN(dbP!X2),0,1)</f>
        <v>0</v>
      </c>
      <c r="Y2" s="20">
        <f>IF(COLUMN()=COLUMN(dbP!Y2),0,1)</f>
        <v>0</v>
      </c>
      <c r="Z2" s="20">
        <f>IF(COLUMN()=COLUMN(dbP!Z2),0,1)</f>
        <v>0</v>
      </c>
      <c r="AA2" s="20">
        <f>IF(COLUMN()=COLUMN(dbP!AA2),0,1)</f>
        <v>0</v>
      </c>
      <c r="AB2" s="20">
        <f>IF(COLUMN()=COLUMN(dbP!AB2),0,1)</f>
        <v>0</v>
      </c>
    </row>
    <row r="3" spans="1:28" x14ac:dyDescent="0.3">
      <c r="B3" s="26">
        <f>IF(AND(O3=0,P3=0,Q3=0,Y3=0),0,IF(OR(COUNTIFS(Items!$E:$E,O3,Items!$F:$F,P3,Items!$G:$G,Q3)=1,COUNTIFS(Items!$M:$M,O3,Items!$N:$N,P3,Items!$O:$O,Q3)=1,COUNTIFS(Items!$U:$U,O3,Items!$V:$V,P3,Items!$W:$W,Q3)=1),0,1))</f>
        <v>0</v>
      </c>
    </row>
    <row r="4" spans="1:28" x14ac:dyDescent="0.3">
      <c r="B4" s="26">
        <f>IF(AND(O4=0,P4=0,Q4=0,Y4=0),0,IF(OR(COUNTIFS(Items!$E:$E,O4,Items!$F:$F,P4,Items!$G:$G,Q4)=1,COUNTIFS(Items!$M:$M,O4,Items!$N:$N,P4,Items!$O:$O,Q4)=1,COUNTIFS(Items!$U:$U,O4,Items!$V:$V,P4,Items!$W:$W,Q4)=1),0,1))</f>
        <v>0</v>
      </c>
    </row>
    <row r="5" spans="1:28" x14ac:dyDescent="0.3">
      <c r="B5" s="26">
        <f>IF(AND(O5=0,P5=0,Q5=0,Y5=0),0,IF(OR(COUNTIFS(Items!$E:$E,O5,Items!$F:$F,P5,Items!$G:$G,Q5)=1,COUNTIFS(Items!$M:$M,O5,Items!$N:$N,P5,Items!$O:$O,Q5)=1,COUNTIFS(Items!$U:$U,O5,Items!$V:$V,P5,Items!$W:$W,Q5)=1),0,1))</f>
        <v>0</v>
      </c>
    </row>
    <row r="6" spans="1:28" x14ac:dyDescent="0.3">
      <c r="B6" s="26">
        <f>IF(AND(O6=0,P6=0,Q6=0,Y6=0),0,IF(OR(COUNTIFS(Items!$E:$E,O6,Items!$F:$F,P6,Items!$G:$G,Q6)=1,COUNTIFS(Items!$M:$M,O6,Items!$N:$N,P6,Items!$O:$O,Q6)=1,COUNTIFS(Items!$U:$U,O6,Items!$V:$V,P6,Items!$W:$W,Q6)=1),0,1))</f>
        <v>0</v>
      </c>
    </row>
    <row r="7" spans="1:28" x14ac:dyDescent="0.3">
      <c r="B7" s="26">
        <f>IF(AND(O7=0,P7=0,Q7=0,Y7=0),0,IF(OR(COUNTIFS(Items!$E:$E,O7,Items!$F:$F,P7,Items!$G:$G,Q7)=1,COUNTIFS(Items!$M:$M,O7,Items!$N:$N,P7,Items!$O:$O,Q7)=1,COUNTIFS(Items!$U:$U,O7,Items!$V:$V,P7,Items!$W:$W,Q7)=1),0,1))</f>
        <v>0</v>
      </c>
    </row>
    <row r="8" spans="1:28" x14ac:dyDescent="0.3">
      <c r="B8" s="26">
        <f>IF(AND(O8=0,P8=0,Q8=0,Y8=0),0,IF(OR(COUNTIFS(Items!$E:$E,O8,Items!$F:$F,P8,Items!$G:$G,Q8)=1,COUNTIFS(Items!$M:$M,O8,Items!$N:$N,P8,Items!$O:$O,Q8)=1,COUNTIFS(Items!$U:$U,O8,Items!$V:$V,P8,Items!$W:$W,Q8)=1),0,1))</f>
        <v>0</v>
      </c>
    </row>
    <row r="9" spans="1:28" x14ac:dyDescent="0.3">
      <c r="B9" s="26">
        <f>IF(AND(O9=0,P9=0,Q9=0,Y9=0),0,IF(OR(COUNTIFS(Items!$E:$E,O9,Items!$F:$F,P9,Items!$G:$G,Q9)=1,COUNTIFS(Items!$M:$M,O9,Items!$N:$N,P9,Items!$O:$O,Q9)=1,COUNTIFS(Items!$U:$U,O9,Items!$V:$V,P9,Items!$W:$W,Q9)=1),0,1))</f>
        <v>0</v>
      </c>
    </row>
    <row r="10" spans="1:28" x14ac:dyDescent="0.3">
      <c r="B10" s="26">
        <f>IF(AND(O10=0,P10=0,Q10=0,Y10=0),0,IF(OR(COUNTIFS(Items!$E:$E,O10,Items!$F:$F,P10,Items!$G:$G,Q10)=1,COUNTIFS(Items!$M:$M,O10,Items!$N:$N,P10,Items!$O:$O,Q10)=1,COUNTIFS(Items!$U:$U,O10,Items!$V:$V,P10,Items!$W:$W,Q10)=1),0,1))</f>
        <v>0</v>
      </c>
    </row>
    <row r="11" spans="1:28" x14ac:dyDescent="0.3">
      <c r="B11" s="26">
        <f>IF(AND(O11=0,P11=0,Q11=0,Y11=0),0,IF(OR(COUNTIFS(Items!$E:$E,O11,Items!$F:$F,P11,Items!$G:$G,Q11)=1,COUNTIFS(Items!$M:$M,O11,Items!$N:$N,P11,Items!$O:$O,Q11)=1,COUNTIFS(Items!$U:$U,O11,Items!$V:$V,P11,Items!$W:$W,Q11)=1),0,1))</f>
        <v>0</v>
      </c>
    </row>
    <row r="12" spans="1:28" x14ac:dyDescent="0.3">
      <c r="B12" s="26">
        <f>IF(AND(O12=0,P12=0,Q12=0,Y12=0),0,IF(OR(COUNTIFS(Items!$E:$E,O12,Items!$F:$F,P12,Items!$G:$G,Q12)=1,COUNTIFS(Items!$M:$M,O12,Items!$N:$N,P12,Items!$O:$O,Q12)=1,COUNTIFS(Items!$U:$U,O12,Items!$V:$V,P12,Items!$W:$W,Q12)=1),0,1))</f>
        <v>0</v>
      </c>
    </row>
    <row r="13" spans="1:28" x14ac:dyDescent="0.3">
      <c r="B13" s="26">
        <f>IF(AND(O13=0,P13=0,Q13=0,Y13=0),0,IF(OR(COUNTIFS(Items!$E:$E,O13,Items!$F:$F,P13,Items!$G:$G,Q13)=1,COUNTIFS(Items!$M:$M,O13,Items!$N:$N,P13,Items!$O:$O,Q13)=1,COUNTIFS(Items!$U:$U,O13,Items!$V:$V,P13,Items!$W:$W,Q13)=1),0,1))</f>
        <v>0</v>
      </c>
    </row>
    <row r="14" spans="1:28" x14ac:dyDescent="0.3">
      <c r="B14" s="26">
        <f>IF(AND(O14=0,P14=0,Q14=0,Y14=0),0,IF(OR(COUNTIFS(Items!$E:$E,O14,Items!$F:$F,P14,Items!$G:$G,Q14)=1,COUNTIFS(Items!$M:$M,O14,Items!$N:$N,P14,Items!$O:$O,Q14)=1,COUNTIFS(Items!$U:$U,O14,Items!$V:$V,P14,Items!$W:$W,Q14)=1),0,1))</f>
        <v>0</v>
      </c>
    </row>
    <row r="15" spans="1:28" x14ac:dyDescent="0.3">
      <c r="B15" s="26">
        <f>IF(AND(O15=0,P15=0,Q15=0,Y15=0),0,IF(OR(COUNTIFS(Items!$E:$E,O15,Items!$F:$F,P15,Items!$G:$G,Q15)=1,COUNTIFS(Items!$M:$M,O15,Items!$N:$N,P15,Items!$O:$O,Q15)=1,COUNTIFS(Items!$U:$U,O15,Items!$V:$V,P15,Items!$W:$W,Q15)=1),0,1))</f>
        <v>0</v>
      </c>
    </row>
    <row r="16" spans="1:28" x14ac:dyDescent="0.3">
      <c r="B16" s="26">
        <f>IF(AND(O16=0,P16=0,Q16=0,Y16=0),0,IF(OR(COUNTIFS(Items!$E:$E,O16,Items!$F:$F,P16,Items!$G:$G,Q16)=1,COUNTIFS(Items!$M:$M,O16,Items!$N:$N,P16,Items!$O:$O,Q16)=1,COUNTIFS(Items!$U:$U,O16,Items!$V:$V,P16,Items!$W:$W,Q16)=1),0,1))</f>
        <v>0</v>
      </c>
    </row>
    <row r="17" spans="2:2" x14ac:dyDescent="0.3">
      <c r="B17" s="26">
        <f>IF(AND(O17=0,P17=0,Q17=0,Y17=0),0,IF(OR(COUNTIFS(Items!$E:$E,O17,Items!$F:$F,P17,Items!$G:$G,Q17)=1,COUNTIFS(Items!$M:$M,O17,Items!$N:$N,P17,Items!$O:$O,Q17)=1,COUNTIFS(Items!$U:$U,O17,Items!$V:$V,P17,Items!$W:$W,Q17)=1),0,1))</f>
        <v>0</v>
      </c>
    </row>
    <row r="18" spans="2:2" x14ac:dyDescent="0.3">
      <c r="B18" s="26">
        <f>IF(AND(O18=0,P18=0,Q18=0,Y18=0),0,IF(OR(COUNTIFS(Items!$E:$E,O18,Items!$F:$F,P18,Items!$G:$G,Q18)=1,COUNTIFS(Items!$M:$M,O18,Items!$N:$N,P18,Items!$O:$O,Q18)=1,COUNTIFS(Items!$U:$U,O18,Items!$V:$V,P18,Items!$W:$W,Q18)=1),0,1))</f>
        <v>0</v>
      </c>
    </row>
    <row r="19" spans="2:2" x14ac:dyDescent="0.3">
      <c r="B19" s="26">
        <f>IF(AND(O19=0,P19=0,Q19=0,Y19=0),0,IF(OR(COUNTIFS(Items!$E:$E,O19,Items!$F:$F,P19,Items!$G:$G,Q19)=1,COUNTIFS(Items!$M:$M,O19,Items!$N:$N,P19,Items!$O:$O,Q19)=1,COUNTIFS(Items!$U:$U,O19,Items!$V:$V,P19,Items!$W:$W,Q19)=1),0,1))</f>
        <v>0</v>
      </c>
    </row>
    <row r="20" spans="2:2" x14ac:dyDescent="0.3">
      <c r="B20" s="26">
        <f>IF(AND(O20=0,P20=0,Q20=0,Y20=0),0,IF(OR(COUNTIFS(Items!$E:$E,O20,Items!$F:$F,P20,Items!$G:$G,Q20)=1,COUNTIFS(Items!$M:$M,O20,Items!$N:$N,P20,Items!$O:$O,Q20)=1,COUNTIFS(Items!$U:$U,O20,Items!$V:$V,P20,Items!$W:$W,Q20)=1),0,1))</f>
        <v>0</v>
      </c>
    </row>
    <row r="21" spans="2:2" x14ac:dyDescent="0.3">
      <c r="B21" s="26">
        <f>IF(AND(O21=0,P21=0,Q21=0,Y21=0),0,IF(OR(COUNTIFS(Items!$E:$E,O21,Items!$F:$F,P21,Items!$G:$G,Q21)=1,COUNTIFS(Items!$M:$M,O21,Items!$N:$N,P21,Items!$O:$O,Q21)=1,COUNTIFS(Items!$U:$U,O21,Items!$V:$V,P21,Items!$W:$W,Q21)=1),0,1))</f>
        <v>0</v>
      </c>
    </row>
    <row r="22" spans="2:2" x14ac:dyDescent="0.3">
      <c r="B22" s="26">
        <f>IF(AND(O22=0,P22=0,Q22=0,Y22=0),0,IF(OR(COUNTIFS(Items!$E:$E,O22,Items!$F:$F,P22,Items!$G:$G,Q22)=1,COUNTIFS(Items!$M:$M,O22,Items!$N:$N,P22,Items!$O:$O,Q22)=1,COUNTIFS(Items!$U:$U,O22,Items!$V:$V,P22,Items!$W:$W,Q22)=1),0,1))</f>
        <v>0</v>
      </c>
    </row>
    <row r="23" spans="2:2" x14ac:dyDescent="0.3">
      <c r="B23" s="26">
        <f>IF(AND(O23=0,P23=0,Q23=0,Y23=0),0,IF(OR(COUNTIFS(Items!$E:$E,O23,Items!$F:$F,P23,Items!$G:$G,Q23)=1,COUNTIFS(Items!$M:$M,O23,Items!$N:$N,P23,Items!$O:$O,Q23)=1,COUNTIFS(Items!$U:$U,O23,Items!$V:$V,P23,Items!$W:$W,Q23)=1),0,1))</f>
        <v>0</v>
      </c>
    </row>
    <row r="24" spans="2:2" x14ac:dyDescent="0.3">
      <c r="B24" s="26">
        <f>IF(AND(O24=0,P24=0,Q24=0,Y24=0),0,IF(OR(COUNTIFS(Items!$E:$E,O24,Items!$F:$F,P24,Items!$G:$G,Q24)=1,COUNTIFS(Items!$M:$M,O24,Items!$N:$N,P24,Items!$O:$O,Q24)=1,COUNTIFS(Items!$U:$U,O24,Items!$V:$V,P24,Items!$W:$W,Q24)=1),0,1))</f>
        <v>0</v>
      </c>
    </row>
    <row r="25" spans="2:2" x14ac:dyDescent="0.3">
      <c r="B25" s="26">
        <f>IF(AND(O25=0,P25=0,Q25=0,Y25=0),0,IF(OR(COUNTIFS(Items!$E:$E,O25,Items!$F:$F,P25,Items!$G:$G,Q25)=1,COUNTIFS(Items!$M:$M,O25,Items!$N:$N,P25,Items!$O:$O,Q25)=1,COUNTIFS(Items!$U:$U,O25,Items!$V:$V,P25,Items!$W:$W,Q25)=1),0,1))</f>
        <v>0</v>
      </c>
    </row>
    <row r="26" spans="2:2" x14ac:dyDescent="0.3">
      <c r="B26" s="26">
        <f>IF(AND(O26=0,P26=0,Q26=0,Y26=0),0,IF(OR(COUNTIFS(Items!$E:$E,O26,Items!$F:$F,P26,Items!$G:$G,Q26)=1,COUNTIFS(Items!$M:$M,O26,Items!$N:$N,P26,Items!$O:$O,Q26)=1,COUNTIFS(Items!$U:$U,O26,Items!$V:$V,P26,Items!$W:$W,Q26)=1),0,1))</f>
        <v>0</v>
      </c>
    </row>
    <row r="27" spans="2:2" x14ac:dyDescent="0.3">
      <c r="B27" s="26">
        <f>IF(AND(O27=0,P27=0,Q27=0,Y27=0),0,IF(OR(COUNTIFS(Items!$E:$E,O27,Items!$F:$F,P27,Items!$G:$G,Q27)=1,COUNTIFS(Items!$M:$M,O27,Items!$N:$N,P27,Items!$O:$O,Q27)=1,COUNTIFS(Items!$U:$U,O27,Items!$V:$V,P27,Items!$W:$W,Q27)=1),0,1))</f>
        <v>0</v>
      </c>
    </row>
    <row r="28" spans="2:2" x14ac:dyDescent="0.3">
      <c r="B28" s="26">
        <f>IF(AND(O28=0,P28=0,Q28=0,Y28=0),0,IF(OR(COUNTIFS(Items!$E:$E,O28,Items!$F:$F,P28,Items!$G:$G,Q28)=1,COUNTIFS(Items!$M:$M,O28,Items!$N:$N,P28,Items!$O:$O,Q28)=1,COUNTIFS(Items!$U:$U,O28,Items!$V:$V,P28,Items!$W:$W,Q28)=1),0,1))</f>
        <v>0</v>
      </c>
    </row>
    <row r="29" spans="2:2" x14ac:dyDescent="0.3">
      <c r="B29" s="26">
        <f>IF(AND(O29=0,P29=0,Q29=0,Y29=0),0,IF(OR(COUNTIFS(Items!$E:$E,O29,Items!$F:$F,P29,Items!$G:$G,Q29)=1,COUNTIFS(Items!$M:$M,O29,Items!$N:$N,P29,Items!$O:$O,Q29)=1,COUNTIFS(Items!$U:$U,O29,Items!$V:$V,P29,Items!$W:$W,Q29)=1),0,1))</f>
        <v>0</v>
      </c>
    </row>
    <row r="30" spans="2:2" x14ac:dyDescent="0.3">
      <c r="B30" s="26">
        <f>IF(AND(O30=0,P30=0,Q30=0,Y30=0),0,IF(OR(COUNTIFS(Items!$E:$E,O30,Items!$F:$F,P30,Items!$G:$G,Q30)=1,COUNTIFS(Items!$M:$M,O30,Items!$N:$N,P30,Items!$O:$O,Q30)=1,COUNTIFS(Items!$U:$U,O30,Items!$V:$V,P30,Items!$W:$W,Q30)=1),0,1))</f>
        <v>0</v>
      </c>
    </row>
    <row r="31" spans="2:2" x14ac:dyDescent="0.3">
      <c r="B31" s="26">
        <f>IF(AND(O31=0,P31=0,Q31=0,Y31=0),0,IF(OR(COUNTIFS(Items!$E:$E,O31,Items!$F:$F,P31,Items!$G:$G,Q31)=1,COUNTIFS(Items!$M:$M,O31,Items!$N:$N,P31,Items!$O:$O,Q31)=1,COUNTIFS(Items!$U:$U,O31,Items!$V:$V,P31,Items!$W:$W,Q31)=1),0,1))</f>
        <v>0</v>
      </c>
    </row>
    <row r="32" spans="2:2" x14ac:dyDescent="0.3">
      <c r="B32" s="26">
        <f>IF(AND(O32=0,P32=0,Q32=0,Y32=0),0,IF(OR(COUNTIFS(Items!$E:$E,O32,Items!$F:$F,P32,Items!$G:$G,Q32)=1,COUNTIFS(Items!$M:$M,O32,Items!$N:$N,P32,Items!$O:$O,Q32)=1,COUNTIFS(Items!$U:$U,O32,Items!$V:$V,P32,Items!$W:$W,Q32)=1),0,1))</f>
        <v>0</v>
      </c>
    </row>
    <row r="33" spans="2:2" x14ac:dyDescent="0.3">
      <c r="B33" s="26">
        <f>IF(AND(O33=0,P33=0,Q33=0,Y33=0),0,IF(OR(COUNTIFS(Items!$E:$E,O33,Items!$F:$F,P33,Items!$G:$G,Q33)=1,COUNTIFS(Items!$M:$M,O33,Items!$N:$N,P33,Items!$O:$O,Q33)=1,COUNTIFS(Items!$U:$U,O33,Items!$V:$V,P33,Items!$W:$W,Q33)=1),0,1))</f>
        <v>0</v>
      </c>
    </row>
    <row r="34" spans="2:2" x14ac:dyDescent="0.3">
      <c r="B34" s="26">
        <f>IF(AND(O34=0,P34=0,Q34=0,Y34=0),0,IF(OR(COUNTIFS(Items!$E:$E,O34,Items!$F:$F,P34,Items!$G:$G,Q34)=1,COUNTIFS(Items!$M:$M,O34,Items!$N:$N,P34,Items!$O:$O,Q34)=1,COUNTIFS(Items!$U:$U,O34,Items!$V:$V,P34,Items!$W:$W,Q34)=1),0,1))</f>
        <v>0</v>
      </c>
    </row>
    <row r="35" spans="2:2" x14ac:dyDescent="0.3">
      <c r="B35" s="26">
        <f>IF(AND(O35=0,P35=0,Q35=0,Y35=0),0,IF(OR(COUNTIFS(Items!$E:$E,O35,Items!$F:$F,P35,Items!$G:$G,Q35)=1,COUNTIFS(Items!$M:$M,O35,Items!$N:$N,P35,Items!$O:$O,Q35)=1,COUNTIFS(Items!$U:$U,O35,Items!$V:$V,P35,Items!$W:$W,Q35)=1),0,1))</f>
        <v>0</v>
      </c>
    </row>
    <row r="36" spans="2:2" x14ac:dyDescent="0.3">
      <c r="B36" s="26">
        <f>IF(AND(O36=0,P36=0,Q36=0,Y36=0),0,IF(OR(COUNTIFS(Items!$E:$E,O36,Items!$F:$F,P36,Items!$G:$G,Q36)=1,COUNTIFS(Items!$M:$M,O36,Items!$N:$N,P36,Items!$O:$O,Q36)=1,COUNTIFS(Items!$U:$U,O36,Items!$V:$V,P36,Items!$W:$W,Q36)=1),0,1))</f>
        <v>0</v>
      </c>
    </row>
    <row r="37" spans="2:2" x14ac:dyDescent="0.3">
      <c r="B37" s="26">
        <f>IF(AND(O37=0,P37=0,Q37=0,Y37=0),0,IF(OR(COUNTIFS(Items!$E:$E,O37,Items!$F:$F,P37,Items!$G:$G,Q37)=1,COUNTIFS(Items!$M:$M,O37,Items!$N:$N,P37,Items!$O:$O,Q37)=1,COUNTIFS(Items!$U:$U,O37,Items!$V:$V,P37,Items!$W:$W,Q37)=1),0,1))</f>
        <v>0</v>
      </c>
    </row>
    <row r="38" spans="2:2" x14ac:dyDescent="0.3">
      <c r="B38" s="26">
        <f>IF(AND(O38=0,P38=0,Q38=0,Y38=0),0,IF(OR(COUNTIFS(Items!$E:$E,O38,Items!$F:$F,P38,Items!$G:$G,Q38)=1,COUNTIFS(Items!$M:$M,O38,Items!$N:$N,P38,Items!$O:$O,Q38)=1,COUNTIFS(Items!$U:$U,O38,Items!$V:$V,P38,Items!$W:$W,Q38)=1),0,1))</f>
        <v>0</v>
      </c>
    </row>
    <row r="39" spans="2:2" x14ac:dyDescent="0.3">
      <c r="B39" s="26">
        <f>IF(AND(O39=0,P39=0,Q39=0,Y39=0),0,IF(OR(COUNTIFS(Items!$E:$E,O39,Items!$F:$F,P39,Items!$G:$G,Q39)=1,COUNTIFS(Items!$M:$M,O39,Items!$N:$N,P39,Items!$O:$O,Q39)=1,COUNTIFS(Items!$U:$U,O39,Items!$V:$V,P39,Items!$W:$W,Q39)=1),0,1))</f>
        <v>0</v>
      </c>
    </row>
    <row r="40" spans="2:2" x14ac:dyDescent="0.3">
      <c r="B40" s="26">
        <f>IF(AND(O40=0,P40=0,Q40=0,Y40=0),0,IF(OR(COUNTIFS(Items!$E:$E,O40,Items!$F:$F,P40,Items!$G:$G,Q40)=1,COUNTIFS(Items!$M:$M,O40,Items!$N:$N,P40,Items!$O:$O,Q40)=1,COUNTIFS(Items!$U:$U,O40,Items!$V:$V,P40,Items!$W:$W,Q40)=1),0,1))</f>
        <v>0</v>
      </c>
    </row>
    <row r="41" spans="2:2" x14ac:dyDescent="0.3">
      <c r="B41" s="26">
        <f>IF(AND(O41=0,P41=0,Q41=0,Y41=0),0,IF(OR(COUNTIFS(Items!$E:$E,O41,Items!$F:$F,P41,Items!$G:$G,Q41)=1,COUNTIFS(Items!$M:$M,O41,Items!$N:$N,P41,Items!$O:$O,Q41)=1,COUNTIFS(Items!$U:$U,O41,Items!$V:$V,P41,Items!$W:$W,Q41)=1),0,1))</f>
        <v>0</v>
      </c>
    </row>
    <row r="42" spans="2:2" x14ac:dyDescent="0.3">
      <c r="B42" s="26">
        <f>IF(AND(O42=0,P42=0,Q42=0,Y42=0),0,IF(OR(COUNTIFS(Items!$E:$E,O42,Items!$F:$F,P42,Items!$G:$G,Q42)=1,COUNTIFS(Items!$M:$M,O42,Items!$N:$N,P42,Items!$O:$O,Q42)=1,COUNTIFS(Items!$U:$U,O42,Items!$V:$V,P42,Items!$W:$W,Q42)=1),0,1))</f>
        <v>0</v>
      </c>
    </row>
    <row r="43" spans="2:2" x14ac:dyDescent="0.3">
      <c r="B43" s="26">
        <f>IF(AND(O43=0,P43=0,Q43=0,Y43=0),0,IF(OR(COUNTIFS(Items!$E:$E,O43,Items!$F:$F,P43,Items!$G:$G,Q43)=1,COUNTIFS(Items!$M:$M,O43,Items!$N:$N,P43,Items!$O:$O,Q43)=1,COUNTIFS(Items!$U:$U,O43,Items!$V:$V,P43,Items!$W:$W,Q43)=1),0,1))</f>
        <v>0</v>
      </c>
    </row>
    <row r="44" spans="2:2" x14ac:dyDescent="0.3">
      <c r="B44" s="26">
        <f>IF(AND(O44=0,P44=0,Q44=0,Y44=0),0,IF(OR(COUNTIFS(Items!$E:$E,O44,Items!$F:$F,P44,Items!$G:$G,Q44)=1,COUNTIFS(Items!$M:$M,O44,Items!$N:$N,P44,Items!$O:$O,Q44)=1,COUNTIFS(Items!$U:$U,O44,Items!$V:$V,P44,Items!$W:$W,Q44)=1),0,1))</f>
        <v>0</v>
      </c>
    </row>
    <row r="45" spans="2:2" x14ac:dyDescent="0.3">
      <c r="B45" s="26">
        <f>IF(AND(O45=0,P45=0,Q45=0,Y45=0),0,IF(OR(COUNTIFS(Items!$E:$E,O45,Items!$F:$F,P45,Items!$G:$G,Q45)=1,COUNTIFS(Items!$M:$M,O45,Items!$N:$N,P45,Items!$O:$O,Q45)=1,COUNTIFS(Items!$U:$U,O45,Items!$V:$V,P45,Items!$W:$W,Q45)=1),0,1))</f>
        <v>0</v>
      </c>
    </row>
    <row r="46" spans="2:2" x14ac:dyDescent="0.3">
      <c r="B46" s="26">
        <f>IF(AND(O46=0,P46=0,Q46=0,Y46=0),0,IF(OR(COUNTIFS(Items!$E:$E,O46,Items!$F:$F,P46,Items!$G:$G,Q46)=1,COUNTIFS(Items!$M:$M,O46,Items!$N:$N,P46,Items!$O:$O,Q46)=1,COUNTIFS(Items!$U:$U,O46,Items!$V:$V,P46,Items!$W:$W,Q46)=1),0,1))</f>
        <v>0</v>
      </c>
    </row>
    <row r="47" spans="2:2" x14ac:dyDescent="0.3">
      <c r="B47" s="26">
        <f>IF(AND(O47=0,P47=0,Q47=0,Y47=0),0,IF(OR(COUNTIFS(Items!$E:$E,O47,Items!$F:$F,P47,Items!$G:$G,Q47)=1,COUNTIFS(Items!$M:$M,O47,Items!$N:$N,P47,Items!$O:$O,Q47)=1,COUNTIFS(Items!$U:$U,O47,Items!$V:$V,P47,Items!$W:$W,Q47)=1),0,1))</f>
        <v>0</v>
      </c>
    </row>
    <row r="48" spans="2:2" x14ac:dyDescent="0.3">
      <c r="B48" s="26">
        <f>IF(AND(O48=0,P48=0,Q48=0,Y48=0),0,IF(OR(COUNTIFS(Items!$E:$E,O48,Items!$F:$F,P48,Items!$G:$G,Q48)=1,COUNTIFS(Items!$M:$M,O48,Items!$N:$N,P48,Items!$O:$O,Q48)=1,COUNTIFS(Items!$U:$U,O48,Items!$V:$V,P48,Items!$W:$W,Q48)=1),0,1))</f>
        <v>0</v>
      </c>
    </row>
    <row r="49" spans="2:2" x14ac:dyDescent="0.3">
      <c r="B49" s="26">
        <f>IF(AND(O49=0,P49=0,Q49=0,Y49=0),0,IF(OR(COUNTIFS(Items!$E:$E,O49,Items!$F:$F,P49,Items!$G:$G,Q49)=1,COUNTIFS(Items!$M:$M,O49,Items!$N:$N,P49,Items!$O:$O,Q49)=1,COUNTIFS(Items!$U:$U,O49,Items!$V:$V,P49,Items!$W:$W,Q49)=1),0,1))</f>
        <v>0</v>
      </c>
    </row>
    <row r="50" spans="2:2" x14ac:dyDescent="0.3">
      <c r="B50" s="26">
        <f>IF(AND(O50=0,P50=0,Q50=0,Y50=0),0,IF(OR(COUNTIFS(Items!$E:$E,O50,Items!$F:$F,P50,Items!$G:$G,Q50)=1,COUNTIFS(Items!$M:$M,O50,Items!$N:$N,P50,Items!$O:$O,Q50)=1,COUNTIFS(Items!$U:$U,O50,Items!$V:$V,P50,Items!$W:$W,Q50)=1),0,1))</f>
        <v>0</v>
      </c>
    </row>
    <row r="51" spans="2:2" x14ac:dyDescent="0.3">
      <c r="B51" s="26">
        <f>IF(AND(O51=0,P51=0,Q51=0,Y51=0),0,IF(OR(COUNTIFS(Items!$E:$E,O51,Items!$F:$F,P51,Items!$G:$G,Q51)=1,COUNTIFS(Items!$M:$M,O51,Items!$N:$N,P51,Items!$O:$O,Q51)=1,COUNTIFS(Items!$U:$U,O51,Items!$V:$V,P51,Items!$W:$W,Q51)=1),0,1))</f>
        <v>0</v>
      </c>
    </row>
    <row r="52" spans="2:2" x14ac:dyDescent="0.3">
      <c r="B52" s="26">
        <f>IF(AND(O52=0,P52=0,Q52=0,Y52=0),0,IF(OR(COUNTIFS(Items!$E:$E,O52,Items!$F:$F,P52,Items!$G:$G,Q52)=1,COUNTIFS(Items!$M:$M,O52,Items!$N:$N,P52,Items!$O:$O,Q52)=1,COUNTIFS(Items!$U:$U,O52,Items!$V:$V,P52,Items!$W:$W,Q52)=1),0,1))</f>
        <v>0</v>
      </c>
    </row>
    <row r="53" spans="2:2" x14ac:dyDescent="0.3">
      <c r="B53" s="26">
        <f>IF(AND(O53=0,P53=0,Q53=0,Y53=0),0,IF(OR(COUNTIFS(Items!$E:$E,O53,Items!$F:$F,P53,Items!$G:$G,Q53)=1,COUNTIFS(Items!$M:$M,O53,Items!$N:$N,P53,Items!$O:$O,Q53)=1,COUNTIFS(Items!$U:$U,O53,Items!$V:$V,P53,Items!$W:$W,Q53)=1),0,1))</f>
        <v>0</v>
      </c>
    </row>
    <row r="54" spans="2:2" x14ac:dyDescent="0.3">
      <c r="B54" s="26">
        <f>IF(AND(O54=0,P54=0,Q54=0,Y54=0),0,IF(OR(COUNTIFS(Items!$E:$E,O54,Items!$F:$F,P54,Items!$G:$G,Q54)=1,COUNTIFS(Items!$M:$M,O54,Items!$N:$N,P54,Items!$O:$O,Q54)=1,COUNTIFS(Items!$U:$U,O54,Items!$V:$V,P54,Items!$W:$W,Q54)=1),0,1))</f>
        <v>0</v>
      </c>
    </row>
    <row r="55" spans="2:2" x14ac:dyDescent="0.3">
      <c r="B55" s="26">
        <f>IF(AND(O55=0,P55=0,Q55=0,Y55=0),0,IF(OR(COUNTIFS(Items!$E:$E,O55,Items!$F:$F,P55,Items!$G:$G,Q55)=1,COUNTIFS(Items!$M:$M,O55,Items!$N:$N,P55,Items!$O:$O,Q55)=1,COUNTIFS(Items!$U:$U,O55,Items!$V:$V,P55,Items!$W:$W,Q55)=1),0,1))</f>
        <v>0</v>
      </c>
    </row>
    <row r="56" spans="2:2" x14ac:dyDescent="0.3">
      <c r="B56" s="26">
        <f>IF(AND(O56=0,P56=0,Q56=0,Y56=0),0,IF(OR(COUNTIFS(Items!$E:$E,O56,Items!$F:$F,P56,Items!$G:$G,Q56)=1,COUNTIFS(Items!$M:$M,O56,Items!$N:$N,P56,Items!$O:$O,Q56)=1,COUNTIFS(Items!$U:$U,O56,Items!$V:$V,P56,Items!$W:$W,Q56)=1),0,1))</f>
        <v>0</v>
      </c>
    </row>
    <row r="57" spans="2:2" x14ac:dyDescent="0.3">
      <c r="B57" s="26">
        <f>IF(AND(O57=0,P57=0,Q57=0,Y57=0),0,IF(OR(COUNTIFS(Items!$E:$E,O57,Items!$F:$F,P57,Items!$G:$G,Q57)=1,COUNTIFS(Items!$M:$M,O57,Items!$N:$N,P57,Items!$O:$O,Q57)=1,COUNTIFS(Items!$U:$U,O57,Items!$V:$V,P57,Items!$W:$W,Q57)=1),0,1))</f>
        <v>0</v>
      </c>
    </row>
    <row r="58" spans="2:2" x14ac:dyDescent="0.3">
      <c r="B58" s="26">
        <f>IF(AND(O58=0,P58=0,Q58=0,Y58=0),0,IF(OR(COUNTIFS(Items!$E:$E,O58,Items!$F:$F,P58,Items!$G:$G,Q58)=1,COUNTIFS(Items!$M:$M,O58,Items!$N:$N,P58,Items!$O:$O,Q58)=1,COUNTIFS(Items!$U:$U,O58,Items!$V:$V,P58,Items!$W:$W,Q58)=1),0,1))</f>
        <v>0</v>
      </c>
    </row>
    <row r="59" spans="2:2" x14ac:dyDescent="0.3">
      <c r="B59" s="26">
        <f>IF(AND(O59=0,P59=0,Q59=0,Y59=0),0,IF(OR(COUNTIFS(Items!$E:$E,O59,Items!$F:$F,P59,Items!$G:$G,Q59)=1,COUNTIFS(Items!$M:$M,O59,Items!$N:$N,P59,Items!$O:$O,Q59)=1,COUNTIFS(Items!$U:$U,O59,Items!$V:$V,P59,Items!$W:$W,Q59)=1),0,1))</f>
        <v>0</v>
      </c>
    </row>
    <row r="60" spans="2:2" x14ac:dyDescent="0.3">
      <c r="B60" s="26">
        <f>IF(AND(O60=0,P60=0,Q60=0,Y60=0),0,IF(OR(COUNTIFS(Items!$E:$E,O60,Items!$F:$F,P60,Items!$G:$G,Q60)=1,COUNTIFS(Items!$M:$M,O60,Items!$N:$N,P60,Items!$O:$O,Q60)=1,COUNTIFS(Items!$U:$U,O60,Items!$V:$V,P60,Items!$W:$W,Q60)=1),0,1))</f>
        <v>0</v>
      </c>
    </row>
    <row r="61" spans="2:2" x14ac:dyDescent="0.3">
      <c r="B61" s="26">
        <f>IF(AND(O61=0,P61=0,Q61=0,Y61=0),0,IF(OR(COUNTIFS(Items!$E:$E,O61,Items!$F:$F,P61,Items!$G:$G,Q61)=1,COUNTIFS(Items!$M:$M,O61,Items!$N:$N,P61,Items!$O:$O,Q61)=1,COUNTIFS(Items!$U:$U,O61,Items!$V:$V,P61,Items!$W:$W,Q61)=1),0,1))</f>
        <v>0</v>
      </c>
    </row>
    <row r="62" spans="2:2" x14ac:dyDescent="0.3">
      <c r="B62" s="26">
        <f>IF(AND(O62=0,P62=0,Q62=0,Y62=0),0,IF(OR(COUNTIFS(Items!$E:$E,O62,Items!$F:$F,P62,Items!$G:$G,Q62)=1,COUNTIFS(Items!$M:$M,O62,Items!$N:$N,P62,Items!$O:$O,Q62)=1,COUNTIFS(Items!$U:$U,O62,Items!$V:$V,P62,Items!$W:$W,Q62)=1),0,1))</f>
        <v>0</v>
      </c>
    </row>
    <row r="63" spans="2:2" x14ac:dyDescent="0.3">
      <c r="B63" s="26">
        <f>IF(AND(O63=0,P63=0,Q63=0,Y63=0),0,IF(OR(COUNTIFS(Items!$E:$E,O63,Items!$F:$F,P63,Items!$G:$G,Q63)=1,COUNTIFS(Items!$M:$M,O63,Items!$N:$N,P63,Items!$O:$O,Q63)=1,COUNTIFS(Items!$U:$U,O63,Items!$V:$V,P63,Items!$W:$W,Q63)=1),0,1))</f>
        <v>0</v>
      </c>
    </row>
    <row r="64" spans="2:2" x14ac:dyDescent="0.3">
      <c r="B64" s="26">
        <f>IF(AND(O64=0,P64=0,Q64=0,Y64=0),0,IF(OR(COUNTIFS(Items!$E:$E,O64,Items!$F:$F,P64,Items!$G:$G,Q64)=1,COUNTIFS(Items!$M:$M,O64,Items!$N:$N,P64,Items!$O:$O,Q64)=1,COUNTIFS(Items!$U:$U,O64,Items!$V:$V,P64,Items!$W:$W,Q64)=1),0,1))</f>
        <v>0</v>
      </c>
    </row>
    <row r="65" spans="2:2" x14ac:dyDescent="0.3">
      <c r="B65" s="26">
        <f>IF(AND(O65=0,P65=0,Q65=0,Y65=0),0,IF(OR(COUNTIFS(Items!$E:$E,O65,Items!$F:$F,P65,Items!$G:$G,Q65)=1,COUNTIFS(Items!$M:$M,O65,Items!$N:$N,P65,Items!$O:$O,Q65)=1,COUNTIFS(Items!$U:$U,O65,Items!$V:$V,P65,Items!$W:$W,Q65)=1),0,1))</f>
        <v>0</v>
      </c>
    </row>
    <row r="66" spans="2:2" x14ac:dyDescent="0.3">
      <c r="B66" s="26">
        <f>IF(AND(O66=0,P66=0,Q66=0,Y66=0),0,IF(OR(COUNTIFS(Items!$E:$E,O66,Items!$F:$F,P66,Items!$G:$G,Q66)=1,COUNTIFS(Items!$M:$M,O66,Items!$N:$N,P66,Items!$O:$O,Q66)=1,COUNTIFS(Items!$U:$U,O66,Items!$V:$V,P66,Items!$W:$W,Q66)=1),0,1))</f>
        <v>0</v>
      </c>
    </row>
    <row r="67" spans="2:2" x14ac:dyDescent="0.3">
      <c r="B67" s="26">
        <f>IF(AND(O67=0,P67=0,Q67=0,Y67=0),0,IF(OR(COUNTIFS(Items!$E:$E,O67,Items!$F:$F,P67,Items!$G:$G,Q67)=1,COUNTIFS(Items!$M:$M,O67,Items!$N:$N,P67,Items!$O:$O,Q67)=1,COUNTIFS(Items!$U:$U,O67,Items!$V:$V,P67,Items!$W:$W,Q67)=1),0,1))</f>
        <v>0</v>
      </c>
    </row>
    <row r="68" spans="2:2" x14ac:dyDescent="0.3">
      <c r="B68" s="26">
        <f>IF(AND(O68=0,P68=0,Q68=0,Y68=0),0,IF(OR(COUNTIFS(Items!$E:$E,O68,Items!$F:$F,P68,Items!$G:$G,Q68)=1,COUNTIFS(Items!$M:$M,O68,Items!$N:$N,P68,Items!$O:$O,Q68)=1,COUNTIFS(Items!$U:$U,O68,Items!$V:$V,P68,Items!$W:$W,Q68)=1),0,1))</f>
        <v>0</v>
      </c>
    </row>
    <row r="69" spans="2:2" x14ac:dyDescent="0.3">
      <c r="B69" s="26">
        <f>IF(AND(O69=0,P69=0,Q69=0,Y69=0),0,IF(OR(COUNTIFS(Items!$E:$E,O69,Items!$F:$F,P69,Items!$G:$G,Q69)=1,COUNTIFS(Items!$M:$M,O69,Items!$N:$N,P69,Items!$O:$O,Q69)=1,COUNTIFS(Items!$U:$U,O69,Items!$V:$V,P69,Items!$W:$W,Q69)=1),0,1))</f>
        <v>0</v>
      </c>
    </row>
    <row r="70" spans="2:2" x14ac:dyDescent="0.3">
      <c r="B70" s="26">
        <f>IF(AND(O70=0,P70=0,Q70=0,Y70=0),0,IF(OR(COUNTIFS(Items!$E:$E,O70,Items!$F:$F,P70,Items!$G:$G,Q70)=1,COUNTIFS(Items!$M:$M,O70,Items!$N:$N,P70,Items!$O:$O,Q70)=1,COUNTIFS(Items!$U:$U,O70,Items!$V:$V,P70,Items!$W:$W,Q70)=1),0,1))</f>
        <v>0</v>
      </c>
    </row>
    <row r="71" spans="2:2" x14ac:dyDescent="0.3">
      <c r="B71" s="26">
        <f>IF(AND(O71=0,P71=0,Q71=0,Y71=0),0,IF(OR(COUNTIFS(Items!$E:$E,O71,Items!$F:$F,P71,Items!$G:$G,Q71)=1,COUNTIFS(Items!$M:$M,O71,Items!$N:$N,P71,Items!$O:$O,Q71)=1,COUNTIFS(Items!$U:$U,O71,Items!$V:$V,P71,Items!$W:$W,Q71)=1),0,1))</f>
        <v>0</v>
      </c>
    </row>
    <row r="72" spans="2:2" x14ac:dyDescent="0.3">
      <c r="B72" s="26">
        <f>IF(AND(O72=0,P72=0,Q72=0,Y72=0),0,IF(OR(COUNTIFS(Items!$E:$E,O72,Items!$F:$F,P72,Items!$G:$G,Q72)=1,COUNTIFS(Items!$M:$M,O72,Items!$N:$N,P72,Items!$O:$O,Q72)=1,COUNTIFS(Items!$U:$U,O72,Items!$V:$V,P72,Items!$W:$W,Q72)=1),0,1))</f>
        <v>0</v>
      </c>
    </row>
    <row r="73" spans="2:2" x14ac:dyDescent="0.3">
      <c r="B73" s="26">
        <f>IF(AND(O73=0,P73=0,Q73=0,Y73=0),0,IF(OR(COUNTIFS(Items!$E:$E,O73,Items!$F:$F,P73,Items!$G:$G,Q73)=1,COUNTIFS(Items!$M:$M,O73,Items!$N:$N,P73,Items!$O:$O,Q73)=1,COUNTIFS(Items!$U:$U,O73,Items!$V:$V,P73,Items!$W:$W,Q73)=1),0,1))</f>
        <v>0</v>
      </c>
    </row>
    <row r="74" spans="2:2" x14ac:dyDescent="0.3">
      <c r="B74" s="26">
        <f>IF(AND(O74=0,P74=0,Q74=0,Y74=0),0,IF(OR(COUNTIFS(Items!$E:$E,O74,Items!$F:$F,P74,Items!$G:$G,Q74)=1,COUNTIFS(Items!$M:$M,O74,Items!$N:$N,P74,Items!$O:$O,Q74)=1,COUNTIFS(Items!$U:$U,O74,Items!$V:$V,P74,Items!$W:$W,Q74)=1),0,1))</f>
        <v>0</v>
      </c>
    </row>
    <row r="75" spans="2:2" x14ac:dyDescent="0.3">
      <c r="B75" s="26">
        <f>IF(AND(O75=0,P75=0,Q75=0,Y75=0),0,IF(OR(COUNTIFS(Items!$E:$E,O75,Items!$F:$F,P75,Items!$G:$G,Q75)=1,COUNTIFS(Items!$M:$M,O75,Items!$N:$N,P75,Items!$O:$O,Q75)=1,COUNTIFS(Items!$U:$U,O75,Items!$V:$V,P75,Items!$W:$W,Q75)=1),0,1))</f>
        <v>0</v>
      </c>
    </row>
    <row r="76" spans="2:2" x14ac:dyDescent="0.3">
      <c r="B76" s="26">
        <f>IF(AND(O76=0,P76=0,Q76=0,Y76=0),0,IF(OR(COUNTIFS(Items!$E:$E,O76,Items!$F:$F,P76,Items!$G:$G,Q76)=1,COUNTIFS(Items!$M:$M,O76,Items!$N:$N,P76,Items!$O:$O,Q76)=1,COUNTIFS(Items!$U:$U,O76,Items!$V:$V,P76,Items!$W:$W,Q76)=1),0,1))</f>
        <v>0</v>
      </c>
    </row>
    <row r="77" spans="2:2" x14ac:dyDescent="0.3">
      <c r="B77" s="26">
        <f>IF(AND(O77=0,P77=0,Q77=0,Y77=0),0,IF(OR(COUNTIFS(Items!$E:$E,O77,Items!$F:$F,P77,Items!$G:$G,Q77)=1,COUNTIFS(Items!$M:$M,O77,Items!$N:$N,P77,Items!$O:$O,Q77)=1,COUNTIFS(Items!$U:$U,O77,Items!$V:$V,P77,Items!$W:$W,Q77)=1),0,1))</f>
        <v>0</v>
      </c>
    </row>
    <row r="78" spans="2:2" x14ac:dyDescent="0.3">
      <c r="B78" s="26">
        <f>IF(AND(O78=0,P78=0,Q78=0,Y78=0),0,IF(OR(COUNTIFS(Items!$E:$E,O78,Items!$F:$F,P78,Items!$G:$G,Q78)=1,COUNTIFS(Items!$M:$M,O78,Items!$N:$N,P78,Items!$O:$O,Q78)=1,COUNTIFS(Items!$U:$U,O78,Items!$V:$V,P78,Items!$W:$W,Q78)=1),0,1))</f>
        <v>0</v>
      </c>
    </row>
    <row r="79" spans="2:2" x14ac:dyDescent="0.3">
      <c r="B79" s="26">
        <f>IF(AND(O79=0,P79=0,Q79=0,Y79=0),0,IF(OR(COUNTIFS(Items!$E:$E,O79,Items!$F:$F,P79,Items!$G:$G,Q79)=1,COUNTIFS(Items!$M:$M,O79,Items!$N:$N,P79,Items!$O:$O,Q79)=1,COUNTIFS(Items!$U:$U,O79,Items!$V:$V,P79,Items!$W:$W,Q79)=1),0,1))</f>
        <v>0</v>
      </c>
    </row>
    <row r="80" spans="2:2" x14ac:dyDescent="0.3">
      <c r="B80" s="26">
        <f>IF(AND(O80=0,P80=0,Q80=0,Y80=0),0,IF(OR(COUNTIFS(Items!$E:$E,O80,Items!$F:$F,P80,Items!$G:$G,Q80)=1,COUNTIFS(Items!$M:$M,O80,Items!$N:$N,P80,Items!$O:$O,Q80)=1,COUNTIFS(Items!$U:$U,O80,Items!$V:$V,P80,Items!$W:$W,Q80)=1),0,1))</f>
        <v>0</v>
      </c>
    </row>
    <row r="81" spans="2:2" x14ac:dyDescent="0.3">
      <c r="B81" s="26">
        <f>IF(AND(O81=0,P81=0,Q81=0,Y81=0),0,IF(OR(COUNTIFS(Items!$E:$E,O81,Items!$F:$F,P81,Items!$G:$G,Q81)=1,COUNTIFS(Items!$M:$M,O81,Items!$N:$N,P81,Items!$O:$O,Q81)=1,COUNTIFS(Items!$U:$U,O81,Items!$V:$V,P81,Items!$W:$W,Q81)=1),0,1))</f>
        <v>0</v>
      </c>
    </row>
    <row r="82" spans="2:2" x14ac:dyDescent="0.3">
      <c r="B82" s="26">
        <f>IF(AND(O82=0,P82=0,Q82=0,Y82=0),0,IF(OR(COUNTIFS(Items!$E:$E,O82,Items!$F:$F,P82,Items!$G:$G,Q82)=1,COUNTIFS(Items!$M:$M,O82,Items!$N:$N,P82,Items!$O:$O,Q82)=1,COUNTIFS(Items!$U:$U,O82,Items!$V:$V,P82,Items!$W:$W,Q82)=1),0,1))</f>
        <v>0</v>
      </c>
    </row>
    <row r="83" spans="2:2" x14ac:dyDescent="0.3">
      <c r="B83" s="26">
        <f>IF(AND(O83=0,P83=0,Q83=0,Y83=0),0,IF(OR(COUNTIFS(Items!$E:$E,O83,Items!$F:$F,P83,Items!$G:$G,Q83)=1,COUNTIFS(Items!$M:$M,O83,Items!$N:$N,P83,Items!$O:$O,Q83)=1,COUNTIFS(Items!$U:$U,O83,Items!$V:$V,P83,Items!$W:$W,Q83)=1),0,1))</f>
        <v>0</v>
      </c>
    </row>
    <row r="84" spans="2:2" x14ac:dyDescent="0.3">
      <c r="B84" s="26">
        <f>IF(AND(O84=0,P84=0,Q84=0,Y84=0),0,IF(OR(COUNTIFS(Items!$E:$E,O84,Items!$F:$F,P84,Items!$G:$G,Q84)=1,COUNTIFS(Items!$M:$M,O84,Items!$N:$N,P84,Items!$O:$O,Q84)=1,COUNTIFS(Items!$U:$U,O84,Items!$V:$V,P84,Items!$W:$W,Q84)=1),0,1))</f>
        <v>0</v>
      </c>
    </row>
    <row r="85" spans="2:2" x14ac:dyDescent="0.3">
      <c r="B85" s="26">
        <f>IF(AND(O85=0,P85=0,Q85=0,Y85=0),0,IF(OR(COUNTIFS(Items!$E:$E,O85,Items!$F:$F,P85,Items!$G:$G,Q85)=1,COUNTIFS(Items!$M:$M,O85,Items!$N:$N,P85,Items!$O:$O,Q85)=1,COUNTIFS(Items!$U:$U,O85,Items!$V:$V,P85,Items!$W:$W,Q85)=1),0,1))</f>
        <v>0</v>
      </c>
    </row>
    <row r="86" spans="2:2" x14ac:dyDescent="0.3">
      <c r="B86" s="26">
        <f>IF(AND(O86=0,P86=0,Q86=0,Y86=0),0,IF(OR(COUNTIFS(Items!$E:$E,O86,Items!$F:$F,P86,Items!$G:$G,Q86)=1,COUNTIFS(Items!$M:$M,O86,Items!$N:$N,P86,Items!$O:$O,Q86)=1,COUNTIFS(Items!$U:$U,O86,Items!$V:$V,P86,Items!$W:$W,Q86)=1),0,1))</f>
        <v>0</v>
      </c>
    </row>
    <row r="87" spans="2:2" x14ac:dyDescent="0.3">
      <c r="B87" s="26">
        <f>IF(AND(O87=0,P87=0,Q87=0,Y87=0),0,IF(OR(COUNTIFS(Items!$E:$E,O87,Items!$F:$F,P87,Items!$G:$G,Q87)=1,COUNTIFS(Items!$M:$M,O87,Items!$N:$N,P87,Items!$O:$O,Q87)=1,COUNTIFS(Items!$U:$U,O87,Items!$V:$V,P87,Items!$W:$W,Q87)=1),0,1))</f>
        <v>0</v>
      </c>
    </row>
    <row r="88" spans="2:2" x14ac:dyDescent="0.3">
      <c r="B88" s="26">
        <f>IF(AND(O88=0,P88=0,Q88=0,Y88=0),0,IF(OR(COUNTIFS(Items!$E:$E,O88,Items!$F:$F,P88,Items!$G:$G,Q88)=1,COUNTIFS(Items!$M:$M,O88,Items!$N:$N,P88,Items!$O:$O,Q88)=1,COUNTIFS(Items!$U:$U,O88,Items!$V:$V,P88,Items!$W:$W,Q88)=1),0,1))</f>
        <v>0</v>
      </c>
    </row>
    <row r="89" spans="2:2" x14ac:dyDescent="0.3">
      <c r="B89" s="26">
        <f>IF(AND(O89=0,P89=0,Q89=0,Y89=0),0,IF(OR(COUNTIFS(Items!$E:$E,O89,Items!$F:$F,P89,Items!$G:$G,Q89)=1,COUNTIFS(Items!$M:$M,O89,Items!$N:$N,P89,Items!$O:$O,Q89)=1,COUNTIFS(Items!$U:$U,O89,Items!$V:$V,P89,Items!$W:$W,Q89)=1),0,1))</f>
        <v>0</v>
      </c>
    </row>
    <row r="90" spans="2:2" x14ac:dyDescent="0.3">
      <c r="B90" s="26">
        <f>IF(AND(O90=0,P90=0,Q90=0,Y90=0),0,IF(OR(COUNTIFS(Items!$E:$E,O90,Items!$F:$F,P90,Items!$G:$G,Q90)=1,COUNTIFS(Items!$M:$M,O90,Items!$N:$N,P90,Items!$O:$O,Q90)=1,COUNTIFS(Items!$U:$U,O90,Items!$V:$V,P90,Items!$W:$W,Q90)=1),0,1))</f>
        <v>0</v>
      </c>
    </row>
    <row r="91" spans="2:2" x14ac:dyDescent="0.3">
      <c r="B91" s="26">
        <f>IF(AND(O91=0,P91=0,Q91=0,Y91=0),0,IF(OR(COUNTIFS(Items!$E:$E,O91,Items!$F:$F,P91,Items!$G:$G,Q91)=1,COUNTIFS(Items!$M:$M,O91,Items!$N:$N,P91,Items!$O:$O,Q91)=1,COUNTIFS(Items!$U:$U,O91,Items!$V:$V,P91,Items!$W:$W,Q91)=1),0,1))</f>
        <v>0</v>
      </c>
    </row>
    <row r="92" spans="2:2" x14ac:dyDescent="0.3">
      <c r="B92" s="26">
        <f>IF(AND(O92=0,P92=0,Q92=0,Y92=0),0,IF(OR(COUNTIFS(Items!$E:$E,O92,Items!$F:$F,P92,Items!$G:$G,Q92)=1,COUNTIFS(Items!$M:$M,O92,Items!$N:$N,P92,Items!$O:$O,Q92)=1,COUNTIFS(Items!$U:$U,O92,Items!$V:$V,P92,Items!$W:$W,Q92)=1),0,1))</f>
        <v>0</v>
      </c>
    </row>
    <row r="93" spans="2:2" x14ac:dyDescent="0.3">
      <c r="B93" s="26">
        <f>IF(AND(O93=0,P93=0,Q93=0,Y93=0),0,IF(OR(COUNTIFS(Items!$E:$E,O93,Items!$F:$F,P93,Items!$G:$G,Q93)=1,COUNTIFS(Items!$M:$M,O93,Items!$N:$N,P93,Items!$O:$O,Q93)=1,COUNTIFS(Items!$U:$U,O93,Items!$V:$V,P93,Items!$W:$W,Q93)=1),0,1))</f>
        <v>0</v>
      </c>
    </row>
    <row r="94" spans="2:2" x14ac:dyDescent="0.3">
      <c r="B94" s="26">
        <f>IF(AND(O94=0,P94=0,Q94=0,Y94=0),0,IF(OR(COUNTIFS(Items!$E:$E,O94,Items!$F:$F,P94,Items!$G:$G,Q94)=1,COUNTIFS(Items!$M:$M,O94,Items!$N:$N,P94,Items!$O:$O,Q94)=1,COUNTIFS(Items!$U:$U,O94,Items!$V:$V,P94,Items!$W:$W,Q94)=1),0,1))</f>
        <v>0</v>
      </c>
    </row>
    <row r="95" spans="2:2" x14ac:dyDescent="0.3">
      <c r="B95" s="26">
        <f>IF(AND(O95=0,P95=0,Q95=0,Y95=0),0,IF(OR(COUNTIFS(Items!$E:$E,O95,Items!$F:$F,P95,Items!$G:$G,Q95)=1,COUNTIFS(Items!$M:$M,O95,Items!$N:$N,P95,Items!$O:$O,Q95)=1,COUNTIFS(Items!$U:$U,O95,Items!$V:$V,P95,Items!$W:$W,Q95)=1),0,1))</f>
        <v>0</v>
      </c>
    </row>
    <row r="96" spans="2:2" x14ac:dyDescent="0.3">
      <c r="B96" s="26">
        <f>IF(AND(O96=0,P96=0,Q96=0,Y96=0),0,IF(OR(COUNTIFS(Items!$E:$E,O96,Items!$F:$F,P96,Items!$G:$G,Q96)=1,COUNTIFS(Items!$M:$M,O96,Items!$N:$N,P96,Items!$O:$O,Q96)=1,COUNTIFS(Items!$U:$U,O96,Items!$V:$V,P96,Items!$W:$W,Q96)=1),0,1))</f>
        <v>0</v>
      </c>
    </row>
    <row r="97" spans="2:2" x14ac:dyDescent="0.3">
      <c r="B97" s="26">
        <f>IF(AND(O97=0,P97=0,Q97=0,Y97=0),0,IF(OR(COUNTIFS(Items!$E:$E,O97,Items!$F:$F,P97,Items!$G:$G,Q97)=1,COUNTIFS(Items!$M:$M,O97,Items!$N:$N,P97,Items!$O:$O,Q97)=1,COUNTIFS(Items!$U:$U,O97,Items!$V:$V,P97,Items!$W:$W,Q97)=1),0,1))</f>
        <v>0</v>
      </c>
    </row>
    <row r="98" spans="2:2" x14ac:dyDescent="0.3">
      <c r="B98" s="26">
        <f>IF(AND(O98=0,P98=0,Q98=0,Y98=0),0,IF(OR(COUNTIFS(Items!$E:$E,O98,Items!$F:$F,P98,Items!$G:$G,Q98)=1,COUNTIFS(Items!$M:$M,O98,Items!$N:$N,P98,Items!$O:$O,Q98)=1,COUNTIFS(Items!$U:$U,O98,Items!$V:$V,P98,Items!$W:$W,Q98)=1),0,1))</f>
        <v>0</v>
      </c>
    </row>
    <row r="99" spans="2:2" x14ac:dyDescent="0.3">
      <c r="B99" s="26">
        <f>IF(AND(O99=0,P99=0,Q99=0,Y99=0),0,IF(OR(COUNTIFS(Items!$E:$E,O99,Items!$F:$F,P99,Items!$G:$G,Q99)=1,COUNTIFS(Items!$M:$M,O99,Items!$N:$N,P99,Items!$O:$O,Q99)=1,COUNTIFS(Items!$U:$U,O99,Items!$V:$V,P99,Items!$W:$W,Q99)=1),0,1))</f>
        <v>0</v>
      </c>
    </row>
    <row r="100" spans="2:2" x14ac:dyDescent="0.3">
      <c r="B100" s="26">
        <f>IF(AND(O100=0,P100=0,Q100=0,Y100=0),0,IF(OR(COUNTIFS(Items!$E:$E,O100,Items!$F:$F,P100,Items!$G:$G,Q100)=1,COUNTIFS(Items!$M:$M,O100,Items!$N:$N,P100,Items!$O:$O,Q100)=1,COUNTIFS(Items!$U:$U,O100,Items!$V:$V,P100,Items!$W:$W,Q100)=1),0,1))</f>
        <v>0</v>
      </c>
    </row>
    <row r="101" spans="2:2" x14ac:dyDescent="0.3">
      <c r="B101" s="26">
        <f>IF(AND(O101=0,P101=0,Q101=0,Y101=0),0,IF(OR(COUNTIFS(Items!$E:$E,O101,Items!$F:$F,P101,Items!$G:$G,Q101)=1,COUNTIFS(Items!$M:$M,O101,Items!$N:$N,P101,Items!$O:$O,Q101)=1,COUNTIFS(Items!$U:$U,O101,Items!$V:$V,P101,Items!$W:$W,Q101)=1),0,1))</f>
        <v>0</v>
      </c>
    </row>
    <row r="102" spans="2:2" x14ac:dyDescent="0.3">
      <c r="B102" s="26">
        <f>IF(AND(O102=0,P102=0,Q102=0,Y102=0),0,IF(OR(COUNTIFS(Items!$E:$E,O102,Items!$F:$F,P102,Items!$G:$G,Q102)=1,COUNTIFS(Items!$M:$M,O102,Items!$N:$N,P102,Items!$O:$O,Q102)=1,COUNTIFS(Items!$U:$U,O102,Items!$V:$V,P102,Items!$W:$W,Q102)=1),0,1))</f>
        <v>0</v>
      </c>
    </row>
    <row r="103" spans="2:2" x14ac:dyDescent="0.3">
      <c r="B103" s="26">
        <f>IF(AND(O103=0,P103=0,Q103=0,Y103=0),0,IF(OR(COUNTIFS(Items!$E:$E,O103,Items!$F:$F,P103,Items!$G:$G,Q103)=1,COUNTIFS(Items!$M:$M,O103,Items!$N:$N,P103,Items!$O:$O,Q103)=1,COUNTIFS(Items!$U:$U,O103,Items!$V:$V,P103,Items!$W:$W,Q103)=1),0,1))</f>
        <v>0</v>
      </c>
    </row>
    <row r="104" spans="2:2" x14ac:dyDescent="0.3">
      <c r="B104" s="26">
        <f>IF(AND(O104=0,P104=0,Q104=0,Y104=0),0,IF(OR(COUNTIFS(Items!$E:$E,O104,Items!$F:$F,P104,Items!$G:$G,Q104)=1,COUNTIFS(Items!$M:$M,O104,Items!$N:$N,P104,Items!$O:$O,Q104)=1,COUNTIFS(Items!$U:$U,O104,Items!$V:$V,P104,Items!$W:$W,Q104)=1),0,1))</f>
        <v>0</v>
      </c>
    </row>
    <row r="105" spans="2:2" x14ac:dyDescent="0.3">
      <c r="B105" s="26">
        <f>IF(AND(O105=0,P105=0,Q105=0,Y105=0),0,IF(OR(COUNTIFS(Items!$E:$E,O105,Items!$F:$F,P105,Items!$G:$G,Q105)=1,COUNTIFS(Items!$M:$M,O105,Items!$N:$N,P105,Items!$O:$O,Q105)=1,COUNTIFS(Items!$U:$U,O105,Items!$V:$V,P105,Items!$W:$W,Q105)=1),0,1))</f>
        <v>0</v>
      </c>
    </row>
    <row r="106" spans="2:2" x14ac:dyDescent="0.3">
      <c r="B106" s="26">
        <f>IF(AND(O106=0,P106=0,Q106=0,Y106=0),0,IF(OR(COUNTIFS(Items!$E:$E,O106,Items!$F:$F,P106,Items!$G:$G,Q106)=1,COUNTIFS(Items!$M:$M,O106,Items!$N:$N,P106,Items!$O:$O,Q106)=1,COUNTIFS(Items!$U:$U,O106,Items!$V:$V,P106,Items!$W:$W,Q106)=1),0,1))</f>
        <v>0</v>
      </c>
    </row>
    <row r="107" spans="2:2" x14ac:dyDescent="0.3">
      <c r="B107" s="26">
        <f>IF(AND(O107=0,P107=0,Q107=0,Y107=0),0,IF(OR(COUNTIFS(Items!$E:$E,O107,Items!$F:$F,P107,Items!$G:$G,Q107)=1,COUNTIFS(Items!$M:$M,O107,Items!$N:$N,P107,Items!$O:$O,Q107)=1,COUNTIFS(Items!$U:$U,O107,Items!$V:$V,P107,Items!$W:$W,Q107)=1),0,1))</f>
        <v>0</v>
      </c>
    </row>
    <row r="108" spans="2:2" x14ac:dyDescent="0.3">
      <c r="B108" s="26">
        <f>IF(AND(O108=0,P108=0,Q108=0,Y108=0),0,IF(OR(COUNTIFS(Items!$E:$E,O108,Items!$F:$F,P108,Items!$G:$G,Q108)=1,COUNTIFS(Items!$M:$M,O108,Items!$N:$N,P108,Items!$O:$O,Q108)=1,COUNTIFS(Items!$U:$U,O108,Items!$V:$V,P108,Items!$W:$W,Q108)=1),0,1))</f>
        <v>0</v>
      </c>
    </row>
    <row r="109" spans="2:2" x14ac:dyDescent="0.3">
      <c r="B109" s="26">
        <f>IF(AND(O109=0,P109=0,Q109=0,Y109=0),0,IF(OR(COUNTIFS(Items!$E:$E,O109,Items!$F:$F,P109,Items!$G:$G,Q109)=1,COUNTIFS(Items!$M:$M,O109,Items!$N:$N,P109,Items!$O:$O,Q109)=1,COUNTIFS(Items!$U:$U,O109,Items!$V:$V,P109,Items!$W:$W,Q109)=1),0,1))</f>
        <v>0</v>
      </c>
    </row>
    <row r="110" spans="2:2" x14ac:dyDescent="0.3">
      <c r="B110" s="26">
        <f>IF(AND(O110=0,P110=0,Q110=0,Y110=0),0,IF(OR(COUNTIFS(Items!$E:$E,O110,Items!$F:$F,P110,Items!$G:$G,Q110)=1,COUNTIFS(Items!$M:$M,O110,Items!$N:$N,P110,Items!$O:$O,Q110)=1,COUNTIFS(Items!$U:$U,O110,Items!$V:$V,P110,Items!$W:$W,Q110)=1),0,1))</f>
        <v>0</v>
      </c>
    </row>
    <row r="111" spans="2:2" x14ac:dyDescent="0.3">
      <c r="B111" s="26">
        <f>IF(AND(O111=0,P111=0,Q111=0,Y111=0),0,IF(OR(COUNTIFS(Items!$E:$E,O111,Items!$F:$F,P111,Items!$G:$G,Q111)=1,COUNTIFS(Items!$M:$M,O111,Items!$N:$N,P111,Items!$O:$O,Q111)=1,COUNTIFS(Items!$U:$U,O111,Items!$V:$V,P111,Items!$W:$W,Q111)=1),0,1))</f>
        <v>0</v>
      </c>
    </row>
    <row r="112" spans="2:2" x14ac:dyDescent="0.3">
      <c r="B112" s="26">
        <f>IF(AND(O112=0,P112=0,Q112=0,Y112=0),0,IF(OR(COUNTIFS(Items!$E:$E,O112,Items!$F:$F,P112,Items!$G:$G,Q112)=1,COUNTIFS(Items!$M:$M,O112,Items!$N:$N,P112,Items!$O:$O,Q112)=1,COUNTIFS(Items!$U:$U,O112,Items!$V:$V,P112,Items!$W:$W,Q112)=1),0,1))</f>
        <v>0</v>
      </c>
    </row>
    <row r="113" spans="2:2" x14ac:dyDescent="0.3">
      <c r="B113" s="26">
        <f>IF(AND(O113=0,P113=0,Q113=0,Y113=0),0,IF(OR(COUNTIFS(Items!$E:$E,O113,Items!$F:$F,P113,Items!$G:$G,Q113)=1,COUNTIFS(Items!$M:$M,O113,Items!$N:$N,P113,Items!$O:$O,Q113)=1,COUNTIFS(Items!$U:$U,O113,Items!$V:$V,P113,Items!$W:$W,Q113)=1),0,1))</f>
        <v>0</v>
      </c>
    </row>
    <row r="114" spans="2:2" x14ac:dyDescent="0.3">
      <c r="B114" s="26">
        <f>IF(AND(O114=0,P114=0,Q114=0,Y114=0),0,IF(OR(COUNTIFS(Items!$E:$E,O114,Items!$F:$F,P114,Items!$G:$G,Q114)=1,COUNTIFS(Items!$M:$M,O114,Items!$N:$N,P114,Items!$O:$O,Q114)=1,COUNTIFS(Items!$U:$U,O114,Items!$V:$V,P114,Items!$W:$W,Q114)=1),0,1))</f>
        <v>0</v>
      </c>
    </row>
    <row r="115" spans="2:2" x14ac:dyDescent="0.3">
      <c r="B115" s="26">
        <f>IF(AND(O115=0,P115=0,Q115=0,Y115=0),0,IF(OR(COUNTIFS(Items!$E:$E,O115,Items!$F:$F,P115,Items!$G:$G,Q115)=1,COUNTIFS(Items!$M:$M,O115,Items!$N:$N,P115,Items!$O:$O,Q115)=1,COUNTIFS(Items!$U:$U,O115,Items!$V:$V,P115,Items!$W:$W,Q115)=1),0,1))</f>
        <v>0</v>
      </c>
    </row>
    <row r="116" spans="2:2" x14ac:dyDescent="0.3">
      <c r="B116" s="26">
        <f>IF(AND(O116=0,P116=0,Q116=0,Y116=0),0,IF(OR(COUNTIFS(Items!$E:$E,O116,Items!$F:$F,P116,Items!$G:$G,Q116)=1,COUNTIFS(Items!$M:$M,O116,Items!$N:$N,P116,Items!$O:$O,Q116)=1,COUNTIFS(Items!$U:$U,O116,Items!$V:$V,P116,Items!$W:$W,Q116)=1),0,1))</f>
        <v>0</v>
      </c>
    </row>
    <row r="117" spans="2:2" x14ac:dyDescent="0.3">
      <c r="B117" s="26">
        <f>IF(AND(O117=0,P117=0,Q117=0,Y117=0),0,IF(OR(COUNTIFS(Items!$E:$E,O117,Items!$F:$F,P117,Items!$G:$G,Q117)=1,COUNTIFS(Items!$M:$M,O117,Items!$N:$N,P117,Items!$O:$O,Q117)=1,COUNTIFS(Items!$U:$U,O117,Items!$V:$V,P117,Items!$W:$W,Q117)=1),0,1))</f>
        <v>0</v>
      </c>
    </row>
    <row r="118" spans="2:2" x14ac:dyDescent="0.3">
      <c r="B118" s="26">
        <f>IF(AND(O118=0,P118=0,Q118=0,Y118=0),0,IF(OR(COUNTIFS(Items!$E:$E,O118,Items!$F:$F,P118,Items!$G:$G,Q118)=1,COUNTIFS(Items!$M:$M,O118,Items!$N:$N,P118,Items!$O:$O,Q118)=1,COUNTIFS(Items!$U:$U,O118,Items!$V:$V,P118,Items!$W:$W,Q118)=1),0,1))</f>
        <v>0</v>
      </c>
    </row>
    <row r="119" spans="2:2" x14ac:dyDescent="0.3">
      <c r="B119" s="26">
        <f>IF(AND(O119=0,P119=0,Q119=0,Y119=0),0,IF(OR(COUNTIFS(Items!$E:$E,O119,Items!$F:$F,P119,Items!$G:$G,Q119)=1,COUNTIFS(Items!$M:$M,O119,Items!$N:$N,P119,Items!$O:$O,Q119)=1,COUNTIFS(Items!$U:$U,O119,Items!$V:$V,P119,Items!$W:$W,Q119)=1),0,1))</f>
        <v>0</v>
      </c>
    </row>
    <row r="120" spans="2:2" x14ac:dyDescent="0.3">
      <c r="B120" s="26">
        <f>IF(AND(O120=0,P120=0,Q120=0,Y120=0),0,IF(OR(COUNTIFS(Items!$E:$E,O120,Items!$F:$F,P120,Items!$G:$G,Q120)=1,COUNTIFS(Items!$M:$M,O120,Items!$N:$N,P120,Items!$O:$O,Q120)=1,COUNTIFS(Items!$U:$U,O120,Items!$V:$V,P120,Items!$W:$W,Q120)=1),0,1))</f>
        <v>0</v>
      </c>
    </row>
    <row r="121" spans="2:2" x14ac:dyDescent="0.3">
      <c r="B121" s="26">
        <f>IF(AND(O121=0,P121=0,Q121=0,Y121=0),0,IF(OR(COUNTIFS(Items!$E:$E,O121,Items!$F:$F,P121,Items!$G:$G,Q121)=1,COUNTIFS(Items!$M:$M,O121,Items!$N:$N,P121,Items!$O:$O,Q121)=1,COUNTIFS(Items!$U:$U,O121,Items!$V:$V,P121,Items!$W:$W,Q121)=1),0,1))</f>
        <v>0</v>
      </c>
    </row>
    <row r="122" spans="2:2" x14ac:dyDescent="0.3">
      <c r="B122" s="26">
        <f>IF(AND(O122=0,P122=0,Q122=0,Y122=0),0,IF(OR(COUNTIFS(Items!$E:$E,O122,Items!$F:$F,P122,Items!$G:$G,Q122)=1,COUNTIFS(Items!$M:$M,O122,Items!$N:$N,P122,Items!$O:$O,Q122)=1,COUNTIFS(Items!$U:$U,O122,Items!$V:$V,P122,Items!$W:$W,Q122)=1),0,1))</f>
        <v>0</v>
      </c>
    </row>
    <row r="123" spans="2:2" x14ac:dyDescent="0.3">
      <c r="B123" s="26">
        <f>IF(AND(O123=0,P123=0,Q123=0,Y123=0),0,IF(OR(COUNTIFS(Items!$E:$E,O123,Items!$F:$F,P123,Items!$G:$G,Q123)=1,COUNTIFS(Items!$M:$M,O123,Items!$N:$N,P123,Items!$O:$O,Q123)=1,COUNTIFS(Items!$U:$U,O123,Items!$V:$V,P123,Items!$W:$W,Q123)=1),0,1))</f>
        <v>0</v>
      </c>
    </row>
    <row r="124" spans="2:2" x14ac:dyDescent="0.3">
      <c r="B124" s="26">
        <f>IF(AND(O124=0,P124=0,Q124=0,Y124=0),0,IF(OR(COUNTIFS(Items!$E:$E,O124,Items!$F:$F,P124,Items!$G:$G,Q124)=1,COUNTIFS(Items!$M:$M,O124,Items!$N:$N,P124,Items!$O:$O,Q124)=1,COUNTIFS(Items!$U:$U,O124,Items!$V:$V,P124,Items!$W:$W,Q124)=1),0,1))</f>
        <v>0</v>
      </c>
    </row>
    <row r="125" spans="2:2" x14ac:dyDescent="0.3">
      <c r="B125" s="26">
        <f>IF(AND(O125=0,P125=0,Q125=0,Y125=0),0,IF(OR(COUNTIFS(Items!$E:$E,O125,Items!$F:$F,P125,Items!$G:$G,Q125)=1,COUNTIFS(Items!$M:$M,O125,Items!$N:$N,P125,Items!$O:$O,Q125)=1,COUNTIFS(Items!$U:$U,O125,Items!$V:$V,P125,Items!$W:$W,Q125)=1),0,1))</f>
        <v>0</v>
      </c>
    </row>
    <row r="126" spans="2:2" x14ac:dyDescent="0.3">
      <c r="B126" s="26">
        <f>IF(AND(O126=0,P126=0,Q126=0,Y126=0),0,IF(OR(COUNTIFS(Items!$E:$E,O126,Items!$F:$F,P126,Items!$G:$G,Q126)=1,COUNTIFS(Items!$M:$M,O126,Items!$N:$N,P126,Items!$O:$O,Q126)=1,COUNTIFS(Items!$U:$U,O126,Items!$V:$V,P126,Items!$W:$W,Q126)=1),0,1))</f>
        <v>0</v>
      </c>
    </row>
    <row r="127" spans="2:2" x14ac:dyDescent="0.3">
      <c r="B127" s="26">
        <f>IF(AND(O127=0,P127=0,Q127=0,Y127=0),0,IF(OR(COUNTIFS(Items!$E:$E,O127,Items!$F:$F,P127,Items!$G:$G,Q127)=1,COUNTIFS(Items!$M:$M,O127,Items!$N:$N,P127,Items!$O:$O,Q127)=1,COUNTIFS(Items!$U:$U,O127,Items!$V:$V,P127,Items!$W:$W,Q127)=1),0,1))</f>
        <v>0</v>
      </c>
    </row>
    <row r="128" spans="2:2" x14ac:dyDescent="0.3">
      <c r="B128" s="26">
        <f>IF(AND(O128=0,P128=0,Q128=0,Y128=0),0,IF(OR(COUNTIFS(Items!$E:$E,O128,Items!$F:$F,P128,Items!$G:$G,Q128)=1,COUNTIFS(Items!$M:$M,O128,Items!$N:$N,P128,Items!$O:$O,Q128)=1,COUNTIFS(Items!$U:$U,O128,Items!$V:$V,P128,Items!$W:$W,Q128)=1),0,1))</f>
        <v>0</v>
      </c>
    </row>
    <row r="129" spans="2:2" x14ac:dyDescent="0.3">
      <c r="B129" s="26">
        <f>IF(AND(O129=0,P129=0,Q129=0,Y129=0),0,IF(OR(COUNTIFS(Items!$E:$E,O129,Items!$F:$F,P129,Items!$G:$G,Q129)=1,COUNTIFS(Items!$M:$M,O129,Items!$N:$N,P129,Items!$O:$O,Q129)=1,COUNTIFS(Items!$U:$U,O129,Items!$V:$V,P129,Items!$W:$W,Q129)=1),0,1))</f>
        <v>0</v>
      </c>
    </row>
    <row r="130" spans="2:2" x14ac:dyDescent="0.3">
      <c r="B130" s="26">
        <f>IF(AND(O130=0,P130=0,Q130=0,Y130=0),0,IF(OR(COUNTIFS(Items!$E:$E,O130,Items!$F:$F,P130,Items!$G:$G,Q130)=1,COUNTIFS(Items!$M:$M,O130,Items!$N:$N,P130,Items!$O:$O,Q130)=1,COUNTIFS(Items!$U:$U,O130,Items!$V:$V,P130,Items!$W:$W,Q130)=1),0,1))</f>
        <v>0</v>
      </c>
    </row>
    <row r="131" spans="2:2" x14ac:dyDescent="0.3">
      <c r="B131" s="26">
        <f>IF(AND(O131=0,P131=0,Q131=0,Y131=0),0,IF(OR(COUNTIFS(Items!$E:$E,O131,Items!$F:$F,P131,Items!$G:$G,Q131)=1,COUNTIFS(Items!$M:$M,O131,Items!$N:$N,P131,Items!$O:$O,Q131)=1,COUNTIFS(Items!$U:$U,O131,Items!$V:$V,P131,Items!$W:$W,Q131)=1),0,1))</f>
        <v>0</v>
      </c>
    </row>
    <row r="132" spans="2:2" x14ac:dyDescent="0.3">
      <c r="B132" s="26">
        <f>IF(AND(O132=0,P132=0,Q132=0,Y132=0),0,IF(OR(COUNTIFS(Items!$E:$E,O132,Items!$F:$F,P132,Items!$G:$G,Q132)=1,COUNTIFS(Items!$M:$M,O132,Items!$N:$N,P132,Items!$O:$O,Q132)=1,COUNTIFS(Items!$U:$U,O132,Items!$V:$V,P132,Items!$W:$W,Q132)=1),0,1))</f>
        <v>0</v>
      </c>
    </row>
    <row r="133" spans="2:2" x14ac:dyDescent="0.3">
      <c r="B133" s="26">
        <f>IF(AND(O133=0,P133=0,Q133=0,Y133=0),0,IF(OR(COUNTIFS(Items!$E:$E,O133,Items!$F:$F,P133,Items!$G:$G,Q133)=1,COUNTIFS(Items!$M:$M,O133,Items!$N:$N,P133,Items!$O:$O,Q133)=1,COUNTIFS(Items!$U:$U,O133,Items!$V:$V,P133,Items!$W:$W,Q133)=1),0,1))</f>
        <v>0</v>
      </c>
    </row>
    <row r="134" spans="2:2" x14ac:dyDescent="0.3">
      <c r="B134" s="26">
        <f>IF(AND(O134=0,P134=0,Q134=0,Y134=0),0,IF(OR(COUNTIFS(Items!$E:$E,O134,Items!$F:$F,P134,Items!$G:$G,Q134)=1,COUNTIFS(Items!$M:$M,O134,Items!$N:$N,P134,Items!$O:$O,Q134)=1,COUNTIFS(Items!$U:$U,O134,Items!$V:$V,P134,Items!$W:$W,Q134)=1),0,1))</f>
        <v>0</v>
      </c>
    </row>
    <row r="135" spans="2:2" x14ac:dyDescent="0.3">
      <c r="B135" s="26">
        <f>IF(AND(O135=0,P135=0,Q135=0,Y135=0),0,IF(OR(COUNTIFS(Items!$E:$E,O135,Items!$F:$F,P135,Items!$G:$G,Q135)=1,COUNTIFS(Items!$M:$M,O135,Items!$N:$N,P135,Items!$O:$O,Q135)=1,COUNTIFS(Items!$U:$U,O135,Items!$V:$V,P135,Items!$W:$W,Q135)=1),0,1))</f>
        <v>0</v>
      </c>
    </row>
    <row r="136" spans="2:2" x14ac:dyDescent="0.3">
      <c r="B136" s="26">
        <f>IF(AND(O136=0,P136=0,Q136=0,Y136=0),0,IF(OR(COUNTIFS(Items!$E:$E,O136,Items!$F:$F,P136,Items!$G:$G,Q136)=1,COUNTIFS(Items!$M:$M,O136,Items!$N:$N,P136,Items!$O:$O,Q136)=1,COUNTIFS(Items!$U:$U,O136,Items!$V:$V,P136,Items!$W:$W,Q136)=1),0,1))</f>
        <v>0</v>
      </c>
    </row>
    <row r="137" spans="2:2" x14ac:dyDescent="0.3">
      <c r="B137" s="26">
        <f>IF(AND(O137=0,P137=0,Q137=0,Y137=0),0,IF(OR(COUNTIFS(Items!$E:$E,O137,Items!$F:$F,P137,Items!$G:$G,Q137)=1,COUNTIFS(Items!$M:$M,O137,Items!$N:$N,P137,Items!$O:$O,Q137)=1,COUNTIFS(Items!$U:$U,O137,Items!$V:$V,P137,Items!$W:$W,Q137)=1),0,1))</f>
        <v>0</v>
      </c>
    </row>
    <row r="138" spans="2:2" x14ac:dyDescent="0.3">
      <c r="B138" s="26">
        <f>IF(AND(O138=0,P138=0,Q138=0,Y138=0),0,IF(OR(COUNTIFS(Items!$E:$E,O138,Items!$F:$F,P138,Items!$G:$G,Q138)=1,COUNTIFS(Items!$M:$M,O138,Items!$N:$N,P138,Items!$O:$O,Q138)=1,COUNTIFS(Items!$U:$U,O138,Items!$V:$V,P138,Items!$W:$W,Q138)=1),0,1))</f>
        <v>0</v>
      </c>
    </row>
    <row r="139" spans="2:2" x14ac:dyDescent="0.3">
      <c r="B139" s="26">
        <f>IF(AND(O139=0,P139=0,Q139=0,Y139=0),0,IF(OR(COUNTIFS(Items!$E:$E,O139,Items!$F:$F,P139,Items!$G:$G,Q139)=1,COUNTIFS(Items!$M:$M,O139,Items!$N:$N,P139,Items!$O:$O,Q139)=1,COUNTIFS(Items!$U:$U,O139,Items!$V:$V,P139,Items!$W:$W,Q139)=1),0,1))</f>
        <v>0</v>
      </c>
    </row>
    <row r="140" spans="2:2" x14ac:dyDescent="0.3">
      <c r="B140" s="26">
        <f>IF(AND(O140=0,P140=0,Q140=0,Y140=0),0,IF(OR(COUNTIFS(Items!$E:$E,O140,Items!$F:$F,P140,Items!$G:$G,Q140)=1,COUNTIFS(Items!$M:$M,O140,Items!$N:$N,P140,Items!$O:$O,Q140)=1,COUNTIFS(Items!$U:$U,O140,Items!$V:$V,P140,Items!$W:$W,Q140)=1),0,1))</f>
        <v>0</v>
      </c>
    </row>
    <row r="141" spans="2:2" x14ac:dyDescent="0.3">
      <c r="B141" s="26">
        <f>IF(AND(O141=0,P141=0,Q141=0,Y141=0),0,IF(OR(COUNTIFS(Items!$E:$E,O141,Items!$F:$F,P141,Items!$G:$G,Q141)=1,COUNTIFS(Items!$M:$M,O141,Items!$N:$N,P141,Items!$O:$O,Q141)=1,COUNTIFS(Items!$U:$U,O141,Items!$V:$V,P141,Items!$W:$W,Q141)=1),0,1))</f>
        <v>0</v>
      </c>
    </row>
    <row r="142" spans="2:2" x14ac:dyDescent="0.3">
      <c r="B142" s="26">
        <f>IF(AND(O142=0,P142=0,Q142=0,Y142=0),0,IF(OR(COUNTIFS(Items!$E:$E,O142,Items!$F:$F,P142,Items!$G:$G,Q142)=1,COUNTIFS(Items!$M:$M,O142,Items!$N:$N,P142,Items!$O:$O,Q142)=1,COUNTIFS(Items!$U:$U,O142,Items!$V:$V,P142,Items!$W:$W,Q142)=1),0,1))</f>
        <v>0</v>
      </c>
    </row>
    <row r="143" spans="2:2" x14ac:dyDescent="0.3">
      <c r="B143" s="26">
        <f>IF(AND(O143=0,P143=0,Q143=0,Y143=0),0,IF(OR(COUNTIFS(Items!$E:$E,O143,Items!$F:$F,P143,Items!$G:$G,Q143)=1,COUNTIFS(Items!$M:$M,O143,Items!$N:$N,P143,Items!$O:$O,Q143)=1,COUNTIFS(Items!$U:$U,O143,Items!$V:$V,P143,Items!$W:$W,Q143)=1),0,1))</f>
        <v>0</v>
      </c>
    </row>
    <row r="144" spans="2:2" x14ac:dyDescent="0.3">
      <c r="B144" s="26">
        <f>IF(AND(O144=0,P144=0,Q144=0,Y144=0),0,IF(OR(COUNTIFS(Items!$E:$E,O144,Items!$F:$F,P144,Items!$G:$G,Q144)=1,COUNTIFS(Items!$M:$M,O144,Items!$N:$N,P144,Items!$O:$O,Q144)=1,COUNTIFS(Items!$U:$U,O144,Items!$V:$V,P144,Items!$W:$W,Q144)=1),0,1))</f>
        <v>0</v>
      </c>
    </row>
    <row r="145" spans="2:2" x14ac:dyDescent="0.3">
      <c r="B145" s="26">
        <f>IF(AND(O145=0,P145=0,Q145=0,Y145=0),0,IF(OR(COUNTIFS(Items!$E:$E,O145,Items!$F:$F,P145,Items!$G:$G,Q145)=1,COUNTIFS(Items!$M:$M,O145,Items!$N:$N,P145,Items!$O:$O,Q145)=1,COUNTIFS(Items!$U:$U,O145,Items!$V:$V,P145,Items!$W:$W,Q145)=1),0,1))</f>
        <v>0</v>
      </c>
    </row>
    <row r="146" spans="2:2" x14ac:dyDescent="0.3">
      <c r="B146" s="26">
        <f>IF(AND(O146=0,P146=0,Q146=0,Y146=0),0,IF(OR(COUNTIFS(Items!$E:$E,O146,Items!$F:$F,P146,Items!$G:$G,Q146)=1,COUNTIFS(Items!$M:$M,O146,Items!$N:$N,P146,Items!$O:$O,Q146)=1,COUNTIFS(Items!$U:$U,O146,Items!$V:$V,P146,Items!$W:$W,Q146)=1),0,1))</f>
        <v>0</v>
      </c>
    </row>
    <row r="147" spans="2:2" x14ac:dyDescent="0.3">
      <c r="B147" s="26">
        <f>IF(AND(O147=0,P147=0,Q147=0,Y147=0),0,IF(OR(COUNTIFS(Items!$E:$E,O147,Items!$F:$F,P147,Items!$G:$G,Q147)=1,COUNTIFS(Items!$M:$M,O147,Items!$N:$N,P147,Items!$O:$O,Q147)=1,COUNTIFS(Items!$U:$U,O147,Items!$V:$V,P147,Items!$W:$W,Q147)=1),0,1))</f>
        <v>0</v>
      </c>
    </row>
    <row r="148" spans="2:2" x14ac:dyDescent="0.3">
      <c r="B148" s="26">
        <f>IF(AND(O148=0,P148=0,Q148=0,Y148=0),0,IF(OR(COUNTIFS(Items!$E:$E,O148,Items!$F:$F,P148,Items!$G:$G,Q148)=1,COUNTIFS(Items!$M:$M,O148,Items!$N:$N,P148,Items!$O:$O,Q148)=1,COUNTIFS(Items!$U:$U,O148,Items!$V:$V,P148,Items!$W:$W,Q148)=1),0,1))</f>
        <v>0</v>
      </c>
    </row>
    <row r="149" spans="2:2" x14ac:dyDescent="0.3">
      <c r="B149" s="26">
        <f>IF(AND(O149=0,P149=0,Q149=0,Y149=0),0,IF(OR(COUNTIFS(Items!$E:$E,O149,Items!$F:$F,P149,Items!$G:$G,Q149)=1,COUNTIFS(Items!$M:$M,O149,Items!$N:$N,P149,Items!$O:$O,Q149)=1,COUNTIFS(Items!$U:$U,O149,Items!$V:$V,P149,Items!$W:$W,Q149)=1),0,1))</f>
        <v>0</v>
      </c>
    </row>
    <row r="150" spans="2:2" x14ac:dyDescent="0.3">
      <c r="B150" s="26">
        <f>IF(AND(O150=0,P150=0,Q150=0,Y150=0),0,IF(OR(COUNTIFS(Items!$E:$E,O150,Items!$F:$F,P150,Items!$G:$G,Q150)=1,COUNTIFS(Items!$M:$M,O150,Items!$N:$N,P150,Items!$O:$O,Q150)=1,COUNTIFS(Items!$U:$U,O150,Items!$V:$V,P150,Items!$W:$W,Q150)=1),0,1))</f>
        <v>0</v>
      </c>
    </row>
    <row r="151" spans="2:2" x14ac:dyDescent="0.3">
      <c r="B151" s="26">
        <f>IF(AND(O151=0,P151=0,Q151=0,Y151=0),0,IF(OR(COUNTIFS(Items!$E:$E,O151,Items!$F:$F,P151,Items!$G:$G,Q151)=1,COUNTIFS(Items!$M:$M,O151,Items!$N:$N,P151,Items!$O:$O,Q151)=1,COUNTIFS(Items!$U:$U,O151,Items!$V:$V,P151,Items!$W:$W,Q151)=1),0,1))</f>
        <v>0</v>
      </c>
    </row>
    <row r="152" spans="2:2" x14ac:dyDescent="0.3">
      <c r="B152" s="26">
        <f>IF(AND(O152=0,P152=0,Q152=0,Y152=0),0,IF(OR(COUNTIFS(Items!$E:$E,O152,Items!$F:$F,P152,Items!$G:$G,Q152)=1,COUNTIFS(Items!$M:$M,O152,Items!$N:$N,P152,Items!$O:$O,Q152)=1,COUNTIFS(Items!$U:$U,O152,Items!$V:$V,P152,Items!$W:$W,Q152)=1),0,1))</f>
        <v>0</v>
      </c>
    </row>
    <row r="153" spans="2:2" x14ac:dyDescent="0.3">
      <c r="B153" s="26">
        <f>IF(AND(O153=0,P153=0,Q153=0,Y153=0),0,IF(OR(COUNTIFS(Items!$E:$E,O153,Items!$F:$F,P153,Items!$G:$G,Q153)=1,COUNTIFS(Items!$M:$M,O153,Items!$N:$N,P153,Items!$O:$O,Q153)=1,COUNTIFS(Items!$U:$U,O153,Items!$V:$V,P153,Items!$W:$W,Q153)=1),0,1))</f>
        <v>0</v>
      </c>
    </row>
    <row r="154" spans="2:2" x14ac:dyDescent="0.3">
      <c r="B154" s="26">
        <f>IF(AND(O154=0,P154=0,Q154=0,Y154=0),0,IF(OR(COUNTIFS(Items!$E:$E,O154,Items!$F:$F,P154,Items!$G:$G,Q154)=1,COUNTIFS(Items!$M:$M,O154,Items!$N:$N,P154,Items!$O:$O,Q154)=1,COUNTIFS(Items!$U:$U,O154,Items!$V:$V,P154,Items!$W:$W,Q154)=1),0,1))</f>
        <v>0</v>
      </c>
    </row>
    <row r="155" spans="2:2" x14ac:dyDescent="0.3">
      <c r="B155" s="26">
        <f>IF(AND(O155=0,P155=0,Q155=0,Y155=0),0,IF(OR(COUNTIFS(Items!$E:$E,O155,Items!$F:$F,P155,Items!$G:$G,Q155)=1,COUNTIFS(Items!$M:$M,O155,Items!$N:$N,P155,Items!$O:$O,Q155)=1,COUNTIFS(Items!$U:$U,O155,Items!$V:$V,P155,Items!$W:$W,Q155)=1),0,1))</f>
        <v>0</v>
      </c>
    </row>
    <row r="156" spans="2:2" x14ac:dyDescent="0.3">
      <c r="B156" s="26">
        <f>IF(AND(O156=0,P156=0,Q156=0,Y156=0),0,IF(OR(COUNTIFS(Items!$E:$E,O156,Items!$F:$F,P156,Items!$G:$G,Q156)=1,COUNTIFS(Items!$M:$M,O156,Items!$N:$N,P156,Items!$O:$O,Q156)=1,COUNTIFS(Items!$U:$U,O156,Items!$V:$V,P156,Items!$W:$W,Q156)=1),0,1))</f>
        <v>0</v>
      </c>
    </row>
    <row r="157" spans="2:2" x14ac:dyDescent="0.3">
      <c r="B157" s="26">
        <f>IF(AND(O157=0,P157=0,Q157=0,Y157=0),0,IF(OR(COUNTIFS(Items!$E:$E,O157,Items!$F:$F,P157,Items!$G:$G,Q157)=1,COUNTIFS(Items!$M:$M,O157,Items!$N:$N,P157,Items!$O:$O,Q157)=1,COUNTIFS(Items!$U:$U,O157,Items!$V:$V,P157,Items!$W:$W,Q157)=1),0,1))</f>
        <v>0</v>
      </c>
    </row>
    <row r="158" spans="2:2" x14ac:dyDescent="0.3">
      <c r="B158" s="26">
        <f>IF(AND(O158=0,P158=0,Q158=0,Y158=0),0,IF(OR(COUNTIFS(Items!$E:$E,O158,Items!$F:$F,P158,Items!$G:$G,Q158)=1,COUNTIFS(Items!$M:$M,O158,Items!$N:$N,P158,Items!$O:$O,Q158)=1,COUNTIFS(Items!$U:$U,O158,Items!$V:$V,P158,Items!$W:$W,Q158)=1),0,1))</f>
        <v>0</v>
      </c>
    </row>
    <row r="159" spans="2:2" x14ac:dyDescent="0.3">
      <c r="B159" s="26">
        <f>IF(AND(O159=0,P159=0,Q159=0,Y159=0),0,IF(OR(COUNTIFS(Items!$E:$E,O159,Items!$F:$F,P159,Items!$G:$G,Q159)=1,COUNTIFS(Items!$M:$M,O159,Items!$N:$N,P159,Items!$O:$O,Q159)=1,COUNTIFS(Items!$U:$U,O159,Items!$V:$V,P159,Items!$W:$W,Q159)=1),0,1))</f>
        <v>0</v>
      </c>
    </row>
    <row r="160" spans="2:2" x14ac:dyDescent="0.3">
      <c r="B160" s="26">
        <f>IF(AND(O160=0,P160=0,Q160=0,Y160=0),0,IF(OR(COUNTIFS(Items!$E:$E,O160,Items!$F:$F,P160,Items!$G:$G,Q160)=1,COUNTIFS(Items!$M:$M,O160,Items!$N:$N,P160,Items!$O:$O,Q160)=1,COUNTIFS(Items!$U:$U,O160,Items!$V:$V,P160,Items!$W:$W,Q160)=1),0,1))</f>
        <v>0</v>
      </c>
    </row>
    <row r="161" spans="2:2" x14ac:dyDescent="0.3">
      <c r="B161" s="26">
        <f>IF(AND(O161=0,P161=0,Q161=0,Y161=0),0,IF(OR(COUNTIFS(Items!$E:$E,O161,Items!$F:$F,P161,Items!$G:$G,Q161)=1,COUNTIFS(Items!$M:$M,O161,Items!$N:$N,P161,Items!$O:$O,Q161)=1,COUNTIFS(Items!$U:$U,O161,Items!$V:$V,P161,Items!$W:$W,Q161)=1),0,1))</f>
        <v>0</v>
      </c>
    </row>
    <row r="162" spans="2:2" x14ac:dyDescent="0.3">
      <c r="B162" s="26">
        <f>IF(AND(O162=0,P162=0,Q162=0,Y162=0),0,IF(OR(COUNTIFS(Items!$E:$E,O162,Items!$F:$F,P162,Items!$G:$G,Q162)=1,COUNTIFS(Items!$M:$M,O162,Items!$N:$N,P162,Items!$O:$O,Q162)=1,COUNTIFS(Items!$U:$U,O162,Items!$V:$V,P162,Items!$W:$W,Q162)=1),0,1))</f>
        <v>0</v>
      </c>
    </row>
    <row r="163" spans="2:2" x14ac:dyDescent="0.3">
      <c r="B163" s="26">
        <f>IF(AND(O163=0,P163=0,Q163=0,Y163=0),0,IF(OR(COUNTIFS(Items!$E:$E,O163,Items!$F:$F,P163,Items!$G:$G,Q163)=1,COUNTIFS(Items!$M:$M,O163,Items!$N:$N,P163,Items!$O:$O,Q163)=1,COUNTIFS(Items!$U:$U,O163,Items!$V:$V,P163,Items!$W:$W,Q163)=1),0,1))</f>
        <v>0</v>
      </c>
    </row>
    <row r="164" spans="2:2" x14ac:dyDescent="0.3">
      <c r="B164" s="26">
        <f>IF(AND(O164=0,P164=0,Q164=0,Y164=0),0,IF(OR(COUNTIFS(Items!$E:$E,O164,Items!$F:$F,P164,Items!$G:$G,Q164)=1,COUNTIFS(Items!$M:$M,O164,Items!$N:$N,P164,Items!$O:$O,Q164)=1,COUNTIFS(Items!$U:$U,O164,Items!$V:$V,P164,Items!$W:$W,Q164)=1),0,1))</f>
        <v>0</v>
      </c>
    </row>
    <row r="165" spans="2:2" x14ac:dyDescent="0.3">
      <c r="B165" s="26">
        <f>IF(AND(O165=0,P165=0,Q165=0,Y165=0),0,IF(OR(COUNTIFS(Items!$E:$E,O165,Items!$F:$F,P165,Items!$G:$G,Q165)=1,COUNTIFS(Items!$M:$M,O165,Items!$N:$N,P165,Items!$O:$O,Q165)=1,COUNTIFS(Items!$U:$U,O165,Items!$V:$V,P165,Items!$W:$W,Q165)=1),0,1))</f>
        <v>0</v>
      </c>
    </row>
    <row r="166" spans="2:2" x14ac:dyDescent="0.3">
      <c r="B166" s="26">
        <f>IF(AND(O166=0,P166=0,Q166=0,Y166=0),0,IF(OR(COUNTIFS(Items!$E:$E,O166,Items!$F:$F,P166,Items!$G:$G,Q166)=1,COUNTIFS(Items!$M:$M,O166,Items!$N:$N,P166,Items!$O:$O,Q166)=1,COUNTIFS(Items!$U:$U,O166,Items!$V:$V,P166,Items!$W:$W,Q166)=1),0,1))</f>
        <v>0</v>
      </c>
    </row>
    <row r="167" spans="2:2" x14ac:dyDescent="0.3">
      <c r="B167" s="26">
        <f>IF(AND(O167=0,P167=0,Q167=0,Y167=0),0,IF(OR(COUNTIFS(Items!$E:$E,O167,Items!$F:$F,P167,Items!$G:$G,Q167)=1,COUNTIFS(Items!$M:$M,O167,Items!$N:$N,P167,Items!$O:$O,Q167)=1,COUNTIFS(Items!$U:$U,O167,Items!$V:$V,P167,Items!$W:$W,Q167)=1),0,1))</f>
        <v>0</v>
      </c>
    </row>
    <row r="168" spans="2:2" x14ac:dyDescent="0.3">
      <c r="B168" s="26">
        <f>IF(AND(O168=0,P168=0,Q168=0,Y168=0),0,IF(OR(COUNTIFS(Items!$E:$E,O168,Items!$F:$F,P168,Items!$G:$G,Q168)=1,COUNTIFS(Items!$M:$M,O168,Items!$N:$N,P168,Items!$O:$O,Q168)=1,COUNTIFS(Items!$U:$U,O168,Items!$V:$V,P168,Items!$W:$W,Q168)=1),0,1))</f>
        <v>0</v>
      </c>
    </row>
    <row r="169" spans="2:2" x14ac:dyDescent="0.3">
      <c r="B169" s="26">
        <f>IF(AND(O169=0,P169=0,Q169=0,Y169=0),0,IF(OR(COUNTIFS(Items!$E:$E,O169,Items!$F:$F,P169,Items!$G:$G,Q169)=1,COUNTIFS(Items!$M:$M,O169,Items!$N:$N,P169,Items!$O:$O,Q169)=1,COUNTIFS(Items!$U:$U,O169,Items!$V:$V,P169,Items!$W:$W,Q169)=1),0,1))</f>
        <v>0</v>
      </c>
    </row>
    <row r="170" spans="2:2" x14ac:dyDescent="0.3">
      <c r="B170" s="26">
        <f>IF(AND(O170=0,P170=0,Q170=0,Y170=0),0,IF(OR(COUNTIFS(Items!$E:$E,O170,Items!$F:$F,P170,Items!$G:$G,Q170)=1,COUNTIFS(Items!$M:$M,O170,Items!$N:$N,P170,Items!$O:$O,Q170)=1,COUNTIFS(Items!$U:$U,O170,Items!$V:$V,P170,Items!$W:$W,Q170)=1),0,1))</f>
        <v>0</v>
      </c>
    </row>
    <row r="171" spans="2:2" x14ac:dyDescent="0.3">
      <c r="B171" s="26">
        <f>IF(AND(O171=0,P171=0,Q171=0,Y171=0),0,IF(OR(COUNTIFS(Items!$E:$E,O171,Items!$F:$F,P171,Items!$G:$G,Q171)=1,COUNTIFS(Items!$M:$M,O171,Items!$N:$N,P171,Items!$O:$O,Q171)=1,COUNTIFS(Items!$U:$U,O171,Items!$V:$V,P171,Items!$W:$W,Q171)=1),0,1))</f>
        <v>0</v>
      </c>
    </row>
    <row r="172" spans="2:2" x14ac:dyDescent="0.3">
      <c r="B172" s="26">
        <f>IF(AND(O172=0,P172=0,Q172=0,Y172=0),0,IF(OR(COUNTIFS(Items!$E:$E,O172,Items!$F:$F,P172,Items!$G:$G,Q172)=1,COUNTIFS(Items!$M:$M,O172,Items!$N:$N,P172,Items!$O:$O,Q172)=1,COUNTIFS(Items!$U:$U,O172,Items!$V:$V,P172,Items!$W:$W,Q172)=1),0,1))</f>
        <v>0</v>
      </c>
    </row>
    <row r="173" spans="2:2" x14ac:dyDescent="0.3">
      <c r="B173" s="26">
        <f>IF(AND(O173=0,P173=0,Q173=0,Y173=0),0,IF(OR(COUNTIFS(Items!$E:$E,O173,Items!$F:$F,P173,Items!$G:$G,Q173)=1,COUNTIFS(Items!$M:$M,O173,Items!$N:$N,P173,Items!$O:$O,Q173)=1,COUNTIFS(Items!$U:$U,O173,Items!$V:$V,P173,Items!$W:$W,Q173)=1),0,1))</f>
        <v>0</v>
      </c>
    </row>
    <row r="174" spans="2:2" x14ac:dyDescent="0.3">
      <c r="B174" s="26">
        <f>IF(AND(O174=0,P174=0,Q174=0,Y174=0),0,IF(OR(COUNTIFS(Items!$E:$E,O174,Items!$F:$F,P174,Items!$G:$G,Q174)=1,COUNTIFS(Items!$M:$M,O174,Items!$N:$N,P174,Items!$O:$O,Q174)=1,COUNTIFS(Items!$U:$U,O174,Items!$V:$V,P174,Items!$W:$W,Q174)=1),0,1))</f>
        <v>0</v>
      </c>
    </row>
    <row r="175" spans="2:2" x14ac:dyDescent="0.3">
      <c r="B175" s="26">
        <f>IF(AND(O175=0,P175=0,Q175=0,Y175=0),0,IF(OR(COUNTIFS(Items!$E:$E,O175,Items!$F:$F,P175,Items!$G:$G,Q175)=1,COUNTIFS(Items!$M:$M,O175,Items!$N:$N,P175,Items!$O:$O,Q175)=1,COUNTIFS(Items!$U:$U,O175,Items!$V:$V,P175,Items!$W:$W,Q175)=1),0,1))</f>
        <v>0</v>
      </c>
    </row>
    <row r="176" spans="2:2" x14ac:dyDescent="0.3">
      <c r="B176" s="26">
        <f>IF(AND(O176=0,P176=0,Q176=0,Y176=0),0,IF(OR(COUNTIFS(Items!$E:$E,O176,Items!$F:$F,P176,Items!$G:$G,Q176)=1,COUNTIFS(Items!$M:$M,O176,Items!$N:$N,P176,Items!$O:$O,Q176)=1,COUNTIFS(Items!$U:$U,O176,Items!$V:$V,P176,Items!$W:$W,Q176)=1),0,1))</f>
        <v>0</v>
      </c>
    </row>
    <row r="177" spans="2:2" x14ac:dyDescent="0.3">
      <c r="B177" s="26">
        <f>IF(AND(O177=0,P177=0,Q177=0,Y177=0),0,IF(OR(COUNTIFS(Items!$E:$E,O177,Items!$F:$F,P177,Items!$G:$G,Q177)=1,COUNTIFS(Items!$M:$M,O177,Items!$N:$N,P177,Items!$O:$O,Q177)=1,COUNTIFS(Items!$U:$U,O177,Items!$V:$V,P177,Items!$W:$W,Q177)=1),0,1))</f>
        <v>0</v>
      </c>
    </row>
    <row r="178" spans="2:2" x14ac:dyDescent="0.3">
      <c r="B178" s="26">
        <f>IF(AND(O178=0,P178=0,Q178=0,Y178=0),0,IF(OR(COUNTIFS(Items!$E:$E,O178,Items!$F:$F,P178,Items!$G:$G,Q178)=1,COUNTIFS(Items!$M:$M,O178,Items!$N:$N,P178,Items!$O:$O,Q178)=1,COUNTIFS(Items!$U:$U,O178,Items!$V:$V,P178,Items!$W:$W,Q178)=1),0,1))</f>
        <v>0</v>
      </c>
    </row>
    <row r="179" spans="2:2" x14ac:dyDescent="0.3">
      <c r="B179" s="26">
        <f>IF(AND(O179=0,P179=0,Q179=0,Y179=0),0,IF(OR(COUNTIFS(Items!$E:$E,O179,Items!$F:$F,P179,Items!$G:$G,Q179)=1,COUNTIFS(Items!$M:$M,O179,Items!$N:$N,P179,Items!$O:$O,Q179)=1,COUNTIFS(Items!$U:$U,O179,Items!$V:$V,P179,Items!$W:$W,Q179)=1),0,1))</f>
        <v>0</v>
      </c>
    </row>
    <row r="180" spans="2:2" x14ac:dyDescent="0.3">
      <c r="B180" s="26">
        <f>IF(AND(O180=0,P180=0,Q180=0,Y180=0),0,IF(OR(COUNTIFS(Items!$E:$E,O180,Items!$F:$F,P180,Items!$G:$G,Q180)=1,COUNTIFS(Items!$M:$M,O180,Items!$N:$N,P180,Items!$O:$O,Q180)=1,COUNTIFS(Items!$U:$U,O180,Items!$V:$V,P180,Items!$W:$W,Q180)=1),0,1))</f>
        <v>0</v>
      </c>
    </row>
    <row r="181" spans="2:2" x14ac:dyDescent="0.3">
      <c r="B181" s="26">
        <f>IF(AND(O181=0,P181=0,Q181=0,Y181=0),0,IF(OR(COUNTIFS(Items!$E:$E,O181,Items!$F:$F,P181,Items!$G:$G,Q181)=1,COUNTIFS(Items!$M:$M,O181,Items!$N:$N,P181,Items!$O:$O,Q181)=1,COUNTIFS(Items!$U:$U,O181,Items!$V:$V,P181,Items!$W:$W,Q181)=1),0,1))</f>
        <v>0</v>
      </c>
    </row>
    <row r="182" spans="2:2" x14ac:dyDescent="0.3">
      <c r="B182" s="26">
        <f>IF(AND(O182=0,P182=0,Q182=0,Y182=0),0,IF(OR(COUNTIFS(Items!$E:$E,O182,Items!$F:$F,P182,Items!$G:$G,Q182)=1,COUNTIFS(Items!$M:$M,O182,Items!$N:$N,P182,Items!$O:$O,Q182)=1,COUNTIFS(Items!$U:$U,O182,Items!$V:$V,P182,Items!$W:$W,Q182)=1),0,1))</f>
        <v>0</v>
      </c>
    </row>
    <row r="183" spans="2:2" x14ac:dyDescent="0.3">
      <c r="B183" s="26">
        <f>IF(AND(O183=0,P183=0,Q183=0,Y183=0),0,IF(OR(COUNTIFS(Items!$E:$E,O183,Items!$F:$F,P183,Items!$G:$G,Q183)=1,COUNTIFS(Items!$M:$M,O183,Items!$N:$N,P183,Items!$O:$O,Q183)=1,COUNTIFS(Items!$U:$U,O183,Items!$V:$V,P183,Items!$W:$W,Q183)=1),0,1))</f>
        <v>0</v>
      </c>
    </row>
    <row r="184" spans="2:2" x14ac:dyDescent="0.3">
      <c r="B184" s="26">
        <f>IF(AND(O184=0,P184=0,Q184=0,Y184=0),0,IF(OR(COUNTIFS(Items!$E:$E,O184,Items!$F:$F,P184,Items!$G:$G,Q184)=1,COUNTIFS(Items!$M:$M,O184,Items!$N:$N,P184,Items!$O:$O,Q184)=1,COUNTIFS(Items!$U:$U,O184,Items!$V:$V,P184,Items!$W:$W,Q184)=1),0,1))</f>
        <v>0</v>
      </c>
    </row>
    <row r="185" spans="2:2" x14ac:dyDescent="0.3">
      <c r="B185" s="26">
        <f>IF(AND(O185=0,P185=0,Q185=0,Y185=0),0,IF(OR(COUNTIFS(Items!$E:$E,O185,Items!$F:$F,P185,Items!$G:$G,Q185)=1,COUNTIFS(Items!$M:$M,O185,Items!$N:$N,P185,Items!$O:$O,Q185)=1,COUNTIFS(Items!$U:$U,O185,Items!$V:$V,P185,Items!$W:$W,Q185)=1),0,1))</f>
        <v>0</v>
      </c>
    </row>
    <row r="186" spans="2:2" x14ac:dyDescent="0.3">
      <c r="B186" s="26">
        <f>IF(AND(O186=0,P186=0,Q186=0,Y186=0),0,IF(OR(COUNTIFS(Items!$E:$E,O186,Items!$F:$F,P186,Items!$G:$G,Q186)=1,COUNTIFS(Items!$M:$M,O186,Items!$N:$N,P186,Items!$O:$O,Q186)=1,COUNTIFS(Items!$U:$U,O186,Items!$V:$V,P186,Items!$W:$W,Q186)=1),0,1))</f>
        <v>0</v>
      </c>
    </row>
    <row r="187" spans="2:2" x14ac:dyDescent="0.3">
      <c r="B187" s="26">
        <f>IF(AND(O187=0,P187=0,Q187=0,Y187=0),0,IF(OR(COUNTIFS(Items!$E:$E,O187,Items!$F:$F,P187,Items!$G:$G,Q187)=1,COUNTIFS(Items!$M:$M,O187,Items!$N:$N,P187,Items!$O:$O,Q187)=1,COUNTIFS(Items!$U:$U,O187,Items!$V:$V,P187,Items!$W:$W,Q187)=1),0,1))</f>
        <v>0</v>
      </c>
    </row>
    <row r="188" spans="2:2" x14ac:dyDescent="0.3">
      <c r="B188" s="26">
        <f>IF(AND(O188=0,P188=0,Q188=0,Y188=0),0,IF(OR(COUNTIFS(Items!$E:$E,O188,Items!$F:$F,P188,Items!$G:$G,Q188)=1,COUNTIFS(Items!$M:$M,O188,Items!$N:$N,P188,Items!$O:$O,Q188)=1,COUNTIFS(Items!$U:$U,O188,Items!$V:$V,P188,Items!$W:$W,Q188)=1),0,1))</f>
        <v>0</v>
      </c>
    </row>
    <row r="189" spans="2:2" x14ac:dyDescent="0.3">
      <c r="B189" s="26">
        <f>IF(AND(O189=0,P189=0,Q189=0,Y189=0),0,IF(OR(COUNTIFS(Items!$E:$E,O189,Items!$F:$F,P189,Items!$G:$G,Q189)=1,COUNTIFS(Items!$M:$M,O189,Items!$N:$N,P189,Items!$O:$O,Q189)=1,COUNTIFS(Items!$U:$U,O189,Items!$V:$V,P189,Items!$W:$W,Q189)=1),0,1))</f>
        <v>0</v>
      </c>
    </row>
    <row r="190" spans="2:2" x14ac:dyDescent="0.3">
      <c r="B190" s="26">
        <f>IF(AND(O190=0,P190=0,Q190=0,Y190=0),0,IF(OR(COUNTIFS(Items!$E:$E,O190,Items!$F:$F,P190,Items!$G:$G,Q190)=1,COUNTIFS(Items!$M:$M,O190,Items!$N:$N,P190,Items!$O:$O,Q190)=1,COUNTIFS(Items!$U:$U,O190,Items!$V:$V,P190,Items!$W:$W,Q190)=1),0,1))</f>
        <v>0</v>
      </c>
    </row>
    <row r="191" spans="2:2" x14ac:dyDescent="0.3">
      <c r="B191" s="26">
        <f>IF(AND(O191=0,P191=0,Q191=0,Y191=0),0,IF(OR(COUNTIFS(Items!$E:$E,O191,Items!$F:$F,P191,Items!$G:$G,Q191)=1,COUNTIFS(Items!$M:$M,O191,Items!$N:$N,P191,Items!$O:$O,Q191)=1,COUNTIFS(Items!$U:$U,O191,Items!$V:$V,P191,Items!$W:$W,Q191)=1),0,1))</f>
        <v>0</v>
      </c>
    </row>
    <row r="192" spans="2:2" x14ac:dyDescent="0.3">
      <c r="B192" s="26">
        <f>IF(AND(O192=0,P192=0,Q192=0,Y192=0),0,IF(OR(COUNTIFS(Items!$E:$E,O192,Items!$F:$F,P192,Items!$G:$G,Q192)=1,COUNTIFS(Items!$M:$M,O192,Items!$N:$N,P192,Items!$O:$O,Q192)=1,COUNTIFS(Items!$U:$U,O192,Items!$V:$V,P192,Items!$W:$W,Q192)=1),0,1))</f>
        <v>0</v>
      </c>
    </row>
    <row r="193" spans="2:2" x14ac:dyDescent="0.3">
      <c r="B193" s="26">
        <f>IF(AND(O193=0,P193=0,Q193=0,Y193=0),0,IF(OR(COUNTIFS(Items!$E:$E,O193,Items!$F:$F,P193,Items!$G:$G,Q193)=1,COUNTIFS(Items!$M:$M,O193,Items!$N:$N,P193,Items!$O:$O,Q193)=1,COUNTIFS(Items!$U:$U,O193,Items!$V:$V,P193,Items!$W:$W,Q193)=1),0,1))</f>
        <v>0</v>
      </c>
    </row>
    <row r="194" spans="2:2" x14ac:dyDescent="0.3">
      <c r="B194" s="26">
        <f>IF(AND(O194=0,P194=0,Q194=0,Y194=0),0,IF(OR(COUNTIFS(Items!$E:$E,O194,Items!$F:$F,P194,Items!$G:$G,Q194)=1,COUNTIFS(Items!$M:$M,O194,Items!$N:$N,P194,Items!$O:$O,Q194)=1,COUNTIFS(Items!$U:$U,O194,Items!$V:$V,P194,Items!$W:$W,Q194)=1),0,1))</f>
        <v>0</v>
      </c>
    </row>
    <row r="195" spans="2:2" x14ac:dyDescent="0.3">
      <c r="B195" s="26">
        <f>IF(AND(O195=0,P195=0,Q195=0,Y195=0),0,IF(OR(COUNTIFS(Items!$E:$E,O195,Items!$F:$F,P195,Items!$G:$G,Q195)=1,COUNTIFS(Items!$M:$M,O195,Items!$N:$N,P195,Items!$O:$O,Q195)=1,COUNTIFS(Items!$U:$U,O195,Items!$V:$V,P195,Items!$W:$W,Q195)=1),0,1))</f>
        <v>0</v>
      </c>
    </row>
    <row r="196" spans="2:2" x14ac:dyDescent="0.3">
      <c r="B196" s="26">
        <f>IF(AND(O196=0,P196=0,Q196=0,Y196=0),0,IF(OR(COUNTIFS(Items!$E:$E,O196,Items!$F:$F,P196,Items!$G:$G,Q196)=1,COUNTIFS(Items!$M:$M,O196,Items!$N:$N,P196,Items!$O:$O,Q196)=1,COUNTIFS(Items!$U:$U,O196,Items!$V:$V,P196,Items!$W:$W,Q196)=1),0,1))</f>
        <v>0</v>
      </c>
    </row>
    <row r="197" spans="2:2" x14ac:dyDescent="0.3">
      <c r="B197" s="26">
        <f>IF(AND(O197=0,P197=0,Q197=0,Y197=0),0,IF(OR(COUNTIFS(Items!$E:$E,O197,Items!$F:$F,P197,Items!$G:$G,Q197)=1,COUNTIFS(Items!$M:$M,O197,Items!$N:$N,P197,Items!$O:$O,Q197)=1,COUNTIFS(Items!$U:$U,O197,Items!$V:$V,P197,Items!$W:$W,Q197)=1),0,1))</f>
        <v>0</v>
      </c>
    </row>
    <row r="198" spans="2:2" x14ac:dyDescent="0.3">
      <c r="B198" s="26">
        <f>IF(AND(O198=0,P198=0,Q198=0,Y198=0),0,IF(OR(COUNTIFS(Items!$E:$E,O198,Items!$F:$F,P198,Items!$G:$G,Q198)=1,COUNTIFS(Items!$M:$M,O198,Items!$N:$N,P198,Items!$O:$O,Q198)=1,COUNTIFS(Items!$U:$U,O198,Items!$V:$V,P198,Items!$W:$W,Q198)=1),0,1))</f>
        <v>0</v>
      </c>
    </row>
    <row r="199" spans="2:2" x14ac:dyDescent="0.3">
      <c r="B199" s="26">
        <f>IF(AND(O199=0,P199=0,Q199=0,Y199=0),0,IF(OR(COUNTIFS(Items!$E:$E,O199,Items!$F:$F,P199,Items!$G:$G,Q199)=1,COUNTIFS(Items!$M:$M,O199,Items!$N:$N,P199,Items!$O:$O,Q199)=1,COUNTIFS(Items!$U:$U,O199,Items!$V:$V,P199,Items!$W:$W,Q199)=1),0,1))</f>
        <v>0</v>
      </c>
    </row>
    <row r="200" spans="2:2" x14ac:dyDescent="0.3">
      <c r="B200" s="26">
        <f>IF(AND(O200=0,P200=0,Q200=0,Y200=0),0,IF(OR(COUNTIFS(Items!$E:$E,O200,Items!$F:$F,P200,Items!$G:$G,Q200)=1,COUNTIFS(Items!$M:$M,O200,Items!$N:$N,P200,Items!$O:$O,Q200)=1,COUNTIFS(Items!$U:$U,O200,Items!$V:$V,P200,Items!$W:$W,Q200)=1),0,1))</f>
        <v>0</v>
      </c>
    </row>
    <row r="201" spans="2:2" x14ac:dyDescent="0.3">
      <c r="B201" s="26">
        <f>IF(AND(O201=0,P201=0,Q201=0,Y201=0),0,IF(OR(COUNTIFS(Items!$E:$E,O201,Items!$F:$F,P201,Items!$G:$G,Q201)=1,COUNTIFS(Items!$M:$M,O201,Items!$N:$N,P201,Items!$O:$O,Q201)=1,COUNTIFS(Items!$U:$U,O201,Items!$V:$V,P201,Items!$W:$W,Q201)=1),0,1))</f>
        <v>0</v>
      </c>
    </row>
    <row r="202" spans="2:2" x14ac:dyDescent="0.3">
      <c r="B202" s="26">
        <f>IF(AND(O202=0,P202=0,Q202=0,Y202=0),0,IF(OR(COUNTIFS(Items!$E:$E,O202,Items!$F:$F,P202,Items!$G:$G,Q202)=1,COUNTIFS(Items!$M:$M,O202,Items!$N:$N,P202,Items!$O:$O,Q202)=1,COUNTIFS(Items!$U:$U,O202,Items!$V:$V,P202,Items!$W:$W,Q202)=1),0,1))</f>
        <v>0</v>
      </c>
    </row>
    <row r="203" spans="2:2" x14ac:dyDescent="0.3">
      <c r="B203" s="26">
        <f>IF(AND(O203=0,P203=0,Q203=0,Y203=0),0,IF(OR(COUNTIFS(Items!$E:$E,O203,Items!$F:$F,P203,Items!$G:$G,Q203)=1,COUNTIFS(Items!$M:$M,O203,Items!$N:$N,P203,Items!$O:$O,Q203)=1,COUNTIFS(Items!$U:$U,O203,Items!$V:$V,P203,Items!$W:$W,Q203)=1),0,1))</f>
        <v>0</v>
      </c>
    </row>
    <row r="204" spans="2:2" x14ac:dyDescent="0.3">
      <c r="B204" s="26">
        <f>IF(AND(O204=0,P204=0,Q204=0,Y204=0),0,IF(OR(COUNTIFS(Items!$E:$E,O204,Items!$F:$F,P204,Items!$G:$G,Q204)=1,COUNTIFS(Items!$M:$M,O204,Items!$N:$N,P204,Items!$O:$O,Q204)=1,COUNTIFS(Items!$U:$U,O204,Items!$V:$V,P204,Items!$W:$W,Q204)=1),0,1))</f>
        <v>0</v>
      </c>
    </row>
    <row r="205" spans="2:2" x14ac:dyDescent="0.3">
      <c r="B205" s="26">
        <f>IF(AND(O205=0,P205=0,Q205=0,Y205=0),0,IF(OR(COUNTIFS(Items!$E:$E,O205,Items!$F:$F,P205,Items!$G:$G,Q205)=1,COUNTIFS(Items!$M:$M,O205,Items!$N:$N,P205,Items!$O:$O,Q205)=1,COUNTIFS(Items!$U:$U,O205,Items!$V:$V,P205,Items!$W:$W,Q205)=1),0,1))</f>
        <v>0</v>
      </c>
    </row>
    <row r="206" spans="2:2" x14ac:dyDescent="0.3">
      <c r="B206" s="26">
        <f>IF(AND(O206=0,P206=0,Q206=0,Y206=0),0,IF(OR(COUNTIFS(Items!$E:$E,O206,Items!$F:$F,P206,Items!$G:$G,Q206)=1,COUNTIFS(Items!$M:$M,O206,Items!$N:$N,P206,Items!$O:$O,Q206)=1,COUNTIFS(Items!$U:$U,O206,Items!$V:$V,P206,Items!$W:$W,Q206)=1),0,1))</f>
        <v>0</v>
      </c>
    </row>
    <row r="207" spans="2:2" x14ac:dyDescent="0.3">
      <c r="B207" s="26">
        <f>IF(AND(O207=0,P207=0,Q207=0,Y207=0),0,IF(OR(COUNTIFS(Items!$E:$E,O207,Items!$F:$F,P207,Items!$G:$G,Q207)=1,COUNTIFS(Items!$M:$M,O207,Items!$N:$N,P207,Items!$O:$O,Q207)=1,COUNTIFS(Items!$U:$U,O207,Items!$V:$V,P207,Items!$W:$W,Q207)=1),0,1))</f>
        <v>0</v>
      </c>
    </row>
    <row r="208" spans="2:2" x14ac:dyDescent="0.3">
      <c r="B208" s="26">
        <f>IF(AND(O208=0,P208=0,Q208=0,Y208=0),0,IF(OR(COUNTIFS(Items!$E:$E,O208,Items!$F:$F,P208,Items!$G:$G,Q208)=1,COUNTIFS(Items!$M:$M,O208,Items!$N:$N,P208,Items!$O:$O,Q208)=1,COUNTIFS(Items!$U:$U,O208,Items!$V:$V,P208,Items!$W:$W,Q208)=1),0,1))</f>
        <v>0</v>
      </c>
    </row>
    <row r="209" spans="2:2" x14ac:dyDescent="0.3">
      <c r="B209" s="26">
        <f>IF(AND(O209=0,P209=0,Q209=0,Y209=0),0,IF(OR(COUNTIFS(Items!$E:$E,O209,Items!$F:$F,P209,Items!$G:$G,Q209)=1,COUNTIFS(Items!$M:$M,O209,Items!$N:$N,P209,Items!$O:$O,Q209)=1,COUNTIFS(Items!$U:$U,O209,Items!$V:$V,P209,Items!$W:$W,Q209)=1),0,1))</f>
        <v>0</v>
      </c>
    </row>
    <row r="210" spans="2:2" x14ac:dyDescent="0.3">
      <c r="B210" s="26">
        <f>IF(AND(O210=0,P210=0,Q210=0,Y210=0),0,IF(OR(COUNTIFS(Items!$E:$E,O210,Items!$F:$F,P210,Items!$G:$G,Q210)=1,COUNTIFS(Items!$M:$M,O210,Items!$N:$N,P210,Items!$O:$O,Q210)=1,COUNTIFS(Items!$U:$U,O210,Items!$V:$V,P210,Items!$W:$W,Q210)=1),0,1))</f>
        <v>0</v>
      </c>
    </row>
    <row r="211" spans="2:2" x14ac:dyDescent="0.3">
      <c r="B211" s="26">
        <f>IF(AND(O211=0,P211=0,Q211=0,Y211=0),0,IF(OR(COUNTIFS(Items!$E:$E,O211,Items!$F:$F,P211,Items!$G:$G,Q211)=1,COUNTIFS(Items!$M:$M,O211,Items!$N:$N,P211,Items!$O:$O,Q211)=1,COUNTIFS(Items!$U:$U,O211,Items!$V:$V,P211,Items!$W:$W,Q211)=1),0,1))</f>
        <v>0</v>
      </c>
    </row>
    <row r="212" spans="2:2" x14ac:dyDescent="0.3">
      <c r="B212" s="26">
        <f>IF(AND(O212=0,P212=0,Q212=0,Y212=0),0,IF(OR(COUNTIFS(Items!$E:$E,O212,Items!$F:$F,P212,Items!$G:$G,Q212)=1,COUNTIFS(Items!$M:$M,O212,Items!$N:$N,P212,Items!$O:$O,Q212)=1,COUNTIFS(Items!$U:$U,O212,Items!$V:$V,P212,Items!$W:$W,Q212)=1),0,1))</f>
        <v>0</v>
      </c>
    </row>
    <row r="213" spans="2:2" x14ac:dyDescent="0.3">
      <c r="B213" s="26">
        <f>IF(AND(O213=0,P213=0,Q213=0,Y213=0),0,IF(OR(COUNTIFS(Items!$E:$E,O213,Items!$F:$F,P213,Items!$G:$G,Q213)=1,COUNTIFS(Items!$M:$M,O213,Items!$N:$N,P213,Items!$O:$O,Q213)=1,COUNTIFS(Items!$U:$U,O213,Items!$V:$V,P213,Items!$W:$W,Q213)=1),0,1))</f>
        <v>0</v>
      </c>
    </row>
    <row r="214" spans="2:2" x14ac:dyDescent="0.3">
      <c r="B214" s="26">
        <f>IF(AND(O214=0,P214=0,Q214=0,Y214=0),0,IF(OR(COUNTIFS(Items!$E:$E,O214,Items!$F:$F,P214,Items!$G:$G,Q214)=1,COUNTIFS(Items!$M:$M,O214,Items!$N:$N,P214,Items!$O:$O,Q214)=1,COUNTIFS(Items!$U:$U,O214,Items!$V:$V,P214,Items!$W:$W,Q214)=1),0,1))</f>
        <v>0</v>
      </c>
    </row>
    <row r="215" spans="2:2" x14ac:dyDescent="0.3">
      <c r="B215" s="26">
        <f>IF(AND(O215=0,P215=0,Q215=0,Y215=0),0,IF(OR(COUNTIFS(Items!$E:$E,O215,Items!$F:$F,P215,Items!$G:$G,Q215)=1,COUNTIFS(Items!$M:$M,O215,Items!$N:$N,P215,Items!$O:$O,Q215)=1,COUNTIFS(Items!$U:$U,O215,Items!$V:$V,P215,Items!$W:$W,Q215)=1),0,1))</f>
        <v>0</v>
      </c>
    </row>
    <row r="216" spans="2:2" x14ac:dyDescent="0.3">
      <c r="B216" s="26">
        <f>IF(AND(O216=0,P216=0,Q216=0,Y216=0),0,IF(OR(COUNTIFS(Items!$E:$E,O216,Items!$F:$F,P216,Items!$G:$G,Q216)=1,COUNTIFS(Items!$M:$M,O216,Items!$N:$N,P216,Items!$O:$O,Q216)=1,COUNTIFS(Items!$U:$U,O216,Items!$V:$V,P216,Items!$W:$W,Q216)=1),0,1))</f>
        <v>0</v>
      </c>
    </row>
    <row r="217" spans="2:2" x14ac:dyDescent="0.3">
      <c r="B217" s="26">
        <f>IF(AND(O217=0,P217=0,Q217=0,Y217=0),0,IF(OR(COUNTIFS(Items!$E:$E,O217,Items!$F:$F,P217,Items!$G:$G,Q217)=1,COUNTIFS(Items!$M:$M,O217,Items!$N:$N,P217,Items!$O:$O,Q217)=1,COUNTIFS(Items!$U:$U,O217,Items!$V:$V,P217,Items!$W:$W,Q217)=1),0,1))</f>
        <v>0</v>
      </c>
    </row>
    <row r="218" spans="2:2" x14ac:dyDescent="0.3">
      <c r="B218" s="26">
        <f>IF(AND(O218=0,P218=0,Q218=0,Y218=0),0,IF(OR(COUNTIFS(Items!$E:$E,O218,Items!$F:$F,P218,Items!$G:$G,Q218)=1,COUNTIFS(Items!$M:$M,O218,Items!$N:$N,P218,Items!$O:$O,Q218)=1,COUNTIFS(Items!$U:$U,O218,Items!$V:$V,P218,Items!$W:$W,Q218)=1),0,1))</f>
        <v>0</v>
      </c>
    </row>
    <row r="219" spans="2:2" x14ac:dyDescent="0.3">
      <c r="B219" s="26">
        <f>IF(AND(O219=0,P219=0,Q219=0,Y219=0),0,IF(OR(COUNTIFS(Items!$E:$E,O219,Items!$F:$F,P219,Items!$G:$G,Q219)=1,COUNTIFS(Items!$M:$M,O219,Items!$N:$N,P219,Items!$O:$O,Q219)=1,COUNTIFS(Items!$U:$U,O219,Items!$V:$V,P219,Items!$W:$W,Q219)=1),0,1))</f>
        <v>0</v>
      </c>
    </row>
    <row r="220" spans="2:2" x14ac:dyDescent="0.3">
      <c r="B220" s="26">
        <f>IF(AND(O220=0,P220=0,Q220=0,Y220=0),0,IF(OR(COUNTIFS(Items!$E:$E,O220,Items!$F:$F,P220,Items!$G:$G,Q220)=1,COUNTIFS(Items!$M:$M,O220,Items!$N:$N,P220,Items!$O:$O,Q220)=1,COUNTIFS(Items!$U:$U,O220,Items!$V:$V,P220,Items!$W:$W,Q220)=1),0,1))</f>
        <v>0</v>
      </c>
    </row>
    <row r="221" spans="2:2" x14ac:dyDescent="0.3">
      <c r="B221" s="26">
        <f>IF(AND(O221=0,P221=0,Q221=0,Y221=0),0,IF(OR(COUNTIFS(Items!$E:$E,O221,Items!$F:$F,P221,Items!$G:$G,Q221)=1,COUNTIFS(Items!$M:$M,O221,Items!$N:$N,P221,Items!$O:$O,Q221)=1,COUNTIFS(Items!$U:$U,O221,Items!$V:$V,P221,Items!$W:$W,Q221)=1),0,1))</f>
        <v>0</v>
      </c>
    </row>
    <row r="222" spans="2:2" x14ac:dyDescent="0.3">
      <c r="B222" s="26">
        <f>IF(AND(O222=0,P222=0,Q222=0,Y222=0),0,IF(OR(COUNTIFS(Items!$E:$E,O222,Items!$F:$F,P222,Items!$G:$G,Q222)=1,COUNTIFS(Items!$M:$M,O222,Items!$N:$N,P222,Items!$O:$O,Q222)=1,COUNTIFS(Items!$U:$U,O222,Items!$V:$V,P222,Items!$W:$W,Q222)=1),0,1))</f>
        <v>0</v>
      </c>
    </row>
    <row r="223" spans="2:2" x14ac:dyDescent="0.3">
      <c r="B223" s="26">
        <f>IF(AND(O223=0,P223=0,Q223=0,Y223=0),0,IF(OR(COUNTIFS(Items!$E:$E,O223,Items!$F:$F,P223,Items!$G:$G,Q223)=1,COUNTIFS(Items!$M:$M,O223,Items!$N:$N,P223,Items!$O:$O,Q223)=1,COUNTIFS(Items!$U:$U,O223,Items!$V:$V,P223,Items!$W:$W,Q223)=1),0,1))</f>
        <v>0</v>
      </c>
    </row>
    <row r="224" spans="2:2" x14ac:dyDescent="0.3">
      <c r="B224" s="26">
        <f>IF(AND(O224=0,P224=0,Q224=0,Y224=0),0,IF(OR(COUNTIFS(Items!$E:$E,O224,Items!$F:$F,P224,Items!$G:$G,Q224)=1,COUNTIFS(Items!$M:$M,O224,Items!$N:$N,P224,Items!$O:$O,Q224)=1,COUNTIFS(Items!$U:$U,O224,Items!$V:$V,P224,Items!$W:$W,Q224)=1),0,1))</f>
        <v>0</v>
      </c>
    </row>
    <row r="225" spans="2:2" x14ac:dyDescent="0.3">
      <c r="B225" s="26">
        <f>IF(AND(O225=0,P225=0,Q225=0,Y225=0),0,IF(OR(COUNTIFS(Items!$E:$E,O225,Items!$F:$F,P225,Items!$G:$G,Q225)=1,COUNTIFS(Items!$M:$M,O225,Items!$N:$N,P225,Items!$O:$O,Q225)=1,COUNTIFS(Items!$U:$U,O225,Items!$V:$V,P225,Items!$W:$W,Q225)=1),0,1))</f>
        <v>0</v>
      </c>
    </row>
    <row r="226" spans="2:2" x14ac:dyDescent="0.3">
      <c r="B226" s="26">
        <f>IF(AND(O226=0,P226=0,Q226=0,Y226=0),0,IF(OR(COUNTIFS(Items!$E:$E,O226,Items!$F:$F,P226,Items!$G:$G,Q226)=1,COUNTIFS(Items!$M:$M,O226,Items!$N:$N,P226,Items!$O:$O,Q226)=1,COUNTIFS(Items!$U:$U,O226,Items!$V:$V,P226,Items!$W:$W,Q226)=1),0,1))</f>
        <v>0</v>
      </c>
    </row>
    <row r="227" spans="2:2" x14ac:dyDescent="0.3">
      <c r="B227" s="26">
        <f>IF(AND(O227=0,P227=0,Q227=0,Y227=0),0,IF(OR(COUNTIFS(Items!$E:$E,O227,Items!$F:$F,P227,Items!$G:$G,Q227)=1,COUNTIFS(Items!$M:$M,O227,Items!$N:$N,P227,Items!$O:$O,Q227)=1,COUNTIFS(Items!$U:$U,O227,Items!$V:$V,P227,Items!$W:$W,Q227)=1),0,1))</f>
        <v>0</v>
      </c>
    </row>
    <row r="228" spans="2:2" x14ac:dyDescent="0.3">
      <c r="B228" s="26">
        <f>IF(AND(O228=0,P228=0,Q228=0,Y228=0),0,IF(OR(COUNTIFS(Items!$E:$E,O228,Items!$F:$F,P228,Items!$G:$G,Q228)=1,COUNTIFS(Items!$M:$M,O228,Items!$N:$N,P228,Items!$O:$O,Q228)=1,COUNTIFS(Items!$U:$U,O228,Items!$V:$V,P228,Items!$W:$W,Q228)=1),0,1))</f>
        <v>0</v>
      </c>
    </row>
    <row r="229" spans="2:2" x14ac:dyDescent="0.3">
      <c r="B229" s="26">
        <f>IF(AND(O229=0,P229=0,Q229=0,Y229=0),0,IF(OR(COUNTIFS(Items!$E:$E,O229,Items!$F:$F,P229,Items!$G:$G,Q229)=1,COUNTIFS(Items!$M:$M,O229,Items!$N:$N,P229,Items!$O:$O,Q229)=1,COUNTIFS(Items!$U:$U,O229,Items!$V:$V,P229,Items!$W:$W,Q229)=1),0,1))</f>
        <v>0</v>
      </c>
    </row>
    <row r="230" spans="2:2" x14ac:dyDescent="0.3">
      <c r="B230" s="26">
        <f>IF(AND(O230=0,P230=0,Q230=0,Y230=0),0,IF(OR(COUNTIFS(Items!$E:$E,O230,Items!$F:$F,P230,Items!$G:$G,Q230)=1,COUNTIFS(Items!$M:$M,O230,Items!$N:$N,P230,Items!$O:$O,Q230)=1,COUNTIFS(Items!$U:$U,O230,Items!$V:$V,P230,Items!$W:$W,Q230)=1),0,1))</f>
        <v>0</v>
      </c>
    </row>
    <row r="231" spans="2:2" x14ac:dyDescent="0.3">
      <c r="B231" s="26">
        <f>IF(AND(O231=0,P231=0,Q231=0,Y231=0),0,IF(OR(COUNTIFS(Items!$E:$E,O231,Items!$F:$F,P231,Items!$G:$G,Q231)=1,COUNTIFS(Items!$M:$M,O231,Items!$N:$N,P231,Items!$O:$O,Q231)=1,COUNTIFS(Items!$U:$U,O231,Items!$V:$V,P231,Items!$W:$W,Q231)=1),0,1))</f>
        <v>0</v>
      </c>
    </row>
    <row r="232" spans="2:2" x14ac:dyDescent="0.3">
      <c r="B232" s="26">
        <f>IF(AND(O232=0,P232=0,Q232=0,Y232=0),0,IF(OR(COUNTIFS(Items!$E:$E,O232,Items!$F:$F,P232,Items!$G:$G,Q232)=1,COUNTIFS(Items!$M:$M,O232,Items!$N:$N,P232,Items!$O:$O,Q232)=1,COUNTIFS(Items!$U:$U,O232,Items!$V:$V,P232,Items!$W:$W,Q232)=1),0,1))</f>
        <v>0</v>
      </c>
    </row>
    <row r="233" spans="2:2" x14ac:dyDescent="0.3">
      <c r="B233" s="26">
        <f>IF(AND(O233=0,P233=0,Q233=0,Y233=0),0,IF(OR(COUNTIFS(Items!$E:$E,O233,Items!$F:$F,P233,Items!$G:$G,Q233)=1,COUNTIFS(Items!$M:$M,O233,Items!$N:$N,P233,Items!$O:$O,Q233)=1,COUNTIFS(Items!$U:$U,O233,Items!$V:$V,P233,Items!$W:$W,Q233)=1),0,1))</f>
        <v>0</v>
      </c>
    </row>
    <row r="234" spans="2:2" x14ac:dyDescent="0.3">
      <c r="B234" s="26">
        <f>IF(AND(O234=0,P234=0,Q234=0,Y234=0),0,IF(OR(COUNTIFS(Items!$E:$E,O234,Items!$F:$F,P234,Items!$G:$G,Q234)=1,COUNTIFS(Items!$M:$M,O234,Items!$N:$N,P234,Items!$O:$O,Q234)=1,COUNTIFS(Items!$U:$U,O234,Items!$V:$V,P234,Items!$W:$W,Q234)=1),0,1))</f>
        <v>0</v>
      </c>
    </row>
    <row r="235" spans="2:2" x14ac:dyDescent="0.3">
      <c r="B235" s="26">
        <f>IF(AND(O235=0,P235=0,Q235=0,Y235=0),0,IF(OR(COUNTIFS(Items!$E:$E,O235,Items!$F:$F,P235,Items!$G:$G,Q235)=1,COUNTIFS(Items!$M:$M,O235,Items!$N:$N,P235,Items!$O:$O,Q235)=1,COUNTIFS(Items!$U:$U,O235,Items!$V:$V,P235,Items!$W:$W,Q235)=1),0,1))</f>
        <v>0</v>
      </c>
    </row>
    <row r="236" spans="2:2" x14ac:dyDescent="0.3">
      <c r="B236" s="26">
        <f>IF(AND(O236=0,P236=0,Q236=0,Y236=0),0,IF(OR(COUNTIFS(Items!$E:$E,O236,Items!$F:$F,P236,Items!$G:$G,Q236)=1,COUNTIFS(Items!$M:$M,O236,Items!$N:$N,P236,Items!$O:$O,Q236)=1,COUNTIFS(Items!$U:$U,O236,Items!$V:$V,P236,Items!$W:$W,Q236)=1),0,1))</f>
        <v>0</v>
      </c>
    </row>
    <row r="237" spans="2:2" x14ac:dyDescent="0.3">
      <c r="B237" s="26">
        <f>IF(AND(O237=0,P237=0,Q237=0,Y237=0),0,IF(OR(COUNTIFS(Items!$E:$E,O237,Items!$F:$F,P237,Items!$G:$G,Q237)=1,COUNTIFS(Items!$M:$M,O237,Items!$N:$N,P237,Items!$O:$O,Q237)=1,COUNTIFS(Items!$U:$U,O237,Items!$V:$V,P237,Items!$W:$W,Q237)=1),0,1))</f>
        <v>0</v>
      </c>
    </row>
    <row r="238" spans="2:2" x14ac:dyDescent="0.3">
      <c r="B238" s="26">
        <f>IF(AND(O238=0,P238=0,Q238=0,Y238=0),0,IF(OR(COUNTIFS(Items!$E:$E,O238,Items!$F:$F,P238,Items!$G:$G,Q238)=1,COUNTIFS(Items!$M:$M,O238,Items!$N:$N,P238,Items!$O:$O,Q238)=1,COUNTIFS(Items!$U:$U,O238,Items!$V:$V,P238,Items!$W:$W,Q238)=1),0,1))</f>
        <v>0</v>
      </c>
    </row>
    <row r="239" spans="2:2" x14ac:dyDescent="0.3">
      <c r="B239" s="26">
        <f>IF(AND(O239=0,P239=0,Q239=0,Y239=0),0,IF(OR(COUNTIFS(Items!$E:$E,O239,Items!$F:$F,P239,Items!$G:$G,Q239)=1,COUNTIFS(Items!$M:$M,O239,Items!$N:$N,P239,Items!$O:$O,Q239)=1,COUNTIFS(Items!$U:$U,O239,Items!$V:$V,P239,Items!$W:$W,Q239)=1),0,1))</f>
        <v>0</v>
      </c>
    </row>
    <row r="240" spans="2:2" x14ac:dyDescent="0.3">
      <c r="B240" s="26">
        <f>IF(AND(O240=0,P240=0,Q240=0,Y240=0),0,IF(OR(COUNTIFS(Items!$E:$E,O240,Items!$F:$F,P240,Items!$G:$G,Q240)=1,COUNTIFS(Items!$M:$M,O240,Items!$N:$N,P240,Items!$O:$O,Q240)=1,COUNTIFS(Items!$U:$U,O240,Items!$V:$V,P240,Items!$W:$W,Q240)=1),0,1))</f>
        <v>0</v>
      </c>
    </row>
    <row r="241" spans="2:2" x14ac:dyDescent="0.3">
      <c r="B241" s="26">
        <f>IF(AND(O241=0,P241=0,Q241=0,Y241=0),0,IF(OR(COUNTIFS(Items!$E:$E,O241,Items!$F:$F,P241,Items!$G:$G,Q241)=1,COUNTIFS(Items!$M:$M,O241,Items!$N:$N,P241,Items!$O:$O,Q241)=1,COUNTIFS(Items!$U:$U,O241,Items!$V:$V,P241,Items!$W:$W,Q241)=1),0,1))</f>
        <v>0</v>
      </c>
    </row>
    <row r="242" spans="2:2" x14ac:dyDescent="0.3">
      <c r="B242" s="26">
        <f>IF(AND(O242=0,P242=0,Q242=0,Y242=0),0,IF(OR(COUNTIFS(Items!$E:$E,O242,Items!$F:$F,P242,Items!$G:$G,Q242)=1,COUNTIFS(Items!$M:$M,O242,Items!$N:$N,P242,Items!$O:$O,Q242)=1,COUNTIFS(Items!$U:$U,O242,Items!$V:$V,P242,Items!$W:$W,Q242)=1),0,1))</f>
        <v>0</v>
      </c>
    </row>
    <row r="243" spans="2:2" x14ac:dyDescent="0.3">
      <c r="B243" s="26">
        <f>IF(AND(O243=0,P243=0,Q243=0,Y243=0),0,IF(OR(COUNTIFS(Items!$E:$E,O243,Items!$F:$F,P243,Items!$G:$G,Q243)=1,COUNTIFS(Items!$M:$M,O243,Items!$N:$N,P243,Items!$O:$O,Q243)=1,COUNTIFS(Items!$U:$U,O243,Items!$V:$V,P243,Items!$W:$W,Q243)=1),0,1))</f>
        <v>0</v>
      </c>
    </row>
    <row r="244" spans="2:2" x14ac:dyDescent="0.3">
      <c r="B244" s="26">
        <f>IF(AND(O244=0,P244=0,Q244=0,Y244=0),0,IF(OR(COUNTIFS(Items!$E:$E,O244,Items!$F:$F,P244,Items!$G:$G,Q244)=1,COUNTIFS(Items!$M:$M,O244,Items!$N:$N,P244,Items!$O:$O,Q244)=1,COUNTIFS(Items!$U:$U,O244,Items!$V:$V,P244,Items!$W:$W,Q244)=1),0,1))</f>
        <v>0</v>
      </c>
    </row>
    <row r="245" spans="2:2" x14ac:dyDescent="0.3">
      <c r="B245" s="26">
        <f>IF(AND(O245=0,P245=0,Q245=0,Y245=0),0,IF(OR(COUNTIFS(Items!$E:$E,O245,Items!$F:$F,P245,Items!$G:$G,Q245)=1,COUNTIFS(Items!$M:$M,O245,Items!$N:$N,P245,Items!$O:$O,Q245)=1,COUNTIFS(Items!$U:$U,O245,Items!$V:$V,P245,Items!$W:$W,Q245)=1),0,1))</f>
        <v>0</v>
      </c>
    </row>
    <row r="246" spans="2:2" x14ac:dyDescent="0.3">
      <c r="B246" s="26">
        <f>IF(AND(O246=0,P246=0,Q246=0,Y246=0),0,IF(OR(COUNTIFS(Items!$E:$E,O246,Items!$F:$F,P246,Items!$G:$G,Q246)=1,COUNTIFS(Items!$M:$M,O246,Items!$N:$N,P246,Items!$O:$O,Q246)=1,COUNTIFS(Items!$U:$U,O246,Items!$V:$V,P246,Items!$W:$W,Q246)=1),0,1))</f>
        <v>0</v>
      </c>
    </row>
    <row r="247" spans="2:2" x14ac:dyDescent="0.3">
      <c r="B247" s="26">
        <f>IF(AND(O247=0,P247=0,Q247=0,Y247=0),0,IF(OR(COUNTIFS(Items!$E:$E,O247,Items!$F:$F,P247,Items!$G:$G,Q247)=1,COUNTIFS(Items!$M:$M,O247,Items!$N:$N,P247,Items!$O:$O,Q247)=1,COUNTIFS(Items!$U:$U,O247,Items!$V:$V,P247,Items!$W:$W,Q247)=1),0,1))</f>
        <v>0</v>
      </c>
    </row>
    <row r="248" spans="2:2" x14ac:dyDescent="0.3">
      <c r="B248" s="26">
        <f>IF(AND(O248=0,P248=0,Q248=0,Y248=0),0,IF(OR(COUNTIFS(Items!$E:$E,O248,Items!$F:$F,P248,Items!$G:$G,Q248)=1,COUNTIFS(Items!$M:$M,O248,Items!$N:$N,P248,Items!$O:$O,Q248)=1,COUNTIFS(Items!$U:$U,O248,Items!$V:$V,P248,Items!$W:$W,Q248)=1),0,1))</f>
        <v>0</v>
      </c>
    </row>
    <row r="249" spans="2:2" x14ac:dyDescent="0.3">
      <c r="B249" s="26">
        <f>IF(AND(O249=0,P249=0,Q249=0,Y249=0),0,IF(OR(COUNTIFS(Items!$E:$E,O249,Items!$F:$F,P249,Items!$G:$G,Q249)=1,COUNTIFS(Items!$M:$M,O249,Items!$N:$N,P249,Items!$O:$O,Q249)=1,COUNTIFS(Items!$U:$U,O249,Items!$V:$V,P249,Items!$W:$W,Q249)=1),0,1))</f>
        <v>0</v>
      </c>
    </row>
    <row r="250" spans="2:2" x14ac:dyDescent="0.3">
      <c r="B250" s="26">
        <f>IF(AND(O250=0,P250=0,Q250=0,Y250=0),0,IF(OR(COUNTIFS(Items!$E:$E,O250,Items!$F:$F,P250,Items!$G:$G,Q250)=1,COUNTIFS(Items!$M:$M,O250,Items!$N:$N,P250,Items!$O:$O,Q250)=1,COUNTIFS(Items!$U:$U,O250,Items!$V:$V,P250,Items!$W:$W,Q250)=1),0,1))</f>
        <v>0</v>
      </c>
    </row>
    <row r="251" spans="2:2" x14ac:dyDescent="0.3">
      <c r="B251" s="26">
        <f>IF(AND(O251=0,P251=0,Q251=0,Y251=0),0,IF(OR(COUNTIFS(Items!$E:$E,O251,Items!$F:$F,P251,Items!$G:$G,Q251)=1,COUNTIFS(Items!$M:$M,O251,Items!$N:$N,P251,Items!$O:$O,Q251)=1,COUNTIFS(Items!$U:$U,O251,Items!$V:$V,P251,Items!$W:$W,Q251)=1),0,1))</f>
        <v>0</v>
      </c>
    </row>
    <row r="252" spans="2:2" x14ac:dyDescent="0.3">
      <c r="B252" s="26">
        <f>IF(AND(O252=0,P252=0,Q252=0,Y252=0),0,IF(OR(COUNTIFS(Items!$E:$E,O252,Items!$F:$F,P252,Items!$G:$G,Q252)=1,COUNTIFS(Items!$M:$M,O252,Items!$N:$N,P252,Items!$O:$O,Q252)=1,COUNTIFS(Items!$U:$U,O252,Items!$V:$V,P252,Items!$W:$W,Q252)=1),0,1))</f>
        <v>0</v>
      </c>
    </row>
    <row r="253" spans="2:2" x14ac:dyDescent="0.3">
      <c r="B253" s="26">
        <f>IF(AND(O253=0,P253=0,Q253=0,Y253=0),0,IF(OR(COUNTIFS(Items!$E:$E,O253,Items!$F:$F,P253,Items!$G:$G,Q253)=1,COUNTIFS(Items!$M:$M,O253,Items!$N:$N,P253,Items!$O:$O,Q253)=1,COUNTIFS(Items!$U:$U,O253,Items!$V:$V,P253,Items!$W:$W,Q253)=1),0,1))</f>
        <v>0</v>
      </c>
    </row>
    <row r="254" spans="2:2" x14ac:dyDescent="0.3">
      <c r="B254" s="26">
        <f>IF(AND(O254=0,P254=0,Q254=0,Y254=0),0,IF(OR(COUNTIFS(Items!$E:$E,O254,Items!$F:$F,P254,Items!$G:$G,Q254)=1,COUNTIFS(Items!$M:$M,O254,Items!$N:$N,P254,Items!$O:$O,Q254)=1,COUNTIFS(Items!$U:$U,O254,Items!$V:$V,P254,Items!$W:$W,Q254)=1),0,1))</f>
        <v>0</v>
      </c>
    </row>
    <row r="255" spans="2:2" x14ac:dyDescent="0.3">
      <c r="B255" s="26">
        <f>IF(AND(O255=0,P255=0,Q255=0,Y255=0),0,IF(OR(COUNTIFS(Items!$E:$E,O255,Items!$F:$F,P255,Items!$G:$G,Q255)=1,COUNTIFS(Items!$M:$M,O255,Items!$N:$N,P255,Items!$O:$O,Q255)=1,COUNTIFS(Items!$U:$U,O255,Items!$V:$V,P255,Items!$W:$W,Q255)=1),0,1))</f>
        <v>0</v>
      </c>
    </row>
    <row r="256" spans="2:2" x14ac:dyDescent="0.3">
      <c r="B256" s="26">
        <f>IF(AND(O256=0,P256=0,Q256=0,Y256=0),0,IF(OR(COUNTIFS(Items!$E:$E,O256,Items!$F:$F,P256,Items!$G:$G,Q256)=1,COUNTIFS(Items!$M:$M,O256,Items!$N:$N,P256,Items!$O:$O,Q256)=1,COUNTIFS(Items!$U:$U,O256,Items!$V:$V,P256,Items!$W:$W,Q256)=1),0,1))</f>
        <v>0</v>
      </c>
    </row>
    <row r="257" spans="2:2" x14ac:dyDescent="0.3">
      <c r="B257" s="26">
        <f>IF(AND(O257=0,P257=0,Q257=0,Y257=0),0,IF(OR(COUNTIFS(Items!$E:$E,O257,Items!$F:$F,P257,Items!$G:$G,Q257)=1,COUNTIFS(Items!$M:$M,O257,Items!$N:$N,P257,Items!$O:$O,Q257)=1,COUNTIFS(Items!$U:$U,O257,Items!$V:$V,P257,Items!$W:$W,Q257)=1),0,1))</f>
        <v>0</v>
      </c>
    </row>
    <row r="258" spans="2:2" x14ac:dyDescent="0.3">
      <c r="B258" s="26">
        <f>IF(AND(O258=0,P258=0,Q258=0,Y258=0),0,IF(OR(COUNTIFS(Items!$E:$E,O258,Items!$F:$F,P258,Items!$G:$G,Q258)=1,COUNTIFS(Items!$M:$M,O258,Items!$N:$N,P258,Items!$O:$O,Q258)=1,COUNTIFS(Items!$U:$U,O258,Items!$V:$V,P258,Items!$W:$W,Q258)=1),0,1))</f>
        <v>0</v>
      </c>
    </row>
    <row r="259" spans="2:2" x14ac:dyDescent="0.3">
      <c r="B259" s="26">
        <f>IF(AND(O259=0,P259=0,Q259=0,Y259=0),0,IF(OR(COUNTIFS(Items!$E:$E,O259,Items!$F:$F,P259,Items!$G:$G,Q259)=1,COUNTIFS(Items!$M:$M,O259,Items!$N:$N,P259,Items!$O:$O,Q259)=1,COUNTIFS(Items!$U:$U,O259,Items!$V:$V,P259,Items!$W:$W,Q259)=1),0,1))</f>
        <v>0</v>
      </c>
    </row>
    <row r="260" spans="2:2" x14ac:dyDescent="0.3">
      <c r="B260" s="26">
        <f>IF(AND(O260=0,P260=0,Q260=0,Y260=0),0,IF(OR(COUNTIFS(Items!$E:$E,O260,Items!$F:$F,P260,Items!$G:$G,Q260)=1,COUNTIFS(Items!$M:$M,O260,Items!$N:$N,P260,Items!$O:$O,Q260)=1,COUNTIFS(Items!$U:$U,O260,Items!$V:$V,P260,Items!$W:$W,Q260)=1),0,1))</f>
        <v>0</v>
      </c>
    </row>
    <row r="261" spans="2:2" x14ac:dyDescent="0.3">
      <c r="B261" s="26">
        <f>IF(AND(O261=0,P261=0,Q261=0,Y261=0),0,IF(OR(COUNTIFS(Items!$E:$E,O261,Items!$F:$F,P261,Items!$G:$G,Q261)=1,COUNTIFS(Items!$M:$M,O261,Items!$N:$N,P261,Items!$O:$O,Q261)=1,COUNTIFS(Items!$U:$U,O261,Items!$V:$V,P261,Items!$W:$W,Q261)=1),0,1))</f>
        <v>0</v>
      </c>
    </row>
    <row r="262" spans="2:2" x14ac:dyDescent="0.3">
      <c r="B262" s="26">
        <f>IF(AND(O262=0,P262=0,Q262=0,Y262=0),0,IF(OR(COUNTIFS(Items!$E:$E,O262,Items!$F:$F,P262,Items!$G:$G,Q262)=1,COUNTIFS(Items!$M:$M,O262,Items!$N:$N,P262,Items!$O:$O,Q262)=1,COUNTIFS(Items!$U:$U,O262,Items!$V:$V,P262,Items!$W:$W,Q262)=1),0,1))</f>
        <v>0</v>
      </c>
    </row>
    <row r="263" spans="2:2" x14ac:dyDescent="0.3">
      <c r="B263" s="26">
        <f>IF(AND(O263=0,P263=0,Q263=0,Y263=0),0,IF(OR(COUNTIFS(Items!$E:$E,O263,Items!$F:$F,P263,Items!$G:$G,Q263)=1,COUNTIFS(Items!$M:$M,O263,Items!$N:$N,P263,Items!$O:$O,Q263)=1,COUNTIFS(Items!$U:$U,O263,Items!$V:$V,P263,Items!$W:$W,Q263)=1),0,1))</f>
        <v>0</v>
      </c>
    </row>
    <row r="264" spans="2:2" x14ac:dyDescent="0.3">
      <c r="B264" s="26">
        <f>IF(AND(O264=0,P264=0,Q264=0,Y264=0),0,IF(OR(COUNTIFS(Items!$E:$E,O264,Items!$F:$F,P264,Items!$G:$G,Q264)=1,COUNTIFS(Items!$M:$M,O264,Items!$N:$N,P264,Items!$O:$O,Q264)=1,COUNTIFS(Items!$U:$U,O264,Items!$V:$V,P264,Items!$W:$W,Q264)=1),0,1))</f>
        <v>0</v>
      </c>
    </row>
    <row r="265" spans="2:2" x14ac:dyDescent="0.3">
      <c r="B265" s="26">
        <f>IF(AND(O265=0,P265=0,Q265=0,Y265=0),0,IF(OR(COUNTIFS(Items!$E:$E,O265,Items!$F:$F,P265,Items!$G:$G,Q265)=1,COUNTIFS(Items!$M:$M,O265,Items!$N:$N,P265,Items!$O:$O,Q265)=1,COUNTIFS(Items!$U:$U,O265,Items!$V:$V,P265,Items!$W:$W,Q265)=1),0,1))</f>
        <v>0</v>
      </c>
    </row>
    <row r="266" spans="2:2" x14ac:dyDescent="0.3">
      <c r="B266" s="26">
        <f>IF(AND(O266=0,P266=0,Q266=0,Y266=0),0,IF(OR(COUNTIFS(Items!$E:$E,O266,Items!$F:$F,P266,Items!$G:$G,Q266)=1,COUNTIFS(Items!$M:$M,O266,Items!$N:$N,P266,Items!$O:$O,Q266)=1,COUNTIFS(Items!$U:$U,O266,Items!$V:$V,P266,Items!$W:$W,Q266)=1),0,1))</f>
        <v>0</v>
      </c>
    </row>
    <row r="267" spans="2:2" x14ac:dyDescent="0.3">
      <c r="B267" s="26">
        <f>IF(AND(O267=0,P267=0,Q267=0,Y267=0),0,IF(OR(COUNTIFS(Items!$E:$E,O267,Items!$F:$F,P267,Items!$G:$G,Q267)=1,COUNTIFS(Items!$M:$M,O267,Items!$N:$N,P267,Items!$O:$O,Q267)=1,COUNTIFS(Items!$U:$U,O267,Items!$V:$V,P267,Items!$W:$W,Q267)=1),0,1))</f>
        <v>0</v>
      </c>
    </row>
    <row r="268" spans="2:2" x14ac:dyDescent="0.3">
      <c r="B268" s="26">
        <f>IF(AND(O268=0,P268=0,Q268=0,Y268=0),0,IF(OR(COUNTIFS(Items!$E:$E,O268,Items!$F:$F,P268,Items!$G:$G,Q268)=1,COUNTIFS(Items!$M:$M,O268,Items!$N:$N,P268,Items!$O:$O,Q268)=1,COUNTIFS(Items!$U:$U,O268,Items!$V:$V,P268,Items!$W:$W,Q268)=1),0,1))</f>
        <v>0</v>
      </c>
    </row>
    <row r="269" spans="2:2" x14ac:dyDescent="0.3">
      <c r="B269" s="26">
        <f>IF(AND(O269=0,P269=0,Q269=0,Y269=0),0,IF(OR(COUNTIFS(Items!$E:$E,O269,Items!$F:$F,P269,Items!$G:$G,Q269)=1,COUNTIFS(Items!$M:$M,O269,Items!$N:$N,P269,Items!$O:$O,Q269)=1,COUNTIFS(Items!$U:$U,O269,Items!$V:$V,P269,Items!$W:$W,Q269)=1),0,1))</f>
        <v>0</v>
      </c>
    </row>
    <row r="270" spans="2:2" x14ac:dyDescent="0.3">
      <c r="B270" s="26">
        <f>IF(AND(O270=0,P270=0,Q270=0,Y270=0),0,IF(OR(COUNTIFS(Items!$E:$E,O270,Items!$F:$F,P270,Items!$G:$G,Q270)=1,COUNTIFS(Items!$M:$M,O270,Items!$N:$N,P270,Items!$O:$O,Q270)=1,COUNTIFS(Items!$U:$U,O270,Items!$V:$V,P270,Items!$W:$W,Q270)=1),0,1))</f>
        <v>0</v>
      </c>
    </row>
    <row r="271" spans="2:2" x14ac:dyDescent="0.3">
      <c r="B271" s="26">
        <f>IF(AND(O271=0,P271=0,Q271=0,Y271=0),0,IF(OR(COUNTIFS(Items!$E:$E,O271,Items!$F:$F,P271,Items!$G:$G,Q271)=1,COUNTIFS(Items!$M:$M,O271,Items!$N:$N,P271,Items!$O:$O,Q271)=1,COUNTIFS(Items!$U:$U,O271,Items!$V:$V,P271,Items!$W:$W,Q271)=1),0,1))</f>
        <v>0</v>
      </c>
    </row>
    <row r="272" spans="2:2" x14ac:dyDescent="0.3">
      <c r="B272" s="26">
        <f>IF(AND(O272=0,P272=0,Q272=0,Y272=0),0,IF(OR(COUNTIFS(Items!$E:$E,O272,Items!$F:$F,P272,Items!$G:$G,Q272)=1,COUNTIFS(Items!$M:$M,O272,Items!$N:$N,P272,Items!$O:$O,Q272)=1,COUNTIFS(Items!$U:$U,O272,Items!$V:$V,P272,Items!$W:$W,Q272)=1),0,1))</f>
        <v>0</v>
      </c>
    </row>
    <row r="273" spans="2:2" x14ac:dyDescent="0.3">
      <c r="B273" s="26">
        <f>IF(AND(O273=0,P273=0,Q273=0,Y273=0),0,IF(OR(COUNTIFS(Items!$E:$E,O273,Items!$F:$F,P273,Items!$G:$G,Q273)=1,COUNTIFS(Items!$M:$M,O273,Items!$N:$N,P273,Items!$O:$O,Q273)=1,COUNTIFS(Items!$U:$U,O273,Items!$V:$V,P273,Items!$W:$W,Q273)=1),0,1))</f>
        <v>0</v>
      </c>
    </row>
    <row r="274" spans="2:2" x14ac:dyDescent="0.3">
      <c r="B274" s="26">
        <f>IF(AND(O274=0,P274=0,Q274=0,Y274=0),0,IF(OR(COUNTIFS(Items!$E:$E,O274,Items!$F:$F,P274,Items!$G:$G,Q274)=1,COUNTIFS(Items!$M:$M,O274,Items!$N:$N,P274,Items!$O:$O,Q274)=1,COUNTIFS(Items!$U:$U,O274,Items!$V:$V,P274,Items!$W:$W,Q274)=1),0,1))</f>
        <v>0</v>
      </c>
    </row>
    <row r="275" spans="2:2" x14ac:dyDescent="0.3">
      <c r="B275" s="26">
        <f>IF(AND(O275=0,P275=0,Q275=0,Y275=0),0,IF(OR(COUNTIFS(Items!$E:$E,O275,Items!$F:$F,P275,Items!$G:$G,Q275)=1,COUNTIFS(Items!$M:$M,O275,Items!$N:$N,P275,Items!$O:$O,Q275)=1,COUNTIFS(Items!$U:$U,O275,Items!$V:$V,P275,Items!$W:$W,Q275)=1),0,1))</f>
        <v>0</v>
      </c>
    </row>
    <row r="276" spans="2:2" x14ac:dyDescent="0.3">
      <c r="B276" s="26">
        <f>IF(AND(O276=0,P276=0,Q276=0,Y276=0),0,IF(OR(COUNTIFS(Items!$E:$E,O276,Items!$F:$F,P276,Items!$G:$G,Q276)=1,COUNTIFS(Items!$M:$M,O276,Items!$N:$N,P276,Items!$O:$O,Q276)=1,COUNTIFS(Items!$U:$U,O276,Items!$V:$V,P276,Items!$W:$W,Q276)=1),0,1))</f>
        <v>0</v>
      </c>
    </row>
    <row r="277" spans="2:2" x14ac:dyDescent="0.3">
      <c r="B277" s="26">
        <f>IF(AND(O277=0,P277=0,Q277=0,Y277=0),0,IF(OR(COUNTIFS(Items!$E:$E,O277,Items!$F:$F,P277,Items!$G:$G,Q277)=1,COUNTIFS(Items!$M:$M,O277,Items!$N:$N,P277,Items!$O:$O,Q277)=1,COUNTIFS(Items!$U:$U,O277,Items!$V:$V,P277,Items!$W:$W,Q277)=1),0,1))</f>
        <v>0</v>
      </c>
    </row>
    <row r="278" spans="2:2" x14ac:dyDescent="0.3">
      <c r="B278" s="26">
        <f>IF(AND(O278=0,P278=0,Q278=0,Y278=0),0,IF(OR(COUNTIFS(Items!$E:$E,O278,Items!$F:$F,P278,Items!$G:$G,Q278)=1,COUNTIFS(Items!$M:$M,O278,Items!$N:$N,P278,Items!$O:$O,Q278)=1,COUNTIFS(Items!$U:$U,O278,Items!$V:$V,P278,Items!$W:$W,Q278)=1),0,1))</f>
        <v>0</v>
      </c>
    </row>
    <row r="279" spans="2:2" x14ac:dyDescent="0.3">
      <c r="B279" s="26">
        <f>IF(AND(O279=0,P279=0,Q279=0,Y279=0),0,IF(OR(COUNTIFS(Items!$E:$E,O279,Items!$F:$F,P279,Items!$G:$G,Q279)=1,COUNTIFS(Items!$M:$M,O279,Items!$N:$N,P279,Items!$O:$O,Q279)=1,COUNTIFS(Items!$U:$U,O279,Items!$V:$V,P279,Items!$W:$W,Q279)=1),0,1))</f>
        <v>0</v>
      </c>
    </row>
    <row r="280" spans="2:2" x14ac:dyDescent="0.3">
      <c r="B280" s="26">
        <f>IF(AND(O280=0,P280=0,Q280=0,Y280=0),0,IF(OR(COUNTIFS(Items!$E:$E,O280,Items!$F:$F,P280,Items!$G:$G,Q280)=1,COUNTIFS(Items!$M:$M,O280,Items!$N:$N,P280,Items!$O:$O,Q280)=1,COUNTIFS(Items!$U:$U,O280,Items!$V:$V,P280,Items!$W:$W,Q280)=1),0,1))</f>
        <v>0</v>
      </c>
    </row>
    <row r="281" spans="2:2" x14ac:dyDescent="0.3">
      <c r="B281" s="26">
        <f>IF(AND(O281=0,P281=0,Q281=0,Y281=0),0,IF(OR(COUNTIFS(Items!$E:$E,O281,Items!$F:$F,P281,Items!$G:$G,Q281)=1,COUNTIFS(Items!$M:$M,O281,Items!$N:$N,P281,Items!$O:$O,Q281)=1,COUNTIFS(Items!$U:$U,O281,Items!$V:$V,P281,Items!$W:$W,Q281)=1),0,1))</f>
        <v>0</v>
      </c>
    </row>
    <row r="282" spans="2:2" x14ac:dyDescent="0.3">
      <c r="B282" s="26">
        <f>IF(AND(O282=0,P282=0,Q282=0,Y282=0),0,IF(OR(COUNTIFS(Items!$E:$E,O282,Items!$F:$F,P282,Items!$G:$G,Q282)=1,COUNTIFS(Items!$M:$M,O282,Items!$N:$N,P282,Items!$O:$O,Q282)=1,COUNTIFS(Items!$U:$U,O282,Items!$V:$V,P282,Items!$W:$W,Q282)=1),0,1))</f>
        <v>0</v>
      </c>
    </row>
    <row r="283" spans="2:2" x14ac:dyDescent="0.3">
      <c r="B283" s="26">
        <f>IF(AND(O283=0,P283=0,Q283=0,Y283=0),0,IF(OR(COUNTIFS(Items!$E:$E,O283,Items!$F:$F,P283,Items!$G:$G,Q283)=1,COUNTIFS(Items!$M:$M,O283,Items!$N:$N,P283,Items!$O:$O,Q283)=1,COUNTIFS(Items!$U:$U,O283,Items!$V:$V,P283,Items!$W:$W,Q283)=1),0,1))</f>
        <v>0</v>
      </c>
    </row>
    <row r="284" spans="2:2" x14ac:dyDescent="0.3">
      <c r="B284" s="26">
        <f>IF(AND(O284=0,P284=0,Q284=0,Y284=0),0,IF(OR(COUNTIFS(Items!$E:$E,O284,Items!$F:$F,P284,Items!$G:$G,Q284)=1,COUNTIFS(Items!$M:$M,O284,Items!$N:$N,P284,Items!$O:$O,Q284)=1,COUNTIFS(Items!$U:$U,O284,Items!$V:$V,P284,Items!$W:$W,Q284)=1),0,1))</f>
        <v>0</v>
      </c>
    </row>
    <row r="285" spans="2:2" x14ac:dyDescent="0.3">
      <c r="B285" s="26">
        <f>IF(AND(O285=0,P285=0,Q285=0,Y285=0),0,IF(OR(COUNTIFS(Items!$E:$E,O285,Items!$F:$F,P285,Items!$G:$G,Q285)=1,COUNTIFS(Items!$M:$M,O285,Items!$N:$N,P285,Items!$O:$O,Q285)=1,COUNTIFS(Items!$U:$U,O285,Items!$V:$V,P285,Items!$W:$W,Q285)=1),0,1))</f>
        <v>0</v>
      </c>
    </row>
    <row r="286" spans="2:2" x14ac:dyDescent="0.3">
      <c r="B286" s="26">
        <f>IF(AND(O286=0,P286=0,Q286=0,Y286=0),0,IF(OR(COUNTIFS(Items!$E:$E,O286,Items!$F:$F,P286,Items!$G:$G,Q286)=1,COUNTIFS(Items!$M:$M,O286,Items!$N:$N,P286,Items!$O:$O,Q286)=1,COUNTIFS(Items!$U:$U,O286,Items!$V:$V,P286,Items!$W:$W,Q286)=1),0,1))</f>
        <v>0</v>
      </c>
    </row>
    <row r="287" spans="2:2" x14ac:dyDescent="0.3">
      <c r="B287" s="26">
        <f>IF(AND(O287=0,P287=0,Q287=0,Y287=0),0,IF(OR(COUNTIFS(Items!$E:$E,O287,Items!$F:$F,P287,Items!$G:$G,Q287)=1,COUNTIFS(Items!$M:$M,O287,Items!$N:$N,P287,Items!$O:$O,Q287)=1,COUNTIFS(Items!$U:$U,O287,Items!$V:$V,P287,Items!$W:$W,Q287)=1),0,1))</f>
        <v>0</v>
      </c>
    </row>
    <row r="288" spans="2:2" x14ac:dyDescent="0.3">
      <c r="B288" s="26">
        <f>IF(AND(O288=0,P288=0,Q288=0,Y288=0),0,IF(OR(COUNTIFS(Items!$E:$E,O288,Items!$F:$F,P288,Items!$G:$G,Q288)=1,COUNTIFS(Items!$M:$M,O288,Items!$N:$N,P288,Items!$O:$O,Q288)=1,COUNTIFS(Items!$U:$U,O288,Items!$V:$V,P288,Items!$W:$W,Q288)=1),0,1))</f>
        <v>0</v>
      </c>
    </row>
    <row r="289" spans="2:2" x14ac:dyDescent="0.3">
      <c r="B289" s="26">
        <f>IF(AND(O289=0,P289=0,Q289=0,Y289=0),0,IF(OR(COUNTIFS(Items!$E:$E,O289,Items!$F:$F,P289,Items!$G:$G,Q289)=1,COUNTIFS(Items!$M:$M,O289,Items!$N:$N,P289,Items!$O:$O,Q289)=1,COUNTIFS(Items!$U:$U,O289,Items!$V:$V,P289,Items!$W:$W,Q289)=1),0,1))</f>
        <v>0</v>
      </c>
    </row>
    <row r="290" spans="2:2" x14ac:dyDescent="0.3">
      <c r="B290" s="26">
        <f>IF(AND(O290=0,P290=0,Q290=0,Y290=0),0,IF(OR(COUNTIFS(Items!$E:$E,O290,Items!$F:$F,P290,Items!$G:$G,Q290)=1,COUNTIFS(Items!$M:$M,O290,Items!$N:$N,P290,Items!$O:$O,Q290)=1,COUNTIFS(Items!$U:$U,O290,Items!$V:$V,P290,Items!$W:$W,Q290)=1),0,1))</f>
        <v>0</v>
      </c>
    </row>
    <row r="291" spans="2:2" x14ac:dyDescent="0.3">
      <c r="B291" s="26">
        <f>IF(AND(O291=0,P291=0,Q291=0,Y291=0),0,IF(OR(COUNTIFS(Items!$E:$E,O291,Items!$F:$F,P291,Items!$G:$G,Q291)=1,COUNTIFS(Items!$M:$M,O291,Items!$N:$N,P291,Items!$O:$O,Q291)=1,COUNTIFS(Items!$U:$U,O291,Items!$V:$V,P291,Items!$W:$W,Q291)=1),0,1))</f>
        <v>0</v>
      </c>
    </row>
    <row r="292" spans="2:2" x14ac:dyDescent="0.3">
      <c r="B292" s="26">
        <f>IF(AND(O292=0,P292=0,Q292=0,Y292=0),0,IF(OR(COUNTIFS(Items!$E:$E,O292,Items!$F:$F,P292,Items!$G:$G,Q292)=1,COUNTIFS(Items!$M:$M,O292,Items!$N:$N,P292,Items!$O:$O,Q292)=1,COUNTIFS(Items!$U:$U,O292,Items!$V:$V,P292,Items!$W:$W,Q292)=1),0,1))</f>
        <v>0</v>
      </c>
    </row>
    <row r="293" spans="2:2" x14ac:dyDescent="0.3">
      <c r="B293" s="26">
        <f>IF(AND(O293=0,P293=0,Q293=0,Y293=0),0,IF(OR(COUNTIFS(Items!$E:$E,O293,Items!$F:$F,P293,Items!$G:$G,Q293)=1,COUNTIFS(Items!$M:$M,O293,Items!$N:$N,P293,Items!$O:$O,Q293)=1,COUNTIFS(Items!$U:$U,O293,Items!$V:$V,P293,Items!$W:$W,Q293)=1),0,1))</f>
        <v>0</v>
      </c>
    </row>
    <row r="294" spans="2:2" x14ac:dyDescent="0.3">
      <c r="B294" s="26">
        <f>IF(AND(O294=0,P294=0,Q294=0,Y294=0),0,IF(OR(COUNTIFS(Items!$E:$E,O294,Items!$F:$F,P294,Items!$G:$G,Q294)=1,COUNTIFS(Items!$M:$M,O294,Items!$N:$N,P294,Items!$O:$O,Q294)=1,COUNTIFS(Items!$U:$U,O294,Items!$V:$V,P294,Items!$W:$W,Q294)=1),0,1))</f>
        <v>0</v>
      </c>
    </row>
    <row r="295" spans="2:2" x14ac:dyDescent="0.3">
      <c r="B295" s="26">
        <f>IF(AND(O295=0,P295=0,Q295=0,Y295=0),0,IF(OR(COUNTIFS(Items!$E:$E,O295,Items!$F:$F,P295,Items!$G:$G,Q295)=1,COUNTIFS(Items!$M:$M,O295,Items!$N:$N,P295,Items!$O:$O,Q295)=1,COUNTIFS(Items!$U:$U,O295,Items!$V:$V,P295,Items!$W:$W,Q295)=1),0,1))</f>
        <v>0</v>
      </c>
    </row>
    <row r="296" spans="2:2" x14ac:dyDescent="0.3">
      <c r="B296" s="26">
        <f>IF(AND(O296=0,P296=0,Q296=0,Y296=0),0,IF(OR(COUNTIFS(Items!$E:$E,O296,Items!$F:$F,P296,Items!$G:$G,Q296)=1,COUNTIFS(Items!$M:$M,O296,Items!$N:$N,P296,Items!$O:$O,Q296)=1,COUNTIFS(Items!$U:$U,O296,Items!$V:$V,P296,Items!$W:$W,Q296)=1),0,1))</f>
        <v>0</v>
      </c>
    </row>
    <row r="297" spans="2:2" x14ac:dyDescent="0.3">
      <c r="B297" s="26">
        <f>IF(AND(O297=0,P297=0,Q297=0,Y297=0),0,IF(OR(COUNTIFS(Items!$E:$E,O297,Items!$F:$F,P297,Items!$G:$G,Q297)=1,COUNTIFS(Items!$M:$M,O297,Items!$N:$N,P297,Items!$O:$O,Q297)=1,COUNTIFS(Items!$U:$U,O297,Items!$V:$V,P297,Items!$W:$W,Q297)=1),0,1))</f>
        <v>0</v>
      </c>
    </row>
    <row r="298" spans="2:2" x14ac:dyDescent="0.3">
      <c r="B298" s="26">
        <f>IF(AND(O298=0,P298=0,Q298=0,Y298=0),0,IF(OR(COUNTIFS(Items!$E:$E,O298,Items!$F:$F,P298,Items!$G:$G,Q298)=1,COUNTIFS(Items!$M:$M,O298,Items!$N:$N,P298,Items!$O:$O,Q298)=1,COUNTIFS(Items!$U:$U,O298,Items!$V:$V,P298,Items!$W:$W,Q298)=1),0,1))</f>
        <v>0</v>
      </c>
    </row>
    <row r="299" spans="2:2" x14ac:dyDescent="0.3">
      <c r="B299" s="26">
        <f>IF(AND(O299=0,P299=0,Q299=0,Y299=0),0,IF(OR(COUNTIFS(Items!$E:$E,O299,Items!$F:$F,P299,Items!$G:$G,Q299)=1,COUNTIFS(Items!$M:$M,O299,Items!$N:$N,P299,Items!$O:$O,Q299)=1,COUNTIFS(Items!$U:$U,O299,Items!$V:$V,P299,Items!$W:$W,Q299)=1),0,1))</f>
        <v>0</v>
      </c>
    </row>
    <row r="300" spans="2:2" x14ac:dyDescent="0.3">
      <c r="B300" s="26">
        <f>IF(AND(O300=0,P300=0,Q300=0,Y300=0),0,IF(OR(COUNTIFS(Items!$E:$E,O300,Items!$F:$F,P300,Items!$G:$G,Q300)=1,COUNTIFS(Items!$M:$M,O300,Items!$N:$N,P300,Items!$O:$O,Q300)=1,COUNTIFS(Items!$U:$U,O300,Items!$V:$V,P300,Items!$W:$W,Q300)=1),0,1))</f>
        <v>0</v>
      </c>
    </row>
    <row r="301" spans="2:2" x14ac:dyDescent="0.3">
      <c r="B301" s="26">
        <f>IF(AND(O301=0,P301=0,Q301=0,Y301=0),0,IF(OR(COUNTIFS(Items!$E:$E,O301,Items!$F:$F,P301,Items!$G:$G,Q301)=1,COUNTIFS(Items!$M:$M,O301,Items!$N:$N,P301,Items!$O:$O,Q301)=1,COUNTIFS(Items!$U:$U,O301,Items!$V:$V,P301,Items!$W:$W,Q301)=1),0,1))</f>
        <v>0</v>
      </c>
    </row>
    <row r="302" spans="2:2" x14ac:dyDescent="0.3">
      <c r="B302" s="26">
        <f>IF(AND(O302=0,P302=0,Q302=0,Y302=0),0,IF(OR(COUNTIFS(Items!$E:$E,O302,Items!$F:$F,P302,Items!$G:$G,Q302)=1,COUNTIFS(Items!$M:$M,O302,Items!$N:$N,P302,Items!$O:$O,Q302)=1,COUNTIFS(Items!$U:$U,O302,Items!$V:$V,P302,Items!$W:$W,Q302)=1),0,1))</f>
        <v>0</v>
      </c>
    </row>
  </sheetData>
  <conditionalFormatting sqref="A2 Y2:AB2 C2:W2">
    <cfRule type="cellIs" dxfId="240" priority="5" operator="notEqual">
      <formula>0</formula>
    </cfRule>
  </conditionalFormatting>
  <conditionalFormatting sqref="X2">
    <cfRule type="cellIs" dxfId="239" priority="4" operator="notEqual">
      <formula>0</formula>
    </cfRule>
  </conditionalFormatting>
  <conditionalFormatting sqref="B2:B1048576">
    <cfRule type="cellIs" dxfId="238" priority="1" operator="not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BE453"/>
  <sheetViews>
    <sheetView showGridLines="0" tabSelected="1" workbookViewId="0">
      <pane xSplit="20" ySplit="8" topLeftCell="U9" activePane="bottomRight" state="frozen"/>
      <selection pane="topRight" activeCell="U1" sqref="U1"/>
      <selection pane="bottomLeft" activeCell="A9" sqref="A9"/>
      <selection pane="bottomRight" activeCell="J3" sqref="J3"/>
    </sheetView>
  </sheetViews>
  <sheetFormatPr defaultRowHeight="13.8" x14ac:dyDescent="0.3"/>
  <cols>
    <col min="1" max="1" width="1.77734375" style="1" customWidth="1"/>
    <col min="2" max="2" width="4" style="1" bestFit="1" customWidth="1"/>
    <col min="3" max="3" width="1.77734375" style="1" customWidth="1"/>
    <col min="4" max="4" width="4.88671875" style="1" bestFit="1" customWidth="1"/>
    <col min="5" max="9" width="1.77734375" style="1" customWidth="1"/>
    <col min="10" max="10" width="40.77734375" style="1" customWidth="1"/>
    <col min="11" max="18" width="1.77734375" style="1" customWidth="1"/>
    <col min="19" max="19" width="15.77734375" style="1" customWidth="1"/>
    <col min="20" max="21" width="1.77734375" style="1" customWidth="1"/>
    <col min="22" max="57" width="12.77734375" style="1" customWidth="1"/>
    <col min="58" max="16384" width="8.88671875" style="1"/>
  </cols>
  <sheetData>
    <row r="1" spans="1:57" x14ac:dyDescent="0.3">
      <c r="B1" s="1" t="s">
        <v>149</v>
      </c>
      <c r="F1" s="1" t="s">
        <v>156</v>
      </c>
      <c r="V1" s="1">
        <f>COLUMN()</f>
        <v>22</v>
      </c>
      <c r="W1" s="1">
        <f>COLUMN()</f>
        <v>23</v>
      </c>
      <c r="X1" s="1">
        <f>COLUMN()</f>
        <v>24</v>
      </c>
      <c r="Y1" s="1">
        <f>COLUMN()</f>
        <v>25</v>
      </c>
      <c r="Z1" s="1">
        <f>COLUMN()</f>
        <v>26</v>
      </c>
      <c r="AA1" s="1">
        <f>COLUMN()</f>
        <v>27</v>
      </c>
      <c r="AB1" s="1">
        <f>COLUMN()</f>
        <v>28</v>
      </c>
      <c r="AC1" s="1">
        <f>COLUMN()</f>
        <v>29</v>
      </c>
      <c r="AD1" s="1">
        <f>COLUMN()</f>
        <v>30</v>
      </c>
      <c r="AE1" s="1">
        <f>COLUMN()</f>
        <v>31</v>
      </c>
      <c r="AF1" s="1">
        <f>COLUMN()</f>
        <v>32</v>
      </c>
      <c r="AG1" s="1">
        <f>COLUMN()</f>
        <v>33</v>
      </c>
      <c r="AH1" s="1">
        <f>COLUMN()</f>
        <v>34</v>
      </c>
      <c r="AI1" s="1">
        <f>COLUMN()</f>
        <v>35</v>
      </c>
      <c r="AJ1" s="1">
        <f>COLUMN()</f>
        <v>36</v>
      </c>
      <c r="AK1" s="1">
        <f>COLUMN()</f>
        <v>37</v>
      </c>
      <c r="AL1" s="1">
        <f>COLUMN()</f>
        <v>38</v>
      </c>
      <c r="AM1" s="1">
        <f>COLUMN()</f>
        <v>39</v>
      </c>
      <c r="AN1" s="1">
        <f>COLUMN()</f>
        <v>40</v>
      </c>
      <c r="AO1" s="1">
        <f>COLUMN()</f>
        <v>41</v>
      </c>
      <c r="AP1" s="1">
        <f>COLUMN()</f>
        <v>42</v>
      </c>
      <c r="AQ1" s="1">
        <f>COLUMN()</f>
        <v>43</v>
      </c>
      <c r="AR1" s="1">
        <f>COLUMN()</f>
        <v>44</v>
      </c>
      <c r="AS1" s="1">
        <f>COLUMN()</f>
        <v>45</v>
      </c>
      <c r="AT1" s="1">
        <f>COLUMN()</f>
        <v>46</v>
      </c>
      <c r="AU1" s="1">
        <f>COLUMN()</f>
        <v>47</v>
      </c>
      <c r="AV1" s="1">
        <f>COLUMN()</f>
        <v>48</v>
      </c>
      <c r="AW1" s="1">
        <f>COLUMN()</f>
        <v>49</v>
      </c>
      <c r="AX1" s="1">
        <f>COLUMN()</f>
        <v>50</v>
      </c>
      <c r="AY1" s="1">
        <f>COLUMN()</f>
        <v>51</v>
      </c>
      <c r="AZ1" s="1">
        <f>COLUMN()</f>
        <v>52</v>
      </c>
      <c r="BA1" s="1">
        <f>COLUMN()</f>
        <v>53</v>
      </c>
      <c r="BB1" s="1">
        <f>COLUMN()</f>
        <v>54</v>
      </c>
      <c r="BC1" s="1">
        <f>COLUMN()</f>
        <v>55</v>
      </c>
      <c r="BD1" s="1">
        <f>COLUMN()</f>
        <v>56</v>
      </c>
      <c r="BE1" s="1">
        <f>COLUMN()</f>
        <v>57</v>
      </c>
    </row>
    <row r="2" spans="1:57" x14ac:dyDescent="0.3">
      <c r="J2" s="1" t="s">
        <v>204</v>
      </c>
    </row>
    <row r="3" spans="1:57" x14ac:dyDescent="0.3">
      <c r="J3" s="28" t="s">
        <v>201</v>
      </c>
    </row>
    <row r="5" spans="1:57" x14ac:dyDescent="0.3">
      <c r="S5" s="19" t="s">
        <v>150</v>
      </c>
      <c r="V5" s="1">
        <f>MAX($U5:U5)+1</f>
        <v>1</v>
      </c>
      <c r="W5" s="1">
        <f>MAX($U5:V5)+1</f>
        <v>2</v>
      </c>
      <c r="X5" s="1">
        <f>MAX($U5:W5)+1</f>
        <v>3</v>
      </c>
      <c r="Y5" s="1">
        <f>MAX($U5:X5)+1</f>
        <v>4</v>
      </c>
      <c r="Z5" s="1">
        <f>MAX($U5:Y5)+1</f>
        <v>5</v>
      </c>
      <c r="AA5" s="1">
        <f>MAX($U5:Z5)+1</f>
        <v>6</v>
      </c>
      <c r="AB5" s="1">
        <f>MAX($U5:AA5)+1</f>
        <v>7</v>
      </c>
      <c r="AC5" s="1">
        <f>MAX($U5:AB5)+1</f>
        <v>8</v>
      </c>
      <c r="AD5" s="1">
        <f>MAX($U5:AC5)+1</f>
        <v>9</v>
      </c>
      <c r="AE5" s="1">
        <f>MAX($U5:AD5)+1</f>
        <v>10</v>
      </c>
      <c r="AF5" s="1">
        <f>MAX($U5:AE5)+1</f>
        <v>11</v>
      </c>
      <c r="AG5" s="1">
        <f>MAX($U5:AF5)+1</f>
        <v>12</v>
      </c>
      <c r="AH5" s="1">
        <f>MAX($U5:AG5)+1</f>
        <v>13</v>
      </c>
      <c r="AI5" s="1">
        <f>MAX($U5:AH5)+1</f>
        <v>14</v>
      </c>
      <c r="AJ5" s="1">
        <f>MAX($U5:AI5)+1</f>
        <v>15</v>
      </c>
      <c r="AK5" s="1">
        <f>MAX($U5:AJ5)+1</f>
        <v>16</v>
      </c>
      <c r="AL5" s="1">
        <f>MAX($U5:AK5)+1</f>
        <v>17</v>
      </c>
      <c r="AM5" s="1">
        <f>MAX($U5:AL5)+1</f>
        <v>18</v>
      </c>
      <c r="AN5" s="1">
        <f>MAX($U5:AM5)+1</f>
        <v>19</v>
      </c>
      <c r="AO5" s="1">
        <f>MAX($U5:AN5)+1</f>
        <v>20</v>
      </c>
      <c r="AP5" s="1">
        <f>MAX($U5:AO5)+1</f>
        <v>21</v>
      </c>
      <c r="AQ5" s="1">
        <f>MAX($U5:AP5)+1</f>
        <v>22</v>
      </c>
      <c r="AR5" s="1">
        <f>MAX($U5:AQ5)+1</f>
        <v>23</v>
      </c>
      <c r="AS5" s="1">
        <f>MAX($U5:AR5)+1</f>
        <v>24</v>
      </c>
      <c r="AT5" s="1">
        <f>MAX($U5:AS5)+1</f>
        <v>25</v>
      </c>
      <c r="AU5" s="1">
        <f>MAX($U5:AT5)+1</f>
        <v>26</v>
      </c>
      <c r="AV5" s="1">
        <f>MAX($U5:AU5)+1</f>
        <v>27</v>
      </c>
      <c r="AW5" s="1">
        <f>MAX($U5:AV5)+1</f>
        <v>28</v>
      </c>
      <c r="AX5" s="1">
        <f>MAX($U5:AW5)+1</f>
        <v>29</v>
      </c>
      <c r="AY5" s="1">
        <f>MAX($U5:AX5)+1</f>
        <v>30</v>
      </c>
      <c r="AZ5" s="1">
        <f>MAX($U5:AY5)+1</f>
        <v>31</v>
      </c>
      <c r="BA5" s="1">
        <f>MAX($U5:AZ5)+1</f>
        <v>32</v>
      </c>
      <c r="BB5" s="1">
        <f>MAX($U5:BA5)+1</f>
        <v>33</v>
      </c>
      <c r="BC5" s="1">
        <f>MAX($U5:BB5)+1</f>
        <v>34</v>
      </c>
      <c r="BD5" s="1">
        <f>MAX($U5:BC5)+1</f>
        <v>35</v>
      </c>
      <c r="BE5" s="1">
        <f>MAX($U5:BD5)+1</f>
        <v>36</v>
      </c>
    </row>
    <row r="6" spans="1:57" x14ac:dyDescent="0.3">
      <c r="S6" s="17">
        <v>45292</v>
      </c>
      <c r="V6" s="16">
        <f>IF(V5=1,$S$6,U7+1)</f>
        <v>45292</v>
      </c>
      <c r="W6" s="16">
        <f t="shared" ref="W6:AE6" si="0">IF(W5=1,$S$6,V7+1)</f>
        <v>45323</v>
      </c>
      <c r="X6" s="16">
        <f t="shared" si="0"/>
        <v>45352</v>
      </c>
      <c r="Y6" s="16">
        <f t="shared" si="0"/>
        <v>45383</v>
      </c>
      <c r="Z6" s="16">
        <f t="shared" si="0"/>
        <v>45413</v>
      </c>
      <c r="AA6" s="16">
        <f t="shared" si="0"/>
        <v>45444</v>
      </c>
      <c r="AB6" s="16">
        <f t="shared" si="0"/>
        <v>45474</v>
      </c>
      <c r="AC6" s="16">
        <f t="shared" si="0"/>
        <v>45505</v>
      </c>
      <c r="AD6" s="16">
        <f t="shared" si="0"/>
        <v>45536</v>
      </c>
      <c r="AE6" s="16">
        <f t="shared" si="0"/>
        <v>45566</v>
      </c>
      <c r="AF6" s="16">
        <f t="shared" ref="AF6" si="1">IF(AF5=1,$S$6,AE7+1)</f>
        <v>45597</v>
      </c>
      <c r="AG6" s="16">
        <f t="shared" ref="AG6" si="2">IF(AG5=1,$S$6,AF7+1)</f>
        <v>45627</v>
      </c>
      <c r="AH6" s="16">
        <f t="shared" ref="AH6" si="3">IF(AH5=1,$S$6,AG7+1)</f>
        <v>45658</v>
      </c>
      <c r="AI6" s="16">
        <f t="shared" ref="AI6" si="4">IF(AI5=1,$S$6,AH7+1)</f>
        <v>45689</v>
      </c>
      <c r="AJ6" s="16">
        <f t="shared" ref="AJ6" si="5">IF(AJ5=1,$S$6,AI7+1)</f>
        <v>45717</v>
      </c>
      <c r="AK6" s="16">
        <f t="shared" ref="AK6" si="6">IF(AK5=1,$S$6,AJ7+1)</f>
        <v>45748</v>
      </c>
      <c r="AL6" s="16">
        <f t="shared" ref="AL6" si="7">IF(AL5=1,$S$6,AK7+1)</f>
        <v>45778</v>
      </c>
      <c r="AM6" s="16">
        <f t="shared" ref="AM6" si="8">IF(AM5=1,$S$6,AL7+1)</f>
        <v>45809</v>
      </c>
      <c r="AN6" s="16">
        <f t="shared" ref="AN6" si="9">IF(AN5=1,$S$6,AM7+1)</f>
        <v>45839</v>
      </c>
      <c r="AO6" s="16">
        <f t="shared" ref="AO6" si="10">IF(AO5=1,$S$6,AN7+1)</f>
        <v>45870</v>
      </c>
      <c r="AP6" s="16">
        <f t="shared" ref="AP6" si="11">IF(AP5=1,$S$6,AO7+1)</f>
        <v>45901</v>
      </c>
      <c r="AQ6" s="16">
        <f t="shared" ref="AQ6" si="12">IF(AQ5=1,$S$6,AP7+1)</f>
        <v>45931</v>
      </c>
      <c r="AR6" s="16">
        <f t="shared" ref="AR6" si="13">IF(AR5=1,$S$6,AQ7+1)</f>
        <v>45962</v>
      </c>
      <c r="AS6" s="16">
        <f t="shared" ref="AS6" si="14">IF(AS5=1,$S$6,AR7+1)</f>
        <v>45992</v>
      </c>
      <c r="AT6" s="16">
        <f t="shared" ref="AT6" si="15">IF(AT5=1,$S$6,AS7+1)</f>
        <v>46023</v>
      </c>
      <c r="AU6" s="16">
        <f t="shared" ref="AU6" si="16">IF(AU5=1,$S$6,AT7+1)</f>
        <v>46054</v>
      </c>
      <c r="AV6" s="16">
        <f t="shared" ref="AV6" si="17">IF(AV5=1,$S$6,AU7+1)</f>
        <v>46082</v>
      </c>
      <c r="AW6" s="16">
        <f t="shared" ref="AW6" si="18">IF(AW5=1,$S$6,AV7+1)</f>
        <v>46113</v>
      </c>
      <c r="AX6" s="16">
        <f t="shared" ref="AX6" si="19">IF(AX5=1,$S$6,AW7+1)</f>
        <v>46143</v>
      </c>
      <c r="AY6" s="16">
        <f t="shared" ref="AY6" si="20">IF(AY5=1,$S$6,AX7+1)</f>
        <v>46174</v>
      </c>
      <c r="AZ6" s="16">
        <f t="shared" ref="AZ6" si="21">IF(AZ5=1,$S$6,AY7+1)</f>
        <v>46204</v>
      </c>
      <c r="BA6" s="16">
        <f t="shared" ref="BA6" si="22">IF(BA5=1,$S$6,AZ7+1)</f>
        <v>46235</v>
      </c>
      <c r="BB6" s="16">
        <f t="shared" ref="BB6" si="23">IF(BB5=1,$S$6,BA7+1)</f>
        <v>46266</v>
      </c>
      <c r="BC6" s="16">
        <f t="shared" ref="BC6" si="24">IF(BC5=1,$S$6,BB7+1)</f>
        <v>46296</v>
      </c>
      <c r="BD6" s="16">
        <f t="shared" ref="BD6" si="25">IF(BD5=1,$S$6,BC7+1)</f>
        <v>46327</v>
      </c>
      <c r="BE6" s="16">
        <f t="shared" ref="BE6" si="26">IF(BE5=1,$S$6,BD7+1)</f>
        <v>46357</v>
      </c>
    </row>
    <row r="7" spans="1:57" s="4" customFormat="1" x14ac:dyDescent="0.3">
      <c r="H7" s="5" t="s">
        <v>148</v>
      </c>
      <c r="I7" s="5"/>
      <c r="J7" s="5"/>
      <c r="S7" s="18">
        <f ca="1">MAX($U7:INDIRECT(ADDRESS(ROW(),SUMIFS($1:$1,$5:$5,MAX($5:$5)))))</f>
        <v>46387</v>
      </c>
      <c r="V7" s="15">
        <f>EOMONTH(V6,0)</f>
        <v>45322</v>
      </c>
      <c r="W7" s="15">
        <f t="shared" ref="W7:AE7" si="27">EOMONTH(W6,0)</f>
        <v>45351</v>
      </c>
      <c r="X7" s="15">
        <f t="shared" si="27"/>
        <v>45382</v>
      </c>
      <c r="Y7" s="15">
        <f t="shared" si="27"/>
        <v>45412</v>
      </c>
      <c r="Z7" s="15">
        <f t="shared" si="27"/>
        <v>45443</v>
      </c>
      <c r="AA7" s="15">
        <f t="shared" si="27"/>
        <v>45473</v>
      </c>
      <c r="AB7" s="15">
        <f t="shared" si="27"/>
        <v>45504</v>
      </c>
      <c r="AC7" s="15">
        <f t="shared" si="27"/>
        <v>45535</v>
      </c>
      <c r="AD7" s="15">
        <f t="shared" si="27"/>
        <v>45565</v>
      </c>
      <c r="AE7" s="15">
        <f t="shared" si="27"/>
        <v>45596</v>
      </c>
      <c r="AF7" s="15">
        <f t="shared" ref="AF7" si="28">EOMONTH(AF6,0)</f>
        <v>45626</v>
      </c>
      <c r="AG7" s="15">
        <f t="shared" ref="AG7" si="29">EOMONTH(AG6,0)</f>
        <v>45657</v>
      </c>
      <c r="AH7" s="15">
        <f t="shared" ref="AH7" si="30">EOMONTH(AH6,0)</f>
        <v>45688</v>
      </c>
      <c r="AI7" s="15">
        <f t="shared" ref="AI7" si="31">EOMONTH(AI6,0)</f>
        <v>45716</v>
      </c>
      <c r="AJ7" s="15">
        <f t="shared" ref="AJ7" si="32">EOMONTH(AJ6,0)</f>
        <v>45747</v>
      </c>
      <c r="AK7" s="15">
        <f t="shared" ref="AK7" si="33">EOMONTH(AK6,0)</f>
        <v>45777</v>
      </c>
      <c r="AL7" s="15">
        <f t="shared" ref="AL7" si="34">EOMONTH(AL6,0)</f>
        <v>45808</v>
      </c>
      <c r="AM7" s="15">
        <f t="shared" ref="AM7" si="35">EOMONTH(AM6,0)</f>
        <v>45838</v>
      </c>
      <c r="AN7" s="15">
        <f t="shared" ref="AN7" si="36">EOMONTH(AN6,0)</f>
        <v>45869</v>
      </c>
      <c r="AO7" s="15">
        <f t="shared" ref="AO7" si="37">EOMONTH(AO6,0)</f>
        <v>45900</v>
      </c>
      <c r="AP7" s="15">
        <f t="shared" ref="AP7" si="38">EOMONTH(AP6,0)</f>
        <v>45930</v>
      </c>
      <c r="AQ7" s="15">
        <f t="shared" ref="AQ7" si="39">EOMONTH(AQ6,0)</f>
        <v>45961</v>
      </c>
      <c r="AR7" s="15">
        <f t="shared" ref="AR7" si="40">EOMONTH(AR6,0)</f>
        <v>45991</v>
      </c>
      <c r="AS7" s="15">
        <f t="shared" ref="AS7" si="41">EOMONTH(AS6,0)</f>
        <v>46022</v>
      </c>
      <c r="AT7" s="15">
        <f t="shared" ref="AT7" si="42">EOMONTH(AT6,0)</f>
        <v>46053</v>
      </c>
      <c r="AU7" s="15">
        <f t="shared" ref="AU7" si="43">EOMONTH(AU6,0)</f>
        <v>46081</v>
      </c>
      <c r="AV7" s="15">
        <f t="shared" ref="AV7" si="44">EOMONTH(AV6,0)</f>
        <v>46112</v>
      </c>
      <c r="AW7" s="15">
        <f t="shared" ref="AW7" si="45">EOMONTH(AW6,0)</f>
        <v>46142</v>
      </c>
      <c r="AX7" s="15">
        <f t="shared" ref="AX7" si="46">EOMONTH(AX6,0)</f>
        <v>46173</v>
      </c>
      <c r="AY7" s="15">
        <f t="shared" ref="AY7" si="47">EOMONTH(AY6,0)</f>
        <v>46203</v>
      </c>
      <c r="AZ7" s="15">
        <f t="shared" ref="AZ7" si="48">EOMONTH(AZ6,0)</f>
        <v>46234</v>
      </c>
      <c r="BA7" s="15">
        <f t="shared" ref="BA7" si="49">EOMONTH(BA6,0)</f>
        <v>46265</v>
      </c>
      <c r="BB7" s="15">
        <f t="shared" ref="BB7" si="50">EOMONTH(BB6,0)</f>
        <v>46295</v>
      </c>
      <c r="BC7" s="15">
        <f t="shared" ref="BC7" si="51">EOMONTH(BC6,0)</f>
        <v>46326</v>
      </c>
      <c r="BD7" s="15">
        <f t="shared" ref="BD7" si="52">EOMONTH(BD6,0)</f>
        <v>46356</v>
      </c>
      <c r="BE7" s="15">
        <f t="shared" ref="BE7" si="53">EOMONTH(BE6,0)</f>
        <v>46387</v>
      </c>
    </row>
    <row r="8" spans="1:57" ht="4.95" customHeight="1" x14ac:dyDescent="0.3"/>
    <row r="9" spans="1:57" ht="4.95" customHeight="1" x14ac:dyDescent="0.3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</row>
    <row r="10" spans="1:57" ht="4.95" customHeight="1" x14ac:dyDescent="0.3"/>
    <row r="11" spans="1:57" x14ac:dyDescent="0.3">
      <c r="H11" s="3" t="s">
        <v>181</v>
      </c>
      <c r="I11" s="3"/>
      <c r="J11" s="3"/>
      <c r="S11" s="1">
        <f>S13-S35</f>
        <v>0</v>
      </c>
      <c r="V11" s="1">
        <f t="shared" ref="V11:BE11" si="54">V13-V35</f>
        <v>0</v>
      </c>
      <c r="W11" s="1">
        <f t="shared" ca="1" si="54"/>
        <v>0</v>
      </c>
      <c r="X11" s="1">
        <f ca="1">X13-X35</f>
        <v>0</v>
      </c>
      <c r="Y11" s="1">
        <f t="shared" ca="1" si="54"/>
        <v>1.862645149230957E-9</v>
      </c>
      <c r="Z11" s="1">
        <f t="shared" ca="1" si="54"/>
        <v>0</v>
      </c>
      <c r="AA11" s="1">
        <f t="shared" ca="1" si="54"/>
        <v>0</v>
      </c>
      <c r="AB11" s="1">
        <f t="shared" ca="1" si="54"/>
        <v>0</v>
      </c>
      <c r="AC11" s="1">
        <f t="shared" ca="1" si="54"/>
        <v>0</v>
      </c>
      <c r="AD11" s="1">
        <f t="shared" ca="1" si="54"/>
        <v>0</v>
      </c>
      <c r="AE11" s="1">
        <f t="shared" ca="1" si="54"/>
        <v>0</v>
      </c>
      <c r="AF11" s="1">
        <f t="shared" ca="1" si="54"/>
        <v>0</v>
      </c>
      <c r="AG11" s="1">
        <f t="shared" ca="1" si="54"/>
        <v>0</v>
      </c>
      <c r="AH11" s="1">
        <f t="shared" ca="1" si="54"/>
        <v>0</v>
      </c>
      <c r="AI11" s="1">
        <f t="shared" ca="1" si="54"/>
        <v>0</v>
      </c>
      <c r="AJ11" s="1">
        <f t="shared" ca="1" si="54"/>
        <v>0</v>
      </c>
      <c r="AK11" s="1">
        <f t="shared" ca="1" si="54"/>
        <v>0</v>
      </c>
      <c r="AL11" s="1">
        <f t="shared" ca="1" si="54"/>
        <v>0</v>
      </c>
      <c r="AM11" s="1">
        <f t="shared" ca="1" si="54"/>
        <v>0</v>
      </c>
      <c r="AN11" s="1">
        <f t="shared" ca="1" si="54"/>
        <v>0</v>
      </c>
      <c r="AO11" s="1">
        <f t="shared" ca="1" si="54"/>
        <v>0</v>
      </c>
      <c r="AP11" s="1">
        <f t="shared" ca="1" si="54"/>
        <v>0</v>
      </c>
      <c r="AQ11" s="1">
        <f t="shared" ca="1" si="54"/>
        <v>0</v>
      </c>
      <c r="AR11" s="1">
        <f t="shared" ca="1" si="54"/>
        <v>0</v>
      </c>
      <c r="AS11" s="1">
        <f t="shared" ca="1" si="54"/>
        <v>0</v>
      </c>
      <c r="AT11" s="1">
        <f t="shared" ca="1" si="54"/>
        <v>0</v>
      </c>
      <c r="AU11" s="1">
        <f t="shared" ca="1" si="54"/>
        <v>0</v>
      </c>
      <c r="AV11" s="1">
        <f t="shared" ca="1" si="54"/>
        <v>0</v>
      </c>
      <c r="AW11" s="1">
        <f t="shared" ca="1" si="54"/>
        <v>0</v>
      </c>
      <c r="AX11" s="1">
        <f t="shared" ca="1" si="54"/>
        <v>0</v>
      </c>
      <c r="AY11" s="1">
        <f t="shared" ca="1" si="54"/>
        <v>0</v>
      </c>
      <c r="AZ11" s="1">
        <f t="shared" ca="1" si="54"/>
        <v>0</v>
      </c>
      <c r="BA11" s="1">
        <f t="shared" ca="1" si="54"/>
        <v>0</v>
      </c>
      <c r="BB11" s="1">
        <f t="shared" ca="1" si="54"/>
        <v>0</v>
      </c>
      <c r="BC11" s="1">
        <f t="shared" ca="1" si="54"/>
        <v>0</v>
      </c>
      <c r="BD11" s="1">
        <f t="shared" ca="1" si="54"/>
        <v>0</v>
      </c>
      <c r="BE11" s="1">
        <f t="shared" ca="1" si="54"/>
        <v>0</v>
      </c>
    </row>
    <row r="13" spans="1:57" x14ac:dyDescent="0.3">
      <c r="H13" s="3" t="s">
        <v>177</v>
      </c>
      <c r="I13" s="3"/>
      <c r="J13" s="3"/>
      <c r="S13" s="1">
        <f>S15+S17+S27</f>
        <v>0</v>
      </c>
      <c r="V13" s="1">
        <f>V15+V17+V27</f>
        <v>0</v>
      </c>
      <c r="W13" s="1">
        <f t="shared" ref="W13:BE13" ca="1" si="55">W15+W17+W27</f>
        <v>-2042273.9634059998</v>
      </c>
      <c r="X13" s="1">
        <f t="shared" ca="1" si="55"/>
        <v>1275022.4669193989</v>
      </c>
      <c r="Y13" s="1">
        <f t="shared" ca="1" si="55"/>
        <v>1513536.2162134014</v>
      </c>
      <c r="Z13" s="1">
        <f t="shared" ca="1" si="55"/>
        <v>-2757078.8115475085</v>
      </c>
      <c r="AA13" s="1">
        <f t="shared" ca="1" si="55"/>
        <v>-7529890.0683892109</v>
      </c>
      <c r="AB13" s="1">
        <f t="shared" ca="1" si="55"/>
        <v>-13135152.20446991</v>
      </c>
      <c r="AC13" s="1">
        <f t="shared" ca="1" si="55"/>
        <v>-14473135.612672912</v>
      </c>
      <c r="AD13" s="1">
        <f t="shared" ca="1" si="55"/>
        <v>-15343674.545572909</v>
      </c>
      <c r="AE13" s="1">
        <f t="shared" ca="1" si="55"/>
        <v>-15343674.545572909</v>
      </c>
      <c r="AF13" s="1">
        <f t="shared" ca="1" si="55"/>
        <v>-15343674.545572909</v>
      </c>
      <c r="AG13" s="1">
        <f t="shared" ca="1" si="55"/>
        <v>-15343674.545572909</v>
      </c>
      <c r="AH13" s="1">
        <f t="shared" ca="1" si="55"/>
        <v>-15343674.545572909</v>
      </c>
      <c r="AI13" s="1">
        <f t="shared" ca="1" si="55"/>
        <v>-15343674.545572909</v>
      </c>
      <c r="AJ13" s="1">
        <f t="shared" ca="1" si="55"/>
        <v>-15343674.545572909</v>
      </c>
      <c r="AK13" s="1">
        <f t="shared" ca="1" si="55"/>
        <v>-15343674.545572909</v>
      </c>
      <c r="AL13" s="1">
        <f t="shared" ca="1" si="55"/>
        <v>-15343674.545572909</v>
      </c>
      <c r="AM13" s="1">
        <f t="shared" ca="1" si="55"/>
        <v>-15343674.545572909</v>
      </c>
      <c r="AN13" s="1">
        <f t="shared" ca="1" si="55"/>
        <v>-15343674.545572909</v>
      </c>
      <c r="AO13" s="1">
        <f t="shared" ca="1" si="55"/>
        <v>-15343674.545572909</v>
      </c>
      <c r="AP13" s="1">
        <f t="shared" ca="1" si="55"/>
        <v>-15343674.545572909</v>
      </c>
      <c r="AQ13" s="1">
        <f t="shared" ca="1" si="55"/>
        <v>-15343674.545572909</v>
      </c>
      <c r="AR13" s="1">
        <f t="shared" ca="1" si="55"/>
        <v>-15343674.545572909</v>
      </c>
      <c r="AS13" s="1">
        <f t="shared" ca="1" si="55"/>
        <v>-15343674.545572909</v>
      </c>
      <c r="AT13" s="1">
        <f t="shared" ca="1" si="55"/>
        <v>-15343674.545572909</v>
      </c>
      <c r="AU13" s="1">
        <f t="shared" ca="1" si="55"/>
        <v>-15343674.545572909</v>
      </c>
      <c r="AV13" s="1">
        <f t="shared" ca="1" si="55"/>
        <v>-15343674.545572909</v>
      </c>
      <c r="AW13" s="1">
        <f t="shared" ca="1" si="55"/>
        <v>-15343674.545572909</v>
      </c>
      <c r="AX13" s="1">
        <f t="shared" ca="1" si="55"/>
        <v>-15343674.545572909</v>
      </c>
      <c r="AY13" s="1">
        <f t="shared" ca="1" si="55"/>
        <v>-15343674.545572909</v>
      </c>
      <c r="AZ13" s="1">
        <f t="shared" ca="1" si="55"/>
        <v>-15343674.545572909</v>
      </c>
      <c r="BA13" s="1">
        <f t="shared" ca="1" si="55"/>
        <v>-15343674.545572909</v>
      </c>
      <c r="BB13" s="1">
        <f t="shared" ca="1" si="55"/>
        <v>-15343674.545572909</v>
      </c>
      <c r="BC13" s="1">
        <f t="shared" ca="1" si="55"/>
        <v>-15343674.545572909</v>
      </c>
      <c r="BD13" s="1">
        <f t="shared" ca="1" si="55"/>
        <v>-15343674.545572909</v>
      </c>
      <c r="BE13" s="1">
        <f t="shared" ca="1" si="55"/>
        <v>-15343674.545572909</v>
      </c>
    </row>
    <row r="15" spans="1:57" x14ac:dyDescent="0.3">
      <c r="B15" s="1">
        <f>ROW(Items!$A$103)</f>
        <v>103</v>
      </c>
      <c r="H15" s="13" t="str">
        <f ca="1">INDIRECT($B$1&amp;Items!E$2&amp;$B15)</f>
        <v>Денежные средства</v>
      </c>
      <c r="I15" s="13" t="str">
        <f ca="1">IF(INDIRECT($B$1&amp;Items!F$2&amp;$B15)="",H15,INDIRECT($B$1&amp;Items!F$2&amp;$B15))</f>
        <v>Денежные средства</v>
      </c>
      <c r="J15" s="1" t="str">
        <f ca="1">IF(INDIRECT($B$1&amp;Items!G$2&amp;$B15)="",IF(H15&lt;&gt;I15,"  "&amp;I15,I15),"    "&amp;INDIRECT($B$1&amp;Items!G$2&amp;$B15))</f>
        <v>Денежные средства</v>
      </c>
      <c r="S15" s="3">
        <v>0</v>
      </c>
      <c r="V15" s="1">
        <f>IF(V$5=1,$S15,U416)</f>
        <v>0</v>
      </c>
      <c r="W15" s="1">
        <f t="shared" ref="W15:BE15" ca="1" si="56">IF(W$5=1,$S15,V416)</f>
        <v>-3927807.5034059999</v>
      </c>
      <c r="X15" s="1">
        <f t="shared" ca="1" si="56"/>
        <v>-4797372.736581021</v>
      </c>
      <c r="Y15" s="1">
        <f t="shared" ca="1" si="56"/>
        <v>-4622805.4092507567</v>
      </c>
      <c r="Z15" s="1">
        <f t="shared" ca="1" si="56"/>
        <v>-9641752.4370116666</v>
      </c>
      <c r="AA15" s="1">
        <f t="shared" ca="1" si="56"/>
        <v>-4119947.9323760159</v>
      </c>
      <c r="AB15" s="1">
        <f t="shared" ca="1" si="56"/>
        <v>-4816521.9703160161</v>
      </c>
      <c r="AC15" s="1">
        <f t="shared" ca="1" si="56"/>
        <v>-6154505.3785190163</v>
      </c>
      <c r="AD15" s="1">
        <f t="shared" ca="1" si="56"/>
        <v>-7025044.3114190158</v>
      </c>
      <c r="AE15" s="1">
        <f t="shared" ca="1" si="56"/>
        <v>-7025044.3114190158</v>
      </c>
      <c r="AF15" s="1">
        <f t="shared" ca="1" si="56"/>
        <v>-7025044.3114190158</v>
      </c>
      <c r="AG15" s="1">
        <f t="shared" ca="1" si="56"/>
        <v>-7025044.3114190158</v>
      </c>
      <c r="AH15" s="1">
        <f t="shared" ca="1" si="56"/>
        <v>-7025044.3114190158</v>
      </c>
      <c r="AI15" s="1">
        <f t="shared" ca="1" si="56"/>
        <v>-7025044.3114190158</v>
      </c>
      <c r="AJ15" s="1">
        <f t="shared" ca="1" si="56"/>
        <v>-7025044.3114190158</v>
      </c>
      <c r="AK15" s="1">
        <f t="shared" ca="1" si="56"/>
        <v>-7025044.3114190158</v>
      </c>
      <c r="AL15" s="1">
        <f t="shared" ca="1" si="56"/>
        <v>-7025044.3114190158</v>
      </c>
      <c r="AM15" s="1">
        <f t="shared" ca="1" si="56"/>
        <v>-7025044.3114190158</v>
      </c>
      <c r="AN15" s="1">
        <f t="shared" ca="1" si="56"/>
        <v>-7025044.3114190158</v>
      </c>
      <c r="AO15" s="1">
        <f t="shared" ca="1" si="56"/>
        <v>-7025044.3114190158</v>
      </c>
      <c r="AP15" s="1">
        <f t="shared" ca="1" si="56"/>
        <v>-7025044.3114190158</v>
      </c>
      <c r="AQ15" s="1">
        <f t="shared" ca="1" si="56"/>
        <v>-7025044.3114190158</v>
      </c>
      <c r="AR15" s="1">
        <f t="shared" ca="1" si="56"/>
        <v>-7025044.3114190158</v>
      </c>
      <c r="AS15" s="1">
        <f t="shared" ca="1" si="56"/>
        <v>-7025044.3114190158</v>
      </c>
      <c r="AT15" s="1">
        <f t="shared" ca="1" si="56"/>
        <v>-7025044.3114190158</v>
      </c>
      <c r="AU15" s="1">
        <f t="shared" ca="1" si="56"/>
        <v>-7025044.3114190158</v>
      </c>
      <c r="AV15" s="1">
        <f t="shared" ca="1" si="56"/>
        <v>-7025044.3114190158</v>
      </c>
      <c r="AW15" s="1">
        <f t="shared" ca="1" si="56"/>
        <v>-7025044.3114190158</v>
      </c>
      <c r="AX15" s="1">
        <f t="shared" ca="1" si="56"/>
        <v>-7025044.3114190158</v>
      </c>
      <c r="AY15" s="1">
        <f t="shared" ca="1" si="56"/>
        <v>-7025044.3114190158</v>
      </c>
      <c r="AZ15" s="1">
        <f t="shared" ca="1" si="56"/>
        <v>-7025044.3114190158</v>
      </c>
      <c r="BA15" s="1">
        <f t="shared" ca="1" si="56"/>
        <v>-7025044.3114190158</v>
      </c>
      <c r="BB15" s="1">
        <f t="shared" ca="1" si="56"/>
        <v>-7025044.3114190158</v>
      </c>
      <c r="BC15" s="1">
        <f t="shared" ca="1" si="56"/>
        <v>-7025044.3114190158</v>
      </c>
      <c r="BD15" s="1">
        <f t="shared" ca="1" si="56"/>
        <v>-7025044.3114190158</v>
      </c>
      <c r="BE15" s="1">
        <f t="shared" ca="1" si="56"/>
        <v>-7025044.3114190158</v>
      </c>
    </row>
    <row r="17" spans="1:57" x14ac:dyDescent="0.3">
      <c r="B17" s="1">
        <f>ROW(Items!$A$9)</f>
        <v>9</v>
      </c>
      <c r="H17" s="13" t="str">
        <f ca="1">INDIRECT($B$1&amp;Items!E$2&amp;$B17)</f>
        <v>Дебиторская задолженность</v>
      </c>
      <c r="I17" s="13" t="str">
        <f ca="1">IF(INDIRECT($B$1&amp;Items!F$2&amp;$B17)="",H17,INDIRECT($B$1&amp;Items!F$2&amp;$B17))</f>
        <v>Дебиторская задолженность</v>
      </c>
      <c r="J17" s="1" t="str">
        <f ca="1">IF(INDIRECT($B$1&amp;Items!G$2&amp;$B17)="",IF(H17&lt;&gt;I17,"  "&amp;I17,I17),"    "&amp;INDIRECT($B$1&amp;Items!G$2&amp;$B17))</f>
        <v>Дебиторская задолженность</v>
      </c>
      <c r="S17" s="1">
        <f>S18+S22</f>
        <v>0</v>
      </c>
      <c r="V17" s="1">
        <f t="shared" ref="V17:BE17" si="57">IF(V$5=1,$S17,U418)</f>
        <v>0</v>
      </c>
      <c r="W17" s="1">
        <f t="shared" ca="1" si="57"/>
        <v>0</v>
      </c>
      <c r="X17" s="1">
        <f t="shared" ca="1" si="57"/>
        <v>0</v>
      </c>
      <c r="Y17" s="1">
        <f t="shared" ca="1" si="57"/>
        <v>-3928235.7393302638</v>
      </c>
      <c r="Z17" s="1">
        <f t="shared" ca="1" si="57"/>
        <v>-3928235.7393302638</v>
      </c>
      <c r="AA17" s="1">
        <f t="shared" ca="1" si="57"/>
        <v>-13560646.130083214</v>
      </c>
      <c r="AB17" s="1">
        <f t="shared" ca="1" si="57"/>
        <v>-13560646.130083214</v>
      </c>
      <c r="AC17" s="1">
        <f t="shared" ca="1" si="57"/>
        <v>-13560646.130083214</v>
      </c>
      <c r="AD17" s="1">
        <f t="shared" ca="1" si="57"/>
        <v>-13560646.130083214</v>
      </c>
      <c r="AE17" s="1">
        <f t="shared" ca="1" si="57"/>
        <v>-13560646.130083214</v>
      </c>
      <c r="AF17" s="1">
        <f t="shared" ca="1" si="57"/>
        <v>-13560646.130083214</v>
      </c>
      <c r="AG17" s="1">
        <f t="shared" ca="1" si="57"/>
        <v>-13560646.130083214</v>
      </c>
      <c r="AH17" s="1">
        <f t="shared" ca="1" si="57"/>
        <v>-13560646.130083214</v>
      </c>
      <c r="AI17" s="1">
        <f t="shared" ca="1" si="57"/>
        <v>-13560646.130083214</v>
      </c>
      <c r="AJ17" s="1">
        <f t="shared" ca="1" si="57"/>
        <v>-13560646.130083214</v>
      </c>
      <c r="AK17" s="1">
        <f t="shared" ca="1" si="57"/>
        <v>-13560646.130083214</v>
      </c>
      <c r="AL17" s="1">
        <f t="shared" ca="1" si="57"/>
        <v>-13560646.130083214</v>
      </c>
      <c r="AM17" s="1">
        <f t="shared" ca="1" si="57"/>
        <v>-13560646.130083214</v>
      </c>
      <c r="AN17" s="1">
        <f t="shared" ca="1" si="57"/>
        <v>-13560646.130083214</v>
      </c>
      <c r="AO17" s="1">
        <f t="shared" ca="1" si="57"/>
        <v>-13560646.130083214</v>
      </c>
      <c r="AP17" s="1">
        <f t="shared" ca="1" si="57"/>
        <v>-13560646.130083214</v>
      </c>
      <c r="AQ17" s="1">
        <f t="shared" ca="1" si="57"/>
        <v>-13560646.130083214</v>
      </c>
      <c r="AR17" s="1">
        <f t="shared" ca="1" si="57"/>
        <v>-13560646.130083214</v>
      </c>
      <c r="AS17" s="1">
        <f t="shared" ca="1" si="57"/>
        <v>-13560646.130083214</v>
      </c>
      <c r="AT17" s="1">
        <f t="shared" ca="1" si="57"/>
        <v>-13560646.130083214</v>
      </c>
      <c r="AU17" s="1">
        <f t="shared" ca="1" si="57"/>
        <v>-13560646.130083214</v>
      </c>
      <c r="AV17" s="1">
        <f t="shared" ca="1" si="57"/>
        <v>-13560646.130083214</v>
      </c>
      <c r="AW17" s="1">
        <f t="shared" ca="1" si="57"/>
        <v>-13560646.130083214</v>
      </c>
      <c r="AX17" s="1">
        <f t="shared" ca="1" si="57"/>
        <v>-13560646.130083214</v>
      </c>
      <c r="AY17" s="1">
        <f t="shared" ca="1" si="57"/>
        <v>-13560646.130083214</v>
      </c>
      <c r="AZ17" s="1">
        <f t="shared" ca="1" si="57"/>
        <v>-13560646.130083214</v>
      </c>
      <c r="BA17" s="1">
        <f t="shared" ca="1" si="57"/>
        <v>-13560646.130083214</v>
      </c>
      <c r="BB17" s="1">
        <f t="shared" ca="1" si="57"/>
        <v>-13560646.130083214</v>
      </c>
      <c r="BC17" s="1">
        <f t="shared" ca="1" si="57"/>
        <v>-13560646.130083214</v>
      </c>
      <c r="BD17" s="1">
        <f t="shared" ca="1" si="57"/>
        <v>-13560646.130083214</v>
      </c>
      <c r="BE17" s="1">
        <f t="shared" ca="1" si="57"/>
        <v>-13560646.130083214</v>
      </c>
    </row>
    <row r="18" spans="1:57" x14ac:dyDescent="0.3">
      <c r="B18" s="1">
        <f>MAX(B$16:B17)+1</f>
        <v>10</v>
      </c>
      <c r="H18" s="13" t="str">
        <f ca="1">INDIRECT($B$1&amp;Items!E$2&amp;$B18)</f>
        <v>Дебиторская задолженность</v>
      </c>
      <c r="I18" s="13" t="str">
        <f ca="1">IF(INDIRECT($B$1&amp;Items!F$2&amp;$B18)="",H18,INDIRECT($B$1&amp;Items!F$2&amp;$B18))</f>
        <v>ДЗ при реализации</v>
      </c>
      <c r="J18" s="1" t="str">
        <f ca="1">IF(INDIRECT($B$1&amp;Items!G$2&amp;$B18)="",IF(H18&lt;&gt;I18,"  "&amp;I18,I18),"    "&amp;INDIRECT($B$1&amp;Items!G$2&amp;$B18))</f>
        <v xml:space="preserve">  ДЗ при реализации</v>
      </c>
      <c r="S18" s="6">
        <f>SUM(S19:S21)</f>
        <v>0</v>
      </c>
      <c r="V18" s="1">
        <f t="shared" ref="V18:BE18" si="58">IF(V$5=1,$S18,U419)</f>
        <v>0</v>
      </c>
      <c r="W18" s="1">
        <f t="shared" ca="1" si="58"/>
        <v>0</v>
      </c>
      <c r="X18" s="1">
        <f t="shared" ca="1" si="58"/>
        <v>0</v>
      </c>
      <c r="Y18" s="1">
        <f t="shared" ca="1" si="58"/>
        <v>-3928235.7393302638</v>
      </c>
      <c r="Z18" s="1">
        <f t="shared" ca="1" si="58"/>
        <v>-3928235.7393302638</v>
      </c>
      <c r="AA18" s="1">
        <f t="shared" ca="1" si="58"/>
        <v>-13560646.130083214</v>
      </c>
      <c r="AB18" s="1">
        <f t="shared" ca="1" si="58"/>
        <v>-13560646.130083214</v>
      </c>
      <c r="AC18" s="1">
        <f t="shared" ca="1" si="58"/>
        <v>-13560646.130083214</v>
      </c>
      <c r="AD18" s="1">
        <f t="shared" ca="1" si="58"/>
        <v>-13560646.130083214</v>
      </c>
      <c r="AE18" s="1">
        <f t="shared" ca="1" si="58"/>
        <v>-13560646.130083214</v>
      </c>
      <c r="AF18" s="1">
        <f t="shared" ca="1" si="58"/>
        <v>-13560646.130083214</v>
      </c>
      <c r="AG18" s="1">
        <f t="shared" ca="1" si="58"/>
        <v>-13560646.130083214</v>
      </c>
      <c r="AH18" s="1">
        <f t="shared" ca="1" si="58"/>
        <v>-13560646.130083214</v>
      </c>
      <c r="AI18" s="1">
        <f t="shared" ca="1" si="58"/>
        <v>-13560646.130083214</v>
      </c>
      <c r="AJ18" s="1">
        <f t="shared" ca="1" si="58"/>
        <v>-13560646.130083214</v>
      </c>
      <c r="AK18" s="1">
        <f t="shared" ca="1" si="58"/>
        <v>-13560646.130083214</v>
      </c>
      <c r="AL18" s="1">
        <f t="shared" ca="1" si="58"/>
        <v>-13560646.130083214</v>
      </c>
      <c r="AM18" s="1">
        <f t="shared" ca="1" si="58"/>
        <v>-13560646.130083214</v>
      </c>
      <c r="AN18" s="1">
        <f t="shared" ca="1" si="58"/>
        <v>-13560646.130083214</v>
      </c>
      <c r="AO18" s="1">
        <f t="shared" ca="1" si="58"/>
        <v>-13560646.130083214</v>
      </c>
      <c r="AP18" s="1">
        <f t="shared" ca="1" si="58"/>
        <v>-13560646.130083214</v>
      </c>
      <c r="AQ18" s="1">
        <f t="shared" ca="1" si="58"/>
        <v>-13560646.130083214</v>
      </c>
      <c r="AR18" s="1">
        <f t="shared" ca="1" si="58"/>
        <v>-13560646.130083214</v>
      </c>
      <c r="AS18" s="1">
        <f t="shared" ca="1" si="58"/>
        <v>-13560646.130083214</v>
      </c>
      <c r="AT18" s="1">
        <f t="shared" ca="1" si="58"/>
        <v>-13560646.130083214</v>
      </c>
      <c r="AU18" s="1">
        <f t="shared" ca="1" si="58"/>
        <v>-13560646.130083214</v>
      </c>
      <c r="AV18" s="1">
        <f t="shared" ca="1" si="58"/>
        <v>-13560646.130083214</v>
      </c>
      <c r="AW18" s="1">
        <f t="shared" ca="1" si="58"/>
        <v>-13560646.130083214</v>
      </c>
      <c r="AX18" s="1">
        <f t="shared" ca="1" si="58"/>
        <v>-13560646.130083214</v>
      </c>
      <c r="AY18" s="1">
        <f t="shared" ca="1" si="58"/>
        <v>-13560646.130083214</v>
      </c>
      <c r="AZ18" s="1">
        <f t="shared" ca="1" si="58"/>
        <v>-13560646.130083214</v>
      </c>
      <c r="BA18" s="1">
        <f t="shared" ca="1" si="58"/>
        <v>-13560646.130083214</v>
      </c>
      <c r="BB18" s="1">
        <f t="shared" ca="1" si="58"/>
        <v>-13560646.130083214</v>
      </c>
      <c r="BC18" s="1">
        <f t="shared" ca="1" si="58"/>
        <v>-13560646.130083214</v>
      </c>
      <c r="BD18" s="1">
        <f t="shared" ca="1" si="58"/>
        <v>-13560646.130083214</v>
      </c>
      <c r="BE18" s="1">
        <f t="shared" ca="1" si="58"/>
        <v>-13560646.130083214</v>
      </c>
    </row>
    <row r="19" spans="1:57" x14ac:dyDescent="0.3">
      <c r="B19" s="1">
        <f>MAX(B$16:B18)+1</f>
        <v>11</v>
      </c>
      <c r="H19" s="13" t="str">
        <f ca="1">INDIRECT($B$1&amp;Items!E$2&amp;$B19)</f>
        <v>Дебиторская задолженность</v>
      </c>
      <c r="I19" s="13" t="str">
        <f ca="1">IF(INDIRECT($B$1&amp;Items!F$2&amp;$B19)="",H19,INDIRECT($B$1&amp;Items!F$2&amp;$B19))</f>
        <v>ДЗ при реализации</v>
      </c>
      <c r="J19" s="1" t="str">
        <f ca="1">IF(INDIRECT($B$1&amp;Items!G$2&amp;$B19)="",IF(H19&lt;&gt;I19,"  "&amp;I19,I19),"    "&amp;INDIRECT($B$1&amp;Items!G$2&amp;$B19))</f>
        <v xml:space="preserve">    Направление-1</v>
      </c>
      <c r="S19" s="3">
        <v>0</v>
      </c>
      <c r="V19" s="1">
        <f t="shared" ref="V19:BE19" si="59">IF(V$5=1,$S19,U420)</f>
        <v>0</v>
      </c>
      <c r="W19" s="1">
        <f t="shared" ca="1" si="59"/>
        <v>0</v>
      </c>
      <c r="X19" s="1">
        <f t="shared" ca="1" si="59"/>
        <v>0</v>
      </c>
      <c r="Y19" s="1">
        <f t="shared" ca="1" si="59"/>
        <v>-3928235.7393302638</v>
      </c>
      <c r="Z19" s="1">
        <f t="shared" ca="1" si="59"/>
        <v>-3928235.7393302638</v>
      </c>
      <c r="AA19" s="1">
        <f t="shared" ca="1" si="59"/>
        <v>-3928235.7393302638</v>
      </c>
      <c r="AB19" s="1">
        <f t="shared" ca="1" si="59"/>
        <v>-3928235.7393302638</v>
      </c>
      <c r="AC19" s="1">
        <f t="shared" ca="1" si="59"/>
        <v>-3928235.7393302638</v>
      </c>
      <c r="AD19" s="1">
        <f t="shared" ca="1" si="59"/>
        <v>-3928235.7393302638</v>
      </c>
      <c r="AE19" s="1">
        <f t="shared" ca="1" si="59"/>
        <v>-3928235.7393302638</v>
      </c>
      <c r="AF19" s="1">
        <f t="shared" ca="1" si="59"/>
        <v>-3928235.7393302638</v>
      </c>
      <c r="AG19" s="1">
        <f t="shared" ca="1" si="59"/>
        <v>-3928235.7393302638</v>
      </c>
      <c r="AH19" s="1">
        <f t="shared" ca="1" si="59"/>
        <v>-3928235.7393302638</v>
      </c>
      <c r="AI19" s="1">
        <f t="shared" ca="1" si="59"/>
        <v>-3928235.7393302638</v>
      </c>
      <c r="AJ19" s="1">
        <f t="shared" ca="1" si="59"/>
        <v>-3928235.7393302638</v>
      </c>
      <c r="AK19" s="1">
        <f t="shared" ca="1" si="59"/>
        <v>-3928235.7393302638</v>
      </c>
      <c r="AL19" s="1">
        <f t="shared" ca="1" si="59"/>
        <v>-3928235.7393302638</v>
      </c>
      <c r="AM19" s="1">
        <f t="shared" ca="1" si="59"/>
        <v>-3928235.7393302638</v>
      </c>
      <c r="AN19" s="1">
        <f t="shared" ca="1" si="59"/>
        <v>-3928235.7393302638</v>
      </c>
      <c r="AO19" s="1">
        <f t="shared" ca="1" si="59"/>
        <v>-3928235.7393302638</v>
      </c>
      <c r="AP19" s="1">
        <f t="shared" ca="1" si="59"/>
        <v>-3928235.7393302638</v>
      </c>
      <c r="AQ19" s="1">
        <f t="shared" ca="1" si="59"/>
        <v>-3928235.7393302638</v>
      </c>
      <c r="AR19" s="1">
        <f t="shared" ca="1" si="59"/>
        <v>-3928235.7393302638</v>
      </c>
      <c r="AS19" s="1">
        <f t="shared" ca="1" si="59"/>
        <v>-3928235.7393302638</v>
      </c>
      <c r="AT19" s="1">
        <f t="shared" ca="1" si="59"/>
        <v>-3928235.7393302638</v>
      </c>
      <c r="AU19" s="1">
        <f t="shared" ca="1" si="59"/>
        <v>-3928235.7393302638</v>
      </c>
      <c r="AV19" s="1">
        <f t="shared" ca="1" si="59"/>
        <v>-3928235.7393302638</v>
      </c>
      <c r="AW19" s="1">
        <f t="shared" ca="1" si="59"/>
        <v>-3928235.7393302638</v>
      </c>
      <c r="AX19" s="1">
        <f t="shared" ca="1" si="59"/>
        <v>-3928235.7393302638</v>
      </c>
      <c r="AY19" s="1">
        <f t="shared" ca="1" si="59"/>
        <v>-3928235.7393302638</v>
      </c>
      <c r="AZ19" s="1">
        <f t="shared" ca="1" si="59"/>
        <v>-3928235.7393302638</v>
      </c>
      <c r="BA19" s="1">
        <f t="shared" ca="1" si="59"/>
        <v>-3928235.7393302638</v>
      </c>
      <c r="BB19" s="1">
        <f t="shared" ca="1" si="59"/>
        <v>-3928235.7393302638</v>
      </c>
      <c r="BC19" s="1">
        <f t="shared" ca="1" si="59"/>
        <v>-3928235.7393302638</v>
      </c>
      <c r="BD19" s="1">
        <f t="shared" ca="1" si="59"/>
        <v>-3928235.7393302638</v>
      </c>
      <c r="BE19" s="1">
        <f t="shared" ca="1" si="59"/>
        <v>-3928235.7393302638</v>
      </c>
    </row>
    <row r="20" spans="1:57" x14ac:dyDescent="0.3">
      <c r="B20" s="1">
        <f>MAX(B$16:B19)+1</f>
        <v>12</v>
      </c>
      <c r="H20" s="13" t="str">
        <f ca="1">INDIRECT($B$1&amp;Items!E$2&amp;$B20)</f>
        <v>Дебиторская задолженность</v>
      </c>
      <c r="I20" s="13" t="str">
        <f ca="1">IF(INDIRECT($B$1&amp;Items!F$2&amp;$B20)="",H20,INDIRECT($B$1&amp;Items!F$2&amp;$B20))</f>
        <v>ДЗ при реализации</v>
      </c>
      <c r="J20" s="1" t="str">
        <f ca="1">IF(INDIRECT($B$1&amp;Items!G$2&amp;$B20)="",IF(H20&lt;&gt;I20,"  "&amp;I20,I20),"    "&amp;INDIRECT($B$1&amp;Items!G$2&amp;$B20))</f>
        <v xml:space="preserve">    Направление-2</v>
      </c>
      <c r="S20" s="3">
        <v>0</v>
      </c>
      <c r="V20" s="1">
        <f t="shared" ref="V20:BE20" si="60">IF(V$5=1,$S20,U421)</f>
        <v>0</v>
      </c>
      <c r="W20" s="1">
        <f t="shared" ca="1" si="60"/>
        <v>0</v>
      </c>
      <c r="X20" s="1">
        <f t="shared" ca="1" si="60"/>
        <v>0</v>
      </c>
      <c r="Y20" s="1">
        <f t="shared" ca="1" si="60"/>
        <v>0</v>
      </c>
      <c r="Z20" s="1">
        <f t="shared" ca="1" si="60"/>
        <v>0</v>
      </c>
      <c r="AA20" s="1">
        <f t="shared" ca="1" si="60"/>
        <v>-9632410.3907529507</v>
      </c>
      <c r="AB20" s="1">
        <f t="shared" ca="1" si="60"/>
        <v>-9632410.3907529507</v>
      </c>
      <c r="AC20" s="1">
        <f t="shared" ca="1" si="60"/>
        <v>-9632410.3907529507</v>
      </c>
      <c r="AD20" s="1">
        <f t="shared" ca="1" si="60"/>
        <v>-9632410.3907529507</v>
      </c>
      <c r="AE20" s="1">
        <f t="shared" ca="1" si="60"/>
        <v>-9632410.3907529507</v>
      </c>
      <c r="AF20" s="1">
        <f t="shared" ca="1" si="60"/>
        <v>-9632410.3907529507</v>
      </c>
      <c r="AG20" s="1">
        <f t="shared" ca="1" si="60"/>
        <v>-9632410.3907529507</v>
      </c>
      <c r="AH20" s="1">
        <f t="shared" ca="1" si="60"/>
        <v>-9632410.3907529507</v>
      </c>
      <c r="AI20" s="1">
        <f t="shared" ca="1" si="60"/>
        <v>-9632410.3907529507</v>
      </c>
      <c r="AJ20" s="1">
        <f t="shared" ca="1" si="60"/>
        <v>-9632410.3907529507</v>
      </c>
      <c r="AK20" s="1">
        <f t="shared" ca="1" si="60"/>
        <v>-9632410.3907529507</v>
      </c>
      <c r="AL20" s="1">
        <f t="shared" ca="1" si="60"/>
        <v>-9632410.3907529507</v>
      </c>
      <c r="AM20" s="1">
        <f t="shared" ca="1" si="60"/>
        <v>-9632410.3907529507</v>
      </c>
      <c r="AN20" s="1">
        <f t="shared" ca="1" si="60"/>
        <v>-9632410.3907529507</v>
      </c>
      <c r="AO20" s="1">
        <f t="shared" ca="1" si="60"/>
        <v>-9632410.3907529507</v>
      </c>
      <c r="AP20" s="1">
        <f t="shared" ca="1" si="60"/>
        <v>-9632410.3907529507</v>
      </c>
      <c r="AQ20" s="1">
        <f t="shared" ca="1" si="60"/>
        <v>-9632410.3907529507</v>
      </c>
      <c r="AR20" s="1">
        <f t="shared" ca="1" si="60"/>
        <v>-9632410.3907529507</v>
      </c>
      <c r="AS20" s="1">
        <f t="shared" ca="1" si="60"/>
        <v>-9632410.3907529507</v>
      </c>
      <c r="AT20" s="1">
        <f t="shared" ca="1" si="60"/>
        <v>-9632410.3907529507</v>
      </c>
      <c r="AU20" s="1">
        <f t="shared" ca="1" si="60"/>
        <v>-9632410.3907529507</v>
      </c>
      <c r="AV20" s="1">
        <f t="shared" ca="1" si="60"/>
        <v>-9632410.3907529507</v>
      </c>
      <c r="AW20" s="1">
        <f t="shared" ca="1" si="60"/>
        <v>-9632410.3907529507</v>
      </c>
      <c r="AX20" s="1">
        <f t="shared" ca="1" si="60"/>
        <v>-9632410.3907529507</v>
      </c>
      <c r="AY20" s="1">
        <f t="shared" ca="1" si="60"/>
        <v>-9632410.3907529507</v>
      </c>
      <c r="AZ20" s="1">
        <f t="shared" ca="1" si="60"/>
        <v>-9632410.3907529507</v>
      </c>
      <c r="BA20" s="1">
        <f t="shared" ca="1" si="60"/>
        <v>-9632410.3907529507</v>
      </c>
      <c r="BB20" s="1">
        <f t="shared" ca="1" si="60"/>
        <v>-9632410.3907529507</v>
      </c>
      <c r="BC20" s="1">
        <f t="shared" ca="1" si="60"/>
        <v>-9632410.3907529507</v>
      </c>
      <c r="BD20" s="1">
        <f t="shared" ca="1" si="60"/>
        <v>-9632410.3907529507</v>
      </c>
      <c r="BE20" s="1">
        <f t="shared" ca="1" si="60"/>
        <v>-9632410.3907529507</v>
      </c>
    </row>
    <row r="21" spans="1:57" x14ac:dyDescent="0.3">
      <c r="B21" s="1">
        <f>MAX(B$16:B20)+1</f>
        <v>13</v>
      </c>
      <c r="H21" s="13" t="str">
        <f ca="1">INDIRECT($B$1&amp;Items!E$2&amp;$B21)</f>
        <v>Дебиторская задолженность</v>
      </c>
      <c r="I21" s="13" t="str">
        <f ca="1">IF(INDIRECT($B$1&amp;Items!F$2&amp;$B21)="",H21,INDIRECT($B$1&amp;Items!F$2&amp;$B21))</f>
        <v>ДЗ при реализации</v>
      </c>
      <c r="J21" s="1" t="str">
        <f ca="1">IF(INDIRECT($B$1&amp;Items!G$2&amp;$B21)="",IF(H21&lt;&gt;I21,"  "&amp;I21,I21),"    "&amp;INDIRECT($B$1&amp;Items!G$2&amp;$B21))</f>
        <v xml:space="preserve">    Направление-3</v>
      </c>
      <c r="S21" s="3">
        <v>0</v>
      </c>
      <c r="V21" s="1">
        <f t="shared" ref="V21:BE21" si="61">IF(V$5=1,$S21,U422)</f>
        <v>0</v>
      </c>
      <c r="W21" s="1">
        <f t="shared" ca="1" si="61"/>
        <v>0</v>
      </c>
      <c r="X21" s="1">
        <f t="shared" ca="1" si="61"/>
        <v>0</v>
      </c>
      <c r="Y21" s="1">
        <f t="shared" ca="1" si="61"/>
        <v>0</v>
      </c>
      <c r="Z21" s="1">
        <f t="shared" ca="1" si="61"/>
        <v>0</v>
      </c>
      <c r="AA21" s="1">
        <f t="shared" ca="1" si="61"/>
        <v>0</v>
      </c>
      <c r="AB21" s="1">
        <f t="shared" ca="1" si="61"/>
        <v>0</v>
      </c>
      <c r="AC21" s="1">
        <f t="shared" ca="1" si="61"/>
        <v>0</v>
      </c>
      <c r="AD21" s="1">
        <f t="shared" ca="1" si="61"/>
        <v>0</v>
      </c>
      <c r="AE21" s="1">
        <f t="shared" ca="1" si="61"/>
        <v>0</v>
      </c>
      <c r="AF21" s="1">
        <f t="shared" ca="1" si="61"/>
        <v>0</v>
      </c>
      <c r="AG21" s="1">
        <f t="shared" ca="1" si="61"/>
        <v>0</v>
      </c>
      <c r="AH21" s="1">
        <f t="shared" ca="1" si="61"/>
        <v>0</v>
      </c>
      <c r="AI21" s="1">
        <f t="shared" ca="1" si="61"/>
        <v>0</v>
      </c>
      <c r="AJ21" s="1">
        <f t="shared" ca="1" si="61"/>
        <v>0</v>
      </c>
      <c r="AK21" s="1">
        <f t="shared" ca="1" si="61"/>
        <v>0</v>
      </c>
      <c r="AL21" s="1">
        <f t="shared" ca="1" si="61"/>
        <v>0</v>
      </c>
      <c r="AM21" s="1">
        <f t="shared" ca="1" si="61"/>
        <v>0</v>
      </c>
      <c r="AN21" s="1">
        <f t="shared" ca="1" si="61"/>
        <v>0</v>
      </c>
      <c r="AO21" s="1">
        <f t="shared" ca="1" si="61"/>
        <v>0</v>
      </c>
      <c r="AP21" s="1">
        <f t="shared" ca="1" si="61"/>
        <v>0</v>
      </c>
      <c r="AQ21" s="1">
        <f t="shared" ca="1" si="61"/>
        <v>0</v>
      </c>
      <c r="AR21" s="1">
        <f t="shared" ca="1" si="61"/>
        <v>0</v>
      </c>
      <c r="AS21" s="1">
        <f t="shared" ca="1" si="61"/>
        <v>0</v>
      </c>
      <c r="AT21" s="1">
        <f t="shared" ca="1" si="61"/>
        <v>0</v>
      </c>
      <c r="AU21" s="1">
        <f t="shared" ca="1" si="61"/>
        <v>0</v>
      </c>
      <c r="AV21" s="1">
        <f t="shared" ca="1" si="61"/>
        <v>0</v>
      </c>
      <c r="AW21" s="1">
        <f t="shared" ca="1" si="61"/>
        <v>0</v>
      </c>
      <c r="AX21" s="1">
        <f t="shared" ca="1" si="61"/>
        <v>0</v>
      </c>
      <c r="AY21" s="1">
        <f t="shared" ca="1" si="61"/>
        <v>0</v>
      </c>
      <c r="AZ21" s="1">
        <f t="shared" ca="1" si="61"/>
        <v>0</v>
      </c>
      <c r="BA21" s="1">
        <f t="shared" ca="1" si="61"/>
        <v>0</v>
      </c>
      <c r="BB21" s="1">
        <f t="shared" ca="1" si="61"/>
        <v>0</v>
      </c>
      <c r="BC21" s="1">
        <f t="shared" ca="1" si="61"/>
        <v>0</v>
      </c>
      <c r="BD21" s="1">
        <f t="shared" ca="1" si="61"/>
        <v>0</v>
      </c>
      <c r="BE21" s="1">
        <f t="shared" ca="1" si="61"/>
        <v>0</v>
      </c>
    </row>
    <row r="22" spans="1:57" x14ac:dyDescent="0.3">
      <c r="B22" s="1">
        <f>MAX(B$16:B21)+1</f>
        <v>14</v>
      </c>
      <c r="H22" s="13" t="str">
        <f ca="1">INDIRECT($B$1&amp;Items!E$2&amp;$B22)</f>
        <v>Дебиторская задолженность</v>
      </c>
      <c r="I22" s="13" t="str">
        <f ca="1">IF(INDIRECT($B$1&amp;Items!F$2&amp;$B22)="",H22,INDIRECT($B$1&amp;Items!F$2&amp;$B22))</f>
        <v>Прочая ДЗ</v>
      </c>
      <c r="J22" s="1" t="str">
        <f ca="1">IF(INDIRECT($B$1&amp;Items!G$2&amp;$B22)="",IF(H22&lt;&gt;I22,"  "&amp;I22,I22),"    "&amp;INDIRECT($B$1&amp;Items!G$2&amp;$B22))</f>
        <v xml:space="preserve">  Прочая ДЗ</v>
      </c>
      <c r="S22" s="6">
        <f>SUM(S23:S25)</f>
        <v>0</v>
      </c>
      <c r="V22" s="1">
        <f t="shared" ref="V22:BE22" si="62">IF(V$5=1,$S22,U423)</f>
        <v>0</v>
      </c>
      <c r="W22" s="1">
        <f t="shared" ca="1" si="62"/>
        <v>0</v>
      </c>
      <c r="X22" s="1">
        <f t="shared" ca="1" si="62"/>
        <v>0</v>
      </c>
      <c r="Y22" s="1">
        <f t="shared" ca="1" si="62"/>
        <v>0</v>
      </c>
      <c r="Z22" s="1">
        <f t="shared" ca="1" si="62"/>
        <v>0</v>
      </c>
      <c r="AA22" s="1">
        <f t="shared" ca="1" si="62"/>
        <v>0</v>
      </c>
      <c r="AB22" s="1">
        <f t="shared" ca="1" si="62"/>
        <v>0</v>
      </c>
      <c r="AC22" s="1">
        <f t="shared" ca="1" si="62"/>
        <v>0</v>
      </c>
      <c r="AD22" s="1">
        <f t="shared" ca="1" si="62"/>
        <v>0</v>
      </c>
      <c r="AE22" s="1">
        <f t="shared" ca="1" si="62"/>
        <v>0</v>
      </c>
      <c r="AF22" s="1">
        <f t="shared" ca="1" si="62"/>
        <v>0</v>
      </c>
      <c r="AG22" s="1">
        <f t="shared" ca="1" si="62"/>
        <v>0</v>
      </c>
      <c r="AH22" s="1">
        <f t="shared" ca="1" si="62"/>
        <v>0</v>
      </c>
      <c r="AI22" s="1">
        <f t="shared" ca="1" si="62"/>
        <v>0</v>
      </c>
      <c r="AJ22" s="1">
        <f t="shared" ca="1" si="62"/>
        <v>0</v>
      </c>
      <c r="AK22" s="1">
        <f t="shared" ca="1" si="62"/>
        <v>0</v>
      </c>
      <c r="AL22" s="1">
        <f t="shared" ca="1" si="62"/>
        <v>0</v>
      </c>
      <c r="AM22" s="1">
        <f t="shared" ca="1" si="62"/>
        <v>0</v>
      </c>
      <c r="AN22" s="1">
        <f t="shared" ca="1" si="62"/>
        <v>0</v>
      </c>
      <c r="AO22" s="1">
        <f t="shared" ca="1" si="62"/>
        <v>0</v>
      </c>
      <c r="AP22" s="1">
        <f t="shared" ca="1" si="62"/>
        <v>0</v>
      </c>
      <c r="AQ22" s="1">
        <f t="shared" ca="1" si="62"/>
        <v>0</v>
      </c>
      <c r="AR22" s="1">
        <f t="shared" ca="1" si="62"/>
        <v>0</v>
      </c>
      <c r="AS22" s="1">
        <f t="shared" ca="1" si="62"/>
        <v>0</v>
      </c>
      <c r="AT22" s="1">
        <f t="shared" ca="1" si="62"/>
        <v>0</v>
      </c>
      <c r="AU22" s="1">
        <f t="shared" ca="1" si="62"/>
        <v>0</v>
      </c>
      <c r="AV22" s="1">
        <f t="shared" ca="1" si="62"/>
        <v>0</v>
      </c>
      <c r="AW22" s="1">
        <f t="shared" ca="1" si="62"/>
        <v>0</v>
      </c>
      <c r="AX22" s="1">
        <f t="shared" ca="1" si="62"/>
        <v>0</v>
      </c>
      <c r="AY22" s="1">
        <f t="shared" ca="1" si="62"/>
        <v>0</v>
      </c>
      <c r="AZ22" s="1">
        <f t="shared" ca="1" si="62"/>
        <v>0</v>
      </c>
      <c r="BA22" s="1">
        <f t="shared" ca="1" si="62"/>
        <v>0</v>
      </c>
      <c r="BB22" s="1">
        <f t="shared" ca="1" si="62"/>
        <v>0</v>
      </c>
      <c r="BC22" s="1">
        <f t="shared" ca="1" si="62"/>
        <v>0</v>
      </c>
      <c r="BD22" s="1">
        <f t="shared" ca="1" si="62"/>
        <v>0</v>
      </c>
      <c r="BE22" s="1">
        <f t="shared" ca="1" si="62"/>
        <v>0</v>
      </c>
    </row>
    <row r="23" spans="1:57" x14ac:dyDescent="0.3">
      <c r="B23" s="1">
        <f>MAX(B$16:B22)+1</f>
        <v>15</v>
      </c>
      <c r="H23" s="13" t="str">
        <f ca="1">INDIRECT($B$1&amp;Items!E$2&amp;$B23)</f>
        <v>Дебиторская задолженность</v>
      </c>
      <c r="I23" s="13" t="str">
        <f ca="1">IF(INDIRECT($B$1&amp;Items!F$2&amp;$B23)="",H23,INDIRECT($B$1&amp;Items!F$2&amp;$B23))</f>
        <v>Прочая ДЗ</v>
      </c>
      <c r="J23" s="1" t="str">
        <f ca="1">IF(INDIRECT($B$1&amp;Items!G$2&amp;$B23)="",IF(H23&lt;&gt;I23,"  "&amp;I23,I23),"    "&amp;INDIRECT($B$1&amp;Items!G$2&amp;$B23))</f>
        <v xml:space="preserve">    Прочие продажи-1</v>
      </c>
      <c r="S23" s="3">
        <v>0</v>
      </c>
      <c r="V23" s="1">
        <f t="shared" ref="V23:BE23" si="63">IF(V$5=1,$S23,U424)</f>
        <v>0</v>
      </c>
      <c r="W23" s="1">
        <f t="shared" ca="1" si="63"/>
        <v>0</v>
      </c>
      <c r="X23" s="1">
        <f t="shared" ca="1" si="63"/>
        <v>0</v>
      </c>
      <c r="Y23" s="1">
        <f ca="1">IF(Y$5=1,$S23,X424)</f>
        <v>0</v>
      </c>
      <c r="Z23" s="1">
        <f t="shared" ca="1" si="63"/>
        <v>0</v>
      </c>
      <c r="AA23" s="1">
        <f t="shared" ca="1" si="63"/>
        <v>0</v>
      </c>
      <c r="AB23" s="1">
        <f t="shared" ca="1" si="63"/>
        <v>0</v>
      </c>
      <c r="AC23" s="1">
        <f t="shared" ca="1" si="63"/>
        <v>0</v>
      </c>
      <c r="AD23" s="1">
        <f t="shared" ca="1" si="63"/>
        <v>0</v>
      </c>
      <c r="AE23" s="1">
        <f t="shared" ca="1" si="63"/>
        <v>0</v>
      </c>
      <c r="AF23" s="1">
        <f t="shared" ca="1" si="63"/>
        <v>0</v>
      </c>
      <c r="AG23" s="1">
        <f t="shared" ca="1" si="63"/>
        <v>0</v>
      </c>
      <c r="AH23" s="1">
        <f t="shared" ca="1" si="63"/>
        <v>0</v>
      </c>
      <c r="AI23" s="1">
        <f t="shared" ca="1" si="63"/>
        <v>0</v>
      </c>
      <c r="AJ23" s="1">
        <f t="shared" ca="1" si="63"/>
        <v>0</v>
      </c>
      <c r="AK23" s="1">
        <f t="shared" ca="1" si="63"/>
        <v>0</v>
      </c>
      <c r="AL23" s="1">
        <f t="shared" ca="1" si="63"/>
        <v>0</v>
      </c>
      <c r="AM23" s="1">
        <f t="shared" ca="1" si="63"/>
        <v>0</v>
      </c>
      <c r="AN23" s="1">
        <f t="shared" ca="1" si="63"/>
        <v>0</v>
      </c>
      <c r="AO23" s="1">
        <f t="shared" ca="1" si="63"/>
        <v>0</v>
      </c>
      <c r="AP23" s="1">
        <f t="shared" ca="1" si="63"/>
        <v>0</v>
      </c>
      <c r="AQ23" s="1">
        <f t="shared" ca="1" si="63"/>
        <v>0</v>
      </c>
      <c r="AR23" s="1">
        <f t="shared" ca="1" si="63"/>
        <v>0</v>
      </c>
      <c r="AS23" s="1">
        <f t="shared" ca="1" si="63"/>
        <v>0</v>
      </c>
      <c r="AT23" s="1">
        <f t="shared" ca="1" si="63"/>
        <v>0</v>
      </c>
      <c r="AU23" s="1">
        <f t="shared" ca="1" si="63"/>
        <v>0</v>
      </c>
      <c r="AV23" s="1">
        <f t="shared" ca="1" si="63"/>
        <v>0</v>
      </c>
      <c r="AW23" s="1">
        <f t="shared" ca="1" si="63"/>
        <v>0</v>
      </c>
      <c r="AX23" s="1">
        <f t="shared" ca="1" si="63"/>
        <v>0</v>
      </c>
      <c r="AY23" s="1">
        <f t="shared" ca="1" si="63"/>
        <v>0</v>
      </c>
      <c r="AZ23" s="1">
        <f t="shared" ca="1" si="63"/>
        <v>0</v>
      </c>
      <c r="BA23" s="1">
        <f t="shared" ca="1" si="63"/>
        <v>0</v>
      </c>
      <c r="BB23" s="1">
        <f t="shared" ca="1" si="63"/>
        <v>0</v>
      </c>
      <c r="BC23" s="1">
        <f t="shared" ca="1" si="63"/>
        <v>0</v>
      </c>
      <c r="BD23" s="1">
        <f t="shared" ca="1" si="63"/>
        <v>0</v>
      </c>
      <c r="BE23" s="1">
        <f t="shared" ca="1" si="63"/>
        <v>0</v>
      </c>
    </row>
    <row r="24" spans="1:57" x14ac:dyDescent="0.3">
      <c r="B24" s="1">
        <f>MAX(B$16:B23)+1</f>
        <v>16</v>
      </c>
      <c r="H24" s="13" t="str">
        <f ca="1">INDIRECT($B$1&amp;Items!E$2&amp;$B24)</f>
        <v>Дебиторская задолженность</v>
      </c>
      <c r="I24" s="13" t="str">
        <f ca="1">IF(INDIRECT($B$1&amp;Items!F$2&amp;$B24)="",H24,INDIRECT($B$1&amp;Items!F$2&amp;$B24))</f>
        <v>Прочая ДЗ</v>
      </c>
      <c r="J24" s="1" t="str">
        <f ca="1">IF(INDIRECT($B$1&amp;Items!G$2&amp;$B24)="",IF(H24&lt;&gt;I24,"  "&amp;I24,I24),"    "&amp;INDIRECT($B$1&amp;Items!G$2&amp;$B24))</f>
        <v xml:space="preserve">    Прочие продажи-2</v>
      </c>
      <c r="S24" s="3">
        <v>0</v>
      </c>
      <c r="V24" s="1">
        <f t="shared" ref="V24:BE24" si="64">IF(V$5=1,$S24,U425)</f>
        <v>0</v>
      </c>
      <c r="W24" s="1">
        <f t="shared" ca="1" si="64"/>
        <v>0</v>
      </c>
      <c r="X24" s="1">
        <f t="shared" ca="1" si="64"/>
        <v>0</v>
      </c>
      <c r="Y24" s="1">
        <f t="shared" ca="1" si="64"/>
        <v>0</v>
      </c>
      <c r="Z24" s="1">
        <f t="shared" ca="1" si="64"/>
        <v>0</v>
      </c>
      <c r="AA24" s="1">
        <f t="shared" ca="1" si="64"/>
        <v>0</v>
      </c>
      <c r="AB24" s="1">
        <f t="shared" ca="1" si="64"/>
        <v>0</v>
      </c>
      <c r="AC24" s="1">
        <f t="shared" ca="1" si="64"/>
        <v>0</v>
      </c>
      <c r="AD24" s="1">
        <f t="shared" ca="1" si="64"/>
        <v>0</v>
      </c>
      <c r="AE24" s="1">
        <f t="shared" ca="1" si="64"/>
        <v>0</v>
      </c>
      <c r="AF24" s="1">
        <f t="shared" ca="1" si="64"/>
        <v>0</v>
      </c>
      <c r="AG24" s="1">
        <f t="shared" ca="1" si="64"/>
        <v>0</v>
      </c>
      <c r="AH24" s="1">
        <f t="shared" ca="1" si="64"/>
        <v>0</v>
      </c>
      <c r="AI24" s="1">
        <f t="shared" ca="1" si="64"/>
        <v>0</v>
      </c>
      <c r="AJ24" s="1">
        <f t="shared" ca="1" si="64"/>
        <v>0</v>
      </c>
      <c r="AK24" s="1">
        <f t="shared" ca="1" si="64"/>
        <v>0</v>
      </c>
      <c r="AL24" s="1">
        <f t="shared" ca="1" si="64"/>
        <v>0</v>
      </c>
      <c r="AM24" s="1">
        <f t="shared" ca="1" si="64"/>
        <v>0</v>
      </c>
      <c r="AN24" s="1">
        <f t="shared" ca="1" si="64"/>
        <v>0</v>
      </c>
      <c r="AO24" s="1">
        <f t="shared" ca="1" si="64"/>
        <v>0</v>
      </c>
      <c r="AP24" s="1">
        <f t="shared" ca="1" si="64"/>
        <v>0</v>
      </c>
      <c r="AQ24" s="1">
        <f t="shared" ca="1" si="64"/>
        <v>0</v>
      </c>
      <c r="AR24" s="1">
        <f t="shared" ca="1" si="64"/>
        <v>0</v>
      </c>
      <c r="AS24" s="1">
        <f t="shared" ca="1" si="64"/>
        <v>0</v>
      </c>
      <c r="AT24" s="1">
        <f t="shared" ca="1" si="64"/>
        <v>0</v>
      </c>
      <c r="AU24" s="1">
        <f t="shared" ca="1" si="64"/>
        <v>0</v>
      </c>
      <c r="AV24" s="1">
        <f t="shared" ca="1" si="64"/>
        <v>0</v>
      </c>
      <c r="AW24" s="1">
        <f t="shared" ca="1" si="64"/>
        <v>0</v>
      </c>
      <c r="AX24" s="1">
        <f t="shared" ca="1" si="64"/>
        <v>0</v>
      </c>
      <c r="AY24" s="1">
        <f t="shared" ca="1" si="64"/>
        <v>0</v>
      </c>
      <c r="AZ24" s="1">
        <f t="shared" ca="1" si="64"/>
        <v>0</v>
      </c>
      <c r="BA24" s="1">
        <f t="shared" ca="1" si="64"/>
        <v>0</v>
      </c>
      <c r="BB24" s="1">
        <f t="shared" ca="1" si="64"/>
        <v>0</v>
      </c>
      <c r="BC24" s="1">
        <f t="shared" ca="1" si="64"/>
        <v>0</v>
      </c>
      <c r="BD24" s="1">
        <f t="shared" ca="1" si="64"/>
        <v>0</v>
      </c>
      <c r="BE24" s="1">
        <f t="shared" ca="1" si="64"/>
        <v>0</v>
      </c>
    </row>
    <row r="25" spans="1:57" ht="4.95" customHeight="1" x14ac:dyDescent="0.3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</row>
    <row r="27" spans="1:57" x14ac:dyDescent="0.3">
      <c r="B27" s="1">
        <f>ROW(Items!$A$83)</f>
        <v>83</v>
      </c>
      <c r="H27" s="13" t="str">
        <f ca="1">INDIRECT($B$1&amp;Items!E$2&amp;$B27)</f>
        <v>Незавершенное производство</v>
      </c>
      <c r="I27" s="13" t="str">
        <f ca="1">IF(INDIRECT($B$1&amp;Items!F$2&amp;$B27)="",H27,INDIRECT($B$1&amp;Items!F$2&amp;$B27))</f>
        <v>Незавершенное производство</v>
      </c>
      <c r="J27" s="1" t="str">
        <f ca="1">IF(INDIRECT($B$1&amp;Items!G$2&amp;$B27)="",IF(H27&lt;&gt;I27,"  "&amp;I27,I27),"    "&amp;INDIRECT($B$1&amp;Items!G$2&amp;$B27))</f>
        <v>Незавершенное производство</v>
      </c>
      <c r="S27" s="1">
        <f>SUM(S28:S33)</f>
        <v>0</v>
      </c>
      <c r="V27" s="1">
        <f t="shared" ref="V27:BE27" si="65">SUM(V28:V33)</f>
        <v>0</v>
      </c>
      <c r="W27" s="1">
        <f t="shared" ca="1" si="65"/>
        <v>1885533.54</v>
      </c>
      <c r="X27" s="1">
        <f t="shared" ca="1" si="65"/>
        <v>6072395.2035004199</v>
      </c>
      <c r="Y27" s="1">
        <f t="shared" ca="1" si="65"/>
        <v>10064577.364794422</v>
      </c>
      <c r="Z27" s="1">
        <f t="shared" ca="1" si="65"/>
        <v>10812909.364794422</v>
      </c>
      <c r="AA27" s="1">
        <f t="shared" ca="1" si="65"/>
        <v>10150703.99407002</v>
      </c>
      <c r="AB27" s="1">
        <f t="shared" ca="1" si="65"/>
        <v>5242015.8959293198</v>
      </c>
      <c r="AC27" s="1">
        <f t="shared" ca="1" si="65"/>
        <v>5242015.8959293198</v>
      </c>
      <c r="AD27" s="1">
        <f t="shared" ca="1" si="65"/>
        <v>5242015.8959293198</v>
      </c>
      <c r="AE27" s="1">
        <f t="shared" ca="1" si="65"/>
        <v>5242015.8959293198</v>
      </c>
      <c r="AF27" s="1">
        <f t="shared" ca="1" si="65"/>
        <v>5242015.8959293198</v>
      </c>
      <c r="AG27" s="1">
        <f t="shared" ca="1" si="65"/>
        <v>5242015.8959293198</v>
      </c>
      <c r="AH27" s="1">
        <f t="shared" ca="1" si="65"/>
        <v>5242015.8959293198</v>
      </c>
      <c r="AI27" s="1">
        <f t="shared" ca="1" si="65"/>
        <v>5242015.8959293198</v>
      </c>
      <c r="AJ27" s="1">
        <f t="shared" ca="1" si="65"/>
        <v>5242015.8959293198</v>
      </c>
      <c r="AK27" s="1">
        <f t="shared" ca="1" si="65"/>
        <v>5242015.8959293198</v>
      </c>
      <c r="AL27" s="1">
        <f t="shared" ca="1" si="65"/>
        <v>5242015.8959293198</v>
      </c>
      <c r="AM27" s="1">
        <f t="shared" ca="1" si="65"/>
        <v>5242015.8959293198</v>
      </c>
      <c r="AN27" s="1">
        <f t="shared" ca="1" si="65"/>
        <v>5242015.8959293198</v>
      </c>
      <c r="AO27" s="1">
        <f t="shared" ca="1" si="65"/>
        <v>5242015.8959293198</v>
      </c>
      <c r="AP27" s="1">
        <f t="shared" ca="1" si="65"/>
        <v>5242015.8959293198</v>
      </c>
      <c r="AQ27" s="1">
        <f t="shared" ca="1" si="65"/>
        <v>5242015.8959293198</v>
      </c>
      <c r="AR27" s="1">
        <f t="shared" ca="1" si="65"/>
        <v>5242015.8959293198</v>
      </c>
      <c r="AS27" s="1">
        <f t="shared" ca="1" si="65"/>
        <v>5242015.8959293198</v>
      </c>
      <c r="AT27" s="1">
        <f t="shared" ca="1" si="65"/>
        <v>5242015.8959293198</v>
      </c>
      <c r="AU27" s="1">
        <f t="shared" ca="1" si="65"/>
        <v>5242015.8959293198</v>
      </c>
      <c r="AV27" s="1">
        <f t="shared" ca="1" si="65"/>
        <v>5242015.8959293198</v>
      </c>
      <c r="AW27" s="1">
        <f t="shared" ca="1" si="65"/>
        <v>5242015.8959293198</v>
      </c>
      <c r="AX27" s="1">
        <f t="shared" ca="1" si="65"/>
        <v>5242015.8959293198</v>
      </c>
      <c r="AY27" s="1">
        <f t="shared" ca="1" si="65"/>
        <v>5242015.8959293198</v>
      </c>
      <c r="AZ27" s="1">
        <f t="shared" ca="1" si="65"/>
        <v>5242015.8959293198</v>
      </c>
      <c r="BA27" s="1">
        <f t="shared" ca="1" si="65"/>
        <v>5242015.8959293198</v>
      </c>
      <c r="BB27" s="1">
        <f t="shared" ca="1" si="65"/>
        <v>5242015.8959293198</v>
      </c>
      <c r="BC27" s="1">
        <f t="shared" ca="1" si="65"/>
        <v>5242015.8959293198</v>
      </c>
      <c r="BD27" s="1">
        <f t="shared" ca="1" si="65"/>
        <v>5242015.8959293198</v>
      </c>
      <c r="BE27" s="1">
        <f t="shared" ca="1" si="65"/>
        <v>5242015.8959293198</v>
      </c>
    </row>
    <row r="28" spans="1:57" x14ac:dyDescent="0.3">
      <c r="B28" s="1">
        <f>MAX(B$26:B27)+1</f>
        <v>84</v>
      </c>
      <c r="H28" s="13" t="str">
        <f ca="1">INDIRECT($B$1&amp;Items!E$2&amp;$B28)</f>
        <v>Незавершенное производство</v>
      </c>
      <c r="I28" s="13" t="str">
        <f ca="1">IF(INDIRECT($B$1&amp;Items!F$2&amp;$B28)="",H28,INDIRECT($B$1&amp;Items!F$2&amp;$B28))</f>
        <v>Начисление затрат этапа-1 бизнес-процесса</v>
      </c>
      <c r="J28" s="1" t="str">
        <f ca="1">IF(INDIRECT($B$1&amp;Items!G$2&amp;$B28)="",IF(H28&lt;&gt;I28,"  "&amp;I28,I28),"    "&amp;INDIRECT($B$1&amp;Items!G$2&amp;$B28))</f>
        <v xml:space="preserve">  Начисление затрат этапа-1 бизнес-процесса</v>
      </c>
      <c r="S28" s="3">
        <v>0</v>
      </c>
      <c r="V28" s="1">
        <f>IF(V$5=1,$S28,U429)</f>
        <v>0</v>
      </c>
      <c r="W28" s="1">
        <f t="shared" ref="W28:BE28" ca="1" si="66">IF(W$5=1,$S28,V429)</f>
        <v>930000</v>
      </c>
      <c r="X28" s="1">
        <f t="shared" ca="1" si="66"/>
        <v>1994757</v>
      </c>
      <c r="Y28" s="1">
        <f t="shared" ca="1" si="66"/>
        <v>3213797.2893000003</v>
      </c>
      <c r="Z28" s="1">
        <f t="shared" ca="1" si="66"/>
        <v>3213797.2893000003</v>
      </c>
      <c r="AA28" s="1">
        <f t="shared" ca="1" si="66"/>
        <v>2786919.2913000002</v>
      </c>
      <c r="AB28" s="1">
        <f t="shared" ca="1" si="66"/>
        <v>1231856.0868000002</v>
      </c>
      <c r="AC28" s="1">
        <f t="shared" ca="1" si="66"/>
        <v>1231856.0868000002</v>
      </c>
      <c r="AD28" s="1">
        <f t="shared" ca="1" si="66"/>
        <v>1231856.0868000002</v>
      </c>
      <c r="AE28" s="1">
        <f t="shared" ca="1" si="66"/>
        <v>1231856.0868000002</v>
      </c>
      <c r="AF28" s="1">
        <f t="shared" ca="1" si="66"/>
        <v>1231856.0868000002</v>
      </c>
      <c r="AG28" s="1">
        <f t="shared" ca="1" si="66"/>
        <v>1231856.0868000002</v>
      </c>
      <c r="AH28" s="1">
        <f t="shared" ca="1" si="66"/>
        <v>1231856.0868000002</v>
      </c>
      <c r="AI28" s="1">
        <f t="shared" ca="1" si="66"/>
        <v>1231856.0868000002</v>
      </c>
      <c r="AJ28" s="1">
        <f t="shared" ca="1" si="66"/>
        <v>1231856.0868000002</v>
      </c>
      <c r="AK28" s="1">
        <f t="shared" ca="1" si="66"/>
        <v>1231856.0868000002</v>
      </c>
      <c r="AL28" s="1">
        <f t="shared" ca="1" si="66"/>
        <v>1231856.0868000002</v>
      </c>
      <c r="AM28" s="1">
        <f t="shared" ca="1" si="66"/>
        <v>1231856.0868000002</v>
      </c>
      <c r="AN28" s="1">
        <f t="shared" ca="1" si="66"/>
        <v>1231856.0868000002</v>
      </c>
      <c r="AO28" s="1">
        <f t="shared" ca="1" si="66"/>
        <v>1231856.0868000002</v>
      </c>
      <c r="AP28" s="1">
        <f t="shared" ca="1" si="66"/>
        <v>1231856.0868000002</v>
      </c>
      <c r="AQ28" s="1">
        <f t="shared" ca="1" si="66"/>
        <v>1231856.0868000002</v>
      </c>
      <c r="AR28" s="1">
        <f t="shared" ca="1" si="66"/>
        <v>1231856.0868000002</v>
      </c>
      <c r="AS28" s="1">
        <f t="shared" ca="1" si="66"/>
        <v>1231856.0868000002</v>
      </c>
      <c r="AT28" s="1">
        <f t="shared" ca="1" si="66"/>
        <v>1231856.0868000002</v>
      </c>
      <c r="AU28" s="1">
        <f t="shared" ca="1" si="66"/>
        <v>1231856.0868000002</v>
      </c>
      <c r="AV28" s="1">
        <f t="shared" ca="1" si="66"/>
        <v>1231856.0868000002</v>
      </c>
      <c r="AW28" s="1">
        <f t="shared" ca="1" si="66"/>
        <v>1231856.0868000002</v>
      </c>
      <c r="AX28" s="1">
        <f t="shared" ca="1" si="66"/>
        <v>1231856.0868000002</v>
      </c>
      <c r="AY28" s="1">
        <f t="shared" ca="1" si="66"/>
        <v>1231856.0868000002</v>
      </c>
      <c r="AZ28" s="1">
        <f t="shared" ca="1" si="66"/>
        <v>1231856.0868000002</v>
      </c>
      <c r="BA28" s="1">
        <f t="shared" ca="1" si="66"/>
        <v>1231856.0868000002</v>
      </c>
      <c r="BB28" s="1">
        <f t="shared" ca="1" si="66"/>
        <v>1231856.0868000002</v>
      </c>
      <c r="BC28" s="1">
        <f t="shared" ca="1" si="66"/>
        <v>1231856.0868000002</v>
      </c>
      <c r="BD28" s="1">
        <f t="shared" ca="1" si="66"/>
        <v>1231856.0868000002</v>
      </c>
      <c r="BE28" s="1">
        <f t="shared" ca="1" si="66"/>
        <v>1231856.0868000002</v>
      </c>
    </row>
    <row r="29" spans="1:57" x14ac:dyDescent="0.3">
      <c r="B29" s="1">
        <f>MAX(B$26:B28)+1</f>
        <v>85</v>
      </c>
      <c r="H29" s="13" t="str">
        <f ca="1">INDIRECT($B$1&amp;Items!E$2&amp;$B29)</f>
        <v>Незавершенное производство</v>
      </c>
      <c r="I29" s="13" t="str">
        <f ca="1">IF(INDIRECT($B$1&amp;Items!F$2&amp;$B29)="",H29,INDIRECT($B$1&amp;Items!F$2&amp;$B29))</f>
        <v>Начисление затрат этапа-2 бизнес-процесса</v>
      </c>
      <c r="J29" s="1" t="str">
        <f ca="1">IF(INDIRECT($B$1&amp;Items!G$2&amp;$B29)="",IF(H29&lt;&gt;I29,"  "&amp;I29,I29),"    "&amp;INDIRECT($B$1&amp;Items!G$2&amp;$B29))</f>
        <v xml:space="preserve">  Начисление затрат этапа-2 бизнес-процесса</v>
      </c>
      <c r="S29" s="3">
        <v>0</v>
      </c>
      <c r="V29" s="1">
        <f t="shared" ref="V29:BE29" si="67">IF(V$5=1,$S29,U430)</f>
        <v>0</v>
      </c>
      <c r="W29" s="1">
        <f t="shared" ca="1" si="67"/>
        <v>955533.54</v>
      </c>
      <c r="X29" s="1">
        <f t="shared" ca="1" si="67"/>
        <v>955533.54</v>
      </c>
      <c r="Y29" s="1">
        <f t="shared" ca="1" si="67"/>
        <v>955533.54</v>
      </c>
      <c r="Z29" s="1">
        <f t="shared" ca="1" si="67"/>
        <v>955533.54</v>
      </c>
      <c r="AA29" s="1">
        <f t="shared" ca="1" si="67"/>
        <v>1158994.338</v>
      </c>
      <c r="AB29" s="1">
        <f t="shared" ca="1" si="67"/>
        <v>-219714.44218500005</v>
      </c>
      <c r="AC29" s="1">
        <f t="shared" ca="1" si="67"/>
        <v>-219714.44218500005</v>
      </c>
      <c r="AD29" s="1">
        <f t="shared" ca="1" si="67"/>
        <v>-219714.44218500005</v>
      </c>
      <c r="AE29" s="1">
        <f t="shared" ca="1" si="67"/>
        <v>-219714.44218500005</v>
      </c>
      <c r="AF29" s="1">
        <f t="shared" ca="1" si="67"/>
        <v>-219714.44218500005</v>
      </c>
      <c r="AG29" s="1">
        <f t="shared" ca="1" si="67"/>
        <v>-219714.44218500005</v>
      </c>
      <c r="AH29" s="1">
        <f t="shared" ca="1" si="67"/>
        <v>-219714.44218500005</v>
      </c>
      <c r="AI29" s="1">
        <f t="shared" ca="1" si="67"/>
        <v>-219714.44218500005</v>
      </c>
      <c r="AJ29" s="1">
        <f t="shared" ca="1" si="67"/>
        <v>-219714.44218500005</v>
      </c>
      <c r="AK29" s="1">
        <f t="shared" ca="1" si="67"/>
        <v>-219714.44218500005</v>
      </c>
      <c r="AL29" s="1">
        <f t="shared" ca="1" si="67"/>
        <v>-219714.44218500005</v>
      </c>
      <c r="AM29" s="1">
        <f t="shared" ca="1" si="67"/>
        <v>-219714.44218500005</v>
      </c>
      <c r="AN29" s="1">
        <f t="shared" ca="1" si="67"/>
        <v>-219714.44218500005</v>
      </c>
      <c r="AO29" s="1">
        <f t="shared" ca="1" si="67"/>
        <v>-219714.44218500005</v>
      </c>
      <c r="AP29" s="1">
        <f t="shared" ca="1" si="67"/>
        <v>-219714.44218500005</v>
      </c>
      <c r="AQ29" s="1">
        <f t="shared" ca="1" si="67"/>
        <v>-219714.44218500005</v>
      </c>
      <c r="AR29" s="1">
        <f t="shared" ca="1" si="67"/>
        <v>-219714.44218500005</v>
      </c>
      <c r="AS29" s="1">
        <f t="shared" ca="1" si="67"/>
        <v>-219714.44218500005</v>
      </c>
      <c r="AT29" s="1">
        <f t="shared" ca="1" si="67"/>
        <v>-219714.44218500005</v>
      </c>
      <c r="AU29" s="1">
        <f t="shared" ca="1" si="67"/>
        <v>-219714.44218500005</v>
      </c>
      <c r="AV29" s="1">
        <f t="shared" ca="1" si="67"/>
        <v>-219714.44218500005</v>
      </c>
      <c r="AW29" s="1">
        <f t="shared" ca="1" si="67"/>
        <v>-219714.44218500005</v>
      </c>
      <c r="AX29" s="1">
        <f t="shared" ca="1" si="67"/>
        <v>-219714.44218500005</v>
      </c>
      <c r="AY29" s="1">
        <f t="shared" ca="1" si="67"/>
        <v>-219714.44218500005</v>
      </c>
      <c r="AZ29" s="1">
        <f t="shared" ca="1" si="67"/>
        <v>-219714.44218500005</v>
      </c>
      <c r="BA29" s="1">
        <f t="shared" ca="1" si="67"/>
        <v>-219714.44218500005</v>
      </c>
      <c r="BB29" s="1">
        <f t="shared" ca="1" si="67"/>
        <v>-219714.44218500005</v>
      </c>
      <c r="BC29" s="1">
        <f t="shared" ca="1" si="67"/>
        <v>-219714.44218500005</v>
      </c>
      <c r="BD29" s="1">
        <f t="shared" ca="1" si="67"/>
        <v>-219714.44218500005</v>
      </c>
      <c r="BE29" s="1">
        <f t="shared" ca="1" si="67"/>
        <v>-219714.44218500005</v>
      </c>
    </row>
    <row r="30" spans="1:57" x14ac:dyDescent="0.3">
      <c r="B30" s="1">
        <f>MAX(B$26:B29)+1</f>
        <v>86</v>
      </c>
      <c r="H30" s="13" t="str">
        <f ca="1">INDIRECT($B$1&amp;Items!E$2&amp;$B30)</f>
        <v>Незавершенное производство</v>
      </c>
      <c r="I30" s="13" t="str">
        <f ca="1">IF(INDIRECT($B$1&amp;Items!F$2&amp;$B30)="",H30,INDIRECT($B$1&amp;Items!F$2&amp;$B30))</f>
        <v>Начисление затрат этапа-3 бизнес-процесса</v>
      </c>
      <c r="J30" s="1" t="str">
        <f ca="1">IF(INDIRECT($B$1&amp;Items!G$2&amp;$B30)="",IF(H30&lt;&gt;I30,"  "&amp;I30,I30),"    "&amp;INDIRECT($B$1&amp;Items!G$2&amp;$B30))</f>
        <v xml:space="preserve">  Начисление затрат этапа-3 бизнес-процесса</v>
      </c>
      <c r="S30" s="3">
        <v>0</v>
      </c>
      <c r="V30" s="1">
        <f t="shared" ref="V30:BE30" si="68">IF(V$5=1,$S30,U431)</f>
        <v>0</v>
      </c>
      <c r="W30" s="1">
        <f t="shared" ca="1" si="68"/>
        <v>0</v>
      </c>
      <c r="X30" s="1">
        <f t="shared" ca="1" si="68"/>
        <v>2096467.4099460002</v>
      </c>
      <c r="Y30" s="1">
        <f t="shared" ca="1" si="68"/>
        <v>3051166.3499460001</v>
      </c>
      <c r="Z30" s="1">
        <f t="shared" ca="1" si="68"/>
        <v>3051166.3499460001</v>
      </c>
      <c r="AA30" s="1">
        <f t="shared" ca="1" si="68"/>
        <v>3454521.7084920001</v>
      </c>
      <c r="AB30" s="1">
        <f t="shared" ca="1" si="68"/>
        <v>2680511.4350162996</v>
      </c>
      <c r="AC30" s="1">
        <f t="shared" ca="1" si="68"/>
        <v>2680511.4350162996</v>
      </c>
      <c r="AD30" s="1">
        <f t="shared" ca="1" si="68"/>
        <v>2680511.4350162996</v>
      </c>
      <c r="AE30" s="1">
        <f t="shared" ca="1" si="68"/>
        <v>2680511.4350162996</v>
      </c>
      <c r="AF30" s="1">
        <f t="shared" ca="1" si="68"/>
        <v>2680511.4350162996</v>
      </c>
      <c r="AG30" s="1">
        <f t="shared" ca="1" si="68"/>
        <v>2680511.4350162996</v>
      </c>
      <c r="AH30" s="1">
        <f t="shared" ca="1" si="68"/>
        <v>2680511.4350162996</v>
      </c>
      <c r="AI30" s="1">
        <f t="shared" ca="1" si="68"/>
        <v>2680511.4350162996</v>
      </c>
      <c r="AJ30" s="1">
        <f t="shared" ca="1" si="68"/>
        <v>2680511.4350162996</v>
      </c>
      <c r="AK30" s="1">
        <f t="shared" ca="1" si="68"/>
        <v>2680511.4350162996</v>
      </c>
      <c r="AL30" s="1">
        <f t="shared" ca="1" si="68"/>
        <v>2680511.4350162996</v>
      </c>
      <c r="AM30" s="1">
        <f t="shared" ca="1" si="68"/>
        <v>2680511.4350162996</v>
      </c>
      <c r="AN30" s="1">
        <f t="shared" ca="1" si="68"/>
        <v>2680511.4350162996</v>
      </c>
      <c r="AO30" s="1">
        <f t="shared" ca="1" si="68"/>
        <v>2680511.4350162996</v>
      </c>
      <c r="AP30" s="1">
        <f t="shared" ca="1" si="68"/>
        <v>2680511.4350162996</v>
      </c>
      <c r="AQ30" s="1">
        <f t="shared" ca="1" si="68"/>
        <v>2680511.4350162996</v>
      </c>
      <c r="AR30" s="1">
        <f t="shared" ca="1" si="68"/>
        <v>2680511.4350162996</v>
      </c>
      <c r="AS30" s="1">
        <f t="shared" ca="1" si="68"/>
        <v>2680511.4350162996</v>
      </c>
      <c r="AT30" s="1">
        <f t="shared" ca="1" si="68"/>
        <v>2680511.4350162996</v>
      </c>
      <c r="AU30" s="1">
        <f t="shared" ca="1" si="68"/>
        <v>2680511.4350162996</v>
      </c>
      <c r="AV30" s="1">
        <f t="shared" ca="1" si="68"/>
        <v>2680511.4350162996</v>
      </c>
      <c r="AW30" s="1">
        <f t="shared" ca="1" si="68"/>
        <v>2680511.4350162996</v>
      </c>
      <c r="AX30" s="1">
        <f t="shared" ca="1" si="68"/>
        <v>2680511.4350162996</v>
      </c>
      <c r="AY30" s="1">
        <f t="shared" ca="1" si="68"/>
        <v>2680511.4350162996</v>
      </c>
      <c r="AZ30" s="1">
        <f t="shared" ca="1" si="68"/>
        <v>2680511.4350162996</v>
      </c>
      <c r="BA30" s="1">
        <f t="shared" ca="1" si="68"/>
        <v>2680511.4350162996</v>
      </c>
      <c r="BB30" s="1">
        <f t="shared" ca="1" si="68"/>
        <v>2680511.4350162996</v>
      </c>
      <c r="BC30" s="1">
        <f t="shared" ca="1" si="68"/>
        <v>2680511.4350162996</v>
      </c>
      <c r="BD30" s="1">
        <f t="shared" ca="1" si="68"/>
        <v>2680511.4350162996</v>
      </c>
      <c r="BE30" s="1">
        <f t="shared" ca="1" si="68"/>
        <v>2680511.4350162996</v>
      </c>
    </row>
    <row r="31" spans="1:57" x14ac:dyDescent="0.3">
      <c r="B31" s="1">
        <f>MAX(B$26:B30)+1</f>
        <v>87</v>
      </c>
      <c r="H31" s="13" t="str">
        <f ca="1">INDIRECT($B$1&amp;Items!E$2&amp;$B31)</f>
        <v>Незавершенное производство</v>
      </c>
      <c r="I31" s="13" t="str">
        <f ca="1">IF(INDIRECT($B$1&amp;Items!F$2&amp;$B31)="",H31,INDIRECT($B$1&amp;Items!F$2&amp;$B31))</f>
        <v>Начисление затрат этапа-4 бизнес-процесса</v>
      </c>
      <c r="J31" s="1" t="str">
        <f ca="1">IF(INDIRECT($B$1&amp;Items!G$2&amp;$B31)="",IF(H31&lt;&gt;I31,"  "&amp;I31,I31),"    "&amp;INDIRECT($B$1&amp;Items!G$2&amp;$B31))</f>
        <v xml:space="preserve">  Начисление затрат этапа-4 бизнес-процесса</v>
      </c>
      <c r="S31" s="3">
        <v>0</v>
      </c>
      <c r="V31" s="1">
        <f t="shared" ref="V31:BE31" si="69">IF(V$5=1,$S31,U432)</f>
        <v>0</v>
      </c>
      <c r="W31" s="1">
        <f t="shared" ca="1" si="69"/>
        <v>0</v>
      </c>
      <c r="X31" s="1">
        <f t="shared" ca="1" si="69"/>
        <v>0</v>
      </c>
      <c r="Y31" s="1">
        <f t="shared" ca="1" si="69"/>
        <v>1161637.691994</v>
      </c>
      <c r="Z31" s="1">
        <f t="shared" ca="1" si="69"/>
        <v>1909969.691994</v>
      </c>
      <c r="AA31" s="1">
        <f t="shared" ca="1" si="69"/>
        <v>1399125.1260047997</v>
      </c>
      <c r="AB31" s="1">
        <f t="shared" ca="1" si="69"/>
        <v>563702.45862209983</v>
      </c>
      <c r="AC31" s="1">
        <f t="shared" ca="1" si="69"/>
        <v>563702.45862209983</v>
      </c>
      <c r="AD31" s="1">
        <f t="shared" ca="1" si="69"/>
        <v>563702.45862209983</v>
      </c>
      <c r="AE31" s="1">
        <f t="shared" ca="1" si="69"/>
        <v>563702.45862209983</v>
      </c>
      <c r="AF31" s="1">
        <f t="shared" ca="1" si="69"/>
        <v>563702.45862209983</v>
      </c>
      <c r="AG31" s="1">
        <f t="shared" ca="1" si="69"/>
        <v>563702.45862209983</v>
      </c>
      <c r="AH31" s="1">
        <f t="shared" ca="1" si="69"/>
        <v>563702.45862209983</v>
      </c>
      <c r="AI31" s="1">
        <f t="shared" ca="1" si="69"/>
        <v>563702.45862209983</v>
      </c>
      <c r="AJ31" s="1">
        <f t="shared" ca="1" si="69"/>
        <v>563702.45862209983</v>
      </c>
      <c r="AK31" s="1">
        <f t="shared" ca="1" si="69"/>
        <v>563702.45862209983</v>
      </c>
      <c r="AL31" s="1">
        <f t="shared" ca="1" si="69"/>
        <v>563702.45862209983</v>
      </c>
      <c r="AM31" s="1">
        <f t="shared" ca="1" si="69"/>
        <v>563702.45862209983</v>
      </c>
      <c r="AN31" s="1">
        <f t="shared" ca="1" si="69"/>
        <v>563702.45862209983</v>
      </c>
      <c r="AO31" s="1">
        <f t="shared" ca="1" si="69"/>
        <v>563702.45862209983</v>
      </c>
      <c r="AP31" s="1">
        <f t="shared" ca="1" si="69"/>
        <v>563702.45862209983</v>
      </c>
      <c r="AQ31" s="1">
        <f t="shared" ca="1" si="69"/>
        <v>563702.45862209983</v>
      </c>
      <c r="AR31" s="1">
        <f t="shared" ca="1" si="69"/>
        <v>563702.45862209983</v>
      </c>
      <c r="AS31" s="1">
        <f t="shared" ca="1" si="69"/>
        <v>563702.45862209983</v>
      </c>
      <c r="AT31" s="1">
        <f t="shared" ca="1" si="69"/>
        <v>563702.45862209983</v>
      </c>
      <c r="AU31" s="1">
        <f t="shared" ca="1" si="69"/>
        <v>563702.45862209983</v>
      </c>
      <c r="AV31" s="1">
        <f t="shared" ca="1" si="69"/>
        <v>563702.45862209983</v>
      </c>
      <c r="AW31" s="1">
        <f t="shared" ca="1" si="69"/>
        <v>563702.45862209983</v>
      </c>
      <c r="AX31" s="1">
        <f t="shared" ca="1" si="69"/>
        <v>563702.45862209983</v>
      </c>
      <c r="AY31" s="1">
        <f t="shared" ca="1" si="69"/>
        <v>563702.45862209983</v>
      </c>
      <c r="AZ31" s="1">
        <f t="shared" ca="1" si="69"/>
        <v>563702.45862209983</v>
      </c>
      <c r="BA31" s="1">
        <f t="shared" ca="1" si="69"/>
        <v>563702.45862209983</v>
      </c>
      <c r="BB31" s="1">
        <f t="shared" ca="1" si="69"/>
        <v>563702.45862209983</v>
      </c>
      <c r="BC31" s="1">
        <f t="shared" ca="1" si="69"/>
        <v>563702.45862209983</v>
      </c>
      <c r="BD31" s="1">
        <f t="shared" ca="1" si="69"/>
        <v>563702.45862209983</v>
      </c>
      <c r="BE31" s="1">
        <f t="shared" ca="1" si="69"/>
        <v>563702.45862209983</v>
      </c>
    </row>
    <row r="32" spans="1:57" x14ac:dyDescent="0.3">
      <c r="B32" s="1">
        <f>MAX(B$26:B31)+1</f>
        <v>88</v>
      </c>
      <c r="H32" s="13" t="str">
        <f ca="1">INDIRECT($B$1&amp;Items!E$2&amp;$B32)</f>
        <v>Незавершенное производство</v>
      </c>
      <c r="I32" s="13" t="str">
        <f ca="1">IF(INDIRECT($B$1&amp;Items!F$2&amp;$B32)="",H32,INDIRECT($B$1&amp;Items!F$2&amp;$B32))</f>
        <v>Начисление затрат этапа-5 бизнес-процесса</v>
      </c>
      <c r="J32" s="1" t="str">
        <f ca="1">IF(INDIRECT($B$1&amp;Items!G$2&amp;$B32)="",IF(H32&lt;&gt;I32,"  "&amp;I32,I32),"    "&amp;INDIRECT($B$1&amp;Items!G$2&amp;$B32))</f>
        <v xml:space="preserve">  Начисление затрат этапа-5 бизнес-процесса</v>
      </c>
      <c r="S32" s="3">
        <v>0</v>
      </c>
      <c r="V32" s="1">
        <f t="shared" ref="V32:BE32" si="70">IF(V$5=1,$S32,U433)</f>
        <v>0</v>
      </c>
      <c r="W32" s="1">
        <f t="shared" ca="1" si="70"/>
        <v>0</v>
      </c>
      <c r="X32" s="1">
        <f t="shared" ca="1" si="70"/>
        <v>1025637.2535544201</v>
      </c>
      <c r="Y32" s="1">
        <f t="shared" ca="1" si="70"/>
        <v>1682442.4935544201</v>
      </c>
      <c r="Z32" s="1">
        <f t="shared" ca="1" si="70"/>
        <v>1682442.4935544201</v>
      </c>
      <c r="AA32" s="1">
        <f t="shared" ca="1" si="70"/>
        <v>1351143.53027322</v>
      </c>
      <c r="AB32" s="1">
        <f t="shared" ca="1" si="70"/>
        <v>985660.35767591977</v>
      </c>
      <c r="AC32" s="1">
        <f t="shared" ca="1" si="70"/>
        <v>985660.35767591977</v>
      </c>
      <c r="AD32" s="1">
        <f t="shared" ca="1" si="70"/>
        <v>985660.35767591977</v>
      </c>
      <c r="AE32" s="1">
        <f t="shared" ca="1" si="70"/>
        <v>985660.35767591977</v>
      </c>
      <c r="AF32" s="1">
        <f t="shared" ca="1" si="70"/>
        <v>985660.35767591977</v>
      </c>
      <c r="AG32" s="1">
        <f t="shared" ca="1" si="70"/>
        <v>985660.35767591977</v>
      </c>
      <c r="AH32" s="1">
        <f t="shared" ca="1" si="70"/>
        <v>985660.35767591977</v>
      </c>
      <c r="AI32" s="1">
        <f t="shared" ca="1" si="70"/>
        <v>985660.35767591977</v>
      </c>
      <c r="AJ32" s="1">
        <f t="shared" ca="1" si="70"/>
        <v>985660.35767591977</v>
      </c>
      <c r="AK32" s="1">
        <f t="shared" ca="1" si="70"/>
        <v>985660.35767591977</v>
      </c>
      <c r="AL32" s="1">
        <f t="shared" ca="1" si="70"/>
        <v>985660.35767591977</v>
      </c>
      <c r="AM32" s="1">
        <f t="shared" ca="1" si="70"/>
        <v>985660.35767591977</v>
      </c>
      <c r="AN32" s="1">
        <f t="shared" ca="1" si="70"/>
        <v>985660.35767591977</v>
      </c>
      <c r="AO32" s="1">
        <f t="shared" ca="1" si="70"/>
        <v>985660.35767591977</v>
      </c>
      <c r="AP32" s="1">
        <f t="shared" ca="1" si="70"/>
        <v>985660.35767591977</v>
      </c>
      <c r="AQ32" s="1">
        <f t="shared" ca="1" si="70"/>
        <v>985660.35767591977</v>
      </c>
      <c r="AR32" s="1">
        <f t="shared" ca="1" si="70"/>
        <v>985660.35767591977</v>
      </c>
      <c r="AS32" s="1">
        <f t="shared" ca="1" si="70"/>
        <v>985660.35767591977</v>
      </c>
      <c r="AT32" s="1">
        <f t="shared" ca="1" si="70"/>
        <v>985660.35767591977</v>
      </c>
      <c r="AU32" s="1">
        <f t="shared" ca="1" si="70"/>
        <v>985660.35767591977</v>
      </c>
      <c r="AV32" s="1">
        <f t="shared" ca="1" si="70"/>
        <v>985660.35767591977</v>
      </c>
      <c r="AW32" s="1">
        <f t="shared" ca="1" si="70"/>
        <v>985660.35767591977</v>
      </c>
      <c r="AX32" s="1">
        <f t="shared" ca="1" si="70"/>
        <v>985660.35767591977</v>
      </c>
      <c r="AY32" s="1">
        <f t="shared" ca="1" si="70"/>
        <v>985660.35767591977</v>
      </c>
      <c r="AZ32" s="1">
        <f t="shared" ca="1" si="70"/>
        <v>985660.35767591977</v>
      </c>
      <c r="BA32" s="1">
        <f t="shared" ca="1" si="70"/>
        <v>985660.35767591977</v>
      </c>
      <c r="BB32" s="1">
        <f t="shared" ca="1" si="70"/>
        <v>985660.35767591977</v>
      </c>
      <c r="BC32" s="1">
        <f t="shared" ca="1" si="70"/>
        <v>985660.35767591977</v>
      </c>
      <c r="BD32" s="1">
        <f t="shared" ca="1" si="70"/>
        <v>985660.35767591977</v>
      </c>
      <c r="BE32" s="1">
        <f t="shared" ca="1" si="70"/>
        <v>985660.35767591977</v>
      </c>
    </row>
    <row r="33" spans="1:57" ht="4.95" customHeight="1" x14ac:dyDescent="0.3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</row>
    <row r="35" spans="1:57" x14ac:dyDescent="0.3">
      <c r="H35" s="3" t="s">
        <v>179</v>
      </c>
      <c r="I35" s="3"/>
      <c r="J35" s="3"/>
      <c r="S35" s="1">
        <f>S37+S39</f>
        <v>0</v>
      </c>
      <c r="V35" s="1">
        <f>V37+V39</f>
        <v>0</v>
      </c>
      <c r="W35" s="1">
        <f t="shared" ref="W35:BE35" ca="1" si="71">W37+W39</f>
        <v>-2042273.9634059998</v>
      </c>
      <c r="X35" s="1">
        <f t="shared" ca="1" si="71"/>
        <v>1275022.4669193996</v>
      </c>
      <c r="Y35" s="1">
        <f t="shared" ca="1" si="71"/>
        <v>1513536.2162133995</v>
      </c>
      <c r="Z35" s="1">
        <f t="shared" ca="1" si="71"/>
        <v>-2757078.8115475113</v>
      </c>
      <c r="AA35" s="1">
        <f t="shared" ca="1" si="71"/>
        <v>-7529890.0683892118</v>
      </c>
      <c r="AB35" s="1">
        <f t="shared" ca="1" si="71"/>
        <v>-13135152.204469912</v>
      </c>
      <c r="AC35" s="1">
        <f t="shared" ca="1" si="71"/>
        <v>-14473135.612672912</v>
      </c>
      <c r="AD35" s="1">
        <f t="shared" ca="1" si="71"/>
        <v>-15343674.54557291</v>
      </c>
      <c r="AE35" s="1">
        <f t="shared" ca="1" si="71"/>
        <v>-15343674.54557291</v>
      </c>
      <c r="AF35" s="1">
        <f t="shared" ca="1" si="71"/>
        <v>-15343674.54557291</v>
      </c>
      <c r="AG35" s="1">
        <f t="shared" ca="1" si="71"/>
        <v>-15343674.54557291</v>
      </c>
      <c r="AH35" s="1">
        <f t="shared" ca="1" si="71"/>
        <v>-15343674.54557291</v>
      </c>
      <c r="AI35" s="1">
        <f t="shared" ca="1" si="71"/>
        <v>-15343674.54557291</v>
      </c>
      <c r="AJ35" s="1">
        <f t="shared" ca="1" si="71"/>
        <v>-15343674.54557291</v>
      </c>
      <c r="AK35" s="1">
        <f t="shared" ca="1" si="71"/>
        <v>-15343674.54557291</v>
      </c>
      <c r="AL35" s="1">
        <f t="shared" ca="1" si="71"/>
        <v>-15343674.54557291</v>
      </c>
      <c r="AM35" s="1">
        <f t="shared" ca="1" si="71"/>
        <v>-15343674.54557291</v>
      </c>
      <c r="AN35" s="1">
        <f t="shared" ca="1" si="71"/>
        <v>-15343674.54557291</v>
      </c>
      <c r="AO35" s="1">
        <f t="shared" ca="1" si="71"/>
        <v>-15343674.54557291</v>
      </c>
      <c r="AP35" s="1">
        <f t="shared" ca="1" si="71"/>
        <v>-15343674.54557291</v>
      </c>
      <c r="AQ35" s="1">
        <f t="shared" ca="1" si="71"/>
        <v>-15343674.54557291</v>
      </c>
      <c r="AR35" s="1">
        <f t="shared" ca="1" si="71"/>
        <v>-15343674.54557291</v>
      </c>
      <c r="AS35" s="1">
        <f t="shared" ca="1" si="71"/>
        <v>-15343674.54557291</v>
      </c>
      <c r="AT35" s="1">
        <f t="shared" ca="1" si="71"/>
        <v>-15343674.54557291</v>
      </c>
      <c r="AU35" s="1">
        <f t="shared" ca="1" si="71"/>
        <v>-15343674.54557291</v>
      </c>
      <c r="AV35" s="1">
        <f t="shared" ca="1" si="71"/>
        <v>-15343674.54557291</v>
      </c>
      <c r="AW35" s="1">
        <f t="shared" ca="1" si="71"/>
        <v>-15343674.54557291</v>
      </c>
      <c r="AX35" s="1">
        <f t="shared" ca="1" si="71"/>
        <v>-15343674.54557291</v>
      </c>
      <c r="AY35" s="1">
        <f t="shared" ca="1" si="71"/>
        <v>-15343674.54557291</v>
      </c>
      <c r="AZ35" s="1">
        <f t="shared" ca="1" si="71"/>
        <v>-15343674.54557291</v>
      </c>
      <c r="BA35" s="1">
        <f t="shared" ca="1" si="71"/>
        <v>-15343674.54557291</v>
      </c>
      <c r="BB35" s="1">
        <f t="shared" ca="1" si="71"/>
        <v>-15343674.54557291</v>
      </c>
      <c r="BC35" s="1">
        <f t="shared" ca="1" si="71"/>
        <v>-15343674.54557291</v>
      </c>
      <c r="BD35" s="1">
        <f t="shared" ca="1" si="71"/>
        <v>-15343674.54557291</v>
      </c>
      <c r="BE35" s="1">
        <f t="shared" ca="1" si="71"/>
        <v>-15343674.54557291</v>
      </c>
    </row>
    <row r="37" spans="1:57" x14ac:dyDescent="0.3">
      <c r="B37" s="1">
        <f>ROW(Items!$A$102)</f>
        <v>102</v>
      </c>
      <c r="H37" s="13" t="str">
        <f ca="1">INDIRECT($B$1&amp;Items!E$2&amp;$B37)</f>
        <v>Собственный капитал</v>
      </c>
      <c r="I37" s="13" t="str">
        <f ca="1">IF(INDIRECT($B$1&amp;Items!F$2&amp;$B37)="",H37,INDIRECT($B$1&amp;Items!F$2&amp;$B37))</f>
        <v>Собственный капитал</v>
      </c>
      <c r="J37" s="1" t="str">
        <f ca="1">IF(INDIRECT($B$1&amp;Items!G$2&amp;$B37)="",IF(H37&lt;&gt;I37,"  "&amp;I37,I37),"    "&amp;INDIRECT($B$1&amp;Items!G$2&amp;$B37))</f>
        <v>Собственный капитал</v>
      </c>
      <c r="S37" s="3">
        <v>0</v>
      </c>
      <c r="V37" s="1">
        <f t="shared" ref="V37" si="72">IF(V$5=1,$S37,U438)</f>
        <v>0</v>
      </c>
      <c r="W37" s="1">
        <f t="shared" ref="W37" ca="1" si="73">IF(W$5=1,$S37,V438)</f>
        <v>-94276.676999999996</v>
      </c>
      <c r="X37" s="1">
        <f t="shared" ref="X37" ca="1" si="74">IF(X$5=1,$S37,W438)</f>
        <v>-250381.91017502101</v>
      </c>
      <c r="Y37" s="1">
        <f t="shared" ref="Y37" ca="1" si="75">IF(Y$5=1,$S37,X438)</f>
        <v>-336460.022175021</v>
      </c>
      <c r="Z37" s="1">
        <f ca="1">IF(Z$5=1,$S37,Y438)</f>
        <v>-503228.86823972105</v>
      </c>
      <c r="AA37" s="1">
        <f t="shared" ref="AA37" ca="1" si="76">IF(AA$5=1,$S37,Z438)</f>
        <v>-3226867.3961904217</v>
      </c>
      <c r="AB37" s="1">
        <f t="shared" ref="AB37" ca="1" si="77">IF(AB$5=1,$S37,AA438)</f>
        <v>-9963687.2534211222</v>
      </c>
      <c r="AC37" s="1">
        <f t="shared" ref="AC37" ca="1" si="78">IF(AC$5=1,$S37,AB438)</f>
        <v>-9963687.2534211222</v>
      </c>
      <c r="AD37" s="1">
        <f t="shared" ref="AD37" ca="1" si="79">IF(AD$5=1,$S37,AC438)</f>
        <v>-9963687.2534211222</v>
      </c>
      <c r="AE37" s="1">
        <f t="shared" ref="AE37" ca="1" si="80">IF(AE$5=1,$S37,AD438)</f>
        <v>-9963687.2534211222</v>
      </c>
      <c r="AF37" s="1">
        <f t="shared" ref="AF37" ca="1" si="81">IF(AF$5=1,$S37,AE438)</f>
        <v>-9963687.2534211222</v>
      </c>
      <c r="AG37" s="1">
        <f t="shared" ref="AG37" ca="1" si="82">IF(AG$5=1,$S37,AF438)</f>
        <v>-9963687.2534211222</v>
      </c>
      <c r="AH37" s="1">
        <f t="shared" ref="AH37" ca="1" si="83">IF(AH$5=1,$S37,AG438)</f>
        <v>-9963687.2534211222</v>
      </c>
      <c r="AI37" s="1">
        <f t="shared" ref="AI37" ca="1" si="84">IF(AI$5=1,$S37,AH438)</f>
        <v>-9963687.2534211222</v>
      </c>
      <c r="AJ37" s="1">
        <f t="shared" ref="AJ37" ca="1" si="85">IF(AJ$5=1,$S37,AI438)</f>
        <v>-9963687.2534211222</v>
      </c>
      <c r="AK37" s="1">
        <f t="shared" ref="AK37" ca="1" si="86">IF(AK$5=1,$S37,AJ438)</f>
        <v>-9963687.2534211222</v>
      </c>
      <c r="AL37" s="1">
        <f t="shared" ref="AL37" ca="1" si="87">IF(AL$5=1,$S37,AK438)</f>
        <v>-9963687.2534211222</v>
      </c>
      <c r="AM37" s="1">
        <f t="shared" ref="AM37" ca="1" si="88">IF(AM$5=1,$S37,AL438)</f>
        <v>-9963687.2534211222</v>
      </c>
      <c r="AN37" s="1">
        <f t="shared" ref="AN37" ca="1" si="89">IF(AN$5=1,$S37,AM438)</f>
        <v>-9963687.2534211222</v>
      </c>
      <c r="AO37" s="1">
        <f t="shared" ref="AO37" ca="1" si="90">IF(AO$5=1,$S37,AN438)</f>
        <v>-9963687.2534211222</v>
      </c>
      <c r="AP37" s="1">
        <f t="shared" ref="AP37" ca="1" si="91">IF(AP$5=1,$S37,AO438)</f>
        <v>-9963687.2534211222</v>
      </c>
      <c r="AQ37" s="1">
        <f t="shared" ref="AQ37" ca="1" si="92">IF(AQ$5=1,$S37,AP438)</f>
        <v>-9963687.2534211222</v>
      </c>
      <c r="AR37" s="1">
        <f t="shared" ref="AR37" ca="1" si="93">IF(AR$5=1,$S37,AQ438)</f>
        <v>-9963687.2534211222</v>
      </c>
      <c r="AS37" s="1">
        <f t="shared" ref="AS37" ca="1" si="94">IF(AS$5=1,$S37,AR438)</f>
        <v>-9963687.2534211222</v>
      </c>
      <c r="AT37" s="1">
        <f t="shared" ref="AT37" ca="1" si="95">IF(AT$5=1,$S37,AS438)</f>
        <v>-9963687.2534211222</v>
      </c>
      <c r="AU37" s="1">
        <f t="shared" ref="AU37" ca="1" si="96">IF(AU$5=1,$S37,AT438)</f>
        <v>-9963687.2534211222</v>
      </c>
      <c r="AV37" s="1">
        <f t="shared" ref="AV37" ca="1" si="97">IF(AV$5=1,$S37,AU438)</f>
        <v>-9963687.2534211222</v>
      </c>
      <c r="AW37" s="1">
        <f t="shared" ref="AW37" ca="1" si="98">IF(AW$5=1,$S37,AV438)</f>
        <v>-9963687.2534211222</v>
      </c>
      <c r="AX37" s="1">
        <f t="shared" ref="AX37" ca="1" si="99">IF(AX$5=1,$S37,AW438)</f>
        <v>-9963687.2534211222</v>
      </c>
      <c r="AY37" s="1">
        <f t="shared" ref="AY37" ca="1" si="100">IF(AY$5=1,$S37,AX438)</f>
        <v>-9963687.2534211222</v>
      </c>
      <c r="AZ37" s="1">
        <f t="shared" ref="AZ37" ca="1" si="101">IF(AZ$5=1,$S37,AY438)</f>
        <v>-9963687.2534211222</v>
      </c>
      <c r="BA37" s="1">
        <f t="shared" ref="BA37" ca="1" si="102">IF(BA$5=1,$S37,AZ438)</f>
        <v>-9963687.2534211222</v>
      </c>
      <c r="BB37" s="1">
        <f t="shared" ref="BB37" ca="1" si="103">IF(BB$5=1,$S37,BA438)</f>
        <v>-9963687.2534211222</v>
      </c>
      <c r="BC37" s="1">
        <f t="shared" ref="BC37" ca="1" si="104">IF(BC$5=1,$S37,BB438)</f>
        <v>-9963687.2534211222</v>
      </c>
      <c r="BD37" s="1">
        <f t="shared" ref="BD37" ca="1" si="105">IF(BD$5=1,$S37,BC438)</f>
        <v>-9963687.2534211222</v>
      </c>
      <c r="BE37" s="1">
        <f t="shared" ref="BE37" ca="1" si="106">IF(BE$5=1,$S37,BD438)</f>
        <v>-9963687.2534211222</v>
      </c>
    </row>
    <row r="39" spans="1:57" x14ac:dyDescent="0.3">
      <c r="B39" s="1">
        <f>ROW(Items!$A$91)</f>
        <v>91</v>
      </c>
      <c r="H39" s="13" t="str">
        <f ca="1">INDIRECT($B$1&amp;Items!E$2&amp;$B39)</f>
        <v>Кредиторская задолженность</v>
      </c>
      <c r="I39" s="13" t="str">
        <f ca="1">IF(INDIRECT($B$1&amp;Items!F$2&amp;$B39)="",H39,INDIRECT($B$1&amp;Items!F$2&amp;$B39))</f>
        <v>Кредиторская задолженность</v>
      </c>
      <c r="J39" s="1" t="str">
        <f ca="1">IF(INDIRECT($B$1&amp;Items!G$2&amp;$B39)="",IF(H39&lt;&gt;I39,"  "&amp;I39,I39),"    "&amp;INDIRECT($B$1&amp;Items!G$2&amp;$B39))</f>
        <v>Кредиторская задолженность</v>
      </c>
      <c r="S39" s="1">
        <f>SUM(S40:S50)</f>
        <v>0</v>
      </c>
      <c r="V39" s="1">
        <f t="shared" ref="V39:BE39" si="107">SUM(V40:V50)</f>
        <v>0</v>
      </c>
      <c r="W39" s="1">
        <f t="shared" ca="1" si="107"/>
        <v>-1947997.2864059999</v>
      </c>
      <c r="X39" s="1">
        <f t="shared" ca="1" si="107"/>
        <v>1525404.3770944206</v>
      </c>
      <c r="Y39" s="1">
        <f t="shared" ca="1" si="107"/>
        <v>1849996.2383884205</v>
      </c>
      <c r="Z39" s="1">
        <f t="shared" ca="1" si="107"/>
        <v>-2253849.94330779</v>
      </c>
      <c r="AA39" s="1">
        <f t="shared" ca="1" si="107"/>
        <v>-4303022.6721987901</v>
      </c>
      <c r="AB39" s="1">
        <f t="shared" ca="1" si="107"/>
        <v>-3171464.9510487905</v>
      </c>
      <c r="AC39" s="1">
        <f t="shared" ca="1" si="107"/>
        <v>-4509448.3592517897</v>
      </c>
      <c r="AD39" s="1">
        <f t="shared" ca="1" si="107"/>
        <v>-5379987.2921517892</v>
      </c>
      <c r="AE39" s="1">
        <f t="shared" ca="1" si="107"/>
        <v>-5379987.2921517892</v>
      </c>
      <c r="AF39" s="1">
        <f t="shared" ca="1" si="107"/>
        <v>-5379987.2921517892</v>
      </c>
      <c r="AG39" s="1">
        <f t="shared" ca="1" si="107"/>
        <v>-5379987.2921517892</v>
      </c>
      <c r="AH39" s="1">
        <f t="shared" ca="1" si="107"/>
        <v>-5379987.2921517892</v>
      </c>
      <c r="AI39" s="1">
        <f t="shared" ca="1" si="107"/>
        <v>-5379987.2921517892</v>
      </c>
      <c r="AJ39" s="1">
        <f t="shared" ca="1" si="107"/>
        <v>-5379987.2921517892</v>
      </c>
      <c r="AK39" s="1">
        <f t="shared" ca="1" si="107"/>
        <v>-5379987.2921517892</v>
      </c>
      <c r="AL39" s="1">
        <f t="shared" ca="1" si="107"/>
        <v>-5379987.2921517892</v>
      </c>
      <c r="AM39" s="1">
        <f t="shared" ca="1" si="107"/>
        <v>-5379987.2921517892</v>
      </c>
      <c r="AN39" s="1">
        <f t="shared" ca="1" si="107"/>
        <v>-5379987.2921517892</v>
      </c>
      <c r="AO39" s="1">
        <f t="shared" ca="1" si="107"/>
        <v>-5379987.2921517892</v>
      </c>
      <c r="AP39" s="1">
        <f t="shared" ca="1" si="107"/>
        <v>-5379987.2921517892</v>
      </c>
      <c r="AQ39" s="1">
        <f t="shared" ca="1" si="107"/>
        <v>-5379987.2921517892</v>
      </c>
      <c r="AR39" s="1">
        <f t="shared" ca="1" si="107"/>
        <v>-5379987.2921517892</v>
      </c>
      <c r="AS39" s="1">
        <f t="shared" ca="1" si="107"/>
        <v>-5379987.2921517892</v>
      </c>
      <c r="AT39" s="1">
        <f t="shared" ca="1" si="107"/>
        <v>-5379987.2921517892</v>
      </c>
      <c r="AU39" s="1">
        <f t="shared" ca="1" si="107"/>
        <v>-5379987.2921517892</v>
      </c>
      <c r="AV39" s="1">
        <f t="shared" ca="1" si="107"/>
        <v>-5379987.2921517892</v>
      </c>
      <c r="AW39" s="1">
        <f t="shared" ca="1" si="107"/>
        <v>-5379987.2921517892</v>
      </c>
      <c r="AX39" s="1">
        <f t="shared" ca="1" si="107"/>
        <v>-5379987.2921517892</v>
      </c>
      <c r="AY39" s="1">
        <f t="shared" ca="1" si="107"/>
        <v>-5379987.2921517892</v>
      </c>
      <c r="AZ39" s="1">
        <f t="shared" ca="1" si="107"/>
        <v>-5379987.2921517892</v>
      </c>
      <c r="BA39" s="1">
        <f t="shared" ca="1" si="107"/>
        <v>-5379987.2921517892</v>
      </c>
      <c r="BB39" s="1">
        <f t="shared" ca="1" si="107"/>
        <v>-5379987.2921517892</v>
      </c>
      <c r="BC39" s="1">
        <f t="shared" ca="1" si="107"/>
        <v>-5379987.2921517892</v>
      </c>
      <c r="BD39" s="1">
        <f t="shared" ca="1" si="107"/>
        <v>-5379987.2921517892</v>
      </c>
      <c r="BE39" s="1">
        <f t="shared" ca="1" si="107"/>
        <v>-5379987.2921517892</v>
      </c>
    </row>
    <row r="40" spans="1:57" x14ac:dyDescent="0.3">
      <c r="B40" s="1">
        <f>MAX(B$38:B39)+1</f>
        <v>92</v>
      </c>
      <c r="H40" s="13" t="str">
        <f ca="1">INDIRECT($B$1&amp;Items!E$2&amp;$B40)</f>
        <v>Кредиторская задолженность</v>
      </c>
      <c r="I40" s="13" t="str">
        <f ca="1">IF(INDIRECT($B$1&amp;Items!F$2&amp;$B40)="",H40,INDIRECT($B$1&amp;Items!F$2&amp;$B40))</f>
        <v>Начисление затрат этапа-1 бизнес-процесса</v>
      </c>
      <c r="J40" s="1" t="str">
        <f ca="1">IF(INDIRECT($B$1&amp;Items!G$2&amp;$B40)="",IF(H40&lt;&gt;I40,"  "&amp;I40,I40),"    "&amp;INDIRECT($B$1&amp;Items!G$2&amp;$B40))</f>
        <v xml:space="preserve">  Начисление затрат этапа-1 бизнес-процесса</v>
      </c>
      <c r="S40" s="3">
        <v>0</v>
      </c>
      <c r="V40" s="1">
        <f>IF(V$5=1,$S40,U441)</f>
        <v>0</v>
      </c>
      <c r="W40" s="1">
        <f t="shared" ref="W40:BE40" ca="1" si="108">IF(W$5=1,$S40,V441)</f>
        <v>-65100</v>
      </c>
      <c r="X40" s="1">
        <f t="shared" ca="1" si="108"/>
        <v>999657</v>
      </c>
      <c r="Y40" s="1">
        <f t="shared" ca="1" si="108"/>
        <v>614407.2993000003</v>
      </c>
      <c r="Z40" s="1">
        <f t="shared" ca="1" si="108"/>
        <v>82028.799300000304</v>
      </c>
      <c r="AA40" s="1">
        <f t="shared" ca="1" si="108"/>
        <v>82028.799300000304</v>
      </c>
      <c r="AB40" s="1">
        <f t="shared" ca="1" si="108"/>
        <v>-527491.34534999973</v>
      </c>
      <c r="AC40" s="1">
        <f t="shared" ca="1" si="108"/>
        <v>-527491.34534999973</v>
      </c>
      <c r="AD40" s="1">
        <f t="shared" ca="1" si="108"/>
        <v>-527491.34534999973</v>
      </c>
      <c r="AE40" s="1">
        <f t="shared" ca="1" si="108"/>
        <v>-527491.34534999973</v>
      </c>
      <c r="AF40" s="1">
        <f t="shared" ca="1" si="108"/>
        <v>-527491.34534999973</v>
      </c>
      <c r="AG40" s="1">
        <f t="shared" ca="1" si="108"/>
        <v>-527491.34534999973</v>
      </c>
      <c r="AH40" s="1">
        <f t="shared" ca="1" si="108"/>
        <v>-527491.34534999973</v>
      </c>
      <c r="AI40" s="1">
        <f t="shared" ca="1" si="108"/>
        <v>-527491.34534999973</v>
      </c>
      <c r="AJ40" s="1">
        <f t="shared" ca="1" si="108"/>
        <v>-527491.34534999973</v>
      </c>
      <c r="AK40" s="1">
        <f t="shared" ca="1" si="108"/>
        <v>-527491.34534999973</v>
      </c>
      <c r="AL40" s="1">
        <f t="shared" ca="1" si="108"/>
        <v>-527491.34534999973</v>
      </c>
      <c r="AM40" s="1">
        <f t="shared" ca="1" si="108"/>
        <v>-527491.34534999973</v>
      </c>
      <c r="AN40" s="1">
        <f t="shared" ca="1" si="108"/>
        <v>-527491.34534999973</v>
      </c>
      <c r="AO40" s="1">
        <f t="shared" ca="1" si="108"/>
        <v>-527491.34534999973</v>
      </c>
      <c r="AP40" s="1">
        <f t="shared" ca="1" si="108"/>
        <v>-527491.34534999973</v>
      </c>
      <c r="AQ40" s="1">
        <f t="shared" ca="1" si="108"/>
        <v>-527491.34534999973</v>
      </c>
      <c r="AR40" s="1">
        <f t="shared" ca="1" si="108"/>
        <v>-527491.34534999973</v>
      </c>
      <c r="AS40" s="1">
        <f t="shared" ca="1" si="108"/>
        <v>-527491.34534999973</v>
      </c>
      <c r="AT40" s="1">
        <f t="shared" ca="1" si="108"/>
        <v>-527491.34534999973</v>
      </c>
      <c r="AU40" s="1">
        <f t="shared" ca="1" si="108"/>
        <v>-527491.34534999973</v>
      </c>
      <c r="AV40" s="1">
        <f t="shared" ca="1" si="108"/>
        <v>-527491.34534999973</v>
      </c>
      <c r="AW40" s="1">
        <f t="shared" ca="1" si="108"/>
        <v>-527491.34534999973</v>
      </c>
      <c r="AX40" s="1">
        <f t="shared" ca="1" si="108"/>
        <v>-527491.34534999973</v>
      </c>
      <c r="AY40" s="1">
        <f t="shared" ca="1" si="108"/>
        <v>-527491.34534999973</v>
      </c>
      <c r="AZ40" s="1">
        <f t="shared" ca="1" si="108"/>
        <v>-527491.34534999973</v>
      </c>
      <c r="BA40" s="1">
        <f t="shared" ca="1" si="108"/>
        <v>-527491.34534999973</v>
      </c>
      <c r="BB40" s="1">
        <f t="shared" ca="1" si="108"/>
        <v>-527491.34534999973</v>
      </c>
      <c r="BC40" s="1">
        <f t="shared" ca="1" si="108"/>
        <v>-527491.34534999973</v>
      </c>
      <c r="BD40" s="1">
        <f t="shared" ca="1" si="108"/>
        <v>-527491.34534999973</v>
      </c>
      <c r="BE40" s="1">
        <f t="shared" ca="1" si="108"/>
        <v>-527491.34534999973</v>
      </c>
    </row>
    <row r="41" spans="1:57" x14ac:dyDescent="0.3">
      <c r="B41" s="1">
        <f>MAX(B$38:B40)+1</f>
        <v>93</v>
      </c>
      <c r="H41" s="13" t="str">
        <f ca="1">INDIRECT($B$1&amp;Items!E$2&amp;$B41)</f>
        <v>Кредиторская задолженность</v>
      </c>
      <c r="I41" s="13" t="str">
        <f ca="1">IF(INDIRECT($B$1&amp;Items!F$2&amp;$B41)="",H41,INDIRECT($B$1&amp;Items!F$2&amp;$B41))</f>
        <v>Начисление затрат этапа-2 бизнес-процесса</v>
      </c>
      <c r="J41" s="1" t="str">
        <f ca="1">IF(INDIRECT($B$1&amp;Items!G$2&amp;$B41)="",IF(H41&lt;&gt;I41,"  "&amp;I41,I41),"    "&amp;INDIRECT($B$1&amp;Items!G$2&amp;$B41))</f>
        <v xml:space="preserve">  Начисление затрат этапа-2 бизнес-процесса</v>
      </c>
      <c r="S41" s="3">
        <v>0</v>
      </c>
      <c r="V41" s="1">
        <f t="shared" ref="V41:BE41" si="109">IF(V$5=1,$S41,U442)</f>
        <v>0</v>
      </c>
      <c r="W41" s="1">
        <f t="shared" ca="1" si="109"/>
        <v>-255262.46999999997</v>
      </c>
      <c r="X41" s="1">
        <f t="shared" ca="1" si="109"/>
        <v>-255262.46999999997</v>
      </c>
      <c r="Y41" s="1">
        <f t="shared" ca="1" si="109"/>
        <v>-733029.24</v>
      </c>
      <c r="Z41" s="1">
        <f ca="1">IF(Z$5=1,$S41,Y442)</f>
        <v>-1633029.24</v>
      </c>
      <c r="AA41" s="1">
        <f t="shared" ca="1" si="109"/>
        <v>-1843329.24</v>
      </c>
      <c r="AB41" s="1">
        <f t="shared" ca="1" si="109"/>
        <v>-1843329.24</v>
      </c>
      <c r="AC41" s="1">
        <f t="shared" ca="1" si="109"/>
        <v>-2260629.2400000002</v>
      </c>
      <c r="AD41" s="1">
        <f t="shared" ca="1" si="109"/>
        <v>-2260629.2400000002</v>
      </c>
      <c r="AE41" s="1">
        <f t="shared" ca="1" si="109"/>
        <v>-2260629.2400000002</v>
      </c>
      <c r="AF41" s="1">
        <f t="shared" ca="1" si="109"/>
        <v>-2260629.2400000002</v>
      </c>
      <c r="AG41" s="1">
        <f t="shared" ca="1" si="109"/>
        <v>-2260629.2400000002</v>
      </c>
      <c r="AH41" s="1">
        <f t="shared" ca="1" si="109"/>
        <v>-2260629.2400000002</v>
      </c>
      <c r="AI41" s="1">
        <f t="shared" ca="1" si="109"/>
        <v>-2260629.2400000002</v>
      </c>
      <c r="AJ41" s="1">
        <f t="shared" ca="1" si="109"/>
        <v>-2260629.2400000002</v>
      </c>
      <c r="AK41" s="1">
        <f t="shared" ca="1" si="109"/>
        <v>-2260629.2400000002</v>
      </c>
      <c r="AL41" s="1">
        <f t="shared" ca="1" si="109"/>
        <v>-2260629.2400000002</v>
      </c>
      <c r="AM41" s="1">
        <f t="shared" ca="1" si="109"/>
        <v>-2260629.2400000002</v>
      </c>
      <c r="AN41" s="1">
        <f t="shared" ca="1" si="109"/>
        <v>-2260629.2400000002</v>
      </c>
      <c r="AO41" s="1">
        <f t="shared" ca="1" si="109"/>
        <v>-2260629.2400000002</v>
      </c>
      <c r="AP41" s="1">
        <f t="shared" ca="1" si="109"/>
        <v>-2260629.2400000002</v>
      </c>
      <c r="AQ41" s="1">
        <f t="shared" ca="1" si="109"/>
        <v>-2260629.2400000002</v>
      </c>
      <c r="AR41" s="1">
        <f t="shared" ca="1" si="109"/>
        <v>-2260629.2400000002</v>
      </c>
      <c r="AS41" s="1">
        <f t="shared" ca="1" si="109"/>
        <v>-2260629.2400000002</v>
      </c>
      <c r="AT41" s="1">
        <f t="shared" ca="1" si="109"/>
        <v>-2260629.2400000002</v>
      </c>
      <c r="AU41" s="1">
        <f t="shared" ca="1" si="109"/>
        <v>-2260629.2400000002</v>
      </c>
      <c r="AV41" s="1">
        <f t="shared" ca="1" si="109"/>
        <v>-2260629.2400000002</v>
      </c>
      <c r="AW41" s="1">
        <f t="shared" ca="1" si="109"/>
        <v>-2260629.2400000002</v>
      </c>
      <c r="AX41" s="1">
        <f t="shared" ca="1" si="109"/>
        <v>-2260629.2400000002</v>
      </c>
      <c r="AY41" s="1">
        <f t="shared" ca="1" si="109"/>
        <v>-2260629.2400000002</v>
      </c>
      <c r="AZ41" s="1">
        <f t="shared" ca="1" si="109"/>
        <v>-2260629.2400000002</v>
      </c>
      <c r="BA41" s="1">
        <f t="shared" ca="1" si="109"/>
        <v>-2260629.2400000002</v>
      </c>
      <c r="BB41" s="1">
        <f t="shared" ca="1" si="109"/>
        <v>-2260629.2400000002</v>
      </c>
      <c r="BC41" s="1">
        <f t="shared" ca="1" si="109"/>
        <v>-2260629.2400000002</v>
      </c>
      <c r="BD41" s="1">
        <f t="shared" ca="1" si="109"/>
        <v>-2260629.2400000002</v>
      </c>
      <c r="BE41" s="1">
        <f t="shared" ca="1" si="109"/>
        <v>-2260629.2400000002</v>
      </c>
    </row>
    <row r="42" spans="1:57" x14ac:dyDescent="0.3">
      <c r="B42" s="1">
        <f>MAX(B$38:B41)+1</f>
        <v>94</v>
      </c>
      <c r="H42" s="13" t="str">
        <f ca="1">INDIRECT($B$1&amp;Items!E$2&amp;$B42)</f>
        <v>Кредиторская задолженность</v>
      </c>
      <c r="I42" s="13" t="str">
        <f ca="1">IF(INDIRECT($B$1&amp;Items!F$2&amp;$B42)="",H42,INDIRECT($B$1&amp;Items!F$2&amp;$B42))</f>
        <v>Начисление затрат этапа-3 бизнес-процесса</v>
      </c>
      <c r="J42" s="1" t="str">
        <f ca="1">IF(INDIRECT($B$1&amp;Items!G$2&amp;$B42)="",IF(H42&lt;&gt;I42,"  "&amp;I42,I42),"    "&amp;INDIRECT($B$1&amp;Items!G$2&amp;$B42))</f>
        <v xml:space="preserve">  Начисление затрат этапа-3 бизнес-процесса</v>
      </c>
      <c r="S42" s="3">
        <v>0</v>
      </c>
      <c r="V42" s="1">
        <f t="shared" ref="V42:BE42" si="110">IF(V$5=1,$S42,U443)</f>
        <v>0</v>
      </c>
      <c r="W42" s="1">
        <f t="shared" ca="1" si="110"/>
        <v>-684600</v>
      </c>
      <c r="X42" s="1">
        <f t="shared" ca="1" si="110"/>
        <v>1411867.4099460002</v>
      </c>
      <c r="Y42" s="1">
        <f t="shared" ca="1" si="110"/>
        <v>1586566.3499460001</v>
      </c>
      <c r="Z42" s="1">
        <f t="shared" ca="1" si="110"/>
        <v>-376424.35502699995</v>
      </c>
      <c r="AA42" s="1">
        <f t="shared" ca="1" si="110"/>
        <v>-829779.29792100005</v>
      </c>
      <c r="AB42" s="1">
        <f t="shared" ca="1" si="110"/>
        <v>33680.702078999951</v>
      </c>
      <c r="AC42" s="1">
        <f t="shared" ca="1" si="110"/>
        <v>-512836.70612400002</v>
      </c>
      <c r="AD42" s="1">
        <f t="shared" ca="1" si="110"/>
        <v>-944566.70612400002</v>
      </c>
      <c r="AE42" s="1">
        <f t="shared" ca="1" si="110"/>
        <v>-944566.70612400002</v>
      </c>
      <c r="AF42" s="1">
        <f t="shared" ca="1" si="110"/>
        <v>-944566.70612400002</v>
      </c>
      <c r="AG42" s="1">
        <f t="shared" ca="1" si="110"/>
        <v>-944566.70612400002</v>
      </c>
      <c r="AH42" s="1">
        <f t="shared" ca="1" si="110"/>
        <v>-944566.70612400002</v>
      </c>
      <c r="AI42" s="1">
        <f t="shared" ca="1" si="110"/>
        <v>-944566.70612400002</v>
      </c>
      <c r="AJ42" s="1">
        <f t="shared" ca="1" si="110"/>
        <v>-944566.70612400002</v>
      </c>
      <c r="AK42" s="1">
        <f t="shared" ca="1" si="110"/>
        <v>-944566.70612400002</v>
      </c>
      <c r="AL42" s="1">
        <f t="shared" ca="1" si="110"/>
        <v>-944566.70612400002</v>
      </c>
      <c r="AM42" s="1">
        <f t="shared" ca="1" si="110"/>
        <v>-944566.70612400002</v>
      </c>
      <c r="AN42" s="1">
        <f t="shared" ca="1" si="110"/>
        <v>-944566.70612400002</v>
      </c>
      <c r="AO42" s="1">
        <f t="shared" ca="1" si="110"/>
        <v>-944566.70612400002</v>
      </c>
      <c r="AP42" s="1">
        <f t="shared" ca="1" si="110"/>
        <v>-944566.70612400002</v>
      </c>
      <c r="AQ42" s="1">
        <f t="shared" ca="1" si="110"/>
        <v>-944566.70612400002</v>
      </c>
      <c r="AR42" s="1">
        <f t="shared" ca="1" si="110"/>
        <v>-944566.70612400002</v>
      </c>
      <c r="AS42" s="1">
        <f t="shared" ca="1" si="110"/>
        <v>-944566.70612400002</v>
      </c>
      <c r="AT42" s="1">
        <f t="shared" ca="1" si="110"/>
        <v>-944566.70612400002</v>
      </c>
      <c r="AU42" s="1">
        <f t="shared" ca="1" si="110"/>
        <v>-944566.70612400002</v>
      </c>
      <c r="AV42" s="1">
        <f t="shared" ca="1" si="110"/>
        <v>-944566.70612400002</v>
      </c>
      <c r="AW42" s="1">
        <f t="shared" ca="1" si="110"/>
        <v>-944566.70612400002</v>
      </c>
      <c r="AX42" s="1">
        <f t="shared" ca="1" si="110"/>
        <v>-944566.70612400002</v>
      </c>
      <c r="AY42" s="1">
        <f t="shared" ca="1" si="110"/>
        <v>-944566.70612400002</v>
      </c>
      <c r="AZ42" s="1">
        <f t="shared" ca="1" si="110"/>
        <v>-944566.70612400002</v>
      </c>
      <c r="BA42" s="1">
        <f t="shared" ca="1" si="110"/>
        <v>-944566.70612400002</v>
      </c>
      <c r="BB42" s="1">
        <f t="shared" ca="1" si="110"/>
        <v>-944566.70612400002</v>
      </c>
      <c r="BC42" s="1">
        <f t="shared" ca="1" si="110"/>
        <v>-944566.70612400002</v>
      </c>
      <c r="BD42" s="1">
        <f t="shared" ca="1" si="110"/>
        <v>-944566.70612400002</v>
      </c>
      <c r="BE42" s="1">
        <f t="shared" ca="1" si="110"/>
        <v>-944566.70612400002</v>
      </c>
    </row>
    <row r="43" spans="1:57" x14ac:dyDescent="0.3">
      <c r="B43" s="1">
        <f>MAX(B$38:B42)+1</f>
        <v>95</v>
      </c>
      <c r="H43" s="13" t="str">
        <f ca="1">INDIRECT($B$1&amp;Items!E$2&amp;$B43)</f>
        <v>Кредиторская задолженность</v>
      </c>
      <c r="I43" s="13" t="str">
        <f ca="1">IF(INDIRECT($B$1&amp;Items!F$2&amp;$B43)="",H43,INDIRECT($B$1&amp;Items!F$2&amp;$B43))</f>
        <v>Начисление затрат этапа-4 бизнес-процесса</v>
      </c>
      <c r="J43" s="1" t="str">
        <f ca="1">IF(INDIRECT($B$1&amp;Items!G$2&amp;$B43)="",IF(H43&lt;&gt;I43,"  "&amp;I43,I43),"    "&amp;INDIRECT($B$1&amp;Items!G$2&amp;$B43))</f>
        <v xml:space="preserve">  Начисление затрат этапа-4 бизнес-процесса</v>
      </c>
      <c r="S43" s="3">
        <v>0</v>
      </c>
      <c r="V43" s="1">
        <f t="shared" ref="V43:BE43" si="111">IF(V$5=1,$S43,U444)</f>
        <v>0</v>
      </c>
      <c r="W43" s="1">
        <f t="shared" ca="1" si="111"/>
        <v>0</v>
      </c>
      <c r="X43" s="1">
        <f t="shared" ca="1" si="111"/>
        <v>0</v>
      </c>
      <c r="Y43" s="1">
        <f t="shared" ca="1" si="111"/>
        <v>356104.15199399996</v>
      </c>
      <c r="Z43" s="1">
        <f t="shared" ca="1" si="111"/>
        <v>160445.80204799981</v>
      </c>
      <c r="AA43" s="1">
        <f t="shared" ca="1" si="111"/>
        <v>-1225071.9839490002</v>
      </c>
      <c r="AB43" s="1">
        <f t="shared" ca="1" si="111"/>
        <v>-1225071.9839490002</v>
      </c>
      <c r="AC43" s="1">
        <f t="shared" ca="1" si="111"/>
        <v>-1599237.9839490002</v>
      </c>
      <c r="AD43" s="1">
        <f t="shared" ca="1" si="111"/>
        <v>-1599237.9839490002</v>
      </c>
      <c r="AE43" s="1">
        <f t="shared" ca="1" si="111"/>
        <v>-1599237.9839490002</v>
      </c>
      <c r="AF43" s="1">
        <f t="shared" ca="1" si="111"/>
        <v>-1599237.9839490002</v>
      </c>
      <c r="AG43" s="1">
        <f t="shared" ca="1" si="111"/>
        <v>-1599237.9839490002</v>
      </c>
      <c r="AH43" s="1">
        <f t="shared" ca="1" si="111"/>
        <v>-1599237.9839490002</v>
      </c>
      <c r="AI43" s="1">
        <f t="shared" ca="1" si="111"/>
        <v>-1599237.9839490002</v>
      </c>
      <c r="AJ43" s="1">
        <f t="shared" ca="1" si="111"/>
        <v>-1599237.9839490002</v>
      </c>
      <c r="AK43" s="1">
        <f t="shared" ca="1" si="111"/>
        <v>-1599237.9839490002</v>
      </c>
      <c r="AL43" s="1">
        <f t="shared" ca="1" si="111"/>
        <v>-1599237.9839490002</v>
      </c>
      <c r="AM43" s="1">
        <f t="shared" ca="1" si="111"/>
        <v>-1599237.9839490002</v>
      </c>
      <c r="AN43" s="1">
        <f t="shared" ca="1" si="111"/>
        <v>-1599237.9839490002</v>
      </c>
      <c r="AO43" s="1">
        <f t="shared" ca="1" si="111"/>
        <v>-1599237.9839490002</v>
      </c>
      <c r="AP43" s="1">
        <f t="shared" ca="1" si="111"/>
        <v>-1599237.9839490002</v>
      </c>
      <c r="AQ43" s="1">
        <f t="shared" ca="1" si="111"/>
        <v>-1599237.9839490002</v>
      </c>
      <c r="AR43" s="1">
        <f t="shared" ca="1" si="111"/>
        <v>-1599237.9839490002</v>
      </c>
      <c r="AS43" s="1">
        <f t="shared" ca="1" si="111"/>
        <v>-1599237.9839490002</v>
      </c>
      <c r="AT43" s="1">
        <f t="shared" ca="1" si="111"/>
        <v>-1599237.9839490002</v>
      </c>
      <c r="AU43" s="1">
        <f t="shared" ca="1" si="111"/>
        <v>-1599237.9839490002</v>
      </c>
      <c r="AV43" s="1">
        <f t="shared" ca="1" si="111"/>
        <v>-1599237.9839490002</v>
      </c>
      <c r="AW43" s="1">
        <f t="shared" ca="1" si="111"/>
        <v>-1599237.9839490002</v>
      </c>
      <c r="AX43" s="1">
        <f t="shared" ca="1" si="111"/>
        <v>-1599237.9839490002</v>
      </c>
      <c r="AY43" s="1">
        <f t="shared" ca="1" si="111"/>
        <v>-1599237.9839490002</v>
      </c>
      <c r="AZ43" s="1">
        <f t="shared" ca="1" si="111"/>
        <v>-1599237.9839490002</v>
      </c>
      <c r="BA43" s="1">
        <f t="shared" ca="1" si="111"/>
        <v>-1599237.9839490002</v>
      </c>
      <c r="BB43" s="1">
        <f t="shared" ca="1" si="111"/>
        <v>-1599237.9839490002</v>
      </c>
      <c r="BC43" s="1">
        <f t="shared" ca="1" si="111"/>
        <v>-1599237.9839490002</v>
      </c>
      <c r="BD43" s="1">
        <f t="shared" ca="1" si="111"/>
        <v>-1599237.9839490002</v>
      </c>
      <c r="BE43" s="1">
        <f t="shared" ca="1" si="111"/>
        <v>-1599237.9839490002</v>
      </c>
    </row>
    <row r="44" spans="1:57" x14ac:dyDescent="0.3">
      <c r="B44" s="1">
        <f>MAX(B$38:B43)+1</f>
        <v>96</v>
      </c>
      <c r="H44" s="13" t="str">
        <f ca="1">INDIRECT($B$1&amp;Items!E$2&amp;$B44)</f>
        <v>Кредиторская задолженность</v>
      </c>
      <c r="I44" s="13" t="str">
        <f ca="1">IF(INDIRECT($B$1&amp;Items!F$2&amp;$B44)="",H44,INDIRECT($B$1&amp;Items!F$2&amp;$B44))</f>
        <v>Начисление затрат этапа-5 бизнес-процесса</v>
      </c>
      <c r="J44" s="1" t="str">
        <f ca="1">IF(INDIRECT($B$1&amp;Items!G$2&amp;$B44)="",IF(H44&lt;&gt;I44,"  "&amp;I44,I44),"    "&amp;INDIRECT($B$1&amp;Items!G$2&amp;$B44))</f>
        <v xml:space="preserve">  Начисление затрат этапа-5 бизнес-процесса</v>
      </c>
      <c r="S44" s="3">
        <v>0</v>
      </c>
      <c r="V44" s="1">
        <f t="shared" ref="V44:BE48" si="112">IF(V$5=1,$S44,U445)</f>
        <v>0</v>
      </c>
      <c r="W44" s="1">
        <f t="shared" ca="1" si="112"/>
        <v>-943034.81640599994</v>
      </c>
      <c r="X44" s="1">
        <f t="shared" ca="1" si="112"/>
        <v>-630857.56285157986</v>
      </c>
      <c r="Y44" s="1">
        <f t="shared" ca="1" si="112"/>
        <v>25947.677148420131</v>
      </c>
      <c r="Z44" s="1">
        <f t="shared" ca="1" si="112"/>
        <v>-486870.94962878991</v>
      </c>
      <c r="AA44" s="1">
        <f t="shared" ca="1" si="112"/>
        <v>-486870.94962878991</v>
      </c>
      <c r="AB44" s="1">
        <f t="shared" ca="1" si="112"/>
        <v>390746.91617121</v>
      </c>
      <c r="AC44" s="1">
        <f t="shared" ca="1" si="112"/>
        <v>390746.91617121</v>
      </c>
      <c r="AD44" s="1">
        <f t="shared" ca="1" si="112"/>
        <v>-48062.016728789953</v>
      </c>
      <c r="AE44" s="1">
        <f t="shared" ca="1" si="112"/>
        <v>-48062.016728789953</v>
      </c>
      <c r="AF44" s="1">
        <f t="shared" ca="1" si="112"/>
        <v>-48062.016728789953</v>
      </c>
      <c r="AG44" s="1">
        <f t="shared" ca="1" si="112"/>
        <v>-48062.016728789953</v>
      </c>
      <c r="AH44" s="1">
        <f t="shared" ca="1" si="112"/>
        <v>-48062.016728789953</v>
      </c>
      <c r="AI44" s="1">
        <f t="shared" ca="1" si="112"/>
        <v>-48062.016728789953</v>
      </c>
      <c r="AJ44" s="1">
        <f t="shared" ca="1" si="112"/>
        <v>-48062.016728789953</v>
      </c>
      <c r="AK44" s="1">
        <f t="shared" ca="1" si="112"/>
        <v>-48062.016728789953</v>
      </c>
      <c r="AL44" s="1">
        <f t="shared" ca="1" si="112"/>
        <v>-48062.016728789953</v>
      </c>
      <c r="AM44" s="1">
        <f t="shared" ca="1" si="112"/>
        <v>-48062.016728789953</v>
      </c>
      <c r="AN44" s="1">
        <f t="shared" ca="1" si="112"/>
        <v>-48062.016728789953</v>
      </c>
      <c r="AO44" s="1">
        <f t="shared" ca="1" si="112"/>
        <v>-48062.016728789953</v>
      </c>
      <c r="AP44" s="1">
        <f t="shared" ca="1" si="112"/>
        <v>-48062.016728789953</v>
      </c>
      <c r="AQ44" s="1">
        <f t="shared" ca="1" si="112"/>
        <v>-48062.016728789953</v>
      </c>
      <c r="AR44" s="1">
        <f t="shared" ca="1" si="112"/>
        <v>-48062.016728789953</v>
      </c>
      <c r="AS44" s="1">
        <f t="shared" ca="1" si="112"/>
        <v>-48062.016728789953</v>
      </c>
      <c r="AT44" s="1">
        <f t="shared" ca="1" si="112"/>
        <v>-48062.016728789953</v>
      </c>
      <c r="AU44" s="1">
        <f t="shared" ca="1" si="112"/>
        <v>-48062.016728789953</v>
      </c>
      <c r="AV44" s="1">
        <f t="shared" ca="1" si="112"/>
        <v>-48062.016728789953</v>
      </c>
      <c r="AW44" s="1">
        <f t="shared" ca="1" si="112"/>
        <v>-48062.016728789953</v>
      </c>
      <c r="AX44" s="1">
        <f t="shared" ca="1" si="112"/>
        <v>-48062.016728789953</v>
      </c>
      <c r="AY44" s="1">
        <f t="shared" ca="1" si="112"/>
        <v>-48062.016728789953</v>
      </c>
      <c r="AZ44" s="1">
        <f t="shared" ca="1" si="112"/>
        <v>-48062.016728789953</v>
      </c>
      <c r="BA44" s="1">
        <f t="shared" ca="1" si="112"/>
        <v>-48062.016728789953</v>
      </c>
      <c r="BB44" s="1">
        <f t="shared" ca="1" si="112"/>
        <v>-48062.016728789953</v>
      </c>
      <c r="BC44" s="1">
        <f t="shared" ca="1" si="112"/>
        <v>-48062.016728789953</v>
      </c>
      <c r="BD44" s="1">
        <f t="shared" ca="1" si="112"/>
        <v>-48062.016728789953</v>
      </c>
      <c r="BE44" s="1">
        <f t="shared" ca="1" si="112"/>
        <v>-48062.016728789953</v>
      </c>
    </row>
    <row r="45" spans="1:57" x14ac:dyDescent="0.3">
      <c r="B45" s="1">
        <f>MAX(B$38:B44)+1</f>
        <v>97</v>
      </c>
      <c r="H45" s="13" t="str">
        <f ca="1">INDIRECT($B$1&amp;Items!E$2&amp;$B45)</f>
        <v>Кредиторская задолженность</v>
      </c>
      <c r="I45" s="13" t="str">
        <f ca="1">IF(INDIRECT($B$1&amp;Items!F$2&amp;$B45)="",H45,INDIRECT($B$1&amp;Items!F$2&amp;$B45))</f>
        <v>Операционные расходы - блок-1</v>
      </c>
      <c r="J45" s="1" t="str">
        <f ca="1">IF(INDIRECT($B$1&amp;Items!G$2&amp;$B45)="",IF(H45&lt;&gt;I45,"  "&amp;I45,I45),"    "&amp;INDIRECT($B$1&amp;Items!G$2&amp;$B45))</f>
        <v xml:space="preserve">  Операционные расходы - блок-1</v>
      </c>
      <c r="S45" s="3">
        <v>0</v>
      </c>
      <c r="V45" s="1">
        <f>IF(V$5=1,$S45,U446)</f>
        <v>0</v>
      </c>
      <c r="W45" s="1">
        <f t="shared" ca="1" si="112"/>
        <v>0</v>
      </c>
      <c r="X45" s="1">
        <f t="shared" ca="1" si="112"/>
        <v>0</v>
      </c>
      <c r="Y45" s="1">
        <f t="shared" ca="1" si="112"/>
        <v>0</v>
      </c>
      <c r="Z45" s="1">
        <f t="shared" ca="1" si="112"/>
        <v>0</v>
      </c>
      <c r="AA45" s="1">
        <f t="shared" ca="1" si="112"/>
        <v>0</v>
      </c>
      <c r="AB45" s="1">
        <f t="shared" ca="1" si="112"/>
        <v>0</v>
      </c>
      <c r="AC45" s="1">
        <f t="shared" ca="1" si="112"/>
        <v>0</v>
      </c>
      <c r="AD45" s="1">
        <f t="shared" ca="1" si="112"/>
        <v>0</v>
      </c>
      <c r="AE45" s="1">
        <f t="shared" ca="1" si="112"/>
        <v>0</v>
      </c>
      <c r="AF45" s="1">
        <f t="shared" ca="1" si="112"/>
        <v>0</v>
      </c>
      <c r="AG45" s="1">
        <f t="shared" ca="1" si="112"/>
        <v>0</v>
      </c>
      <c r="AH45" s="1">
        <f t="shared" ca="1" si="112"/>
        <v>0</v>
      </c>
      <c r="AI45" s="1">
        <f t="shared" ca="1" si="112"/>
        <v>0</v>
      </c>
      <c r="AJ45" s="1">
        <f t="shared" ca="1" si="112"/>
        <v>0</v>
      </c>
      <c r="AK45" s="1">
        <f t="shared" ca="1" si="112"/>
        <v>0</v>
      </c>
      <c r="AL45" s="1">
        <f t="shared" ca="1" si="112"/>
        <v>0</v>
      </c>
      <c r="AM45" s="1">
        <f t="shared" ca="1" si="112"/>
        <v>0</v>
      </c>
      <c r="AN45" s="1">
        <f t="shared" ca="1" si="112"/>
        <v>0</v>
      </c>
      <c r="AO45" s="1">
        <f t="shared" ca="1" si="112"/>
        <v>0</v>
      </c>
      <c r="AP45" s="1">
        <f t="shared" ca="1" si="112"/>
        <v>0</v>
      </c>
      <c r="AQ45" s="1">
        <f t="shared" ca="1" si="112"/>
        <v>0</v>
      </c>
      <c r="AR45" s="1">
        <f t="shared" ca="1" si="112"/>
        <v>0</v>
      </c>
      <c r="AS45" s="1">
        <f t="shared" ca="1" si="112"/>
        <v>0</v>
      </c>
      <c r="AT45" s="1">
        <f t="shared" ca="1" si="112"/>
        <v>0</v>
      </c>
      <c r="AU45" s="1">
        <f t="shared" ca="1" si="112"/>
        <v>0</v>
      </c>
      <c r="AV45" s="1">
        <f t="shared" ca="1" si="112"/>
        <v>0</v>
      </c>
      <c r="AW45" s="1">
        <f t="shared" ca="1" si="112"/>
        <v>0</v>
      </c>
      <c r="AX45" s="1">
        <f t="shared" ca="1" si="112"/>
        <v>0</v>
      </c>
      <c r="AY45" s="1">
        <f t="shared" ca="1" si="112"/>
        <v>0</v>
      </c>
      <c r="AZ45" s="1">
        <f t="shared" ca="1" si="112"/>
        <v>0</v>
      </c>
      <c r="BA45" s="1">
        <f t="shared" ca="1" si="112"/>
        <v>0</v>
      </c>
      <c r="BB45" s="1">
        <f t="shared" ca="1" si="112"/>
        <v>0</v>
      </c>
      <c r="BC45" s="1">
        <f t="shared" ca="1" si="112"/>
        <v>0</v>
      </c>
      <c r="BD45" s="1">
        <f t="shared" ca="1" si="112"/>
        <v>0</v>
      </c>
      <c r="BE45" s="1">
        <f t="shared" ca="1" si="112"/>
        <v>0</v>
      </c>
    </row>
    <row r="46" spans="1:57" x14ac:dyDescent="0.3">
      <c r="B46" s="1">
        <f>MAX(B$38:B45)+1</f>
        <v>98</v>
      </c>
      <c r="H46" s="13" t="str">
        <f ca="1">INDIRECT($B$1&amp;Items!E$2&amp;$B46)</f>
        <v>Кредиторская задолженность</v>
      </c>
      <c r="I46" s="13" t="str">
        <f ca="1">IF(INDIRECT($B$1&amp;Items!F$2&amp;$B46)="",H46,INDIRECT($B$1&amp;Items!F$2&amp;$B46))</f>
        <v>Операционные расходы - блок-2</v>
      </c>
      <c r="J46" s="1" t="str">
        <f ca="1">IF(INDIRECT($B$1&amp;Items!G$2&amp;$B46)="",IF(H46&lt;&gt;I46,"  "&amp;I46,I46),"    "&amp;INDIRECT($B$1&amp;Items!G$2&amp;$B46))</f>
        <v xml:space="preserve">  Операционные расходы - блок-2</v>
      </c>
      <c r="S46" s="3">
        <v>0</v>
      </c>
      <c r="V46" s="1">
        <f t="shared" ref="V46:V49" si="113">IF(V$5=1,$S46,U447)</f>
        <v>0</v>
      </c>
      <c r="W46" s="1">
        <f t="shared" ca="1" si="112"/>
        <v>0</v>
      </c>
      <c r="X46" s="1">
        <f t="shared" ca="1" si="112"/>
        <v>0</v>
      </c>
      <c r="Y46" s="1">
        <f t="shared" ca="1" si="112"/>
        <v>0</v>
      </c>
      <c r="Z46" s="1">
        <f ca="1">IF(Z$5=1,$S46,Y447)</f>
        <v>0</v>
      </c>
      <c r="AA46" s="1">
        <f t="shared" ca="1" si="112"/>
        <v>0</v>
      </c>
      <c r="AB46" s="1">
        <f t="shared" ca="1" si="112"/>
        <v>0</v>
      </c>
      <c r="AC46" s="1">
        <f t="shared" ca="1" si="112"/>
        <v>0</v>
      </c>
      <c r="AD46" s="1">
        <f t="shared" ca="1" si="112"/>
        <v>0</v>
      </c>
      <c r="AE46" s="1">
        <f t="shared" ca="1" si="112"/>
        <v>0</v>
      </c>
      <c r="AF46" s="1">
        <f t="shared" ca="1" si="112"/>
        <v>0</v>
      </c>
      <c r="AG46" s="1">
        <f t="shared" ca="1" si="112"/>
        <v>0</v>
      </c>
      <c r="AH46" s="1">
        <f t="shared" ca="1" si="112"/>
        <v>0</v>
      </c>
      <c r="AI46" s="1">
        <f t="shared" ca="1" si="112"/>
        <v>0</v>
      </c>
      <c r="AJ46" s="1">
        <f t="shared" ca="1" si="112"/>
        <v>0</v>
      </c>
      <c r="AK46" s="1">
        <f t="shared" ca="1" si="112"/>
        <v>0</v>
      </c>
      <c r="AL46" s="1">
        <f t="shared" ca="1" si="112"/>
        <v>0</v>
      </c>
      <c r="AM46" s="1">
        <f t="shared" ca="1" si="112"/>
        <v>0</v>
      </c>
      <c r="AN46" s="1">
        <f t="shared" ca="1" si="112"/>
        <v>0</v>
      </c>
      <c r="AO46" s="1">
        <f t="shared" ca="1" si="112"/>
        <v>0</v>
      </c>
      <c r="AP46" s="1">
        <f t="shared" ca="1" si="112"/>
        <v>0</v>
      </c>
      <c r="AQ46" s="1">
        <f t="shared" ca="1" si="112"/>
        <v>0</v>
      </c>
      <c r="AR46" s="1">
        <f t="shared" ca="1" si="112"/>
        <v>0</v>
      </c>
      <c r="AS46" s="1">
        <f t="shared" ca="1" si="112"/>
        <v>0</v>
      </c>
      <c r="AT46" s="1">
        <f t="shared" ca="1" si="112"/>
        <v>0</v>
      </c>
      <c r="AU46" s="1">
        <f t="shared" ca="1" si="112"/>
        <v>0</v>
      </c>
      <c r="AV46" s="1">
        <f t="shared" ca="1" si="112"/>
        <v>0</v>
      </c>
      <c r="AW46" s="1">
        <f t="shared" ca="1" si="112"/>
        <v>0</v>
      </c>
      <c r="AX46" s="1">
        <f t="shared" ca="1" si="112"/>
        <v>0</v>
      </c>
      <c r="AY46" s="1">
        <f t="shared" ca="1" si="112"/>
        <v>0</v>
      </c>
      <c r="AZ46" s="1">
        <f t="shared" ca="1" si="112"/>
        <v>0</v>
      </c>
      <c r="BA46" s="1">
        <f t="shared" ca="1" si="112"/>
        <v>0</v>
      </c>
      <c r="BB46" s="1">
        <f t="shared" ca="1" si="112"/>
        <v>0</v>
      </c>
      <c r="BC46" s="1">
        <f t="shared" ca="1" si="112"/>
        <v>0</v>
      </c>
      <c r="BD46" s="1">
        <f t="shared" ca="1" si="112"/>
        <v>0</v>
      </c>
      <c r="BE46" s="1">
        <f t="shared" ca="1" si="112"/>
        <v>0</v>
      </c>
    </row>
    <row r="47" spans="1:57" x14ac:dyDescent="0.3">
      <c r="B47" s="1">
        <f>MAX(B$38:B46)+1</f>
        <v>99</v>
      </c>
      <c r="H47" s="13" t="str">
        <f ca="1">INDIRECT($B$1&amp;Items!E$2&amp;$B47)</f>
        <v>Кредиторская задолженность</v>
      </c>
      <c r="I47" s="13" t="str">
        <f ca="1">IF(INDIRECT($B$1&amp;Items!F$2&amp;$B47)="",H47,INDIRECT($B$1&amp;Items!F$2&amp;$B47))</f>
        <v>Операционные расходы - блок-3</v>
      </c>
      <c r="J47" s="1" t="str">
        <f ca="1">IF(INDIRECT($B$1&amp;Items!G$2&amp;$B47)="",IF(H47&lt;&gt;I47,"  "&amp;I47,I47),"    "&amp;INDIRECT($B$1&amp;Items!G$2&amp;$B47))</f>
        <v xml:space="preserve">  Операционные расходы - блок-3</v>
      </c>
      <c r="S47" s="3">
        <v>0</v>
      </c>
      <c r="V47" s="1">
        <f t="shared" si="113"/>
        <v>0</v>
      </c>
      <c r="W47" s="1">
        <f t="shared" ca="1" si="112"/>
        <v>0</v>
      </c>
      <c r="X47" s="1">
        <f t="shared" ca="1" si="112"/>
        <v>0</v>
      </c>
      <c r="Y47" s="1">
        <f ca="1">IF(Y$5=1,$S47,X448)</f>
        <v>0</v>
      </c>
      <c r="Z47" s="1">
        <f t="shared" ref="Z47:Z49" ca="1" si="114">IF(Z$5=1,$S47,Y448)</f>
        <v>0</v>
      </c>
      <c r="AA47" s="1">
        <f t="shared" ca="1" si="112"/>
        <v>0</v>
      </c>
      <c r="AB47" s="1">
        <f t="shared" ca="1" si="112"/>
        <v>0</v>
      </c>
      <c r="AC47" s="1">
        <f t="shared" ca="1" si="112"/>
        <v>0</v>
      </c>
      <c r="AD47" s="1">
        <f t="shared" ca="1" si="112"/>
        <v>0</v>
      </c>
      <c r="AE47" s="1">
        <f t="shared" ca="1" si="112"/>
        <v>0</v>
      </c>
      <c r="AF47" s="1">
        <f t="shared" ca="1" si="112"/>
        <v>0</v>
      </c>
      <c r="AG47" s="1">
        <f t="shared" ca="1" si="112"/>
        <v>0</v>
      </c>
      <c r="AH47" s="1">
        <f t="shared" ca="1" si="112"/>
        <v>0</v>
      </c>
      <c r="AI47" s="1">
        <f t="shared" ca="1" si="112"/>
        <v>0</v>
      </c>
      <c r="AJ47" s="1">
        <f t="shared" ca="1" si="112"/>
        <v>0</v>
      </c>
      <c r="AK47" s="1">
        <f t="shared" ca="1" si="112"/>
        <v>0</v>
      </c>
      <c r="AL47" s="1">
        <f t="shared" ca="1" si="112"/>
        <v>0</v>
      </c>
      <c r="AM47" s="1">
        <f t="shared" ca="1" si="112"/>
        <v>0</v>
      </c>
      <c r="AN47" s="1">
        <f t="shared" ca="1" si="112"/>
        <v>0</v>
      </c>
      <c r="AO47" s="1">
        <f t="shared" ca="1" si="112"/>
        <v>0</v>
      </c>
      <c r="AP47" s="1">
        <f t="shared" ca="1" si="112"/>
        <v>0</v>
      </c>
      <c r="AQ47" s="1">
        <f t="shared" ca="1" si="112"/>
        <v>0</v>
      </c>
      <c r="AR47" s="1">
        <f t="shared" ca="1" si="112"/>
        <v>0</v>
      </c>
      <c r="AS47" s="1">
        <f t="shared" ca="1" si="112"/>
        <v>0</v>
      </c>
      <c r="AT47" s="1">
        <f t="shared" ca="1" si="112"/>
        <v>0</v>
      </c>
      <c r="AU47" s="1">
        <f t="shared" ca="1" si="112"/>
        <v>0</v>
      </c>
      <c r="AV47" s="1">
        <f t="shared" ca="1" si="112"/>
        <v>0</v>
      </c>
      <c r="AW47" s="1">
        <f t="shared" ca="1" si="112"/>
        <v>0</v>
      </c>
      <c r="AX47" s="1">
        <f t="shared" ca="1" si="112"/>
        <v>0</v>
      </c>
      <c r="AY47" s="1">
        <f t="shared" ca="1" si="112"/>
        <v>0</v>
      </c>
      <c r="AZ47" s="1">
        <f t="shared" ca="1" si="112"/>
        <v>0</v>
      </c>
      <c r="BA47" s="1">
        <f t="shared" ca="1" si="112"/>
        <v>0</v>
      </c>
      <c r="BB47" s="1">
        <f t="shared" ca="1" si="112"/>
        <v>0</v>
      </c>
      <c r="BC47" s="1">
        <f t="shared" ca="1" si="112"/>
        <v>0</v>
      </c>
      <c r="BD47" s="1">
        <f t="shared" ca="1" si="112"/>
        <v>0</v>
      </c>
      <c r="BE47" s="1">
        <f t="shared" ca="1" si="112"/>
        <v>0</v>
      </c>
    </row>
    <row r="48" spans="1:57" x14ac:dyDescent="0.3">
      <c r="B48" s="1">
        <f>MAX(B$38:B47)+1</f>
        <v>100</v>
      </c>
      <c r="H48" s="13" t="str">
        <f ca="1">INDIRECT($B$1&amp;Items!E$2&amp;$B48)</f>
        <v>Кредиторская задолженность</v>
      </c>
      <c r="I48" s="13" t="str">
        <f ca="1">IF(INDIRECT($B$1&amp;Items!F$2&amp;$B48)="",H48,INDIRECT($B$1&amp;Items!F$2&amp;$B48))</f>
        <v>Операционные расходы - блок-4</v>
      </c>
      <c r="J48" s="1" t="str">
        <f ca="1">IF(INDIRECT($B$1&amp;Items!G$2&amp;$B48)="",IF(H48&lt;&gt;I48,"  "&amp;I48,I48),"    "&amp;INDIRECT($B$1&amp;Items!G$2&amp;$B48))</f>
        <v xml:space="preserve">  Операционные расходы - блок-4</v>
      </c>
      <c r="S48" s="3">
        <v>0</v>
      </c>
      <c r="V48" s="1">
        <f t="shared" si="113"/>
        <v>0</v>
      </c>
      <c r="W48" s="1">
        <f t="shared" ca="1" si="112"/>
        <v>0</v>
      </c>
      <c r="X48" s="1">
        <f t="shared" ca="1" si="112"/>
        <v>0</v>
      </c>
      <c r="Y48" s="1">
        <f t="shared" ca="1" si="112"/>
        <v>0</v>
      </c>
      <c r="Z48" s="1">
        <f t="shared" ca="1" si="114"/>
        <v>0</v>
      </c>
      <c r="AA48" s="1">
        <f t="shared" ca="1" si="112"/>
        <v>0</v>
      </c>
      <c r="AB48" s="1">
        <f t="shared" ca="1" si="112"/>
        <v>0</v>
      </c>
      <c r="AC48" s="1">
        <f t="shared" ca="1" si="112"/>
        <v>0</v>
      </c>
      <c r="AD48" s="1">
        <f t="shared" ca="1" si="112"/>
        <v>0</v>
      </c>
      <c r="AE48" s="1">
        <f t="shared" ca="1" si="112"/>
        <v>0</v>
      </c>
      <c r="AF48" s="1">
        <f t="shared" ca="1" si="112"/>
        <v>0</v>
      </c>
      <c r="AG48" s="1">
        <f t="shared" ca="1" si="112"/>
        <v>0</v>
      </c>
      <c r="AH48" s="1">
        <f t="shared" ca="1" si="112"/>
        <v>0</v>
      </c>
      <c r="AI48" s="1">
        <f t="shared" ca="1" si="112"/>
        <v>0</v>
      </c>
      <c r="AJ48" s="1">
        <f t="shared" ca="1" si="112"/>
        <v>0</v>
      </c>
      <c r="AK48" s="1">
        <f t="shared" ca="1" si="112"/>
        <v>0</v>
      </c>
      <c r="AL48" s="1">
        <f t="shared" ca="1" si="112"/>
        <v>0</v>
      </c>
      <c r="AM48" s="1">
        <f t="shared" ca="1" si="112"/>
        <v>0</v>
      </c>
      <c r="AN48" s="1">
        <f t="shared" ca="1" si="112"/>
        <v>0</v>
      </c>
      <c r="AO48" s="1">
        <f t="shared" ca="1" si="112"/>
        <v>0</v>
      </c>
      <c r="AP48" s="1">
        <f t="shared" ca="1" si="112"/>
        <v>0</v>
      </c>
      <c r="AQ48" s="1">
        <f t="shared" ca="1" si="112"/>
        <v>0</v>
      </c>
      <c r="AR48" s="1">
        <f t="shared" ca="1" si="112"/>
        <v>0</v>
      </c>
      <c r="AS48" s="1">
        <f t="shared" ca="1" si="112"/>
        <v>0</v>
      </c>
      <c r="AT48" s="1">
        <f t="shared" ca="1" si="112"/>
        <v>0</v>
      </c>
      <c r="AU48" s="1">
        <f t="shared" ca="1" si="112"/>
        <v>0</v>
      </c>
      <c r="AV48" s="1">
        <f t="shared" ca="1" si="112"/>
        <v>0</v>
      </c>
      <c r="AW48" s="1">
        <f t="shared" ca="1" si="112"/>
        <v>0</v>
      </c>
      <c r="AX48" s="1">
        <f t="shared" ca="1" si="112"/>
        <v>0</v>
      </c>
      <c r="AY48" s="1">
        <f t="shared" ca="1" si="112"/>
        <v>0</v>
      </c>
      <c r="AZ48" s="1">
        <f t="shared" ca="1" si="112"/>
        <v>0</v>
      </c>
      <c r="BA48" s="1">
        <f t="shared" ca="1" si="112"/>
        <v>0</v>
      </c>
      <c r="BB48" s="1">
        <f t="shared" ca="1" si="112"/>
        <v>0</v>
      </c>
      <c r="BC48" s="1">
        <f t="shared" ca="1" si="112"/>
        <v>0</v>
      </c>
      <c r="BD48" s="1">
        <f t="shared" ca="1" si="112"/>
        <v>0</v>
      </c>
      <c r="BE48" s="1">
        <f t="shared" ca="1" si="112"/>
        <v>0</v>
      </c>
    </row>
    <row r="49" spans="1:57" x14ac:dyDescent="0.3">
      <c r="B49" s="1">
        <f>MAX(B$38:B48)+1</f>
        <v>101</v>
      </c>
      <c r="H49" s="13" t="str">
        <f ca="1">INDIRECT($B$1&amp;Items!E$2&amp;$B49)</f>
        <v>Кредиторская задолженность</v>
      </c>
      <c r="I49" s="13" t="str">
        <f ca="1">IF(INDIRECT($B$1&amp;Items!F$2&amp;$B49)="",H49,INDIRECT($B$1&amp;Items!F$2&amp;$B49))</f>
        <v>Операционные расходы - блок-5</v>
      </c>
      <c r="J49" s="1" t="str">
        <f ca="1">IF(INDIRECT($B$1&amp;Items!G$2&amp;$B49)="",IF(H49&lt;&gt;I49,"  "&amp;I49,I49),"    "&amp;INDIRECT($B$1&amp;Items!G$2&amp;$B49))</f>
        <v xml:space="preserve">  Операционные расходы - блок-5</v>
      </c>
      <c r="S49" s="3">
        <v>0</v>
      </c>
      <c r="V49" s="1">
        <f t="shared" si="113"/>
        <v>0</v>
      </c>
      <c r="W49" s="1">
        <f t="shared" ref="W49" ca="1" si="115">IF(W$5=1,$S49,V450)</f>
        <v>0</v>
      </c>
      <c r="X49" s="1">
        <f t="shared" ref="X49" ca="1" si="116">IF(X$5=1,$S49,W450)</f>
        <v>0</v>
      </c>
      <c r="Y49" s="1">
        <f t="shared" ref="Y49" ca="1" si="117">IF(Y$5=1,$S49,X450)</f>
        <v>0</v>
      </c>
      <c r="Z49" s="1">
        <f t="shared" ca="1" si="114"/>
        <v>0</v>
      </c>
      <c r="AA49" s="1">
        <f t="shared" ref="AA49" ca="1" si="118">IF(AA$5=1,$S49,Z450)</f>
        <v>0</v>
      </c>
      <c r="AB49" s="1">
        <f t="shared" ref="AB49" ca="1" si="119">IF(AB$5=1,$S49,AA450)</f>
        <v>0</v>
      </c>
      <c r="AC49" s="1">
        <f t="shared" ref="AC49" ca="1" si="120">IF(AC$5=1,$S49,AB450)</f>
        <v>0</v>
      </c>
      <c r="AD49" s="1">
        <f t="shared" ref="AD49" ca="1" si="121">IF(AD$5=1,$S49,AC450)</f>
        <v>0</v>
      </c>
      <c r="AE49" s="1">
        <f t="shared" ref="AE49" ca="1" si="122">IF(AE$5=1,$S49,AD450)</f>
        <v>0</v>
      </c>
      <c r="AF49" s="1">
        <f t="shared" ref="AF49" ca="1" si="123">IF(AF$5=1,$S49,AE450)</f>
        <v>0</v>
      </c>
      <c r="AG49" s="1">
        <f t="shared" ref="AG49" ca="1" si="124">IF(AG$5=1,$S49,AF450)</f>
        <v>0</v>
      </c>
      <c r="AH49" s="1">
        <f t="shared" ref="AH49" ca="1" si="125">IF(AH$5=1,$S49,AG450)</f>
        <v>0</v>
      </c>
      <c r="AI49" s="1">
        <f t="shared" ref="AI49" ca="1" si="126">IF(AI$5=1,$S49,AH450)</f>
        <v>0</v>
      </c>
      <c r="AJ49" s="1">
        <f t="shared" ref="AJ49" ca="1" si="127">IF(AJ$5=1,$S49,AI450)</f>
        <v>0</v>
      </c>
      <c r="AK49" s="1">
        <f t="shared" ref="AK49" ca="1" si="128">IF(AK$5=1,$S49,AJ450)</f>
        <v>0</v>
      </c>
      <c r="AL49" s="1">
        <f t="shared" ref="AL49" ca="1" si="129">IF(AL$5=1,$S49,AK450)</f>
        <v>0</v>
      </c>
      <c r="AM49" s="1">
        <f t="shared" ref="AM49" ca="1" si="130">IF(AM$5=1,$S49,AL450)</f>
        <v>0</v>
      </c>
      <c r="AN49" s="1">
        <f t="shared" ref="AN49" ca="1" si="131">IF(AN$5=1,$S49,AM450)</f>
        <v>0</v>
      </c>
      <c r="AO49" s="1">
        <f t="shared" ref="AO49" ca="1" si="132">IF(AO$5=1,$S49,AN450)</f>
        <v>0</v>
      </c>
      <c r="AP49" s="1">
        <f t="shared" ref="AP49" ca="1" si="133">IF(AP$5=1,$S49,AO450)</f>
        <v>0</v>
      </c>
      <c r="AQ49" s="1">
        <f t="shared" ref="AQ49" ca="1" si="134">IF(AQ$5=1,$S49,AP450)</f>
        <v>0</v>
      </c>
      <c r="AR49" s="1">
        <f t="shared" ref="AR49" ca="1" si="135">IF(AR$5=1,$S49,AQ450)</f>
        <v>0</v>
      </c>
      <c r="AS49" s="1">
        <f t="shared" ref="AS49" ca="1" si="136">IF(AS$5=1,$S49,AR450)</f>
        <v>0</v>
      </c>
      <c r="AT49" s="1">
        <f t="shared" ref="AT49" ca="1" si="137">IF(AT$5=1,$S49,AS450)</f>
        <v>0</v>
      </c>
      <c r="AU49" s="1">
        <f t="shared" ref="AU49" ca="1" si="138">IF(AU$5=1,$S49,AT450)</f>
        <v>0</v>
      </c>
      <c r="AV49" s="1">
        <f t="shared" ref="AV49" ca="1" si="139">IF(AV$5=1,$S49,AU450)</f>
        <v>0</v>
      </c>
      <c r="AW49" s="1">
        <f t="shared" ref="AW49" ca="1" si="140">IF(AW$5=1,$S49,AV450)</f>
        <v>0</v>
      </c>
      <c r="AX49" s="1">
        <f t="shared" ref="AX49" ca="1" si="141">IF(AX$5=1,$S49,AW450)</f>
        <v>0</v>
      </c>
      <c r="AY49" s="1">
        <f t="shared" ref="AY49" ca="1" si="142">IF(AY$5=1,$S49,AX450)</f>
        <v>0</v>
      </c>
      <c r="AZ49" s="1">
        <f t="shared" ref="AZ49" ca="1" si="143">IF(AZ$5=1,$S49,AY450)</f>
        <v>0</v>
      </c>
      <c r="BA49" s="1">
        <f t="shared" ref="BA49" ca="1" si="144">IF(BA$5=1,$S49,AZ450)</f>
        <v>0</v>
      </c>
      <c r="BB49" s="1">
        <f t="shared" ref="BB49" ca="1" si="145">IF(BB$5=1,$S49,BA450)</f>
        <v>0</v>
      </c>
      <c r="BC49" s="1">
        <f t="shared" ref="BC49" ca="1" si="146">IF(BC$5=1,$S49,BB450)</f>
        <v>0</v>
      </c>
      <c r="BD49" s="1">
        <f t="shared" ref="BD49" ca="1" si="147">IF(BD$5=1,$S49,BC450)</f>
        <v>0</v>
      </c>
      <c r="BE49" s="1">
        <f t="shared" ref="BE49" ca="1" si="148">IF(BE$5=1,$S49,BD450)</f>
        <v>0</v>
      </c>
    </row>
    <row r="50" spans="1:57" ht="4.95" customHeight="1" x14ac:dyDescent="0.3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</row>
    <row r="52" spans="1:57" ht="4.95" customHeight="1" x14ac:dyDescent="0.3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</row>
    <row r="54" spans="1:57" ht="4.95" customHeight="1" x14ac:dyDescent="0.3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</row>
    <row r="55" spans="1:57" ht="4.95" customHeight="1" x14ac:dyDescent="0.3"/>
    <row r="56" spans="1:57" x14ac:dyDescent="0.3">
      <c r="B56" s="1">
        <f>ROW(Items!A17)</f>
        <v>17</v>
      </c>
      <c r="F56" s="1" t="str">
        <f ca="1">INDIRECT($B$1&amp;Items!H$2&amp;$B56)</f>
        <v>Y</v>
      </c>
      <c r="H56" s="13" t="str">
        <f ca="1">INDIRECT($B$1&amp;Items!E$2&amp;$B56)</f>
        <v>Начисление себестоимостных затрат</v>
      </c>
      <c r="I56" s="13" t="str">
        <f ca="1">IF(INDIRECT($B$1&amp;Items!F$2&amp;$B56)="",H56,INDIRECT($B$1&amp;Items!F$2&amp;$B56))</f>
        <v>Начисление себестоимостных затрат</v>
      </c>
      <c r="J56" s="1" t="str">
        <f ca="1">IF(INDIRECT($B$1&amp;Items!G$2&amp;$B56)="",IF(H56&lt;&gt;I56,"  "&amp;I56,I56),"    "&amp;INDIRECT($B$1&amp;Items!G$2&amp;$B56))</f>
        <v>Начисление себестоимостных затрат</v>
      </c>
      <c r="S56" s="1">
        <f ca="1">SUM($U56:INDIRECT(ADDRESS(ROW(),SUMIFS($1:$1,$5:$5,MAX($5:$5)))))</f>
        <v>14481622.047000419</v>
      </c>
      <c r="V56" s="1">
        <f ca="1">SUMIFS(INDIRECT($F$1&amp;$F56&amp;":"&amp;$F56),INDIRECT($F$1&amp;dbP!$D$2&amp;":"&amp;dbP!$D$2),"&gt;="&amp;V$6,INDIRECT($F$1&amp;dbP!$D$2&amp;":"&amp;dbP!$D$2),"&lt;="&amp;V$7,INDIRECT($F$1&amp;dbP!$O$2&amp;":"&amp;dbP!$O$2),$H56,INDIRECT($F$1&amp;dbP!$P$2&amp;":"&amp;dbP!$P$2),IF($I56=$J56,"*",$I56),INDIRECT($F$1&amp;dbP!$Q$2&amp;":"&amp;dbP!$Q$2),IF(OR($I56=$J56,"  "&amp;$I56=$J56),"*",RIGHT($J56,LEN($J56)-4)),INDIRECT($F$1&amp;dbP!$AC$2&amp;":"&amp;dbP!$AC$2),RepP!$J$3)</f>
        <v>1885533.54</v>
      </c>
      <c r="W56" s="1">
        <f ca="1">SUMIFS(INDIRECT($F$1&amp;$F56&amp;":"&amp;$F56),INDIRECT($F$1&amp;dbP!$D$2&amp;":"&amp;dbP!$D$2),"&gt;="&amp;W$6,INDIRECT($F$1&amp;dbP!$D$2&amp;":"&amp;dbP!$D$2),"&lt;="&amp;W$7,INDIRECT($F$1&amp;dbP!$O$2&amp;":"&amp;dbP!$O$2),$H56,INDIRECT($F$1&amp;dbP!$P$2&amp;":"&amp;dbP!$P$2),IF($I56=$J56,"*",$I56),INDIRECT($F$1&amp;dbP!$Q$2&amp;":"&amp;dbP!$Q$2),IF(OR($I56=$J56,"  "&amp;$I56=$J56),"*",RIGHT($J56,LEN($J56)-4)),INDIRECT($F$1&amp;dbP!$AC$2&amp;":"&amp;dbP!$AC$2),RepP!$J$3)</f>
        <v>4186861.6635004203</v>
      </c>
      <c r="X56" s="1">
        <f ca="1">SUMIFS(INDIRECT($F$1&amp;$F56&amp;":"&amp;$F56),INDIRECT($F$1&amp;dbP!$D$2&amp;":"&amp;dbP!$D$2),"&gt;="&amp;X$6,INDIRECT($F$1&amp;dbP!$D$2&amp;":"&amp;dbP!$D$2),"&lt;="&amp;X$7,INDIRECT($F$1&amp;dbP!$O$2&amp;":"&amp;dbP!$O$2),$H56,INDIRECT($F$1&amp;dbP!$P$2&amp;":"&amp;dbP!$P$2),IF($I56=$J56,"*",$I56),INDIRECT($F$1&amp;dbP!$Q$2&amp;":"&amp;dbP!$Q$2),IF(OR($I56=$J56,"  "&amp;$I56=$J56),"*",RIGHT($J56,LEN($J56)-4)),INDIRECT($F$1&amp;dbP!$AC$2&amp;":"&amp;dbP!$AC$2),RepP!$J$3)</f>
        <v>3992182.1612940002</v>
      </c>
      <c r="Y56" s="1">
        <f ca="1">SUMIFS(INDIRECT($F$1&amp;$F56&amp;":"&amp;$F56),INDIRECT($F$1&amp;dbP!$D$2&amp;":"&amp;dbP!$D$2),"&gt;="&amp;Y$6,INDIRECT($F$1&amp;dbP!$D$2&amp;":"&amp;dbP!$D$2),"&lt;="&amp;Y$7,INDIRECT($F$1&amp;dbP!$O$2&amp;":"&amp;dbP!$O$2),$H56,INDIRECT($F$1&amp;dbP!$P$2&amp;":"&amp;dbP!$P$2),IF($I56=$J56,"*",$I56),INDIRECT($F$1&amp;dbP!$Q$2&amp;":"&amp;dbP!$Q$2),IF(OR($I56=$J56,"  "&amp;$I56=$J56),"*",RIGHT($J56,LEN($J56)-4)),INDIRECT($F$1&amp;dbP!$AC$2&amp;":"&amp;dbP!$AC$2),RepP!$J$3)</f>
        <v>748332</v>
      </c>
      <c r="Z56" s="1">
        <f ca="1">SUMIFS(INDIRECT($F$1&amp;$F56&amp;":"&amp;$F56),INDIRECT($F$1&amp;dbP!$D$2&amp;":"&amp;dbP!$D$2),"&gt;="&amp;Z$6,INDIRECT($F$1&amp;dbP!$D$2&amp;":"&amp;dbP!$D$2),"&lt;="&amp;Z$7,INDIRECT($F$1&amp;dbP!$O$2&amp;":"&amp;dbP!$O$2),$H56,INDIRECT($F$1&amp;dbP!$P$2&amp;":"&amp;dbP!$P$2),IF($I56=$J56,"*",$I56),INDIRECT($F$1&amp;dbP!$Q$2&amp;":"&amp;dbP!$Q$2),IF(OR($I56=$J56,"  "&amp;$I56=$J56),"*",RIGHT($J56,LEN($J56)-4)),INDIRECT($F$1&amp;dbP!$AC$2&amp;":"&amp;dbP!$AC$2),RepP!$J$3)</f>
        <v>1927634.8164059999</v>
      </c>
      <c r="AA56" s="1">
        <f ca="1">SUMIFS(INDIRECT($F$1&amp;$F56&amp;":"&amp;$F56),INDIRECT($F$1&amp;dbP!$D$2&amp;":"&amp;dbP!$D$2),"&gt;="&amp;AA$6,INDIRECT($F$1&amp;dbP!$D$2&amp;":"&amp;dbP!$D$2),"&lt;="&amp;AA$7,INDIRECT($F$1&amp;dbP!$O$2&amp;":"&amp;dbP!$O$2),$H56,INDIRECT($F$1&amp;dbP!$P$2&amp;":"&amp;dbP!$P$2),IF($I56=$J56,"*",$I56),INDIRECT($F$1&amp;dbP!$Q$2&amp;":"&amp;dbP!$Q$2),IF(OR($I56=$J56,"  "&amp;$I56=$J56),"*",RIGHT($J56,LEN($J56)-4)),INDIRECT($F$1&amp;dbP!$AC$2&amp;":"&amp;dbP!$AC$2),RepP!$J$3)</f>
        <v>1741077.8657999998</v>
      </c>
      <c r="AB56" s="1">
        <f ca="1">SUMIFS(INDIRECT($F$1&amp;$F56&amp;":"&amp;$F56),INDIRECT($F$1&amp;dbP!$D$2&amp;":"&amp;dbP!$D$2),"&gt;="&amp;AB$6,INDIRECT($F$1&amp;dbP!$D$2&amp;":"&amp;dbP!$D$2),"&lt;="&amp;AB$7,INDIRECT($F$1&amp;dbP!$O$2&amp;":"&amp;dbP!$O$2),$H56,INDIRECT($F$1&amp;dbP!$P$2&amp;":"&amp;dbP!$P$2),IF($I56=$J56,"*",$I56),INDIRECT($F$1&amp;dbP!$Q$2&amp;":"&amp;dbP!$Q$2),IF(OR($I56=$J56,"  "&amp;$I56=$J56),"*",RIGHT($J56,LEN($J56)-4)),INDIRECT($F$1&amp;dbP!$AC$2&amp;":"&amp;dbP!$AC$2),RepP!$J$3)</f>
        <v>0</v>
      </c>
      <c r="AC56" s="1">
        <f ca="1">SUMIFS(INDIRECT($F$1&amp;$F56&amp;":"&amp;$F56),INDIRECT($F$1&amp;dbP!$D$2&amp;":"&amp;dbP!$D$2),"&gt;="&amp;AC$6,INDIRECT($F$1&amp;dbP!$D$2&amp;":"&amp;dbP!$D$2),"&lt;="&amp;AC$7,INDIRECT($F$1&amp;dbP!$O$2&amp;":"&amp;dbP!$O$2),$H56,INDIRECT($F$1&amp;dbP!$P$2&amp;":"&amp;dbP!$P$2),IF($I56=$J56,"*",$I56),INDIRECT($F$1&amp;dbP!$Q$2&amp;":"&amp;dbP!$Q$2),IF(OR($I56=$J56,"  "&amp;$I56=$J56),"*",RIGHT($J56,LEN($J56)-4)),INDIRECT($F$1&amp;dbP!$AC$2&amp;":"&amp;dbP!$AC$2),RepP!$J$3)</f>
        <v>0</v>
      </c>
      <c r="AD56" s="1">
        <f ca="1">SUMIFS(INDIRECT($F$1&amp;$F56&amp;":"&amp;$F56),INDIRECT($F$1&amp;dbP!$D$2&amp;":"&amp;dbP!$D$2),"&gt;="&amp;AD$6,INDIRECT($F$1&amp;dbP!$D$2&amp;":"&amp;dbP!$D$2),"&lt;="&amp;AD$7,INDIRECT($F$1&amp;dbP!$O$2&amp;":"&amp;dbP!$O$2),$H56,INDIRECT($F$1&amp;dbP!$P$2&amp;":"&amp;dbP!$P$2),IF($I56=$J56,"*",$I56),INDIRECT($F$1&amp;dbP!$Q$2&amp;":"&amp;dbP!$Q$2),IF(OR($I56=$J56,"  "&amp;$I56=$J56),"*",RIGHT($J56,LEN($J56)-4)),INDIRECT($F$1&amp;dbP!$AC$2&amp;":"&amp;dbP!$AC$2),RepP!$J$3)</f>
        <v>0</v>
      </c>
      <c r="AE56" s="1">
        <f ca="1">SUMIFS(INDIRECT($F$1&amp;$F56&amp;":"&amp;$F56),INDIRECT($F$1&amp;dbP!$D$2&amp;":"&amp;dbP!$D$2),"&gt;="&amp;AE$6,INDIRECT($F$1&amp;dbP!$D$2&amp;":"&amp;dbP!$D$2),"&lt;="&amp;AE$7,INDIRECT($F$1&amp;dbP!$O$2&amp;":"&amp;dbP!$O$2),$H56,INDIRECT($F$1&amp;dbP!$P$2&amp;":"&amp;dbP!$P$2),IF($I56=$J56,"*",$I56),INDIRECT($F$1&amp;dbP!$Q$2&amp;":"&amp;dbP!$Q$2),IF(OR($I56=$J56,"  "&amp;$I56=$J56),"*",RIGHT($J56,LEN($J56)-4)),INDIRECT($F$1&amp;dbP!$AC$2&amp;":"&amp;dbP!$AC$2),RepP!$J$3)</f>
        <v>0</v>
      </c>
      <c r="AF56" s="1">
        <f ca="1">SUMIFS(INDIRECT($F$1&amp;$F56&amp;":"&amp;$F56),INDIRECT($F$1&amp;dbP!$D$2&amp;":"&amp;dbP!$D$2),"&gt;="&amp;AF$6,INDIRECT($F$1&amp;dbP!$D$2&amp;":"&amp;dbP!$D$2),"&lt;="&amp;AF$7,INDIRECT($F$1&amp;dbP!$O$2&amp;":"&amp;dbP!$O$2),$H56,INDIRECT($F$1&amp;dbP!$P$2&amp;":"&amp;dbP!$P$2),IF($I56=$J56,"*",$I56),INDIRECT($F$1&amp;dbP!$Q$2&amp;":"&amp;dbP!$Q$2),IF(OR($I56=$J56,"  "&amp;$I56=$J56),"*",RIGHT($J56,LEN($J56)-4)),INDIRECT($F$1&amp;dbP!$AC$2&amp;":"&amp;dbP!$AC$2),RepP!$J$3)</f>
        <v>0</v>
      </c>
      <c r="AG56" s="1">
        <f ca="1">SUMIFS(INDIRECT($F$1&amp;$F56&amp;":"&amp;$F56),INDIRECT($F$1&amp;dbP!$D$2&amp;":"&amp;dbP!$D$2),"&gt;="&amp;AG$6,INDIRECT($F$1&amp;dbP!$D$2&amp;":"&amp;dbP!$D$2),"&lt;="&amp;AG$7,INDIRECT($F$1&amp;dbP!$O$2&amp;":"&amp;dbP!$O$2),$H56,INDIRECT($F$1&amp;dbP!$P$2&amp;":"&amp;dbP!$P$2),IF($I56=$J56,"*",$I56),INDIRECT($F$1&amp;dbP!$Q$2&amp;":"&amp;dbP!$Q$2),IF(OR($I56=$J56,"  "&amp;$I56=$J56),"*",RIGHT($J56,LEN($J56)-4)),INDIRECT($F$1&amp;dbP!$AC$2&amp;":"&amp;dbP!$AC$2),RepP!$J$3)</f>
        <v>0</v>
      </c>
      <c r="AH56" s="1">
        <f ca="1">SUMIFS(INDIRECT($F$1&amp;$F56&amp;":"&amp;$F56),INDIRECT($F$1&amp;dbP!$D$2&amp;":"&amp;dbP!$D$2),"&gt;="&amp;AH$6,INDIRECT($F$1&amp;dbP!$D$2&amp;":"&amp;dbP!$D$2),"&lt;="&amp;AH$7,INDIRECT($F$1&amp;dbP!$O$2&amp;":"&amp;dbP!$O$2),$H56,INDIRECT($F$1&amp;dbP!$P$2&amp;":"&amp;dbP!$P$2),IF($I56=$J56,"*",$I56),INDIRECT($F$1&amp;dbP!$Q$2&amp;":"&amp;dbP!$Q$2),IF(OR($I56=$J56,"  "&amp;$I56=$J56),"*",RIGHT($J56,LEN($J56)-4)),INDIRECT($F$1&amp;dbP!$AC$2&amp;":"&amp;dbP!$AC$2),RepP!$J$3)</f>
        <v>0</v>
      </c>
      <c r="AI56" s="1">
        <f ca="1">SUMIFS(INDIRECT($F$1&amp;$F56&amp;":"&amp;$F56),INDIRECT($F$1&amp;dbP!$D$2&amp;":"&amp;dbP!$D$2),"&gt;="&amp;AI$6,INDIRECT($F$1&amp;dbP!$D$2&amp;":"&amp;dbP!$D$2),"&lt;="&amp;AI$7,INDIRECT($F$1&amp;dbP!$O$2&amp;":"&amp;dbP!$O$2),$H56,INDIRECT($F$1&amp;dbP!$P$2&amp;":"&amp;dbP!$P$2),IF($I56=$J56,"*",$I56),INDIRECT($F$1&amp;dbP!$Q$2&amp;":"&amp;dbP!$Q$2),IF(OR($I56=$J56,"  "&amp;$I56=$J56),"*",RIGHT($J56,LEN($J56)-4)),INDIRECT($F$1&amp;dbP!$AC$2&amp;":"&amp;dbP!$AC$2),RepP!$J$3)</f>
        <v>0</v>
      </c>
      <c r="AJ56" s="1">
        <f ca="1">SUMIFS(INDIRECT($F$1&amp;$F56&amp;":"&amp;$F56),INDIRECT($F$1&amp;dbP!$D$2&amp;":"&amp;dbP!$D$2),"&gt;="&amp;AJ$6,INDIRECT($F$1&amp;dbP!$D$2&amp;":"&amp;dbP!$D$2),"&lt;="&amp;AJ$7,INDIRECT($F$1&amp;dbP!$O$2&amp;":"&amp;dbP!$O$2),$H56,INDIRECT($F$1&amp;dbP!$P$2&amp;":"&amp;dbP!$P$2),IF($I56=$J56,"*",$I56),INDIRECT($F$1&amp;dbP!$Q$2&amp;":"&amp;dbP!$Q$2),IF(OR($I56=$J56,"  "&amp;$I56=$J56),"*",RIGHT($J56,LEN($J56)-4)),INDIRECT($F$1&amp;dbP!$AC$2&amp;":"&amp;dbP!$AC$2),RepP!$J$3)</f>
        <v>0</v>
      </c>
      <c r="AK56" s="1">
        <f ca="1">SUMIFS(INDIRECT($F$1&amp;$F56&amp;":"&amp;$F56),INDIRECT($F$1&amp;dbP!$D$2&amp;":"&amp;dbP!$D$2),"&gt;="&amp;AK$6,INDIRECT($F$1&amp;dbP!$D$2&amp;":"&amp;dbP!$D$2),"&lt;="&amp;AK$7,INDIRECT($F$1&amp;dbP!$O$2&amp;":"&amp;dbP!$O$2),$H56,INDIRECT($F$1&amp;dbP!$P$2&amp;":"&amp;dbP!$P$2),IF($I56=$J56,"*",$I56),INDIRECT($F$1&amp;dbP!$Q$2&amp;":"&amp;dbP!$Q$2),IF(OR($I56=$J56,"  "&amp;$I56=$J56),"*",RIGHT($J56,LEN($J56)-4)),INDIRECT($F$1&amp;dbP!$AC$2&amp;":"&amp;dbP!$AC$2),RepP!$J$3)</f>
        <v>0</v>
      </c>
      <c r="AL56" s="1">
        <f ca="1">SUMIFS(INDIRECT($F$1&amp;$F56&amp;":"&amp;$F56),INDIRECT($F$1&amp;dbP!$D$2&amp;":"&amp;dbP!$D$2),"&gt;="&amp;AL$6,INDIRECT($F$1&amp;dbP!$D$2&amp;":"&amp;dbP!$D$2),"&lt;="&amp;AL$7,INDIRECT($F$1&amp;dbP!$O$2&amp;":"&amp;dbP!$O$2),$H56,INDIRECT($F$1&amp;dbP!$P$2&amp;":"&amp;dbP!$P$2),IF($I56=$J56,"*",$I56),INDIRECT($F$1&amp;dbP!$Q$2&amp;":"&amp;dbP!$Q$2),IF(OR($I56=$J56,"  "&amp;$I56=$J56),"*",RIGHT($J56,LEN($J56)-4)),INDIRECT($F$1&amp;dbP!$AC$2&amp;":"&amp;dbP!$AC$2),RepP!$J$3)</f>
        <v>0</v>
      </c>
      <c r="AM56" s="1">
        <f ca="1">SUMIFS(INDIRECT($F$1&amp;$F56&amp;":"&amp;$F56),INDIRECT($F$1&amp;dbP!$D$2&amp;":"&amp;dbP!$D$2),"&gt;="&amp;AM$6,INDIRECT($F$1&amp;dbP!$D$2&amp;":"&amp;dbP!$D$2),"&lt;="&amp;AM$7,INDIRECT($F$1&amp;dbP!$O$2&amp;":"&amp;dbP!$O$2),$H56,INDIRECT($F$1&amp;dbP!$P$2&amp;":"&amp;dbP!$P$2),IF($I56=$J56,"*",$I56),INDIRECT($F$1&amp;dbP!$Q$2&amp;":"&amp;dbP!$Q$2),IF(OR($I56=$J56,"  "&amp;$I56=$J56),"*",RIGHT($J56,LEN($J56)-4)),INDIRECT($F$1&amp;dbP!$AC$2&amp;":"&amp;dbP!$AC$2),RepP!$J$3)</f>
        <v>0</v>
      </c>
      <c r="AN56" s="1">
        <f ca="1">SUMIFS(INDIRECT($F$1&amp;$F56&amp;":"&amp;$F56),INDIRECT($F$1&amp;dbP!$D$2&amp;":"&amp;dbP!$D$2),"&gt;="&amp;AN$6,INDIRECT($F$1&amp;dbP!$D$2&amp;":"&amp;dbP!$D$2),"&lt;="&amp;AN$7,INDIRECT($F$1&amp;dbP!$O$2&amp;":"&amp;dbP!$O$2),$H56,INDIRECT($F$1&amp;dbP!$P$2&amp;":"&amp;dbP!$P$2),IF($I56=$J56,"*",$I56),INDIRECT($F$1&amp;dbP!$Q$2&amp;":"&amp;dbP!$Q$2),IF(OR($I56=$J56,"  "&amp;$I56=$J56),"*",RIGHT($J56,LEN($J56)-4)),INDIRECT($F$1&amp;dbP!$AC$2&amp;":"&amp;dbP!$AC$2),RepP!$J$3)</f>
        <v>0</v>
      </c>
      <c r="AO56" s="1">
        <f ca="1">SUMIFS(INDIRECT($F$1&amp;$F56&amp;":"&amp;$F56),INDIRECT($F$1&amp;dbP!$D$2&amp;":"&amp;dbP!$D$2),"&gt;="&amp;AO$6,INDIRECT($F$1&amp;dbP!$D$2&amp;":"&amp;dbP!$D$2),"&lt;="&amp;AO$7,INDIRECT($F$1&amp;dbP!$O$2&amp;":"&amp;dbP!$O$2),$H56,INDIRECT($F$1&amp;dbP!$P$2&amp;":"&amp;dbP!$P$2),IF($I56=$J56,"*",$I56),INDIRECT($F$1&amp;dbP!$Q$2&amp;":"&amp;dbP!$Q$2),IF(OR($I56=$J56,"  "&amp;$I56=$J56),"*",RIGHT($J56,LEN($J56)-4)),INDIRECT($F$1&amp;dbP!$AC$2&amp;":"&amp;dbP!$AC$2),RepP!$J$3)</f>
        <v>0</v>
      </c>
      <c r="AP56" s="1">
        <f ca="1">SUMIFS(INDIRECT($F$1&amp;$F56&amp;":"&amp;$F56),INDIRECT($F$1&amp;dbP!$D$2&amp;":"&amp;dbP!$D$2),"&gt;="&amp;AP$6,INDIRECT($F$1&amp;dbP!$D$2&amp;":"&amp;dbP!$D$2),"&lt;="&amp;AP$7,INDIRECT($F$1&amp;dbP!$O$2&amp;":"&amp;dbP!$O$2),$H56,INDIRECT($F$1&amp;dbP!$P$2&amp;":"&amp;dbP!$P$2),IF($I56=$J56,"*",$I56),INDIRECT($F$1&amp;dbP!$Q$2&amp;":"&amp;dbP!$Q$2),IF(OR($I56=$J56,"  "&amp;$I56=$J56),"*",RIGHT($J56,LEN($J56)-4)),INDIRECT($F$1&amp;dbP!$AC$2&amp;":"&amp;dbP!$AC$2),RepP!$J$3)</f>
        <v>0</v>
      </c>
      <c r="AQ56" s="1">
        <f ca="1">SUMIFS(INDIRECT($F$1&amp;$F56&amp;":"&amp;$F56),INDIRECT($F$1&amp;dbP!$D$2&amp;":"&amp;dbP!$D$2),"&gt;="&amp;AQ$6,INDIRECT($F$1&amp;dbP!$D$2&amp;":"&amp;dbP!$D$2),"&lt;="&amp;AQ$7,INDIRECT($F$1&amp;dbP!$O$2&amp;":"&amp;dbP!$O$2),$H56,INDIRECT($F$1&amp;dbP!$P$2&amp;":"&amp;dbP!$P$2),IF($I56=$J56,"*",$I56),INDIRECT($F$1&amp;dbP!$Q$2&amp;":"&amp;dbP!$Q$2),IF(OR($I56=$J56,"  "&amp;$I56=$J56),"*",RIGHT($J56,LEN($J56)-4)),INDIRECT($F$1&amp;dbP!$AC$2&amp;":"&amp;dbP!$AC$2),RepP!$J$3)</f>
        <v>0</v>
      </c>
      <c r="AR56" s="1">
        <f ca="1">SUMIFS(INDIRECT($F$1&amp;$F56&amp;":"&amp;$F56),INDIRECT($F$1&amp;dbP!$D$2&amp;":"&amp;dbP!$D$2),"&gt;="&amp;AR$6,INDIRECT($F$1&amp;dbP!$D$2&amp;":"&amp;dbP!$D$2),"&lt;="&amp;AR$7,INDIRECT($F$1&amp;dbP!$O$2&amp;":"&amp;dbP!$O$2),$H56,INDIRECT($F$1&amp;dbP!$P$2&amp;":"&amp;dbP!$P$2),IF($I56=$J56,"*",$I56),INDIRECT($F$1&amp;dbP!$Q$2&amp;":"&amp;dbP!$Q$2),IF(OR($I56=$J56,"  "&amp;$I56=$J56),"*",RIGHT($J56,LEN($J56)-4)),INDIRECT($F$1&amp;dbP!$AC$2&amp;":"&amp;dbP!$AC$2),RepP!$J$3)</f>
        <v>0</v>
      </c>
      <c r="AS56" s="1">
        <f ca="1">SUMIFS(INDIRECT($F$1&amp;$F56&amp;":"&amp;$F56),INDIRECT($F$1&amp;dbP!$D$2&amp;":"&amp;dbP!$D$2),"&gt;="&amp;AS$6,INDIRECT($F$1&amp;dbP!$D$2&amp;":"&amp;dbP!$D$2),"&lt;="&amp;AS$7,INDIRECT($F$1&amp;dbP!$O$2&amp;":"&amp;dbP!$O$2),$H56,INDIRECT($F$1&amp;dbP!$P$2&amp;":"&amp;dbP!$P$2),IF($I56=$J56,"*",$I56),INDIRECT($F$1&amp;dbP!$Q$2&amp;":"&amp;dbP!$Q$2),IF(OR($I56=$J56,"  "&amp;$I56=$J56),"*",RIGHT($J56,LEN($J56)-4)),INDIRECT($F$1&amp;dbP!$AC$2&amp;":"&amp;dbP!$AC$2),RepP!$J$3)</f>
        <v>0</v>
      </c>
      <c r="AT56" s="1">
        <f ca="1">SUMIFS(INDIRECT($F$1&amp;$F56&amp;":"&amp;$F56),INDIRECT($F$1&amp;dbP!$D$2&amp;":"&amp;dbP!$D$2),"&gt;="&amp;AT$6,INDIRECT($F$1&amp;dbP!$D$2&amp;":"&amp;dbP!$D$2),"&lt;="&amp;AT$7,INDIRECT($F$1&amp;dbP!$O$2&amp;":"&amp;dbP!$O$2),$H56,INDIRECT($F$1&amp;dbP!$P$2&amp;":"&amp;dbP!$P$2),IF($I56=$J56,"*",$I56),INDIRECT($F$1&amp;dbP!$Q$2&amp;":"&amp;dbP!$Q$2),IF(OR($I56=$J56,"  "&amp;$I56=$J56),"*",RIGHT($J56,LEN($J56)-4)),INDIRECT($F$1&amp;dbP!$AC$2&amp;":"&amp;dbP!$AC$2),RepP!$J$3)</f>
        <v>0</v>
      </c>
      <c r="AU56" s="1">
        <f ca="1">SUMIFS(INDIRECT($F$1&amp;$F56&amp;":"&amp;$F56),INDIRECT($F$1&amp;dbP!$D$2&amp;":"&amp;dbP!$D$2),"&gt;="&amp;AU$6,INDIRECT($F$1&amp;dbP!$D$2&amp;":"&amp;dbP!$D$2),"&lt;="&amp;AU$7,INDIRECT($F$1&amp;dbP!$O$2&amp;":"&amp;dbP!$O$2),$H56,INDIRECT($F$1&amp;dbP!$P$2&amp;":"&amp;dbP!$P$2),IF($I56=$J56,"*",$I56),INDIRECT($F$1&amp;dbP!$Q$2&amp;":"&amp;dbP!$Q$2),IF(OR($I56=$J56,"  "&amp;$I56=$J56),"*",RIGHT($J56,LEN($J56)-4)),INDIRECT($F$1&amp;dbP!$AC$2&amp;":"&amp;dbP!$AC$2),RepP!$J$3)</f>
        <v>0</v>
      </c>
      <c r="AV56" s="1">
        <f ca="1">SUMIFS(INDIRECT($F$1&amp;$F56&amp;":"&amp;$F56),INDIRECT($F$1&amp;dbP!$D$2&amp;":"&amp;dbP!$D$2),"&gt;="&amp;AV$6,INDIRECT($F$1&amp;dbP!$D$2&amp;":"&amp;dbP!$D$2),"&lt;="&amp;AV$7,INDIRECT($F$1&amp;dbP!$O$2&amp;":"&amp;dbP!$O$2),$H56,INDIRECT($F$1&amp;dbP!$P$2&amp;":"&amp;dbP!$P$2),IF($I56=$J56,"*",$I56),INDIRECT($F$1&amp;dbP!$Q$2&amp;":"&amp;dbP!$Q$2),IF(OR($I56=$J56,"  "&amp;$I56=$J56),"*",RIGHT($J56,LEN($J56)-4)),INDIRECT($F$1&amp;dbP!$AC$2&amp;":"&amp;dbP!$AC$2),RepP!$J$3)</f>
        <v>0</v>
      </c>
      <c r="AW56" s="1">
        <f ca="1">SUMIFS(INDIRECT($F$1&amp;$F56&amp;":"&amp;$F56),INDIRECT($F$1&amp;dbP!$D$2&amp;":"&amp;dbP!$D$2),"&gt;="&amp;AW$6,INDIRECT($F$1&amp;dbP!$D$2&amp;":"&amp;dbP!$D$2),"&lt;="&amp;AW$7,INDIRECT($F$1&amp;dbP!$O$2&amp;":"&amp;dbP!$O$2),$H56,INDIRECT($F$1&amp;dbP!$P$2&amp;":"&amp;dbP!$P$2),IF($I56=$J56,"*",$I56),INDIRECT($F$1&amp;dbP!$Q$2&amp;":"&amp;dbP!$Q$2),IF(OR($I56=$J56,"  "&amp;$I56=$J56),"*",RIGHT($J56,LEN($J56)-4)),INDIRECT($F$1&amp;dbP!$AC$2&amp;":"&amp;dbP!$AC$2),RepP!$J$3)</f>
        <v>0</v>
      </c>
      <c r="AX56" s="1">
        <f ca="1">SUMIFS(INDIRECT($F$1&amp;$F56&amp;":"&amp;$F56),INDIRECT($F$1&amp;dbP!$D$2&amp;":"&amp;dbP!$D$2),"&gt;="&amp;AX$6,INDIRECT($F$1&amp;dbP!$D$2&amp;":"&amp;dbP!$D$2),"&lt;="&amp;AX$7,INDIRECT($F$1&amp;dbP!$O$2&amp;":"&amp;dbP!$O$2),$H56,INDIRECT($F$1&amp;dbP!$P$2&amp;":"&amp;dbP!$P$2),IF($I56=$J56,"*",$I56),INDIRECT($F$1&amp;dbP!$Q$2&amp;":"&amp;dbP!$Q$2),IF(OR($I56=$J56,"  "&amp;$I56=$J56),"*",RIGHT($J56,LEN($J56)-4)),INDIRECT($F$1&amp;dbP!$AC$2&amp;":"&amp;dbP!$AC$2),RepP!$J$3)</f>
        <v>0</v>
      </c>
      <c r="AY56" s="1">
        <f ca="1">SUMIFS(INDIRECT($F$1&amp;$F56&amp;":"&amp;$F56),INDIRECT($F$1&amp;dbP!$D$2&amp;":"&amp;dbP!$D$2),"&gt;="&amp;AY$6,INDIRECT($F$1&amp;dbP!$D$2&amp;":"&amp;dbP!$D$2),"&lt;="&amp;AY$7,INDIRECT($F$1&amp;dbP!$O$2&amp;":"&amp;dbP!$O$2),$H56,INDIRECT($F$1&amp;dbP!$P$2&amp;":"&amp;dbP!$P$2),IF($I56=$J56,"*",$I56),INDIRECT($F$1&amp;dbP!$Q$2&amp;":"&amp;dbP!$Q$2),IF(OR($I56=$J56,"  "&amp;$I56=$J56),"*",RIGHT($J56,LEN($J56)-4)),INDIRECT($F$1&amp;dbP!$AC$2&amp;":"&amp;dbP!$AC$2),RepP!$J$3)</f>
        <v>0</v>
      </c>
      <c r="AZ56" s="1">
        <f ca="1">SUMIFS(INDIRECT($F$1&amp;$F56&amp;":"&amp;$F56),INDIRECT($F$1&amp;dbP!$D$2&amp;":"&amp;dbP!$D$2),"&gt;="&amp;AZ$6,INDIRECT($F$1&amp;dbP!$D$2&amp;":"&amp;dbP!$D$2),"&lt;="&amp;AZ$7,INDIRECT($F$1&amp;dbP!$O$2&amp;":"&amp;dbP!$O$2),$H56,INDIRECT($F$1&amp;dbP!$P$2&amp;":"&amp;dbP!$P$2),IF($I56=$J56,"*",$I56),INDIRECT($F$1&amp;dbP!$Q$2&amp;":"&amp;dbP!$Q$2),IF(OR($I56=$J56,"  "&amp;$I56=$J56),"*",RIGHT($J56,LEN($J56)-4)),INDIRECT($F$1&amp;dbP!$AC$2&amp;":"&amp;dbP!$AC$2),RepP!$J$3)</f>
        <v>0</v>
      </c>
      <c r="BA56" s="1">
        <f ca="1">SUMIFS(INDIRECT($F$1&amp;$F56&amp;":"&amp;$F56),INDIRECT($F$1&amp;dbP!$D$2&amp;":"&amp;dbP!$D$2),"&gt;="&amp;BA$6,INDIRECT($F$1&amp;dbP!$D$2&amp;":"&amp;dbP!$D$2),"&lt;="&amp;BA$7,INDIRECT($F$1&amp;dbP!$O$2&amp;":"&amp;dbP!$O$2),$H56,INDIRECT($F$1&amp;dbP!$P$2&amp;":"&amp;dbP!$P$2),IF($I56=$J56,"*",$I56),INDIRECT($F$1&amp;dbP!$Q$2&amp;":"&amp;dbP!$Q$2),IF(OR($I56=$J56,"  "&amp;$I56=$J56),"*",RIGHT($J56,LEN($J56)-4)),INDIRECT($F$1&amp;dbP!$AC$2&amp;":"&amp;dbP!$AC$2),RepP!$J$3)</f>
        <v>0</v>
      </c>
      <c r="BB56" s="1">
        <f ca="1">SUMIFS(INDIRECT($F$1&amp;$F56&amp;":"&amp;$F56),INDIRECT($F$1&amp;dbP!$D$2&amp;":"&amp;dbP!$D$2),"&gt;="&amp;BB$6,INDIRECT($F$1&amp;dbP!$D$2&amp;":"&amp;dbP!$D$2),"&lt;="&amp;BB$7,INDIRECT($F$1&amp;dbP!$O$2&amp;":"&amp;dbP!$O$2),$H56,INDIRECT($F$1&amp;dbP!$P$2&amp;":"&amp;dbP!$P$2),IF($I56=$J56,"*",$I56),INDIRECT($F$1&amp;dbP!$Q$2&amp;":"&amp;dbP!$Q$2),IF(OR($I56=$J56,"  "&amp;$I56=$J56),"*",RIGHT($J56,LEN($J56)-4)),INDIRECT($F$1&amp;dbP!$AC$2&amp;":"&amp;dbP!$AC$2),RepP!$J$3)</f>
        <v>0</v>
      </c>
      <c r="BC56" s="1">
        <f ca="1">SUMIFS(INDIRECT($F$1&amp;$F56&amp;":"&amp;$F56),INDIRECT($F$1&amp;dbP!$D$2&amp;":"&amp;dbP!$D$2),"&gt;="&amp;BC$6,INDIRECT($F$1&amp;dbP!$D$2&amp;":"&amp;dbP!$D$2),"&lt;="&amp;BC$7,INDIRECT($F$1&amp;dbP!$O$2&amp;":"&amp;dbP!$O$2),$H56,INDIRECT($F$1&amp;dbP!$P$2&amp;":"&amp;dbP!$P$2),IF($I56=$J56,"*",$I56),INDIRECT($F$1&amp;dbP!$Q$2&amp;":"&amp;dbP!$Q$2),IF(OR($I56=$J56,"  "&amp;$I56=$J56),"*",RIGHT($J56,LEN($J56)-4)),INDIRECT($F$1&amp;dbP!$AC$2&amp;":"&amp;dbP!$AC$2),RepP!$J$3)</f>
        <v>0</v>
      </c>
      <c r="BD56" s="1">
        <f ca="1">SUMIFS(INDIRECT($F$1&amp;$F56&amp;":"&amp;$F56),INDIRECT($F$1&amp;dbP!$D$2&amp;":"&amp;dbP!$D$2),"&gt;="&amp;BD$6,INDIRECT($F$1&amp;dbP!$D$2&amp;":"&amp;dbP!$D$2),"&lt;="&amp;BD$7,INDIRECT($F$1&amp;dbP!$O$2&amp;":"&amp;dbP!$O$2),$H56,INDIRECT($F$1&amp;dbP!$P$2&amp;":"&amp;dbP!$P$2),IF($I56=$J56,"*",$I56),INDIRECT($F$1&amp;dbP!$Q$2&amp;":"&amp;dbP!$Q$2),IF(OR($I56=$J56,"  "&amp;$I56=$J56),"*",RIGHT($J56,LEN($J56)-4)),INDIRECT($F$1&amp;dbP!$AC$2&amp;":"&amp;dbP!$AC$2),RepP!$J$3)</f>
        <v>0</v>
      </c>
      <c r="BE56" s="1">
        <f ca="1">SUMIFS(INDIRECT($F$1&amp;$F56&amp;":"&amp;$F56),INDIRECT($F$1&amp;dbP!$D$2&amp;":"&amp;dbP!$D$2),"&gt;="&amp;BE$6,INDIRECT($F$1&amp;dbP!$D$2&amp;":"&amp;dbP!$D$2),"&lt;="&amp;BE$7,INDIRECT($F$1&amp;dbP!$O$2&amp;":"&amp;dbP!$O$2),$H56,INDIRECT($F$1&amp;dbP!$P$2&amp;":"&amp;dbP!$P$2),IF($I56=$J56,"*",$I56),INDIRECT($F$1&amp;dbP!$Q$2&amp;":"&amp;dbP!$Q$2),IF(OR($I56=$J56,"  "&amp;$I56=$J56),"*",RIGHT($J56,LEN($J56)-4)),INDIRECT($F$1&amp;dbP!$AC$2&amp;":"&amp;dbP!$AC$2),RepP!$J$3)</f>
        <v>0</v>
      </c>
    </row>
    <row r="57" spans="1:57" x14ac:dyDescent="0.3">
      <c r="B57" s="1">
        <f>MAX(B$54:B56)+1</f>
        <v>18</v>
      </c>
      <c r="F57" s="1" t="str">
        <f ca="1">INDIRECT($B$1&amp;Items!H$2&amp;$B57)</f>
        <v>Y</v>
      </c>
      <c r="H57" s="13" t="str">
        <f ca="1">INDIRECT($B$1&amp;Items!E$2&amp;$B57)</f>
        <v>Начисление себестоимостных затрат</v>
      </c>
      <c r="I57" s="13" t="str">
        <f ca="1">IF(INDIRECT($B$1&amp;Items!F$2&amp;$B57)="",H57,INDIRECT($B$1&amp;Items!F$2&amp;$B57))</f>
        <v>Начисление затрат этапа-1 бизнес-процесса</v>
      </c>
      <c r="J57" s="1" t="str">
        <f ca="1">IF(INDIRECT($B$1&amp;Items!G$2&amp;$B57)="",IF(H57&lt;&gt;I57,"  "&amp;I57,I57),"    "&amp;INDIRECT($B$1&amp;Items!G$2&amp;$B57))</f>
        <v xml:space="preserve">  Начисление затрат этапа-1 бизнес-процесса</v>
      </c>
      <c r="S57" s="1">
        <f ca="1">SUM($U57:INDIRECT(ADDRESS(ROW(),SUMIFS($1:$1,$5:$5,MAX($5:$5)))))</f>
        <v>3213797.2893000003</v>
      </c>
      <c r="V57" s="1">
        <f ca="1">SUMIFS(INDIRECT($F$1&amp;$F57&amp;":"&amp;$F57),INDIRECT($F$1&amp;dbP!$D$2&amp;":"&amp;dbP!$D$2),"&gt;="&amp;V$6,INDIRECT($F$1&amp;dbP!$D$2&amp;":"&amp;dbP!$D$2),"&lt;="&amp;V$7,INDIRECT($F$1&amp;dbP!$O$2&amp;":"&amp;dbP!$O$2),$H57,INDIRECT($F$1&amp;dbP!$P$2&amp;":"&amp;dbP!$P$2),IF($I57=$J57,"*",$I57),INDIRECT($F$1&amp;dbP!$Q$2&amp;":"&amp;dbP!$Q$2),IF(OR($I57=$J57,"  "&amp;$I57=$J57),"*",RIGHT($J57,LEN($J57)-4)),INDIRECT($F$1&amp;dbP!$AC$2&amp;":"&amp;dbP!$AC$2),RepP!$J$3)</f>
        <v>930000</v>
      </c>
      <c r="W57" s="1">
        <f ca="1">SUMIFS(INDIRECT($F$1&amp;$F57&amp;":"&amp;$F57),INDIRECT($F$1&amp;dbP!$D$2&amp;":"&amp;dbP!$D$2),"&gt;="&amp;W$6,INDIRECT($F$1&amp;dbP!$D$2&amp;":"&amp;dbP!$D$2),"&lt;="&amp;W$7,INDIRECT($F$1&amp;dbP!$O$2&amp;":"&amp;dbP!$O$2),$H57,INDIRECT($F$1&amp;dbP!$P$2&amp;":"&amp;dbP!$P$2),IF($I57=$J57,"*",$I57),INDIRECT($F$1&amp;dbP!$Q$2&amp;":"&amp;dbP!$Q$2),IF(OR($I57=$J57,"  "&amp;$I57=$J57),"*",RIGHT($J57,LEN($J57)-4)),INDIRECT($F$1&amp;dbP!$AC$2&amp;":"&amp;dbP!$AC$2),RepP!$J$3)</f>
        <v>1064757</v>
      </c>
      <c r="X57" s="1">
        <f ca="1">SUMIFS(INDIRECT($F$1&amp;$F57&amp;":"&amp;$F57),INDIRECT($F$1&amp;dbP!$D$2&amp;":"&amp;dbP!$D$2),"&gt;="&amp;X$6,INDIRECT($F$1&amp;dbP!$D$2&amp;":"&amp;dbP!$D$2),"&lt;="&amp;X$7,INDIRECT($F$1&amp;dbP!$O$2&amp;":"&amp;dbP!$O$2),$H57,INDIRECT($F$1&amp;dbP!$P$2&amp;":"&amp;dbP!$P$2),IF($I57=$J57,"*",$I57),INDIRECT($F$1&amp;dbP!$Q$2&amp;":"&amp;dbP!$Q$2),IF(OR($I57=$J57,"  "&amp;$I57=$J57),"*",RIGHT($J57,LEN($J57)-4)),INDIRECT($F$1&amp;dbP!$AC$2&amp;":"&amp;dbP!$AC$2),RepP!$J$3)</f>
        <v>1219040.2893000001</v>
      </c>
      <c r="Y57" s="1">
        <f ca="1">SUMIFS(INDIRECT($F$1&amp;$F57&amp;":"&amp;$F57),INDIRECT($F$1&amp;dbP!$D$2&amp;":"&amp;dbP!$D$2),"&gt;="&amp;Y$6,INDIRECT($F$1&amp;dbP!$D$2&amp;":"&amp;dbP!$D$2),"&lt;="&amp;Y$7,INDIRECT($F$1&amp;dbP!$O$2&amp;":"&amp;dbP!$O$2),$H57,INDIRECT($F$1&amp;dbP!$P$2&amp;":"&amp;dbP!$P$2),IF($I57=$J57,"*",$I57),INDIRECT($F$1&amp;dbP!$Q$2&amp;":"&amp;dbP!$Q$2),IF(OR($I57=$J57,"  "&amp;$I57=$J57),"*",RIGHT($J57,LEN($J57)-4)),INDIRECT($F$1&amp;dbP!$AC$2&amp;":"&amp;dbP!$AC$2),RepP!$J$3)</f>
        <v>0</v>
      </c>
      <c r="Z57" s="1">
        <f ca="1">SUMIFS(INDIRECT($F$1&amp;$F57&amp;":"&amp;$F57),INDIRECT($F$1&amp;dbP!$D$2&amp;":"&amp;dbP!$D$2),"&gt;="&amp;Z$6,INDIRECT($F$1&amp;dbP!$D$2&amp;":"&amp;dbP!$D$2),"&lt;="&amp;Z$7,INDIRECT($F$1&amp;dbP!$O$2&amp;":"&amp;dbP!$O$2),$H57,INDIRECT($F$1&amp;dbP!$P$2&amp;":"&amp;dbP!$P$2),IF($I57=$J57,"*",$I57),INDIRECT($F$1&amp;dbP!$Q$2&amp;":"&amp;dbP!$Q$2),IF(OR($I57=$J57,"  "&amp;$I57=$J57),"*",RIGHT($J57,LEN($J57)-4)),INDIRECT($F$1&amp;dbP!$AC$2&amp;":"&amp;dbP!$AC$2),RepP!$J$3)</f>
        <v>0</v>
      </c>
      <c r="AA57" s="1">
        <f ca="1">SUMIFS(INDIRECT($F$1&amp;$F57&amp;":"&amp;$F57),INDIRECT($F$1&amp;dbP!$D$2&amp;":"&amp;dbP!$D$2),"&gt;="&amp;AA$6,INDIRECT($F$1&amp;dbP!$D$2&amp;":"&amp;dbP!$D$2),"&lt;="&amp;AA$7,INDIRECT($F$1&amp;dbP!$O$2&amp;":"&amp;dbP!$O$2),$H57,INDIRECT($F$1&amp;dbP!$P$2&amp;":"&amp;dbP!$P$2),IF($I57=$J57,"*",$I57),INDIRECT($F$1&amp;dbP!$Q$2&amp;":"&amp;dbP!$Q$2),IF(OR($I57=$J57,"  "&amp;$I57=$J57),"*",RIGHT($J57,LEN($J57)-4)),INDIRECT($F$1&amp;dbP!$AC$2&amp;":"&amp;dbP!$AC$2),RepP!$J$3)</f>
        <v>0</v>
      </c>
      <c r="AB57" s="1">
        <f ca="1">SUMIFS(INDIRECT($F$1&amp;$F57&amp;":"&amp;$F57),INDIRECT($F$1&amp;dbP!$D$2&amp;":"&amp;dbP!$D$2),"&gt;="&amp;AB$6,INDIRECT($F$1&amp;dbP!$D$2&amp;":"&amp;dbP!$D$2),"&lt;="&amp;AB$7,INDIRECT($F$1&amp;dbP!$O$2&amp;":"&amp;dbP!$O$2),$H57,INDIRECT($F$1&amp;dbP!$P$2&amp;":"&amp;dbP!$P$2),IF($I57=$J57,"*",$I57),INDIRECT($F$1&amp;dbP!$Q$2&amp;":"&amp;dbP!$Q$2),IF(OR($I57=$J57,"  "&amp;$I57=$J57),"*",RIGHT($J57,LEN($J57)-4)),INDIRECT($F$1&amp;dbP!$AC$2&amp;":"&amp;dbP!$AC$2),RepP!$J$3)</f>
        <v>0</v>
      </c>
      <c r="AC57" s="1">
        <f ca="1">SUMIFS(INDIRECT($F$1&amp;$F57&amp;":"&amp;$F57),INDIRECT($F$1&amp;dbP!$D$2&amp;":"&amp;dbP!$D$2),"&gt;="&amp;AC$6,INDIRECT($F$1&amp;dbP!$D$2&amp;":"&amp;dbP!$D$2),"&lt;="&amp;AC$7,INDIRECT($F$1&amp;dbP!$O$2&amp;":"&amp;dbP!$O$2),$H57,INDIRECT($F$1&amp;dbP!$P$2&amp;":"&amp;dbP!$P$2),IF($I57=$J57,"*",$I57),INDIRECT($F$1&amp;dbP!$Q$2&amp;":"&amp;dbP!$Q$2),IF(OR($I57=$J57,"  "&amp;$I57=$J57),"*",RIGHT($J57,LEN($J57)-4)),INDIRECT($F$1&amp;dbP!$AC$2&amp;":"&amp;dbP!$AC$2),RepP!$J$3)</f>
        <v>0</v>
      </c>
      <c r="AD57" s="1">
        <f ca="1">SUMIFS(INDIRECT($F$1&amp;$F57&amp;":"&amp;$F57),INDIRECT($F$1&amp;dbP!$D$2&amp;":"&amp;dbP!$D$2),"&gt;="&amp;AD$6,INDIRECT($F$1&amp;dbP!$D$2&amp;":"&amp;dbP!$D$2),"&lt;="&amp;AD$7,INDIRECT($F$1&amp;dbP!$O$2&amp;":"&amp;dbP!$O$2),$H57,INDIRECT($F$1&amp;dbP!$P$2&amp;":"&amp;dbP!$P$2),IF($I57=$J57,"*",$I57),INDIRECT($F$1&amp;dbP!$Q$2&amp;":"&amp;dbP!$Q$2),IF(OR($I57=$J57,"  "&amp;$I57=$J57),"*",RIGHT($J57,LEN($J57)-4)),INDIRECT($F$1&amp;dbP!$AC$2&amp;":"&amp;dbP!$AC$2),RepP!$J$3)</f>
        <v>0</v>
      </c>
      <c r="AE57" s="1">
        <f ca="1">SUMIFS(INDIRECT($F$1&amp;$F57&amp;":"&amp;$F57),INDIRECT($F$1&amp;dbP!$D$2&amp;":"&amp;dbP!$D$2),"&gt;="&amp;AE$6,INDIRECT($F$1&amp;dbP!$D$2&amp;":"&amp;dbP!$D$2),"&lt;="&amp;AE$7,INDIRECT($F$1&amp;dbP!$O$2&amp;":"&amp;dbP!$O$2),$H57,INDIRECT($F$1&amp;dbP!$P$2&amp;":"&amp;dbP!$P$2),IF($I57=$J57,"*",$I57),INDIRECT($F$1&amp;dbP!$Q$2&amp;":"&amp;dbP!$Q$2),IF(OR($I57=$J57,"  "&amp;$I57=$J57),"*",RIGHT($J57,LEN($J57)-4)),INDIRECT($F$1&amp;dbP!$AC$2&amp;":"&amp;dbP!$AC$2),RepP!$J$3)</f>
        <v>0</v>
      </c>
      <c r="AF57" s="1">
        <f ca="1">SUMIFS(INDIRECT($F$1&amp;$F57&amp;":"&amp;$F57),INDIRECT($F$1&amp;dbP!$D$2&amp;":"&amp;dbP!$D$2),"&gt;="&amp;AF$6,INDIRECT($F$1&amp;dbP!$D$2&amp;":"&amp;dbP!$D$2),"&lt;="&amp;AF$7,INDIRECT($F$1&amp;dbP!$O$2&amp;":"&amp;dbP!$O$2),$H57,INDIRECT($F$1&amp;dbP!$P$2&amp;":"&amp;dbP!$P$2),IF($I57=$J57,"*",$I57),INDIRECT($F$1&amp;dbP!$Q$2&amp;":"&amp;dbP!$Q$2),IF(OR($I57=$J57,"  "&amp;$I57=$J57),"*",RIGHT($J57,LEN($J57)-4)),INDIRECT($F$1&amp;dbP!$AC$2&amp;":"&amp;dbP!$AC$2),RepP!$J$3)</f>
        <v>0</v>
      </c>
      <c r="AG57" s="1">
        <f ca="1">SUMIFS(INDIRECT($F$1&amp;$F57&amp;":"&amp;$F57),INDIRECT($F$1&amp;dbP!$D$2&amp;":"&amp;dbP!$D$2),"&gt;="&amp;AG$6,INDIRECT($F$1&amp;dbP!$D$2&amp;":"&amp;dbP!$D$2),"&lt;="&amp;AG$7,INDIRECT($F$1&amp;dbP!$O$2&amp;":"&amp;dbP!$O$2),$H57,INDIRECT($F$1&amp;dbP!$P$2&amp;":"&amp;dbP!$P$2),IF($I57=$J57,"*",$I57),INDIRECT($F$1&amp;dbP!$Q$2&amp;":"&amp;dbP!$Q$2),IF(OR($I57=$J57,"  "&amp;$I57=$J57),"*",RIGHT($J57,LEN($J57)-4)),INDIRECT($F$1&amp;dbP!$AC$2&amp;":"&amp;dbP!$AC$2),RepP!$J$3)</f>
        <v>0</v>
      </c>
      <c r="AH57" s="1">
        <f ca="1">SUMIFS(INDIRECT($F$1&amp;$F57&amp;":"&amp;$F57),INDIRECT($F$1&amp;dbP!$D$2&amp;":"&amp;dbP!$D$2),"&gt;="&amp;AH$6,INDIRECT($F$1&amp;dbP!$D$2&amp;":"&amp;dbP!$D$2),"&lt;="&amp;AH$7,INDIRECT($F$1&amp;dbP!$O$2&amp;":"&amp;dbP!$O$2),$H57,INDIRECT($F$1&amp;dbP!$P$2&amp;":"&amp;dbP!$P$2),IF($I57=$J57,"*",$I57),INDIRECT($F$1&amp;dbP!$Q$2&amp;":"&amp;dbP!$Q$2),IF(OR($I57=$J57,"  "&amp;$I57=$J57),"*",RIGHT($J57,LEN($J57)-4)),INDIRECT($F$1&amp;dbP!$AC$2&amp;":"&amp;dbP!$AC$2),RepP!$J$3)</f>
        <v>0</v>
      </c>
      <c r="AI57" s="1">
        <f ca="1">SUMIFS(INDIRECT($F$1&amp;$F57&amp;":"&amp;$F57),INDIRECT($F$1&amp;dbP!$D$2&amp;":"&amp;dbP!$D$2),"&gt;="&amp;AI$6,INDIRECT($F$1&amp;dbP!$D$2&amp;":"&amp;dbP!$D$2),"&lt;="&amp;AI$7,INDIRECT($F$1&amp;dbP!$O$2&amp;":"&amp;dbP!$O$2),$H57,INDIRECT($F$1&amp;dbP!$P$2&amp;":"&amp;dbP!$P$2),IF($I57=$J57,"*",$I57),INDIRECT($F$1&amp;dbP!$Q$2&amp;":"&amp;dbP!$Q$2),IF(OR($I57=$J57,"  "&amp;$I57=$J57),"*",RIGHT($J57,LEN($J57)-4)),INDIRECT($F$1&amp;dbP!$AC$2&amp;":"&amp;dbP!$AC$2),RepP!$J$3)</f>
        <v>0</v>
      </c>
      <c r="AJ57" s="1">
        <f ca="1">SUMIFS(INDIRECT($F$1&amp;$F57&amp;":"&amp;$F57),INDIRECT($F$1&amp;dbP!$D$2&amp;":"&amp;dbP!$D$2),"&gt;="&amp;AJ$6,INDIRECT($F$1&amp;dbP!$D$2&amp;":"&amp;dbP!$D$2),"&lt;="&amp;AJ$7,INDIRECT($F$1&amp;dbP!$O$2&amp;":"&amp;dbP!$O$2),$H57,INDIRECT($F$1&amp;dbP!$P$2&amp;":"&amp;dbP!$P$2),IF($I57=$J57,"*",$I57),INDIRECT($F$1&amp;dbP!$Q$2&amp;":"&amp;dbP!$Q$2),IF(OR($I57=$J57,"  "&amp;$I57=$J57),"*",RIGHT($J57,LEN($J57)-4)),INDIRECT($F$1&amp;dbP!$AC$2&amp;":"&amp;dbP!$AC$2),RepP!$J$3)</f>
        <v>0</v>
      </c>
      <c r="AK57" s="1">
        <f ca="1">SUMIFS(INDIRECT($F$1&amp;$F57&amp;":"&amp;$F57),INDIRECT($F$1&amp;dbP!$D$2&amp;":"&amp;dbP!$D$2),"&gt;="&amp;AK$6,INDIRECT($F$1&amp;dbP!$D$2&amp;":"&amp;dbP!$D$2),"&lt;="&amp;AK$7,INDIRECT($F$1&amp;dbP!$O$2&amp;":"&amp;dbP!$O$2),$H57,INDIRECT($F$1&amp;dbP!$P$2&amp;":"&amp;dbP!$P$2),IF($I57=$J57,"*",$I57),INDIRECT($F$1&amp;dbP!$Q$2&amp;":"&amp;dbP!$Q$2),IF(OR($I57=$J57,"  "&amp;$I57=$J57),"*",RIGHT($J57,LEN($J57)-4)),INDIRECT($F$1&amp;dbP!$AC$2&amp;":"&amp;dbP!$AC$2),RepP!$J$3)</f>
        <v>0</v>
      </c>
      <c r="AL57" s="1">
        <f ca="1">SUMIFS(INDIRECT($F$1&amp;$F57&amp;":"&amp;$F57),INDIRECT($F$1&amp;dbP!$D$2&amp;":"&amp;dbP!$D$2),"&gt;="&amp;AL$6,INDIRECT($F$1&amp;dbP!$D$2&amp;":"&amp;dbP!$D$2),"&lt;="&amp;AL$7,INDIRECT($F$1&amp;dbP!$O$2&amp;":"&amp;dbP!$O$2),$H57,INDIRECT($F$1&amp;dbP!$P$2&amp;":"&amp;dbP!$P$2),IF($I57=$J57,"*",$I57),INDIRECT($F$1&amp;dbP!$Q$2&amp;":"&amp;dbP!$Q$2),IF(OR($I57=$J57,"  "&amp;$I57=$J57),"*",RIGHT($J57,LEN($J57)-4)),INDIRECT($F$1&amp;dbP!$AC$2&amp;":"&amp;dbP!$AC$2),RepP!$J$3)</f>
        <v>0</v>
      </c>
      <c r="AM57" s="1">
        <f ca="1">SUMIFS(INDIRECT($F$1&amp;$F57&amp;":"&amp;$F57),INDIRECT($F$1&amp;dbP!$D$2&amp;":"&amp;dbP!$D$2),"&gt;="&amp;AM$6,INDIRECT($F$1&amp;dbP!$D$2&amp;":"&amp;dbP!$D$2),"&lt;="&amp;AM$7,INDIRECT($F$1&amp;dbP!$O$2&amp;":"&amp;dbP!$O$2),$H57,INDIRECT($F$1&amp;dbP!$P$2&amp;":"&amp;dbP!$P$2),IF($I57=$J57,"*",$I57),INDIRECT($F$1&amp;dbP!$Q$2&amp;":"&amp;dbP!$Q$2),IF(OR($I57=$J57,"  "&amp;$I57=$J57),"*",RIGHT($J57,LEN($J57)-4)),INDIRECT($F$1&amp;dbP!$AC$2&amp;":"&amp;dbP!$AC$2),RepP!$J$3)</f>
        <v>0</v>
      </c>
      <c r="AN57" s="1">
        <f ca="1">SUMIFS(INDIRECT($F$1&amp;$F57&amp;":"&amp;$F57),INDIRECT($F$1&amp;dbP!$D$2&amp;":"&amp;dbP!$D$2),"&gt;="&amp;AN$6,INDIRECT($F$1&amp;dbP!$D$2&amp;":"&amp;dbP!$D$2),"&lt;="&amp;AN$7,INDIRECT($F$1&amp;dbP!$O$2&amp;":"&amp;dbP!$O$2),$H57,INDIRECT($F$1&amp;dbP!$P$2&amp;":"&amp;dbP!$P$2),IF($I57=$J57,"*",$I57),INDIRECT($F$1&amp;dbP!$Q$2&amp;":"&amp;dbP!$Q$2),IF(OR($I57=$J57,"  "&amp;$I57=$J57),"*",RIGHT($J57,LEN($J57)-4)),INDIRECT($F$1&amp;dbP!$AC$2&amp;":"&amp;dbP!$AC$2),RepP!$J$3)</f>
        <v>0</v>
      </c>
      <c r="AO57" s="1">
        <f ca="1">SUMIFS(INDIRECT($F$1&amp;$F57&amp;":"&amp;$F57),INDIRECT($F$1&amp;dbP!$D$2&amp;":"&amp;dbP!$D$2),"&gt;="&amp;AO$6,INDIRECT($F$1&amp;dbP!$D$2&amp;":"&amp;dbP!$D$2),"&lt;="&amp;AO$7,INDIRECT($F$1&amp;dbP!$O$2&amp;":"&amp;dbP!$O$2),$H57,INDIRECT($F$1&amp;dbP!$P$2&amp;":"&amp;dbP!$P$2),IF($I57=$J57,"*",$I57),INDIRECT($F$1&amp;dbP!$Q$2&amp;":"&amp;dbP!$Q$2),IF(OR($I57=$J57,"  "&amp;$I57=$J57),"*",RIGHT($J57,LEN($J57)-4)),INDIRECT($F$1&amp;dbP!$AC$2&amp;":"&amp;dbP!$AC$2),RepP!$J$3)</f>
        <v>0</v>
      </c>
      <c r="AP57" s="1">
        <f ca="1">SUMIFS(INDIRECT($F$1&amp;$F57&amp;":"&amp;$F57),INDIRECT($F$1&amp;dbP!$D$2&amp;":"&amp;dbP!$D$2),"&gt;="&amp;AP$6,INDIRECT($F$1&amp;dbP!$D$2&amp;":"&amp;dbP!$D$2),"&lt;="&amp;AP$7,INDIRECT($F$1&amp;dbP!$O$2&amp;":"&amp;dbP!$O$2),$H57,INDIRECT($F$1&amp;dbP!$P$2&amp;":"&amp;dbP!$P$2),IF($I57=$J57,"*",$I57),INDIRECT($F$1&amp;dbP!$Q$2&amp;":"&amp;dbP!$Q$2),IF(OR($I57=$J57,"  "&amp;$I57=$J57),"*",RIGHT($J57,LEN($J57)-4)),INDIRECT($F$1&amp;dbP!$AC$2&amp;":"&amp;dbP!$AC$2),RepP!$J$3)</f>
        <v>0</v>
      </c>
      <c r="AQ57" s="1">
        <f ca="1">SUMIFS(INDIRECT($F$1&amp;$F57&amp;":"&amp;$F57),INDIRECT($F$1&amp;dbP!$D$2&amp;":"&amp;dbP!$D$2),"&gt;="&amp;AQ$6,INDIRECT($F$1&amp;dbP!$D$2&amp;":"&amp;dbP!$D$2),"&lt;="&amp;AQ$7,INDIRECT($F$1&amp;dbP!$O$2&amp;":"&amp;dbP!$O$2),$H57,INDIRECT($F$1&amp;dbP!$P$2&amp;":"&amp;dbP!$P$2),IF($I57=$J57,"*",$I57),INDIRECT($F$1&amp;dbP!$Q$2&amp;":"&amp;dbP!$Q$2),IF(OR($I57=$J57,"  "&amp;$I57=$J57),"*",RIGHT($J57,LEN($J57)-4)),INDIRECT($F$1&amp;dbP!$AC$2&amp;":"&amp;dbP!$AC$2),RepP!$J$3)</f>
        <v>0</v>
      </c>
      <c r="AR57" s="1">
        <f ca="1">SUMIFS(INDIRECT($F$1&amp;$F57&amp;":"&amp;$F57),INDIRECT($F$1&amp;dbP!$D$2&amp;":"&amp;dbP!$D$2),"&gt;="&amp;AR$6,INDIRECT($F$1&amp;dbP!$D$2&amp;":"&amp;dbP!$D$2),"&lt;="&amp;AR$7,INDIRECT($F$1&amp;dbP!$O$2&amp;":"&amp;dbP!$O$2),$H57,INDIRECT($F$1&amp;dbP!$P$2&amp;":"&amp;dbP!$P$2),IF($I57=$J57,"*",$I57),INDIRECT($F$1&amp;dbP!$Q$2&amp;":"&amp;dbP!$Q$2),IF(OR($I57=$J57,"  "&amp;$I57=$J57),"*",RIGHT($J57,LEN($J57)-4)),INDIRECT($F$1&amp;dbP!$AC$2&amp;":"&amp;dbP!$AC$2),RepP!$J$3)</f>
        <v>0</v>
      </c>
      <c r="AS57" s="1">
        <f ca="1">SUMIFS(INDIRECT($F$1&amp;$F57&amp;":"&amp;$F57),INDIRECT($F$1&amp;dbP!$D$2&amp;":"&amp;dbP!$D$2),"&gt;="&amp;AS$6,INDIRECT($F$1&amp;dbP!$D$2&amp;":"&amp;dbP!$D$2),"&lt;="&amp;AS$7,INDIRECT($F$1&amp;dbP!$O$2&amp;":"&amp;dbP!$O$2),$H57,INDIRECT($F$1&amp;dbP!$P$2&amp;":"&amp;dbP!$P$2),IF($I57=$J57,"*",$I57),INDIRECT($F$1&amp;dbP!$Q$2&amp;":"&amp;dbP!$Q$2),IF(OR($I57=$J57,"  "&amp;$I57=$J57),"*",RIGHT($J57,LEN($J57)-4)),INDIRECT($F$1&amp;dbP!$AC$2&amp;":"&amp;dbP!$AC$2),RepP!$J$3)</f>
        <v>0</v>
      </c>
      <c r="AT57" s="1">
        <f ca="1">SUMIFS(INDIRECT($F$1&amp;$F57&amp;":"&amp;$F57),INDIRECT($F$1&amp;dbP!$D$2&amp;":"&amp;dbP!$D$2),"&gt;="&amp;AT$6,INDIRECT($F$1&amp;dbP!$D$2&amp;":"&amp;dbP!$D$2),"&lt;="&amp;AT$7,INDIRECT($F$1&amp;dbP!$O$2&amp;":"&amp;dbP!$O$2),$H57,INDIRECT($F$1&amp;dbP!$P$2&amp;":"&amp;dbP!$P$2),IF($I57=$J57,"*",$I57),INDIRECT($F$1&amp;dbP!$Q$2&amp;":"&amp;dbP!$Q$2),IF(OR($I57=$J57,"  "&amp;$I57=$J57),"*",RIGHT($J57,LEN($J57)-4)),INDIRECT($F$1&amp;dbP!$AC$2&amp;":"&amp;dbP!$AC$2),RepP!$J$3)</f>
        <v>0</v>
      </c>
      <c r="AU57" s="1">
        <f ca="1">SUMIFS(INDIRECT($F$1&amp;$F57&amp;":"&amp;$F57),INDIRECT($F$1&amp;dbP!$D$2&amp;":"&amp;dbP!$D$2),"&gt;="&amp;AU$6,INDIRECT($F$1&amp;dbP!$D$2&amp;":"&amp;dbP!$D$2),"&lt;="&amp;AU$7,INDIRECT($F$1&amp;dbP!$O$2&amp;":"&amp;dbP!$O$2),$H57,INDIRECT($F$1&amp;dbP!$P$2&amp;":"&amp;dbP!$P$2),IF($I57=$J57,"*",$I57),INDIRECT($F$1&amp;dbP!$Q$2&amp;":"&amp;dbP!$Q$2),IF(OR($I57=$J57,"  "&amp;$I57=$J57),"*",RIGHT($J57,LEN($J57)-4)),INDIRECT($F$1&amp;dbP!$AC$2&amp;":"&amp;dbP!$AC$2),RepP!$J$3)</f>
        <v>0</v>
      </c>
      <c r="AV57" s="1">
        <f ca="1">SUMIFS(INDIRECT($F$1&amp;$F57&amp;":"&amp;$F57),INDIRECT($F$1&amp;dbP!$D$2&amp;":"&amp;dbP!$D$2),"&gt;="&amp;AV$6,INDIRECT($F$1&amp;dbP!$D$2&amp;":"&amp;dbP!$D$2),"&lt;="&amp;AV$7,INDIRECT($F$1&amp;dbP!$O$2&amp;":"&amp;dbP!$O$2),$H57,INDIRECT($F$1&amp;dbP!$P$2&amp;":"&amp;dbP!$P$2),IF($I57=$J57,"*",$I57),INDIRECT($F$1&amp;dbP!$Q$2&amp;":"&amp;dbP!$Q$2),IF(OR($I57=$J57,"  "&amp;$I57=$J57),"*",RIGHT($J57,LEN($J57)-4)),INDIRECT($F$1&amp;dbP!$AC$2&amp;":"&amp;dbP!$AC$2),RepP!$J$3)</f>
        <v>0</v>
      </c>
      <c r="AW57" s="1">
        <f ca="1">SUMIFS(INDIRECT($F$1&amp;$F57&amp;":"&amp;$F57),INDIRECT($F$1&amp;dbP!$D$2&amp;":"&amp;dbP!$D$2),"&gt;="&amp;AW$6,INDIRECT($F$1&amp;dbP!$D$2&amp;":"&amp;dbP!$D$2),"&lt;="&amp;AW$7,INDIRECT($F$1&amp;dbP!$O$2&amp;":"&amp;dbP!$O$2),$H57,INDIRECT($F$1&amp;dbP!$P$2&amp;":"&amp;dbP!$P$2),IF($I57=$J57,"*",$I57),INDIRECT($F$1&amp;dbP!$Q$2&amp;":"&amp;dbP!$Q$2),IF(OR($I57=$J57,"  "&amp;$I57=$J57),"*",RIGHT($J57,LEN($J57)-4)),INDIRECT($F$1&amp;dbP!$AC$2&amp;":"&amp;dbP!$AC$2),RepP!$J$3)</f>
        <v>0</v>
      </c>
      <c r="AX57" s="1">
        <f ca="1">SUMIFS(INDIRECT($F$1&amp;$F57&amp;":"&amp;$F57),INDIRECT($F$1&amp;dbP!$D$2&amp;":"&amp;dbP!$D$2),"&gt;="&amp;AX$6,INDIRECT($F$1&amp;dbP!$D$2&amp;":"&amp;dbP!$D$2),"&lt;="&amp;AX$7,INDIRECT($F$1&amp;dbP!$O$2&amp;":"&amp;dbP!$O$2),$H57,INDIRECT($F$1&amp;dbP!$P$2&amp;":"&amp;dbP!$P$2),IF($I57=$J57,"*",$I57),INDIRECT($F$1&amp;dbP!$Q$2&amp;":"&amp;dbP!$Q$2),IF(OR($I57=$J57,"  "&amp;$I57=$J57),"*",RIGHT($J57,LEN($J57)-4)),INDIRECT($F$1&amp;dbP!$AC$2&amp;":"&amp;dbP!$AC$2),RepP!$J$3)</f>
        <v>0</v>
      </c>
      <c r="AY57" s="1">
        <f ca="1">SUMIFS(INDIRECT($F$1&amp;$F57&amp;":"&amp;$F57),INDIRECT($F$1&amp;dbP!$D$2&amp;":"&amp;dbP!$D$2),"&gt;="&amp;AY$6,INDIRECT($F$1&amp;dbP!$D$2&amp;":"&amp;dbP!$D$2),"&lt;="&amp;AY$7,INDIRECT($F$1&amp;dbP!$O$2&amp;":"&amp;dbP!$O$2),$H57,INDIRECT($F$1&amp;dbP!$P$2&amp;":"&amp;dbP!$P$2),IF($I57=$J57,"*",$I57),INDIRECT($F$1&amp;dbP!$Q$2&amp;":"&amp;dbP!$Q$2),IF(OR($I57=$J57,"  "&amp;$I57=$J57),"*",RIGHT($J57,LEN($J57)-4)),INDIRECT($F$1&amp;dbP!$AC$2&amp;":"&amp;dbP!$AC$2),RepP!$J$3)</f>
        <v>0</v>
      </c>
      <c r="AZ57" s="1">
        <f ca="1">SUMIFS(INDIRECT($F$1&amp;$F57&amp;":"&amp;$F57),INDIRECT($F$1&amp;dbP!$D$2&amp;":"&amp;dbP!$D$2),"&gt;="&amp;AZ$6,INDIRECT($F$1&amp;dbP!$D$2&amp;":"&amp;dbP!$D$2),"&lt;="&amp;AZ$7,INDIRECT($F$1&amp;dbP!$O$2&amp;":"&amp;dbP!$O$2),$H57,INDIRECT($F$1&amp;dbP!$P$2&amp;":"&amp;dbP!$P$2),IF($I57=$J57,"*",$I57),INDIRECT($F$1&amp;dbP!$Q$2&amp;":"&amp;dbP!$Q$2),IF(OR($I57=$J57,"  "&amp;$I57=$J57),"*",RIGHT($J57,LEN($J57)-4)),INDIRECT($F$1&amp;dbP!$AC$2&amp;":"&amp;dbP!$AC$2),RepP!$J$3)</f>
        <v>0</v>
      </c>
      <c r="BA57" s="1">
        <f ca="1">SUMIFS(INDIRECT($F$1&amp;$F57&amp;":"&amp;$F57),INDIRECT($F$1&amp;dbP!$D$2&amp;":"&amp;dbP!$D$2),"&gt;="&amp;BA$6,INDIRECT($F$1&amp;dbP!$D$2&amp;":"&amp;dbP!$D$2),"&lt;="&amp;BA$7,INDIRECT($F$1&amp;dbP!$O$2&amp;":"&amp;dbP!$O$2),$H57,INDIRECT($F$1&amp;dbP!$P$2&amp;":"&amp;dbP!$P$2),IF($I57=$J57,"*",$I57),INDIRECT($F$1&amp;dbP!$Q$2&amp;":"&amp;dbP!$Q$2),IF(OR($I57=$J57,"  "&amp;$I57=$J57),"*",RIGHT($J57,LEN($J57)-4)),INDIRECT($F$1&amp;dbP!$AC$2&amp;":"&amp;dbP!$AC$2),RepP!$J$3)</f>
        <v>0</v>
      </c>
      <c r="BB57" s="1">
        <f ca="1">SUMIFS(INDIRECT($F$1&amp;$F57&amp;":"&amp;$F57),INDIRECT($F$1&amp;dbP!$D$2&amp;":"&amp;dbP!$D$2),"&gt;="&amp;BB$6,INDIRECT($F$1&amp;dbP!$D$2&amp;":"&amp;dbP!$D$2),"&lt;="&amp;BB$7,INDIRECT($F$1&amp;dbP!$O$2&amp;":"&amp;dbP!$O$2),$H57,INDIRECT($F$1&amp;dbP!$P$2&amp;":"&amp;dbP!$P$2),IF($I57=$J57,"*",$I57),INDIRECT($F$1&amp;dbP!$Q$2&amp;":"&amp;dbP!$Q$2),IF(OR($I57=$J57,"  "&amp;$I57=$J57),"*",RIGHT($J57,LEN($J57)-4)),INDIRECT($F$1&amp;dbP!$AC$2&amp;":"&amp;dbP!$AC$2),RepP!$J$3)</f>
        <v>0</v>
      </c>
      <c r="BC57" s="1">
        <f ca="1">SUMIFS(INDIRECT($F$1&amp;$F57&amp;":"&amp;$F57),INDIRECT($F$1&amp;dbP!$D$2&amp;":"&amp;dbP!$D$2),"&gt;="&amp;BC$6,INDIRECT($F$1&amp;dbP!$D$2&amp;":"&amp;dbP!$D$2),"&lt;="&amp;BC$7,INDIRECT($F$1&amp;dbP!$O$2&amp;":"&amp;dbP!$O$2),$H57,INDIRECT($F$1&amp;dbP!$P$2&amp;":"&amp;dbP!$P$2),IF($I57=$J57,"*",$I57),INDIRECT($F$1&amp;dbP!$Q$2&amp;":"&amp;dbP!$Q$2),IF(OR($I57=$J57,"  "&amp;$I57=$J57),"*",RIGHT($J57,LEN($J57)-4)),INDIRECT($F$1&amp;dbP!$AC$2&amp;":"&amp;dbP!$AC$2),RepP!$J$3)</f>
        <v>0</v>
      </c>
      <c r="BD57" s="1">
        <f ca="1">SUMIFS(INDIRECT($F$1&amp;$F57&amp;":"&amp;$F57),INDIRECT($F$1&amp;dbP!$D$2&amp;":"&amp;dbP!$D$2),"&gt;="&amp;BD$6,INDIRECT($F$1&amp;dbP!$D$2&amp;":"&amp;dbP!$D$2),"&lt;="&amp;BD$7,INDIRECT($F$1&amp;dbP!$O$2&amp;":"&amp;dbP!$O$2),$H57,INDIRECT($F$1&amp;dbP!$P$2&amp;":"&amp;dbP!$P$2),IF($I57=$J57,"*",$I57),INDIRECT($F$1&amp;dbP!$Q$2&amp;":"&amp;dbP!$Q$2),IF(OR($I57=$J57,"  "&amp;$I57=$J57),"*",RIGHT($J57,LEN($J57)-4)),INDIRECT($F$1&amp;dbP!$AC$2&amp;":"&amp;dbP!$AC$2),RepP!$J$3)</f>
        <v>0</v>
      </c>
      <c r="BE57" s="1">
        <f ca="1">SUMIFS(INDIRECT($F$1&amp;$F57&amp;":"&amp;$F57),INDIRECT($F$1&amp;dbP!$D$2&amp;":"&amp;dbP!$D$2),"&gt;="&amp;BE$6,INDIRECT($F$1&amp;dbP!$D$2&amp;":"&amp;dbP!$D$2),"&lt;="&amp;BE$7,INDIRECT($F$1&amp;dbP!$O$2&amp;":"&amp;dbP!$O$2),$H57,INDIRECT($F$1&amp;dbP!$P$2&amp;":"&amp;dbP!$P$2),IF($I57=$J57,"*",$I57),INDIRECT($F$1&amp;dbP!$Q$2&amp;":"&amp;dbP!$Q$2),IF(OR($I57=$J57,"  "&amp;$I57=$J57),"*",RIGHT($J57,LEN($J57)-4)),INDIRECT($F$1&amp;dbP!$AC$2&amp;":"&amp;dbP!$AC$2),RepP!$J$3)</f>
        <v>0</v>
      </c>
    </row>
    <row r="58" spans="1:57" x14ac:dyDescent="0.3">
      <c r="B58" s="1">
        <f>MAX(B$54:B57)+1</f>
        <v>19</v>
      </c>
      <c r="F58" s="1" t="str">
        <f ca="1">INDIRECT($B$1&amp;Items!H$2&amp;$B58)</f>
        <v>Y</v>
      </c>
      <c r="H58" s="13" t="str">
        <f ca="1">INDIRECT($B$1&amp;Items!E$2&amp;$B58)</f>
        <v>Начисление себестоимостных затрат</v>
      </c>
      <c r="I58" s="13" t="str">
        <f ca="1">IF(INDIRECT($B$1&amp;Items!F$2&amp;$B58)="",H58,INDIRECT($B$1&amp;Items!F$2&amp;$B58))</f>
        <v>Начисление затрат этапа-1 бизнес-процесса</v>
      </c>
      <c r="J58" s="1" t="str">
        <f ca="1">IF(INDIRECT($B$1&amp;Items!G$2&amp;$B58)="",IF(H58&lt;&gt;I58,"  "&amp;I58,I58),"    "&amp;INDIRECT($B$1&amp;Items!G$2&amp;$B58))</f>
        <v xml:space="preserve">    Сырье и материалы-1</v>
      </c>
      <c r="S58" s="1">
        <f ca="1">SUM($U58:INDIRECT(ADDRESS(ROW(),SUMIFS($1:$1,$5:$5,MAX($5:$5)))))</f>
        <v>0</v>
      </c>
      <c r="V58" s="1">
        <f ca="1">SUMIFS(INDIRECT($F$1&amp;$F58&amp;":"&amp;$F58),INDIRECT($F$1&amp;dbP!$D$2&amp;":"&amp;dbP!$D$2),"&gt;="&amp;V$6,INDIRECT($F$1&amp;dbP!$D$2&amp;":"&amp;dbP!$D$2),"&lt;="&amp;V$7,INDIRECT($F$1&amp;dbP!$O$2&amp;":"&amp;dbP!$O$2),$H58,INDIRECT($F$1&amp;dbP!$P$2&amp;":"&amp;dbP!$P$2),IF($I58=$J58,"*",$I58),INDIRECT($F$1&amp;dbP!$Q$2&amp;":"&amp;dbP!$Q$2),IF(OR($I58=$J58,"  "&amp;$I58=$J58),"*",RIGHT($J58,LEN($J58)-4)),INDIRECT($F$1&amp;dbP!$AC$2&amp;":"&amp;dbP!$AC$2),RepP!$J$3)</f>
        <v>0</v>
      </c>
      <c r="W58" s="1">
        <f ca="1">SUMIFS(INDIRECT($F$1&amp;$F58&amp;":"&amp;$F58),INDIRECT($F$1&amp;dbP!$D$2&amp;":"&amp;dbP!$D$2),"&gt;="&amp;W$6,INDIRECT($F$1&amp;dbP!$D$2&amp;":"&amp;dbP!$D$2),"&lt;="&amp;W$7,INDIRECT($F$1&amp;dbP!$O$2&amp;":"&amp;dbP!$O$2),$H58,INDIRECT($F$1&amp;dbP!$P$2&amp;":"&amp;dbP!$P$2),IF($I58=$J58,"*",$I58),INDIRECT($F$1&amp;dbP!$Q$2&amp;":"&amp;dbP!$Q$2),IF(OR($I58=$J58,"  "&amp;$I58=$J58),"*",RIGHT($J58,LEN($J58)-4)),INDIRECT($F$1&amp;dbP!$AC$2&amp;":"&amp;dbP!$AC$2),RepP!$J$3)</f>
        <v>0</v>
      </c>
      <c r="X58" s="1">
        <f ca="1">SUMIFS(INDIRECT($F$1&amp;$F58&amp;":"&amp;$F58),INDIRECT($F$1&amp;dbP!$D$2&amp;":"&amp;dbP!$D$2),"&gt;="&amp;X$6,INDIRECT($F$1&amp;dbP!$D$2&amp;":"&amp;dbP!$D$2),"&lt;="&amp;X$7,INDIRECT($F$1&amp;dbP!$O$2&amp;":"&amp;dbP!$O$2),$H58,INDIRECT($F$1&amp;dbP!$P$2&amp;":"&amp;dbP!$P$2),IF($I58=$J58,"*",$I58),INDIRECT($F$1&amp;dbP!$Q$2&amp;":"&amp;dbP!$Q$2),IF(OR($I58=$J58,"  "&amp;$I58=$J58),"*",RIGHT($J58,LEN($J58)-4)),INDIRECT($F$1&amp;dbP!$AC$2&amp;":"&amp;dbP!$AC$2),RepP!$J$3)</f>
        <v>0</v>
      </c>
      <c r="Y58" s="1">
        <f ca="1">SUMIFS(INDIRECT($F$1&amp;$F58&amp;":"&amp;$F58),INDIRECT($F$1&amp;dbP!$D$2&amp;":"&amp;dbP!$D$2),"&gt;="&amp;Y$6,INDIRECT($F$1&amp;dbP!$D$2&amp;":"&amp;dbP!$D$2),"&lt;="&amp;Y$7,INDIRECT($F$1&amp;dbP!$O$2&amp;":"&amp;dbP!$O$2),$H58,INDIRECT($F$1&amp;dbP!$P$2&amp;":"&amp;dbP!$P$2),IF($I58=$J58,"*",$I58),INDIRECT($F$1&amp;dbP!$Q$2&amp;":"&amp;dbP!$Q$2),IF(OR($I58=$J58,"  "&amp;$I58=$J58),"*",RIGHT($J58,LEN($J58)-4)),INDIRECT($F$1&amp;dbP!$AC$2&amp;":"&amp;dbP!$AC$2),RepP!$J$3)</f>
        <v>0</v>
      </c>
      <c r="Z58" s="1">
        <f ca="1">SUMIFS(INDIRECT($F$1&amp;$F58&amp;":"&amp;$F58),INDIRECT($F$1&amp;dbP!$D$2&amp;":"&amp;dbP!$D$2),"&gt;="&amp;Z$6,INDIRECT($F$1&amp;dbP!$D$2&amp;":"&amp;dbP!$D$2),"&lt;="&amp;Z$7,INDIRECT($F$1&amp;dbP!$O$2&amp;":"&amp;dbP!$O$2),$H58,INDIRECT($F$1&amp;dbP!$P$2&amp;":"&amp;dbP!$P$2),IF($I58=$J58,"*",$I58),INDIRECT($F$1&amp;dbP!$Q$2&amp;":"&amp;dbP!$Q$2),IF(OR($I58=$J58,"  "&amp;$I58=$J58),"*",RIGHT($J58,LEN($J58)-4)),INDIRECT($F$1&amp;dbP!$AC$2&amp;":"&amp;dbP!$AC$2),RepP!$J$3)</f>
        <v>0</v>
      </c>
      <c r="AA58" s="1">
        <f ca="1">SUMIFS(INDIRECT($F$1&amp;$F58&amp;":"&amp;$F58),INDIRECT($F$1&amp;dbP!$D$2&amp;":"&amp;dbP!$D$2),"&gt;="&amp;AA$6,INDIRECT($F$1&amp;dbP!$D$2&amp;":"&amp;dbP!$D$2),"&lt;="&amp;AA$7,INDIRECT($F$1&amp;dbP!$O$2&amp;":"&amp;dbP!$O$2),$H58,INDIRECT($F$1&amp;dbP!$P$2&amp;":"&amp;dbP!$P$2),IF($I58=$J58,"*",$I58),INDIRECT($F$1&amp;dbP!$Q$2&amp;":"&amp;dbP!$Q$2),IF(OR($I58=$J58,"  "&amp;$I58=$J58),"*",RIGHT($J58,LEN($J58)-4)),INDIRECT($F$1&amp;dbP!$AC$2&amp;":"&amp;dbP!$AC$2),RepP!$J$3)</f>
        <v>0</v>
      </c>
      <c r="AB58" s="1">
        <f ca="1">SUMIFS(INDIRECT($F$1&amp;$F58&amp;":"&amp;$F58),INDIRECT($F$1&amp;dbP!$D$2&amp;":"&amp;dbP!$D$2),"&gt;="&amp;AB$6,INDIRECT($F$1&amp;dbP!$D$2&amp;":"&amp;dbP!$D$2),"&lt;="&amp;AB$7,INDIRECT($F$1&amp;dbP!$O$2&amp;":"&amp;dbP!$O$2),$H58,INDIRECT($F$1&amp;dbP!$P$2&amp;":"&amp;dbP!$P$2),IF($I58=$J58,"*",$I58),INDIRECT($F$1&amp;dbP!$Q$2&amp;":"&amp;dbP!$Q$2),IF(OR($I58=$J58,"  "&amp;$I58=$J58),"*",RIGHT($J58,LEN($J58)-4)),INDIRECT($F$1&amp;dbP!$AC$2&amp;":"&amp;dbP!$AC$2),RepP!$J$3)</f>
        <v>0</v>
      </c>
      <c r="AC58" s="1">
        <f ca="1">SUMIFS(INDIRECT($F$1&amp;$F58&amp;":"&amp;$F58),INDIRECT($F$1&amp;dbP!$D$2&amp;":"&amp;dbP!$D$2),"&gt;="&amp;AC$6,INDIRECT($F$1&amp;dbP!$D$2&amp;":"&amp;dbP!$D$2),"&lt;="&amp;AC$7,INDIRECT($F$1&amp;dbP!$O$2&amp;":"&amp;dbP!$O$2),$H58,INDIRECT($F$1&amp;dbP!$P$2&amp;":"&amp;dbP!$P$2),IF($I58=$J58,"*",$I58),INDIRECT($F$1&amp;dbP!$Q$2&amp;":"&amp;dbP!$Q$2),IF(OR($I58=$J58,"  "&amp;$I58=$J58),"*",RIGHT($J58,LEN($J58)-4)),INDIRECT($F$1&amp;dbP!$AC$2&amp;":"&amp;dbP!$AC$2),RepP!$J$3)</f>
        <v>0</v>
      </c>
      <c r="AD58" s="1">
        <f ca="1">SUMIFS(INDIRECT($F$1&amp;$F58&amp;":"&amp;$F58),INDIRECT($F$1&amp;dbP!$D$2&amp;":"&amp;dbP!$D$2),"&gt;="&amp;AD$6,INDIRECT($F$1&amp;dbP!$D$2&amp;":"&amp;dbP!$D$2),"&lt;="&amp;AD$7,INDIRECT($F$1&amp;dbP!$O$2&amp;":"&amp;dbP!$O$2),$H58,INDIRECT($F$1&amp;dbP!$P$2&amp;":"&amp;dbP!$P$2),IF($I58=$J58,"*",$I58),INDIRECT($F$1&amp;dbP!$Q$2&amp;":"&amp;dbP!$Q$2),IF(OR($I58=$J58,"  "&amp;$I58=$J58),"*",RIGHT($J58,LEN($J58)-4)),INDIRECT($F$1&amp;dbP!$AC$2&amp;":"&amp;dbP!$AC$2),RepP!$J$3)</f>
        <v>0</v>
      </c>
      <c r="AE58" s="1">
        <f ca="1">SUMIFS(INDIRECT($F$1&amp;$F58&amp;":"&amp;$F58),INDIRECT($F$1&amp;dbP!$D$2&amp;":"&amp;dbP!$D$2),"&gt;="&amp;AE$6,INDIRECT($F$1&amp;dbP!$D$2&amp;":"&amp;dbP!$D$2),"&lt;="&amp;AE$7,INDIRECT($F$1&amp;dbP!$O$2&amp;":"&amp;dbP!$O$2),$H58,INDIRECT($F$1&amp;dbP!$P$2&amp;":"&amp;dbP!$P$2),IF($I58=$J58,"*",$I58),INDIRECT($F$1&amp;dbP!$Q$2&amp;":"&amp;dbP!$Q$2),IF(OR($I58=$J58,"  "&amp;$I58=$J58),"*",RIGHT($J58,LEN($J58)-4)),INDIRECT($F$1&amp;dbP!$AC$2&amp;":"&amp;dbP!$AC$2),RepP!$J$3)</f>
        <v>0</v>
      </c>
      <c r="AF58" s="1">
        <f ca="1">SUMIFS(INDIRECT($F$1&amp;$F58&amp;":"&amp;$F58),INDIRECT($F$1&amp;dbP!$D$2&amp;":"&amp;dbP!$D$2),"&gt;="&amp;AF$6,INDIRECT($F$1&amp;dbP!$D$2&amp;":"&amp;dbP!$D$2),"&lt;="&amp;AF$7,INDIRECT($F$1&amp;dbP!$O$2&amp;":"&amp;dbP!$O$2),$H58,INDIRECT($F$1&amp;dbP!$P$2&amp;":"&amp;dbP!$P$2),IF($I58=$J58,"*",$I58),INDIRECT($F$1&amp;dbP!$Q$2&amp;":"&amp;dbP!$Q$2),IF(OR($I58=$J58,"  "&amp;$I58=$J58),"*",RIGHT($J58,LEN($J58)-4)),INDIRECT($F$1&amp;dbP!$AC$2&amp;":"&amp;dbP!$AC$2),RepP!$J$3)</f>
        <v>0</v>
      </c>
      <c r="AG58" s="1">
        <f ca="1">SUMIFS(INDIRECT($F$1&amp;$F58&amp;":"&amp;$F58),INDIRECT($F$1&amp;dbP!$D$2&amp;":"&amp;dbP!$D$2),"&gt;="&amp;AG$6,INDIRECT($F$1&amp;dbP!$D$2&amp;":"&amp;dbP!$D$2),"&lt;="&amp;AG$7,INDIRECT($F$1&amp;dbP!$O$2&amp;":"&amp;dbP!$O$2),$H58,INDIRECT($F$1&amp;dbP!$P$2&amp;":"&amp;dbP!$P$2),IF($I58=$J58,"*",$I58),INDIRECT($F$1&amp;dbP!$Q$2&amp;":"&amp;dbP!$Q$2),IF(OR($I58=$J58,"  "&amp;$I58=$J58),"*",RIGHT($J58,LEN($J58)-4)),INDIRECT($F$1&amp;dbP!$AC$2&amp;":"&amp;dbP!$AC$2),RepP!$J$3)</f>
        <v>0</v>
      </c>
      <c r="AH58" s="1">
        <f ca="1">SUMIFS(INDIRECT($F$1&amp;$F58&amp;":"&amp;$F58),INDIRECT($F$1&amp;dbP!$D$2&amp;":"&amp;dbP!$D$2),"&gt;="&amp;AH$6,INDIRECT($F$1&amp;dbP!$D$2&amp;":"&amp;dbP!$D$2),"&lt;="&amp;AH$7,INDIRECT($F$1&amp;dbP!$O$2&amp;":"&amp;dbP!$O$2),$H58,INDIRECT($F$1&amp;dbP!$P$2&amp;":"&amp;dbP!$P$2),IF($I58=$J58,"*",$I58),INDIRECT($F$1&amp;dbP!$Q$2&amp;":"&amp;dbP!$Q$2),IF(OR($I58=$J58,"  "&amp;$I58=$J58),"*",RIGHT($J58,LEN($J58)-4)),INDIRECT($F$1&amp;dbP!$AC$2&amp;":"&amp;dbP!$AC$2),RepP!$J$3)</f>
        <v>0</v>
      </c>
      <c r="AI58" s="1">
        <f ca="1">SUMIFS(INDIRECT($F$1&amp;$F58&amp;":"&amp;$F58),INDIRECT($F$1&amp;dbP!$D$2&amp;":"&amp;dbP!$D$2),"&gt;="&amp;AI$6,INDIRECT($F$1&amp;dbP!$D$2&amp;":"&amp;dbP!$D$2),"&lt;="&amp;AI$7,INDIRECT($F$1&amp;dbP!$O$2&amp;":"&amp;dbP!$O$2),$H58,INDIRECT($F$1&amp;dbP!$P$2&amp;":"&amp;dbP!$P$2),IF($I58=$J58,"*",$I58),INDIRECT($F$1&amp;dbP!$Q$2&amp;":"&amp;dbP!$Q$2),IF(OR($I58=$J58,"  "&amp;$I58=$J58),"*",RIGHT($J58,LEN($J58)-4)),INDIRECT($F$1&amp;dbP!$AC$2&amp;":"&amp;dbP!$AC$2),RepP!$J$3)</f>
        <v>0</v>
      </c>
      <c r="AJ58" s="1">
        <f ca="1">SUMIFS(INDIRECT($F$1&amp;$F58&amp;":"&amp;$F58),INDIRECT($F$1&amp;dbP!$D$2&amp;":"&amp;dbP!$D$2),"&gt;="&amp;AJ$6,INDIRECT($F$1&amp;dbP!$D$2&amp;":"&amp;dbP!$D$2),"&lt;="&amp;AJ$7,INDIRECT($F$1&amp;dbP!$O$2&amp;":"&amp;dbP!$O$2),$H58,INDIRECT($F$1&amp;dbP!$P$2&amp;":"&amp;dbP!$P$2),IF($I58=$J58,"*",$I58),INDIRECT($F$1&amp;dbP!$Q$2&amp;":"&amp;dbP!$Q$2),IF(OR($I58=$J58,"  "&amp;$I58=$J58),"*",RIGHT($J58,LEN($J58)-4)),INDIRECT($F$1&amp;dbP!$AC$2&amp;":"&amp;dbP!$AC$2),RepP!$J$3)</f>
        <v>0</v>
      </c>
      <c r="AK58" s="1">
        <f ca="1">SUMIFS(INDIRECT($F$1&amp;$F58&amp;":"&amp;$F58),INDIRECT($F$1&amp;dbP!$D$2&amp;":"&amp;dbP!$D$2),"&gt;="&amp;AK$6,INDIRECT($F$1&amp;dbP!$D$2&amp;":"&amp;dbP!$D$2),"&lt;="&amp;AK$7,INDIRECT($F$1&amp;dbP!$O$2&amp;":"&amp;dbP!$O$2),$H58,INDIRECT($F$1&amp;dbP!$P$2&amp;":"&amp;dbP!$P$2),IF($I58=$J58,"*",$I58),INDIRECT($F$1&amp;dbP!$Q$2&amp;":"&amp;dbP!$Q$2),IF(OR($I58=$J58,"  "&amp;$I58=$J58),"*",RIGHT($J58,LEN($J58)-4)),INDIRECT($F$1&amp;dbP!$AC$2&amp;":"&amp;dbP!$AC$2),RepP!$J$3)</f>
        <v>0</v>
      </c>
      <c r="AL58" s="1">
        <f ca="1">SUMIFS(INDIRECT($F$1&amp;$F58&amp;":"&amp;$F58),INDIRECT($F$1&amp;dbP!$D$2&amp;":"&amp;dbP!$D$2),"&gt;="&amp;AL$6,INDIRECT($F$1&amp;dbP!$D$2&amp;":"&amp;dbP!$D$2),"&lt;="&amp;AL$7,INDIRECT($F$1&amp;dbP!$O$2&amp;":"&amp;dbP!$O$2),$H58,INDIRECT($F$1&amp;dbP!$P$2&amp;":"&amp;dbP!$P$2),IF($I58=$J58,"*",$I58),INDIRECT($F$1&amp;dbP!$Q$2&amp;":"&amp;dbP!$Q$2),IF(OR($I58=$J58,"  "&amp;$I58=$J58),"*",RIGHT($J58,LEN($J58)-4)),INDIRECT($F$1&amp;dbP!$AC$2&amp;":"&amp;dbP!$AC$2),RepP!$J$3)</f>
        <v>0</v>
      </c>
      <c r="AM58" s="1">
        <f ca="1">SUMIFS(INDIRECT($F$1&amp;$F58&amp;":"&amp;$F58),INDIRECT($F$1&amp;dbP!$D$2&amp;":"&amp;dbP!$D$2),"&gt;="&amp;AM$6,INDIRECT($F$1&amp;dbP!$D$2&amp;":"&amp;dbP!$D$2),"&lt;="&amp;AM$7,INDIRECT($F$1&amp;dbP!$O$2&amp;":"&amp;dbP!$O$2),$H58,INDIRECT($F$1&amp;dbP!$P$2&amp;":"&amp;dbP!$P$2),IF($I58=$J58,"*",$I58),INDIRECT($F$1&amp;dbP!$Q$2&amp;":"&amp;dbP!$Q$2),IF(OR($I58=$J58,"  "&amp;$I58=$J58),"*",RIGHT($J58,LEN($J58)-4)),INDIRECT($F$1&amp;dbP!$AC$2&amp;":"&amp;dbP!$AC$2),RepP!$J$3)</f>
        <v>0</v>
      </c>
      <c r="AN58" s="1">
        <f ca="1">SUMIFS(INDIRECT($F$1&amp;$F58&amp;":"&amp;$F58),INDIRECT($F$1&amp;dbP!$D$2&amp;":"&amp;dbP!$D$2),"&gt;="&amp;AN$6,INDIRECT($F$1&amp;dbP!$D$2&amp;":"&amp;dbP!$D$2),"&lt;="&amp;AN$7,INDIRECT($F$1&amp;dbP!$O$2&amp;":"&amp;dbP!$O$2),$H58,INDIRECT($F$1&amp;dbP!$P$2&amp;":"&amp;dbP!$P$2),IF($I58=$J58,"*",$I58),INDIRECT($F$1&amp;dbP!$Q$2&amp;":"&amp;dbP!$Q$2),IF(OR($I58=$J58,"  "&amp;$I58=$J58),"*",RIGHT($J58,LEN($J58)-4)),INDIRECT($F$1&amp;dbP!$AC$2&amp;":"&amp;dbP!$AC$2),RepP!$J$3)</f>
        <v>0</v>
      </c>
      <c r="AO58" s="1">
        <f ca="1">SUMIFS(INDIRECT($F$1&amp;$F58&amp;":"&amp;$F58),INDIRECT($F$1&amp;dbP!$D$2&amp;":"&amp;dbP!$D$2),"&gt;="&amp;AO$6,INDIRECT($F$1&amp;dbP!$D$2&amp;":"&amp;dbP!$D$2),"&lt;="&amp;AO$7,INDIRECT($F$1&amp;dbP!$O$2&amp;":"&amp;dbP!$O$2),$H58,INDIRECT($F$1&amp;dbP!$P$2&amp;":"&amp;dbP!$P$2),IF($I58=$J58,"*",$I58),INDIRECT($F$1&amp;dbP!$Q$2&amp;":"&amp;dbP!$Q$2),IF(OR($I58=$J58,"  "&amp;$I58=$J58),"*",RIGHT($J58,LEN($J58)-4)),INDIRECT($F$1&amp;dbP!$AC$2&amp;":"&amp;dbP!$AC$2),RepP!$J$3)</f>
        <v>0</v>
      </c>
      <c r="AP58" s="1">
        <f ca="1">SUMIFS(INDIRECT($F$1&amp;$F58&amp;":"&amp;$F58),INDIRECT($F$1&amp;dbP!$D$2&amp;":"&amp;dbP!$D$2),"&gt;="&amp;AP$6,INDIRECT($F$1&amp;dbP!$D$2&amp;":"&amp;dbP!$D$2),"&lt;="&amp;AP$7,INDIRECT($F$1&amp;dbP!$O$2&amp;":"&amp;dbP!$O$2),$H58,INDIRECT($F$1&amp;dbP!$P$2&amp;":"&amp;dbP!$P$2),IF($I58=$J58,"*",$I58),INDIRECT($F$1&amp;dbP!$Q$2&amp;":"&amp;dbP!$Q$2),IF(OR($I58=$J58,"  "&amp;$I58=$J58),"*",RIGHT($J58,LEN($J58)-4)),INDIRECT($F$1&amp;dbP!$AC$2&amp;":"&amp;dbP!$AC$2),RepP!$J$3)</f>
        <v>0</v>
      </c>
      <c r="AQ58" s="1">
        <f ca="1">SUMIFS(INDIRECT($F$1&amp;$F58&amp;":"&amp;$F58),INDIRECT($F$1&amp;dbP!$D$2&amp;":"&amp;dbP!$D$2),"&gt;="&amp;AQ$6,INDIRECT($F$1&amp;dbP!$D$2&amp;":"&amp;dbP!$D$2),"&lt;="&amp;AQ$7,INDIRECT($F$1&amp;dbP!$O$2&amp;":"&amp;dbP!$O$2),$H58,INDIRECT($F$1&amp;dbP!$P$2&amp;":"&amp;dbP!$P$2),IF($I58=$J58,"*",$I58),INDIRECT($F$1&amp;dbP!$Q$2&amp;":"&amp;dbP!$Q$2),IF(OR($I58=$J58,"  "&amp;$I58=$J58),"*",RIGHT($J58,LEN($J58)-4)),INDIRECT($F$1&amp;dbP!$AC$2&amp;":"&amp;dbP!$AC$2),RepP!$J$3)</f>
        <v>0</v>
      </c>
      <c r="AR58" s="1">
        <f ca="1">SUMIFS(INDIRECT($F$1&amp;$F58&amp;":"&amp;$F58),INDIRECT($F$1&amp;dbP!$D$2&amp;":"&amp;dbP!$D$2),"&gt;="&amp;AR$6,INDIRECT($F$1&amp;dbP!$D$2&amp;":"&amp;dbP!$D$2),"&lt;="&amp;AR$7,INDIRECT($F$1&amp;dbP!$O$2&amp;":"&amp;dbP!$O$2),$H58,INDIRECT($F$1&amp;dbP!$P$2&amp;":"&amp;dbP!$P$2),IF($I58=$J58,"*",$I58),INDIRECT($F$1&amp;dbP!$Q$2&amp;":"&amp;dbP!$Q$2),IF(OR($I58=$J58,"  "&amp;$I58=$J58),"*",RIGHT($J58,LEN($J58)-4)),INDIRECT($F$1&amp;dbP!$AC$2&amp;":"&amp;dbP!$AC$2),RepP!$J$3)</f>
        <v>0</v>
      </c>
      <c r="AS58" s="1">
        <f ca="1">SUMIFS(INDIRECT($F$1&amp;$F58&amp;":"&amp;$F58),INDIRECT($F$1&amp;dbP!$D$2&amp;":"&amp;dbP!$D$2),"&gt;="&amp;AS$6,INDIRECT($F$1&amp;dbP!$D$2&amp;":"&amp;dbP!$D$2),"&lt;="&amp;AS$7,INDIRECT($F$1&amp;dbP!$O$2&amp;":"&amp;dbP!$O$2),$H58,INDIRECT($F$1&amp;dbP!$P$2&amp;":"&amp;dbP!$P$2),IF($I58=$J58,"*",$I58),INDIRECT($F$1&amp;dbP!$Q$2&amp;":"&amp;dbP!$Q$2),IF(OR($I58=$J58,"  "&amp;$I58=$J58),"*",RIGHT($J58,LEN($J58)-4)),INDIRECT($F$1&amp;dbP!$AC$2&amp;":"&amp;dbP!$AC$2),RepP!$J$3)</f>
        <v>0</v>
      </c>
      <c r="AT58" s="1">
        <f ca="1">SUMIFS(INDIRECT($F$1&amp;$F58&amp;":"&amp;$F58),INDIRECT($F$1&amp;dbP!$D$2&amp;":"&amp;dbP!$D$2),"&gt;="&amp;AT$6,INDIRECT($F$1&amp;dbP!$D$2&amp;":"&amp;dbP!$D$2),"&lt;="&amp;AT$7,INDIRECT($F$1&amp;dbP!$O$2&amp;":"&amp;dbP!$O$2),$H58,INDIRECT($F$1&amp;dbP!$P$2&amp;":"&amp;dbP!$P$2),IF($I58=$J58,"*",$I58),INDIRECT($F$1&amp;dbP!$Q$2&amp;":"&amp;dbP!$Q$2),IF(OR($I58=$J58,"  "&amp;$I58=$J58),"*",RIGHT($J58,LEN($J58)-4)),INDIRECT($F$1&amp;dbP!$AC$2&amp;":"&amp;dbP!$AC$2),RepP!$J$3)</f>
        <v>0</v>
      </c>
      <c r="AU58" s="1">
        <f ca="1">SUMIFS(INDIRECT($F$1&amp;$F58&amp;":"&amp;$F58),INDIRECT($F$1&amp;dbP!$D$2&amp;":"&amp;dbP!$D$2),"&gt;="&amp;AU$6,INDIRECT($F$1&amp;dbP!$D$2&amp;":"&amp;dbP!$D$2),"&lt;="&amp;AU$7,INDIRECT($F$1&amp;dbP!$O$2&amp;":"&amp;dbP!$O$2),$H58,INDIRECT($F$1&amp;dbP!$P$2&amp;":"&amp;dbP!$P$2),IF($I58=$J58,"*",$I58),INDIRECT($F$1&amp;dbP!$Q$2&amp;":"&amp;dbP!$Q$2),IF(OR($I58=$J58,"  "&amp;$I58=$J58),"*",RIGHT($J58,LEN($J58)-4)),INDIRECT($F$1&amp;dbP!$AC$2&amp;":"&amp;dbP!$AC$2),RepP!$J$3)</f>
        <v>0</v>
      </c>
      <c r="AV58" s="1">
        <f ca="1">SUMIFS(INDIRECT($F$1&amp;$F58&amp;":"&amp;$F58),INDIRECT($F$1&amp;dbP!$D$2&amp;":"&amp;dbP!$D$2),"&gt;="&amp;AV$6,INDIRECT($F$1&amp;dbP!$D$2&amp;":"&amp;dbP!$D$2),"&lt;="&amp;AV$7,INDIRECT($F$1&amp;dbP!$O$2&amp;":"&amp;dbP!$O$2),$H58,INDIRECT($F$1&amp;dbP!$P$2&amp;":"&amp;dbP!$P$2),IF($I58=$J58,"*",$I58),INDIRECT($F$1&amp;dbP!$Q$2&amp;":"&amp;dbP!$Q$2),IF(OR($I58=$J58,"  "&amp;$I58=$J58),"*",RIGHT($J58,LEN($J58)-4)),INDIRECT($F$1&amp;dbP!$AC$2&amp;":"&amp;dbP!$AC$2),RepP!$J$3)</f>
        <v>0</v>
      </c>
      <c r="AW58" s="1">
        <f ca="1">SUMIFS(INDIRECT($F$1&amp;$F58&amp;":"&amp;$F58),INDIRECT($F$1&amp;dbP!$D$2&amp;":"&amp;dbP!$D$2),"&gt;="&amp;AW$6,INDIRECT($F$1&amp;dbP!$D$2&amp;":"&amp;dbP!$D$2),"&lt;="&amp;AW$7,INDIRECT($F$1&amp;dbP!$O$2&amp;":"&amp;dbP!$O$2),$H58,INDIRECT($F$1&amp;dbP!$P$2&amp;":"&amp;dbP!$P$2),IF($I58=$J58,"*",$I58),INDIRECT($F$1&amp;dbP!$Q$2&amp;":"&amp;dbP!$Q$2),IF(OR($I58=$J58,"  "&amp;$I58=$J58),"*",RIGHT($J58,LEN($J58)-4)),INDIRECT($F$1&amp;dbP!$AC$2&amp;":"&amp;dbP!$AC$2),RepP!$J$3)</f>
        <v>0</v>
      </c>
      <c r="AX58" s="1">
        <f ca="1">SUMIFS(INDIRECT($F$1&amp;$F58&amp;":"&amp;$F58),INDIRECT($F$1&amp;dbP!$D$2&amp;":"&amp;dbP!$D$2),"&gt;="&amp;AX$6,INDIRECT($F$1&amp;dbP!$D$2&amp;":"&amp;dbP!$D$2),"&lt;="&amp;AX$7,INDIRECT($F$1&amp;dbP!$O$2&amp;":"&amp;dbP!$O$2),$H58,INDIRECT($F$1&amp;dbP!$P$2&amp;":"&amp;dbP!$P$2),IF($I58=$J58,"*",$I58),INDIRECT($F$1&amp;dbP!$Q$2&amp;":"&amp;dbP!$Q$2),IF(OR($I58=$J58,"  "&amp;$I58=$J58),"*",RIGHT($J58,LEN($J58)-4)),INDIRECT($F$1&amp;dbP!$AC$2&amp;":"&amp;dbP!$AC$2),RepP!$J$3)</f>
        <v>0</v>
      </c>
      <c r="AY58" s="1">
        <f ca="1">SUMIFS(INDIRECT($F$1&amp;$F58&amp;":"&amp;$F58),INDIRECT($F$1&amp;dbP!$D$2&amp;":"&amp;dbP!$D$2),"&gt;="&amp;AY$6,INDIRECT($F$1&amp;dbP!$D$2&amp;":"&amp;dbP!$D$2),"&lt;="&amp;AY$7,INDIRECT($F$1&amp;dbP!$O$2&amp;":"&amp;dbP!$O$2),$H58,INDIRECT($F$1&amp;dbP!$P$2&amp;":"&amp;dbP!$P$2),IF($I58=$J58,"*",$I58),INDIRECT($F$1&amp;dbP!$Q$2&amp;":"&amp;dbP!$Q$2),IF(OR($I58=$J58,"  "&amp;$I58=$J58),"*",RIGHT($J58,LEN($J58)-4)),INDIRECT($F$1&amp;dbP!$AC$2&amp;":"&amp;dbP!$AC$2),RepP!$J$3)</f>
        <v>0</v>
      </c>
      <c r="AZ58" s="1">
        <f ca="1">SUMIFS(INDIRECT($F$1&amp;$F58&amp;":"&amp;$F58),INDIRECT($F$1&amp;dbP!$D$2&amp;":"&amp;dbP!$D$2),"&gt;="&amp;AZ$6,INDIRECT($F$1&amp;dbP!$D$2&amp;":"&amp;dbP!$D$2),"&lt;="&amp;AZ$7,INDIRECT($F$1&amp;dbP!$O$2&amp;":"&amp;dbP!$O$2),$H58,INDIRECT($F$1&amp;dbP!$P$2&amp;":"&amp;dbP!$P$2),IF($I58=$J58,"*",$I58),INDIRECT($F$1&amp;dbP!$Q$2&amp;":"&amp;dbP!$Q$2),IF(OR($I58=$J58,"  "&amp;$I58=$J58),"*",RIGHT($J58,LEN($J58)-4)),INDIRECT($F$1&amp;dbP!$AC$2&amp;":"&amp;dbP!$AC$2),RepP!$J$3)</f>
        <v>0</v>
      </c>
      <c r="BA58" s="1">
        <f ca="1">SUMIFS(INDIRECT($F$1&amp;$F58&amp;":"&amp;$F58),INDIRECT($F$1&amp;dbP!$D$2&amp;":"&amp;dbP!$D$2),"&gt;="&amp;BA$6,INDIRECT($F$1&amp;dbP!$D$2&amp;":"&amp;dbP!$D$2),"&lt;="&amp;BA$7,INDIRECT($F$1&amp;dbP!$O$2&amp;":"&amp;dbP!$O$2),$H58,INDIRECT($F$1&amp;dbP!$P$2&amp;":"&amp;dbP!$P$2),IF($I58=$J58,"*",$I58),INDIRECT($F$1&amp;dbP!$Q$2&amp;":"&amp;dbP!$Q$2),IF(OR($I58=$J58,"  "&amp;$I58=$J58),"*",RIGHT($J58,LEN($J58)-4)),INDIRECT($F$1&amp;dbP!$AC$2&amp;":"&amp;dbP!$AC$2),RepP!$J$3)</f>
        <v>0</v>
      </c>
      <c r="BB58" s="1">
        <f ca="1">SUMIFS(INDIRECT($F$1&amp;$F58&amp;":"&amp;$F58),INDIRECT($F$1&amp;dbP!$D$2&amp;":"&amp;dbP!$D$2),"&gt;="&amp;BB$6,INDIRECT($F$1&amp;dbP!$D$2&amp;":"&amp;dbP!$D$2),"&lt;="&amp;BB$7,INDIRECT($F$1&amp;dbP!$O$2&amp;":"&amp;dbP!$O$2),$H58,INDIRECT($F$1&amp;dbP!$P$2&amp;":"&amp;dbP!$P$2),IF($I58=$J58,"*",$I58),INDIRECT($F$1&amp;dbP!$Q$2&amp;":"&amp;dbP!$Q$2),IF(OR($I58=$J58,"  "&amp;$I58=$J58),"*",RIGHT($J58,LEN($J58)-4)),INDIRECT($F$1&amp;dbP!$AC$2&amp;":"&amp;dbP!$AC$2),RepP!$J$3)</f>
        <v>0</v>
      </c>
      <c r="BC58" s="1">
        <f ca="1">SUMIFS(INDIRECT($F$1&amp;$F58&amp;":"&amp;$F58),INDIRECT($F$1&amp;dbP!$D$2&amp;":"&amp;dbP!$D$2),"&gt;="&amp;BC$6,INDIRECT($F$1&amp;dbP!$D$2&amp;":"&amp;dbP!$D$2),"&lt;="&amp;BC$7,INDIRECT($F$1&amp;dbP!$O$2&amp;":"&amp;dbP!$O$2),$H58,INDIRECT($F$1&amp;dbP!$P$2&amp;":"&amp;dbP!$P$2),IF($I58=$J58,"*",$I58),INDIRECT($F$1&amp;dbP!$Q$2&amp;":"&amp;dbP!$Q$2),IF(OR($I58=$J58,"  "&amp;$I58=$J58),"*",RIGHT($J58,LEN($J58)-4)),INDIRECT($F$1&amp;dbP!$AC$2&amp;":"&amp;dbP!$AC$2),RepP!$J$3)</f>
        <v>0</v>
      </c>
      <c r="BD58" s="1">
        <f ca="1">SUMIFS(INDIRECT($F$1&amp;$F58&amp;":"&amp;$F58),INDIRECT($F$1&amp;dbP!$D$2&amp;":"&amp;dbP!$D$2),"&gt;="&amp;BD$6,INDIRECT($F$1&amp;dbP!$D$2&amp;":"&amp;dbP!$D$2),"&lt;="&amp;BD$7,INDIRECT($F$1&amp;dbP!$O$2&amp;":"&amp;dbP!$O$2),$H58,INDIRECT($F$1&amp;dbP!$P$2&amp;":"&amp;dbP!$P$2),IF($I58=$J58,"*",$I58),INDIRECT($F$1&amp;dbP!$Q$2&amp;":"&amp;dbP!$Q$2),IF(OR($I58=$J58,"  "&amp;$I58=$J58),"*",RIGHT($J58,LEN($J58)-4)),INDIRECT($F$1&amp;dbP!$AC$2&amp;":"&amp;dbP!$AC$2),RepP!$J$3)</f>
        <v>0</v>
      </c>
      <c r="BE58" s="1">
        <f ca="1">SUMIFS(INDIRECT($F$1&amp;$F58&amp;":"&amp;$F58),INDIRECT($F$1&amp;dbP!$D$2&amp;":"&amp;dbP!$D$2),"&gt;="&amp;BE$6,INDIRECT($F$1&amp;dbP!$D$2&amp;":"&amp;dbP!$D$2),"&lt;="&amp;BE$7,INDIRECT($F$1&amp;dbP!$O$2&amp;":"&amp;dbP!$O$2),$H58,INDIRECT($F$1&amp;dbP!$P$2&amp;":"&amp;dbP!$P$2),IF($I58=$J58,"*",$I58),INDIRECT($F$1&amp;dbP!$Q$2&amp;":"&amp;dbP!$Q$2),IF(OR($I58=$J58,"  "&amp;$I58=$J58),"*",RIGHT($J58,LEN($J58)-4)),INDIRECT($F$1&amp;dbP!$AC$2&amp;":"&amp;dbP!$AC$2),RepP!$J$3)</f>
        <v>0</v>
      </c>
    </row>
    <row r="59" spans="1:57" x14ac:dyDescent="0.3">
      <c r="B59" s="1">
        <f>MAX(B$54:B58)+1</f>
        <v>20</v>
      </c>
      <c r="F59" s="1" t="str">
        <f ca="1">INDIRECT($B$1&amp;Items!H$2&amp;$B59)</f>
        <v>Y</v>
      </c>
      <c r="H59" s="13" t="str">
        <f ca="1">INDIRECT($B$1&amp;Items!E$2&amp;$B59)</f>
        <v>Начисление себестоимостных затрат</v>
      </c>
      <c r="I59" s="13" t="str">
        <f ca="1">IF(INDIRECT($B$1&amp;Items!F$2&amp;$B59)="",H59,INDIRECT($B$1&amp;Items!F$2&amp;$B59))</f>
        <v>Начисление затрат этапа-1 бизнес-процесса</v>
      </c>
      <c r="J59" s="1" t="str">
        <f ca="1">IF(INDIRECT($B$1&amp;Items!G$2&amp;$B59)="",IF(H59&lt;&gt;I59,"  "&amp;I59,I59),"    "&amp;INDIRECT($B$1&amp;Items!G$2&amp;$B59))</f>
        <v xml:space="preserve">    Сырье и материалы-2</v>
      </c>
      <c r="S59" s="1">
        <f ca="1">SUM($U59:INDIRECT(ADDRESS(ROW(),SUMIFS($1:$1,$5:$5,MAX($5:$5)))))</f>
        <v>930000</v>
      </c>
      <c r="V59" s="1">
        <f ca="1">SUMIFS(INDIRECT($F$1&amp;$F59&amp;":"&amp;$F59),INDIRECT($F$1&amp;dbP!$D$2&amp;":"&amp;dbP!$D$2),"&gt;="&amp;V$6,INDIRECT($F$1&amp;dbP!$D$2&amp;":"&amp;dbP!$D$2),"&lt;="&amp;V$7,INDIRECT($F$1&amp;dbP!$O$2&amp;":"&amp;dbP!$O$2),$H59,INDIRECT($F$1&amp;dbP!$P$2&amp;":"&amp;dbP!$P$2),IF($I59=$J59,"*",$I59),INDIRECT($F$1&amp;dbP!$Q$2&amp;":"&amp;dbP!$Q$2),IF(OR($I59=$J59,"  "&amp;$I59=$J59),"*",RIGHT($J59,LEN($J59)-4)),INDIRECT($F$1&amp;dbP!$AC$2&amp;":"&amp;dbP!$AC$2),RepP!$J$3)</f>
        <v>930000</v>
      </c>
      <c r="W59" s="1">
        <f ca="1">SUMIFS(INDIRECT($F$1&amp;$F59&amp;":"&amp;$F59),INDIRECT($F$1&amp;dbP!$D$2&amp;":"&amp;dbP!$D$2),"&gt;="&amp;W$6,INDIRECT($F$1&amp;dbP!$D$2&amp;":"&amp;dbP!$D$2),"&lt;="&amp;W$7,INDIRECT($F$1&amp;dbP!$O$2&amp;":"&amp;dbP!$O$2),$H59,INDIRECT($F$1&amp;dbP!$P$2&amp;":"&amp;dbP!$P$2),IF($I59=$J59,"*",$I59),INDIRECT($F$1&amp;dbP!$Q$2&amp;":"&amp;dbP!$Q$2),IF(OR($I59=$J59,"  "&amp;$I59=$J59),"*",RIGHT($J59,LEN($J59)-4)),INDIRECT($F$1&amp;dbP!$AC$2&amp;":"&amp;dbP!$AC$2),RepP!$J$3)</f>
        <v>0</v>
      </c>
      <c r="X59" s="1">
        <f ca="1">SUMIFS(INDIRECT($F$1&amp;$F59&amp;":"&amp;$F59),INDIRECT($F$1&amp;dbP!$D$2&amp;":"&amp;dbP!$D$2),"&gt;="&amp;X$6,INDIRECT($F$1&amp;dbP!$D$2&amp;":"&amp;dbP!$D$2),"&lt;="&amp;X$7,INDIRECT($F$1&amp;dbP!$O$2&amp;":"&amp;dbP!$O$2),$H59,INDIRECT($F$1&amp;dbP!$P$2&amp;":"&amp;dbP!$P$2),IF($I59=$J59,"*",$I59),INDIRECT($F$1&amp;dbP!$Q$2&amp;":"&amp;dbP!$Q$2),IF(OR($I59=$J59,"  "&amp;$I59=$J59),"*",RIGHT($J59,LEN($J59)-4)),INDIRECT($F$1&amp;dbP!$AC$2&amp;":"&amp;dbP!$AC$2),RepP!$J$3)</f>
        <v>0</v>
      </c>
      <c r="Y59" s="1">
        <f ca="1">SUMIFS(INDIRECT($F$1&amp;$F59&amp;":"&amp;$F59),INDIRECT($F$1&amp;dbP!$D$2&amp;":"&amp;dbP!$D$2),"&gt;="&amp;Y$6,INDIRECT($F$1&amp;dbP!$D$2&amp;":"&amp;dbP!$D$2),"&lt;="&amp;Y$7,INDIRECT($F$1&amp;dbP!$O$2&amp;":"&amp;dbP!$O$2),$H59,INDIRECT($F$1&amp;dbP!$P$2&amp;":"&amp;dbP!$P$2),IF($I59=$J59,"*",$I59),INDIRECT($F$1&amp;dbP!$Q$2&amp;":"&amp;dbP!$Q$2),IF(OR($I59=$J59,"  "&amp;$I59=$J59),"*",RIGHT($J59,LEN($J59)-4)),INDIRECT($F$1&amp;dbP!$AC$2&amp;":"&amp;dbP!$AC$2),RepP!$J$3)</f>
        <v>0</v>
      </c>
      <c r="Z59" s="1">
        <f ca="1">SUMIFS(INDIRECT($F$1&amp;$F59&amp;":"&amp;$F59),INDIRECT($F$1&amp;dbP!$D$2&amp;":"&amp;dbP!$D$2),"&gt;="&amp;Z$6,INDIRECT($F$1&amp;dbP!$D$2&amp;":"&amp;dbP!$D$2),"&lt;="&amp;Z$7,INDIRECT($F$1&amp;dbP!$O$2&amp;":"&amp;dbP!$O$2),$H59,INDIRECT($F$1&amp;dbP!$P$2&amp;":"&amp;dbP!$P$2),IF($I59=$J59,"*",$I59),INDIRECT($F$1&amp;dbP!$Q$2&amp;":"&amp;dbP!$Q$2),IF(OR($I59=$J59,"  "&amp;$I59=$J59),"*",RIGHT($J59,LEN($J59)-4)),INDIRECT($F$1&amp;dbP!$AC$2&amp;":"&amp;dbP!$AC$2),RepP!$J$3)</f>
        <v>0</v>
      </c>
      <c r="AA59" s="1">
        <f ca="1">SUMIFS(INDIRECT($F$1&amp;$F59&amp;":"&amp;$F59),INDIRECT($F$1&amp;dbP!$D$2&amp;":"&amp;dbP!$D$2),"&gt;="&amp;AA$6,INDIRECT($F$1&amp;dbP!$D$2&amp;":"&amp;dbP!$D$2),"&lt;="&amp;AA$7,INDIRECT($F$1&amp;dbP!$O$2&amp;":"&amp;dbP!$O$2),$H59,INDIRECT($F$1&amp;dbP!$P$2&amp;":"&amp;dbP!$P$2),IF($I59=$J59,"*",$I59),INDIRECT($F$1&amp;dbP!$Q$2&amp;":"&amp;dbP!$Q$2),IF(OR($I59=$J59,"  "&amp;$I59=$J59),"*",RIGHT($J59,LEN($J59)-4)),INDIRECT($F$1&amp;dbP!$AC$2&amp;":"&amp;dbP!$AC$2),RepP!$J$3)</f>
        <v>0</v>
      </c>
      <c r="AB59" s="1">
        <f ca="1">SUMIFS(INDIRECT($F$1&amp;$F59&amp;":"&amp;$F59),INDIRECT($F$1&amp;dbP!$D$2&amp;":"&amp;dbP!$D$2),"&gt;="&amp;AB$6,INDIRECT($F$1&amp;dbP!$D$2&amp;":"&amp;dbP!$D$2),"&lt;="&amp;AB$7,INDIRECT($F$1&amp;dbP!$O$2&amp;":"&amp;dbP!$O$2),$H59,INDIRECT($F$1&amp;dbP!$P$2&amp;":"&amp;dbP!$P$2),IF($I59=$J59,"*",$I59),INDIRECT($F$1&amp;dbP!$Q$2&amp;":"&amp;dbP!$Q$2),IF(OR($I59=$J59,"  "&amp;$I59=$J59),"*",RIGHT($J59,LEN($J59)-4)),INDIRECT($F$1&amp;dbP!$AC$2&amp;":"&amp;dbP!$AC$2),RepP!$J$3)</f>
        <v>0</v>
      </c>
      <c r="AC59" s="1">
        <f ca="1">SUMIFS(INDIRECT($F$1&amp;$F59&amp;":"&amp;$F59),INDIRECT($F$1&amp;dbP!$D$2&amp;":"&amp;dbP!$D$2),"&gt;="&amp;AC$6,INDIRECT($F$1&amp;dbP!$D$2&amp;":"&amp;dbP!$D$2),"&lt;="&amp;AC$7,INDIRECT($F$1&amp;dbP!$O$2&amp;":"&amp;dbP!$O$2),$H59,INDIRECT($F$1&amp;dbP!$P$2&amp;":"&amp;dbP!$P$2),IF($I59=$J59,"*",$I59),INDIRECT($F$1&amp;dbP!$Q$2&amp;":"&amp;dbP!$Q$2),IF(OR($I59=$J59,"  "&amp;$I59=$J59),"*",RIGHT($J59,LEN($J59)-4)),INDIRECT($F$1&amp;dbP!$AC$2&amp;":"&amp;dbP!$AC$2),RepP!$J$3)</f>
        <v>0</v>
      </c>
      <c r="AD59" s="1">
        <f ca="1">SUMIFS(INDIRECT($F$1&amp;$F59&amp;":"&amp;$F59),INDIRECT($F$1&amp;dbP!$D$2&amp;":"&amp;dbP!$D$2),"&gt;="&amp;AD$6,INDIRECT($F$1&amp;dbP!$D$2&amp;":"&amp;dbP!$D$2),"&lt;="&amp;AD$7,INDIRECT($F$1&amp;dbP!$O$2&amp;":"&amp;dbP!$O$2),$H59,INDIRECT($F$1&amp;dbP!$P$2&amp;":"&amp;dbP!$P$2),IF($I59=$J59,"*",$I59),INDIRECT($F$1&amp;dbP!$Q$2&amp;":"&amp;dbP!$Q$2),IF(OR($I59=$J59,"  "&amp;$I59=$J59),"*",RIGHT($J59,LEN($J59)-4)),INDIRECT($F$1&amp;dbP!$AC$2&amp;":"&amp;dbP!$AC$2),RepP!$J$3)</f>
        <v>0</v>
      </c>
      <c r="AE59" s="1">
        <f ca="1">SUMIFS(INDIRECT($F$1&amp;$F59&amp;":"&amp;$F59),INDIRECT($F$1&amp;dbP!$D$2&amp;":"&amp;dbP!$D$2),"&gt;="&amp;AE$6,INDIRECT($F$1&amp;dbP!$D$2&amp;":"&amp;dbP!$D$2),"&lt;="&amp;AE$7,INDIRECT($F$1&amp;dbP!$O$2&amp;":"&amp;dbP!$O$2),$H59,INDIRECT($F$1&amp;dbP!$P$2&amp;":"&amp;dbP!$P$2),IF($I59=$J59,"*",$I59),INDIRECT($F$1&amp;dbP!$Q$2&amp;":"&amp;dbP!$Q$2),IF(OR($I59=$J59,"  "&amp;$I59=$J59),"*",RIGHT($J59,LEN($J59)-4)),INDIRECT($F$1&amp;dbP!$AC$2&amp;":"&amp;dbP!$AC$2),RepP!$J$3)</f>
        <v>0</v>
      </c>
      <c r="AF59" s="1">
        <f ca="1">SUMIFS(INDIRECT($F$1&amp;$F59&amp;":"&amp;$F59),INDIRECT($F$1&amp;dbP!$D$2&amp;":"&amp;dbP!$D$2),"&gt;="&amp;AF$6,INDIRECT($F$1&amp;dbP!$D$2&amp;":"&amp;dbP!$D$2),"&lt;="&amp;AF$7,INDIRECT($F$1&amp;dbP!$O$2&amp;":"&amp;dbP!$O$2),$H59,INDIRECT($F$1&amp;dbP!$P$2&amp;":"&amp;dbP!$P$2),IF($I59=$J59,"*",$I59),INDIRECT($F$1&amp;dbP!$Q$2&amp;":"&amp;dbP!$Q$2),IF(OR($I59=$J59,"  "&amp;$I59=$J59),"*",RIGHT($J59,LEN($J59)-4)),INDIRECT($F$1&amp;dbP!$AC$2&amp;":"&amp;dbP!$AC$2),RepP!$J$3)</f>
        <v>0</v>
      </c>
      <c r="AG59" s="1">
        <f ca="1">SUMIFS(INDIRECT($F$1&amp;$F59&amp;":"&amp;$F59),INDIRECT($F$1&amp;dbP!$D$2&amp;":"&amp;dbP!$D$2),"&gt;="&amp;AG$6,INDIRECT($F$1&amp;dbP!$D$2&amp;":"&amp;dbP!$D$2),"&lt;="&amp;AG$7,INDIRECT($F$1&amp;dbP!$O$2&amp;":"&amp;dbP!$O$2),$H59,INDIRECT($F$1&amp;dbP!$P$2&amp;":"&amp;dbP!$P$2),IF($I59=$J59,"*",$I59),INDIRECT($F$1&amp;dbP!$Q$2&amp;":"&amp;dbP!$Q$2),IF(OR($I59=$J59,"  "&amp;$I59=$J59),"*",RIGHT($J59,LEN($J59)-4)),INDIRECT($F$1&amp;dbP!$AC$2&amp;":"&amp;dbP!$AC$2),RepP!$J$3)</f>
        <v>0</v>
      </c>
      <c r="AH59" s="1">
        <f ca="1">SUMIFS(INDIRECT($F$1&amp;$F59&amp;":"&amp;$F59),INDIRECT($F$1&amp;dbP!$D$2&amp;":"&amp;dbP!$D$2),"&gt;="&amp;AH$6,INDIRECT($F$1&amp;dbP!$D$2&amp;":"&amp;dbP!$D$2),"&lt;="&amp;AH$7,INDIRECT($F$1&amp;dbP!$O$2&amp;":"&amp;dbP!$O$2),$H59,INDIRECT($F$1&amp;dbP!$P$2&amp;":"&amp;dbP!$P$2),IF($I59=$J59,"*",$I59),INDIRECT($F$1&amp;dbP!$Q$2&amp;":"&amp;dbP!$Q$2),IF(OR($I59=$J59,"  "&amp;$I59=$J59),"*",RIGHT($J59,LEN($J59)-4)),INDIRECT($F$1&amp;dbP!$AC$2&amp;":"&amp;dbP!$AC$2),RepP!$J$3)</f>
        <v>0</v>
      </c>
      <c r="AI59" s="1">
        <f ca="1">SUMIFS(INDIRECT($F$1&amp;$F59&amp;":"&amp;$F59),INDIRECT($F$1&amp;dbP!$D$2&amp;":"&amp;dbP!$D$2),"&gt;="&amp;AI$6,INDIRECT($F$1&amp;dbP!$D$2&amp;":"&amp;dbP!$D$2),"&lt;="&amp;AI$7,INDIRECT($F$1&amp;dbP!$O$2&amp;":"&amp;dbP!$O$2),$H59,INDIRECT($F$1&amp;dbP!$P$2&amp;":"&amp;dbP!$P$2),IF($I59=$J59,"*",$I59),INDIRECT($F$1&amp;dbP!$Q$2&amp;":"&amp;dbP!$Q$2),IF(OR($I59=$J59,"  "&amp;$I59=$J59),"*",RIGHT($J59,LEN($J59)-4)),INDIRECT($F$1&amp;dbP!$AC$2&amp;":"&amp;dbP!$AC$2),RepP!$J$3)</f>
        <v>0</v>
      </c>
      <c r="AJ59" s="1">
        <f ca="1">SUMIFS(INDIRECT($F$1&amp;$F59&amp;":"&amp;$F59),INDIRECT($F$1&amp;dbP!$D$2&amp;":"&amp;dbP!$D$2),"&gt;="&amp;AJ$6,INDIRECT($F$1&amp;dbP!$D$2&amp;":"&amp;dbP!$D$2),"&lt;="&amp;AJ$7,INDIRECT($F$1&amp;dbP!$O$2&amp;":"&amp;dbP!$O$2),$H59,INDIRECT($F$1&amp;dbP!$P$2&amp;":"&amp;dbP!$P$2),IF($I59=$J59,"*",$I59),INDIRECT($F$1&amp;dbP!$Q$2&amp;":"&amp;dbP!$Q$2),IF(OR($I59=$J59,"  "&amp;$I59=$J59),"*",RIGHT($J59,LEN($J59)-4)),INDIRECT($F$1&amp;dbP!$AC$2&amp;":"&amp;dbP!$AC$2),RepP!$J$3)</f>
        <v>0</v>
      </c>
      <c r="AK59" s="1">
        <f ca="1">SUMIFS(INDIRECT($F$1&amp;$F59&amp;":"&amp;$F59),INDIRECT($F$1&amp;dbP!$D$2&amp;":"&amp;dbP!$D$2),"&gt;="&amp;AK$6,INDIRECT($F$1&amp;dbP!$D$2&amp;":"&amp;dbP!$D$2),"&lt;="&amp;AK$7,INDIRECT($F$1&amp;dbP!$O$2&amp;":"&amp;dbP!$O$2),$H59,INDIRECT($F$1&amp;dbP!$P$2&amp;":"&amp;dbP!$P$2),IF($I59=$J59,"*",$I59),INDIRECT($F$1&amp;dbP!$Q$2&amp;":"&amp;dbP!$Q$2),IF(OR($I59=$J59,"  "&amp;$I59=$J59),"*",RIGHT($J59,LEN($J59)-4)),INDIRECT($F$1&amp;dbP!$AC$2&amp;":"&amp;dbP!$AC$2),RepP!$J$3)</f>
        <v>0</v>
      </c>
      <c r="AL59" s="1">
        <f ca="1">SUMIFS(INDIRECT($F$1&amp;$F59&amp;":"&amp;$F59),INDIRECT($F$1&amp;dbP!$D$2&amp;":"&amp;dbP!$D$2),"&gt;="&amp;AL$6,INDIRECT($F$1&amp;dbP!$D$2&amp;":"&amp;dbP!$D$2),"&lt;="&amp;AL$7,INDIRECT($F$1&amp;dbP!$O$2&amp;":"&amp;dbP!$O$2),$H59,INDIRECT($F$1&amp;dbP!$P$2&amp;":"&amp;dbP!$P$2),IF($I59=$J59,"*",$I59),INDIRECT($F$1&amp;dbP!$Q$2&amp;":"&amp;dbP!$Q$2),IF(OR($I59=$J59,"  "&amp;$I59=$J59),"*",RIGHT($J59,LEN($J59)-4)),INDIRECT($F$1&amp;dbP!$AC$2&amp;":"&amp;dbP!$AC$2),RepP!$J$3)</f>
        <v>0</v>
      </c>
      <c r="AM59" s="1">
        <f ca="1">SUMIFS(INDIRECT($F$1&amp;$F59&amp;":"&amp;$F59),INDIRECT($F$1&amp;dbP!$D$2&amp;":"&amp;dbP!$D$2),"&gt;="&amp;AM$6,INDIRECT($F$1&amp;dbP!$D$2&amp;":"&amp;dbP!$D$2),"&lt;="&amp;AM$7,INDIRECT($F$1&amp;dbP!$O$2&amp;":"&amp;dbP!$O$2),$H59,INDIRECT($F$1&amp;dbP!$P$2&amp;":"&amp;dbP!$P$2),IF($I59=$J59,"*",$I59),INDIRECT($F$1&amp;dbP!$Q$2&amp;":"&amp;dbP!$Q$2),IF(OR($I59=$J59,"  "&amp;$I59=$J59),"*",RIGHT($J59,LEN($J59)-4)),INDIRECT($F$1&amp;dbP!$AC$2&amp;":"&amp;dbP!$AC$2),RepP!$J$3)</f>
        <v>0</v>
      </c>
      <c r="AN59" s="1">
        <f ca="1">SUMIFS(INDIRECT($F$1&amp;$F59&amp;":"&amp;$F59),INDIRECT($F$1&amp;dbP!$D$2&amp;":"&amp;dbP!$D$2),"&gt;="&amp;AN$6,INDIRECT($F$1&amp;dbP!$D$2&amp;":"&amp;dbP!$D$2),"&lt;="&amp;AN$7,INDIRECT($F$1&amp;dbP!$O$2&amp;":"&amp;dbP!$O$2),$H59,INDIRECT($F$1&amp;dbP!$P$2&amp;":"&amp;dbP!$P$2),IF($I59=$J59,"*",$I59),INDIRECT($F$1&amp;dbP!$Q$2&amp;":"&amp;dbP!$Q$2),IF(OR($I59=$J59,"  "&amp;$I59=$J59),"*",RIGHT($J59,LEN($J59)-4)),INDIRECT($F$1&amp;dbP!$AC$2&amp;":"&amp;dbP!$AC$2),RepP!$J$3)</f>
        <v>0</v>
      </c>
      <c r="AO59" s="1">
        <f ca="1">SUMIFS(INDIRECT($F$1&amp;$F59&amp;":"&amp;$F59),INDIRECT($F$1&amp;dbP!$D$2&amp;":"&amp;dbP!$D$2),"&gt;="&amp;AO$6,INDIRECT($F$1&amp;dbP!$D$2&amp;":"&amp;dbP!$D$2),"&lt;="&amp;AO$7,INDIRECT($F$1&amp;dbP!$O$2&amp;":"&amp;dbP!$O$2),$H59,INDIRECT($F$1&amp;dbP!$P$2&amp;":"&amp;dbP!$P$2),IF($I59=$J59,"*",$I59),INDIRECT($F$1&amp;dbP!$Q$2&amp;":"&amp;dbP!$Q$2),IF(OR($I59=$J59,"  "&amp;$I59=$J59),"*",RIGHT($J59,LEN($J59)-4)),INDIRECT($F$1&amp;dbP!$AC$2&amp;":"&amp;dbP!$AC$2),RepP!$J$3)</f>
        <v>0</v>
      </c>
      <c r="AP59" s="1">
        <f ca="1">SUMIFS(INDIRECT($F$1&amp;$F59&amp;":"&amp;$F59),INDIRECT($F$1&amp;dbP!$D$2&amp;":"&amp;dbP!$D$2),"&gt;="&amp;AP$6,INDIRECT($F$1&amp;dbP!$D$2&amp;":"&amp;dbP!$D$2),"&lt;="&amp;AP$7,INDIRECT($F$1&amp;dbP!$O$2&amp;":"&amp;dbP!$O$2),$H59,INDIRECT($F$1&amp;dbP!$P$2&amp;":"&amp;dbP!$P$2),IF($I59=$J59,"*",$I59),INDIRECT($F$1&amp;dbP!$Q$2&amp;":"&amp;dbP!$Q$2),IF(OR($I59=$J59,"  "&amp;$I59=$J59),"*",RIGHT($J59,LEN($J59)-4)),INDIRECT($F$1&amp;dbP!$AC$2&amp;":"&amp;dbP!$AC$2),RepP!$J$3)</f>
        <v>0</v>
      </c>
      <c r="AQ59" s="1">
        <f ca="1">SUMIFS(INDIRECT($F$1&amp;$F59&amp;":"&amp;$F59),INDIRECT($F$1&amp;dbP!$D$2&amp;":"&amp;dbP!$D$2),"&gt;="&amp;AQ$6,INDIRECT($F$1&amp;dbP!$D$2&amp;":"&amp;dbP!$D$2),"&lt;="&amp;AQ$7,INDIRECT($F$1&amp;dbP!$O$2&amp;":"&amp;dbP!$O$2),$H59,INDIRECT($F$1&amp;dbP!$P$2&amp;":"&amp;dbP!$P$2),IF($I59=$J59,"*",$I59),INDIRECT($F$1&amp;dbP!$Q$2&amp;":"&amp;dbP!$Q$2),IF(OR($I59=$J59,"  "&amp;$I59=$J59),"*",RIGHT($J59,LEN($J59)-4)),INDIRECT($F$1&amp;dbP!$AC$2&amp;":"&amp;dbP!$AC$2),RepP!$J$3)</f>
        <v>0</v>
      </c>
      <c r="AR59" s="1">
        <f ca="1">SUMIFS(INDIRECT($F$1&amp;$F59&amp;":"&amp;$F59),INDIRECT($F$1&amp;dbP!$D$2&amp;":"&amp;dbP!$D$2),"&gt;="&amp;AR$6,INDIRECT($F$1&amp;dbP!$D$2&amp;":"&amp;dbP!$D$2),"&lt;="&amp;AR$7,INDIRECT($F$1&amp;dbP!$O$2&amp;":"&amp;dbP!$O$2),$H59,INDIRECT($F$1&amp;dbP!$P$2&amp;":"&amp;dbP!$P$2),IF($I59=$J59,"*",$I59),INDIRECT($F$1&amp;dbP!$Q$2&amp;":"&amp;dbP!$Q$2),IF(OR($I59=$J59,"  "&amp;$I59=$J59),"*",RIGHT($J59,LEN($J59)-4)),INDIRECT($F$1&amp;dbP!$AC$2&amp;":"&amp;dbP!$AC$2),RepP!$J$3)</f>
        <v>0</v>
      </c>
      <c r="AS59" s="1">
        <f ca="1">SUMIFS(INDIRECT($F$1&amp;$F59&amp;":"&amp;$F59),INDIRECT($F$1&amp;dbP!$D$2&amp;":"&amp;dbP!$D$2),"&gt;="&amp;AS$6,INDIRECT($F$1&amp;dbP!$D$2&amp;":"&amp;dbP!$D$2),"&lt;="&amp;AS$7,INDIRECT($F$1&amp;dbP!$O$2&amp;":"&amp;dbP!$O$2),$H59,INDIRECT($F$1&amp;dbP!$P$2&amp;":"&amp;dbP!$P$2),IF($I59=$J59,"*",$I59),INDIRECT($F$1&amp;dbP!$Q$2&amp;":"&amp;dbP!$Q$2),IF(OR($I59=$J59,"  "&amp;$I59=$J59),"*",RIGHT($J59,LEN($J59)-4)),INDIRECT($F$1&amp;dbP!$AC$2&amp;":"&amp;dbP!$AC$2),RepP!$J$3)</f>
        <v>0</v>
      </c>
      <c r="AT59" s="1">
        <f ca="1">SUMIFS(INDIRECT($F$1&amp;$F59&amp;":"&amp;$F59),INDIRECT($F$1&amp;dbP!$D$2&amp;":"&amp;dbP!$D$2),"&gt;="&amp;AT$6,INDIRECT($F$1&amp;dbP!$D$2&amp;":"&amp;dbP!$D$2),"&lt;="&amp;AT$7,INDIRECT($F$1&amp;dbP!$O$2&amp;":"&amp;dbP!$O$2),$H59,INDIRECT($F$1&amp;dbP!$P$2&amp;":"&amp;dbP!$P$2),IF($I59=$J59,"*",$I59),INDIRECT($F$1&amp;dbP!$Q$2&amp;":"&amp;dbP!$Q$2),IF(OR($I59=$J59,"  "&amp;$I59=$J59),"*",RIGHT($J59,LEN($J59)-4)),INDIRECT($F$1&amp;dbP!$AC$2&amp;":"&amp;dbP!$AC$2),RepP!$J$3)</f>
        <v>0</v>
      </c>
      <c r="AU59" s="1">
        <f ca="1">SUMIFS(INDIRECT($F$1&amp;$F59&amp;":"&amp;$F59),INDIRECT($F$1&amp;dbP!$D$2&amp;":"&amp;dbP!$D$2),"&gt;="&amp;AU$6,INDIRECT($F$1&amp;dbP!$D$2&amp;":"&amp;dbP!$D$2),"&lt;="&amp;AU$7,INDIRECT($F$1&amp;dbP!$O$2&amp;":"&amp;dbP!$O$2),$H59,INDIRECT($F$1&amp;dbP!$P$2&amp;":"&amp;dbP!$P$2),IF($I59=$J59,"*",$I59),INDIRECT($F$1&amp;dbP!$Q$2&amp;":"&amp;dbP!$Q$2),IF(OR($I59=$J59,"  "&amp;$I59=$J59),"*",RIGHT($J59,LEN($J59)-4)),INDIRECT($F$1&amp;dbP!$AC$2&amp;":"&amp;dbP!$AC$2),RepP!$J$3)</f>
        <v>0</v>
      </c>
      <c r="AV59" s="1">
        <f ca="1">SUMIFS(INDIRECT($F$1&amp;$F59&amp;":"&amp;$F59),INDIRECT($F$1&amp;dbP!$D$2&amp;":"&amp;dbP!$D$2),"&gt;="&amp;AV$6,INDIRECT($F$1&amp;dbP!$D$2&amp;":"&amp;dbP!$D$2),"&lt;="&amp;AV$7,INDIRECT($F$1&amp;dbP!$O$2&amp;":"&amp;dbP!$O$2),$H59,INDIRECT($F$1&amp;dbP!$P$2&amp;":"&amp;dbP!$P$2),IF($I59=$J59,"*",$I59),INDIRECT($F$1&amp;dbP!$Q$2&amp;":"&amp;dbP!$Q$2),IF(OR($I59=$J59,"  "&amp;$I59=$J59),"*",RIGHT($J59,LEN($J59)-4)),INDIRECT($F$1&amp;dbP!$AC$2&amp;":"&amp;dbP!$AC$2),RepP!$J$3)</f>
        <v>0</v>
      </c>
      <c r="AW59" s="1">
        <f ca="1">SUMIFS(INDIRECT($F$1&amp;$F59&amp;":"&amp;$F59),INDIRECT($F$1&amp;dbP!$D$2&amp;":"&amp;dbP!$D$2),"&gt;="&amp;AW$6,INDIRECT($F$1&amp;dbP!$D$2&amp;":"&amp;dbP!$D$2),"&lt;="&amp;AW$7,INDIRECT($F$1&amp;dbP!$O$2&amp;":"&amp;dbP!$O$2),$H59,INDIRECT($F$1&amp;dbP!$P$2&amp;":"&amp;dbP!$P$2),IF($I59=$J59,"*",$I59),INDIRECT($F$1&amp;dbP!$Q$2&amp;":"&amp;dbP!$Q$2),IF(OR($I59=$J59,"  "&amp;$I59=$J59),"*",RIGHT($J59,LEN($J59)-4)),INDIRECT($F$1&amp;dbP!$AC$2&amp;":"&amp;dbP!$AC$2),RepP!$J$3)</f>
        <v>0</v>
      </c>
      <c r="AX59" s="1">
        <f ca="1">SUMIFS(INDIRECT($F$1&amp;$F59&amp;":"&amp;$F59),INDIRECT($F$1&amp;dbP!$D$2&amp;":"&amp;dbP!$D$2),"&gt;="&amp;AX$6,INDIRECT($F$1&amp;dbP!$D$2&amp;":"&amp;dbP!$D$2),"&lt;="&amp;AX$7,INDIRECT($F$1&amp;dbP!$O$2&amp;":"&amp;dbP!$O$2),$H59,INDIRECT($F$1&amp;dbP!$P$2&amp;":"&amp;dbP!$P$2),IF($I59=$J59,"*",$I59),INDIRECT($F$1&amp;dbP!$Q$2&amp;":"&amp;dbP!$Q$2),IF(OR($I59=$J59,"  "&amp;$I59=$J59),"*",RIGHT($J59,LEN($J59)-4)),INDIRECT($F$1&amp;dbP!$AC$2&amp;":"&amp;dbP!$AC$2),RepP!$J$3)</f>
        <v>0</v>
      </c>
      <c r="AY59" s="1">
        <f ca="1">SUMIFS(INDIRECT($F$1&amp;$F59&amp;":"&amp;$F59),INDIRECT($F$1&amp;dbP!$D$2&amp;":"&amp;dbP!$D$2),"&gt;="&amp;AY$6,INDIRECT($F$1&amp;dbP!$D$2&amp;":"&amp;dbP!$D$2),"&lt;="&amp;AY$7,INDIRECT($F$1&amp;dbP!$O$2&amp;":"&amp;dbP!$O$2),$H59,INDIRECT($F$1&amp;dbP!$P$2&amp;":"&amp;dbP!$P$2),IF($I59=$J59,"*",$I59),INDIRECT($F$1&amp;dbP!$Q$2&amp;":"&amp;dbP!$Q$2),IF(OR($I59=$J59,"  "&amp;$I59=$J59),"*",RIGHT($J59,LEN($J59)-4)),INDIRECT($F$1&amp;dbP!$AC$2&amp;":"&amp;dbP!$AC$2),RepP!$J$3)</f>
        <v>0</v>
      </c>
      <c r="AZ59" s="1">
        <f ca="1">SUMIFS(INDIRECT($F$1&amp;$F59&amp;":"&amp;$F59),INDIRECT($F$1&amp;dbP!$D$2&amp;":"&amp;dbP!$D$2),"&gt;="&amp;AZ$6,INDIRECT($F$1&amp;dbP!$D$2&amp;":"&amp;dbP!$D$2),"&lt;="&amp;AZ$7,INDIRECT($F$1&amp;dbP!$O$2&amp;":"&amp;dbP!$O$2),$H59,INDIRECT($F$1&amp;dbP!$P$2&amp;":"&amp;dbP!$P$2),IF($I59=$J59,"*",$I59),INDIRECT($F$1&amp;dbP!$Q$2&amp;":"&amp;dbP!$Q$2),IF(OR($I59=$J59,"  "&amp;$I59=$J59),"*",RIGHT($J59,LEN($J59)-4)),INDIRECT($F$1&amp;dbP!$AC$2&amp;":"&amp;dbP!$AC$2),RepP!$J$3)</f>
        <v>0</v>
      </c>
      <c r="BA59" s="1">
        <f ca="1">SUMIFS(INDIRECT($F$1&amp;$F59&amp;":"&amp;$F59),INDIRECT($F$1&amp;dbP!$D$2&amp;":"&amp;dbP!$D$2),"&gt;="&amp;BA$6,INDIRECT($F$1&amp;dbP!$D$2&amp;":"&amp;dbP!$D$2),"&lt;="&amp;BA$7,INDIRECT($F$1&amp;dbP!$O$2&amp;":"&amp;dbP!$O$2),$H59,INDIRECT($F$1&amp;dbP!$P$2&amp;":"&amp;dbP!$P$2),IF($I59=$J59,"*",$I59),INDIRECT($F$1&amp;dbP!$Q$2&amp;":"&amp;dbP!$Q$2),IF(OR($I59=$J59,"  "&amp;$I59=$J59),"*",RIGHT($J59,LEN($J59)-4)),INDIRECT($F$1&amp;dbP!$AC$2&amp;":"&amp;dbP!$AC$2),RepP!$J$3)</f>
        <v>0</v>
      </c>
      <c r="BB59" s="1">
        <f ca="1">SUMIFS(INDIRECT($F$1&amp;$F59&amp;":"&amp;$F59),INDIRECT($F$1&amp;dbP!$D$2&amp;":"&amp;dbP!$D$2),"&gt;="&amp;BB$6,INDIRECT($F$1&amp;dbP!$D$2&amp;":"&amp;dbP!$D$2),"&lt;="&amp;BB$7,INDIRECT($F$1&amp;dbP!$O$2&amp;":"&amp;dbP!$O$2),$H59,INDIRECT($F$1&amp;dbP!$P$2&amp;":"&amp;dbP!$P$2),IF($I59=$J59,"*",$I59),INDIRECT($F$1&amp;dbP!$Q$2&amp;":"&amp;dbP!$Q$2),IF(OR($I59=$J59,"  "&amp;$I59=$J59),"*",RIGHT($J59,LEN($J59)-4)),INDIRECT($F$1&amp;dbP!$AC$2&amp;":"&amp;dbP!$AC$2),RepP!$J$3)</f>
        <v>0</v>
      </c>
      <c r="BC59" s="1">
        <f ca="1">SUMIFS(INDIRECT($F$1&amp;$F59&amp;":"&amp;$F59),INDIRECT($F$1&amp;dbP!$D$2&amp;":"&amp;dbP!$D$2),"&gt;="&amp;BC$6,INDIRECT($F$1&amp;dbP!$D$2&amp;":"&amp;dbP!$D$2),"&lt;="&amp;BC$7,INDIRECT($F$1&amp;dbP!$O$2&amp;":"&amp;dbP!$O$2),$H59,INDIRECT($F$1&amp;dbP!$P$2&amp;":"&amp;dbP!$P$2),IF($I59=$J59,"*",$I59),INDIRECT($F$1&amp;dbP!$Q$2&amp;":"&amp;dbP!$Q$2),IF(OR($I59=$J59,"  "&amp;$I59=$J59),"*",RIGHT($J59,LEN($J59)-4)),INDIRECT($F$1&amp;dbP!$AC$2&amp;":"&amp;dbP!$AC$2),RepP!$J$3)</f>
        <v>0</v>
      </c>
      <c r="BD59" s="1">
        <f ca="1">SUMIFS(INDIRECT($F$1&amp;$F59&amp;":"&amp;$F59),INDIRECT($F$1&amp;dbP!$D$2&amp;":"&amp;dbP!$D$2),"&gt;="&amp;BD$6,INDIRECT($F$1&amp;dbP!$D$2&amp;":"&amp;dbP!$D$2),"&lt;="&amp;BD$7,INDIRECT($F$1&amp;dbP!$O$2&amp;":"&amp;dbP!$O$2),$H59,INDIRECT($F$1&amp;dbP!$P$2&amp;":"&amp;dbP!$P$2),IF($I59=$J59,"*",$I59),INDIRECT($F$1&amp;dbP!$Q$2&amp;":"&amp;dbP!$Q$2),IF(OR($I59=$J59,"  "&amp;$I59=$J59),"*",RIGHT($J59,LEN($J59)-4)),INDIRECT($F$1&amp;dbP!$AC$2&amp;":"&amp;dbP!$AC$2),RepP!$J$3)</f>
        <v>0</v>
      </c>
      <c r="BE59" s="1">
        <f ca="1">SUMIFS(INDIRECT($F$1&amp;$F59&amp;":"&amp;$F59),INDIRECT($F$1&amp;dbP!$D$2&amp;":"&amp;dbP!$D$2),"&gt;="&amp;BE$6,INDIRECT($F$1&amp;dbP!$D$2&amp;":"&amp;dbP!$D$2),"&lt;="&amp;BE$7,INDIRECT($F$1&amp;dbP!$O$2&amp;":"&amp;dbP!$O$2),$H59,INDIRECT($F$1&amp;dbP!$P$2&amp;":"&amp;dbP!$P$2),IF($I59=$J59,"*",$I59),INDIRECT($F$1&amp;dbP!$Q$2&amp;":"&amp;dbP!$Q$2),IF(OR($I59=$J59,"  "&amp;$I59=$J59),"*",RIGHT($J59,LEN($J59)-4)),INDIRECT($F$1&amp;dbP!$AC$2&amp;":"&amp;dbP!$AC$2),RepP!$J$3)</f>
        <v>0</v>
      </c>
    </row>
    <row r="60" spans="1:57" x14ac:dyDescent="0.3">
      <c r="B60" s="1">
        <f>MAX(B$54:B59)+1</f>
        <v>21</v>
      </c>
      <c r="F60" s="1" t="str">
        <f ca="1">INDIRECT($B$1&amp;Items!H$2&amp;$B60)</f>
        <v>Y</v>
      </c>
      <c r="H60" s="13" t="str">
        <f ca="1">INDIRECT($B$1&amp;Items!E$2&amp;$B60)</f>
        <v>Начисление себестоимостных затрат</v>
      </c>
      <c r="I60" s="13" t="str">
        <f ca="1">IF(INDIRECT($B$1&amp;Items!F$2&amp;$B60)="",H60,INDIRECT($B$1&amp;Items!F$2&amp;$B60))</f>
        <v>Начисление затрат этапа-1 бизнес-процесса</v>
      </c>
      <c r="J60" s="1" t="str">
        <f ca="1">IF(INDIRECT($B$1&amp;Items!G$2&amp;$B60)="",IF(H60&lt;&gt;I60,"  "&amp;I60,I60),"    "&amp;INDIRECT($B$1&amp;Items!G$2&amp;$B60))</f>
        <v xml:space="preserve">    Сырье и материалы-3</v>
      </c>
      <c r="S60" s="1">
        <f ca="1">SUM($U60:INDIRECT(ADDRESS(ROW(),SUMIFS($1:$1,$5:$5,MAX($5:$5)))))</f>
        <v>0</v>
      </c>
      <c r="V60" s="1">
        <f ca="1">SUMIFS(INDIRECT($F$1&amp;$F60&amp;":"&amp;$F60),INDIRECT($F$1&amp;dbP!$D$2&amp;":"&amp;dbP!$D$2),"&gt;="&amp;V$6,INDIRECT($F$1&amp;dbP!$D$2&amp;":"&amp;dbP!$D$2),"&lt;="&amp;V$7,INDIRECT($F$1&amp;dbP!$O$2&amp;":"&amp;dbP!$O$2),$H60,INDIRECT($F$1&amp;dbP!$P$2&amp;":"&amp;dbP!$P$2),IF($I60=$J60,"*",$I60),INDIRECT($F$1&amp;dbP!$Q$2&amp;":"&amp;dbP!$Q$2),IF(OR($I60=$J60,"  "&amp;$I60=$J60),"*",RIGHT($J60,LEN($J60)-4)),INDIRECT($F$1&amp;dbP!$AC$2&amp;":"&amp;dbP!$AC$2),RepP!$J$3)</f>
        <v>0</v>
      </c>
      <c r="W60" s="1">
        <f ca="1">SUMIFS(INDIRECT($F$1&amp;$F60&amp;":"&amp;$F60),INDIRECT($F$1&amp;dbP!$D$2&amp;":"&amp;dbP!$D$2),"&gt;="&amp;W$6,INDIRECT($F$1&amp;dbP!$D$2&amp;":"&amp;dbP!$D$2),"&lt;="&amp;W$7,INDIRECT($F$1&amp;dbP!$O$2&amp;":"&amp;dbP!$O$2),$H60,INDIRECT($F$1&amp;dbP!$P$2&amp;":"&amp;dbP!$P$2),IF($I60=$J60,"*",$I60),INDIRECT($F$1&amp;dbP!$Q$2&amp;":"&amp;dbP!$Q$2),IF(OR($I60=$J60,"  "&amp;$I60=$J60),"*",RIGHT($J60,LEN($J60)-4)),INDIRECT($F$1&amp;dbP!$AC$2&amp;":"&amp;dbP!$AC$2),RepP!$J$3)</f>
        <v>0</v>
      </c>
      <c r="X60" s="1">
        <f ca="1">SUMIFS(INDIRECT($F$1&amp;$F60&amp;":"&amp;$F60),INDIRECT($F$1&amp;dbP!$D$2&amp;":"&amp;dbP!$D$2),"&gt;="&amp;X$6,INDIRECT($F$1&amp;dbP!$D$2&amp;":"&amp;dbP!$D$2),"&lt;="&amp;X$7,INDIRECT($F$1&amp;dbP!$O$2&amp;":"&amp;dbP!$O$2),$H60,INDIRECT($F$1&amp;dbP!$P$2&amp;":"&amp;dbP!$P$2),IF($I60=$J60,"*",$I60),INDIRECT($F$1&amp;dbP!$Q$2&amp;":"&amp;dbP!$Q$2),IF(OR($I60=$J60,"  "&amp;$I60=$J60),"*",RIGHT($J60,LEN($J60)-4)),INDIRECT($F$1&amp;dbP!$AC$2&amp;":"&amp;dbP!$AC$2),RepP!$J$3)</f>
        <v>0</v>
      </c>
      <c r="Y60" s="1">
        <f ca="1">SUMIFS(INDIRECT($F$1&amp;$F60&amp;":"&amp;$F60),INDIRECT($F$1&amp;dbP!$D$2&amp;":"&amp;dbP!$D$2),"&gt;="&amp;Y$6,INDIRECT($F$1&amp;dbP!$D$2&amp;":"&amp;dbP!$D$2),"&lt;="&amp;Y$7,INDIRECT($F$1&amp;dbP!$O$2&amp;":"&amp;dbP!$O$2),$H60,INDIRECT($F$1&amp;dbP!$P$2&amp;":"&amp;dbP!$P$2),IF($I60=$J60,"*",$I60),INDIRECT($F$1&amp;dbP!$Q$2&amp;":"&amp;dbP!$Q$2),IF(OR($I60=$J60,"  "&amp;$I60=$J60),"*",RIGHT($J60,LEN($J60)-4)),INDIRECT($F$1&amp;dbP!$AC$2&amp;":"&amp;dbP!$AC$2),RepP!$J$3)</f>
        <v>0</v>
      </c>
      <c r="Z60" s="1">
        <f ca="1">SUMIFS(INDIRECT($F$1&amp;$F60&amp;":"&amp;$F60),INDIRECT($F$1&amp;dbP!$D$2&amp;":"&amp;dbP!$D$2),"&gt;="&amp;Z$6,INDIRECT($F$1&amp;dbP!$D$2&amp;":"&amp;dbP!$D$2),"&lt;="&amp;Z$7,INDIRECT($F$1&amp;dbP!$O$2&amp;":"&amp;dbP!$O$2),$H60,INDIRECT($F$1&amp;dbP!$P$2&amp;":"&amp;dbP!$P$2),IF($I60=$J60,"*",$I60),INDIRECT($F$1&amp;dbP!$Q$2&amp;":"&amp;dbP!$Q$2),IF(OR($I60=$J60,"  "&amp;$I60=$J60),"*",RIGHT($J60,LEN($J60)-4)),INDIRECT($F$1&amp;dbP!$AC$2&amp;":"&amp;dbP!$AC$2),RepP!$J$3)</f>
        <v>0</v>
      </c>
      <c r="AA60" s="1">
        <f ca="1">SUMIFS(INDIRECT($F$1&amp;$F60&amp;":"&amp;$F60),INDIRECT($F$1&amp;dbP!$D$2&amp;":"&amp;dbP!$D$2),"&gt;="&amp;AA$6,INDIRECT($F$1&amp;dbP!$D$2&amp;":"&amp;dbP!$D$2),"&lt;="&amp;AA$7,INDIRECT($F$1&amp;dbP!$O$2&amp;":"&amp;dbP!$O$2),$H60,INDIRECT($F$1&amp;dbP!$P$2&amp;":"&amp;dbP!$P$2),IF($I60=$J60,"*",$I60),INDIRECT($F$1&amp;dbP!$Q$2&amp;":"&amp;dbP!$Q$2),IF(OR($I60=$J60,"  "&amp;$I60=$J60),"*",RIGHT($J60,LEN($J60)-4)),INDIRECT($F$1&amp;dbP!$AC$2&amp;":"&amp;dbP!$AC$2),RepP!$J$3)</f>
        <v>0</v>
      </c>
      <c r="AB60" s="1">
        <f ca="1">SUMIFS(INDIRECT($F$1&amp;$F60&amp;":"&amp;$F60),INDIRECT($F$1&amp;dbP!$D$2&amp;":"&amp;dbP!$D$2),"&gt;="&amp;AB$6,INDIRECT($F$1&amp;dbP!$D$2&amp;":"&amp;dbP!$D$2),"&lt;="&amp;AB$7,INDIRECT($F$1&amp;dbP!$O$2&amp;":"&amp;dbP!$O$2),$H60,INDIRECT($F$1&amp;dbP!$P$2&amp;":"&amp;dbP!$P$2),IF($I60=$J60,"*",$I60),INDIRECT($F$1&amp;dbP!$Q$2&amp;":"&amp;dbP!$Q$2),IF(OR($I60=$J60,"  "&amp;$I60=$J60),"*",RIGHT($J60,LEN($J60)-4)),INDIRECT($F$1&amp;dbP!$AC$2&amp;":"&amp;dbP!$AC$2),RepP!$J$3)</f>
        <v>0</v>
      </c>
      <c r="AC60" s="1">
        <f ca="1">SUMIFS(INDIRECT($F$1&amp;$F60&amp;":"&amp;$F60),INDIRECT($F$1&amp;dbP!$D$2&amp;":"&amp;dbP!$D$2),"&gt;="&amp;AC$6,INDIRECT($F$1&amp;dbP!$D$2&amp;":"&amp;dbP!$D$2),"&lt;="&amp;AC$7,INDIRECT($F$1&amp;dbP!$O$2&amp;":"&amp;dbP!$O$2),$H60,INDIRECT($F$1&amp;dbP!$P$2&amp;":"&amp;dbP!$P$2),IF($I60=$J60,"*",$I60),INDIRECT($F$1&amp;dbP!$Q$2&amp;":"&amp;dbP!$Q$2),IF(OR($I60=$J60,"  "&amp;$I60=$J60),"*",RIGHT($J60,LEN($J60)-4)),INDIRECT($F$1&amp;dbP!$AC$2&amp;":"&amp;dbP!$AC$2),RepP!$J$3)</f>
        <v>0</v>
      </c>
      <c r="AD60" s="1">
        <f ca="1">SUMIFS(INDIRECT($F$1&amp;$F60&amp;":"&amp;$F60),INDIRECT($F$1&amp;dbP!$D$2&amp;":"&amp;dbP!$D$2),"&gt;="&amp;AD$6,INDIRECT($F$1&amp;dbP!$D$2&amp;":"&amp;dbP!$D$2),"&lt;="&amp;AD$7,INDIRECT($F$1&amp;dbP!$O$2&amp;":"&amp;dbP!$O$2),$H60,INDIRECT($F$1&amp;dbP!$P$2&amp;":"&amp;dbP!$P$2),IF($I60=$J60,"*",$I60),INDIRECT($F$1&amp;dbP!$Q$2&amp;":"&amp;dbP!$Q$2),IF(OR($I60=$J60,"  "&amp;$I60=$J60),"*",RIGHT($J60,LEN($J60)-4)),INDIRECT($F$1&amp;dbP!$AC$2&amp;":"&amp;dbP!$AC$2),RepP!$J$3)</f>
        <v>0</v>
      </c>
      <c r="AE60" s="1">
        <f ca="1">SUMIFS(INDIRECT($F$1&amp;$F60&amp;":"&amp;$F60),INDIRECT($F$1&amp;dbP!$D$2&amp;":"&amp;dbP!$D$2),"&gt;="&amp;AE$6,INDIRECT($F$1&amp;dbP!$D$2&amp;":"&amp;dbP!$D$2),"&lt;="&amp;AE$7,INDIRECT($F$1&amp;dbP!$O$2&amp;":"&amp;dbP!$O$2),$H60,INDIRECT($F$1&amp;dbP!$P$2&amp;":"&amp;dbP!$P$2),IF($I60=$J60,"*",$I60),INDIRECT($F$1&amp;dbP!$Q$2&amp;":"&amp;dbP!$Q$2),IF(OR($I60=$J60,"  "&amp;$I60=$J60),"*",RIGHT($J60,LEN($J60)-4)),INDIRECT($F$1&amp;dbP!$AC$2&amp;":"&amp;dbP!$AC$2),RepP!$J$3)</f>
        <v>0</v>
      </c>
      <c r="AF60" s="1">
        <f ca="1">SUMIFS(INDIRECT($F$1&amp;$F60&amp;":"&amp;$F60),INDIRECT($F$1&amp;dbP!$D$2&amp;":"&amp;dbP!$D$2),"&gt;="&amp;AF$6,INDIRECT($F$1&amp;dbP!$D$2&amp;":"&amp;dbP!$D$2),"&lt;="&amp;AF$7,INDIRECT($F$1&amp;dbP!$O$2&amp;":"&amp;dbP!$O$2),$H60,INDIRECT($F$1&amp;dbP!$P$2&amp;":"&amp;dbP!$P$2),IF($I60=$J60,"*",$I60),INDIRECT($F$1&amp;dbP!$Q$2&amp;":"&amp;dbP!$Q$2),IF(OR($I60=$J60,"  "&amp;$I60=$J60),"*",RIGHT($J60,LEN($J60)-4)),INDIRECT($F$1&amp;dbP!$AC$2&amp;":"&amp;dbP!$AC$2),RepP!$J$3)</f>
        <v>0</v>
      </c>
      <c r="AG60" s="1">
        <f ca="1">SUMIFS(INDIRECT($F$1&amp;$F60&amp;":"&amp;$F60),INDIRECT($F$1&amp;dbP!$D$2&amp;":"&amp;dbP!$D$2),"&gt;="&amp;AG$6,INDIRECT($F$1&amp;dbP!$D$2&amp;":"&amp;dbP!$D$2),"&lt;="&amp;AG$7,INDIRECT($F$1&amp;dbP!$O$2&amp;":"&amp;dbP!$O$2),$H60,INDIRECT($F$1&amp;dbP!$P$2&amp;":"&amp;dbP!$P$2),IF($I60=$J60,"*",$I60),INDIRECT($F$1&amp;dbP!$Q$2&amp;":"&amp;dbP!$Q$2),IF(OR($I60=$J60,"  "&amp;$I60=$J60),"*",RIGHT($J60,LEN($J60)-4)),INDIRECT($F$1&amp;dbP!$AC$2&amp;":"&amp;dbP!$AC$2),RepP!$J$3)</f>
        <v>0</v>
      </c>
      <c r="AH60" s="1">
        <f ca="1">SUMIFS(INDIRECT($F$1&amp;$F60&amp;":"&amp;$F60),INDIRECT($F$1&amp;dbP!$D$2&amp;":"&amp;dbP!$D$2),"&gt;="&amp;AH$6,INDIRECT($F$1&amp;dbP!$D$2&amp;":"&amp;dbP!$D$2),"&lt;="&amp;AH$7,INDIRECT($F$1&amp;dbP!$O$2&amp;":"&amp;dbP!$O$2),$H60,INDIRECT($F$1&amp;dbP!$P$2&amp;":"&amp;dbP!$P$2),IF($I60=$J60,"*",$I60),INDIRECT($F$1&amp;dbP!$Q$2&amp;":"&amp;dbP!$Q$2),IF(OR($I60=$J60,"  "&amp;$I60=$J60),"*",RIGHT($J60,LEN($J60)-4)),INDIRECT($F$1&amp;dbP!$AC$2&amp;":"&amp;dbP!$AC$2),RepP!$J$3)</f>
        <v>0</v>
      </c>
      <c r="AI60" s="1">
        <f ca="1">SUMIFS(INDIRECT($F$1&amp;$F60&amp;":"&amp;$F60),INDIRECT($F$1&amp;dbP!$D$2&amp;":"&amp;dbP!$D$2),"&gt;="&amp;AI$6,INDIRECT($F$1&amp;dbP!$D$2&amp;":"&amp;dbP!$D$2),"&lt;="&amp;AI$7,INDIRECT($F$1&amp;dbP!$O$2&amp;":"&amp;dbP!$O$2),$H60,INDIRECT($F$1&amp;dbP!$P$2&amp;":"&amp;dbP!$P$2),IF($I60=$J60,"*",$I60),INDIRECT($F$1&amp;dbP!$Q$2&amp;":"&amp;dbP!$Q$2),IF(OR($I60=$J60,"  "&amp;$I60=$J60),"*",RIGHT($J60,LEN($J60)-4)),INDIRECT($F$1&amp;dbP!$AC$2&amp;":"&amp;dbP!$AC$2),RepP!$J$3)</f>
        <v>0</v>
      </c>
      <c r="AJ60" s="1">
        <f ca="1">SUMIFS(INDIRECT($F$1&amp;$F60&amp;":"&amp;$F60),INDIRECT($F$1&amp;dbP!$D$2&amp;":"&amp;dbP!$D$2),"&gt;="&amp;AJ$6,INDIRECT($F$1&amp;dbP!$D$2&amp;":"&amp;dbP!$D$2),"&lt;="&amp;AJ$7,INDIRECT($F$1&amp;dbP!$O$2&amp;":"&amp;dbP!$O$2),$H60,INDIRECT($F$1&amp;dbP!$P$2&amp;":"&amp;dbP!$P$2),IF($I60=$J60,"*",$I60),INDIRECT($F$1&amp;dbP!$Q$2&amp;":"&amp;dbP!$Q$2),IF(OR($I60=$J60,"  "&amp;$I60=$J60),"*",RIGHT($J60,LEN($J60)-4)),INDIRECT($F$1&amp;dbP!$AC$2&amp;":"&amp;dbP!$AC$2),RepP!$J$3)</f>
        <v>0</v>
      </c>
      <c r="AK60" s="1">
        <f ca="1">SUMIFS(INDIRECT($F$1&amp;$F60&amp;":"&amp;$F60),INDIRECT($F$1&amp;dbP!$D$2&amp;":"&amp;dbP!$D$2),"&gt;="&amp;AK$6,INDIRECT($F$1&amp;dbP!$D$2&amp;":"&amp;dbP!$D$2),"&lt;="&amp;AK$7,INDIRECT($F$1&amp;dbP!$O$2&amp;":"&amp;dbP!$O$2),$H60,INDIRECT($F$1&amp;dbP!$P$2&amp;":"&amp;dbP!$P$2),IF($I60=$J60,"*",$I60),INDIRECT($F$1&amp;dbP!$Q$2&amp;":"&amp;dbP!$Q$2),IF(OR($I60=$J60,"  "&amp;$I60=$J60),"*",RIGHT($J60,LEN($J60)-4)),INDIRECT($F$1&amp;dbP!$AC$2&amp;":"&amp;dbP!$AC$2),RepP!$J$3)</f>
        <v>0</v>
      </c>
      <c r="AL60" s="1">
        <f ca="1">SUMIFS(INDIRECT($F$1&amp;$F60&amp;":"&amp;$F60),INDIRECT($F$1&amp;dbP!$D$2&amp;":"&amp;dbP!$D$2),"&gt;="&amp;AL$6,INDIRECT($F$1&amp;dbP!$D$2&amp;":"&amp;dbP!$D$2),"&lt;="&amp;AL$7,INDIRECT($F$1&amp;dbP!$O$2&amp;":"&amp;dbP!$O$2),$H60,INDIRECT($F$1&amp;dbP!$P$2&amp;":"&amp;dbP!$P$2),IF($I60=$J60,"*",$I60),INDIRECT($F$1&amp;dbP!$Q$2&amp;":"&amp;dbP!$Q$2),IF(OR($I60=$J60,"  "&amp;$I60=$J60),"*",RIGHT($J60,LEN($J60)-4)),INDIRECT($F$1&amp;dbP!$AC$2&amp;":"&amp;dbP!$AC$2),RepP!$J$3)</f>
        <v>0</v>
      </c>
      <c r="AM60" s="1">
        <f ca="1">SUMIFS(INDIRECT($F$1&amp;$F60&amp;":"&amp;$F60),INDIRECT($F$1&amp;dbP!$D$2&amp;":"&amp;dbP!$D$2),"&gt;="&amp;AM$6,INDIRECT($F$1&amp;dbP!$D$2&amp;":"&amp;dbP!$D$2),"&lt;="&amp;AM$7,INDIRECT($F$1&amp;dbP!$O$2&amp;":"&amp;dbP!$O$2),$H60,INDIRECT($F$1&amp;dbP!$P$2&amp;":"&amp;dbP!$P$2),IF($I60=$J60,"*",$I60),INDIRECT($F$1&amp;dbP!$Q$2&amp;":"&amp;dbP!$Q$2),IF(OR($I60=$J60,"  "&amp;$I60=$J60),"*",RIGHT($J60,LEN($J60)-4)),INDIRECT($F$1&amp;dbP!$AC$2&amp;":"&amp;dbP!$AC$2),RepP!$J$3)</f>
        <v>0</v>
      </c>
      <c r="AN60" s="1">
        <f ca="1">SUMIFS(INDIRECT($F$1&amp;$F60&amp;":"&amp;$F60),INDIRECT($F$1&amp;dbP!$D$2&amp;":"&amp;dbP!$D$2),"&gt;="&amp;AN$6,INDIRECT($F$1&amp;dbP!$D$2&amp;":"&amp;dbP!$D$2),"&lt;="&amp;AN$7,INDIRECT($F$1&amp;dbP!$O$2&amp;":"&amp;dbP!$O$2),$H60,INDIRECT($F$1&amp;dbP!$P$2&amp;":"&amp;dbP!$P$2),IF($I60=$J60,"*",$I60),INDIRECT($F$1&amp;dbP!$Q$2&amp;":"&amp;dbP!$Q$2),IF(OR($I60=$J60,"  "&amp;$I60=$J60),"*",RIGHT($J60,LEN($J60)-4)),INDIRECT($F$1&amp;dbP!$AC$2&amp;":"&amp;dbP!$AC$2),RepP!$J$3)</f>
        <v>0</v>
      </c>
      <c r="AO60" s="1">
        <f ca="1">SUMIFS(INDIRECT($F$1&amp;$F60&amp;":"&amp;$F60),INDIRECT($F$1&amp;dbP!$D$2&amp;":"&amp;dbP!$D$2),"&gt;="&amp;AO$6,INDIRECT($F$1&amp;dbP!$D$2&amp;":"&amp;dbP!$D$2),"&lt;="&amp;AO$7,INDIRECT($F$1&amp;dbP!$O$2&amp;":"&amp;dbP!$O$2),$H60,INDIRECT($F$1&amp;dbP!$P$2&amp;":"&amp;dbP!$P$2),IF($I60=$J60,"*",$I60),INDIRECT($F$1&amp;dbP!$Q$2&amp;":"&amp;dbP!$Q$2),IF(OR($I60=$J60,"  "&amp;$I60=$J60),"*",RIGHT($J60,LEN($J60)-4)),INDIRECT($F$1&amp;dbP!$AC$2&amp;":"&amp;dbP!$AC$2),RepP!$J$3)</f>
        <v>0</v>
      </c>
      <c r="AP60" s="1">
        <f ca="1">SUMIFS(INDIRECT($F$1&amp;$F60&amp;":"&amp;$F60),INDIRECT($F$1&amp;dbP!$D$2&amp;":"&amp;dbP!$D$2),"&gt;="&amp;AP$6,INDIRECT($F$1&amp;dbP!$D$2&amp;":"&amp;dbP!$D$2),"&lt;="&amp;AP$7,INDIRECT($F$1&amp;dbP!$O$2&amp;":"&amp;dbP!$O$2),$H60,INDIRECT($F$1&amp;dbP!$P$2&amp;":"&amp;dbP!$P$2),IF($I60=$J60,"*",$I60),INDIRECT($F$1&amp;dbP!$Q$2&amp;":"&amp;dbP!$Q$2),IF(OR($I60=$J60,"  "&amp;$I60=$J60),"*",RIGHT($J60,LEN($J60)-4)),INDIRECT($F$1&amp;dbP!$AC$2&amp;":"&amp;dbP!$AC$2),RepP!$J$3)</f>
        <v>0</v>
      </c>
      <c r="AQ60" s="1">
        <f ca="1">SUMIFS(INDIRECT($F$1&amp;$F60&amp;":"&amp;$F60),INDIRECT($F$1&amp;dbP!$D$2&amp;":"&amp;dbP!$D$2),"&gt;="&amp;AQ$6,INDIRECT($F$1&amp;dbP!$D$2&amp;":"&amp;dbP!$D$2),"&lt;="&amp;AQ$7,INDIRECT($F$1&amp;dbP!$O$2&amp;":"&amp;dbP!$O$2),$H60,INDIRECT($F$1&amp;dbP!$P$2&amp;":"&amp;dbP!$P$2),IF($I60=$J60,"*",$I60),INDIRECT($F$1&amp;dbP!$Q$2&amp;":"&amp;dbP!$Q$2),IF(OR($I60=$J60,"  "&amp;$I60=$J60),"*",RIGHT($J60,LEN($J60)-4)),INDIRECT($F$1&amp;dbP!$AC$2&amp;":"&amp;dbP!$AC$2),RepP!$J$3)</f>
        <v>0</v>
      </c>
      <c r="AR60" s="1">
        <f ca="1">SUMIFS(INDIRECT($F$1&amp;$F60&amp;":"&amp;$F60),INDIRECT($F$1&amp;dbP!$D$2&amp;":"&amp;dbP!$D$2),"&gt;="&amp;AR$6,INDIRECT($F$1&amp;dbP!$D$2&amp;":"&amp;dbP!$D$2),"&lt;="&amp;AR$7,INDIRECT($F$1&amp;dbP!$O$2&amp;":"&amp;dbP!$O$2),$H60,INDIRECT($F$1&amp;dbP!$P$2&amp;":"&amp;dbP!$P$2),IF($I60=$J60,"*",$I60),INDIRECT($F$1&amp;dbP!$Q$2&amp;":"&amp;dbP!$Q$2),IF(OR($I60=$J60,"  "&amp;$I60=$J60),"*",RIGHT($J60,LEN($J60)-4)),INDIRECT($F$1&amp;dbP!$AC$2&amp;":"&amp;dbP!$AC$2),RepP!$J$3)</f>
        <v>0</v>
      </c>
      <c r="AS60" s="1">
        <f ca="1">SUMIFS(INDIRECT($F$1&amp;$F60&amp;":"&amp;$F60),INDIRECT($F$1&amp;dbP!$D$2&amp;":"&amp;dbP!$D$2),"&gt;="&amp;AS$6,INDIRECT($F$1&amp;dbP!$D$2&amp;":"&amp;dbP!$D$2),"&lt;="&amp;AS$7,INDIRECT($F$1&amp;dbP!$O$2&amp;":"&amp;dbP!$O$2),$H60,INDIRECT($F$1&amp;dbP!$P$2&amp;":"&amp;dbP!$P$2),IF($I60=$J60,"*",$I60),INDIRECT($F$1&amp;dbP!$Q$2&amp;":"&amp;dbP!$Q$2),IF(OR($I60=$J60,"  "&amp;$I60=$J60),"*",RIGHT($J60,LEN($J60)-4)),INDIRECT($F$1&amp;dbP!$AC$2&amp;":"&amp;dbP!$AC$2),RepP!$J$3)</f>
        <v>0</v>
      </c>
      <c r="AT60" s="1">
        <f ca="1">SUMIFS(INDIRECT($F$1&amp;$F60&amp;":"&amp;$F60),INDIRECT($F$1&amp;dbP!$D$2&amp;":"&amp;dbP!$D$2),"&gt;="&amp;AT$6,INDIRECT($F$1&amp;dbP!$D$2&amp;":"&amp;dbP!$D$2),"&lt;="&amp;AT$7,INDIRECT($F$1&amp;dbP!$O$2&amp;":"&amp;dbP!$O$2),$H60,INDIRECT($F$1&amp;dbP!$P$2&amp;":"&amp;dbP!$P$2),IF($I60=$J60,"*",$I60),INDIRECT($F$1&amp;dbP!$Q$2&amp;":"&amp;dbP!$Q$2),IF(OR($I60=$J60,"  "&amp;$I60=$J60),"*",RIGHT($J60,LEN($J60)-4)),INDIRECT($F$1&amp;dbP!$AC$2&amp;":"&amp;dbP!$AC$2),RepP!$J$3)</f>
        <v>0</v>
      </c>
      <c r="AU60" s="1">
        <f ca="1">SUMIFS(INDIRECT($F$1&amp;$F60&amp;":"&amp;$F60),INDIRECT($F$1&amp;dbP!$D$2&amp;":"&amp;dbP!$D$2),"&gt;="&amp;AU$6,INDIRECT($F$1&amp;dbP!$D$2&amp;":"&amp;dbP!$D$2),"&lt;="&amp;AU$7,INDIRECT($F$1&amp;dbP!$O$2&amp;":"&amp;dbP!$O$2),$H60,INDIRECT($F$1&amp;dbP!$P$2&amp;":"&amp;dbP!$P$2),IF($I60=$J60,"*",$I60),INDIRECT($F$1&amp;dbP!$Q$2&amp;":"&amp;dbP!$Q$2),IF(OR($I60=$J60,"  "&amp;$I60=$J60),"*",RIGHT($J60,LEN($J60)-4)),INDIRECT($F$1&amp;dbP!$AC$2&amp;":"&amp;dbP!$AC$2),RepP!$J$3)</f>
        <v>0</v>
      </c>
      <c r="AV60" s="1">
        <f ca="1">SUMIFS(INDIRECT($F$1&amp;$F60&amp;":"&amp;$F60),INDIRECT($F$1&amp;dbP!$D$2&amp;":"&amp;dbP!$D$2),"&gt;="&amp;AV$6,INDIRECT($F$1&amp;dbP!$D$2&amp;":"&amp;dbP!$D$2),"&lt;="&amp;AV$7,INDIRECT($F$1&amp;dbP!$O$2&amp;":"&amp;dbP!$O$2),$H60,INDIRECT($F$1&amp;dbP!$P$2&amp;":"&amp;dbP!$P$2),IF($I60=$J60,"*",$I60),INDIRECT($F$1&amp;dbP!$Q$2&amp;":"&amp;dbP!$Q$2),IF(OR($I60=$J60,"  "&amp;$I60=$J60),"*",RIGHT($J60,LEN($J60)-4)),INDIRECT($F$1&amp;dbP!$AC$2&amp;":"&amp;dbP!$AC$2),RepP!$J$3)</f>
        <v>0</v>
      </c>
      <c r="AW60" s="1">
        <f ca="1">SUMIFS(INDIRECT($F$1&amp;$F60&amp;":"&amp;$F60),INDIRECT($F$1&amp;dbP!$D$2&amp;":"&amp;dbP!$D$2),"&gt;="&amp;AW$6,INDIRECT($F$1&amp;dbP!$D$2&amp;":"&amp;dbP!$D$2),"&lt;="&amp;AW$7,INDIRECT($F$1&amp;dbP!$O$2&amp;":"&amp;dbP!$O$2),$H60,INDIRECT($F$1&amp;dbP!$P$2&amp;":"&amp;dbP!$P$2),IF($I60=$J60,"*",$I60),INDIRECT($F$1&amp;dbP!$Q$2&amp;":"&amp;dbP!$Q$2),IF(OR($I60=$J60,"  "&amp;$I60=$J60),"*",RIGHT($J60,LEN($J60)-4)),INDIRECT($F$1&amp;dbP!$AC$2&amp;":"&amp;dbP!$AC$2),RepP!$J$3)</f>
        <v>0</v>
      </c>
      <c r="AX60" s="1">
        <f ca="1">SUMIFS(INDIRECT($F$1&amp;$F60&amp;":"&amp;$F60),INDIRECT($F$1&amp;dbP!$D$2&amp;":"&amp;dbP!$D$2),"&gt;="&amp;AX$6,INDIRECT($F$1&amp;dbP!$D$2&amp;":"&amp;dbP!$D$2),"&lt;="&amp;AX$7,INDIRECT($F$1&amp;dbP!$O$2&amp;":"&amp;dbP!$O$2),$H60,INDIRECT($F$1&amp;dbP!$P$2&amp;":"&amp;dbP!$P$2),IF($I60=$J60,"*",$I60),INDIRECT($F$1&amp;dbP!$Q$2&amp;":"&amp;dbP!$Q$2),IF(OR($I60=$J60,"  "&amp;$I60=$J60),"*",RIGHT($J60,LEN($J60)-4)),INDIRECT($F$1&amp;dbP!$AC$2&amp;":"&amp;dbP!$AC$2),RepP!$J$3)</f>
        <v>0</v>
      </c>
      <c r="AY60" s="1">
        <f ca="1">SUMIFS(INDIRECT($F$1&amp;$F60&amp;":"&amp;$F60),INDIRECT($F$1&amp;dbP!$D$2&amp;":"&amp;dbP!$D$2),"&gt;="&amp;AY$6,INDIRECT($F$1&amp;dbP!$D$2&amp;":"&amp;dbP!$D$2),"&lt;="&amp;AY$7,INDIRECT($F$1&amp;dbP!$O$2&amp;":"&amp;dbP!$O$2),$H60,INDIRECT($F$1&amp;dbP!$P$2&amp;":"&amp;dbP!$P$2),IF($I60=$J60,"*",$I60),INDIRECT($F$1&amp;dbP!$Q$2&amp;":"&amp;dbP!$Q$2),IF(OR($I60=$J60,"  "&amp;$I60=$J60),"*",RIGHT($J60,LEN($J60)-4)),INDIRECT($F$1&amp;dbP!$AC$2&amp;":"&amp;dbP!$AC$2),RepP!$J$3)</f>
        <v>0</v>
      </c>
      <c r="AZ60" s="1">
        <f ca="1">SUMIFS(INDIRECT($F$1&amp;$F60&amp;":"&amp;$F60),INDIRECT($F$1&amp;dbP!$D$2&amp;":"&amp;dbP!$D$2),"&gt;="&amp;AZ$6,INDIRECT($F$1&amp;dbP!$D$2&amp;":"&amp;dbP!$D$2),"&lt;="&amp;AZ$7,INDIRECT($F$1&amp;dbP!$O$2&amp;":"&amp;dbP!$O$2),$H60,INDIRECT($F$1&amp;dbP!$P$2&amp;":"&amp;dbP!$P$2),IF($I60=$J60,"*",$I60),INDIRECT($F$1&amp;dbP!$Q$2&amp;":"&amp;dbP!$Q$2),IF(OR($I60=$J60,"  "&amp;$I60=$J60),"*",RIGHT($J60,LEN($J60)-4)),INDIRECT($F$1&amp;dbP!$AC$2&amp;":"&amp;dbP!$AC$2),RepP!$J$3)</f>
        <v>0</v>
      </c>
      <c r="BA60" s="1">
        <f ca="1">SUMIFS(INDIRECT($F$1&amp;$F60&amp;":"&amp;$F60),INDIRECT($F$1&amp;dbP!$D$2&amp;":"&amp;dbP!$D$2),"&gt;="&amp;BA$6,INDIRECT($F$1&amp;dbP!$D$2&amp;":"&amp;dbP!$D$2),"&lt;="&amp;BA$7,INDIRECT($F$1&amp;dbP!$O$2&amp;":"&amp;dbP!$O$2),$H60,INDIRECT($F$1&amp;dbP!$P$2&amp;":"&amp;dbP!$P$2),IF($I60=$J60,"*",$I60),INDIRECT($F$1&amp;dbP!$Q$2&amp;":"&amp;dbP!$Q$2),IF(OR($I60=$J60,"  "&amp;$I60=$J60),"*",RIGHT($J60,LEN($J60)-4)),INDIRECT($F$1&amp;dbP!$AC$2&amp;":"&amp;dbP!$AC$2),RepP!$J$3)</f>
        <v>0</v>
      </c>
      <c r="BB60" s="1">
        <f ca="1">SUMIFS(INDIRECT($F$1&amp;$F60&amp;":"&amp;$F60),INDIRECT($F$1&amp;dbP!$D$2&amp;":"&amp;dbP!$D$2),"&gt;="&amp;BB$6,INDIRECT($F$1&amp;dbP!$D$2&amp;":"&amp;dbP!$D$2),"&lt;="&amp;BB$7,INDIRECT($F$1&amp;dbP!$O$2&amp;":"&amp;dbP!$O$2),$H60,INDIRECT($F$1&amp;dbP!$P$2&amp;":"&amp;dbP!$P$2),IF($I60=$J60,"*",$I60),INDIRECT($F$1&amp;dbP!$Q$2&amp;":"&amp;dbP!$Q$2),IF(OR($I60=$J60,"  "&amp;$I60=$J60),"*",RIGHT($J60,LEN($J60)-4)),INDIRECT($F$1&amp;dbP!$AC$2&amp;":"&amp;dbP!$AC$2),RepP!$J$3)</f>
        <v>0</v>
      </c>
      <c r="BC60" s="1">
        <f ca="1">SUMIFS(INDIRECT($F$1&amp;$F60&amp;":"&amp;$F60),INDIRECT($F$1&amp;dbP!$D$2&amp;":"&amp;dbP!$D$2),"&gt;="&amp;BC$6,INDIRECT($F$1&amp;dbP!$D$2&amp;":"&amp;dbP!$D$2),"&lt;="&amp;BC$7,INDIRECT($F$1&amp;dbP!$O$2&amp;":"&amp;dbP!$O$2),$H60,INDIRECT($F$1&amp;dbP!$P$2&amp;":"&amp;dbP!$P$2),IF($I60=$J60,"*",$I60),INDIRECT($F$1&amp;dbP!$Q$2&amp;":"&amp;dbP!$Q$2),IF(OR($I60=$J60,"  "&amp;$I60=$J60),"*",RIGHT($J60,LEN($J60)-4)),INDIRECT($F$1&amp;dbP!$AC$2&amp;":"&amp;dbP!$AC$2),RepP!$J$3)</f>
        <v>0</v>
      </c>
      <c r="BD60" s="1">
        <f ca="1">SUMIFS(INDIRECT($F$1&amp;$F60&amp;":"&amp;$F60),INDIRECT($F$1&amp;dbP!$D$2&amp;":"&amp;dbP!$D$2),"&gt;="&amp;BD$6,INDIRECT($F$1&amp;dbP!$D$2&amp;":"&amp;dbP!$D$2),"&lt;="&amp;BD$7,INDIRECT($F$1&amp;dbP!$O$2&amp;":"&amp;dbP!$O$2),$H60,INDIRECT($F$1&amp;dbP!$P$2&amp;":"&amp;dbP!$P$2),IF($I60=$J60,"*",$I60),INDIRECT($F$1&amp;dbP!$Q$2&amp;":"&amp;dbP!$Q$2),IF(OR($I60=$J60,"  "&amp;$I60=$J60),"*",RIGHT($J60,LEN($J60)-4)),INDIRECT($F$1&amp;dbP!$AC$2&amp;":"&amp;dbP!$AC$2),RepP!$J$3)</f>
        <v>0</v>
      </c>
      <c r="BE60" s="1">
        <f ca="1">SUMIFS(INDIRECT($F$1&amp;$F60&amp;":"&amp;$F60),INDIRECT($F$1&amp;dbP!$D$2&amp;":"&amp;dbP!$D$2),"&gt;="&amp;BE$6,INDIRECT($F$1&amp;dbP!$D$2&amp;":"&amp;dbP!$D$2),"&lt;="&amp;BE$7,INDIRECT($F$1&amp;dbP!$O$2&amp;":"&amp;dbP!$O$2),$H60,INDIRECT($F$1&amp;dbP!$P$2&amp;":"&amp;dbP!$P$2),IF($I60=$J60,"*",$I60),INDIRECT($F$1&amp;dbP!$Q$2&amp;":"&amp;dbP!$Q$2),IF(OR($I60=$J60,"  "&amp;$I60=$J60),"*",RIGHT($J60,LEN($J60)-4)),INDIRECT($F$1&amp;dbP!$AC$2&amp;":"&amp;dbP!$AC$2),RepP!$J$3)</f>
        <v>0</v>
      </c>
    </row>
    <row r="61" spans="1:57" x14ac:dyDescent="0.3">
      <c r="B61" s="1">
        <f>MAX(B$54:B60)+1</f>
        <v>22</v>
      </c>
      <c r="F61" s="1" t="str">
        <f ca="1">INDIRECT($B$1&amp;Items!H$2&amp;$B61)</f>
        <v>Y</v>
      </c>
      <c r="H61" s="13" t="str">
        <f ca="1">INDIRECT($B$1&amp;Items!E$2&amp;$B61)</f>
        <v>Начисление себестоимостных затрат</v>
      </c>
      <c r="I61" s="13" t="str">
        <f ca="1">IF(INDIRECT($B$1&amp;Items!F$2&amp;$B61)="",H61,INDIRECT($B$1&amp;Items!F$2&amp;$B61))</f>
        <v>Начисление затрат этапа-1 бизнес-процесса</v>
      </c>
      <c r="J61" s="1" t="str">
        <f ca="1">IF(INDIRECT($B$1&amp;Items!G$2&amp;$B61)="",IF(H61&lt;&gt;I61,"  "&amp;I61,I61),"    "&amp;INDIRECT($B$1&amp;Items!G$2&amp;$B61))</f>
        <v xml:space="preserve">    Сырье и материалы-4</v>
      </c>
      <c r="S61" s="1">
        <f ca="1">SUM($U61:INDIRECT(ADDRESS(ROW(),SUMIFS($1:$1,$5:$5,MAX($5:$5)))))</f>
        <v>0</v>
      </c>
      <c r="V61" s="1">
        <f ca="1">SUMIFS(INDIRECT($F$1&amp;$F61&amp;":"&amp;$F61),INDIRECT($F$1&amp;dbP!$D$2&amp;":"&amp;dbP!$D$2),"&gt;="&amp;V$6,INDIRECT($F$1&amp;dbP!$D$2&amp;":"&amp;dbP!$D$2),"&lt;="&amp;V$7,INDIRECT($F$1&amp;dbP!$O$2&amp;":"&amp;dbP!$O$2),$H61,INDIRECT($F$1&amp;dbP!$P$2&amp;":"&amp;dbP!$P$2),IF($I61=$J61,"*",$I61),INDIRECT($F$1&amp;dbP!$Q$2&amp;":"&amp;dbP!$Q$2),IF(OR($I61=$J61,"  "&amp;$I61=$J61),"*",RIGHT($J61,LEN($J61)-4)),INDIRECT($F$1&amp;dbP!$AC$2&amp;":"&amp;dbP!$AC$2),RepP!$J$3)</f>
        <v>0</v>
      </c>
      <c r="W61" s="1">
        <f ca="1">SUMIFS(INDIRECT($F$1&amp;$F61&amp;":"&amp;$F61),INDIRECT($F$1&amp;dbP!$D$2&amp;":"&amp;dbP!$D$2),"&gt;="&amp;W$6,INDIRECT($F$1&amp;dbP!$D$2&amp;":"&amp;dbP!$D$2),"&lt;="&amp;W$7,INDIRECT($F$1&amp;dbP!$O$2&amp;":"&amp;dbP!$O$2),$H61,INDIRECT($F$1&amp;dbP!$P$2&amp;":"&amp;dbP!$P$2),IF($I61=$J61,"*",$I61),INDIRECT($F$1&amp;dbP!$Q$2&amp;":"&amp;dbP!$Q$2),IF(OR($I61=$J61,"  "&amp;$I61=$J61),"*",RIGHT($J61,LEN($J61)-4)),INDIRECT($F$1&amp;dbP!$AC$2&amp;":"&amp;dbP!$AC$2),RepP!$J$3)</f>
        <v>0</v>
      </c>
      <c r="X61" s="1">
        <f ca="1">SUMIFS(INDIRECT($F$1&amp;$F61&amp;":"&amp;$F61),INDIRECT($F$1&amp;dbP!$D$2&amp;":"&amp;dbP!$D$2),"&gt;="&amp;X$6,INDIRECT($F$1&amp;dbP!$D$2&amp;":"&amp;dbP!$D$2),"&lt;="&amp;X$7,INDIRECT($F$1&amp;dbP!$O$2&amp;":"&amp;dbP!$O$2),$H61,INDIRECT($F$1&amp;dbP!$P$2&amp;":"&amp;dbP!$P$2),IF($I61=$J61,"*",$I61),INDIRECT($F$1&amp;dbP!$Q$2&amp;":"&amp;dbP!$Q$2),IF(OR($I61=$J61,"  "&amp;$I61=$J61),"*",RIGHT($J61,LEN($J61)-4)),INDIRECT($F$1&amp;dbP!$AC$2&amp;":"&amp;dbP!$AC$2),RepP!$J$3)</f>
        <v>0</v>
      </c>
      <c r="Y61" s="1">
        <f ca="1">SUMIFS(INDIRECT($F$1&amp;$F61&amp;":"&amp;$F61),INDIRECT($F$1&amp;dbP!$D$2&amp;":"&amp;dbP!$D$2),"&gt;="&amp;Y$6,INDIRECT($F$1&amp;dbP!$D$2&amp;":"&amp;dbP!$D$2),"&lt;="&amp;Y$7,INDIRECT($F$1&amp;dbP!$O$2&amp;":"&amp;dbP!$O$2),$H61,INDIRECT($F$1&amp;dbP!$P$2&amp;":"&amp;dbP!$P$2),IF($I61=$J61,"*",$I61),INDIRECT($F$1&amp;dbP!$Q$2&amp;":"&amp;dbP!$Q$2),IF(OR($I61=$J61,"  "&amp;$I61=$J61),"*",RIGHT($J61,LEN($J61)-4)),INDIRECT($F$1&amp;dbP!$AC$2&amp;":"&amp;dbP!$AC$2),RepP!$J$3)</f>
        <v>0</v>
      </c>
      <c r="Z61" s="1">
        <f ca="1">SUMIFS(INDIRECT($F$1&amp;$F61&amp;":"&amp;$F61),INDIRECT($F$1&amp;dbP!$D$2&amp;":"&amp;dbP!$D$2),"&gt;="&amp;Z$6,INDIRECT($F$1&amp;dbP!$D$2&amp;":"&amp;dbP!$D$2),"&lt;="&amp;Z$7,INDIRECT($F$1&amp;dbP!$O$2&amp;":"&amp;dbP!$O$2),$H61,INDIRECT($F$1&amp;dbP!$P$2&amp;":"&amp;dbP!$P$2),IF($I61=$J61,"*",$I61),INDIRECT($F$1&amp;dbP!$Q$2&amp;":"&amp;dbP!$Q$2),IF(OR($I61=$J61,"  "&amp;$I61=$J61),"*",RIGHT($J61,LEN($J61)-4)),INDIRECT($F$1&amp;dbP!$AC$2&amp;":"&amp;dbP!$AC$2),RepP!$J$3)</f>
        <v>0</v>
      </c>
      <c r="AA61" s="1">
        <f ca="1">SUMIFS(INDIRECT($F$1&amp;$F61&amp;":"&amp;$F61),INDIRECT($F$1&amp;dbP!$D$2&amp;":"&amp;dbP!$D$2),"&gt;="&amp;AA$6,INDIRECT($F$1&amp;dbP!$D$2&amp;":"&amp;dbP!$D$2),"&lt;="&amp;AA$7,INDIRECT($F$1&amp;dbP!$O$2&amp;":"&amp;dbP!$O$2),$H61,INDIRECT($F$1&amp;dbP!$P$2&amp;":"&amp;dbP!$P$2),IF($I61=$J61,"*",$I61),INDIRECT($F$1&amp;dbP!$Q$2&amp;":"&amp;dbP!$Q$2),IF(OR($I61=$J61,"  "&amp;$I61=$J61),"*",RIGHT($J61,LEN($J61)-4)),INDIRECT($F$1&amp;dbP!$AC$2&amp;":"&amp;dbP!$AC$2),RepP!$J$3)</f>
        <v>0</v>
      </c>
      <c r="AB61" s="1">
        <f ca="1">SUMIFS(INDIRECT($F$1&amp;$F61&amp;":"&amp;$F61),INDIRECT($F$1&amp;dbP!$D$2&amp;":"&amp;dbP!$D$2),"&gt;="&amp;AB$6,INDIRECT($F$1&amp;dbP!$D$2&amp;":"&amp;dbP!$D$2),"&lt;="&amp;AB$7,INDIRECT($F$1&amp;dbP!$O$2&amp;":"&amp;dbP!$O$2),$H61,INDIRECT($F$1&amp;dbP!$P$2&amp;":"&amp;dbP!$P$2),IF($I61=$J61,"*",$I61),INDIRECT($F$1&amp;dbP!$Q$2&amp;":"&amp;dbP!$Q$2),IF(OR($I61=$J61,"  "&amp;$I61=$J61),"*",RIGHT($J61,LEN($J61)-4)),INDIRECT($F$1&amp;dbP!$AC$2&amp;":"&amp;dbP!$AC$2),RepP!$J$3)</f>
        <v>0</v>
      </c>
      <c r="AC61" s="1">
        <f ca="1">SUMIFS(INDIRECT($F$1&amp;$F61&amp;":"&amp;$F61),INDIRECT($F$1&amp;dbP!$D$2&amp;":"&amp;dbP!$D$2),"&gt;="&amp;AC$6,INDIRECT($F$1&amp;dbP!$D$2&amp;":"&amp;dbP!$D$2),"&lt;="&amp;AC$7,INDIRECT($F$1&amp;dbP!$O$2&amp;":"&amp;dbP!$O$2),$H61,INDIRECT($F$1&amp;dbP!$P$2&amp;":"&amp;dbP!$P$2),IF($I61=$J61,"*",$I61),INDIRECT($F$1&amp;dbP!$Q$2&amp;":"&amp;dbP!$Q$2),IF(OR($I61=$J61,"  "&amp;$I61=$J61),"*",RIGHT($J61,LEN($J61)-4)),INDIRECT($F$1&amp;dbP!$AC$2&amp;":"&amp;dbP!$AC$2),RepP!$J$3)</f>
        <v>0</v>
      </c>
      <c r="AD61" s="1">
        <f ca="1">SUMIFS(INDIRECT($F$1&amp;$F61&amp;":"&amp;$F61),INDIRECT($F$1&amp;dbP!$D$2&amp;":"&amp;dbP!$D$2),"&gt;="&amp;AD$6,INDIRECT($F$1&amp;dbP!$D$2&amp;":"&amp;dbP!$D$2),"&lt;="&amp;AD$7,INDIRECT($F$1&amp;dbP!$O$2&amp;":"&amp;dbP!$O$2),$H61,INDIRECT($F$1&amp;dbP!$P$2&amp;":"&amp;dbP!$P$2),IF($I61=$J61,"*",$I61),INDIRECT($F$1&amp;dbP!$Q$2&amp;":"&amp;dbP!$Q$2),IF(OR($I61=$J61,"  "&amp;$I61=$J61),"*",RIGHT($J61,LEN($J61)-4)),INDIRECT($F$1&amp;dbP!$AC$2&amp;":"&amp;dbP!$AC$2),RepP!$J$3)</f>
        <v>0</v>
      </c>
      <c r="AE61" s="1">
        <f ca="1">SUMIFS(INDIRECT($F$1&amp;$F61&amp;":"&amp;$F61),INDIRECT($F$1&amp;dbP!$D$2&amp;":"&amp;dbP!$D$2),"&gt;="&amp;AE$6,INDIRECT($F$1&amp;dbP!$D$2&amp;":"&amp;dbP!$D$2),"&lt;="&amp;AE$7,INDIRECT($F$1&amp;dbP!$O$2&amp;":"&amp;dbP!$O$2),$H61,INDIRECT($F$1&amp;dbP!$P$2&amp;":"&amp;dbP!$P$2),IF($I61=$J61,"*",$I61),INDIRECT($F$1&amp;dbP!$Q$2&amp;":"&amp;dbP!$Q$2),IF(OR($I61=$J61,"  "&amp;$I61=$J61),"*",RIGHT($J61,LEN($J61)-4)),INDIRECT($F$1&amp;dbP!$AC$2&amp;":"&amp;dbP!$AC$2),RepP!$J$3)</f>
        <v>0</v>
      </c>
      <c r="AF61" s="1">
        <f ca="1">SUMIFS(INDIRECT($F$1&amp;$F61&amp;":"&amp;$F61),INDIRECT($F$1&amp;dbP!$D$2&amp;":"&amp;dbP!$D$2),"&gt;="&amp;AF$6,INDIRECT($F$1&amp;dbP!$D$2&amp;":"&amp;dbP!$D$2),"&lt;="&amp;AF$7,INDIRECT($F$1&amp;dbP!$O$2&amp;":"&amp;dbP!$O$2),$H61,INDIRECT($F$1&amp;dbP!$P$2&amp;":"&amp;dbP!$P$2),IF($I61=$J61,"*",$I61),INDIRECT($F$1&amp;dbP!$Q$2&amp;":"&amp;dbP!$Q$2),IF(OR($I61=$J61,"  "&amp;$I61=$J61),"*",RIGHT($J61,LEN($J61)-4)),INDIRECT($F$1&amp;dbP!$AC$2&amp;":"&amp;dbP!$AC$2),RepP!$J$3)</f>
        <v>0</v>
      </c>
      <c r="AG61" s="1">
        <f ca="1">SUMIFS(INDIRECT($F$1&amp;$F61&amp;":"&amp;$F61),INDIRECT($F$1&amp;dbP!$D$2&amp;":"&amp;dbP!$D$2),"&gt;="&amp;AG$6,INDIRECT($F$1&amp;dbP!$D$2&amp;":"&amp;dbP!$D$2),"&lt;="&amp;AG$7,INDIRECT($F$1&amp;dbP!$O$2&amp;":"&amp;dbP!$O$2),$H61,INDIRECT($F$1&amp;dbP!$P$2&amp;":"&amp;dbP!$P$2),IF($I61=$J61,"*",$I61),INDIRECT($F$1&amp;dbP!$Q$2&amp;":"&amp;dbP!$Q$2),IF(OR($I61=$J61,"  "&amp;$I61=$J61),"*",RIGHT($J61,LEN($J61)-4)),INDIRECT($F$1&amp;dbP!$AC$2&amp;":"&amp;dbP!$AC$2),RepP!$J$3)</f>
        <v>0</v>
      </c>
      <c r="AH61" s="1">
        <f ca="1">SUMIFS(INDIRECT($F$1&amp;$F61&amp;":"&amp;$F61),INDIRECT($F$1&amp;dbP!$D$2&amp;":"&amp;dbP!$D$2),"&gt;="&amp;AH$6,INDIRECT($F$1&amp;dbP!$D$2&amp;":"&amp;dbP!$D$2),"&lt;="&amp;AH$7,INDIRECT($F$1&amp;dbP!$O$2&amp;":"&amp;dbP!$O$2),$H61,INDIRECT($F$1&amp;dbP!$P$2&amp;":"&amp;dbP!$P$2),IF($I61=$J61,"*",$I61),INDIRECT($F$1&amp;dbP!$Q$2&amp;":"&amp;dbP!$Q$2),IF(OR($I61=$J61,"  "&amp;$I61=$J61),"*",RIGHT($J61,LEN($J61)-4)),INDIRECT($F$1&amp;dbP!$AC$2&amp;":"&amp;dbP!$AC$2),RepP!$J$3)</f>
        <v>0</v>
      </c>
      <c r="AI61" s="1">
        <f ca="1">SUMIFS(INDIRECT($F$1&amp;$F61&amp;":"&amp;$F61),INDIRECT($F$1&amp;dbP!$D$2&amp;":"&amp;dbP!$D$2),"&gt;="&amp;AI$6,INDIRECT($F$1&amp;dbP!$D$2&amp;":"&amp;dbP!$D$2),"&lt;="&amp;AI$7,INDIRECT($F$1&amp;dbP!$O$2&amp;":"&amp;dbP!$O$2),$H61,INDIRECT($F$1&amp;dbP!$P$2&amp;":"&amp;dbP!$P$2),IF($I61=$J61,"*",$I61),INDIRECT($F$1&amp;dbP!$Q$2&amp;":"&amp;dbP!$Q$2),IF(OR($I61=$J61,"  "&amp;$I61=$J61),"*",RIGHT($J61,LEN($J61)-4)),INDIRECT($F$1&amp;dbP!$AC$2&amp;":"&amp;dbP!$AC$2),RepP!$J$3)</f>
        <v>0</v>
      </c>
      <c r="AJ61" s="1">
        <f ca="1">SUMIFS(INDIRECT($F$1&amp;$F61&amp;":"&amp;$F61),INDIRECT($F$1&amp;dbP!$D$2&amp;":"&amp;dbP!$D$2),"&gt;="&amp;AJ$6,INDIRECT($F$1&amp;dbP!$D$2&amp;":"&amp;dbP!$D$2),"&lt;="&amp;AJ$7,INDIRECT($F$1&amp;dbP!$O$2&amp;":"&amp;dbP!$O$2),$H61,INDIRECT($F$1&amp;dbP!$P$2&amp;":"&amp;dbP!$P$2),IF($I61=$J61,"*",$I61),INDIRECT($F$1&amp;dbP!$Q$2&amp;":"&amp;dbP!$Q$2),IF(OR($I61=$J61,"  "&amp;$I61=$J61),"*",RIGHT($J61,LEN($J61)-4)),INDIRECT($F$1&amp;dbP!$AC$2&amp;":"&amp;dbP!$AC$2),RepP!$J$3)</f>
        <v>0</v>
      </c>
      <c r="AK61" s="1">
        <f ca="1">SUMIFS(INDIRECT($F$1&amp;$F61&amp;":"&amp;$F61),INDIRECT($F$1&amp;dbP!$D$2&amp;":"&amp;dbP!$D$2),"&gt;="&amp;AK$6,INDIRECT($F$1&amp;dbP!$D$2&amp;":"&amp;dbP!$D$2),"&lt;="&amp;AK$7,INDIRECT($F$1&amp;dbP!$O$2&amp;":"&amp;dbP!$O$2),$H61,INDIRECT($F$1&amp;dbP!$P$2&amp;":"&amp;dbP!$P$2),IF($I61=$J61,"*",$I61),INDIRECT($F$1&amp;dbP!$Q$2&amp;":"&amp;dbP!$Q$2),IF(OR($I61=$J61,"  "&amp;$I61=$J61),"*",RIGHT($J61,LEN($J61)-4)),INDIRECT($F$1&amp;dbP!$AC$2&amp;":"&amp;dbP!$AC$2),RepP!$J$3)</f>
        <v>0</v>
      </c>
      <c r="AL61" s="1">
        <f ca="1">SUMIFS(INDIRECT($F$1&amp;$F61&amp;":"&amp;$F61),INDIRECT($F$1&amp;dbP!$D$2&amp;":"&amp;dbP!$D$2),"&gt;="&amp;AL$6,INDIRECT($F$1&amp;dbP!$D$2&amp;":"&amp;dbP!$D$2),"&lt;="&amp;AL$7,INDIRECT($F$1&amp;dbP!$O$2&amp;":"&amp;dbP!$O$2),$H61,INDIRECT($F$1&amp;dbP!$P$2&amp;":"&amp;dbP!$P$2),IF($I61=$J61,"*",$I61),INDIRECT($F$1&amp;dbP!$Q$2&amp;":"&amp;dbP!$Q$2),IF(OR($I61=$J61,"  "&amp;$I61=$J61),"*",RIGHT($J61,LEN($J61)-4)),INDIRECT($F$1&amp;dbP!$AC$2&amp;":"&amp;dbP!$AC$2),RepP!$J$3)</f>
        <v>0</v>
      </c>
      <c r="AM61" s="1">
        <f ca="1">SUMIFS(INDIRECT($F$1&amp;$F61&amp;":"&amp;$F61),INDIRECT($F$1&amp;dbP!$D$2&amp;":"&amp;dbP!$D$2),"&gt;="&amp;AM$6,INDIRECT($F$1&amp;dbP!$D$2&amp;":"&amp;dbP!$D$2),"&lt;="&amp;AM$7,INDIRECT($F$1&amp;dbP!$O$2&amp;":"&amp;dbP!$O$2),$H61,INDIRECT($F$1&amp;dbP!$P$2&amp;":"&amp;dbP!$P$2),IF($I61=$J61,"*",$I61),INDIRECT($F$1&amp;dbP!$Q$2&amp;":"&amp;dbP!$Q$2),IF(OR($I61=$J61,"  "&amp;$I61=$J61),"*",RIGHT($J61,LEN($J61)-4)),INDIRECT($F$1&amp;dbP!$AC$2&amp;":"&amp;dbP!$AC$2),RepP!$J$3)</f>
        <v>0</v>
      </c>
      <c r="AN61" s="1">
        <f ca="1">SUMIFS(INDIRECT($F$1&amp;$F61&amp;":"&amp;$F61),INDIRECT($F$1&amp;dbP!$D$2&amp;":"&amp;dbP!$D$2),"&gt;="&amp;AN$6,INDIRECT($F$1&amp;dbP!$D$2&amp;":"&amp;dbP!$D$2),"&lt;="&amp;AN$7,INDIRECT($F$1&amp;dbP!$O$2&amp;":"&amp;dbP!$O$2),$H61,INDIRECT($F$1&amp;dbP!$P$2&amp;":"&amp;dbP!$P$2),IF($I61=$J61,"*",$I61),INDIRECT($F$1&amp;dbP!$Q$2&amp;":"&amp;dbP!$Q$2),IF(OR($I61=$J61,"  "&amp;$I61=$J61),"*",RIGHT($J61,LEN($J61)-4)),INDIRECT($F$1&amp;dbP!$AC$2&amp;":"&amp;dbP!$AC$2),RepP!$J$3)</f>
        <v>0</v>
      </c>
      <c r="AO61" s="1">
        <f ca="1">SUMIFS(INDIRECT($F$1&amp;$F61&amp;":"&amp;$F61),INDIRECT($F$1&amp;dbP!$D$2&amp;":"&amp;dbP!$D$2),"&gt;="&amp;AO$6,INDIRECT($F$1&amp;dbP!$D$2&amp;":"&amp;dbP!$D$2),"&lt;="&amp;AO$7,INDIRECT($F$1&amp;dbP!$O$2&amp;":"&amp;dbP!$O$2),$H61,INDIRECT($F$1&amp;dbP!$P$2&amp;":"&amp;dbP!$P$2),IF($I61=$J61,"*",$I61),INDIRECT($F$1&amp;dbP!$Q$2&amp;":"&amp;dbP!$Q$2),IF(OR($I61=$J61,"  "&amp;$I61=$J61),"*",RIGHT($J61,LEN($J61)-4)),INDIRECT($F$1&amp;dbP!$AC$2&amp;":"&amp;dbP!$AC$2),RepP!$J$3)</f>
        <v>0</v>
      </c>
      <c r="AP61" s="1">
        <f ca="1">SUMIFS(INDIRECT($F$1&amp;$F61&amp;":"&amp;$F61),INDIRECT($F$1&amp;dbP!$D$2&amp;":"&amp;dbP!$D$2),"&gt;="&amp;AP$6,INDIRECT($F$1&amp;dbP!$D$2&amp;":"&amp;dbP!$D$2),"&lt;="&amp;AP$7,INDIRECT($F$1&amp;dbP!$O$2&amp;":"&amp;dbP!$O$2),$H61,INDIRECT($F$1&amp;dbP!$P$2&amp;":"&amp;dbP!$P$2),IF($I61=$J61,"*",$I61),INDIRECT($F$1&amp;dbP!$Q$2&amp;":"&amp;dbP!$Q$2),IF(OR($I61=$J61,"  "&amp;$I61=$J61),"*",RIGHT($J61,LEN($J61)-4)),INDIRECT($F$1&amp;dbP!$AC$2&amp;":"&amp;dbP!$AC$2),RepP!$J$3)</f>
        <v>0</v>
      </c>
      <c r="AQ61" s="1">
        <f ca="1">SUMIFS(INDIRECT($F$1&amp;$F61&amp;":"&amp;$F61),INDIRECT($F$1&amp;dbP!$D$2&amp;":"&amp;dbP!$D$2),"&gt;="&amp;AQ$6,INDIRECT($F$1&amp;dbP!$D$2&amp;":"&amp;dbP!$D$2),"&lt;="&amp;AQ$7,INDIRECT($F$1&amp;dbP!$O$2&amp;":"&amp;dbP!$O$2),$H61,INDIRECT($F$1&amp;dbP!$P$2&amp;":"&amp;dbP!$P$2),IF($I61=$J61,"*",$I61),INDIRECT($F$1&amp;dbP!$Q$2&amp;":"&amp;dbP!$Q$2),IF(OR($I61=$J61,"  "&amp;$I61=$J61),"*",RIGHT($J61,LEN($J61)-4)),INDIRECT($F$1&amp;dbP!$AC$2&amp;":"&amp;dbP!$AC$2),RepP!$J$3)</f>
        <v>0</v>
      </c>
      <c r="AR61" s="1">
        <f ca="1">SUMIFS(INDIRECT($F$1&amp;$F61&amp;":"&amp;$F61),INDIRECT($F$1&amp;dbP!$D$2&amp;":"&amp;dbP!$D$2),"&gt;="&amp;AR$6,INDIRECT($F$1&amp;dbP!$D$2&amp;":"&amp;dbP!$D$2),"&lt;="&amp;AR$7,INDIRECT($F$1&amp;dbP!$O$2&amp;":"&amp;dbP!$O$2),$H61,INDIRECT($F$1&amp;dbP!$P$2&amp;":"&amp;dbP!$P$2),IF($I61=$J61,"*",$I61),INDIRECT($F$1&amp;dbP!$Q$2&amp;":"&amp;dbP!$Q$2),IF(OR($I61=$J61,"  "&amp;$I61=$J61),"*",RIGHT($J61,LEN($J61)-4)),INDIRECT($F$1&amp;dbP!$AC$2&amp;":"&amp;dbP!$AC$2),RepP!$J$3)</f>
        <v>0</v>
      </c>
      <c r="AS61" s="1">
        <f ca="1">SUMIFS(INDIRECT($F$1&amp;$F61&amp;":"&amp;$F61),INDIRECT($F$1&amp;dbP!$D$2&amp;":"&amp;dbP!$D$2),"&gt;="&amp;AS$6,INDIRECT($F$1&amp;dbP!$D$2&amp;":"&amp;dbP!$D$2),"&lt;="&amp;AS$7,INDIRECT($F$1&amp;dbP!$O$2&amp;":"&amp;dbP!$O$2),$H61,INDIRECT($F$1&amp;dbP!$P$2&amp;":"&amp;dbP!$P$2),IF($I61=$J61,"*",$I61),INDIRECT($F$1&amp;dbP!$Q$2&amp;":"&amp;dbP!$Q$2),IF(OR($I61=$J61,"  "&amp;$I61=$J61),"*",RIGHT($J61,LEN($J61)-4)),INDIRECT($F$1&amp;dbP!$AC$2&amp;":"&amp;dbP!$AC$2),RepP!$J$3)</f>
        <v>0</v>
      </c>
      <c r="AT61" s="1">
        <f ca="1">SUMIFS(INDIRECT($F$1&amp;$F61&amp;":"&amp;$F61),INDIRECT($F$1&amp;dbP!$D$2&amp;":"&amp;dbP!$D$2),"&gt;="&amp;AT$6,INDIRECT($F$1&amp;dbP!$D$2&amp;":"&amp;dbP!$D$2),"&lt;="&amp;AT$7,INDIRECT($F$1&amp;dbP!$O$2&amp;":"&amp;dbP!$O$2),$H61,INDIRECT($F$1&amp;dbP!$P$2&amp;":"&amp;dbP!$P$2),IF($I61=$J61,"*",$I61),INDIRECT($F$1&amp;dbP!$Q$2&amp;":"&amp;dbP!$Q$2),IF(OR($I61=$J61,"  "&amp;$I61=$J61),"*",RIGHT($J61,LEN($J61)-4)),INDIRECT($F$1&amp;dbP!$AC$2&amp;":"&amp;dbP!$AC$2),RepP!$J$3)</f>
        <v>0</v>
      </c>
      <c r="AU61" s="1">
        <f ca="1">SUMIFS(INDIRECT($F$1&amp;$F61&amp;":"&amp;$F61),INDIRECT($F$1&amp;dbP!$D$2&amp;":"&amp;dbP!$D$2),"&gt;="&amp;AU$6,INDIRECT($F$1&amp;dbP!$D$2&amp;":"&amp;dbP!$D$2),"&lt;="&amp;AU$7,INDIRECT($F$1&amp;dbP!$O$2&amp;":"&amp;dbP!$O$2),$H61,INDIRECT($F$1&amp;dbP!$P$2&amp;":"&amp;dbP!$P$2),IF($I61=$J61,"*",$I61),INDIRECT($F$1&amp;dbP!$Q$2&amp;":"&amp;dbP!$Q$2),IF(OR($I61=$J61,"  "&amp;$I61=$J61),"*",RIGHT($J61,LEN($J61)-4)),INDIRECT($F$1&amp;dbP!$AC$2&amp;":"&amp;dbP!$AC$2),RepP!$J$3)</f>
        <v>0</v>
      </c>
      <c r="AV61" s="1">
        <f ca="1">SUMIFS(INDIRECT($F$1&amp;$F61&amp;":"&amp;$F61),INDIRECT($F$1&amp;dbP!$D$2&amp;":"&amp;dbP!$D$2),"&gt;="&amp;AV$6,INDIRECT($F$1&amp;dbP!$D$2&amp;":"&amp;dbP!$D$2),"&lt;="&amp;AV$7,INDIRECT($F$1&amp;dbP!$O$2&amp;":"&amp;dbP!$O$2),$H61,INDIRECT($F$1&amp;dbP!$P$2&amp;":"&amp;dbP!$P$2),IF($I61=$J61,"*",$I61),INDIRECT($F$1&amp;dbP!$Q$2&amp;":"&amp;dbP!$Q$2),IF(OR($I61=$J61,"  "&amp;$I61=$J61),"*",RIGHT($J61,LEN($J61)-4)),INDIRECT($F$1&amp;dbP!$AC$2&amp;":"&amp;dbP!$AC$2),RepP!$J$3)</f>
        <v>0</v>
      </c>
      <c r="AW61" s="1">
        <f ca="1">SUMIFS(INDIRECT($F$1&amp;$F61&amp;":"&amp;$F61),INDIRECT($F$1&amp;dbP!$D$2&amp;":"&amp;dbP!$D$2),"&gt;="&amp;AW$6,INDIRECT($F$1&amp;dbP!$D$2&amp;":"&amp;dbP!$D$2),"&lt;="&amp;AW$7,INDIRECT($F$1&amp;dbP!$O$2&amp;":"&amp;dbP!$O$2),$H61,INDIRECT($F$1&amp;dbP!$P$2&amp;":"&amp;dbP!$P$2),IF($I61=$J61,"*",$I61),INDIRECT($F$1&amp;dbP!$Q$2&amp;":"&amp;dbP!$Q$2),IF(OR($I61=$J61,"  "&amp;$I61=$J61),"*",RIGHT($J61,LEN($J61)-4)),INDIRECT($F$1&amp;dbP!$AC$2&amp;":"&amp;dbP!$AC$2),RepP!$J$3)</f>
        <v>0</v>
      </c>
      <c r="AX61" s="1">
        <f ca="1">SUMIFS(INDIRECT($F$1&amp;$F61&amp;":"&amp;$F61),INDIRECT($F$1&amp;dbP!$D$2&amp;":"&amp;dbP!$D$2),"&gt;="&amp;AX$6,INDIRECT($F$1&amp;dbP!$D$2&amp;":"&amp;dbP!$D$2),"&lt;="&amp;AX$7,INDIRECT($F$1&amp;dbP!$O$2&amp;":"&amp;dbP!$O$2),$H61,INDIRECT($F$1&amp;dbP!$P$2&amp;":"&amp;dbP!$P$2),IF($I61=$J61,"*",$I61),INDIRECT($F$1&amp;dbP!$Q$2&amp;":"&amp;dbP!$Q$2),IF(OR($I61=$J61,"  "&amp;$I61=$J61),"*",RIGHT($J61,LEN($J61)-4)),INDIRECT($F$1&amp;dbP!$AC$2&amp;":"&amp;dbP!$AC$2),RepP!$J$3)</f>
        <v>0</v>
      </c>
      <c r="AY61" s="1">
        <f ca="1">SUMIFS(INDIRECT($F$1&amp;$F61&amp;":"&amp;$F61),INDIRECT($F$1&amp;dbP!$D$2&amp;":"&amp;dbP!$D$2),"&gt;="&amp;AY$6,INDIRECT($F$1&amp;dbP!$D$2&amp;":"&amp;dbP!$D$2),"&lt;="&amp;AY$7,INDIRECT($F$1&amp;dbP!$O$2&amp;":"&amp;dbP!$O$2),$H61,INDIRECT($F$1&amp;dbP!$P$2&amp;":"&amp;dbP!$P$2),IF($I61=$J61,"*",$I61),INDIRECT($F$1&amp;dbP!$Q$2&amp;":"&amp;dbP!$Q$2),IF(OR($I61=$J61,"  "&amp;$I61=$J61),"*",RIGHT($J61,LEN($J61)-4)),INDIRECT($F$1&amp;dbP!$AC$2&amp;":"&amp;dbP!$AC$2),RepP!$J$3)</f>
        <v>0</v>
      </c>
      <c r="AZ61" s="1">
        <f ca="1">SUMIFS(INDIRECT($F$1&amp;$F61&amp;":"&amp;$F61),INDIRECT($F$1&amp;dbP!$D$2&amp;":"&amp;dbP!$D$2),"&gt;="&amp;AZ$6,INDIRECT($F$1&amp;dbP!$D$2&amp;":"&amp;dbP!$D$2),"&lt;="&amp;AZ$7,INDIRECT($F$1&amp;dbP!$O$2&amp;":"&amp;dbP!$O$2),$H61,INDIRECT($F$1&amp;dbP!$P$2&amp;":"&amp;dbP!$P$2),IF($I61=$J61,"*",$I61),INDIRECT($F$1&amp;dbP!$Q$2&amp;":"&amp;dbP!$Q$2),IF(OR($I61=$J61,"  "&amp;$I61=$J61),"*",RIGHT($J61,LEN($J61)-4)),INDIRECT($F$1&amp;dbP!$AC$2&amp;":"&amp;dbP!$AC$2),RepP!$J$3)</f>
        <v>0</v>
      </c>
      <c r="BA61" s="1">
        <f ca="1">SUMIFS(INDIRECT($F$1&amp;$F61&amp;":"&amp;$F61),INDIRECT($F$1&amp;dbP!$D$2&amp;":"&amp;dbP!$D$2),"&gt;="&amp;BA$6,INDIRECT($F$1&amp;dbP!$D$2&amp;":"&amp;dbP!$D$2),"&lt;="&amp;BA$7,INDIRECT($F$1&amp;dbP!$O$2&amp;":"&amp;dbP!$O$2),$H61,INDIRECT($F$1&amp;dbP!$P$2&amp;":"&amp;dbP!$P$2),IF($I61=$J61,"*",$I61),INDIRECT($F$1&amp;dbP!$Q$2&amp;":"&amp;dbP!$Q$2),IF(OR($I61=$J61,"  "&amp;$I61=$J61),"*",RIGHT($J61,LEN($J61)-4)),INDIRECT($F$1&amp;dbP!$AC$2&amp;":"&amp;dbP!$AC$2),RepP!$J$3)</f>
        <v>0</v>
      </c>
      <c r="BB61" s="1">
        <f ca="1">SUMIFS(INDIRECT($F$1&amp;$F61&amp;":"&amp;$F61),INDIRECT($F$1&amp;dbP!$D$2&amp;":"&amp;dbP!$D$2),"&gt;="&amp;BB$6,INDIRECT($F$1&amp;dbP!$D$2&amp;":"&amp;dbP!$D$2),"&lt;="&amp;BB$7,INDIRECT($F$1&amp;dbP!$O$2&amp;":"&amp;dbP!$O$2),$H61,INDIRECT($F$1&amp;dbP!$P$2&amp;":"&amp;dbP!$P$2),IF($I61=$J61,"*",$I61),INDIRECT($F$1&amp;dbP!$Q$2&amp;":"&amp;dbP!$Q$2),IF(OR($I61=$J61,"  "&amp;$I61=$J61),"*",RIGHT($J61,LEN($J61)-4)),INDIRECT($F$1&amp;dbP!$AC$2&amp;":"&amp;dbP!$AC$2),RepP!$J$3)</f>
        <v>0</v>
      </c>
      <c r="BC61" s="1">
        <f ca="1">SUMIFS(INDIRECT($F$1&amp;$F61&amp;":"&amp;$F61),INDIRECT($F$1&amp;dbP!$D$2&amp;":"&amp;dbP!$D$2),"&gt;="&amp;BC$6,INDIRECT($F$1&amp;dbP!$D$2&amp;":"&amp;dbP!$D$2),"&lt;="&amp;BC$7,INDIRECT($F$1&amp;dbP!$O$2&amp;":"&amp;dbP!$O$2),$H61,INDIRECT($F$1&amp;dbP!$P$2&amp;":"&amp;dbP!$P$2),IF($I61=$J61,"*",$I61),INDIRECT($F$1&amp;dbP!$Q$2&amp;":"&amp;dbP!$Q$2),IF(OR($I61=$J61,"  "&amp;$I61=$J61),"*",RIGHT($J61,LEN($J61)-4)),INDIRECT($F$1&amp;dbP!$AC$2&amp;":"&amp;dbP!$AC$2),RepP!$J$3)</f>
        <v>0</v>
      </c>
      <c r="BD61" s="1">
        <f ca="1">SUMIFS(INDIRECT($F$1&amp;$F61&amp;":"&amp;$F61),INDIRECT($F$1&amp;dbP!$D$2&amp;":"&amp;dbP!$D$2),"&gt;="&amp;BD$6,INDIRECT($F$1&amp;dbP!$D$2&amp;":"&amp;dbP!$D$2),"&lt;="&amp;BD$7,INDIRECT($F$1&amp;dbP!$O$2&amp;":"&amp;dbP!$O$2),$H61,INDIRECT($F$1&amp;dbP!$P$2&amp;":"&amp;dbP!$P$2),IF($I61=$J61,"*",$I61),INDIRECT($F$1&amp;dbP!$Q$2&amp;":"&amp;dbP!$Q$2),IF(OR($I61=$J61,"  "&amp;$I61=$J61),"*",RIGHT($J61,LEN($J61)-4)),INDIRECT($F$1&amp;dbP!$AC$2&amp;":"&amp;dbP!$AC$2),RepP!$J$3)</f>
        <v>0</v>
      </c>
      <c r="BE61" s="1">
        <f ca="1">SUMIFS(INDIRECT($F$1&amp;$F61&amp;":"&amp;$F61),INDIRECT($F$1&amp;dbP!$D$2&amp;":"&amp;dbP!$D$2),"&gt;="&amp;BE$6,INDIRECT($F$1&amp;dbP!$D$2&amp;":"&amp;dbP!$D$2),"&lt;="&amp;BE$7,INDIRECT($F$1&amp;dbP!$O$2&amp;":"&amp;dbP!$O$2),$H61,INDIRECT($F$1&amp;dbP!$P$2&amp;":"&amp;dbP!$P$2),IF($I61=$J61,"*",$I61),INDIRECT($F$1&amp;dbP!$Q$2&amp;":"&amp;dbP!$Q$2),IF(OR($I61=$J61,"  "&amp;$I61=$J61),"*",RIGHT($J61,LEN($J61)-4)),INDIRECT($F$1&amp;dbP!$AC$2&amp;":"&amp;dbP!$AC$2),RepP!$J$3)</f>
        <v>0</v>
      </c>
    </row>
    <row r="62" spans="1:57" x14ac:dyDescent="0.3">
      <c r="B62" s="1">
        <f>MAX(B$54:B61)+1</f>
        <v>23</v>
      </c>
      <c r="F62" s="1" t="str">
        <f ca="1">INDIRECT($B$1&amp;Items!H$2&amp;$B62)</f>
        <v>Y</v>
      </c>
      <c r="H62" s="13" t="str">
        <f ca="1">INDIRECT($B$1&amp;Items!E$2&amp;$B62)</f>
        <v>Начисление себестоимостных затрат</v>
      </c>
      <c r="I62" s="13" t="str">
        <f ca="1">IF(INDIRECT($B$1&amp;Items!F$2&amp;$B62)="",H62,INDIRECT($B$1&amp;Items!F$2&amp;$B62))</f>
        <v>Начисление затрат этапа-1 бизнес-процесса</v>
      </c>
      <c r="J62" s="1" t="str">
        <f ca="1">IF(INDIRECT($B$1&amp;Items!G$2&amp;$B62)="",IF(H62&lt;&gt;I62,"  "&amp;I62,I62),"    "&amp;INDIRECT($B$1&amp;Items!G$2&amp;$B62))</f>
        <v xml:space="preserve">    Сырье и материалы-5</v>
      </c>
      <c r="S62" s="1">
        <f ca="1">SUM($U62:INDIRECT(ADDRESS(ROW(),SUMIFS($1:$1,$5:$5,MAX($5:$5)))))</f>
        <v>0</v>
      </c>
      <c r="V62" s="1">
        <f ca="1">SUMIFS(INDIRECT($F$1&amp;$F62&amp;":"&amp;$F62),INDIRECT($F$1&amp;dbP!$D$2&amp;":"&amp;dbP!$D$2),"&gt;="&amp;V$6,INDIRECT($F$1&amp;dbP!$D$2&amp;":"&amp;dbP!$D$2),"&lt;="&amp;V$7,INDIRECT($F$1&amp;dbP!$O$2&amp;":"&amp;dbP!$O$2),$H62,INDIRECT($F$1&amp;dbP!$P$2&amp;":"&amp;dbP!$P$2),IF($I62=$J62,"*",$I62),INDIRECT($F$1&amp;dbP!$Q$2&amp;":"&amp;dbP!$Q$2),IF(OR($I62=$J62,"  "&amp;$I62=$J62),"*",RIGHT($J62,LEN($J62)-4)),INDIRECT($F$1&amp;dbP!$AC$2&amp;":"&amp;dbP!$AC$2),RepP!$J$3)</f>
        <v>0</v>
      </c>
      <c r="W62" s="1">
        <f ca="1">SUMIFS(INDIRECT($F$1&amp;$F62&amp;":"&amp;$F62),INDIRECT($F$1&amp;dbP!$D$2&amp;":"&amp;dbP!$D$2),"&gt;="&amp;W$6,INDIRECT($F$1&amp;dbP!$D$2&amp;":"&amp;dbP!$D$2),"&lt;="&amp;W$7,INDIRECT($F$1&amp;dbP!$O$2&amp;":"&amp;dbP!$O$2),$H62,INDIRECT($F$1&amp;dbP!$P$2&amp;":"&amp;dbP!$P$2),IF($I62=$J62,"*",$I62),INDIRECT($F$1&amp;dbP!$Q$2&amp;":"&amp;dbP!$Q$2),IF(OR($I62=$J62,"  "&amp;$I62=$J62),"*",RIGHT($J62,LEN($J62)-4)),INDIRECT($F$1&amp;dbP!$AC$2&amp;":"&amp;dbP!$AC$2),RepP!$J$3)</f>
        <v>0</v>
      </c>
      <c r="X62" s="1">
        <f ca="1">SUMIFS(INDIRECT($F$1&amp;$F62&amp;":"&amp;$F62),INDIRECT($F$1&amp;dbP!$D$2&amp;":"&amp;dbP!$D$2),"&gt;="&amp;X$6,INDIRECT($F$1&amp;dbP!$D$2&amp;":"&amp;dbP!$D$2),"&lt;="&amp;X$7,INDIRECT($F$1&amp;dbP!$O$2&amp;":"&amp;dbP!$O$2),$H62,INDIRECT($F$1&amp;dbP!$P$2&amp;":"&amp;dbP!$P$2),IF($I62=$J62,"*",$I62),INDIRECT($F$1&amp;dbP!$Q$2&amp;":"&amp;dbP!$Q$2),IF(OR($I62=$J62,"  "&amp;$I62=$J62),"*",RIGHT($J62,LEN($J62)-4)),INDIRECT($F$1&amp;dbP!$AC$2&amp;":"&amp;dbP!$AC$2),RepP!$J$3)</f>
        <v>0</v>
      </c>
      <c r="Y62" s="1">
        <f ca="1">SUMIFS(INDIRECT($F$1&amp;$F62&amp;":"&amp;$F62),INDIRECT($F$1&amp;dbP!$D$2&amp;":"&amp;dbP!$D$2),"&gt;="&amp;Y$6,INDIRECT($F$1&amp;dbP!$D$2&amp;":"&amp;dbP!$D$2),"&lt;="&amp;Y$7,INDIRECT($F$1&amp;dbP!$O$2&amp;":"&amp;dbP!$O$2),$H62,INDIRECT($F$1&amp;dbP!$P$2&amp;":"&amp;dbP!$P$2),IF($I62=$J62,"*",$I62),INDIRECT($F$1&amp;dbP!$Q$2&amp;":"&amp;dbP!$Q$2),IF(OR($I62=$J62,"  "&amp;$I62=$J62),"*",RIGHT($J62,LEN($J62)-4)),INDIRECT($F$1&amp;dbP!$AC$2&amp;":"&amp;dbP!$AC$2),RepP!$J$3)</f>
        <v>0</v>
      </c>
      <c r="Z62" s="1">
        <f ca="1">SUMIFS(INDIRECT($F$1&amp;$F62&amp;":"&amp;$F62),INDIRECT($F$1&amp;dbP!$D$2&amp;":"&amp;dbP!$D$2),"&gt;="&amp;Z$6,INDIRECT($F$1&amp;dbP!$D$2&amp;":"&amp;dbP!$D$2),"&lt;="&amp;Z$7,INDIRECT($F$1&amp;dbP!$O$2&amp;":"&amp;dbP!$O$2),$H62,INDIRECT($F$1&amp;dbP!$P$2&amp;":"&amp;dbP!$P$2),IF($I62=$J62,"*",$I62),INDIRECT($F$1&amp;dbP!$Q$2&amp;":"&amp;dbP!$Q$2),IF(OR($I62=$J62,"  "&amp;$I62=$J62),"*",RIGHT($J62,LEN($J62)-4)),INDIRECT($F$1&amp;dbP!$AC$2&amp;":"&amp;dbP!$AC$2),RepP!$J$3)</f>
        <v>0</v>
      </c>
      <c r="AA62" s="1">
        <f ca="1">SUMIFS(INDIRECT($F$1&amp;$F62&amp;":"&amp;$F62),INDIRECT($F$1&amp;dbP!$D$2&amp;":"&amp;dbP!$D$2),"&gt;="&amp;AA$6,INDIRECT($F$1&amp;dbP!$D$2&amp;":"&amp;dbP!$D$2),"&lt;="&amp;AA$7,INDIRECT($F$1&amp;dbP!$O$2&amp;":"&amp;dbP!$O$2),$H62,INDIRECT($F$1&amp;dbP!$P$2&amp;":"&amp;dbP!$P$2),IF($I62=$J62,"*",$I62),INDIRECT($F$1&amp;dbP!$Q$2&amp;":"&amp;dbP!$Q$2),IF(OR($I62=$J62,"  "&amp;$I62=$J62),"*",RIGHT($J62,LEN($J62)-4)),INDIRECT($F$1&amp;dbP!$AC$2&amp;":"&amp;dbP!$AC$2),RepP!$J$3)</f>
        <v>0</v>
      </c>
      <c r="AB62" s="1">
        <f ca="1">SUMIFS(INDIRECT($F$1&amp;$F62&amp;":"&amp;$F62),INDIRECT($F$1&amp;dbP!$D$2&amp;":"&amp;dbP!$D$2),"&gt;="&amp;AB$6,INDIRECT($F$1&amp;dbP!$D$2&amp;":"&amp;dbP!$D$2),"&lt;="&amp;AB$7,INDIRECT($F$1&amp;dbP!$O$2&amp;":"&amp;dbP!$O$2),$H62,INDIRECT($F$1&amp;dbP!$P$2&amp;":"&amp;dbP!$P$2),IF($I62=$J62,"*",$I62),INDIRECT($F$1&amp;dbP!$Q$2&amp;":"&amp;dbP!$Q$2),IF(OR($I62=$J62,"  "&amp;$I62=$J62),"*",RIGHT($J62,LEN($J62)-4)),INDIRECT($F$1&amp;dbP!$AC$2&amp;":"&amp;dbP!$AC$2),RepP!$J$3)</f>
        <v>0</v>
      </c>
      <c r="AC62" s="1">
        <f ca="1">SUMIFS(INDIRECT($F$1&amp;$F62&amp;":"&amp;$F62),INDIRECT($F$1&amp;dbP!$D$2&amp;":"&amp;dbP!$D$2),"&gt;="&amp;AC$6,INDIRECT($F$1&amp;dbP!$D$2&amp;":"&amp;dbP!$D$2),"&lt;="&amp;AC$7,INDIRECT($F$1&amp;dbP!$O$2&amp;":"&amp;dbP!$O$2),$H62,INDIRECT($F$1&amp;dbP!$P$2&amp;":"&amp;dbP!$P$2),IF($I62=$J62,"*",$I62),INDIRECT($F$1&amp;dbP!$Q$2&amp;":"&amp;dbP!$Q$2),IF(OR($I62=$J62,"  "&amp;$I62=$J62),"*",RIGHT($J62,LEN($J62)-4)),INDIRECT($F$1&amp;dbP!$AC$2&amp;":"&amp;dbP!$AC$2),RepP!$J$3)</f>
        <v>0</v>
      </c>
      <c r="AD62" s="1">
        <f ca="1">SUMIFS(INDIRECT($F$1&amp;$F62&amp;":"&amp;$F62),INDIRECT($F$1&amp;dbP!$D$2&amp;":"&amp;dbP!$D$2),"&gt;="&amp;AD$6,INDIRECT($F$1&amp;dbP!$D$2&amp;":"&amp;dbP!$D$2),"&lt;="&amp;AD$7,INDIRECT($F$1&amp;dbP!$O$2&amp;":"&amp;dbP!$O$2),$H62,INDIRECT($F$1&amp;dbP!$P$2&amp;":"&amp;dbP!$P$2),IF($I62=$J62,"*",$I62),INDIRECT($F$1&amp;dbP!$Q$2&amp;":"&amp;dbP!$Q$2),IF(OR($I62=$J62,"  "&amp;$I62=$J62),"*",RIGHT($J62,LEN($J62)-4)),INDIRECT($F$1&amp;dbP!$AC$2&amp;":"&amp;dbP!$AC$2),RepP!$J$3)</f>
        <v>0</v>
      </c>
      <c r="AE62" s="1">
        <f ca="1">SUMIFS(INDIRECT($F$1&amp;$F62&amp;":"&amp;$F62),INDIRECT($F$1&amp;dbP!$D$2&amp;":"&amp;dbP!$D$2),"&gt;="&amp;AE$6,INDIRECT($F$1&amp;dbP!$D$2&amp;":"&amp;dbP!$D$2),"&lt;="&amp;AE$7,INDIRECT($F$1&amp;dbP!$O$2&amp;":"&amp;dbP!$O$2),$H62,INDIRECT($F$1&amp;dbP!$P$2&amp;":"&amp;dbP!$P$2),IF($I62=$J62,"*",$I62),INDIRECT($F$1&amp;dbP!$Q$2&amp;":"&amp;dbP!$Q$2),IF(OR($I62=$J62,"  "&amp;$I62=$J62),"*",RIGHT($J62,LEN($J62)-4)),INDIRECT($F$1&amp;dbP!$AC$2&amp;":"&amp;dbP!$AC$2),RepP!$J$3)</f>
        <v>0</v>
      </c>
      <c r="AF62" s="1">
        <f ca="1">SUMIFS(INDIRECT($F$1&amp;$F62&amp;":"&amp;$F62),INDIRECT($F$1&amp;dbP!$D$2&amp;":"&amp;dbP!$D$2),"&gt;="&amp;AF$6,INDIRECT($F$1&amp;dbP!$D$2&amp;":"&amp;dbP!$D$2),"&lt;="&amp;AF$7,INDIRECT($F$1&amp;dbP!$O$2&amp;":"&amp;dbP!$O$2),$H62,INDIRECT($F$1&amp;dbP!$P$2&amp;":"&amp;dbP!$P$2),IF($I62=$J62,"*",$I62),INDIRECT($F$1&amp;dbP!$Q$2&amp;":"&amp;dbP!$Q$2),IF(OR($I62=$J62,"  "&amp;$I62=$J62),"*",RIGHT($J62,LEN($J62)-4)),INDIRECT($F$1&amp;dbP!$AC$2&amp;":"&amp;dbP!$AC$2),RepP!$J$3)</f>
        <v>0</v>
      </c>
      <c r="AG62" s="1">
        <f ca="1">SUMIFS(INDIRECT($F$1&amp;$F62&amp;":"&amp;$F62),INDIRECT($F$1&amp;dbP!$D$2&amp;":"&amp;dbP!$D$2),"&gt;="&amp;AG$6,INDIRECT($F$1&amp;dbP!$D$2&amp;":"&amp;dbP!$D$2),"&lt;="&amp;AG$7,INDIRECT($F$1&amp;dbP!$O$2&amp;":"&amp;dbP!$O$2),$H62,INDIRECT($F$1&amp;dbP!$P$2&amp;":"&amp;dbP!$P$2),IF($I62=$J62,"*",$I62),INDIRECT($F$1&amp;dbP!$Q$2&amp;":"&amp;dbP!$Q$2),IF(OR($I62=$J62,"  "&amp;$I62=$J62),"*",RIGHT($J62,LEN($J62)-4)),INDIRECT($F$1&amp;dbP!$AC$2&amp;":"&amp;dbP!$AC$2),RepP!$J$3)</f>
        <v>0</v>
      </c>
      <c r="AH62" s="1">
        <f ca="1">SUMIFS(INDIRECT($F$1&amp;$F62&amp;":"&amp;$F62),INDIRECT($F$1&amp;dbP!$D$2&amp;":"&amp;dbP!$D$2),"&gt;="&amp;AH$6,INDIRECT($F$1&amp;dbP!$D$2&amp;":"&amp;dbP!$D$2),"&lt;="&amp;AH$7,INDIRECT($F$1&amp;dbP!$O$2&amp;":"&amp;dbP!$O$2),$H62,INDIRECT($F$1&amp;dbP!$P$2&amp;":"&amp;dbP!$P$2),IF($I62=$J62,"*",$I62),INDIRECT($F$1&amp;dbP!$Q$2&amp;":"&amp;dbP!$Q$2),IF(OR($I62=$J62,"  "&amp;$I62=$J62),"*",RIGHT($J62,LEN($J62)-4)),INDIRECT($F$1&amp;dbP!$AC$2&amp;":"&amp;dbP!$AC$2),RepP!$J$3)</f>
        <v>0</v>
      </c>
      <c r="AI62" s="1">
        <f ca="1">SUMIFS(INDIRECT($F$1&amp;$F62&amp;":"&amp;$F62),INDIRECT($F$1&amp;dbP!$D$2&amp;":"&amp;dbP!$D$2),"&gt;="&amp;AI$6,INDIRECT($F$1&amp;dbP!$D$2&amp;":"&amp;dbP!$D$2),"&lt;="&amp;AI$7,INDIRECT($F$1&amp;dbP!$O$2&amp;":"&amp;dbP!$O$2),$H62,INDIRECT($F$1&amp;dbP!$P$2&amp;":"&amp;dbP!$P$2),IF($I62=$J62,"*",$I62),INDIRECT($F$1&amp;dbP!$Q$2&amp;":"&amp;dbP!$Q$2),IF(OR($I62=$J62,"  "&amp;$I62=$J62),"*",RIGHT($J62,LEN($J62)-4)),INDIRECT($F$1&amp;dbP!$AC$2&amp;":"&amp;dbP!$AC$2),RepP!$J$3)</f>
        <v>0</v>
      </c>
      <c r="AJ62" s="1">
        <f ca="1">SUMIFS(INDIRECT($F$1&amp;$F62&amp;":"&amp;$F62),INDIRECT($F$1&amp;dbP!$D$2&amp;":"&amp;dbP!$D$2),"&gt;="&amp;AJ$6,INDIRECT($F$1&amp;dbP!$D$2&amp;":"&amp;dbP!$D$2),"&lt;="&amp;AJ$7,INDIRECT($F$1&amp;dbP!$O$2&amp;":"&amp;dbP!$O$2),$H62,INDIRECT($F$1&amp;dbP!$P$2&amp;":"&amp;dbP!$P$2),IF($I62=$J62,"*",$I62),INDIRECT($F$1&amp;dbP!$Q$2&amp;":"&amp;dbP!$Q$2),IF(OR($I62=$J62,"  "&amp;$I62=$J62),"*",RIGHT($J62,LEN($J62)-4)),INDIRECT($F$1&amp;dbP!$AC$2&amp;":"&amp;dbP!$AC$2),RepP!$J$3)</f>
        <v>0</v>
      </c>
      <c r="AK62" s="1">
        <f ca="1">SUMIFS(INDIRECT($F$1&amp;$F62&amp;":"&amp;$F62),INDIRECT($F$1&amp;dbP!$D$2&amp;":"&amp;dbP!$D$2),"&gt;="&amp;AK$6,INDIRECT($F$1&amp;dbP!$D$2&amp;":"&amp;dbP!$D$2),"&lt;="&amp;AK$7,INDIRECT($F$1&amp;dbP!$O$2&amp;":"&amp;dbP!$O$2),$H62,INDIRECT($F$1&amp;dbP!$P$2&amp;":"&amp;dbP!$P$2),IF($I62=$J62,"*",$I62),INDIRECT($F$1&amp;dbP!$Q$2&amp;":"&amp;dbP!$Q$2),IF(OR($I62=$J62,"  "&amp;$I62=$J62),"*",RIGHT($J62,LEN($J62)-4)),INDIRECT($F$1&amp;dbP!$AC$2&amp;":"&amp;dbP!$AC$2),RepP!$J$3)</f>
        <v>0</v>
      </c>
      <c r="AL62" s="1">
        <f ca="1">SUMIFS(INDIRECT($F$1&amp;$F62&amp;":"&amp;$F62),INDIRECT($F$1&amp;dbP!$D$2&amp;":"&amp;dbP!$D$2),"&gt;="&amp;AL$6,INDIRECT($F$1&amp;dbP!$D$2&amp;":"&amp;dbP!$D$2),"&lt;="&amp;AL$7,INDIRECT($F$1&amp;dbP!$O$2&amp;":"&amp;dbP!$O$2),$H62,INDIRECT($F$1&amp;dbP!$P$2&amp;":"&amp;dbP!$P$2),IF($I62=$J62,"*",$I62),INDIRECT($F$1&amp;dbP!$Q$2&amp;":"&amp;dbP!$Q$2),IF(OR($I62=$J62,"  "&amp;$I62=$J62),"*",RIGHT($J62,LEN($J62)-4)),INDIRECT($F$1&amp;dbP!$AC$2&amp;":"&amp;dbP!$AC$2),RepP!$J$3)</f>
        <v>0</v>
      </c>
      <c r="AM62" s="1">
        <f ca="1">SUMIFS(INDIRECT($F$1&amp;$F62&amp;":"&amp;$F62),INDIRECT($F$1&amp;dbP!$D$2&amp;":"&amp;dbP!$D$2),"&gt;="&amp;AM$6,INDIRECT($F$1&amp;dbP!$D$2&amp;":"&amp;dbP!$D$2),"&lt;="&amp;AM$7,INDIRECT($F$1&amp;dbP!$O$2&amp;":"&amp;dbP!$O$2),$H62,INDIRECT($F$1&amp;dbP!$P$2&amp;":"&amp;dbP!$P$2),IF($I62=$J62,"*",$I62),INDIRECT($F$1&amp;dbP!$Q$2&amp;":"&amp;dbP!$Q$2),IF(OR($I62=$J62,"  "&amp;$I62=$J62),"*",RIGHT($J62,LEN($J62)-4)),INDIRECT($F$1&amp;dbP!$AC$2&amp;":"&amp;dbP!$AC$2),RepP!$J$3)</f>
        <v>0</v>
      </c>
      <c r="AN62" s="1">
        <f ca="1">SUMIFS(INDIRECT($F$1&amp;$F62&amp;":"&amp;$F62),INDIRECT($F$1&amp;dbP!$D$2&amp;":"&amp;dbP!$D$2),"&gt;="&amp;AN$6,INDIRECT($F$1&amp;dbP!$D$2&amp;":"&amp;dbP!$D$2),"&lt;="&amp;AN$7,INDIRECT($F$1&amp;dbP!$O$2&amp;":"&amp;dbP!$O$2),$H62,INDIRECT($F$1&amp;dbP!$P$2&amp;":"&amp;dbP!$P$2),IF($I62=$J62,"*",$I62),INDIRECT($F$1&amp;dbP!$Q$2&amp;":"&amp;dbP!$Q$2),IF(OR($I62=$J62,"  "&amp;$I62=$J62),"*",RIGHT($J62,LEN($J62)-4)),INDIRECT($F$1&amp;dbP!$AC$2&amp;":"&amp;dbP!$AC$2),RepP!$J$3)</f>
        <v>0</v>
      </c>
      <c r="AO62" s="1">
        <f ca="1">SUMIFS(INDIRECT($F$1&amp;$F62&amp;":"&amp;$F62),INDIRECT($F$1&amp;dbP!$D$2&amp;":"&amp;dbP!$D$2),"&gt;="&amp;AO$6,INDIRECT($F$1&amp;dbP!$D$2&amp;":"&amp;dbP!$D$2),"&lt;="&amp;AO$7,INDIRECT($F$1&amp;dbP!$O$2&amp;":"&amp;dbP!$O$2),$H62,INDIRECT($F$1&amp;dbP!$P$2&amp;":"&amp;dbP!$P$2),IF($I62=$J62,"*",$I62),INDIRECT($F$1&amp;dbP!$Q$2&amp;":"&amp;dbP!$Q$2),IF(OR($I62=$J62,"  "&amp;$I62=$J62),"*",RIGHT($J62,LEN($J62)-4)),INDIRECT($F$1&amp;dbP!$AC$2&amp;":"&amp;dbP!$AC$2),RepP!$J$3)</f>
        <v>0</v>
      </c>
      <c r="AP62" s="1">
        <f ca="1">SUMIFS(INDIRECT($F$1&amp;$F62&amp;":"&amp;$F62),INDIRECT($F$1&amp;dbP!$D$2&amp;":"&amp;dbP!$D$2),"&gt;="&amp;AP$6,INDIRECT($F$1&amp;dbP!$D$2&amp;":"&amp;dbP!$D$2),"&lt;="&amp;AP$7,INDIRECT($F$1&amp;dbP!$O$2&amp;":"&amp;dbP!$O$2),$H62,INDIRECT($F$1&amp;dbP!$P$2&amp;":"&amp;dbP!$P$2),IF($I62=$J62,"*",$I62),INDIRECT($F$1&amp;dbP!$Q$2&amp;":"&amp;dbP!$Q$2),IF(OR($I62=$J62,"  "&amp;$I62=$J62),"*",RIGHT($J62,LEN($J62)-4)),INDIRECT($F$1&amp;dbP!$AC$2&amp;":"&amp;dbP!$AC$2),RepP!$J$3)</f>
        <v>0</v>
      </c>
      <c r="AQ62" s="1">
        <f ca="1">SUMIFS(INDIRECT($F$1&amp;$F62&amp;":"&amp;$F62),INDIRECT($F$1&amp;dbP!$D$2&amp;":"&amp;dbP!$D$2),"&gt;="&amp;AQ$6,INDIRECT($F$1&amp;dbP!$D$2&amp;":"&amp;dbP!$D$2),"&lt;="&amp;AQ$7,INDIRECT($F$1&amp;dbP!$O$2&amp;":"&amp;dbP!$O$2),$H62,INDIRECT($F$1&amp;dbP!$P$2&amp;":"&amp;dbP!$P$2),IF($I62=$J62,"*",$I62),INDIRECT($F$1&amp;dbP!$Q$2&amp;":"&amp;dbP!$Q$2),IF(OR($I62=$J62,"  "&amp;$I62=$J62),"*",RIGHT($J62,LEN($J62)-4)),INDIRECT($F$1&amp;dbP!$AC$2&amp;":"&amp;dbP!$AC$2),RepP!$J$3)</f>
        <v>0</v>
      </c>
      <c r="AR62" s="1">
        <f ca="1">SUMIFS(INDIRECT($F$1&amp;$F62&amp;":"&amp;$F62),INDIRECT($F$1&amp;dbP!$D$2&amp;":"&amp;dbP!$D$2),"&gt;="&amp;AR$6,INDIRECT($F$1&amp;dbP!$D$2&amp;":"&amp;dbP!$D$2),"&lt;="&amp;AR$7,INDIRECT($F$1&amp;dbP!$O$2&amp;":"&amp;dbP!$O$2),$H62,INDIRECT($F$1&amp;dbP!$P$2&amp;":"&amp;dbP!$P$2),IF($I62=$J62,"*",$I62),INDIRECT($F$1&amp;dbP!$Q$2&amp;":"&amp;dbP!$Q$2),IF(OR($I62=$J62,"  "&amp;$I62=$J62),"*",RIGHT($J62,LEN($J62)-4)),INDIRECT($F$1&amp;dbP!$AC$2&amp;":"&amp;dbP!$AC$2),RepP!$J$3)</f>
        <v>0</v>
      </c>
      <c r="AS62" s="1">
        <f ca="1">SUMIFS(INDIRECT($F$1&amp;$F62&amp;":"&amp;$F62),INDIRECT($F$1&amp;dbP!$D$2&amp;":"&amp;dbP!$D$2),"&gt;="&amp;AS$6,INDIRECT($F$1&amp;dbP!$D$2&amp;":"&amp;dbP!$D$2),"&lt;="&amp;AS$7,INDIRECT($F$1&amp;dbP!$O$2&amp;":"&amp;dbP!$O$2),$H62,INDIRECT($F$1&amp;dbP!$P$2&amp;":"&amp;dbP!$P$2),IF($I62=$J62,"*",$I62),INDIRECT($F$1&amp;dbP!$Q$2&amp;":"&amp;dbP!$Q$2),IF(OR($I62=$J62,"  "&amp;$I62=$J62),"*",RIGHT($J62,LEN($J62)-4)),INDIRECT($F$1&amp;dbP!$AC$2&amp;":"&amp;dbP!$AC$2),RepP!$J$3)</f>
        <v>0</v>
      </c>
      <c r="AT62" s="1">
        <f ca="1">SUMIFS(INDIRECT($F$1&amp;$F62&amp;":"&amp;$F62),INDIRECT($F$1&amp;dbP!$D$2&amp;":"&amp;dbP!$D$2),"&gt;="&amp;AT$6,INDIRECT($F$1&amp;dbP!$D$2&amp;":"&amp;dbP!$D$2),"&lt;="&amp;AT$7,INDIRECT($F$1&amp;dbP!$O$2&amp;":"&amp;dbP!$O$2),$H62,INDIRECT($F$1&amp;dbP!$P$2&amp;":"&amp;dbP!$P$2),IF($I62=$J62,"*",$I62),INDIRECT($F$1&amp;dbP!$Q$2&amp;":"&amp;dbP!$Q$2),IF(OR($I62=$J62,"  "&amp;$I62=$J62),"*",RIGHT($J62,LEN($J62)-4)),INDIRECT($F$1&amp;dbP!$AC$2&amp;":"&amp;dbP!$AC$2),RepP!$J$3)</f>
        <v>0</v>
      </c>
      <c r="AU62" s="1">
        <f ca="1">SUMIFS(INDIRECT($F$1&amp;$F62&amp;":"&amp;$F62),INDIRECT($F$1&amp;dbP!$D$2&amp;":"&amp;dbP!$D$2),"&gt;="&amp;AU$6,INDIRECT($F$1&amp;dbP!$D$2&amp;":"&amp;dbP!$D$2),"&lt;="&amp;AU$7,INDIRECT($F$1&amp;dbP!$O$2&amp;":"&amp;dbP!$O$2),$H62,INDIRECT($F$1&amp;dbP!$P$2&amp;":"&amp;dbP!$P$2),IF($I62=$J62,"*",$I62),INDIRECT($F$1&amp;dbP!$Q$2&amp;":"&amp;dbP!$Q$2),IF(OR($I62=$J62,"  "&amp;$I62=$J62),"*",RIGHT($J62,LEN($J62)-4)),INDIRECT($F$1&amp;dbP!$AC$2&amp;":"&amp;dbP!$AC$2),RepP!$J$3)</f>
        <v>0</v>
      </c>
      <c r="AV62" s="1">
        <f ca="1">SUMIFS(INDIRECT($F$1&amp;$F62&amp;":"&amp;$F62),INDIRECT($F$1&amp;dbP!$D$2&amp;":"&amp;dbP!$D$2),"&gt;="&amp;AV$6,INDIRECT($F$1&amp;dbP!$D$2&amp;":"&amp;dbP!$D$2),"&lt;="&amp;AV$7,INDIRECT($F$1&amp;dbP!$O$2&amp;":"&amp;dbP!$O$2),$H62,INDIRECT($F$1&amp;dbP!$P$2&amp;":"&amp;dbP!$P$2),IF($I62=$J62,"*",$I62),INDIRECT($F$1&amp;dbP!$Q$2&amp;":"&amp;dbP!$Q$2),IF(OR($I62=$J62,"  "&amp;$I62=$J62),"*",RIGHT($J62,LEN($J62)-4)),INDIRECT($F$1&amp;dbP!$AC$2&amp;":"&amp;dbP!$AC$2),RepP!$J$3)</f>
        <v>0</v>
      </c>
      <c r="AW62" s="1">
        <f ca="1">SUMIFS(INDIRECT($F$1&amp;$F62&amp;":"&amp;$F62),INDIRECT($F$1&amp;dbP!$D$2&amp;":"&amp;dbP!$D$2),"&gt;="&amp;AW$6,INDIRECT($F$1&amp;dbP!$D$2&amp;":"&amp;dbP!$D$2),"&lt;="&amp;AW$7,INDIRECT($F$1&amp;dbP!$O$2&amp;":"&amp;dbP!$O$2),$H62,INDIRECT($F$1&amp;dbP!$P$2&amp;":"&amp;dbP!$P$2),IF($I62=$J62,"*",$I62),INDIRECT($F$1&amp;dbP!$Q$2&amp;":"&amp;dbP!$Q$2),IF(OR($I62=$J62,"  "&amp;$I62=$J62),"*",RIGHT($J62,LEN($J62)-4)),INDIRECT($F$1&amp;dbP!$AC$2&amp;":"&amp;dbP!$AC$2),RepP!$J$3)</f>
        <v>0</v>
      </c>
      <c r="AX62" s="1">
        <f ca="1">SUMIFS(INDIRECT($F$1&amp;$F62&amp;":"&amp;$F62),INDIRECT($F$1&amp;dbP!$D$2&amp;":"&amp;dbP!$D$2),"&gt;="&amp;AX$6,INDIRECT($F$1&amp;dbP!$D$2&amp;":"&amp;dbP!$D$2),"&lt;="&amp;AX$7,INDIRECT($F$1&amp;dbP!$O$2&amp;":"&amp;dbP!$O$2),$H62,INDIRECT($F$1&amp;dbP!$P$2&amp;":"&amp;dbP!$P$2),IF($I62=$J62,"*",$I62),INDIRECT($F$1&amp;dbP!$Q$2&amp;":"&amp;dbP!$Q$2),IF(OR($I62=$J62,"  "&amp;$I62=$J62),"*",RIGHT($J62,LEN($J62)-4)),INDIRECT($F$1&amp;dbP!$AC$2&amp;":"&amp;dbP!$AC$2),RepP!$J$3)</f>
        <v>0</v>
      </c>
      <c r="AY62" s="1">
        <f ca="1">SUMIFS(INDIRECT($F$1&amp;$F62&amp;":"&amp;$F62),INDIRECT($F$1&amp;dbP!$D$2&amp;":"&amp;dbP!$D$2),"&gt;="&amp;AY$6,INDIRECT($F$1&amp;dbP!$D$2&amp;":"&amp;dbP!$D$2),"&lt;="&amp;AY$7,INDIRECT($F$1&amp;dbP!$O$2&amp;":"&amp;dbP!$O$2),$H62,INDIRECT($F$1&amp;dbP!$P$2&amp;":"&amp;dbP!$P$2),IF($I62=$J62,"*",$I62),INDIRECT($F$1&amp;dbP!$Q$2&amp;":"&amp;dbP!$Q$2),IF(OR($I62=$J62,"  "&amp;$I62=$J62),"*",RIGHT($J62,LEN($J62)-4)),INDIRECT($F$1&amp;dbP!$AC$2&amp;":"&amp;dbP!$AC$2),RepP!$J$3)</f>
        <v>0</v>
      </c>
      <c r="AZ62" s="1">
        <f ca="1">SUMIFS(INDIRECT($F$1&amp;$F62&amp;":"&amp;$F62),INDIRECT($F$1&amp;dbP!$D$2&amp;":"&amp;dbP!$D$2),"&gt;="&amp;AZ$6,INDIRECT($F$1&amp;dbP!$D$2&amp;":"&amp;dbP!$D$2),"&lt;="&amp;AZ$7,INDIRECT($F$1&amp;dbP!$O$2&amp;":"&amp;dbP!$O$2),$H62,INDIRECT($F$1&amp;dbP!$P$2&amp;":"&amp;dbP!$P$2),IF($I62=$J62,"*",$I62),INDIRECT($F$1&amp;dbP!$Q$2&amp;":"&amp;dbP!$Q$2),IF(OR($I62=$J62,"  "&amp;$I62=$J62),"*",RIGHT($J62,LEN($J62)-4)),INDIRECT($F$1&amp;dbP!$AC$2&amp;":"&amp;dbP!$AC$2),RepP!$J$3)</f>
        <v>0</v>
      </c>
      <c r="BA62" s="1">
        <f ca="1">SUMIFS(INDIRECT($F$1&amp;$F62&amp;":"&amp;$F62),INDIRECT($F$1&amp;dbP!$D$2&amp;":"&amp;dbP!$D$2),"&gt;="&amp;BA$6,INDIRECT($F$1&amp;dbP!$D$2&amp;":"&amp;dbP!$D$2),"&lt;="&amp;BA$7,INDIRECT($F$1&amp;dbP!$O$2&amp;":"&amp;dbP!$O$2),$H62,INDIRECT($F$1&amp;dbP!$P$2&amp;":"&amp;dbP!$P$2),IF($I62=$J62,"*",$I62),INDIRECT($F$1&amp;dbP!$Q$2&amp;":"&amp;dbP!$Q$2),IF(OR($I62=$J62,"  "&amp;$I62=$J62),"*",RIGHT($J62,LEN($J62)-4)),INDIRECT($F$1&amp;dbP!$AC$2&amp;":"&amp;dbP!$AC$2),RepP!$J$3)</f>
        <v>0</v>
      </c>
      <c r="BB62" s="1">
        <f ca="1">SUMIFS(INDIRECT($F$1&amp;$F62&amp;":"&amp;$F62),INDIRECT($F$1&amp;dbP!$D$2&amp;":"&amp;dbP!$D$2),"&gt;="&amp;BB$6,INDIRECT($F$1&amp;dbP!$D$2&amp;":"&amp;dbP!$D$2),"&lt;="&amp;BB$7,INDIRECT($F$1&amp;dbP!$O$2&amp;":"&amp;dbP!$O$2),$H62,INDIRECT($F$1&amp;dbP!$P$2&amp;":"&amp;dbP!$P$2),IF($I62=$J62,"*",$I62),INDIRECT($F$1&amp;dbP!$Q$2&amp;":"&amp;dbP!$Q$2),IF(OR($I62=$J62,"  "&amp;$I62=$J62),"*",RIGHT($J62,LEN($J62)-4)),INDIRECT($F$1&amp;dbP!$AC$2&amp;":"&amp;dbP!$AC$2),RepP!$J$3)</f>
        <v>0</v>
      </c>
      <c r="BC62" s="1">
        <f ca="1">SUMIFS(INDIRECT($F$1&amp;$F62&amp;":"&amp;$F62),INDIRECT($F$1&amp;dbP!$D$2&amp;":"&amp;dbP!$D$2),"&gt;="&amp;BC$6,INDIRECT($F$1&amp;dbP!$D$2&amp;":"&amp;dbP!$D$2),"&lt;="&amp;BC$7,INDIRECT($F$1&amp;dbP!$O$2&amp;":"&amp;dbP!$O$2),$H62,INDIRECT($F$1&amp;dbP!$P$2&amp;":"&amp;dbP!$P$2),IF($I62=$J62,"*",$I62),INDIRECT($F$1&amp;dbP!$Q$2&amp;":"&amp;dbP!$Q$2),IF(OR($I62=$J62,"  "&amp;$I62=$J62),"*",RIGHT($J62,LEN($J62)-4)),INDIRECT($F$1&amp;dbP!$AC$2&amp;":"&amp;dbP!$AC$2),RepP!$J$3)</f>
        <v>0</v>
      </c>
      <c r="BD62" s="1">
        <f ca="1">SUMIFS(INDIRECT($F$1&amp;$F62&amp;":"&amp;$F62),INDIRECT($F$1&amp;dbP!$D$2&amp;":"&amp;dbP!$D$2),"&gt;="&amp;BD$6,INDIRECT($F$1&amp;dbP!$D$2&amp;":"&amp;dbP!$D$2),"&lt;="&amp;BD$7,INDIRECT($F$1&amp;dbP!$O$2&amp;":"&amp;dbP!$O$2),$H62,INDIRECT($F$1&amp;dbP!$P$2&amp;":"&amp;dbP!$P$2),IF($I62=$J62,"*",$I62),INDIRECT($F$1&amp;dbP!$Q$2&amp;":"&amp;dbP!$Q$2),IF(OR($I62=$J62,"  "&amp;$I62=$J62),"*",RIGHT($J62,LEN($J62)-4)),INDIRECT($F$1&amp;dbP!$AC$2&amp;":"&amp;dbP!$AC$2),RepP!$J$3)</f>
        <v>0</v>
      </c>
      <c r="BE62" s="1">
        <f ca="1">SUMIFS(INDIRECT($F$1&amp;$F62&amp;":"&amp;$F62),INDIRECT($F$1&amp;dbP!$D$2&amp;":"&amp;dbP!$D$2),"&gt;="&amp;BE$6,INDIRECT($F$1&amp;dbP!$D$2&amp;":"&amp;dbP!$D$2),"&lt;="&amp;BE$7,INDIRECT($F$1&amp;dbP!$O$2&amp;":"&amp;dbP!$O$2),$H62,INDIRECT($F$1&amp;dbP!$P$2&amp;":"&amp;dbP!$P$2),IF($I62=$J62,"*",$I62),INDIRECT($F$1&amp;dbP!$Q$2&amp;":"&amp;dbP!$Q$2),IF(OR($I62=$J62,"  "&amp;$I62=$J62),"*",RIGHT($J62,LEN($J62)-4)),INDIRECT($F$1&amp;dbP!$AC$2&amp;":"&amp;dbP!$AC$2),RepP!$J$3)</f>
        <v>0</v>
      </c>
    </row>
    <row r="63" spans="1:57" x14ac:dyDescent="0.3">
      <c r="B63" s="1">
        <f>MAX(B$54:B62)+1</f>
        <v>24</v>
      </c>
      <c r="F63" s="1" t="str">
        <f ca="1">INDIRECT($B$1&amp;Items!H$2&amp;$B63)</f>
        <v>Y</v>
      </c>
      <c r="H63" s="13" t="str">
        <f ca="1">INDIRECT($B$1&amp;Items!E$2&amp;$B63)</f>
        <v>Начисление себестоимостных затрат</v>
      </c>
      <c r="I63" s="13" t="str">
        <f ca="1">IF(INDIRECT($B$1&amp;Items!F$2&amp;$B63)="",H63,INDIRECT($B$1&amp;Items!F$2&amp;$B63))</f>
        <v>Начисление затрат этапа-1 бизнес-процесса</v>
      </c>
      <c r="J63" s="1" t="str">
        <f ca="1">IF(INDIRECT($B$1&amp;Items!G$2&amp;$B63)="",IF(H63&lt;&gt;I63,"  "&amp;I63,I63),"    "&amp;INDIRECT($B$1&amp;Items!G$2&amp;$B63))</f>
        <v xml:space="preserve">    Сырье и материалы-6</v>
      </c>
      <c r="S63" s="1">
        <f ca="1">SUM($U63:INDIRECT(ADDRESS(ROW(),SUMIFS($1:$1,$5:$5,MAX($5:$5)))))</f>
        <v>1064757</v>
      </c>
      <c r="V63" s="1">
        <f ca="1">SUMIFS(INDIRECT($F$1&amp;$F63&amp;":"&amp;$F63),INDIRECT($F$1&amp;dbP!$D$2&amp;":"&amp;dbP!$D$2),"&gt;="&amp;V$6,INDIRECT($F$1&amp;dbP!$D$2&amp;":"&amp;dbP!$D$2),"&lt;="&amp;V$7,INDIRECT($F$1&amp;dbP!$O$2&amp;":"&amp;dbP!$O$2),$H63,INDIRECT($F$1&amp;dbP!$P$2&amp;":"&amp;dbP!$P$2),IF($I63=$J63,"*",$I63),INDIRECT($F$1&amp;dbP!$Q$2&amp;":"&amp;dbP!$Q$2),IF(OR($I63=$J63,"  "&amp;$I63=$J63),"*",RIGHT($J63,LEN($J63)-4)),INDIRECT($F$1&amp;dbP!$AC$2&amp;":"&amp;dbP!$AC$2),RepP!$J$3)</f>
        <v>0</v>
      </c>
      <c r="W63" s="1">
        <f ca="1">SUMIFS(INDIRECT($F$1&amp;$F63&amp;":"&amp;$F63),INDIRECT($F$1&amp;dbP!$D$2&amp;":"&amp;dbP!$D$2),"&gt;="&amp;W$6,INDIRECT($F$1&amp;dbP!$D$2&amp;":"&amp;dbP!$D$2),"&lt;="&amp;W$7,INDIRECT($F$1&amp;dbP!$O$2&amp;":"&amp;dbP!$O$2),$H63,INDIRECT($F$1&amp;dbP!$P$2&amp;":"&amp;dbP!$P$2),IF($I63=$J63,"*",$I63),INDIRECT($F$1&amp;dbP!$Q$2&amp;":"&amp;dbP!$Q$2),IF(OR($I63=$J63,"  "&amp;$I63=$J63),"*",RIGHT($J63,LEN($J63)-4)),INDIRECT($F$1&amp;dbP!$AC$2&amp;":"&amp;dbP!$AC$2),RepP!$J$3)</f>
        <v>1064757</v>
      </c>
      <c r="X63" s="1">
        <f ca="1">SUMIFS(INDIRECT($F$1&amp;$F63&amp;":"&amp;$F63),INDIRECT($F$1&amp;dbP!$D$2&amp;":"&amp;dbP!$D$2),"&gt;="&amp;X$6,INDIRECT($F$1&amp;dbP!$D$2&amp;":"&amp;dbP!$D$2),"&lt;="&amp;X$7,INDIRECT($F$1&amp;dbP!$O$2&amp;":"&amp;dbP!$O$2),$H63,INDIRECT($F$1&amp;dbP!$P$2&amp;":"&amp;dbP!$P$2),IF($I63=$J63,"*",$I63),INDIRECT($F$1&amp;dbP!$Q$2&amp;":"&amp;dbP!$Q$2),IF(OR($I63=$J63,"  "&amp;$I63=$J63),"*",RIGHT($J63,LEN($J63)-4)),INDIRECT($F$1&amp;dbP!$AC$2&amp;":"&amp;dbP!$AC$2),RepP!$J$3)</f>
        <v>0</v>
      </c>
      <c r="Y63" s="1">
        <f ca="1">SUMIFS(INDIRECT($F$1&amp;$F63&amp;":"&amp;$F63),INDIRECT($F$1&amp;dbP!$D$2&amp;":"&amp;dbP!$D$2),"&gt;="&amp;Y$6,INDIRECT($F$1&amp;dbP!$D$2&amp;":"&amp;dbP!$D$2),"&lt;="&amp;Y$7,INDIRECT($F$1&amp;dbP!$O$2&amp;":"&amp;dbP!$O$2),$H63,INDIRECT($F$1&amp;dbP!$P$2&amp;":"&amp;dbP!$P$2),IF($I63=$J63,"*",$I63),INDIRECT($F$1&amp;dbP!$Q$2&amp;":"&amp;dbP!$Q$2),IF(OR($I63=$J63,"  "&amp;$I63=$J63),"*",RIGHT($J63,LEN($J63)-4)),INDIRECT($F$1&amp;dbP!$AC$2&amp;":"&amp;dbP!$AC$2),RepP!$J$3)</f>
        <v>0</v>
      </c>
      <c r="Z63" s="1">
        <f ca="1">SUMIFS(INDIRECT($F$1&amp;$F63&amp;":"&amp;$F63),INDIRECT($F$1&amp;dbP!$D$2&amp;":"&amp;dbP!$D$2),"&gt;="&amp;Z$6,INDIRECT($F$1&amp;dbP!$D$2&amp;":"&amp;dbP!$D$2),"&lt;="&amp;Z$7,INDIRECT($F$1&amp;dbP!$O$2&amp;":"&amp;dbP!$O$2),$H63,INDIRECT($F$1&amp;dbP!$P$2&amp;":"&amp;dbP!$P$2),IF($I63=$J63,"*",$I63),INDIRECT($F$1&amp;dbP!$Q$2&amp;":"&amp;dbP!$Q$2),IF(OR($I63=$J63,"  "&amp;$I63=$J63),"*",RIGHT($J63,LEN($J63)-4)),INDIRECT($F$1&amp;dbP!$AC$2&amp;":"&amp;dbP!$AC$2),RepP!$J$3)</f>
        <v>0</v>
      </c>
      <c r="AA63" s="1">
        <f ca="1">SUMIFS(INDIRECT($F$1&amp;$F63&amp;":"&amp;$F63),INDIRECT($F$1&amp;dbP!$D$2&amp;":"&amp;dbP!$D$2),"&gt;="&amp;AA$6,INDIRECT($F$1&amp;dbP!$D$2&amp;":"&amp;dbP!$D$2),"&lt;="&amp;AA$7,INDIRECT($F$1&amp;dbP!$O$2&amp;":"&amp;dbP!$O$2),$H63,INDIRECT($F$1&amp;dbP!$P$2&amp;":"&amp;dbP!$P$2),IF($I63=$J63,"*",$I63),INDIRECT($F$1&amp;dbP!$Q$2&amp;":"&amp;dbP!$Q$2),IF(OR($I63=$J63,"  "&amp;$I63=$J63),"*",RIGHT($J63,LEN($J63)-4)),INDIRECT($F$1&amp;dbP!$AC$2&amp;":"&amp;dbP!$AC$2),RepP!$J$3)</f>
        <v>0</v>
      </c>
      <c r="AB63" s="1">
        <f ca="1">SUMIFS(INDIRECT($F$1&amp;$F63&amp;":"&amp;$F63),INDIRECT($F$1&amp;dbP!$D$2&amp;":"&amp;dbP!$D$2),"&gt;="&amp;AB$6,INDIRECT($F$1&amp;dbP!$D$2&amp;":"&amp;dbP!$D$2),"&lt;="&amp;AB$7,INDIRECT($F$1&amp;dbP!$O$2&amp;":"&amp;dbP!$O$2),$H63,INDIRECT($F$1&amp;dbP!$P$2&amp;":"&amp;dbP!$P$2),IF($I63=$J63,"*",$I63),INDIRECT($F$1&amp;dbP!$Q$2&amp;":"&amp;dbP!$Q$2),IF(OR($I63=$J63,"  "&amp;$I63=$J63),"*",RIGHT($J63,LEN($J63)-4)),INDIRECT($F$1&amp;dbP!$AC$2&amp;":"&amp;dbP!$AC$2),RepP!$J$3)</f>
        <v>0</v>
      </c>
      <c r="AC63" s="1">
        <f ca="1">SUMIFS(INDIRECT($F$1&amp;$F63&amp;":"&amp;$F63),INDIRECT($F$1&amp;dbP!$D$2&amp;":"&amp;dbP!$D$2),"&gt;="&amp;AC$6,INDIRECT($F$1&amp;dbP!$D$2&amp;":"&amp;dbP!$D$2),"&lt;="&amp;AC$7,INDIRECT($F$1&amp;dbP!$O$2&amp;":"&amp;dbP!$O$2),$H63,INDIRECT($F$1&amp;dbP!$P$2&amp;":"&amp;dbP!$P$2),IF($I63=$J63,"*",$I63),INDIRECT($F$1&amp;dbP!$Q$2&amp;":"&amp;dbP!$Q$2),IF(OR($I63=$J63,"  "&amp;$I63=$J63),"*",RIGHT($J63,LEN($J63)-4)),INDIRECT($F$1&amp;dbP!$AC$2&amp;":"&amp;dbP!$AC$2),RepP!$J$3)</f>
        <v>0</v>
      </c>
      <c r="AD63" s="1">
        <f ca="1">SUMIFS(INDIRECT($F$1&amp;$F63&amp;":"&amp;$F63),INDIRECT($F$1&amp;dbP!$D$2&amp;":"&amp;dbP!$D$2),"&gt;="&amp;AD$6,INDIRECT($F$1&amp;dbP!$D$2&amp;":"&amp;dbP!$D$2),"&lt;="&amp;AD$7,INDIRECT($F$1&amp;dbP!$O$2&amp;":"&amp;dbP!$O$2),$H63,INDIRECT($F$1&amp;dbP!$P$2&amp;":"&amp;dbP!$P$2),IF($I63=$J63,"*",$I63),INDIRECT($F$1&amp;dbP!$Q$2&amp;":"&amp;dbP!$Q$2),IF(OR($I63=$J63,"  "&amp;$I63=$J63),"*",RIGHT($J63,LEN($J63)-4)),INDIRECT($F$1&amp;dbP!$AC$2&amp;":"&amp;dbP!$AC$2),RepP!$J$3)</f>
        <v>0</v>
      </c>
      <c r="AE63" s="1">
        <f ca="1">SUMIFS(INDIRECT($F$1&amp;$F63&amp;":"&amp;$F63),INDIRECT($F$1&amp;dbP!$D$2&amp;":"&amp;dbP!$D$2),"&gt;="&amp;AE$6,INDIRECT($F$1&amp;dbP!$D$2&amp;":"&amp;dbP!$D$2),"&lt;="&amp;AE$7,INDIRECT($F$1&amp;dbP!$O$2&amp;":"&amp;dbP!$O$2),$H63,INDIRECT($F$1&amp;dbP!$P$2&amp;":"&amp;dbP!$P$2),IF($I63=$J63,"*",$I63),INDIRECT($F$1&amp;dbP!$Q$2&amp;":"&amp;dbP!$Q$2),IF(OR($I63=$J63,"  "&amp;$I63=$J63),"*",RIGHT($J63,LEN($J63)-4)),INDIRECT($F$1&amp;dbP!$AC$2&amp;":"&amp;dbP!$AC$2),RepP!$J$3)</f>
        <v>0</v>
      </c>
      <c r="AF63" s="1">
        <f ca="1">SUMIFS(INDIRECT($F$1&amp;$F63&amp;":"&amp;$F63),INDIRECT($F$1&amp;dbP!$D$2&amp;":"&amp;dbP!$D$2),"&gt;="&amp;AF$6,INDIRECT($F$1&amp;dbP!$D$2&amp;":"&amp;dbP!$D$2),"&lt;="&amp;AF$7,INDIRECT($F$1&amp;dbP!$O$2&amp;":"&amp;dbP!$O$2),$H63,INDIRECT($F$1&amp;dbP!$P$2&amp;":"&amp;dbP!$P$2),IF($I63=$J63,"*",$I63),INDIRECT($F$1&amp;dbP!$Q$2&amp;":"&amp;dbP!$Q$2),IF(OR($I63=$J63,"  "&amp;$I63=$J63),"*",RIGHT($J63,LEN($J63)-4)),INDIRECT($F$1&amp;dbP!$AC$2&amp;":"&amp;dbP!$AC$2),RepP!$J$3)</f>
        <v>0</v>
      </c>
      <c r="AG63" s="1">
        <f ca="1">SUMIFS(INDIRECT($F$1&amp;$F63&amp;":"&amp;$F63),INDIRECT($F$1&amp;dbP!$D$2&amp;":"&amp;dbP!$D$2),"&gt;="&amp;AG$6,INDIRECT($F$1&amp;dbP!$D$2&amp;":"&amp;dbP!$D$2),"&lt;="&amp;AG$7,INDIRECT($F$1&amp;dbP!$O$2&amp;":"&amp;dbP!$O$2),$H63,INDIRECT($F$1&amp;dbP!$P$2&amp;":"&amp;dbP!$P$2),IF($I63=$J63,"*",$I63),INDIRECT($F$1&amp;dbP!$Q$2&amp;":"&amp;dbP!$Q$2),IF(OR($I63=$J63,"  "&amp;$I63=$J63),"*",RIGHT($J63,LEN($J63)-4)),INDIRECT($F$1&amp;dbP!$AC$2&amp;":"&amp;dbP!$AC$2),RepP!$J$3)</f>
        <v>0</v>
      </c>
      <c r="AH63" s="1">
        <f ca="1">SUMIFS(INDIRECT($F$1&amp;$F63&amp;":"&amp;$F63),INDIRECT($F$1&amp;dbP!$D$2&amp;":"&amp;dbP!$D$2),"&gt;="&amp;AH$6,INDIRECT($F$1&amp;dbP!$D$2&amp;":"&amp;dbP!$D$2),"&lt;="&amp;AH$7,INDIRECT($F$1&amp;dbP!$O$2&amp;":"&amp;dbP!$O$2),$H63,INDIRECT($F$1&amp;dbP!$P$2&amp;":"&amp;dbP!$P$2),IF($I63=$J63,"*",$I63),INDIRECT($F$1&amp;dbP!$Q$2&amp;":"&amp;dbP!$Q$2),IF(OR($I63=$J63,"  "&amp;$I63=$J63),"*",RIGHT($J63,LEN($J63)-4)),INDIRECT($F$1&amp;dbP!$AC$2&amp;":"&amp;dbP!$AC$2),RepP!$J$3)</f>
        <v>0</v>
      </c>
      <c r="AI63" s="1">
        <f ca="1">SUMIFS(INDIRECT($F$1&amp;$F63&amp;":"&amp;$F63),INDIRECT($F$1&amp;dbP!$D$2&amp;":"&amp;dbP!$D$2),"&gt;="&amp;AI$6,INDIRECT($F$1&amp;dbP!$D$2&amp;":"&amp;dbP!$D$2),"&lt;="&amp;AI$7,INDIRECT($F$1&amp;dbP!$O$2&amp;":"&amp;dbP!$O$2),$H63,INDIRECT($F$1&amp;dbP!$P$2&amp;":"&amp;dbP!$P$2),IF($I63=$J63,"*",$I63),INDIRECT($F$1&amp;dbP!$Q$2&amp;":"&amp;dbP!$Q$2),IF(OR($I63=$J63,"  "&amp;$I63=$J63),"*",RIGHT($J63,LEN($J63)-4)),INDIRECT($F$1&amp;dbP!$AC$2&amp;":"&amp;dbP!$AC$2),RepP!$J$3)</f>
        <v>0</v>
      </c>
      <c r="AJ63" s="1">
        <f ca="1">SUMIFS(INDIRECT($F$1&amp;$F63&amp;":"&amp;$F63),INDIRECT($F$1&amp;dbP!$D$2&amp;":"&amp;dbP!$D$2),"&gt;="&amp;AJ$6,INDIRECT($F$1&amp;dbP!$D$2&amp;":"&amp;dbP!$D$2),"&lt;="&amp;AJ$7,INDIRECT($F$1&amp;dbP!$O$2&amp;":"&amp;dbP!$O$2),$H63,INDIRECT($F$1&amp;dbP!$P$2&amp;":"&amp;dbP!$P$2),IF($I63=$J63,"*",$I63),INDIRECT($F$1&amp;dbP!$Q$2&amp;":"&amp;dbP!$Q$2),IF(OR($I63=$J63,"  "&amp;$I63=$J63),"*",RIGHT($J63,LEN($J63)-4)),INDIRECT($F$1&amp;dbP!$AC$2&amp;":"&amp;dbP!$AC$2),RepP!$J$3)</f>
        <v>0</v>
      </c>
      <c r="AK63" s="1">
        <f ca="1">SUMIFS(INDIRECT($F$1&amp;$F63&amp;":"&amp;$F63),INDIRECT($F$1&amp;dbP!$D$2&amp;":"&amp;dbP!$D$2),"&gt;="&amp;AK$6,INDIRECT($F$1&amp;dbP!$D$2&amp;":"&amp;dbP!$D$2),"&lt;="&amp;AK$7,INDIRECT($F$1&amp;dbP!$O$2&amp;":"&amp;dbP!$O$2),$H63,INDIRECT($F$1&amp;dbP!$P$2&amp;":"&amp;dbP!$P$2),IF($I63=$J63,"*",$I63),INDIRECT($F$1&amp;dbP!$Q$2&amp;":"&amp;dbP!$Q$2),IF(OR($I63=$J63,"  "&amp;$I63=$J63),"*",RIGHT($J63,LEN($J63)-4)),INDIRECT($F$1&amp;dbP!$AC$2&amp;":"&amp;dbP!$AC$2),RepP!$J$3)</f>
        <v>0</v>
      </c>
      <c r="AL63" s="1">
        <f ca="1">SUMIFS(INDIRECT($F$1&amp;$F63&amp;":"&amp;$F63),INDIRECT($F$1&amp;dbP!$D$2&amp;":"&amp;dbP!$D$2),"&gt;="&amp;AL$6,INDIRECT($F$1&amp;dbP!$D$2&amp;":"&amp;dbP!$D$2),"&lt;="&amp;AL$7,INDIRECT($F$1&amp;dbP!$O$2&amp;":"&amp;dbP!$O$2),$H63,INDIRECT($F$1&amp;dbP!$P$2&amp;":"&amp;dbP!$P$2),IF($I63=$J63,"*",$I63),INDIRECT($F$1&amp;dbP!$Q$2&amp;":"&amp;dbP!$Q$2),IF(OR($I63=$J63,"  "&amp;$I63=$J63),"*",RIGHT($J63,LEN($J63)-4)),INDIRECT($F$1&amp;dbP!$AC$2&amp;":"&amp;dbP!$AC$2),RepP!$J$3)</f>
        <v>0</v>
      </c>
      <c r="AM63" s="1">
        <f ca="1">SUMIFS(INDIRECT($F$1&amp;$F63&amp;":"&amp;$F63),INDIRECT($F$1&amp;dbP!$D$2&amp;":"&amp;dbP!$D$2),"&gt;="&amp;AM$6,INDIRECT($F$1&amp;dbP!$D$2&amp;":"&amp;dbP!$D$2),"&lt;="&amp;AM$7,INDIRECT($F$1&amp;dbP!$O$2&amp;":"&amp;dbP!$O$2),$H63,INDIRECT($F$1&amp;dbP!$P$2&amp;":"&amp;dbP!$P$2),IF($I63=$J63,"*",$I63),INDIRECT($F$1&amp;dbP!$Q$2&amp;":"&amp;dbP!$Q$2),IF(OR($I63=$J63,"  "&amp;$I63=$J63),"*",RIGHT($J63,LEN($J63)-4)),INDIRECT($F$1&amp;dbP!$AC$2&amp;":"&amp;dbP!$AC$2),RepP!$J$3)</f>
        <v>0</v>
      </c>
      <c r="AN63" s="1">
        <f ca="1">SUMIFS(INDIRECT($F$1&amp;$F63&amp;":"&amp;$F63),INDIRECT($F$1&amp;dbP!$D$2&amp;":"&amp;dbP!$D$2),"&gt;="&amp;AN$6,INDIRECT($F$1&amp;dbP!$D$2&amp;":"&amp;dbP!$D$2),"&lt;="&amp;AN$7,INDIRECT($F$1&amp;dbP!$O$2&amp;":"&amp;dbP!$O$2),$H63,INDIRECT($F$1&amp;dbP!$P$2&amp;":"&amp;dbP!$P$2),IF($I63=$J63,"*",$I63),INDIRECT($F$1&amp;dbP!$Q$2&amp;":"&amp;dbP!$Q$2),IF(OR($I63=$J63,"  "&amp;$I63=$J63),"*",RIGHT($J63,LEN($J63)-4)),INDIRECT($F$1&amp;dbP!$AC$2&amp;":"&amp;dbP!$AC$2),RepP!$J$3)</f>
        <v>0</v>
      </c>
      <c r="AO63" s="1">
        <f ca="1">SUMIFS(INDIRECT($F$1&amp;$F63&amp;":"&amp;$F63),INDIRECT($F$1&amp;dbP!$D$2&amp;":"&amp;dbP!$D$2),"&gt;="&amp;AO$6,INDIRECT($F$1&amp;dbP!$D$2&amp;":"&amp;dbP!$D$2),"&lt;="&amp;AO$7,INDIRECT($F$1&amp;dbP!$O$2&amp;":"&amp;dbP!$O$2),$H63,INDIRECT($F$1&amp;dbP!$P$2&amp;":"&amp;dbP!$P$2),IF($I63=$J63,"*",$I63),INDIRECT($F$1&amp;dbP!$Q$2&amp;":"&amp;dbP!$Q$2),IF(OR($I63=$J63,"  "&amp;$I63=$J63),"*",RIGHT($J63,LEN($J63)-4)),INDIRECT($F$1&amp;dbP!$AC$2&amp;":"&amp;dbP!$AC$2),RepP!$J$3)</f>
        <v>0</v>
      </c>
      <c r="AP63" s="1">
        <f ca="1">SUMIFS(INDIRECT($F$1&amp;$F63&amp;":"&amp;$F63),INDIRECT($F$1&amp;dbP!$D$2&amp;":"&amp;dbP!$D$2),"&gt;="&amp;AP$6,INDIRECT($F$1&amp;dbP!$D$2&amp;":"&amp;dbP!$D$2),"&lt;="&amp;AP$7,INDIRECT($F$1&amp;dbP!$O$2&amp;":"&amp;dbP!$O$2),$H63,INDIRECT($F$1&amp;dbP!$P$2&amp;":"&amp;dbP!$P$2),IF($I63=$J63,"*",$I63),INDIRECT($F$1&amp;dbP!$Q$2&amp;":"&amp;dbP!$Q$2),IF(OR($I63=$J63,"  "&amp;$I63=$J63),"*",RIGHT($J63,LEN($J63)-4)),INDIRECT($F$1&amp;dbP!$AC$2&amp;":"&amp;dbP!$AC$2),RepP!$J$3)</f>
        <v>0</v>
      </c>
      <c r="AQ63" s="1">
        <f ca="1">SUMIFS(INDIRECT($F$1&amp;$F63&amp;":"&amp;$F63),INDIRECT($F$1&amp;dbP!$D$2&amp;":"&amp;dbP!$D$2),"&gt;="&amp;AQ$6,INDIRECT($F$1&amp;dbP!$D$2&amp;":"&amp;dbP!$D$2),"&lt;="&amp;AQ$7,INDIRECT($F$1&amp;dbP!$O$2&amp;":"&amp;dbP!$O$2),$H63,INDIRECT($F$1&amp;dbP!$P$2&amp;":"&amp;dbP!$P$2),IF($I63=$J63,"*",$I63),INDIRECT($F$1&amp;dbP!$Q$2&amp;":"&amp;dbP!$Q$2),IF(OR($I63=$J63,"  "&amp;$I63=$J63),"*",RIGHT($J63,LEN($J63)-4)),INDIRECT($F$1&amp;dbP!$AC$2&amp;":"&amp;dbP!$AC$2),RepP!$J$3)</f>
        <v>0</v>
      </c>
      <c r="AR63" s="1">
        <f ca="1">SUMIFS(INDIRECT($F$1&amp;$F63&amp;":"&amp;$F63),INDIRECT($F$1&amp;dbP!$D$2&amp;":"&amp;dbP!$D$2),"&gt;="&amp;AR$6,INDIRECT($F$1&amp;dbP!$D$2&amp;":"&amp;dbP!$D$2),"&lt;="&amp;AR$7,INDIRECT($F$1&amp;dbP!$O$2&amp;":"&amp;dbP!$O$2),$H63,INDIRECT($F$1&amp;dbP!$P$2&amp;":"&amp;dbP!$P$2),IF($I63=$J63,"*",$I63),INDIRECT($F$1&amp;dbP!$Q$2&amp;":"&amp;dbP!$Q$2),IF(OR($I63=$J63,"  "&amp;$I63=$J63),"*",RIGHT($J63,LEN($J63)-4)),INDIRECT($F$1&amp;dbP!$AC$2&amp;":"&amp;dbP!$AC$2),RepP!$J$3)</f>
        <v>0</v>
      </c>
      <c r="AS63" s="1">
        <f ca="1">SUMIFS(INDIRECT($F$1&amp;$F63&amp;":"&amp;$F63),INDIRECT($F$1&amp;dbP!$D$2&amp;":"&amp;dbP!$D$2),"&gt;="&amp;AS$6,INDIRECT($F$1&amp;dbP!$D$2&amp;":"&amp;dbP!$D$2),"&lt;="&amp;AS$7,INDIRECT($F$1&amp;dbP!$O$2&amp;":"&amp;dbP!$O$2),$H63,INDIRECT($F$1&amp;dbP!$P$2&amp;":"&amp;dbP!$P$2),IF($I63=$J63,"*",$I63),INDIRECT($F$1&amp;dbP!$Q$2&amp;":"&amp;dbP!$Q$2),IF(OR($I63=$J63,"  "&amp;$I63=$J63),"*",RIGHT($J63,LEN($J63)-4)),INDIRECT($F$1&amp;dbP!$AC$2&amp;":"&amp;dbP!$AC$2),RepP!$J$3)</f>
        <v>0</v>
      </c>
      <c r="AT63" s="1">
        <f ca="1">SUMIFS(INDIRECT($F$1&amp;$F63&amp;":"&amp;$F63),INDIRECT($F$1&amp;dbP!$D$2&amp;":"&amp;dbP!$D$2),"&gt;="&amp;AT$6,INDIRECT($F$1&amp;dbP!$D$2&amp;":"&amp;dbP!$D$2),"&lt;="&amp;AT$7,INDIRECT($F$1&amp;dbP!$O$2&amp;":"&amp;dbP!$O$2),$H63,INDIRECT($F$1&amp;dbP!$P$2&amp;":"&amp;dbP!$P$2),IF($I63=$J63,"*",$I63),INDIRECT($F$1&amp;dbP!$Q$2&amp;":"&amp;dbP!$Q$2),IF(OR($I63=$J63,"  "&amp;$I63=$J63),"*",RIGHT($J63,LEN($J63)-4)),INDIRECT($F$1&amp;dbP!$AC$2&amp;":"&amp;dbP!$AC$2),RepP!$J$3)</f>
        <v>0</v>
      </c>
      <c r="AU63" s="1">
        <f ca="1">SUMIFS(INDIRECT($F$1&amp;$F63&amp;":"&amp;$F63),INDIRECT($F$1&amp;dbP!$D$2&amp;":"&amp;dbP!$D$2),"&gt;="&amp;AU$6,INDIRECT($F$1&amp;dbP!$D$2&amp;":"&amp;dbP!$D$2),"&lt;="&amp;AU$7,INDIRECT($F$1&amp;dbP!$O$2&amp;":"&amp;dbP!$O$2),$H63,INDIRECT($F$1&amp;dbP!$P$2&amp;":"&amp;dbP!$P$2),IF($I63=$J63,"*",$I63),INDIRECT($F$1&amp;dbP!$Q$2&amp;":"&amp;dbP!$Q$2),IF(OR($I63=$J63,"  "&amp;$I63=$J63),"*",RIGHT($J63,LEN($J63)-4)),INDIRECT($F$1&amp;dbP!$AC$2&amp;":"&amp;dbP!$AC$2),RepP!$J$3)</f>
        <v>0</v>
      </c>
      <c r="AV63" s="1">
        <f ca="1">SUMIFS(INDIRECT($F$1&amp;$F63&amp;":"&amp;$F63),INDIRECT($F$1&amp;dbP!$D$2&amp;":"&amp;dbP!$D$2),"&gt;="&amp;AV$6,INDIRECT($F$1&amp;dbP!$D$2&amp;":"&amp;dbP!$D$2),"&lt;="&amp;AV$7,INDIRECT($F$1&amp;dbP!$O$2&amp;":"&amp;dbP!$O$2),$H63,INDIRECT($F$1&amp;dbP!$P$2&amp;":"&amp;dbP!$P$2),IF($I63=$J63,"*",$I63),INDIRECT($F$1&amp;dbP!$Q$2&amp;":"&amp;dbP!$Q$2),IF(OR($I63=$J63,"  "&amp;$I63=$J63),"*",RIGHT($J63,LEN($J63)-4)),INDIRECT($F$1&amp;dbP!$AC$2&amp;":"&amp;dbP!$AC$2),RepP!$J$3)</f>
        <v>0</v>
      </c>
      <c r="AW63" s="1">
        <f ca="1">SUMIFS(INDIRECT($F$1&amp;$F63&amp;":"&amp;$F63),INDIRECT($F$1&amp;dbP!$D$2&amp;":"&amp;dbP!$D$2),"&gt;="&amp;AW$6,INDIRECT($F$1&amp;dbP!$D$2&amp;":"&amp;dbP!$D$2),"&lt;="&amp;AW$7,INDIRECT($F$1&amp;dbP!$O$2&amp;":"&amp;dbP!$O$2),$H63,INDIRECT($F$1&amp;dbP!$P$2&amp;":"&amp;dbP!$P$2),IF($I63=$J63,"*",$I63),INDIRECT($F$1&amp;dbP!$Q$2&amp;":"&amp;dbP!$Q$2),IF(OR($I63=$J63,"  "&amp;$I63=$J63),"*",RIGHT($J63,LEN($J63)-4)),INDIRECT($F$1&amp;dbP!$AC$2&amp;":"&amp;dbP!$AC$2),RepP!$J$3)</f>
        <v>0</v>
      </c>
      <c r="AX63" s="1">
        <f ca="1">SUMIFS(INDIRECT($F$1&amp;$F63&amp;":"&amp;$F63),INDIRECT($F$1&amp;dbP!$D$2&amp;":"&amp;dbP!$D$2),"&gt;="&amp;AX$6,INDIRECT($F$1&amp;dbP!$D$2&amp;":"&amp;dbP!$D$2),"&lt;="&amp;AX$7,INDIRECT($F$1&amp;dbP!$O$2&amp;":"&amp;dbP!$O$2),$H63,INDIRECT($F$1&amp;dbP!$P$2&amp;":"&amp;dbP!$P$2),IF($I63=$J63,"*",$I63),INDIRECT($F$1&amp;dbP!$Q$2&amp;":"&amp;dbP!$Q$2),IF(OR($I63=$J63,"  "&amp;$I63=$J63),"*",RIGHT($J63,LEN($J63)-4)),INDIRECT($F$1&amp;dbP!$AC$2&amp;":"&amp;dbP!$AC$2),RepP!$J$3)</f>
        <v>0</v>
      </c>
      <c r="AY63" s="1">
        <f ca="1">SUMIFS(INDIRECT($F$1&amp;$F63&amp;":"&amp;$F63),INDIRECT($F$1&amp;dbP!$D$2&amp;":"&amp;dbP!$D$2),"&gt;="&amp;AY$6,INDIRECT($F$1&amp;dbP!$D$2&amp;":"&amp;dbP!$D$2),"&lt;="&amp;AY$7,INDIRECT($F$1&amp;dbP!$O$2&amp;":"&amp;dbP!$O$2),$H63,INDIRECT($F$1&amp;dbP!$P$2&amp;":"&amp;dbP!$P$2),IF($I63=$J63,"*",$I63),INDIRECT($F$1&amp;dbP!$Q$2&amp;":"&amp;dbP!$Q$2),IF(OR($I63=$J63,"  "&amp;$I63=$J63),"*",RIGHT($J63,LEN($J63)-4)),INDIRECT($F$1&amp;dbP!$AC$2&amp;":"&amp;dbP!$AC$2),RepP!$J$3)</f>
        <v>0</v>
      </c>
      <c r="AZ63" s="1">
        <f ca="1">SUMIFS(INDIRECT($F$1&amp;$F63&amp;":"&amp;$F63),INDIRECT($F$1&amp;dbP!$D$2&amp;":"&amp;dbP!$D$2),"&gt;="&amp;AZ$6,INDIRECT($F$1&amp;dbP!$D$2&amp;":"&amp;dbP!$D$2),"&lt;="&amp;AZ$7,INDIRECT($F$1&amp;dbP!$O$2&amp;":"&amp;dbP!$O$2),$H63,INDIRECT($F$1&amp;dbP!$P$2&amp;":"&amp;dbP!$P$2),IF($I63=$J63,"*",$I63),INDIRECT($F$1&amp;dbP!$Q$2&amp;":"&amp;dbP!$Q$2),IF(OR($I63=$J63,"  "&amp;$I63=$J63),"*",RIGHT($J63,LEN($J63)-4)),INDIRECT($F$1&amp;dbP!$AC$2&amp;":"&amp;dbP!$AC$2),RepP!$J$3)</f>
        <v>0</v>
      </c>
      <c r="BA63" s="1">
        <f ca="1">SUMIFS(INDIRECT($F$1&amp;$F63&amp;":"&amp;$F63),INDIRECT($F$1&amp;dbP!$D$2&amp;":"&amp;dbP!$D$2),"&gt;="&amp;BA$6,INDIRECT($F$1&amp;dbP!$D$2&amp;":"&amp;dbP!$D$2),"&lt;="&amp;BA$7,INDIRECT($F$1&amp;dbP!$O$2&amp;":"&amp;dbP!$O$2),$H63,INDIRECT($F$1&amp;dbP!$P$2&amp;":"&amp;dbP!$P$2),IF($I63=$J63,"*",$I63),INDIRECT($F$1&amp;dbP!$Q$2&amp;":"&amp;dbP!$Q$2),IF(OR($I63=$J63,"  "&amp;$I63=$J63),"*",RIGHT($J63,LEN($J63)-4)),INDIRECT($F$1&amp;dbP!$AC$2&amp;":"&amp;dbP!$AC$2),RepP!$J$3)</f>
        <v>0</v>
      </c>
      <c r="BB63" s="1">
        <f ca="1">SUMIFS(INDIRECT($F$1&amp;$F63&amp;":"&amp;$F63),INDIRECT($F$1&amp;dbP!$D$2&amp;":"&amp;dbP!$D$2),"&gt;="&amp;BB$6,INDIRECT($F$1&amp;dbP!$D$2&amp;":"&amp;dbP!$D$2),"&lt;="&amp;BB$7,INDIRECT($F$1&amp;dbP!$O$2&amp;":"&amp;dbP!$O$2),$H63,INDIRECT($F$1&amp;dbP!$P$2&amp;":"&amp;dbP!$P$2),IF($I63=$J63,"*",$I63),INDIRECT($F$1&amp;dbP!$Q$2&amp;":"&amp;dbP!$Q$2),IF(OR($I63=$J63,"  "&amp;$I63=$J63),"*",RIGHT($J63,LEN($J63)-4)),INDIRECT($F$1&amp;dbP!$AC$2&amp;":"&amp;dbP!$AC$2),RepP!$J$3)</f>
        <v>0</v>
      </c>
      <c r="BC63" s="1">
        <f ca="1">SUMIFS(INDIRECT($F$1&amp;$F63&amp;":"&amp;$F63),INDIRECT($F$1&amp;dbP!$D$2&amp;":"&amp;dbP!$D$2),"&gt;="&amp;BC$6,INDIRECT($F$1&amp;dbP!$D$2&amp;":"&amp;dbP!$D$2),"&lt;="&amp;BC$7,INDIRECT($F$1&amp;dbP!$O$2&amp;":"&amp;dbP!$O$2),$H63,INDIRECT($F$1&amp;dbP!$P$2&amp;":"&amp;dbP!$P$2),IF($I63=$J63,"*",$I63),INDIRECT($F$1&amp;dbP!$Q$2&amp;":"&amp;dbP!$Q$2),IF(OR($I63=$J63,"  "&amp;$I63=$J63),"*",RIGHT($J63,LEN($J63)-4)),INDIRECT($F$1&amp;dbP!$AC$2&amp;":"&amp;dbP!$AC$2),RepP!$J$3)</f>
        <v>0</v>
      </c>
      <c r="BD63" s="1">
        <f ca="1">SUMIFS(INDIRECT($F$1&amp;$F63&amp;":"&amp;$F63),INDIRECT($F$1&amp;dbP!$D$2&amp;":"&amp;dbP!$D$2),"&gt;="&amp;BD$6,INDIRECT($F$1&amp;dbP!$D$2&amp;":"&amp;dbP!$D$2),"&lt;="&amp;BD$7,INDIRECT($F$1&amp;dbP!$O$2&amp;":"&amp;dbP!$O$2),$H63,INDIRECT($F$1&amp;dbP!$P$2&amp;":"&amp;dbP!$P$2),IF($I63=$J63,"*",$I63),INDIRECT($F$1&amp;dbP!$Q$2&amp;":"&amp;dbP!$Q$2),IF(OR($I63=$J63,"  "&amp;$I63=$J63),"*",RIGHT($J63,LEN($J63)-4)),INDIRECT($F$1&amp;dbP!$AC$2&amp;":"&amp;dbP!$AC$2),RepP!$J$3)</f>
        <v>0</v>
      </c>
      <c r="BE63" s="1">
        <f ca="1">SUMIFS(INDIRECT($F$1&amp;$F63&amp;":"&amp;$F63),INDIRECT($F$1&amp;dbP!$D$2&amp;":"&amp;dbP!$D$2),"&gt;="&amp;BE$6,INDIRECT($F$1&amp;dbP!$D$2&amp;":"&amp;dbP!$D$2),"&lt;="&amp;BE$7,INDIRECT($F$1&amp;dbP!$O$2&amp;":"&amp;dbP!$O$2),$H63,INDIRECT($F$1&amp;dbP!$P$2&amp;":"&amp;dbP!$P$2),IF($I63=$J63,"*",$I63),INDIRECT($F$1&amp;dbP!$Q$2&amp;":"&amp;dbP!$Q$2),IF(OR($I63=$J63,"  "&amp;$I63=$J63),"*",RIGHT($J63,LEN($J63)-4)),INDIRECT($F$1&amp;dbP!$AC$2&amp;":"&amp;dbP!$AC$2),RepP!$J$3)</f>
        <v>0</v>
      </c>
    </row>
    <row r="64" spans="1:57" x14ac:dyDescent="0.3">
      <c r="B64" s="1">
        <f>MAX(B$54:B63)+1</f>
        <v>25</v>
      </c>
      <c r="F64" s="1" t="str">
        <f ca="1">INDIRECT($B$1&amp;Items!H$2&amp;$B64)</f>
        <v>Y</v>
      </c>
      <c r="H64" s="13" t="str">
        <f ca="1">INDIRECT($B$1&amp;Items!E$2&amp;$B64)</f>
        <v>Начисление себестоимостных затрат</v>
      </c>
      <c r="I64" s="13" t="str">
        <f ca="1">IF(INDIRECT($B$1&amp;Items!F$2&amp;$B64)="",H64,INDIRECT($B$1&amp;Items!F$2&amp;$B64))</f>
        <v>Начисление затрат этапа-1 бизнес-процесса</v>
      </c>
      <c r="J64" s="1" t="str">
        <f ca="1">IF(INDIRECT($B$1&amp;Items!G$2&amp;$B64)="",IF(H64&lt;&gt;I64,"  "&amp;I64,I64),"    "&amp;INDIRECT($B$1&amp;Items!G$2&amp;$B64))</f>
        <v xml:space="preserve">    Сырье и материалы-7</v>
      </c>
      <c r="S64" s="1">
        <f ca="1">SUM($U64:INDIRECT(ADDRESS(ROW(),SUMIFS($1:$1,$5:$5,MAX($5:$5)))))</f>
        <v>0</v>
      </c>
      <c r="V64" s="1">
        <f ca="1">SUMIFS(INDIRECT($F$1&amp;$F64&amp;":"&amp;$F64),INDIRECT($F$1&amp;dbP!$D$2&amp;":"&amp;dbP!$D$2),"&gt;="&amp;V$6,INDIRECT($F$1&amp;dbP!$D$2&amp;":"&amp;dbP!$D$2),"&lt;="&amp;V$7,INDIRECT($F$1&amp;dbP!$O$2&amp;":"&amp;dbP!$O$2),$H64,INDIRECT($F$1&amp;dbP!$P$2&amp;":"&amp;dbP!$P$2),IF($I64=$J64,"*",$I64),INDIRECT($F$1&amp;dbP!$Q$2&amp;":"&amp;dbP!$Q$2),IF(OR($I64=$J64,"  "&amp;$I64=$J64),"*",RIGHT($J64,LEN($J64)-4)),INDIRECT($F$1&amp;dbP!$AC$2&amp;":"&amp;dbP!$AC$2),RepP!$J$3)</f>
        <v>0</v>
      </c>
      <c r="W64" s="1">
        <f ca="1">SUMIFS(INDIRECT($F$1&amp;$F64&amp;":"&amp;$F64),INDIRECT($F$1&amp;dbP!$D$2&amp;":"&amp;dbP!$D$2),"&gt;="&amp;W$6,INDIRECT($F$1&amp;dbP!$D$2&amp;":"&amp;dbP!$D$2),"&lt;="&amp;W$7,INDIRECT($F$1&amp;dbP!$O$2&amp;":"&amp;dbP!$O$2),$H64,INDIRECT($F$1&amp;dbP!$P$2&amp;":"&amp;dbP!$P$2),IF($I64=$J64,"*",$I64),INDIRECT($F$1&amp;dbP!$Q$2&amp;":"&amp;dbP!$Q$2),IF(OR($I64=$J64,"  "&amp;$I64=$J64),"*",RIGHT($J64,LEN($J64)-4)),INDIRECT($F$1&amp;dbP!$AC$2&amp;":"&amp;dbP!$AC$2),RepP!$J$3)</f>
        <v>0</v>
      </c>
      <c r="X64" s="1">
        <f ca="1">SUMIFS(INDIRECT($F$1&amp;$F64&amp;":"&amp;$F64),INDIRECT($F$1&amp;dbP!$D$2&amp;":"&amp;dbP!$D$2),"&gt;="&amp;X$6,INDIRECT($F$1&amp;dbP!$D$2&amp;":"&amp;dbP!$D$2),"&lt;="&amp;X$7,INDIRECT($F$1&amp;dbP!$O$2&amp;":"&amp;dbP!$O$2),$H64,INDIRECT($F$1&amp;dbP!$P$2&amp;":"&amp;dbP!$P$2),IF($I64=$J64,"*",$I64),INDIRECT($F$1&amp;dbP!$Q$2&amp;":"&amp;dbP!$Q$2),IF(OR($I64=$J64,"  "&amp;$I64=$J64),"*",RIGHT($J64,LEN($J64)-4)),INDIRECT($F$1&amp;dbP!$AC$2&amp;":"&amp;dbP!$AC$2),RepP!$J$3)</f>
        <v>0</v>
      </c>
      <c r="Y64" s="1">
        <f ca="1">SUMIFS(INDIRECT($F$1&amp;$F64&amp;":"&amp;$F64),INDIRECT($F$1&amp;dbP!$D$2&amp;":"&amp;dbP!$D$2),"&gt;="&amp;Y$6,INDIRECT($F$1&amp;dbP!$D$2&amp;":"&amp;dbP!$D$2),"&lt;="&amp;Y$7,INDIRECT($F$1&amp;dbP!$O$2&amp;":"&amp;dbP!$O$2),$H64,INDIRECT($F$1&amp;dbP!$P$2&amp;":"&amp;dbP!$P$2),IF($I64=$J64,"*",$I64),INDIRECT($F$1&amp;dbP!$Q$2&amp;":"&amp;dbP!$Q$2),IF(OR($I64=$J64,"  "&amp;$I64=$J64),"*",RIGHT($J64,LEN($J64)-4)),INDIRECT($F$1&amp;dbP!$AC$2&amp;":"&amp;dbP!$AC$2),RepP!$J$3)</f>
        <v>0</v>
      </c>
      <c r="Z64" s="1">
        <f ca="1">SUMIFS(INDIRECT($F$1&amp;$F64&amp;":"&amp;$F64),INDIRECT($F$1&amp;dbP!$D$2&amp;":"&amp;dbP!$D$2),"&gt;="&amp;Z$6,INDIRECT($F$1&amp;dbP!$D$2&amp;":"&amp;dbP!$D$2),"&lt;="&amp;Z$7,INDIRECT($F$1&amp;dbP!$O$2&amp;":"&amp;dbP!$O$2),$H64,INDIRECT($F$1&amp;dbP!$P$2&amp;":"&amp;dbP!$P$2),IF($I64=$J64,"*",$I64),INDIRECT($F$1&amp;dbP!$Q$2&amp;":"&amp;dbP!$Q$2),IF(OR($I64=$J64,"  "&amp;$I64=$J64),"*",RIGHT($J64,LEN($J64)-4)),INDIRECT($F$1&amp;dbP!$AC$2&amp;":"&amp;dbP!$AC$2),RepP!$J$3)</f>
        <v>0</v>
      </c>
      <c r="AA64" s="1">
        <f ca="1">SUMIFS(INDIRECT($F$1&amp;$F64&amp;":"&amp;$F64),INDIRECT($F$1&amp;dbP!$D$2&amp;":"&amp;dbP!$D$2),"&gt;="&amp;AA$6,INDIRECT($F$1&amp;dbP!$D$2&amp;":"&amp;dbP!$D$2),"&lt;="&amp;AA$7,INDIRECT($F$1&amp;dbP!$O$2&amp;":"&amp;dbP!$O$2),$H64,INDIRECT($F$1&amp;dbP!$P$2&amp;":"&amp;dbP!$P$2),IF($I64=$J64,"*",$I64),INDIRECT($F$1&amp;dbP!$Q$2&amp;":"&amp;dbP!$Q$2),IF(OR($I64=$J64,"  "&amp;$I64=$J64),"*",RIGHT($J64,LEN($J64)-4)),INDIRECT($F$1&amp;dbP!$AC$2&amp;":"&amp;dbP!$AC$2),RepP!$J$3)</f>
        <v>0</v>
      </c>
      <c r="AB64" s="1">
        <f ca="1">SUMIFS(INDIRECT($F$1&amp;$F64&amp;":"&amp;$F64),INDIRECT($F$1&amp;dbP!$D$2&amp;":"&amp;dbP!$D$2),"&gt;="&amp;AB$6,INDIRECT($F$1&amp;dbP!$D$2&amp;":"&amp;dbP!$D$2),"&lt;="&amp;AB$7,INDIRECT($F$1&amp;dbP!$O$2&amp;":"&amp;dbP!$O$2),$H64,INDIRECT($F$1&amp;dbP!$P$2&amp;":"&amp;dbP!$P$2),IF($I64=$J64,"*",$I64),INDIRECT($F$1&amp;dbP!$Q$2&amp;":"&amp;dbP!$Q$2),IF(OR($I64=$J64,"  "&amp;$I64=$J64),"*",RIGHT($J64,LEN($J64)-4)),INDIRECT($F$1&amp;dbP!$AC$2&amp;":"&amp;dbP!$AC$2),RepP!$J$3)</f>
        <v>0</v>
      </c>
      <c r="AC64" s="1">
        <f ca="1">SUMIFS(INDIRECT($F$1&amp;$F64&amp;":"&amp;$F64),INDIRECT($F$1&amp;dbP!$D$2&amp;":"&amp;dbP!$D$2),"&gt;="&amp;AC$6,INDIRECT($F$1&amp;dbP!$D$2&amp;":"&amp;dbP!$D$2),"&lt;="&amp;AC$7,INDIRECT($F$1&amp;dbP!$O$2&amp;":"&amp;dbP!$O$2),$H64,INDIRECT($F$1&amp;dbP!$P$2&amp;":"&amp;dbP!$P$2),IF($I64=$J64,"*",$I64),INDIRECT($F$1&amp;dbP!$Q$2&amp;":"&amp;dbP!$Q$2),IF(OR($I64=$J64,"  "&amp;$I64=$J64),"*",RIGHT($J64,LEN($J64)-4)),INDIRECT($F$1&amp;dbP!$AC$2&amp;":"&amp;dbP!$AC$2),RepP!$J$3)</f>
        <v>0</v>
      </c>
      <c r="AD64" s="1">
        <f ca="1">SUMIFS(INDIRECT($F$1&amp;$F64&amp;":"&amp;$F64),INDIRECT($F$1&amp;dbP!$D$2&amp;":"&amp;dbP!$D$2),"&gt;="&amp;AD$6,INDIRECT($F$1&amp;dbP!$D$2&amp;":"&amp;dbP!$D$2),"&lt;="&amp;AD$7,INDIRECT($F$1&amp;dbP!$O$2&amp;":"&amp;dbP!$O$2),$H64,INDIRECT($F$1&amp;dbP!$P$2&amp;":"&amp;dbP!$P$2),IF($I64=$J64,"*",$I64),INDIRECT($F$1&amp;dbP!$Q$2&amp;":"&amp;dbP!$Q$2),IF(OR($I64=$J64,"  "&amp;$I64=$J64),"*",RIGHT($J64,LEN($J64)-4)),INDIRECT($F$1&amp;dbP!$AC$2&amp;":"&amp;dbP!$AC$2),RepP!$J$3)</f>
        <v>0</v>
      </c>
      <c r="AE64" s="1">
        <f ca="1">SUMIFS(INDIRECT($F$1&amp;$F64&amp;":"&amp;$F64),INDIRECT($F$1&amp;dbP!$D$2&amp;":"&amp;dbP!$D$2),"&gt;="&amp;AE$6,INDIRECT($F$1&amp;dbP!$D$2&amp;":"&amp;dbP!$D$2),"&lt;="&amp;AE$7,INDIRECT($F$1&amp;dbP!$O$2&amp;":"&amp;dbP!$O$2),$H64,INDIRECT($F$1&amp;dbP!$P$2&amp;":"&amp;dbP!$P$2),IF($I64=$J64,"*",$I64),INDIRECT($F$1&amp;dbP!$Q$2&amp;":"&amp;dbP!$Q$2),IF(OR($I64=$J64,"  "&amp;$I64=$J64),"*",RIGHT($J64,LEN($J64)-4)),INDIRECT($F$1&amp;dbP!$AC$2&amp;":"&amp;dbP!$AC$2),RepP!$J$3)</f>
        <v>0</v>
      </c>
      <c r="AF64" s="1">
        <f ca="1">SUMIFS(INDIRECT($F$1&amp;$F64&amp;":"&amp;$F64),INDIRECT($F$1&amp;dbP!$D$2&amp;":"&amp;dbP!$D$2),"&gt;="&amp;AF$6,INDIRECT($F$1&amp;dbP!$D$2&amp;":"&amp;dbP!$D$2),"&lt;="&amp;AF$7,INDIRECT($F$1&amp;dbP!$O$2&amp;":"&amp;dbP!$O$2),$H64,INDIRECT($F$1&amp;dbP!$P$2&amp;":"&amp;dbP!$P$2),IF($I64=$J64,"*",$I64),INDIRECT($F$1&amp;dbP!$Q$2&amp;":"&amp;dbP!$Q$2),IF(OR($I64=$J64,"  "&amp;$I64=$J64),"*",RIGHT($J64,LEN($J64)-4)),INDIRECT($F$1&amp;dbP!$AC$2&amp;":"&amp;dbP!$AC$2),RepP!$J$3)</f>
        <v>0</v>
      </c>
      <c r="AG64" s="1">
        <f ca="1">SUMIFS(INDIRECT($F$1&amp;$F64&amp;":"&amp;$F64),INDIRECT($F$1&amp;dbP!$D$2&amp;":"&amp;dbP!$D$2),"&gt;="&amp;AG$6,INDIRECT($F$1&amp;dbP!$D$2&amp;":"&amp;dbP!$D$2),"&lt;="&amp;AG$7,INDIRECT($F$1&amp;dbP!$O$2&amp;":"&amp;dbP!$O$2),$H64,INDIRECT($F$1&amp;dbP!$P$2&amp;":"&amp;dbP!$P$2),IF($I64=$J64,"*",$I64),INDIRECT($F$1&amp;dbP!$Q$2&amp;":"&amp;dbP!$Q$2),IF(OR($I64=$J64,"  "&amp;$I64=$J64),"*",RIGHT($J64,LEN($J64)-4)),INDIRECT($F$1&amp;dbP!$AC$2&amp;":"&amp;dbP!$AC$2),RepP!$J$3)</f>
        <v>0</v>
      </c>
      <c r="AH64" s="1">
        <f ca="1">SUMIFS(INDIRECT($F$1&amp;$F64&amp;":"&amp;$F64),INDIRECT($F$1&amp;dbP!$D$2&amp;":"&amp;dbP!$D$2),"&gt;="&amp;AH$6,INDIRECT($F$1&amp;dbP!$D$2&amp;":"&amp;dbP!$D$2),"&lt;="&amp;AH$7,INDIRECT($F$1&amp;dbP!$O$2&amp;":"&amp;dbP!$O$2),$H64,INDIRECT($F$1&amp;dbP!$P$2&amp;":"&amp;dbP!$P$2),IF($I64=$J64,"*",$I64),INDIRECT($F$1&amp;dbP!$Q$2&amp;":"&amp;dbP!$Q$2),IF(OR($I64=$J64,"  "&amp;$I64=$J64),"*",RIGHT($J64,LEN($J64)-4)),INDIRECT($F$1&amp;dbP!$AC$2&amp;":"&amp;dbP!$AC$2),RepP!$J$3)</f>
        <v>0</v>
      </c>
      <c r="AI64" s="1">
        <f ca="1">SUMIFS(INDIRECT($F$1&amp;$F64&amp;":"&amp;$F64),INDIRECT($F$1&amp;dbP!$D$2&amp;":"&amp;dbP!$D$2),"&gt;="&amp;AI$6,INDIRECT($F$1&amp;dbP!$D$2&amp;":"&amp;dbP!$D$2),"&lt;="&amp;AI$7,INDIRECT($F$1&amp;dbP!$O$2&amp;":"&amp;dbP!$O$2),$H64,INDIRECT($F$1&amp;dbP!$P$2&amp;":"&amp;dbP!$P$2),IF($I64=$J64,"*",$I64),INDIRECT($F$1&amp;dbP!$Q$2&amp;":"&amp;dbP!$Q$2),IF(OR($I64=$J64,"  "&amp;$I64=$J64),"*",RIGHT($J64,LEN($J64)-4)),INDIRECT($F$1&amp;dbP!$AC$2&amp;":"&amp;dbP!$AC$2),RepP!$J$3)</f>
        <v>0</v>
      </c>
      <c r="AJ64" s="1">
        <f ca="1">SUMIFS(INDIRECT($F$1&amp;$F64&amp;":"&amp;$F64),INDIRECT($F$1&amp;dbP!$D$2&amp;":"&amp;dbP!$D$2),"&gt;="&amp;AJ$6,INDIRECT($F$1&amp;dbP!$D$2&amp;":"&amp;dbP!$D$2),"&lt;="&amp;AJ$7,INDIRECT($F$1&amp;dbP!$O$2&amp;":"&amp;dbP!$O$2),$H64,INDIRECT($F$1&amp;dbP!$P$2&amp;":"&amp;dbP!$P$2),IF($I64=$J64,"*",$I64),INDIRECT($F$1&amp;dbP!$Q$2&amp;":"&amp;dbP!$Q$2),IF(OR($I64=$J64,"  "&amp;$I64=$J64),"*",RIGHT($J64,LEN($J64)-4)),INDIRECT($F$1&amp;dbP!$AC$2&amp;":"&amp;dbP!$AC$2),RepP!$J$3)</f>
        <v>0</v>
      </c>
      <c r="AK64" s="1">
        <f ca="1">SUMIFS(INDIRECT($F$1&amp;$F64&amp;":"&amp;$F64),INDIRECT($F$1&amp;dbP!$D$2&amp;":"&amp;dbP!$D$2),"&gt;="&amp;AK$6,INDIRECT($F$1&amp;dbP!$D$2&amp;":"&amp;dbP!$D$2),"&lt;="&amp;AK$7,INDIRECT($F$1&amp;dbP!$O$2&amp;":"&amp;dbP!$O$2),$H64,INDIRECT($F$1&amp;dbP!$P$2&amp;":"&amp;dbP!$P$2),IF($I64=$J64,"*",$I64),INDIRECT($F$1&amp;dbP!$Q$2&amp;":"&amp;dbP!$Q$2),IF(OR($I64=$J64,"  "&amp;$I64=$J64),"*",RIGHT($J64,LEN($J64)-4)),INDIRECT($F$1&amp;dbP!$AC$2&amp;":"&amp;dbP!$AC$2),RepP!$J$3)</f>
        <v>0</v>
      </c>
      <c r="AL64" s="1">
        <f ca="1">SUMIFS(INDIRECT($F$1&amp;$F64&amp;":"&amp;$F64),INDIRECT($F$1&amp;dbP!$D$2&amp;":"&amp;dbP!$D$2),"&gt;="&amp;AL$6,INDIRECT($F$1&amp;dbP!$D$2&amp;":"&amp;dbP!$D$2),"&lt;="&amp;AL$7,INDIRECT($F$1&amp;dbP!$O$2&amp;":"&amp;dbP!$O$2),$H64,INDIRECT($F$1&amp;dbP!$P$2&amp;":"&amp;dbP!$P$2),IF($I64=$J64,"*",$I64),INDIRECT($F$1&amp;dbP!$Q$2&amp;":"&amp;dbP!$Q$2),IF(OR($I64=$J64,"  "&amp;$I64=$J64),"*",RIGHT($J64,LEN($J64)-4)),INDIRECT($F$1&amp;dbP!$AC$2&amp;":"&amp;dbP!$AC$2),RepP!$J$3)</f>
        <v>0</v>
      </c>
      <c r="AM64" s="1">
        <f ca="1">SUMIFS(INDIRECT($F$1&amp;$F64&amp;":"&amp;$F64),INDIRECT($F$1&amp;dbP!$D$2&amp;":"&amp;dbP!$D$2),"&gt;="&amp;AM$6,INDIRECT($F$1&amp;dbP!$D$2&amp;":"&amp;dbP!$D$2),"&lt;="&amp;AM$7,INDIRECT($F$1&amp;dbP!$O$2&amp;":"&amp;dbP!$O$2),$H64,INDIRECT($F$1&amp;dbP!$P$2&amp;":"&amp;dbP!$P$2),IF($I64=$J64,"*",$I64),INDIRECT($F$1&amp;dbP!$Q$2&amp;":"&amp;dbP!$Q$2),IF(OR($I64=$J64,"  "&amp;$I64=$J64),"*",RIGHT($J64,LEN($J64)-4)),INDIRECT($F$1&amp;dbP!$AC$2&amp;":"&amp;dbP!$AC$2),RepP!$J$3)</f>
        <v>0</v>
      </c>
      <c r="AN64" s="1">
        <f ca="1">SUMIFS(INDIRECT($F$1&amp;$F64&amp;":"&amp;$F64),INDIRECT($F$1&amp;dbP!$D$2&amp;":"&amp;dbP!$D$2),"&gt;="&amp;AN$6,INDIRECT($F$1&amp;dbP!$D$2&amp;":"&amp;dbP!$D$2),"&lt;="&amp;AN$7,INDIRECT($F$1&amp;dbP!$O$2&amp;":"&amp;dbP!$O$2),$H64,INDIRECT($F$1&amp;dbP!$P$2&amp;":"&amp;dbP!$P$2),IF($I64=$J64,"*",$I64),INDIRECT($F$1&amp;dbP!$Q$2&amp;":"&amp;dbP!$Q$2),IF(OR($I64=$J64,"  "&amp;$I64=$J64),"*",RIGHT($J64,LEN($J64)-4)),INDIRECT($F$1&amp;dbP!$AC$2&amp;":"&amp;dbP!$AC$2),RepP!$J$3)</f>
        <v>0</v>
      </c>
      <c r="AO64" s="1">
        <f ca="1">SUMIFS(INDIRECT($F$1&amp;$F64&amp;":"&amp;$F64),INDIRECT($F$1&amp;dbP!$D$2&amp;":"&amp;dbP!$D$2),"&gt;="&amp;AO$6,INDIRECT($F$1&amp;dbP!$D$2&amp;":"&amp;dbP!$D$2),"&lt;="&amp;AO$7,INDIRECT($F$1&amp;dbP!$O$2&amp;":"&amp;dbP!$O$2),$H64,INDIRECT($F$1&amp;dbP!$P$2&amp;":"&amp;dbP!$P$2),IF($I64=$J64,"*",$I64),INDIRECT($F$1&amp;dbP!$Q$2&amp;":"&amp;dbP!$Q$2),IF(OR($I64=$J64,"  "&amp;$I64=$J64),"*",RIGHT($J64,LEN($J64)-4)),INDIRECT($F$1&amp;dbP!$AC$2&amp;":"&amp;dbP!$AC$2),RepP!$J$3)</f>
        <v>0</v>
      </c>
      <c r="AP64" s="1">
        <f ca="1">SUMIFS(INDIRECT($F$1&amp;$F64&amp;":"&amp;$F64),INDIRECT($F$1&amp;dbP!$D$2&amp;":"&amp;dbP!$D$2),"&gt;="&amp;AP$6,INDIRECT($F$1&amp;dbP!$D$2&amp;":"&amp;dbP!$D$2),"&lt;="&amp;AP$7,INDIRECT($F$1&amp;dbP!$O$2&amp;":"&amp;dbP!$O$2),$H64,INDIRECT($F$1&amp;dbP!$P$2&amp;":"&amp;dbP!$P$2),IF($I64=$J64,"*",$I64),INDIRECT($F$1&amp;dbP!$Q$2&amp;":"&amp;dbP!$Q$2),IF(OR($I64=$J64,"  "&amp;$I64=$J64),"*",RIGHT($J64,LEN($J64)-4)),INDIRECT($F$1&amp;dbP!$AC$2&amp;":"&amp;dbP!$AC$2),RepP!$J$3)</f>
        <v>0</v>
      </c>
      <c r="AQ64" s="1">
        <f ca="1">SUMIFS(INDIRECT($F$1&amp;$F64&amp;":"&amp;$F64),INDIRECT($F$1&amp;dbP!$D$2&amp;":"&amp;dbP!$D$2),"&gt;="&amp;AQ$6,INDIRECT($F$1&amp;dbP!$D$2&amp;":"&amp;dbP!$D$2),"&lt;="&amp;AQ$7,INDIRECT($F$1&amp;dbP!$O$2&amp;":"&amp;dbP!$O$2),$H64,INDIRECT($F$1&amp;dbP!$P$2&amp;":"&amp;dbP!$P$2),IF($I64=$J64,"*",$I64),INDIRECT($F$1&amp;dbP!$Q$2&amp;":"&amp;dbP!$Q$2),IF(OR($I64=$J64,"  "&amp;$I64=$J64),"*",RIGHT($J64,LEN($J64)-4)),INDIRECT($F$1&amp;dbP!$AC$2&amp;":"&amp;dbP!$AC$2),RepP!$J$3)</f>
        <v>0</v>
      </c>
      <c r="AR64" s="1">
        <f ca="1">SUMIFS(INDIRECT($F$1&amp;$F64&amp;":"&amp;$F64),INDIRECT($F$1&amp;dbP!$D$2&amp;":"&amp;dbP!$D$2),"&gt;="&amp;AR$6,INDIRECT($F$1&amp;dbP!$D$2&amp;":"&amp;dbP!$D$2),"&lt;="&amp;AR$7,INDIRECT($F$1&amp;dbP!$O$2&amp;":"&amp;dbP!$O$2),$H64,INDIRECT($F$1&amp;dbP!$P$2&amp;":"&amp;dbP!$P$2),IF($I64=$J64,"*",$I64),INDIRECT($F$1&amp;dbP!$Q$2&amp;":"&amp;dbP!$Q$2),IF(OR($I64=$J64,"  "&amp;$I64=$J64),"*",RIGHT($J64,LEN($J64)-4)),INDIRECT($F$1&amp;dbP!$AC$2&amp;":"&amp;dbP!$AC$2),RepP!$J$3)</f>
        <v>0</v>
      </c>
      <c r="AS64" s="1">
        <f ca="1">SUMIFS(INDIRECT($F$1&amp;$F64&amp;":"&amp;$F64),INDIRECT($F$1&amp;dbP!$D$2&amp;":"&amp;dbP!$D$2),"&gt;="&amp;AS$6,INDIRECT($F$1&amp;dbP!$D$2&amp;":"&amp;dbP!$D$2),"&lt;="&amp;AS$7,INDIRECT($F$1&amp;dbP!$O$2&amp;":"&amp;dbP!$O$2),$H64,INDIRECT($F$1&amp;dbP!$P$2&amp;":"&amp;dbP!$P$2),IF($I64=$J64,"*",$I64),INDIRECT($F$1&amp;dbP!$Q$2&amp;":"&amp;dbP!$Q$2),IF(OR($I64=$J64,"  "&amp;$I64=$J64),"*",RIGHT($J64,LEN($J64)-4)),INDIRECT($F$1&amp;dbP!$AC$2&amp;":"&amp;dbP!$AC$2),RepP!$J$3)</f>
        <v>0</v>
      </c>
      <c r="AT64" s="1">
        <f ca="1">SUMIFS(INDIRECT($F$1&amp;$F64&amp;":"&amp;$F64),INDIRECT($F$1&amp;dbP!$D$2&amp;":"&amp;dbP!$D$2),"&gt;="&amp;AT$6,INDIRECT($F$1&amp;dbP!$D$2&amp;":"&amp;dbP!$D$2),"&lt;="&amp;AT$7,INDIRECT($F$1&amp;dbP!$O$2&amp;":"&amp;dbP!$O$2),$H64,INDIRECT($F$1&amp;dbP!$P$2&amp;":"&amp;dbP!$P$2),IF($I64=$J64,"*",$I64),INDIRECT($F$1&amp;dbP!$Q$2&amp;":"&amp;dbP!$Q$2),IF(OR($I64=$J64,"  "&amp;$I64=$J64),"*",RIGHT($J64,LEN($J64)-4)),INDIRECT($F$1&amp;dbP!$AC$2&amp;":"&amp;dbP!$AC$2),RepP!$J$3)</f>
        <v>0</v>
      </c>
      <c r="AU64" s="1">
        <f ca="1">SUMIFS(INDIRECT($F$1&amp;$F64&amp;":"&amp;$F64),INDIRECT($F$1&amp;dbP!$D$2&amp;":"&amp;dbP!$D$2),"&gt;="&amp;AU$6,INDIRECT($F$1&amp;dbP!$D$2&amp;":"&amp;dbP!$D$2),"&lt;="&amp;AU$7,INDIRECT($F$1&amp;dbP!$O$2&amp;":"&amp;dbP!$O$2),$H64,INDIRECT($F$1&amp;dbP!$P$2&amp;":"&amp;dbP!$P$2),IF($I64=$J64,"*",$I64),INDIRECT($F$1&amp;dbP!$Q$2&amp;":"&amp;dbP!$Q$2),IF(OR($I64=$J64,"  "&amp;$I64=$J64),"*",RIGHT($J64,LEN($J64)-4)),INDIRECT($F$1&amp;dbP!$AC$2&amp;":"&amp;dbP!$AC$2),RepP!$J$3)</f>
        <v>0</v>
      </c>
      <c r="AV64" s="1">
        <f ca="1">SUMIFS(INDIRECT($F$1&amp;$F64&amp;":"&amp;$F64),INDIRECT($F$1&amp;dbP!$D$2&amp;":"&amp;dbP!$D$2),"&gt;="&amp;AV$6,INDIRECT($F$1&amp;dbP!$D$2&amp;":"&amp;dbP!$D$2),"&lt;="&amp;AV$7,INDIRECT($F$1&amp;dbP!$O$2&amp;":"&amp;dbP!$O$2),$H64,INDIRECT($F$1&amp;dbP!$P$2&amp;":"&amp;dbP!$P$2),IF($I64=$J64,"*",$I64),INDIRECT($F$1&amp;dbP!$Q$2&amp;":"&amp;dbP!$Q$2),IF(OR($I64=$J64,"  "&amp;$I64=$J64),"*",RIGHT($J64,LEN($J64)-4)),INDIRECT($F$1&amp;dbP!$AC$2&amp;":"&amp;dbP!$AC$2),RepP!$J$3)</f>
        <v>0</v>
      </c>
      <c r="AW64" s="1">
        <f ca="1">SUMIFS(INDIRECT($F$1&amp;$F64&amp;":"&amp;$F64),INDIRECT($F$1&amp;dbP!$D$2&amp;":"&amp;dbP!$D$2),"&gt;="&amp;AW$6,INDIRECT($F$1&amp;dbP!$D$2&amp;":"&amp;dbP!$D$2),"&lt;="&amp;AW$7,INDIRECT($F$1&amp;dbP!$O$2&amp;":"&amp;dbP!$O$2),$H64,INDIRECT($F$1&amp;dbP!$P$2&amp;":"&amp;dbP!$P$2),IF($I64=$J64,"*",$I64),INDIRECT($F$1&amp;dbP!$Q$2&amp;":"&amp;dbP!$Q$2),IF(OR($I64=$J64,"  "&amp;$I64=$J64),"*",RIGHT($J64,LEN($J64)-4)),INDIRECT($F$1&amp;dbP!$AC$2&amp;":"&amp;dbP!$AC$2),RepP!$J$3)</f>
        <v>0</v>
      </c>
      <c r="AX64" s="1">
        <f ca="1">SUMIFS(INDIRECT($F$1&amp;$F64&amp;":"&amp;$F64),INDIRECT($F$1&amp;dbP!$D$2&amp;":"&amp;dbP!$D$2),"&gt;="&amp;AX$6,INDIRECT($F$1&amp;dbP!$D$2&amp;":"&amp;dbP!$D$2),"&lt;="&amp;AX$7,INDIRECT($F$1&amp;dbP!$O$2&amp;":"&amp;dbP!$O$2),$H64,INDIRECT($F$1&amp;dbP!$P$2&amp;":"&amp;dbP!$P$2),IF($I64=$J64,"*",$I64),INDIRECT($F$1&amp;dbP!$Q$2&amp;":"&amp;dbP!$Q$2),IF(OR($I64=$J64,"  "&amp;$I64=$J64),"*",RIGHT($J64,LEN($J64)-4)),INDIRECT($F$1&amp;dbP!$AC$2&amp;":"&amp;dbP!$AC$2),RepP!$J$3)</f>
        <v>0</v>
      </c>
      <c r="AY64" s="1">
        <f ca="1">SUMIFS(INDIRECT($F$1&amp;$F64&amp;":"&amp;$F64),INDIRECT($F$1&amp;dbP!$D$2&amp;":"&amp;dbP!$D$2),"&gt;="&amp;AY$6,INDIRECT($F$1&amp;dbP!$D$2&amp;":"&amp;dbP!$D$2),"&lt;="&amp;AY$7,INDIRECT($F$1&amp;dbP!$O$2&amp;":"&amp;dbP!$O$2),$H64,INDIRECT($F$1&amp;dbP!$P$2&amp;":"&amp;dbP!$P$2),IF($I64=$J64,"*",$I64),INDIRECT($F$1&amp;dbP!$Q$2&amp;":"&amp;dbP!$Q$2),IF(OR($I64=$J64,"  "&amp;$I64=$J64),"*",RIGHT($J64,LEN($J64)-4)),INDIRECT($F$1&amp;dbP!$AC$2&amp;":"&amp;dbP!$AC$2),RepP!$J$3)</f>
        <v>0</v>
      </c>
      <c r="AZ64" s="1">
        <f ca="1">SUMIFS(INDIRECT($F$1&amp;$F64&amp;":"&amp;$F64),INDIRECT($F$1&amp;dbP!$D$2&amp;":"&amp;dbP!$D$2),"&gt;="&amp;AZ$6,INDIRECT($F$1&amp;dbP!$D$2&amp;":"&amp;dbP!$D$2),"&lt;="&amp;AZ$7,INDIRECT($F$1&amp;dbP!$O$2&amp;":"&amp;dbP!$O$2),$H64,INDIRECT($F$1&amp;dbP!$P$2&amp;":"&amp;dbP!$P$2),IF($I64=$J64,"*",$I64),INDIRECT($F$1&amp;dbP!$Q$2&amp;":"&amp;dbP!$Q$2),IF(OR($I64=$J64,"  "&amp;$I64=$J64),"*",RIGHT($J64,LEN($J64)-4)),INDIRECT($F$1&amp;dbP!$AC$2&amp;":"&amp;dbP!$AC$2),RepP!$J$3)</f>
        <v>0</v>
      </c>
      <c r="BA64" s="1">
        <f ca="1">SUMIFS(INDIRECT($F$1&amp;$F64&amp;":"&amp;$F64),INDIRECT($F$1&amp;dbP!$D$2&amp;":"&amp;dbP!$D$2),"&gt;="&amp;BA$6,INDIRECT($F$1&amp;dbP!$D$2&amp;":"&amp;dbP!$D$2),"&lt;="&amp;BA$7,INDIRECT($F$1&amp;dbP!$O$2&amp;":"&amp;dbP!$O$2),$H64,INDIRECT($F$1&amp;dbP!$P$2&amp;":"&amp;dbP!$P$2),IF($I64=$J64,"*",$I64),INDIRECT($F$1&amp;dbP!$Q$2&amp;":"&amp;dbP!$Q$2),IF(OR($I64=$J64,"  "&amp;$I64=$J64),"*",RIGHT($J64,LEN($J64)-4)),INDIRECT($F$1&amp;dbP!$AC$2&amp;":"&amp;dbP!$AC$2),RepP!$J$3)</f>
        <v>0</v>
      </c>
      <c r="BB64" s="1">
        <f ca="1">SUMIFS(INDIRECT($F$1&amp;$F64&amp;":"&amp;$F64),INDIRECT($F$1&amp;dbP!$D$2&amp;":"&amp;dbP!$D$2),"&gt;="&amp;BB$6,INDIRECT($F$1&amp;dbP!$D$2&amp;":"&amp;dbP!$D$2),"&lt;="&amp;BB$7,INDIRECT($F$1&amp;dbP!$O$2&amp;":"&amp;dbP!$O$2),$H64,INDIRECT($F$1&amp;dbP!$P$2&amp;":"&amp;dbP!$P$2),IF($I64=$J64,"*",$I64),INDIRECT($F$1&amp;dbP!$Q$2&amp;":"&amp;dbP!$Q$2),IF(OR($I64=$J64,"  "&amp;$I64=$J64),"*",RIGHT($J64,LEN($J64)-4)),INDIRECT($F$1&amp;dbP!$AC$2&amp;":"&amp;dbP!$AC$2),RepP!$J$3)</f>
        <v>0</v>
      </c>
      <c r="BC64" s="1">
        <f ca="1">SUMIFS(INDIRECT($F$1&amp;$F64&amp;":"&amp;$F64),INDIRECT($F$1&amp;dbP!$D$2&amp;":"&amp;dbP!$D$2),"&gt;="&amp;BC$6,INDIRECT($F$1&amp;dbP!$D$2&amp;":"&amp;dbP!$D$2),"&lt;="&amp;BC$7,INDIRECT($F$1&amp;dbP!$O$2&amp;":"&amp;dbP!$O$2),$H64,INDIRECT($F$1&amp;dbP!$P$2&amp;":"&amp;dbP!$P$2),IF($I64=$J64,"*",$I64),INDIRECT($F$1&amp;dbP!$Q$2&amp;":"&amp;dbP!$Q$2),IF(OR($I64=$J64,"  "&amp;$I64=$J64),"*",RIGHT($J64,LEN($J64)-4)),INDIRECT($F$1&amp;dbP!$AC$2&amp;":"&amp;dbP!$AC$2),RepP!$J$3)</f>
        <v>0</v>
      </c>
      <c r="BD64" s="1">
        <f ca="1">SUMIFS(INDIRECT($F$1&amp;$F64&amp;":"&amp;$F64),INDIRECT($F$1&amp;dbP!$D$2&amp;":"&amp;dbP!$D$2),"&gt;="&amp;BD$6,INDIRECT($F$1&amp;dbP!$D$2&amp;":"&amp;dbP!$D$2),"&lt;="&amp;BD$7,INDIRECT($F$1&amp;dbP!$O$2&amp;":"&amp;dbP!$O$2),$H64,INDIRECT($F$1&amp;dbP!$P$2&amp;":"&amp;dbP!$P$2),IF($I64=$J64,"*",$I64),INDIRECT($F$1&amp;dbP!$Q$2&amp;":"&amp;dbP!$Q$2),IF(OR($I64=$J64,"  "&amp;$I64=$J64),"*",RIGHT($J64,LEN($J64)-4)),INDIRECT($F$1&amp;dbP!$AC$2&amp;":"&amp;dbP!$AC$2),RepP!$J$3)</f>
        <v>0</v>
      </c>
      <c r="BE64" s="1">
        <f ca="1">SUMIFS(INDIRECT($F$1&amp;$F64&amp;":"&amp;$F64),INDIRECT($F$1&amp;dbP!$D$2&amp;":"&amp;dbP!$D$2),"&gt;="&amp;BE$6,INDIRECT($F$1&amp;dbP!$D$2&amp;":"&amp;dbP!$D$2),"&lt;="&amp;BE$7,INDIRECT($F$1&amp;dbP!$O$2&amp;":"&amp;dbP!$O$2),$H64,INDIRECT($F$1&amp;dbP!$P$2&amp;":"&amp;dbP!$P$2),IF($I64=$J64,"*",$I64),INDIRECT($F$1&amp;dbP!$Q$2&amp;":"&amp;dbP!$Q$2),IF(OR($I64=$J64,"  "&amp;$I64=$J64),"*",RIGHT($J64,LEN($J64)-4)),INDIRECT($F$1&amp;dbP!$AC$2&amp;":"&amp;dbP!$AC$2),RepP!$J$3)</f>
        <v>0</v>
      </c>
    </row>
    <row r="65" spans="2:57" x14ac:dyDescent="0.3">
      <c r="B65" s="1">
        <f>MAX(B$54:B64)+1</f>
        <v>26</v>
      </c>
      <c r="F65" s="1" t="str">
        <f ca="1">INDIRECT($B$1&amp;Items!H$2&amp;$B65)</f>
        <v>Y</v>
      </c>
      <c r="H65" s="13" t="str">
        <f ca="1">INDIRECT($B$1&amp;Items!E$2&amp;$B65)</f>
        <v>Начисление себестоимостных затрат</v>
      </c>
      <c r="I65" s="13" t="str">
        <f ca="1">IF(INDIRECT($B$1&amp;Items!F$2&amp;$B65)="",H65,INDIRECT($B$1&amp;Items!F$2&amp;$B65))</f>
        <v>Начисление затрат этапа-1 бизнес-процесса</v>
      </c>
      <c r="J65" s="1" t="str">
        <f ca="1">IF(INDIRECT($B$1&amp;Items!G$2&amp;$B65)="",IF(H65&lt;&gt;I65,"  "&amp;I65,I65),"    "&amp;INDIRECT($B$1&amp;Items!G$2&amp;$B65))</f>
        <v xml:space="preserve">    Сырье и материалы-8</v>
      </c>
      <c r="S65" s="1">
        <f ca="1">SUM($U65:INDIRECT(ADDRESS(ROW(),SUMIFS($1:$1,$5:$5,MAX($5:$5)))))</f>
        <v>0</v>
      </c>
      <c r="V65" s="1">
        <f ca="1">SUMIFS(INDIRECT($F$1&amp;$F65&amp;":"&amp;$F65),INDIRECT($F$1&amp;dbP!$D$2&amp;":"&amp;dbP!$D$2),"&gt;="&amp;V$6,INDIRECT($F$1&amp;dbP!$D$2&amp;":"&amp;dbP!$D$2),"&lt;="&amp;V$7,INDIRECT($F$1&amp;dbP!$O$2&amp;":"&amp;dbP!$O$2),$H65,INDIRECT($F$1&amp;dbP!$P$2&amp;":"&amp;dbP!$P$2),IF($I65=$J65,"*",$I65),INDIRECT($F$1&amp;dbP!$Q$2&amp;":"&amp;dbP!$Q$2),IF(OR($I65=$J65,"  "&amp;$I65=$J65),"*",RIGHT($J65,LEN($J65)-4)),INDIRECT($F$1&amp;dbP!$AC$2&amp;":"&amp;dbP!$AC$2),RepP!$J$3)</f>
        <v>0</v>
      </c>
      <c r="W65" s="1">
        <f ca="1">SUMIFS(INDIRECT($F$1&amp;$F65&amp;":"&amp;$F65),INDIRECT($F$1&amp;dbP!$D$2&amp;":"&amp;dbP!$D$2),"&gt;="&amp;W$6,INDIRECT($F$1&amp;dbP!$D$2&amp;":"&amp;dbP!$D$2),"&lt;="&amp;W$7,INDIRECT($F$1&amp;dbP!$O$2&amp;":"&amp;dbP!$O$2),$H65,INDIRECT($F$1&amp;dbP!$P$2&amp;":"&amp;dbP!$P$2),IF($I65=$J65,"*",$I65),INDIRECT($F$1&amp;dbP!$Q$2&amp;":"&amp;dbP!$Q$2),IF(OR($I65=$J65,"  "&amp;$I65=$J65),"*",RIGHT($J65,LEN($J65)-4)),INDIRECT($F$1&amp;dbP!$AC$2&amp;":"&amp;dbP!$AC$2),RepP!$J$3)</f>
        <v>0</v>
      </c>
      <c r="X65" s="1">
        <f ca="1">SUMIFS(INDIRECT($F$1&amp;$F65&amp;":"&amp;$F65),INDIRECT($F$1&amp;dbP!$D$2&amp;":"&amp;dbP!$D$2),"&gt;="&amp;X$6,INDIRECT($F$1&amp;dbP!$D$2&amp;":"&amp;dbP!$D$2),"&lt;="&amp;X$7,INDIRECT($F$1&amp;dbP!$O$2&amp;":"&amp;dbP!$O$2),$H65,INDIRECT($F$1&amp;dbP!$P$2&amp;":"&amp;dbP!$P$2),IF($I65=$J65,"*",$I65),INDIRECT($F$1&amp;dbP!$Q$2&amp;":"&amp;dbP!$Q$2),IF(OR($I65=$J65,"  "&amp;$I65=$J65),"*",RIGHT($J65,LEN($J65)-4)),INDIRECT($F$1&amp;dbP!$AC$2&amp;":"&amp;dbP!$AC$2),RepP!$J$3)</f>
        <v>0</v>
      </c>
      <c r="Y65" s="1">
        <f ca="1">SUMIFS(INDIRECT($F$1&amp;$F65&amp;":"&amp;$F65),INDIRECT($F$1&amp;dbP!$D$2&amp;":"&amp;dbP!$D$2),"&gt;="&amp;Y$6,INDIRECT($F$1&amp;dbP!$D$2&amp;":"&amp;dbP!$D$2),"&lt;="&amp;Y$7,INDIRECT($F$1&amp;dbP!$O$2&amp;":"&amp;dbP!$O$2),$H65,INDIRECT($F$1&amp;dbP!$P$2&amp;":"&amp;dbP!$P$2),IF($I65=$J65,"*",$I65),INDIRECT($F$1&amp;dbP!$Q$2&amp;":"&amp;dbP!$Q$2),IF(OR($I65=$J65,"  "&amp;$I65=$J65),"*",RIGHT($J65,LEN($J65)-4)),INDIRECT($F$1&amp;dbP!$AC$2&amp;":"&amp;dbP!$AC$2),RepP!$J$3)</f>
        <v>0</v>
      </c>
      <c r="Z65" s="1">
        <f ca="1">SUMIFS(INDIRECT($F$1&amp;$F65&amp;":"&amp;$F65),INDIRECT($F$1&amp;dbP!$D$2&amp;":"&amp;dbP!$D$2),"&gt;="&amp;Z$6,INDIRECT($F$1&amp;dbP!$D$2&amp;":"&amp;dbP!$D$2),"&lt;="&amp;Z$7,INDIRECT($F$1&amp;dbP!$O$2&amp;":"&amp;dbP!$O$2),$H65,INDIRECT($F$1&amp;dbP!$P$2&amp;":"&amp;dbP!$P$2),IF($I65=$J65,"*",$I65),INDIRECT($F$1&amp;dbP!$Q$2&amp;":"&amp;dbP!$Q$2),IF(OR($I65=$J65,"  "&amp;$I65=$J65),"*",RIGHT($J65,LEN($J65)-4)),INDIRECT($F$1&amp;dbP!$AC$2&amp;":"&amp;dbP!$AC$2),RepP!$J$3)</f>
        <v>0</v>
      </c>
      <c r="AA65" s="1">
        <f ca="1">SUMIFS(INDIRECT($F$1&amp;$F65&amp;":"&amp;$F65),INDIRECT($F$1&amp;dbP!$D$2&amp;":"&amp;dbP!$D$2),"&gt;="&amp;AA$6,INDIRECT($F$1&amp;dbP!$D$2&amp;":"&amp;dbP!$D$2),"&lt;="&amp;AA$7,INDIRECT($F$1&amp;dbP!$O$2&amp;":"&amp;dbP!$O$2),$H65,INDIRECT($F$1&amp;dbP!$P$2&amp;":"&amp;dbP!$P$2),IF($I65=$J65,"*",$I65),INDIRECT($F$1&amp;dbP!$Q$2&amp;":"&amp;dbP!$Q$2),IF(OR($I65=$J65,"  "&amp;$I65=$J65),"*",RIGHT($J65,LEN($J65)-4)),INDIRECT($F$1&amp;dbP!$AC$2&amp;":"&amp;dbP!$AC$2),RepP!$J$3)</f>
        <v>0</v>
      </c>
      <c r="AB65" s="1">
        <f ca="1">SUMIFS(INDIRECT($F$1&amp;$F65&amp;":"&amp;$F65),INDIRECT($F$1&amp;dbP!$D$2&amp;":"&amp;dbP!$D$2),"&gt;="&amp;AB$6,INDIRECT($F$1&amp;dbP!$D$2&amp;":"&amp;dbP!$D$2),"&lt;="&amp;AB$7,INDIRECT($F$1&amp;dbP!$O$2&amp;":"&amp;dbP!$O$2),$H65,INDIRECT($F$1&amp;dbP!$P$2&amp;":"&amp;dbP!$P$2),IF($I65=$J65,"*",$I65),INDIRECT($F$1&amp;dbP!$Q$2&amp;":"&amp;dbP!$Q$2),IF(OR($I65=$J65,"  "&amp;$I65=$J65),"*",RIGHT($J65,LEN($J65)-4)),INDIRECT($F$1&amp;dbP!$AC$2&amp;":"&amp;dbP!$AC$2),RepP!$J$3)</f>
        <v>0</v>
      </c>
      <c r="AC65" s="1">
        <f ca="1">SUMIFS(INDIRECT($F$1&amp;$F65&amp;":"&amp;$F65),INDIRECT($F$1&amp;dbP!$D$2&amp;":"&amp;dbP!$D$2),"&gt;="&amp;AC$6,INDIRECT($F$1&amp;dbP!$D$2&amp;":"&amp;dbP!$D$2),"&lt;="&amp;AC$7,INDIRECT($F$1&amp;dbP!$O$2&amp;":"&amp;dbP!$O$2),$H65,INDIRECT($F$1&amp;dbP!$P$2&amp;":"&amp;dbP!$P$2),IF($I65=$J65,"*",$I65),INDIRECT($F$1&amp;dbP!$Q$2&amp;":"&amp;dbP!$Q$2),IF(OR($I65=$J65,"  "&amp;$I65=$J65),"*",RIGHT($J65,LEN($J65)-4)),INDIRECT($F$1&amp;dbP!$AC$2&amp;":"&amp;dbP!$AC$2),RepP!$J$3)</f>
        <v>0</v>
      </c>
      <c r="AD65" s="1">
        <f ca="1">SUMIFS(INDIRECT($F$1&amp;$F65&amp;":"&amp;$F65),INDIRECT($F$1&amp;dbP!$D$2&amp;":"&amp;dbP!$D$2),"&gt;="&amp;AD$6,INDIRECT($F$1&amp;dbP!$D$2&amp;":"&amp;dbP!$D$2),"&lt;="&amp;AD$7,INDIRECT($F$1&amp;dbP!$O$2&amp;":"&amp;dbP!$O$2),$H65,INDIRECT($F$1&amp;dbP!$P$2&amp;":"&amp;dbP!$P$2),IF($I65=$J65,"*",$I65),INDIRECT($F$1&amp;dbP!$Q$2&amp;":"&amp;dbP!$Q$2),IF(OR($I65=$J65,"  "&amp;$I65=$J65),"*",RIGHT($J65,LEN($J65)-4)),INDIRECT($F$1&amp;dbP!$AC$2&amp;":"&amp;dbP!$AC$2),RepP!$J$3)</f>
        <v>0</v>
      </c>
      <c r="AE65" s="1">
        <f ca="1">SUMIFS(INDIRECT($F$1&amp;$F65&amp;":"&amp;$F65),INDIRECT($F$1&amp;dbP!$D$2&amp;":"&amp;dbP!$D$2),"&gt;="&amp;AE$6,INDIRECT($F$1&amp;dbP!$D$2&amp;":"&amp;dbP!$D$2),"&lt;="&amp;AE$7,INDIRECT($F$1&amp;dbP!$O$2&amp;":"&amp;dbP!$O$2),$H65,INDIRECT($F$1&amp;dbP!$P$2&amp;":"&amp;dbP!$P$2),IF($I65=$J65,"*",$I65),INDIRECT($F$1&amp;dbP!$Q$2&amp;":"&amp;dbP!$Q$2),IF(OR($I65=$J65,"  "&amp;$I65=$J65),"*",RIGHT($J65,LEN($J65)-4)),INDIRECT($F$1&amp;dbP!$AC$2&amp;":"&amp;dbP!$AC$2),RepP!$J$3)</f>
        <v>0</v>
      </c>
      <c r="AF65" s="1">
        <f ca="1">SUMIFS(INDIRECT($F$1&amp;$F65&amp;":"&amp;$F65),INDIRECT($F$1&amp;dbP!$D$2&amp;":"&amp;dbP!$D$2),"&gt;="&amp;AF$6,INDIRECT($F$1&amp;dbP!$D$2&amp;":"&amp;dbP!$D$2),"&lt;="&amp;AF$7,INDIRECT($F$1&amp;dbP!$O$2&amp;":"&amp;dbP!$O$2),$H65,INDIRECT($F$1&amp;dbP!$P$2&amp;":"&amp;dbP!$P$2),IF($I65=$J65,"*",$I65),INDIRECT($F$1&amp;dbP!$Q$2&amp;":"&amp;dbP!$Q$2),IF(OR($I65=$J65,"  "&amp;$I65=$J65),"*",RIGHT($J65,LEN($J65)-4)),INDIRECT($F$1&amp;dbP!$AC$2&amp;":"&amp;dbP!$AC$2),RepP!$J$3)</f>
        <v>0</v>
      </c>
      <c r="AG65" s="1">
        <f ca="1">SUMIFS(INDIRECT($F$1&amp;$F65&amp;":"&amp;$F65),INDIRECT($F$1&amp;dbP!$D$2&amp;":"&amp;dbP!$D$2),"&gt;="&amp;AG$6,INDIRECT($F$1&amp;dbP!$D$2&amp;":"&amp;dbP!$D$2),"&lt;="&amp;AG$7,INDIRECT($F$1&amp;dbP!$O$2&amp;":"&amp;dbP!$O$2),$H65,INDIRECT($F$1&amp;dbP!$P$2&amp;":"&amp;dbP!$P$2),IF($I65=$J65,"*",$I65),INDIRECT($F$1&amp;dbP!$Q$2&amp;":"&amp;dbP!$Q$2),IF(OR($I65=$J65,"  "&amp;$I65=$J65),"*",RIGHT($J65,LEN($J65)-4)),INDIRECT($F$1&amp;dbP!$AC$2&amp;":"&amp;dbP!$AC$2),RepP!$J$3)</f>
        <v>0</v>
      </c>
      <c r="AH65" s="1">
        <f ca="1">SUMIFS(INDIRECT($F$1&amp;$F65&amp;":"&amp;$F65),INDIRECT($F$1&amp;dbP!$D$2&amp;":"&amp;dbP!$D$2),"&gt;="&amp;AH$6,INDIRECT($F$1&amp;dbP!$D$2&amp;":"&amp;dbP!$D$2),"&lt;="&amp;AH$7,INDIRECT($F$1&amp;dbP!$O$2&amp;":"&amp;dbP!$O$2),$H65,INDIRECT($F$1&amp;dbP!$P$2&amp;":"&amp;dbP!$P$2),IF($I65=$J65,"*",$I65),INDIRECT($F$1&amp;dbP!$Q$2&amp;":"&amp;dbP!$Q$2),IF(OR($I65=$J65,"  "&amp;$I65=$J65),"*",RIGHT($J65,LEN($J65)-4)),INDIRECT($F$1&amp;dbP!$AC$2&amp;":"&amp;dbP!$AC$2),RepP!$J$3)</f>
        <v>0</v>
      </c>
      <c r="AI65" s="1">
        <f ca="1">SUMIFS(INDIRECT($F$1&amp;$F65&amp;":"&amp;$F65),INDIRECT($F$1&amp;dbP!$D$2&amp;":"&amp;dbP!$D$2),"&gt;="&amp;AI$6,INDIRECT($F$1&amp;dbP!$D$2&amp;":"&amp;dbP!$D$2),"&lt;="&amp;AI$7,INDIRECT($F$1&amp;dbP!$O$2&amp;":"&amp;dbP!$O$2),$H65,INDIRECT($F$1&amp;dbP!$P$2&amp;":"&amp;dbP!$P$2),IF($I65=$J65,"*",$I65),INDIRECT($F$1&amp;dbP!$Q$2&amp;":"&amp;dbP!$Q$2),IF(OR($I65=$J65,"  "&amp;$I65=$J65),"*",RIGHT($J65,LEN($J65)-4)),INDIRECT($F$1&amp;dbP!$AC$2&amp;":"&amp;dbP!$AC$2),RepP!$J$3)</f>
        <v>0</v>
      </c>
      <c r="AJ65" s="1">
        <f ca="1">SUMIFS(INDIRECT($F$1&amp;$F65&amp;":"&amp;$F65),INDIRECT($F$1&amp;dbP!$D$2&amp;":"&amp;dbP!$D$2),"&gt;="&amp;AJ$6,INDIRECT($F$1&amp;dbP!$D$2&amp;":"&amp;dbP!$D$2),"&lt;="&amp;AJ$7,INDIRECT($F$1&amp;dbP!$O$2&amp;":"&amp;dbP!$O$2),$H65,INDIRECT($F$1&amp;dbP!$P$2&amp;":"&amp;dbP!$P$2),IF($I65=$J65,"*",$I65),INDIRECT($F$1&amp;dbP!$Q$2&amp;":"&amp;dbP!$Q$2),IF(OR($I65=$J65,"  "&amp;$I65=$J65),"*",RIGHT($J65,LEN($J65)-4)),INDIRECT($F$1&amp;dbP!$AC$2&amp;":"&amp;dbP!$AC$2),RepP!$J$3)</f>
        <v>0</v>
      </c>
      <c r="AK65" s="1">
        <f ca="1">SUMIFS(INDIRECT($F$1&amp;$F65&amp;":"&amp;$F65),INDIRECT($F$1&amp;dbP!$D$2&amp;":"&amp;dbP!$D$2),"&gt;="&amp;AK$6,INDIRECT($F$1&amp;dbP!$D$2&amp;":"&amp;dbP!$D$2),"&lt;="&amp;AK$7,INDIRECT($F$1&amp;dbP!$O$2&amp;":"&amp;dbP!$O$2),$H65,INDIRECT($F$1&amp;dbP!$P$2&amp;":"&amp;dbP!$P$2),IF($I65=$J65,"*",$I65),INDIRECT($F$1&amp;dbP!$Q$2&amp;":"&amp;dbP!$Q$2),IF(OR($I65=$J65,"  "&amp;$I65=$J65),"*",RIGHT($J65,LEN($J65)-4)),INDIRECT($F$1&amp;dbP!$AC$2&amp;":"&amp;dbP!$AC$2),RepP!$J$3)</f>
        <v>0</v>
      </c>
      <c r="AL65" s="1">
        <f ca="1">SUMIFS(INDIRECT($F$1&amp;$F65&amp;":"&amp;$F65),INDIRECT($F$1&amp;dbP!$D$2&amp;":"&amp;dbP!$D$2),"&gt;="&amp;AL$6,INDIRECT($F$1&amp;dbP!$D$2&amp;":"&amp;dbP!$D$2),"&lt;="&amp;AL$7,INDIRECT($F$1&amp;dbP!$O$2&amp;":"&amp;dbP!$O$2),$H65,INDIRECT($F$1&amp;dbP!$P$2&amp;":"&amp;dbP!$P$2),IF($I65=$J65,"*",$I65),INDIRECT($F$1&amp;dbP!$Q$2&amp;":"&amp;dbP!$Q$2),IF(OR($I65=$J65,"  "&amp;$I65=$J65),"*",RIGHT($J65,LEN($J65)-4)),INDIRECT($F$1&amp;dbP!$AC$2&amp;":"&amp;dbP!$AC$2),RepP!$J$3)</f>
        <v>0</v>
      </c>
      <c r="AM65" s="1">
        <f ca="1">SUMIFS(INDIRECT($F$1&amp;$F65&amp;":"&amp;$F65),INDIRECT($F$1&amp;dbP!$D$2&amp;":"&amp;dbP!$D$2),"&gt;="&amp;AM$6,INDIRECT($F$1&amp;dbP!$D$2&amp;":"&amp;dbP!$D$2),"&lt;="&amp;AM$7,INDIRECT($F$1&amp;dbP!$O$2&amp;":"&amp;dbP!$O$2),$H65,INDIRECT($F$1&amp;dbP!$P$2&amp;":"&amp;dbP!$P$2),IF($I65=$J65,"*",$I65),INDIRECT($F$1&amp;dbP!$Q$2&amp;":"&amp;dbP!$Q$2),IF(OR($I65=$J65,"  "&amp;$I65=$J65),"*",RIGHT($J65,LEN($J65)-4)),INDIRECT($F$1&amp;dbP!$AC$2&amp;":"&amp;dbP!$AC$2),RepP!$J$3)</f>
        <v>0</v>
      </c>
      <c r="AN65" s="1">
        <f ca="1">SUMIFS(INDIRECT($F$1&amp;$F65&amp;":"&amp;$F65),INDIRECT($F$1&amp;dbP!$D$2&amp;":"&amp;dbP!$D$2),"&gt;="&amp;AN$6,INDIRECT($F$1&amp;dbP!$D$2&amp;":"&amp;dbP!$D$2),"&lt;="&amp;AN$7,INDIRECT($F$1&amp;dbP!$O$2&amp;":"&amp;dbP!$O$2),$H65,INDIRECT($F$1&amp;dbP!$P$2&amp;":"&amp;dbP!$P$2),IF($I65=$J65,"*",$I65),INDIRECT($F$1&amp;dbP!$Q$2&amp;":"&amp;dbP!$Q$2),IF(OR($I65=$J65,"  "&amp;$I65=$J65),"*",RIGHT($J65,LEN($J65)-4)),INDIRECT($F$1&amp;dbP!$AC$2&amp;":"&amp;dbP!$AC$2),RepP!$J$3)</f>
        <v>0</v>
      </c>
      <c r="AO65" s="1">
        <f ca="1">SUMIFS(INDIRECT($F$1&amp;$F65&amp;":"&amp;$F65),INDIRECT($F$1&amp;dbP!$D$2&amp;":"&amp;dbP!$D$2),"&gt;="&amp;AO$6,INDIRECT($F$1&amp;dbP!$D$2&amp;":"&amp;dbP!$D$2),"&lt;="&amp;AO$7,INDIRECT($F$1&amp;dbP!$O$2&amp;":"&amp;dbP!$O$2),$H65,INDIRECT($F$1&amp;dbP!$P$2&amp;":"&amp;dbP!$P$2),IF($I65=$J65,"*",$I65),INDIRECT($F$1&amp;dbP!$Q$2&amp;":"&amp;dbP!$Q$2),IF(OR($I65=$J65,"  "&amp;$I65=$J65),"*",RIGHT($J65,LEN($J65)-4)),INDIRECT($F$1&amp;dbP!$AC$2&amp;":"&amp;dbP!$AC$2),RepP!$J$3)</f>
        <v>0</v>
      </c>
      <c r="AP65" s="1">
        <f ca="1">SUMIFS(INDIRECT($F$1&amp;$F65&amp;":"&amp;$F65),INDIRECT($F$1&amp;dbP!$D$2&amp;":"&amp;dbP!$D$2),"&gt;="&amp;AP$6,INDIRECT($F$1&amp;dbP!$D$2&amp;":"&amp;dbP!$D$2),"&lt;="&amp;AP$7,INDIRECT($F$1&amp;dbP!$O$2&amp;":"&amp;dbP!$O$2),$H65,INDIRECT($F$1&amp;dbP!$P$2&amp;":"&amp;dbP!$P$2),IF($I65=$J65,"*",$I65),INDIRECT($F$1&amp;dbP!$Q$2&amp;":"&amp;dbP!$Q$2),IF(OR($I65=$J65,"  "&amp;$I65=$J65),"*",RIGHT($J65,LEN($J65)-4)),INDIRECT($F$1&amp;dbP!$AC$2&amp;":"&amp;dbP!$AC$2),RepP!$J$3)</f>
        <v>0</v>
      </c>
      <c r="AQ65" s="1">
        <f ca="1">SUMIFS(INDIRECT($F$1&amp;$F65&amp;":"&amp;$F65),INDIRECT($F$1&amp;dbP!$D$2&amp;":"&amp;dbP!$D$2),"&gt;="&amp;AQ$6,INDIRECT($F$1&amp;dbP!$D$2&amp;":"&amp;dbP!$D$2),"&lt;="&amp;AQ$7,INDIRECT($F$1&amp;dbP!$O$2&amp;":"&amp;dbP!$O$2),$H65,INDIRECT($F$1&amp;dbP!$P$2&amp;":"&amp;dbP!$P$2),IF($I65=$J65,"*",$I65),INDIRECT($F$1&amp;dbP!$Q$2&amp;":"&amp;dbP!$Q$2),IF(OR($I65=$J65,"  "&amp;$I65=$J65),"*",RIGHT($J65,LEN($J65)-4)),INDIRECT($F$1&amp;dbP!$AC$2&amp;":"&amp;dbP!$AC$2),RepP!$J$3)</f>
        <v>0</v>
      </c>
      <c r="AR65" s="1">
        <f ca="1">SUMIFS(INDIRECT($F$1&amp;$F65&amp;":"&amp;$F65),INDIRECT($F$1&amp;dbP!$D$2&amp;":"&amp;dbP!$D$2),"&gt;="&amp;AR$6,INDIRECT($F$1&amp;dbP!$D$2&amp;":"&amp;dbP!$D$2),"&lt;="&amp;AR$7,INDIRECT($F$1&amp;dbP!$O$2&amp;":"&amp;dbP!$O$2),$H65,INDIRECT($F$1&amp;dbP!$P$2&amp;":"&amp;dbP!$P$2),IF($I65=$J65,"*",$I65),INDIRECT($F$1&amp;dbP!$Q$2&amp;":"&amp;dbP!$Q$2),IF(OR($I65=$J65,"  "&amp;$I65=$J65),"*",RIGHT($J65,LEN($J65)-4)),INDIRECT($F$1&amp;dbP!$AC$2&amp;":"&amp;dbP!$AC$2),RepP!$J$3)</f>
        <v>0</v>
      </c>
      <c r="AS65" s="1">
        <f ca="1">SUMIFS(INDIRECT($F$1&amp;$F65&amp;":"&amp;$F65),INDIRECT($F$1&amp;dbP!$D$2&amp;":"&amp;dbP!$D$2),"&gt;="&amp;AS$6,INDIRECT($F$1&amp;dbP!$D$2&amp;":"&amp;dbP!$D$2),"&lt;="&amp;AS$7,INDIRECT($F$1&amp;dbP!$O$2&amp;":"&amp;dbP!$O$2),$H65,INDIRECT($F$1&amp;dbP!$P$2&amp;":"&amp;dbP!$P$2),IF($I65=$J65,"*",$I65),INDIRECT($F$1&amp;dbP!$Q$2&amp;":"&amp;dbP!$Q$2),IF(OR($I65=$J65,"  "&amp;$I65=$J65),"*",RIGHT($J65,LEN($J65)-4)),INDIRECT($F$1&amp;dbP!$AC$2&amp;":"&amp;dbP!$AC$2),RepP!$J$3)</f>
        <v>0</v>
      </c>
      <c r="AT65" s="1">
        <f ca="1">SUMIFS(INDIRECT($F$1&amp;$F65&amp;":"&amp;$F65),INDIRECT($F$1&amp;dbP!$D$2&amp;":"&amp;dbP!$D$2),"&gt;="&amp;AT$6,INDIRECT($F$1&amp;dbP!$D$2&amp;":"&amp;dbP!$D$2),"&lt;="&amp;AT$7,INDIRECT($F$1&amp;dbP!$O$2&amp;":"&amp;dbP!$O$2),$H65,INDIRECT($F$1&amp;dbP!$P$2&amp;":"&amp;dbP!$P$2),IF($I65=$J65,"*",$I65),INDIRECT($F$1&amp;dbP!$Q$2&amp;":"&amp;dbP!$Q$2),IF(OR($I65=$J65,"  "&amp;$I65=$J65),"*",RIGHT($J65,LEN($J65)-4)),INDIRECT($F$1&amp;dbP!$AC$2&amp;":"&amp;dbP!$AC$2),RepP!$J$3)</f>
        <v>0</v>
      </c>
      <c r="AU65" s="1">
        <f ca="1">SUMIFS(INDIRECT($F$1&amp;$F65&amp;":"&amp;$F65),INDIRECT($F$1&amp;dbP!$D$2&amp;":"&amp;dbP!$D$2),"&gt;="&amp;AU$6,INDIRECT($F$1&amp;dbP!$D$2&amp;":"&amp;dbP!$D$2),"&lt;="&amp;AU$7,INDIRECT($F$1&amp;dbP!$O$2&amp;":"&amp;dbP!$O$2),$H65,INDIRECT($F$1&amp;dbP!$P$2&amp;":"&amp;dbP!$P$2),IF($I65=$J65,"*",$I65),INDIRECT($F$1&amp;dbP!$Q$2&amp;":"&amp;dbP!$Q$2),IF(OR($I65=$J65,"  "&amp;$I65=$J65),"*",RIGHT($J65,LEN($J65)-4)),INDIRECT($F$1&amp;dbP!$AC$2&amp;":"&amp;dbP!$AC$2),RepP!$J$3)</f>
        <v>0</v>
      </c>
      <c r="AV65" s="1">
        <f ca="1">SUMIFS(INDIRECT($F$1&amp;$F65&amp;":"&amp;$F65),INDIRECT($F$1&amp;dbP!$D$2&amp;":"&amp;dbP!$D$2),"&gt;="&amp;AV$6,INDIRECT($F$1&amp;dbP!$D$2&amp;":"&amp;dbP!$D$2),"&lt;="&amp;AV$7,INDIRECT($F$1&amp;dbP!$O$2&amp;":"&amp;dbP!$O$2),$H65,INDIRECT($F$1&amp;dbP!$P$2&amp;":"&amp;dbP!$P$2),IF($I65=$J65,"*",$I65),INDIRECT($F$1&amp;dbP!$Q$2&amp;":"&amp;dbP!$Q$2),IF(OR($I65=$J65,"  "&amp;$I65=$J65),"*",RIGHT($J65,LEN($J65)-4)),INDIRECT($F$1&amp;dbP!$AC$2&amp;":"&amp;dbP!$AC$2),RepP!$J$3)</f>
        <v>0</v>
      </c>
      <c r="AW65" s="1">
        <f ca="1">SUMIFS(INDIRECT($F$1&amp;$F65&amp;":"&amp;$F65),INDIRECT($F$1&amp;dbP!$D$2&amp;":"&amp;dbP!$D$2),"&gt;="&amp;AW$6,INDIRECT($F$1&amp;dbP!$D$2&amp;":"&amp;dbP!$D$2),"&lt;="&amp;AW$7,INDIRECT($F$1&amp;dbP!$O$2&amp;":"&amp;dbP!$O$2),$H65,INDIRECT($F$1&amp;dbP!$P$2&amp;":"&amp;dbP!$P$2),IF($I65=$J65,"*",$I65),INDIRECT($F$1&amp;dbP!$Q$2&amp;":"&amp;dbP!$Q$2),IF(OR($I65=$J65,"  "&amp;$I65=$J65),"*",RIGHT($J65,LEN($J65)-4)),INDIRECT($F$1&amp;dbP!$AC$2&amp;":"&amp;dbP!$AC$2),RepP!$J$3)</f>
        <v>0</v>
      </c>
      <c r="AX65" s="1">
        <f ca="1">SUMIFS(INDIRECT($F$1&amp;$F65&amp;":"&amp;$F65),INDIRECT($F$1&amp;dbP!$D$2&amp;":"&amp;dbP!$D$2),"&gt;="&amp;AX$6,INDIRECT($F$1&amp;dbP!$D$2&amp;":"&amp;dbP!$D$2),"&lt;="&amp;AX$7,INDIRECT($F$1&amp;dbP!$O$2&amp;":"&amp;dbP!$O$2),$H65,INDIRECT($F$1&amp;dbP!$P$2&amp;":"&amp;dbP!$P$2),IF($I65=$J65,"*",$I65),INDIRECT($F$1&amp;dbP!$Q$2&amp;":"&amp;dbP!$Q$2),IF(OR($I65=$J65,"  "&amp;$I65=$J65),"*",RIGHT($J65,LEN($J65)-4)),INDIRECT($F$1&amp;dbP!$AC$2&amp;":"&amp;dbP!$AC$2),RepP!$J$3)</f>
        <v>0</v>
      </c>
      <c r="AY65" s="1">
        <f ca="1">SUMIFS(INDIRECT($F$1&amp;$F65&amp;":"&amp;$F65),INDIRECT($F$1&amp;dbP!$D$2&amp;":"&amp;dbP!$D$2),"&gt;="&amp;AY$6,INDIRECT($F$1&amp;dbP!$D$2&amp;":"&amp;dbP!$D$2),"&lt;="&amp;AY$7,INDIRECT($F$1&amp;dbP!$O$2&amp;":"&amp;dbP!$O$2),$H65,INDIRECT($F$1&amp;dbP!$P$2&amp;":"&amp;dbP!$P$2),IF($I65=$J65,"*",$I65),INDIRECT($F$1&amp;dbP!$Q$2&amp;":"&amp;dbP!$Q$2),IF(OR($I65=$J65,"  "&amp;$I65=$J65),"*",RIGHT($J65,LEN($J65)-4)),INDIRECT($F$1&amp;dbP!$AC$2&amp;":"&amp;dbP!$AC$2),RepP!$J$3)</f>
        <v>0</v>
      </c>
      <c r="AZ65" s="1">
        <f ca="1">SUMIFS(INDIRECT($F$1&amp;$F65&amp;":"&amp;$F65),INDIRECT($F$1&amp;dbP!$D$2&amp;":"&amp;dbP!$D$2),"&gt;="&amp;AZ$6,INDIRECT($F$1&amp;dbP!$D$2&amp;":"&amp;dbP!$D$2),"&lt;="&amp;AZ$7,INDIRECT($F$1&amp;dbP!$O$2&amp;":"&amp;dbP!$O$2),$H65,INDIRECT($F$1&amp;dbP!$P$2&amp;":"&amp;dbP!$P$2),IF($I65=$J65,"*",$I65),INDIRECT($F$1&amp;dbP!$Q$2&amp;":"&amp;dbP!$Q$2),IF(OR($I65=$J65,"  "&amp;$I65=$J65),"*",RIGHT($J65,LEN($J65)-4)),INDIRECT($F$1&amp;dbP!$AC$2&amp;":"&amp;dbP!$AC$2),RepP!$J$3)</f>
        <v>0</v>
      </c>
      <c r="BA65" s="1">
        <f ca="1">SUMIFS(INDIRECT($F$1&amp;$F65&amp;":"&amp;$F65),INDIRECT($F$1&amp;dbP!$D$2&amp;":"&amp;dbP!$D$2),"&gt;="&amp;BA$6,INDIRECT($F$1&amp;dbP!$D$2&amp;":"&amp;dbP!$D$2),"&lt;="&amp;BA$7,INDIRECT($F$1&amp;dbP!$O$2&amp;":"&amp;dbP!$O$2),$H65,INDIRECT($F$1&amp;dbP!$P$2&amp;":"&amp;dbP!$P$2),IF($I65=$J65,"*",$I65),INDIRECT($F$1&amp;dbP!$Q$2&amp;":"&amp;dbP!$Q$2),IF(OR($I65=$J65,"  "&amp;$I65=$J65),"*",RIGHT($J65,LEN($J65)-4)),INDIRECT($F$1&amp;dbP!$AC$2&amp;":"&amp;dbP!$AC$2),RepP!$J$3)</f>
        <v>0</v>
      </c>
      <c r="BB65" s="1">
        <f ca="1">SUMIFS(INDIRECT($F$1&amp;$F65&amp;":"&amp;$F65),INDIRECT($F$1&amp;dbP!$D$2&amp;":"&amp;dbP!$D$2),"&gt;="&amp;BB$6,INDIRECT($F$1&amp;dbP!$D$2&amp;":"&amp;dbP!$D$2),"&lt;="&amp;BB$7,INDIRECT($F$1&amp;dbP!$O$2&amp;":"&amp;dbP!$O$2),$H65,INDIRECT($F$1&amp;dbP!$P$2&amp;":"&amp;dbP!$P$2),IF($I65=$J65,"*",$I65),INDIRECT($F$1&amp;dbP!$Q$2&amp;":"&amp;dbP!$Q$2),IF(OR($I65=$J65,"  "&amp;$I65=$J65),"*",RIGHT($J65,LEN($J65)-4)),INDIRECT($F$1&amp;dbP!$AC$2&amp;":"&amp;dbP!$AC$2),RepP!$J$3)</f>
        <v>0</v>
      </c>
      <c r="BC65" s="1">
        <f ca="1">SUMIFS(INDIRECT($F$1&amp;$F65&amp;":"&amp;$F65),INDIRECT($F$1&amp;dbP!$D$2&amp;":"&amp;dbP!$D$2),"&gt;="&amp;BC$6,INDIRECT($F$1&amp;dbP!$D$2&amp;":"&amp;dbP!$D$2),"&lt;="&amp;BC$7,INDIRECT($F$1&amp;dbP!$O$2&amp;":"&amp;dbP!$O$2),$H65,INDIRECT($F$1&amp;dbP!$P$2&amp;":"&amp;dbP!$P$2),IF($I65=$J65,"*",$I65),INDIRECT($F$1&amp;dbP!$Q$2&amp;":"&amp;dbP!$Q$2),IF(OR($I65=$J65,"  "&amp;$I65=$J65),"*",RIGHT($J65,LEN($J65)-4)),INDIRECT($F$1&amp;dbP!$AC$2&amp;":"&amp;dbP!$AC$2),RepP!$J$3)</f>
        <v>0</v>
      </c>
      <c r="BD65" s="1">
        <f ca="1">SUMIFS(INDIRECT($F$1&amp;$F65&amp;":"&amp;$F65),INDIRECT($F$1&amp;dbP!$D$2&amp;":"&amp;dbP!$D$2),"&gt;="&amp;BD$6,INDIRECT($F$1&amp;dbP!$D$2&amp;":"&amp;dbP!$D$2),"&lt;="&amp;BD$7,INDIRECT($F$1&amp;dbP!$O$2&amp;":"&amp;dbP!$O$2),$H65,INDIRECT($F$1&amp;dbP!$P$2&amp;":"&amp;dbP!$P$2),IF($I65=$J65,"*",$I65),INDIRECT($F$1&amp;dbP!$Q$2&amp;":"&amp;dbP!$Q$2),IF(OR($I65=$J65,"  "&amp;$I65=$J65),"*",RIGHT($J65,LEN($J65)-4)),INDIRECT($F$1&amp;dbP!$AC$2&amp;":"&amp;dbP!$AC$2),RepP!$J$3)</f>
        <v>0</v>
      </c>
      <c r="BE65" s="1">
        <f ca="1">SUMIFS(INDIRECT($F$1&amp;$F65&amp;":"&amp;$F65),INDIRECT($F$1&amp;dbP!$D$2&amp;":"&amp;dbP!$D$2),"&gt;="&amp;BE$6,INDIRECT($F$1&amp;dbP!$D$2&amp;":"&amp;dbP!$D$2),"&lt;="&amp;BE$7,INDIRECT($F$1&amp;dbP!$O$2&amp;":"&amp;dbP!$O$2),$H65,INDIRECT($F$1&amp;dbP!$P$2&amp;":"&amp;dbP!$P$2),IF($I65=$J65,"*",$I65),INDIRECT($F$1&amp;dbP!$Q$2&amp;":"&amp;dbP!$Q$2),IF(OR($I65=$J65,"  "&amp;$I65=$J65),"*",RIGHT($J65,LEN($J65)-4)),INDIRECT($F$1&amp;dbP!$AC$2&amp;":"&amp;dbP!$AC$2),RepP!$J$3)</f>
        <v>0</v>
      </c>
    </row>
    <row r="66" spans="2:57" x14ac:dyDescent="0.3">
      <c r="B66" s="1">
        <f>MAX(B$54:B65)+1</f>
        <v>27</v>
      </c>
      <c r="F66" s="1" t="str">
        <f ca="1">INDIRECT($B$1&amp;Items!H$2&amp;$B66)</f>
        <v>Y</v>
      </c>
      <c r="H66" s="13" t="str">
        <f ca="1">INDIRECT($B$1&amp;Items!E$2&amp;$B66)</f>
        <v>Начисление себестоимостных затрат</v>
      </c>
      <c r="I66" s="13" t="str">
        <f ca="1">IF(INDIRECT($B$1&amp;Items!F$2&amp;$B66)="",H66,INDIRECT($B$1&amp;Items!F$2&amp;$B66))</f>
        <v>Начисление затрат этапа-1 бизнес-процесса</v>
      </c>
      <c r="J66" s="1" t="str">
        <f ca="1">IF(INDIRECT($B$1&amp;Items!G$2&amp;$B66)="",IF(H66&lt;&gt;I66,"  "&amp;I66,I66),"    "&amp;INDIRECT($B$1&amp;Items!G$2&amp;$B66))</f>
        <v xml:space="preserve">    Сырье и материалы-9</v>
      </c>
      <c r="S66" s="1">
        <f ca="1">SUM($U66:INDIRECT(ADDRESS(ROW(),SUMIFS($1:$1,$5:$5,MAX($5:$5)))))</f>
        <v>0</v>
      </c>
      <c r="V66" s="1">
        <f ca="1">SUMIFS(INDIRECT($F$1&amp;$F66&amp;":"&amp;$F66),INDIRECT($F$1&amp;dbP!$D$2&amp;":"&amp;dbP!$D$2),"&gt;="&amp;V$6,INDIRECT($F$1&amp;dbP!$D$2&amp;":"&amp;dbP!$D$2),"&lt;="&amp;V$7,INDIRECT($F$1&amp;dbP!$O$2&amp;":"&amp;dbP!$O$2),$H66,INDIRECT($F$1&amp;dbP!$P$2&amp;":"&amp;dbP!$P$2),IF($I66=$J66,"*",$I66),INDIRECT($F$1&amp;dbP!$Q$2&amp;":"&amp;dbP!$Q$2),IF(OR($I66=$J66,"  "&amp;$I66=$J66),"*",RIGHT($J66,LEN($J66)-4)),INDIRECT($F$1&amp;dbP!$AC$2&amp;":"&amp;dbP!$AC$2),RepP!$J$3)</f>
        <v>0</v>
      </c>
      <c r="W66" s="1">
        <f ca="1">SUMIFS(INDIRECT($F$1&amp;$F66&amp;":"&amp;$F66),INDIRECT($F$1&amp;dbP!$D$2&amp;":"&amp;dbP!$D$2),"&gt;="&amp;W$6,INDIRECT($F$1&amp;dbP!$D$2&amp;":"&amp;dbP!$D$2),"&lt;="&amp;W$7,INDIRECT($F$1&amp;dbP!$O$2&amp;":"&amp;dbP!$O$2),$H66,INDIRECT($F$1&amp;dbP!$P$2&amp;":"&amp;dbP!$P$2),IF($I66=$J66,"*",$I66),INDIRECT($F$1&amp;dbP!$Q$2&amp;":"&amp;dbP!$Q$2),IF(OR($I66=$J66,"  "&amp;$I66=$J66),"*",RIGHT($J66,LEN($J66)-4)),INDIRECT($F$1&amp;dbP!$AC$2&amp;":"&amp;dbP!$AC$2),RepP!$J$3)</f>
        <v>0</v>
      </c>
      <c r="X66" s="1">
        <f ca="1">SUMIFS(INDIRECT($F$1&amp;$F66&amp;":"&amp;$F66),INDIRECT($F$1&amp;dbP!$D$2&amp;":"&amp;dbP!$D$2),"&gt;="&amp;X$6,INDIRECT($F$1&amp;dbP!$D$2&amp;":"&amp;dbP!$D$2),"&lt;="&amp;X$7,INDIRECT($F$1&amp;dbP!$O$2&amp;":"&amp;dbP!$O$2),$H66,INDIRECT($F$1&amp;dbP!$P$2&amp;":"&amp;dbP!$P$2),IF($I66=$J66,"*",$I66),INDIRECT($F$1&amp;dbP!$Q$2&amp;":"&amp;dbP!$Q$2),IF(OR($I66=$J66,"  "&amp;$I66=$J66),"*",RIGHT($J66,LEN($J66)-4)),INDIRECT($F$1&amp;dbP!$AC$2&amp;":"&amp;dbP!$AC$2),RepP!$J$3)</f>
        <v>0</v>
      </c>
      <c r="Y66" s="1">
        <f ca="1">SUMIFS(INDIRECT($F$1&amp;$F66&amp;":"&amp;$F66),INDIRECT($F$1&amp;dbP!$D$2&amp;":"&amp;dbP!$D$2),"&gt;="&amp;Y$6,INDIRECT($F$1&amp;dbP!$D$2&amp;":"&amp;dbP!$D$2),"&lt;="&amp;Y$7,INDIRECT($F$1&amp;dbP!$O$2&amp;":"&amp;dbP!$O$2),$H66,INDIRECT($F$1&amp;dbP!$P$2&amp;":"&amp;dbP!$P$2),IF($I66=$J66,"*",$I66),INDIRECT($F$1&amp;dbP!$Q$2&amp;":"&amp;dbP!$Q$2),IF(OR($I66=$J66,"  "&amp;$I66=$J66),"*",RIGHT($J66,LEN($J66)-4)),INDIRECT($F$1&amp;dbP!$AC$2&amp;":"&amp;dbP!$AC$2),RepP!$J$3)</f>
        <v>0</v>
      </c>
      <c r="Z66" s="1">
        <f ca="1">SUMIFS(INDIRECT($F$1&amp;$F66&amp;":"&amp;$F66),INDIRECT($F$1&amp;dbP!$D$2&amp;":"&amp;dbP!$D$2),"&gt;="&amp;Z$6,INDIRECT($F$1&amp;dbP!$D$2&amp;":"&amp;dbP!$D$2),"&lt;="&amp;Z$7,INDIRECT($F$1&amp;dbP!$O$2&amp;":"&amp;dbP!$O$2),$H66,INDIRECT($F$1&amp;dbP!$P$2&amp;":"&amp;dbP!$P$2),IF($I66=$J66,"*",$I66),INDIRECT($F$1&amp;dbP!$Q$2&amp;":"&amp;dbP!$Q$2),IF(OR($I66=$J66,"  "&amp;$I66=$J66),"*",RIGHT($J66,LEN($J66)-4)),INDIRECT($F$1&amp;dbP!$AC$2&amp;":"&amp;dbP!$AC$2),RepP!$J$3)</f>
        <v>0</v>
      </c>
      <c r="AA66" s="1">
        <f ca="1">SUMIFS(INDIRECT($F$1&amp;$F66&amp;":"&amp;$F66),INDIRECT($F$1&amp;dbP!$D$2&amp;":"&amp;dbP!$D$2),"&gt;="&amp;AA$6,INDIRECT($F$1&amp;dbP!$D$2&amp;":"&amp;dbP!$D$2),"&lt;="&amp;AA$7,INDIRECT($F$1&amp;dbP!$O$2&amp;":"&amp;dbP!$O$2),$H66,INDIRECT($F$1&amp;dbP!$P$2&amp;":"&amp;dbP!$P$2),IF($I66=$J66,"*",$I66),INDIRECT($F$1&amp;dbP!$Q$2&amp;":"&amp;dbP!$Q$2),IF(OR($I66=$J66,"  "&amp;$I66=$J66),"*",RIGHT($J66,LEN($J66)-4)),INDIRECT($F$1&amp;dbP!$AC$2&amp;":"&amp;dbP!$AC$2),RepP!$J$3)</f>
        <v>0</v>
      </c>
      <c r="AB66" s="1">
        <f ca="1">SUMIFS(INDIRECT($F$1&amp;$F66&amp;":"&amp;$F66),INDIRECT($F$1&amp;dbP!$D$2&amp;":"&amp;dbP!$D$2),"&gt;="&amp;AB$6,INDIRECT($F$1&amp;dbP!$D$2&amp;":"&amp;dbP!$D$2),"&lt;="&amp;AB$7,INDIRECT($F$1&amp;dbP!$O$2&amp;":"&amp;dbP!$O$2),$H66,INDIRECT($F$1&amp;dbP!$P$2&amp;":"&amp;dbP!$P$2),IF($I66=$J66,"*",$I66),INDIRECT($F$1&amp;dbP!$Q$2&amp;":"&amp;dbP!$Q$2),IF(OR($I66=$J66,"  "&amp;$I66=$J66),"*",RIGHT($J66,LEN($J66)-4)),INDIRECT($F$1&amp;dbP!$AC$2&amp;":"&amp;dbP!$AC$2),RepP!$J$3)</f>
        <v>0</v>
      </c>
      <c r="AC66" s="1">
        <f ca="1">SUMIFS(INDIRECT($F$1&amp;$F66&amp;":"&amp;$F66),INDIRECT($F$1&amp;dbP!$D$2&amp;":"&amp;dbP!$D$2),"&gt;="&amp;AC$6,INDIRECT($F$1&amp;dbP!$D$2&amp;":"&amp;dbP!$D$2),"&lt;="&amp;AC$7,INDIRECT($F$1&amp;dbP!$O$2&amp;":"&amp;dbP!$O$2),$H66,INDIRECT($F$1&amp;dbP!$P$2&amp;":"&amp;dbP!$P$2),IF($I66=$J66,"*",$I66),INDIRECT($F$1&amp;dbP!$Q$2&amp;":"&amp;dbP!$Q$2),IF(OR($I66=$J66,"  "&amp;$I66=$J66),"*",RIGHT($J66,LEN($J66)-4)),INDIRECT($F$1&amp;dbP!$AC$2&amp;":"&amp;dbP!$AC$2),RepP!$J$3)</f>
        <v>0</v>
      </c>
      <c r="AD66" s="1">
        <f ca="1">SUMIFS(INDIRECT($F$1&amp;$F66&amp;":"&amp;$F66),INDIRECT($F$1&amp;dbP!$D$2&amp;":"&amp;dbP!$D$2),"&gt;="&amp;AD$6,INDIRECT($F$1&amp;dbP!$D$2&amp;":"&amp;dbP!$D$2),"&lt;="&amp;AD$7,INDIRECT($F$1&amp;dbP!$O$2&amp;":"&amp;dbP!$O$2),$H66,INDIRECT($F$1&amp;dbP!$P$2&amp;":"&amp;dbP!$P$2),IF($I66=$J66,"*",$I66),INDIRECT($F$1&amp;dbP!$Q$2&amp;":"&amp;dbP!$Q$2),IF(OR($I66=$J66,"  "&amp;$I66=$J66),"*",RIGHT($J66,LEN($J66)-4)),INDIRECT($F$1&amp;dbP!$AC$2&amp;":"&amp;dbP!$AC$2),RepP!$J$3)</f>
        <v>0</v>
      </c>
      <c r="AE66" s="1">
        <f ca="1">SUMIFS(INDIRECT($F$1&amp;$F66&amp;":"&amp;$F66),INDIRECT($F$1&amp;dbP!$D$2&amp;":"&amp;dbP!$D$2),"&gt;="&amp;AE$6,INDIRECT($F$1&amp;dbP!$D$2&amp;":"&amp;dbP!$D$2),"&lt;="&amp;AE$7,INDIRECT($F$1&amp;dbP!$O$2&amp;":"&amp;dbP!$O$2),$H66,INDIRECT($F$1&amp;dbP!$P$2&amp;":"&amp;dbP!$P$2),IF($I66=$J66,"*",$I66),INDIRECT($F$1&amp;dbP!$Q$2&amp;":"&amp;dbP!$Q$2),IF(OR($I66=$J66,"  "&amp;$I66=$J66),"*",RIGHT($J66,LEN($J66)-4)),INDIRECT($F$1&amp;dbP!$AC$2&amp;":"&amp;dbP!$AC$2),RepP!$J$3)</f>
        <v>0</v>
      </c>
      <c r="AF66" s="1">
        <f ca="1">SUMIFS(INDIRECT($F$1&amp;$F66&amp;":"&amp;$F66),INDIRECT($F$1&amp;dbP!$D$2&amp;":"&amp;dbP!$D$2),"&gt;="&amp;AF$6,INDIRECT($F$1&amp;dbP!$D$2&amp;":"&amp;dbP!$D$2),"&lt;="&amp;AF$7,INDIRECT($F$1&amp;dbP!$O$2&amp;":"&amp;dbP!$O$2),$H66,INDIRECT($F$1&amp;dbP!$P$2&amp;":"&amp;dbP!$P$2),IF($I66=$J66,"*",$I66),INDIRECT($F$1&amp;dbP!$Q$2&amp;":"&amp;dbP!$Q$2),IF(OR($I66=$J66,"  "&amp;$I66=$J66),"*",RIGHT($J66,LEN($J66)-4)),INDIRECT($F$1&amp;dbP!$AC$2&amp;":"&amp;dbP!$AC$2),RepP!$J$3)</f>
        <v>0</v>
      </c>
      <c r="AG66" s="1">
        <f ca="1">SUMIFS(INDIRECT($F$1&amp;$F66&amp;":"&amp;$F66),INDIRECT($F$1&amp;dbP!$D$2&amp;":"&amp;dbP!$D$2),"&gt;="&amp;AG$6,INDIRECT($F$1&amp;dbP!$D$2&amp;":"&amp;dbP!$D$2),"&lt;="&amp;AG$7,INDIRECT($F$1&amp;dbP!$O$2&amp;":"&amp;dbP!$O$2),$H66,INDIRECT($F$1&amp;dbP!$P$2&amp;":"&amp;dbP!$P$2),IF($I66=$J66,"*",$I66),INDIRECT($F$1&amp;dbP!$Q$2&amp;":"&amp;dbP!$Q$2),IF(OR($I66=$J66,"  "&amp;$I66=$J66),"*",RIGHT($J66,LEN($J66)-4)),INDIRECT($F$1&amp;dbP!$AC$2&amp;":"&amp;dbP!$AC$2),RepP!$J$3)</f>
        <v>0</v>
      </c>
      <c r="AH66" s="1">
        <f ca="1">SUMIFS(INDIRECT($F$1&amp;$F66&amp;":"&amp;$F66),INDIRECT($F$1&amp;dbP!$D$2&amp;":"&amp;dbP!$D$2),"&gt;="&amp;AH$6,INDIRECT($F$1&amp;dbP!$D$2&amp;":"&amp;dbP!$D$2),"&lt;="&amp;AH$7,INDIRECT($F$1&amp;dbP!$O$2&amp;":"&amp;dbP!$O$2),$H66,INDIRECT($F$1&amp;dbP!$P$2&amp;":"&amp;dbP!$P$2),IF($I66=$J66,"*",$I66),INDIRECT($F$1&amp;dbP!$Q$2&amp;":"&amp;dbP!$Q$2),IF(OR($I66=$J66,"  "&amp;$I66=$J66),"*",RIGHT($J66,LEN($J66)-4)),INDIRECT($F$1&amp;dbP!$AC$2&amp;":"&amp;dbP!$AC$2),RepP!$J$3)</f>
        <v>0</v>
      </c>
      <c r="AI66" s="1">
        <f ca="1">SUMIFS(INDIRECT($F$1&amp;$F66&amp;":"&amp;$F66),INDIRECT($F$1&amp;dbP!$D$2&amp;":"&amp;dbP!$D$2),"&gt;="&amp;AI$6,INDIRECT($F$1&amp;dbP!$D$2&amp;":"&amp;dbP!$D$2),"&lt;="&amp;AI$7,INDIRECT($F$1&amp;dbP!$O$2&amp;":"&amp;dbP!$O$2),$H66,INDIRECT($F$1&amp;dbP!$P$2&amp;":"&amp;dbP!$P$2),IF($I66=$J66,"*",$I66),INDIRECT($F$1&amp;dbP!$Q$2&amp;":"&amp;dbP!$Q$2),IF(OR($I66=$J66,"  "&amp;$I66=$J66),"*",RIGHT($J66,LEN($J66)-4)),INDIRECT($F$1&amp;dbP!$AC$2&amp;":"&amp;dbP!$AC$2),RepP!$J$3)</f>
        <v>0</v>
      </c>
      <c r="AJ66" s="1">
        <f ca="1">SUMIFS(INDIRECT($F$1&amp;$F66&amp;":"&amp;$F66),INDIRECT($F$1&amp;dbP!$D$2&amp;":"&amp;dbP!$D$2),"&gt;="&amp;AJ$6,INDIRECT($F$1&amp;dbP!$D$2&amp;":"&amp;dbP!$D$2),"&lt;="&amp;AJ$7,INDIRECT($F$1&amp;dbP!$O$2&amp;":"&amp;dbP!$O$2),$H66,INDIRECT($F$1&amp;dbP!$P$2&amp;":"&amp;dbP!$P$2),IF($I66=$J66,"*",$I66),INDIRECT($F$1&amp;dbP!$Q$2&amp;":"&amp;dbP!$Q$2),IF(OR($I66=$J66,"  "&amp;$I66=$J66),"*",RIGHT($J66,LEN($J66)-4)),INDIRECT($F$1&amp;dbP!$AC$2&amp;":"&amp;dbP!$AC$2),RepP!$J$3)</f>
        <v>0</v>
      </c>
      <c r="AK66" s="1">
        <f ca="1">SUMIFS(INDIRECT($F$1&amp;$F66&amp;":"&amp;$F66),INDIRECT($F$1&amp;dbP!$D$2&amp;":"&amp;dbP!$D$2),"&gt;="&amp;AK$6,INDIRECT($F$1&amp;dbP!$D$2&amp;":"&amp;dbP!$D$2),"&lt;="&amp;AK$7,INDIRECT($F$1&amp;dbP!$O$2&amp;":"&amp;dbP!$O$2),$H66,INDIRECT($F$1&amp;dbP!$P$2&amp;":"&amp;dbP!$P$2),IF($I66=$J66,"*",$I66),INDIRECT($F$1&amp;dbP!$Q$2&amp;":"&amp;dbP!$Q$2),IF(OR($I66=$J66,"  "&amp;$I66=$J66),"*",RIGHT($J66,LEN($J66)-4)),INDIRECT($F$1&amp;dbP!$AC$2&amp;":"&amp;dbP!$AC$2),RepP!$J$3)</f>
        <v>0</v>
      </c>
      <c r="AL66" s="1">
        <f ca="1">SUMIFS(INDIRECT($F$1&amp;$F66&amp;":"&amp;$F66),INDIRECT($F$1&amp;dbP!$D$2&amp;":"&amp;dbP!$D$2),"&gt;="&amp;AL$6,INDIRECT($F$1&amp;dbP!$D$2&amp;":"&amp;dbP!$D$2),"&lt;="&amp;AL$7,INDIRECT($F$1&amp;dbP!$O$2&amp;":"&amp;dbP!$O$2),$H66,INDIRECT($F$1&amp;dbP!$P$2&amp;":"&amp;dbP!$P$2),IF($I66=$J66,"*",$I66),INDIRECT($F$1&amp;dbP!$Q$2&amp;":"&amp;dbP!$Q$2),IF(OR($I66=$J66,"  "&amp;$I66=$J66),"*",RIGHT($J66,LEN($J66)-4)),INDIRECT($F$1&amp;dbP!$AC$2&amp;":"&amp;dbP!$AC$2),RepP!$J$3)</f>
        <v>0</v>
      </c>
      <c r="AM66" s="1">
        <f ca="1">SUMIFS(INDIRECT($F$1&amp;$F66&amp;":"&amp;$F66),INDIRECT($F$1&amp;dbP!$D$2&amp;":"&amp;dbP!$D$2),"&gt;="&amp;AM$6,INDIRECT($F$1&amp;dbP!$D$2&amp;":"&amp;dbP!$D$2),"&lt;="&amp;AM$7,INDIRECT($F$1&amp;dbP!$O$2&amp;":"&amp;dbP!$O$2),$H66,INDIRECT($F$1&amp;dbP!$P$2&amp;":"&amp;dbP!$P$2),IF($I66=$J66,"*",$I66),INDIRECT($F$1&amp;dbP!$Q$2&amp;":"&amp;dbP!$Q$2),IF(OR($I66=$J66,"  "&amp;$I66=$J66),"*",RIGHT($J66,LEN($J66)-4)),INDIRECT($F$1&amp;dbP!$AC$2&amp;":"&amp;dbP!$AC$2),RepP!$J$3)</f>
        <v>0</v>
      </c>
      <c r="AN66" s="1">
        <f ca="1">SUMIFS(INDIRECT($F$1&amp;$F66&amp;":"&amp;$F66),INDIRECT($F$1&amp;dbP!$D$2&amp;":"&amp;dbP!$D$2),"&gt;="&amp;AN$6,INDIRECT($F$1&amp;dbP!$D$2&amp;":"&amp;dbP!$D$2),"&lt;="&amp;AN$7,INDIRECT($F$1&amp;dbP!$O$2&amp;":"&amp;dbP!$O$2),$H66,INDIRECT($F$1&amp;dbP!$P$2&amp;":"&amp;dbP!$P$2),IF($I66=$J66,"*",$I66),INDIRECT($F$1&amp;dbP!$Q$2&amp;":"&amp;dbP!$Q$2),IF(OR($I66=$J66,"  "&amp;$I66=$J66),"*",RIGHT($J66,LEN($J66)-4)),INDIRECT($F$1&amp;dbP!$AC$2&amp;":"&amp;dbP!$AC$2),RepP!$J$3)</f>
        <v>0</v>
      </c>
      <c r="AO66" s="1">
        <f ca="1">SUMIFS(INDIRECT($F$1&amp;$F66&amp;":"&amp;$F66),INDIRECT($F$1&amp;dbP!$D$2&amp;":"&amp;dbP!$D$2),"&gt;="&amp;AO$6,INDIRECT($F$1&amp;dbP!$D$2&amp;":"&amp;dbP!$D$2),"&lt;="&amp;AO$7,INDIRECT($F$1&amp;dbP!$O$2&amp;":"&amp;dbP!$O$2),$H66,INDIRECT($F$1&amp;dbP!$P$2&amp;":"&amp;dbP!$P$2),IF($I66=$J66,"*",$I66),INDIRECT($F$1&amp;dbP!$Q$2&amp;":"&amp;dbP!$Q$2),IF(OR($I66=$J66,"  "&amp;$I66=$J66),"*",RIGHT($J66,LEN($J66)-4)),INDIRECT($F$1&amp;dbP!$AC$2&amp;":"&amp;dbP!$AC$2),RepP!$J$3)</f>
        <v>0</v>
      </c>
      <c r="AP66" s="1">
        <f ca="1">SUMIFS(INDIRECT($F$1&amp;$F66&amp;":"&amp;$F66),INDIRECT($F$1&amp;dbP!$D$2&amp;":"&amp;dbP!$D$2),"&gt;="&amp;AP$6,INDIRECT($F$1&amp;dbP!$D$2&amp;":"&amp;dbP!$D$2),"&lt;="&amp;AP$7,INDIRECT($F$1&amp;dbP!$O$2&amp;":"&amp;dbP!$O$2),$H66,INDIRECT($F$1&amp;dbP!$P$2&amp;":"&amp;dbP!$P$2),IF($I66=$J66,"*",$I66),INDIRECT($F$1&amp;dbP!$Q$2&amp;":"&amp;dbP!$Q$2),IF(OR($I66=$J66,"  "&amp;$I66=$J66),"*",RIGHT($J66,LEN($J66)-4)),INDIRECT($F$1&amp;dbP!$AC$2&amp;":"&amp;dbP!$AC$2),RepP!$J$3)</f>
        <v>0</v>
      </c>
      <c r="AQ66" s="1">
        <f ca="1">SUMIFS(INDIRECT($F$1&amp;$F66&amp;":"&amp;$F66),INDIRECT($F$1&amp;dbP!$D$2&amp;":"&amp;dbP!$D$2),"&gt;="&amp;AQ$6,INDIRECT($F$1&amp;dbP!$D$2&amp;":"&amp;dbP!$D$2),"&lt;="&amp;AQ$7,INDIRECT($F$1&amp;dbP!$O$2&amp;":"&amp;dbP!$O$2),$H66,INDIRECT($F$1&amp;dbP!$P$2&amp;":"&amp;dbP!$P$2),IF($I66=$J66,"*",$I66),INDIRECT($F$1&amp;dbP!$Q$2&amp;":"&amp;dbP!$Q$2),IF(OR($I66=$J66,"  "&amp;$I66=$J66),"*",RIGHT($J66,LEN($J66)-4)),INDIRECT($F$1&amp;dbP!$AC$2&amp;":"&amp;dbP!$AC$2),RepP!$J$3)</f>
        <v>0</v>
      </c>
      <c r="AR66" s="1">
        <f ca="1">SUMIFS(INDIRECT($F$1&amp;$F66&amp;":"&amp;$F66),INDIRECT($F$1&amp;dbP!$D$2&amp;":"&amp;dbP!$D$2),"&gt;="&amp;AR$6,INDIRECT($F$1&amp;dbP!$D$2&amp;":"&amp;dbP!$D$2),"&lt;="&amp;AR$7,INDIRECT($F$1&amp;dbP!$O$2&amp;":"&amp;dbP!$O$2),$H66,INDIRECT($F$1&amp;dbP!$P$2&amp;":"&amp;dbP!$P$2),IF($I66=$J66,"*",$I66),INDIRECT($F$1&amp;dbP!$Q$2&amp;":"&amp;dbP!$Q$2),IF(OR($I66=$J66,"  "&amp;$I66=$J66),"*",RIGHT($J66,LEN($J66)-4)),INDIRECT($F$1&amp;dbP!$AC$2&amp;":"&amp;dbP!$AC$2),RepP!$J$3)</f>
        <v>0</v>
      </c>
      <c r="AS66" s="1">
        <f ca="1">SUMIFS(INDIRECT($F$1&amp;$F66&amp;":"&amp;$F66),INDIRECT($F$1&amp;dbP!$D$2&amp;":"&amp;dbP!$D$2),"&gt;="&amp;AS$6,INDIRECT($F$1&amp;dbP!$D$2&amp;":"&amp;dbP!$D$2),"&lt;="&amp;AS$7,INDIRECT($F$1&amp;dbP!$O$2&amp;":"&amp;dbP!$O$2),$H66,INDIRECT($F$1&amp;dbP!$P$2&amp;":"&amp;dbP!$P$2),IF($I66=$J66,"*",$I66),INDIRECT($F$1&amp;dbP!$Q$2&amp;":"&amp;dbP!$Q$2),IF(OR($I66=$J66,"  "&amp;$I66=$J66),"*",RIGHT($J66,LEN($J66)-4)),INDIRECT($F$1&amp;dbP!$AC$2&amp;":"&amp;dbP!$AC$2),RepP!$J$3)</f>
        <v>0</v>
      </c>
      <c r="AT66" s="1">
        <f ca="1">SUMIFS(INDIRECT($F$1&amp;$F66&amp;":"&amp;$F66),INDIRECT($F$1&amp;dbP!$D$2&amp;":"&amp;dbP!$D$2),"&gt;="&amp;AT$6,INDIRECT($F$1&amp;dbP!$D$2&amp;":"&amp;dbP!$D$2),"&lt;="&amp;AT$7,INDIRECT($F$1&amp;dbP!$O$2&amp;":"&amp;dbP!$O$2),$H66,INDIRECT($F$1&amp;dbP!$P$2&amp;":"&amp;dbP!$P$2),IF($I66=$J66,"*",$I66),INDIRECT($F$1&amp;dbP!$Q$2&amp;":"&amp;dbP!$Q$2),IF(OR($I66=$J66,"  "&amp;$I66=$J66),"*",RIGHT($J66,LEN($J66)-4)),INDIRECT($F$1&amp;dbP!$AC$2&amp;":"&amp;dbP!$AC$2),RepP!$J$3)</f>
        <v>0</v>
      </c>
      <c r="AU66" s="1">
        <f ca="1">SUMIFS(INDIRECT($F$1&amp;$F66&amp;":"&amp;$F66),INDIRECT($F$1&amp;dbP!$D$2&amp;":"&amp;dbP!$D$2),"&gt;="&amp;AU$6,INDIRECT($F$1&amp;dbP!$D$2&amp;":"&amp;dbP!$D$2),"&lt;="&amp;AU$7,INDIRECT($F$1&amp;dbP!$O$2&amp;":"&amp;dbP!$O$2),$H66,INDIRECT($F$1&amp;dbP!$P$2&amp;":"&amp;dbP!$P$2),IF($I66=$J66,"*",$I66),INDIRECT($F$1&amp;dbP!$Q$2&amp;":"&amp;dbP!$Q$2),IF(OR($I66=$J66,"  "&amp;$I66=$J66),"*",RIGHT($J66,LEN($J66)-4)),INDIRECT($F$1&amp;dbP!$AC$2&amp;":"&amp;dbP!$AC$2),RepP!$J$3)</f>
        <v>0</v>
      </c>
      <c r="AV66" s="1">
        <f ca="1">SUMIFS(INDIRECT($F$1&amp;$F66&amp;":"&amp;$F66),INDIRECT($F$1&amp;dbP!$D$2&amp;":"&amp;dbP!$D$2),"&gt;="&amp;AV$6,INDIRECT($F$1&amp;dbP!$D$2&amp;":"&amp;dbP!$D$2),"&lt;="&amp;AV$7,INDIRECT($F$1&amp;dbP!$O$2&amp;":"&amp;dbP!$O$2),$H66,INDIRECT($F$1&amp;dbP!$P$2&amp;":"&amp;dbP!$P$2),IF($I66=$J66,"*",$I66),INDIRECT($F$1&amp;dbP!$Q$2&amp;":"&amp;dbP!$Q$2),IF(OR($I66=$J66,"  "&amp;$I66=$J66),"*",RIGHT($J66,LEN($J66)-4)),INDIRECT($F$1&amp;dbP!$AC$2&amp;":"&amp;dbP!$AC$2),RepP!$J$3)</f>
        <v>0</v>
      </c>
      <c r="AW66" s="1">
        <f ca="1">SUMIFS(INDIRECT($F$1&amp;$F66&amp;":"&amp;$F66),INDIRECT($F$1&amp;dbP!$D$2&amp;":"&amp;dbP!$D$2),"&gt;="&amp;AW$6,INDIRECT($F$1&amp;dbP!$D$2&amp;":"&amp;dbP!$D$2),"&lt;="&amp;AW$7,INDIRECT($F$1&amp;dbP!$O$2&amp;":"&amp;dbP!$O$2),$H66,INDIRECT($F$1&amp;dbP!$P$2&amp;":"&amp;dbP!$P$2),IF($I66=$J66,"*",$I66),INDIRECT($F$1&amp;dbP!$Q$2&amp;":"&amp;dbP!$Q$2),IF(OR($I66=$J66,"  "&amp;$I66=$J66),"*",RIGHT($J66,LEN($J66)-4)),INDIRECT($F$1&amp;dbP!$AC$2&amp;":"&amp;dbP!$AC$2),RepP!$J$3)</f>
        <v>0</v>
      </c>
      <c r="AX66" s="1">
        <f ca="1">SUMIFS(INDIRECT($F$1&amp;$F66&amp;":"&amp;$F66),INDIRECT($F$1&amp;dbP!$D$2&amp;":"&amp;dbP!$D$2),"&gt;="&amp;AX$6,INDIRECT($F$1&amp;dbP!$D$2&amp;":"&amp;dbP!$D$2),"&lt;="&amp;AX$7,INDIRECT($F$1&amp;dbP!$O$2&amp;":"&amp;dbP!$O$2),$H66,INDIRECT($F$1&amp;dbP!$P$2&amp;":"&amp;dbP!$P$2),IF($I66=$J66,"*",$I66),INDIRECT($F$1&amp;dbP!$Q$2&amp;":"&amp;dbP!$Q$2),IF(OR($I66=$J66,"  "&amp;$I66=$J66),"*",RIGHT($J66,LEN($J66)-4)),INDIRECT($F$1&amp;dbP!$AC$2&amp;":"&amp;dbP!$AC$2),RepP!$J$3)</f>
        <v>0</v>
      </c>
      <c r="AY66" s="1">
        <f ca="1">SUMIFS(INDIRECT($F$1&amp;$F66&amp;":"&amp;$F66),INDIRECT($F$1&amp;dbP!$D$2&amp;":"&amp;dbP!$D$2),"&gt;="&amp;AY$6,INDIRECT($F$1&amp;dbP!$D$2&amp;":"&amp;dbP!$D$2),"&lt;="&amp;AY$7,INDIRECT($F$1&amp;dbP!$O$2&amp;":"&amp;dbP!$O$2),$H66,INDIRECT($F$1&amp;dbP!$P$2&amp;":"&amp;dbP!$P$2),IF($I66=$J66,"*",$I66),INDIRECT($F$1&amp;dbP!$Q$2&amp;":"&amp;dbP!$Q$2),IF(OR($I66=$J66,"  "&amp;$I66=$J66),"*",RIGHT($J66,LEN($J66)-4)),INDIRECT($F$1&amp;dbP!$AC$2&amp;":"&amp;dbP!$AC$2),RepP!$J$3)</f>
        <v>0</v>
      </c>
      <c r="AZ66" s="1">
        <f ca="1">SUMIFS(INDIRECT($F$1&amp;$F66&amp;":"&amp;$F66),INDIRECT($F$1&amp;dbP!$D$2&amp;":"&amp;dbP!$D$2),"&gt;="&amp;AZ$6,INDIRECT($F$1&amp;dbP!$D$2&amp;":"&amp;dbP!$D$2),"&lt;="&amp;AZ$7,INDIRECT($F$1&amp;dbP!$O$2&amp;":"&amp;dbP!$O$2),$H66,INDIRECT($F$1&amp;dbP!$P$2&amp;":"&amp;dbP!$P$2),IF($I66=$J66,"*",$I66),INDIRECT($F$1&amp;dbP!$Q$2&amp;":"&amp;dbP!$Q$2),IF(OR($I66=$J66,"  "&amp;$I66=$J66),"*",RIGHT($J66,LEN($J66)-4)),INDIRECT($F$1&amp;dbP!$AC$2&amp;":"&amp;dbP!$AC$2),RepP!$J$3)</f>
        <v>0</v>
      </c>
      <c r="BA66" s="1">
        <f ca="1">SUMIFS(INDIRECT($F$1&amp;$F66&amp;":"&amp;$F66),INDIRECT($F$1&amp;dbP!$D$2&amp;":"&amp;dbP!$D$2),"&gt;="&amp;BA$6,INDIRECT($F$1&amp;dbP!$D$2&amp;":"&amp;dbP!$D$2),"&lt;="&amp;BA$7,INDIRECT($F$1&amp;dbP!$O$2&amp;":"&amp;dbP!$O$2),$H66,INDIRECT($F$1&amp;dbP!$P$2&amp;":"&amp;dbP!$P$2),IF($I66=$J66,"*",$I66),INDIRECT($F$1&amp;dbP!$Q$2&amp;":"&amp;dbP!$Q$2),IF(OR($I66=$J66,"  "&amp;$I66=$J66),"*",RIGHT($J66,LEN($J66)-4)),INDIRECT($F$1&amp;dbP!$AC$2&amp;":"&amp;dbP!$AC$2),RepP!$J$3)</f>
        <v>0</v>
      </c>
      <c r="BB66" s="1">
        <f ca="1">SUMIFS(INDIRECT($F$1&amp;$F66&amp;":"&amp;$F66),INDIRECT($F$1&amp;dbP!$D$2&amp;":"&amp;dbP!$D$2),"&gt;="&amp;BB$6,INDIRECT($F$1&amp;dbP!$D$2&amp;":"&amp;dbP!$D$2),"&lt;="&amp;BB$7,INDIRECT($F$1&amp;dbP!$O$2&amp;":"&amp;dbP!$O$2),$H66,INDIRECT($F$1&amp;dbP!$P$2&amp;":"&amp;dbP!$P$2),IF($I66=$J66,"*",$I66),INDIRECT($F$1&amp;dbP!$Q$2&amp;":"&amp;dbP!$Q$2),IF(OR($I66=$J66,"  "&amp;$I66=$J66),"*",RIGHT($J66,LEN($J66)-4)),INDIRECT($F$1&amp;dbP!$AC$2&amp;":"&amp;dbP!$AC$2),RepP!$J$3)</f>
        <v>0</v>
      </c>
      <c r="BC66" s="1">
        <f ca="1">SUMIFS(INDIRECT($F$1&amp;$F66&amp;":"&amp;$F66),INDIRECT($F$1&amp;dbP!$D$2&amp;":"&amp;dbP!$D$2),"&gt;="&amp;BC$6,INDIRECT($F$1&amp;dbP!$D$2&amp;":"&amp;dbP!$D$2),"&lt;="&amp;BC$7,INDIRECT($F$1&amp;dbP!$O$2&amp;":"&amp;dbP!$O$2),$H66,INDIRECT($F$1&amp;dbP!$P$2&amp;":"&amp;dbP!$P$2),IF($I66=$J66,"*",$I66),INDIRECT($F$1&amp;dbP!$Q$2&amp;":"&amp;dbP!$Q$2),IF(OR($I66=$J66,"  "&amp;$I66=$J66),"*",RIGHT($J66,LEN($J66)-4)),INDIRECT($F$1&amp;dbP!$AC$2&amp;":"&amp;dbP!$AC$2),RepP!$J$3)</f>
        <v>0</v>
      </c>
      <c r="BD66" s="1">
        <f ca="1">SUMIFS(INDIRECT($F$1&amp;$F66&amp;":"&amp;$F66),INDIRECT($F$1&amp;dbP!$D$2&amp;":"&amp;dbP!$D$2),"&gt;="&amp;BD$6,INDIRECT($F$1&amp;dbP!$D$2&amp;":"&amp;dbP!$D$2),"&lt;="&amp;BD$7,INDIRECT($F$1&amp;dbP!$O$2&amp;":"&amp;dbP!$O$2),$H66,INDIRECT($F$1&amp;dbP!$P$2&amp;":"&amp;dbP!$P$2),IF($I66=$J66,"*",$I66),INDIRECT($F$1&amp;dbP!$Q$2&amp;":"&amp;dbP!$Q$2),IF(OR($I66=$J66,"  "&amp;$I66=$J66),"*",RIGHT($J66,LEN($J66)-4)),INDIRECT($F$1&amp;dbP!$AC$2&amp;":"&amp;dbP!$AC$2),RepP!$J$3)</f>
        <v>0</v>
      </c>
      <c r="BE66" s="1">
        <f ca="1">SUMIFS(INDIRECT($F$1&amp;$F66&amp;":"&amp;$F66),INDIRECT($F$1&amp;dbP!$D$2&amp;":"&amp;dbP!$D$2),"&gt;="&amp;BE$6,INDIRECT($F$1&amp;dbP!$D$2&amp;":"&amp;dbP!$D$2),"&lt;="&amp;BE$7,INDIRECT($F$1&amp;dbP!$O$2&amp;":"&amp;dbP!$O$2),$H66,INDIRECT($F$1&amp;dbP!$P$2&amp;":"&amp;dbP!$P$2),IF($I66=$J66,"*",$I66),INDIRECT($F$1&amp;dbP!$Q$2&amp;":"&amp;dbP!$Q$2),IF(OR($I66=$J66,"  "&amp;$I66=$J66),"*",RIGHT($J66,LEN($J66)-4)),INDIRECT($F$1&amp;dbP!$AC$2&amp;":"&amp;dbP!$AC$2),RepP!$J$3)</f>
        <v>0</v>
      </c>
    </row>
    <row r="67" spans="2:57" x14ac:dyDescent="0.3">
      <c r="B67" s="1">
        <f>MAX(B$54:B66)+1</f>
        <v>28</v>
      </c>
      <c r="F67" s="1" t="str">
        <f ca="1">INDIRECT($B$1&amp;Items!H$2&amp;$B67)</f>
        <v>Y</v>
      </c>
      <c r="H67" s="13" t="str">
        <f ca="1">INDIRECT($B$1&amp;Items!E$2&amp;$B67)</f>
        <v>Начисление себестоимостных затрат</v>
      </c>
      <c r="I67" s="13" t="str">
        <f ca="1">IF(INDIRECT($B$1&amp;Items!F$2&amp;$B67)="",H67,INDIRECT($B$1&amp;Items!F$2&amp;$B67))</f>
        <v>Начисление затрат этапа-1 бизнес-процесса</v>
      </c>
      <c r="J67" s="1" t="str">
        <f ca="1">IF(INDIRECT($B$1&amp;Items!G$2&amp;$B67)="",IF(H67&lt;&gt;I67,"  "&amp;I67,I67),"    "&amp;INDIRECT($B$1&amp;Items!G$2&amp;$B67))</f>
        <v xml:space="preserve">    Сырье и материалы-10</v>
      </c>
      <c r="S67" s="1">
        <f ca="1">SUM($U67:INDIRECT(ADDRESS(ROW(),SUMIFS($1:$1,$5:$5,MAX($5:$5)))))</f>
        <v>1219040.2893000001</v>
      </c>
      <c r="V67" s="1">
        <f ca="1">SUMIFS(INDIRECT($F$1&amp;$F67&amp;":"&amp;$F67),INDIRECT($F$1&amp;dbP!$D$2&amp;":"&amp;dbP!$D$2),"&gt;="&amp;V$6,INDIRECT($F$1&amp;dbP!$D$2&amp;":"&amp;dbP!$D$2),"&lt;="&amp;V$7,INDIRECT($F$1&amp;dbP!$O$2&amp;":"&amp;dbP!$O$2),$H67,INDIRECT($F$1&amp;dbP!$P$2&amp;":"&amp;dbP!$P$2),IF($I67=$J67,"*",$I67),INDIRECT($F$1&amp;dbP!$Q$2&amp;":"&amp;dbP!$Q$2),IF(OR($I67=$J67,"  "&amp;$I67=$J67),"*",RIGHT($J67,LEN($J67)-4)),INDIRECT($F$1&amp;dbP!$AC$2&amp;":"&amp;dbP!$AC$2),RepP!$J$3)</f>
        <v>0</v>
      </c>
      <c r="W67" s="1">
        <f ca="1">SUMIFS(INDIRECT($F$1&amp;$F67&amp;":"&amp;$F67),INDIRECT($F$1&amp;dbP!$D$2&amp;":"&amp;dbP!$D$2),"&gt;="&amp;W$6,INDIRECT($F$1&amp;dbP!$D$2&amp;":"&amp;dbP!$D$2),"&lt;="&amp;W$7,INDIRECT($F$1&amp;dbP!$O$2&amp;":"&amp;dbP!$O$2),$H67,INDIRECT($F$1&amp;dbP!$P$2&amp;":"&amp;dbP!$P$2),IF($I67=$J67,"*",$I67),INDIRECT($F$1&amp;dbP!$Q$2&amp;":"&amp;dbP!$Q$2),IF(OR($I67=$J67,"  "&amp;$I67=$J67),"*",RIGHT($J67,LEN($J67)-4)),INDIRECT($F$1&amp;dbP!$AC$2&amp;":"&amp;dbP!$AC$2),RepP!$J$3)</f>
        <v>0</v>
      </c>
      <c r="X67" s="1">
        <f ca="1">SUMIFS(INDIRECT($F$1&amp;$F67&amp;":"&amp;$F67),INDIRECT($F$1&amp;dbP!$D$2&amp;":"&amp;dbP!$D$2),"&gt;="&amp;X$6,INDIRECT($F$1&amp;dbP!$D$2&amp;":"&amp;dbP!$D$2),"&lt;="&amp;X$7,INDIRECT($F$1&amp;dbP!$O$2&amp;":"&amp;dbP!$O$2),$H67,INDIRECT($F$1&amp;dbP!$P$2&amp;":"&amp;dbP!$P$2),IF($I67=$J67,"*",$I67),INDIRECT($F$1&amp;dbP!$Q$2&amp;":"&amp;dbP!$Q$2),IF(OR($I67=$J67,"  "&amp;$I67=$J67),"*",RIGHT($J67,LEN($J67)-4)),INDIRECT($F$1&amp;dbP!$AC$2&amp;":"&amp;dbP!$AC$2),RepP!$J$3)</f>
        <v>1219040.2893000001</v>
      </c>
      <c r="Y67" s="1">
        <f ca="1">SUMIFS(INDIRECT($F$1&amp;$F67&amp;":"&amp;$F67),INDIRECT($F$1&amp;dbP!$D$2&amp;":"&amp;dbP!$D$2),"&gt;="&amp;Y$6,INDIRECT($F$1&amp;dbP!$D$2&amp;":"&amp;dbP!$D$2),"&lt;="&amp;Y$7,INDIRECT($F$1&amp;dbP!$O$2&amp;":"&amp;dbP!$O$2),$H67,INDIRECT($F$1&amp;dbP!$P$2&amp;":"&amp;dbP!$P$2),IF($I67=$J67,"*",$I67),INDIRECT($F$1&amp;dbP!$Q$2&amp;":"&amp;dbP!$Q$2),IF(OR($I67=$J67,"  "&amp;$I67=$J67),"*",RIGHT($J67,LEN($J67)-4)),INDIRECT($F$1&amp;dbP!$AC$2&amp;":"&amp;dbP!$AC$2),RepP!$J$3)</f>
        <v>0</v>
      </c>
      <c r="Z67" s="1">
        <f ca="1">SUMIFS(INDIRECT($F$1&amp;$F67&amp;":"&amp;$F67),INDIRECT($F$1&amp;dbP!$D$2&amp;":"&amp;dbP!$D$2),"&gt;="&amp;Z$6,INDIRECT($F$1&amp;dbP!$D$2&amp;":"&amp;dbP!$D$2),"&lt;="&amp;Z$7,INDIRECT($F$1&amp;dbP!$O$2&amp;":"&amp;dbP!$O$2),$H67,INDIRECT($F$1&amp;dbP!$P$2&amp;":"&amp;dbP!$P$2),IF($I67=$J67,"*",$I67),INDIRECT($F$1&amp;dbP!$Q$2&amp;":"&amp;dbP!$Q$2),IF(OR($I67=$J67,"  "&amp;$I67=$J67),"*",RIGHT($J67,LEN($J67)-4)),INDIRECT($F$1&amp;dbP!$AC$2&amp;":"&amp;dbP!$AC$2),RepP!$J$3)</f>
        <v>0</v>
      </c>
      <c r="AA67" s="1">
        <f ca="1">SUMIFS(INDIRECT($F$1&amp;$F67&amp;":"&amp;$F67),INDIRECT($F$1&amp;dbP!$D$2&amp;":"&amp;dbP!$D$2),"&gt;="&amp;AA$6,INDIRECT($F$1&amp;dbP!$D$2&amp;":"&amp;dbP!$D$2),"&lt;="&amp;AA$7,INDIRECT($F$1&amp;dbP!$O$2&amp;":"&amp;dbP!$O$2),$H67,INDIRECT($F$1&amp;dbP!$P$2&amp;":"&amp;dbP!$P$2),IF($I67=$J67,"*",$I67),INDIRECT($F$1&amp;dbP!$Q$2&amp;":"&amp;dbP!$Q$2),IF(OR($I67=$J67,"  "&amp;$I67=$J67),"*",RIGHT($J67,LEN($J67)-4)),INDIRECT($F$1&amp;dbP!$AC$2&amp;":"&amp;dbP!$AC$2),RepP!$J$3)</f>
        <v>0</v>
      </c>
      <c r="AB67" s="1">
        <f ca="1">SUMIFS(INDIRECT($F$1&amp;$F67&amp;":"&amp;$F67),INDIRECT($F$1&amp;dbP!$D$2&amp;":"&amp;dbP!$D$2),"&gt;="&amp;AB$6,INDIRECT($F$1&amp;dbP!$D$2&amp;":"&amp;dbP!$D$2),"&lt;="&amp;AB$7,INDIRECT($F$1&amp;dbP!$O$2&amp;":"&amp;dbP!$O$2),$H67,INDIRECT($F$1&amp;dbP!$P$2&amp;":"&amp;dbP!$P$2),IF($I67=$J67,"*",$I67),INDIRECT($F$1&amp;dbP!$Q$2&amp;":"&amp;dbP!$Q$2),IF(OR($I67=$J67,"  "&amp;$I67=$J67),"*",RIGHT($J67,LEN($J67)-4)),INDIRECT($F$1&amp;dbP!$AC$2&amp;":"&amp;dbP!$AC$2),RepP!$J$3)</f>
        <v>0</v>
      </c>
      <c r="AC67" s="1">
        <f ca="1">SUMIFS(INDIRECT($F$1&amp;$F67&amp;":"&amp;$F67),INDIRECT($F$1&amp;dbP!$D$2&amp;":"&amp;dbP!$D$2),"&gt;="&amp;AC$6,INDIRECT($F$1&amp;dbP!$D$2&amp;":"&amp;dbP!$D$2),"&lt;="&amp;AC$7,INDIRECT($F$1&amp;dbP!$O$2&amp;":"&amp;dbP!$O$2),$H67,INDIRECT($F$1&amp;dbP!$P$2&amp;":"&amp;dbP!$P$2),IF($I67=$J67,"*",$I67),INDIRECT($F$1&amp;dbP!$Q$2&amp;":"&amp;dbP!$Q$2),IF(OR($I67=$J67,"  "&amp;$I67=$J67),"*",RIGHT($J67,LEN($J67)-4)),INDIRECT($F$1&amp;dbP!$AC$2&amp;":"&amp;dbP!$AC$2),RepP!$J$3)</f>
        <v>0</v>
      </c>
      <c r="AD67" s="1">
        <f ca="1">SUMIFS(INDIRECT($F$1&amp;$F67&amp;":"&amp;$F67),INDIRECT($F$1&amp;dbP!$D$2&amp;":"&amp;dbP!$D$2),"&gt;="&amp;AD$6,INDIRECT($F$1&amp;dbP!$D$2&amp;":"&amp;dbP!$D$2),"&lt;="&amp;AD$7,INDIRECT($F$1&amp;dbP!$O$2&amp;":"&amp;dbP!$O$2),$H67,INDIRECT($F$1&amp;dbP!$P$2&amp;":"&amp;dbP!$P$2),IF($I67=$J67,"*",$I67),INDIRECT($F$1&amp;dbP!$Q$2&amp;":"&amp;dbP!$Q$2),IF(OR($I67=$J67,"  "&amp;$I67=$J67),"*",RIGHT($J67,LEN($J67)-4)),INDIRECT($F$1&amp;dbP!$AC$2&amp;":"&amp;dbP!$AC$2),RepP!$J$3)</f>
        <v>0</v>
      </c>
      <c r="AE67" s="1">
        <f ca="1">SUMIFS(INDIRECT($F$1&amp;$F67&amp;":"&amp;$F67),INDIRECT($F$1&amp;dbP!$D$2&amp;":"&amp;dbP!$D$2),"&gt;="&amp;AE$6,INDIRECT($F$1&amp;dbP!$D$2&amp;":"&amp;dbP!$D$2),"&lt;="&amp;AE$7,INDIRECT($F$1&amp;dbP!$O$2&amp;":"&amp;dbP!$O$2),$H67,INDIRECT($F$1&amp;dbP!$P$2&amp;":"&amp;dbP!$P$2),IF($I67=$J67,"*",$I67),INDIRECT($F$1&amp;dbP!$Q$2&amp;":"&amp;dbP!$Q$2),IF(OR($I67=$J67,"  "&amp;$I67=$J67),"*",RIGHT($J67,LEN($J67)-4)),INDIRECT($F$1&amp;dbP!$AC$2&amp;":"&amp;dbP!$AC$2),RepP!$J$3)</f>
        <v>0</v>
      </c>
      <c r="AF67" s="1">
        <f ca="1">SUMIFS(INDIRECT($F$1&amp;$F67&amp;":"&amp;$F67),INDIRECT($F$1&amp;dbP!$D$2&amp;":"&amp;dbP!$D$2),"&gt;="&amp;AF$6,INDIRECT($F$1&amp;dbP!$D$2&amp;":"&amp;dbP!$D$2),"&lt;="&amp;AF$7,INDIRECT($F$1&amp;dbP!$O$2&amp;":"&amp;dbP!$O$2),$H67,INDIRECT($F$1&amp;dbP!$P$2&amp;":"&amp;dbP!$P$2),IF($I67=$J67,"*",$I67),INDIRECT($F$1&amp;dbP!$Q$2&amp;":"&amp;dbP!$Q$2),IF(OR($I67=$J67,"  "&amp;$I67=$J67),"*",RIGHT($J67,LEN($J67)-4)),INDIRECT($F$1&amp;dbP!$AC$2&amp;":"&amp;dbP!$AC$2),RepP!$J$3)</f>
        <v>0</v>
      </c>
      <c r="AG67" s="1">
        <f ca="1">SUMIFS(INDIRECT($F$1&amp;$F67&amp;":"&amp;$F67),INDIRECT($F$1&amp;dbP!$D$2&amp;":"&amp;dbP!$D$2),"&gt;="&amp;AG$6,INDIRECT($F$1&amp;dbP!$D$2&amp;":"&amp;dbP!$D$2),"&lt;="&amp;AG$7,INDIRECT($F$1&amp;dbP!$O$2&amp;":"&amp;dbP!$O$2),$H67,INDIRECT($F$1&amp;dbP!$P$2&amp;":"&amp;dbP!$P$2),IF($I67=$J67,"*",$I67),INDIRECT($F$1&amp;dbP!$Q$2&amp;":"&amp;dbP!$Q$2),IF(OR($I67=$J67,"  "&amp;$I67=$J67),"*",RIGHT($J67,LEN($J67)-4)),INDIRECT($F$1&amp;dbP!$AC$2&amp;":"&amp;dbP!$AC$2),RepP!$J$3)</f>
        <v>0</v>
      </c>
      <c r="AH67" s="1">
        <f ca="1">SUMIFS(INDIRECT($F$1&amp;$F67&amp;":"&amp;$F67),INDIRECT($F$1&amp;dbP!$D$2&amp;":"&amp;dbP!$D$2),"&gt;="&amp;AH$6,INDIRECT($F$1&amp;dbP!$D$2&amp;":"&amp;dbP!$D$2),"&lt;="&amp;AH$7,INDIRECT($F$1&amp;dbP!$O$2&amp;":"&amp;dbP!$O$2),$H67,INDIRECT($F$1&amp;dbP!$P$2&amp;":"&amp;dbP!$P$2),IF($I67=$J67,"*",$I67),INDIRECT($F$1&amp;dbP!$Q$2&amp;":"&amp;dbP!$Q$2),IF(OR($I67=$J67,"  "&amp;$I67=$J67),"*",RIGHT($J67,LEN($J67)-4)),INDIRECT($F$1&amp;dbP!$AC$2&amp;":"&amp;dbP!$AC$2),RepP!$J$3)</f>
        <v>0</v>
      </c>
      <c r="AI67" s="1">
        <f ca="1">SUMIFS(INDIRECT($F$1&amp;$F67&amp;":"&amp;$F67),INDIRECT($F$1&amp;dbP!$D$2&amp;":"&amp;dbP!$D$2),"&gt;="&amp;AI$6,INDIRECT($F$1&amp;dbP!$D$2&amp;":"&amp;dbP!$D$2),"&lt;="&amp;AI$7,INDIRECT($F$1&amp;dbP!$O$2&amp;":"&amp;dbP!$O$2),$H67,INDIRECT($F$1&amp;dbP!$P$2&amp;":"&amp;dbP!$P$2),IF($I67=$J67,"*",$I67),INDIRECT($F$1&amp;dbP!$Q$2&amp;":"&amp;dbP!$Q$2),IF(OR($I67=$J67,"  "&amp;$I67=$J67),"*",RIGHT($J67,LEN($J67)-4)),INDIRECT($F$1&amp;dbP!$AC$2&amp;":"&amp;dbP!$AC$2),RepP!$J$3)</f>
        <v>0</v>
      </c>
      <c r="AJ67" s="1">
        <f ca="1">SUMIFS(INDIRECT($F$1&amp;$F67&amp;":"&amp;$F67),INDIRECT($F$1&amp;dbP!$D$2&amp;":"&amp;dbP!$D$2),"&gt;="&amp;AJ$6,INDIRECT($F$1&amp;dbP!$D$2&amp;":"&amp;dbP!$D$2),"&lt;="&amp;AJ$7,INDIRECT($F$1&amp;dbP!$O$2&amp;":"&amp;dbP!$O$2),$H67,INDIRECT($F$1&amp;dbP!$P$2&amp;":"&amp;dbP!$P$2),IF($I67=$J67,"*",$I67),INDIRECT($F$1&amp;dbP!$Q$2&amp;":"&amp;dbP!$Q$2),IF(OR($I67=$J67,"  "&amp;$I67=$J67),"*",RIGHT($J67,LEN($J67)-4)),INDIRECT($F$1&amp;dbP!$AC$2&amp;":"&amp;dbP!$AC$2),RepP!$J$3)</f>
        <v>0</v>
      </c>
      <c r="AK67" s="1">
        <f ca="1">SUMIFS(INDIRECT($F$1&amp;$F67&amp;":"&amp;$F67),INDIRECT($F$1&amp;dbP!$D$2&amp;":"&amp;dbP!$D$2),"&gt;="&amp;AK$6,INDIRECT($F$1&amp;dbP!$D$2&amp;":"&amp;dbP!$D$2),"&lt;="&amp;AK$7,INDIRECT($F$1&amp;dbP!$O$2&amp;":"&amp;dbP!$O$2),$H67,INDIRECT($F$1&amp;dbP!$P$2&amp;":"&amp;dbP!$P$2),IF($I67=$J67,"*",$I67),INDIRECT($F$1&amp;dbP!$Q$2&amp;":"&amp;dbP!$Q$2),IF(OR($I67=$J67,"  "&amp;$I67=$J67),"*",RIGHT($J67,LEN($J67)-4)),INDIRECT($F$1&amp;dbP!$AC$2&amp;":"&amp;dbP!$AC$2),RepP!$J$3)</f>
        <v>0</v>
      </c>
      <c r="AL67" s="1">
        <f ca="1">SUMIFS(INDIRECT($F$1&amp;$F67&amp;":"&amp;$F67),INDIRECT($F$1&amp;dbP!$D$2&amp;":"&amp;dbP!$D$2),"&gt;="&amp;AL$6,INDIRECT($F$1&amp;dbP!$D$2&amp;":"&amp;dbP!$D$2),"&lt;="&amp;AL$7,INDIRECT($F$1&amp;dbP!$O$2&amp;":"&amp;dbP!$O$2),$H67,INDIRECT($F$1&amp;dbP!$P$2&amp;":"&amp;dbP!$P$2),IF($I67=$J67,"*",$I67),INDIRECT($F$1&amp;dbP!$Q$2&amp;":"&amp;dbP!$Q$2),IF(OR($I67=$J67,"  "&amp;$I67=$J67),"*",RIGHT($J67,LEN($J67)-4)),INDIRECT($F$1&amp;dbP!$AC$2&amp;":"&amp;dbP!$AC$2),RepP!$J$3)</f>
        <v>0</v>
      </c>
      <c r="AM67" s="1">
        <f ca="1">SUMIFS(INDIRECT($F$1&amp;$F67&amp;":"&amp;$F67),INDIRECT($F$1&amp;dbP!$D$2&amp;":"&amp;dbP!$D$2),"&gt;="&amp;AM$6,INDIRECT($F$1&amp;dbP!$D$2&amp;":"&amp;dbP!$D$2),"&lt;="&amp;AM$7,INDIRECT($F$1&amp;dbP!$O$2&amp;":"&amp;dbP!$O$2),$H67,INDIRECT($F$1&amp;dbP!$P$2&amp;":"&amp;dbP!$P$2),IF($I67=$J67,"*",$I67),INDIRECT($F$1&amp;dbP!$Q$2&amp;":"&amp;dbP!$Q$2),IF(OR($I67=$J67,"  "&amp;$I67=$J67),"*",RIGHT($J67,LEN($J67)-4)),INDIRECT($F$1&amp;dbP!$AC$2&amp;":"&amp;dbP!$AC$2),RepP!$J$3)</f>
        <v>0</v>
      </c>
      <c r="AN67" s="1">
        <f ca="1">SUMIFS(INDIRECT($F$1&amp;$F67&amp;":"&amp;$F67),INDIRECT($F$1&amp;dbP!$D$2&amp;":"&amp;dbP!$D$2),"&gt;="&amp;AN$6,INDIRECT($F$1&amp;dbP!$D$2&amp;":"&amp;dbP!$D$2),"&lt;="&amp;AN$7,INDIRECT($F$1&amp;dbP!$O$2&amp;":"&amp;dbP!$O$2),$H67,INDIRECT($F$1&amp;dbP!$P$2&amp;":"&amp;dbP!$P$2),IF($I67=$J67,"*",$I67),INDIRECT($F$1&amp;dbP!$Q$2&amp;":"&amp;dbP!$Q$2),IF(OR($I67=$J67,"  "&amp;$I67=$J67),"*",RIGHT($J67,LEN($J67)-4)),INDIRECT($F$1&amp;dbP!$AC$2&amp;":"&amp;dbP!$AC$2),RepP!$J$3)</f>
        <v>0</v>
      </c>
      <c r="AO67" s="1">
        <f ca="1">SUMIFS(INDIRECT($F$1&amp;$F67&amp;":"&amp;$F67),INDIRECT($F$1&amp;dbP!$D$2&amp;":"&amp;dbP!$D$2),"&gt;="&amp;AO$6,INDIRECT($F$1&amp;dbP!$D$2&amp;":"&amp;dbP!$D$2),"&lt;="&amp;AO$7,INDIRECT($F$1&amp;dbP!$O$2&amp;":"&amp;dbP!$O$2),$H67,INDIRECT($F$1&amp;dbP!$P$2&amp;":"&amp;dbP!$P$2),IF($I67=$J67,"*",$I67),INDIRECT($F$1&amp;dbP!$Q$2&amp;":"&amp;dbP!$Q$2),IF(OR($I67=$J67,"  "&amp;$I67=$J67),"*",RIGHT($J67,LEN($J67)-4)),INDIRECT($F$1&amp;dbP!$AC$2&amp;":"&amp;dbP!$AC$2),RepP!$J$3)</f>
        <v>0</v>
      </c>
      <c r="AP67" s="1">
        <f ca="1">SUMIFS(INDIRECT($F$1&amp;$F67&amp;":"&amp;$F67),INDIRECT($F$1&amp;dbP!$D$2&amp;":"&amp;dbP!$D$2),"&gt;="&amp;AP$6,INDIRECT($F$1&amp;dbP!$D$2&amp;":"&amp;dbP!$D$2),"&lt;="&amp;AP$7,INDIRECT($F$1&amp;dbP!$O$2&amp;":"&amp;dbP!$O$2),$H67,INDIRECT($F$1&amp;dbP!$P$2&amp;":"&amp;dbP!$P$2),IF($I67=$J67,"*",$I67),INDIRECT($F$1&amp;dbP!$Q$2&amp;":"&amp;dbP!$Q$2),IF(OR($I67=$J67,"  "&amp;$I67=$J67),"*",RIGHT($J67,LEN($J67)-4)),INDIRECT($F$1&amp;dbP!$AC$2&amp;":"&amp;dbP!$AC$2),RepP!$J$3)</f>
        <v>0</v>
      </c>
      <c r="AQ67" s="1">
        <f ca="1">SUMIFS(INDIRECT($F$1&amp;$F67&amp;":"&amp;$F67),INDIRECT($F$1&amp;dbP!$D$2&amp;":"&amp;dbP!$D$2),"&gt;="&amp;AQ$6,INDIRECT($F$1&amp;dbP!$D$2&amp;":"&amp;dbP!$D$2),"&lt;="&amp;AQ$7,INDIRECT($F$1&amp;dbP!$O$2&amp;":"&amp;dbP!$O$2),$H67,INDIRECT($F$1&amp;dbP!$P$2&amp;":"&amp;dbP!$P$2),IF($I67=$J67,"*",$I67),INDIRECT($F$1&amp;dbP!$Q$2&amp;":"&amp;dbP!$Q$2),IF(OR($I67=$J67,"  "&amp;$I67=$J67),"*",RIGHT($J67,LEN($J67)-4)),INDIRECT($F$1&amp;dbP!$AC$2&amp;":"&amp;dbP!$AC$2),RepP!$J$3)</f>
        <v>0</v>
      </c>
      <c r="AR67" s="1">
        <f ca="1">SUMIFS(INDIRECT($F$1&amp;$F67&amp;":"&amp;$F67),INDIRECT($F$1&amp;dbP!$D$2&amp;":"&amp;dbP!$D$2),"&gt;="&amp;AR$6,INDIRECT($F$1&amp;dbP!$D$2&amp;":"&amp;dbP!$D$2),"&lt;="&amp;AR$7,INDIRECT($F$1&amp;dbP!$O$2&amp;":"&amp;dbP!$O$2),$H67,INDIRECT($F$1&amp;dbP!$P$2&amp;":"&amp;dbP!$P$2),IF($I67=$J67,"*",$I67),INDIRECT($F$1&amp;dbP!$Q$2&amp;":"&amp;dbP!$Q$2),IF(OR($I67=$J67,"  "&amp;$I67=$J67),"*",RIGHT($J67,LEN($J67)-4)),INDIRECT($F$1&amp;dbP!$AC$2&amp;":"&amp;dbP!$AC$2),RepP!$J$3)</f>
        <v>0</v>
      </c>
      <c r="AS67" s="1">
        <f ca="1">SUMIFS(INDIRECT($F$1&amp;$F67&amp;":"&amp;$F67),INDIRECT($F$1&amp;dbP!$D$2&amp;":"&amp;dbP!$D$2),"&gt;="&amp;AS$6,INDIRECT($F$1&amp;dbP!$D$2&amp;":"&amp;dbP!$D$2),"&lt;="&amp;AS$7,INDIRECT($F$1&amp;dbP!$O$2&amp;":"&amp;dbP!$O$2),$H67,INDIRECT($F$1&amp;dbP!$P$2&amp;":"&amp;dbP!$P$2),IF($I67=$J67,"*",$I67),INDIRECT($F$1&amp;dbP!$Q$2&amp;":"&amp;dbP!$Q$2),IF(OR($I67=$J67,"  "&amp;$I67=$J67),"*",RIGHT($J67,LEN($J67)-4)),INDIRECT($F$1&amp;dbP!$AC$2&amp;":"&amp;dbP!$AC$2),RepP!$J$3)</f>
        <v>0</v>
      </c>
      <c r="AT67" s="1">
        <f ca="1">SUMIFS(INDIRECT($F$1&amp;$F67&amp;":"&amp;$F67),INDIRECT($F$1&amp;dbP!$D$2&amp;":"&amp;dbP!$D$2),"&gt;="&amp;AT$6,INDIRECT($F$1&amp;dbP!$D$2&amp;":"&amp;dbP!$D$2),"&lt;="&amp;AT$7,INDIRECT($F$1&amp;dbP!$O$2&amp;":"&amp;dbP!$O$2),$H67,INDIRECT($F$1&amp;dbP!$P$2&amp;":"&amp;dbP!$P$2),IF($I67=$J67,"*",$I67),INDIRECT($F$1&amp;dbP!$Q$2&amp;":"&amp;dbP!$Q$2),IF(OR($I67=$J67,"  "&amp;$I67=$J67),"*",RIGHT($J67,LEN($J67)-4)),INDIRECT($F$1&amp;dbP!$AC$2&amp;":"&amp;dbP!$AC$2),RepP!$J$3)</f>
        <v>0</v>
      </c>
      <c r="AU67" s="1">
        <f ca="1">SUMIFS(INDIRECT($F$1&amp;$F67&amp;":"&amp;$F67),INDIRECT($F$1&amp;dbP!$D$2&amp;":"&amp;dbP!$D$2),"&gt;="&amp;AU$6,INDIRECT($F$1&amp;dbP!$D$2&amp;":"&amp;dbP!$D$2),"&lt;="&amp;AU$7,INDIRECT($F$1&amp;dbP!$O$2&amp;":"&amp;dbP!$O$2),$H67,INDIRECT($F$1&amp;dbP!$P$2&amp;":"&amp;dbP!$P$2),IF($I67=$J67,"*",$I67),INDIRECT($F$1&amp;dbP!$Q$2&amp;":"&amp;dbP!$Q$2),IF(OR($I67=$J67,"  "&amp;$I67=$J67),"*",RIGHT($J67,LEN($J67)-4)),INDIRECT($F$1&amp;dbP!$AC$2&amp;":"&amp;dbP!$AC$2),RepP!$J$3)</f>
        <v>0</v>
      </c>
      <c r="AV67" s="1">
        <f ca="1">SUMIFS(INDIRECT($F$1&amp;$F67&amp;":"&amp;$F67),INDIRECT($F$1&amp;dbP!$D$2&amp;":"&amp;dbP!$D$2),"&gt;="&amp;AV$6,INDIRECT($F$1&amp;dbP!$D$2&amp;":"&amp;dbP!$D$2),"&lt;="&amp;AV$7,INDIRECT($F$1&amp;dbP!$O$2&amp;":"&amp;dbP!$O$2),$H67,INDIRECT($F$1&amp;dbP!$P$2&amp;":"&amp;dbP!$P$2),IF($I67=$J67,"*",$I67),INDIRECT($F$1&amp;dbP!$Q$2&amp;":"&amp;dbP!$Q$2),IF(OR($I67=$J67,"  "&amp;$I67=$J67),"*",RIGHT($J67,LEN($J67)-4)),INDIRECT($F$1&amp;dbP!$AC$2&amp;":"&amp;dbP!$AC$2),RepP!$J$3)</f>
        <v>0</v>
      </c>
      <c r="AW67" s="1">
        <f ca="1">SUMIFS(INDIRECT($F$1&amp;$F67&amp;":"&amp;$F67),INDIRECT($F$1&amp;dbP!$D$2&amp;":"&amp;dbP!$D$2),"&gt;="&amp;AW$6,INDIRECT($F$1&amp;dbP!$D$2&amp;":"&amp;dbP!$D$2),"&lt;="&amp;AW$7,INDIRECT($F$1&amp;dbP!$O$2&amp;":"&amp;dbP!$O$2),$H67,INDIRECT($F$1&amp;dbP!$P$2&amp;":"&amp;dbP!$P$2),IF($I67=$J67,"*",$I67),INDIRECT($F$1&amp;dbP!$Q$2&amp;":"&amp;dbP!$Q$2),IF(OR($I67=$J67,"  "&amp;$I67=$J67),"*",RIGHT($J67,LEN($J67)-4)),INDIRECT($F$1&amp;dbP!$AC$2&amp;":"&amp;dbP!$AC$2),RepP!$J$3)</f>
        <v>0</v>
      </c>
      <c r="AX67" s="1">
        <f ca="1">SUMIFS(INDIRECT($F$1&amp;$F67&amp;":"&amp;$F67),INDIRECT($F$1&amp;dbP!$D$2&amp;":"&amp;dbP!$D$2),"&gt;="&amp;AX$6,INDIRECT($F$1&amp;dbP!$D$2&amp;":"&amp;dbP!$D$2),"&lt;="&amp;AX$7,INDIRECT($F$1&amp;dbP!$O$2&amp;":"&amp;dbP!$O$2),$H67,INDIRECT($F$1&amp;dbP!$P$2&amp;":"&amp;dbP!$P$2),IF($I67=$J67,"*",$I67),INDIRECT($F$1&amp;dbP!$Q$2&amp;":"&amp;dbP!$Q$2),IF(OR($I67=$J67,"  "&amp;$I67=$J67),"*",RIGHT($J67,LEN($J67)-4)),INDIRECT($F$1&amp;dbP!$AC$2&amp;":"&amp;dbP!$AC$2),RepP!$J$3)</f>
        <v>0</v>
      </c>
      <c r="AY67" s="1">
        <f ca="1">SUMIFS(INDIRECT($F$1&amp;$F67&amp;":"&amp;$F67),INDIRECT($F$1&amp;dbP!$D$2&amp;":"&amp;dbP!$D$2),"&gt;="&amp;AY$6,INDIRECT($F$1&amp;dbP!$D$2&amp;":"&amp;dbP!$D$2),"&lt;="&amp;AY$7,INDIRECT($F$1&amp;dbP!$O$2&amp;":"&amp;dbP!$O$2),$H67,INDIRECT($F$1&amp;dbP!$P$2&amp;":"&amp;dbP!$P$2),IF($I67=$J67,"*",$I67),INDIRECT($F$1&amp;dbP!$Q$2&amp;":"&amp;dbP!$Q$2),IF(OR($I67=$J67,"  "&amp;$I67=$J67),"*",RIGHT($J67,LEN($J67)-4)),INDIRECT($F$1&amp;dbP!$AC$2&amp;":"&amp;dbP!$AC$2),RepP!$J$3)</f>
        <v>0</v>
      </c>
      <c r="AZ67" s="1">
        <f ca="1">SUMIFS(INDIRECT($F$1&amp;$F67&amp;":"&amp;$F67),INDIRECT($F$1&amp;dbP!$D$2&amp;":"&amp;dbP!$D$2),"&gt;="&amp;AZ$6,INDIRECT($F$1&amp;dbP!$D$2&amp;":"&amp;dbP!$D$2),"&lt;="&amp;AZ$7,INDIRECT($F$1&amp;dbP!$O$2&amp;":"&amp;dbP!$O$2),$H67,INDIRECT($F$1&amp;dbP!$P$2&amp;":"&amp;dbP!$P$2),IF($I67=$J67,"*",$I67),INDIRECT($F$1&amp;dbP!$Q$2&amp;":"&amp;dbP!$Q$2),IF(OR($I67=$J67,"  "&amp;$I67=$J67),"*",RIGHT($J67,LEN($J67)-4)),INDIRECT($F$1&amp;dbP!$AC$2&amp;":"&amp;dbP!$AC$2),RepP!$J$3)</f>
        <v>0</v>
      </c>
      <c r="BA67" s="1">
        <f ca="1">SUMIFS(INDIRECT($F$1&amp;$F67&amp;":"&amp;$F67),INDIRECT($F$1&amp;dbP!$D$2&amp;":"&amp;dbP!$D$2),"&gt;="&amp;BA$6,INDIRECT($F$1&amp;dbP!$D$2&amp;":"&amp;dbP!$D$2),"&lt;="&amp;BA$7,INDIRECT($F$1&amp;dbP!$O$2&amp;":"&amp;dbP!$O$2),$H67,INDIRECT($F$1&amp;dbP!$P$2&amp;":"&amp;dbP!$P$2),IF($I67=$J67,"*",$I67),INDIRECT($F$1&amp;dbP!$Q$2&amp;":"&amp;dbP!$Q$2),IF(OR($I67=$J67,"  "&amp;$I67=$J67),"*",RIGHT($J67,LEN($J67)-4)),INDIRECT($F$1&amp;dbP!$AC$2&amp;":"&amp;dbP!$AC$2),RepP!$J$3)</f>
        <v>0</v>
      </c>
      <c r="BB67" s="1">
        <f ca="1">SUMIFS(INDIRECT($F$1&amp;$F67&amp;":"&amp;$F67),INDIRECT($F$1&amp;dbP!$D$2&amp;":"&amp;dbP!$D$2),"&gt;="&amp;BB$6,INDIRECT($F$1&amp;dbP!$D$2&amp;":"&amp;dbP!$D$2),"&lt;="&amp;BB$7,INDIRECT($F$1&amp;dbP!$O$2&amp;":"&amp;dbP!$O$2),$H67,INDIRECT($F$1&amp;dbP!$P$2&amp;":"&amp;dbP!$P$2),IF($I67=$J67,"*",$I67),INDIRECT($F$1&amp;dbP!$Q$2&amp;":"&amp;dbP!$Q$2),IF(OR($I67=$J67,"  "&amp;$I67=$J67),"*",RIGHT($J67,LEN($J67)-4)),INDIRECT($F$1&amp;dbP!$AC$2&amp;":"&amp;dbP!$AC$2),RepP!$J$3)</f>
        <v>0</v>
      </c>
      <c r="BC67" s="1">
        <f ca="1">SUMIFS(INDIRECT($F$1&amp;$F67&amp;":"&amp;$F67),INDIRECT($F$1&amp;dbP!$D$2&amp;":"&amp;dbP!$D$2),"&gt;="&amp;BC$6,INDIRECT($F$1&amp;dbP!$D$2&amp;":"&amp;dbP!$D$2),"&lt;="&amp;BC$7,INDIRECT($F$1&amp;dbP!$O$2&amp;":"&amp;dbP!$O$2),$H67,INDIRECT($F$1&amp;dbP!$P$2&amp;":"&amp;dbP!$P$2),IF($I67=$J67,"*",$I67),INDIRECT($F$1&amp;dbP!$Q$2&amp;":"&amp;dbP!$Q$2),IF(OR($I67=$J67,"  "&amp;$I67=$J67),"*",RIGHT($J67,LEN($J67)-4)),INDIRECT($F$1&amp;dbP!$AC$2&amp;":"&amp;dbP!$AC$2),RepP!$J$3)</f>
        <v>0</v>
      </c>
      <c r="BD67" s="1">
        <f ca="1">SUMIFS(INDIRECT($F$1&amp;$F67&amp;":"&amp;$F67),INDIRECT($F$1&amp;dbP!$D$2&amp;":"&amp;dbP!$D$2),"&gt;="&amp;BD$6,INDIRECT($F$1&amp;dbP!$D$2&amp;":"&amp;dbP!$D$2),"&lt;="&amp;BD$7,INDIRECT($F$1&amp;dbP!$O$2&amp;":"&amp;dbP!$O$2),$H67,INDIRECT($F$1&amp;dbP!$P$2&amp;":"&amp;dbP!$P$2),IF($I67=$J67,"*",$I67),INDIRECT($F$1&amp;dbP!$Q$2&amp;":"&amp;dbP!$Q$2),IF(OR($I67=$J67,"  "&amp;$I67=$J67),"*",RIGHT($J67,LEN($J67)-4)),INDIRECT($F$1&amp;dbP!$AC$2&amp;":"&amp;dbP!$AC$2),RepP!$J$3)</f>
        <v>0</v>
      </c>
      <c r="BE67" s="1">
        <f ca="1">SUMIFS(INDIRECT($F$1&amp;$F67&amp;":"&amp;$F67),INDIRECT($F$1&amp;dbP!$D$2&amp;":"&amp;dbP!$D$2),"&gt;="&amp;BE$6,INDIRECT($F$1&amp;dbP!$D$2&amp;":"&amp;dbP!$D$2),"&lt;="&amp;BE$7,INDIRECT($F$1&amp;dbP!$O$2&amp;":"&amp;dbP!$O$2),$H67,INDIRECT($F$1&amp;dbP!$P$2&amp;":"&amp;dbP!$P$2),IF($I67=$J67,"*",$I67),INDIRECT($F$1&amp;dbP!$Q$2&amp;":"&amp;dbP!$Q$2),IF(OR($I67=$J67,"  "&amp;$I67=$J67),"*",RIGHT($J67,LEN($J67)-4)),INDIRECT($F$1&amp;dbP!$AC$2&amp;":"&amp;dbP!$AC$2),RepP!$J$3)</f>
        <v>0</v>
      </c>
    </row>
    <row r="68" spans="2:57" x14ac:dyDescent="0.3">
      <c r="B68" s="1">
        <f>MAX(B$54:B67)+1</f>
        <v>29</v>
      </c>
      <c r="F68" s="1" t="str">
        <f ca="1">INDIRECT($B$1&amp;Items!H$2&amp;$B68)</f>
        <v>Y</v>
      </c>
      <c r="H68" s="13" t="str">
        <f ca="1">INDIRECT($B$1&amp;Items!E$2&amp;$B68)</f>
        <v>Начисление себестоимостных затрат</v>
      </c>
      <c r="I68" s="13" t="str">
        <f ca="1">IF(INDIRECT($B$1&amp;Items!F$2&amp;$B68)="",H68,INDIRECT($B$1&amp;Items!F$2&amp;$B68))</f>
        <v>Начисление затрат этапа-1 бизнес-процесса</v>
      </c>
      <c r="J68" s="1" t="str">
        <f ca="1">IF(INDIRECT($B$1&amp;Items!G$2&amp;$B68)="",IF(H68&lt;&gt;I68,"  "&amp;I68,I68),"    "&amp;INDIRECT($B$1&amp;Items!G$2&amp;$B68))</f>
        <v xml:space="preserve">    Сырье и материалы-11</v>
      </c>
      <c r="S68" s="1">
        <f ca="1">SUM($U68:INDIRECT(ADDRESS(ROW(),SUMIFS($1:$1,$5:$5,MAX($5:$5)))))</f>
        <v>0</v>
      </c>
      <c r="V68" s="1">
        <f ca="1">SUMIFS(INDIRECT($F$1&amp;$F68&amp;":"&amp;$F68),INDIRECT($F$1&amp;dbP!$D$2&amp;":"&amp;dbP!$D$2),"&gt;="&amp;V$6,INDIRECT($F$1&amp;dbP!$D$2&amp;":"&amp;dbP!$D$2),"&lt;="&amp;V$7,INDIRECT($F$1&amp;dbP!$O$2&amp;":"&amp;dbP!$O$2),$H68,INDIRECT($F$1&amp;dbP!$P$2&amp;":"&amp;dbP!$P$2),IF($I68=$J68,"*",$I68),INDIRECT($F$1&amp;dbP!$Q$2&amp;":"&amp;dbP!$Q$2),IF(OR($I68=$J68,"  "&amp;$I68=$J68),"*",RIGHT($J68,LEN($J68)-4)),INDIRECT($F$1&amp;dbP!$AC$2&amp;":"&amp;dbP!$AC$2),RepP!$J$3)</f>
        <v>0</v>
      </c>
      <c r="W68" s="1">
        <f ca="1">SUMIFS(INDIRECT($F$1&amp;$F68&amp;":"&amp;$F68),INDIRECT($F$1&amp;dbP!$D$2&amp;":"&amp;dbP!$D$2),"&gt;="&amp;W$6,INDIRECT($F$1&amp;dbP!$D$2&amp;":"&amp;dbP!$D$2),"&lt;="&amp;W$7,INDIRECT($F$1&amp;dbP!$O$2&amp;":"&amp;dbP!$O$2),$H68,INDIRECT($F$1&amp;dbP!$P$2&amp;":"&amp;dbP!$P$2),IF($I68=$J68,"*",$I68),INDIRECT($F$1&amp;dbP!$Q$2&amp;":"&amp;dbP!$Q$2),IF(OR($I68=$J68,"  "&amp;$I68=$J68),"*",RIGHT($J68,LEN($J68)-4)),INDIRECT($F$1&amp;dbP!$AC$2&amp;":"&amp;dbP!$AC$2),RepP!$J$3)</f>
        <v>0</v>
      </c>
      <c r="X68" s="1">
        <f ca="1">SUMIFS(INDIRECT($F$1&amp;$F68&amp;":"&amp;$F68),INDIRECT($F$1&amp;dbP!$D$2&amp;":"&amp;dbP!$D$2),"&gt;="&amp;X$6,INDIRECT($F$1&amp;dbP!$D$2&amp;":"&amp;dbP!$D$2),"&lt;="&amp;X$7,INDIRECT($F$1&amp;dbP!$O$2&amp;":"&amp;dbP!$O$2),$H68,INDIRECT($F$1&amp;dbP!$P$2&amp;":"&amp;dbP!$P$2),IF($I68=$J68,"*",$I68),INDIRECT($F$1&amp;dbP!$Q$2&amp;":"&amp;dbP!$Q$2),IF(OR($I68=$J68,"  "&amp;$I68=$J68),"*",RIGHT($J68,LEN($J68)-4)),INDIRECT($F$1&amp;dbP!$AC$2&amp;":"&amp;dbP!$AC$2),RepP!$J$3)</f>
        <v>0</v>
      </c>
      <c r="Y68" s="1">
        <f ca="1">SUMIFS(INDIRECT($F$1&amp;$F68&amp;":"&amp;$F68),INDIRECT($F$1&amp;dbP!$D$2&amp;":"&amp;dbP!$D$2),"&gt;="&amp;Y$6,INDIRECT($F$1&amp;dbP!$D$2&amp;":"&amp;dbP!$D$2),"&lt;="&amp;Y$7,INDIRECT($F$1&amp;dbP!$O$2&amp;":"&amp;dbP!$O$2),$H68,INDIRECT($F$1&amp;dbP!$P$2&amp;":"&amp;dbP!$P$2),IF($I68=$J68,"*",$I68),INDIRECT($F$1&amp;dbP!$Q$2&amp;":"&amp;dbP!$Q$2),IF(OR($I68=$J68,"  "&amp;$I68=$J68),"*",RIGHT($J68,LEN($J68)-4)),INDIRECT($F$1&amp;dbP!$AC$2&amp;":"&amp;dbP!$AC$2),RepP!$J$3)</f>
        <v>0</v>
      </c>
      <c r="Z68" s="1">
        <f ca="1">SUMIFS(INDIRECT($F$1&amp;$F68&amp;":"&amp;$F68),INDIRECT($F$1&amp;dbP!$D$2&amp;":"&amp;dbP!$D$2),"&gt;="&amp;Z$6,INDIRECT($F$1&amp;dbP!$D$2&amp;":"&amp;dbP!$D$2),"&lt;="&amp;Z$7,INDIRECT($F$1&amp;dbP!$O$2&amp;":"&amp;dbP!$O$2),$H68,INDIRECT($F$1&amp;dbP!$P$2&amp;":"&amp;dbP!$P$2),IF($I68=$J68,"*",$I68),INDIRECT($F$1&amp;dbP!$Q$2&amp;":"&amp;dbP!$Q$2),IF(OR($I68=$J68,"  "&amp;$I68=$J68),"*",RIGHT($J68,LEN($J68)-4)),INDIRECT($F$1&amp;dbP!$AC$2&amp;":"&amp;dbP!$AC$2),RepP!$J$3)</f>
        <v>0</v>
      </c>
      <c r="AA68" s="1">
        <f ca="1">SUMIFS(INDIRECT($F$1&amp;$F68&amp;":"&amp;$F68),INDIRECT($F$1&amp;dbP!$D$2&amp;":"&amp;dbP!$D$2),"&gt;="&amp;AA$6,INDIRECT($F$1&amp;dbP!$D$2&amp;":"&amp;dbP!$D$2),"&lt;="&amp;AA$7,INDIRECT($F$1&amp;dbP!$O$2&amp;":"&amp;dbP!$O$2),$H68,INDIRECT($F$1&amp;dbP!$P$2&amp;":"&amp;dbP!$P$2),IF($I68=$J68,"*",$I68),INDIRECT($F$1&amp;dbP!$Q$2&amp;":"&amp;dbP!$Q$2),IF(OR($I68=$J68,"  "&amp;$I68=$J68),"*",RIGHT($J68,LEN($J68)-4)),INDIRECT($F$1&amp;dbP!$AC$2&amp;":"&amp;dbP!$AC$2),RepP!$J$3)</f>
        <v>0</v>
      </c>
      <c r="AB68" s="1">
        <f ca="1">SUMIFS(INDIRECT($F$1&amp;$F68&amp;":"&amp;$F68),INDIRECT($F$1&amp;dbP!$D$2&amp;":"&amp;dbP!$D$2),"&gt;="&amp;AB$6,INDIRECT($F$1&amp;dbP!$D$2&amp;":"&amp;dbP!$D$2),"&lt;="&amp;AB$7,INDIRECT($F$1&amp;dbP!$O$2&amp;":"&amp;dbP!$O$2),$H68,INDIRECT($F$1&amp;dbP!$P$2&amp;":"&amp;dbP!$P$2),IF($I68=$J68,"*",$I68),INDIRECT($F$1&amp;dbP!$Q$2&amp;":"&amp;dbP!$Q$2),IF(OR($I68=$J68,"  "&amp;$I68=$J68),"*",RIGHT($J68,LEN($J68)-4)),INDIRECT($F$1&amp;dbP!$AC$2&amp;":"&amp;dbP!$AC$2),RepP!$J$3)</f>
        <v>0</v>
      </c>
      <c r="AC68" s="1">
        <f ca="1">SUMIFS(INDIRECT($F$1&amp;$F68&amp;":"&amp;$F68),INDIRECT($F$1&amp;dbP!$D$2&amp;":"&amp;dbP!$D$2),"&gt;="&amp;AC$6,INDIRECT($F$1&amp;dbP!$D$2&amp;":"&amp;dbP!$D$2),"&lt;="&amp;AC$7,INDIRECT($F$1&amp;dbP!$O$2&amp;":"&amp;dbP!$O$2),$H68,INDIRECT($F$1&amp;dbP!$P$2&amp;":"&amp;dbP!$P$2),IF($I68=$J68,"*",$I68),INDIRECT($F$1&amp;dbP!$Q$2&amp;":"&amp;dbP!$Q$2),IF(OR($I68=$J68,"  "&amp;$I68=$J68),"*",RIGHT($J68,LEN($J68)-4)),INDIRECT($F$1&amp;dbP!$AC$2&amp;":"&amp;dbP!$AC$2),RepP!$J$3)</f>
        <v>0</v>
      </c>
      <c r="AD68" s="1">
        <f ca="1">SUMIFS(INDIRECT($F$1&amp;$F68&amp;":"&amp;$F68),INDIRECT($F$1&amp;dbP!$D$2&amp;":"&amp;dbP!$D$2),"&gt;="&amp;AD$6,INDIRECT($F$1&amp;dbP!$D$2&amp;":"&amp;dbP!$D$2),"&lt;="&amp;AD$7,INDIRECT($F$1&amp;dbP!$O$2&amp;":"&amp;dbP!$O$2),$H68,INDIRECT($F$1&amp;dbP!$P$2&amp;":"&amp;dbP!$P$2),IF($I68=$J68,"*",$I68),INDIRECT($F$1&amp;dbP!$Q$2&amp;":"&amp;dbP!$Q$2),IF(OR($I68=$J68,"  "&amp;$I68=$J68),"*",RIGHT($J68,LEN($J68)-4)),INDIRECT($F$1&amp;dbP!$AC$2&amp;":"&amp;dbP!$AC$2),RepP!$J$3)</f>
        <v>0</v>
      </c>
      <c r="AE68" s="1">
        <f ca="1">SUMIFS(INDIRECT($F$1&amp;$F68&amp;":"&amp;$F68),INDIRECT($F$1&amp;dbP!$D$2&amp;":"&amp;dbP!$D$2),"&gt;="&amp;AE$6,INDIRECT($F$1&amp;dbP!$D$2&amp;":"&amp;dbP!$D$2),"&lt;="&amp;AE$7,INDIRECT($F$1&amp;dbP!$O$2&amp;":"&amp;dbP!$O$2),$H68,INDIRECT($F$1&amp;dbP!$P$2&amp;":"&amp;dbP!$P$2),IF($I68=$J68,"*",$I68),INDIRECT($F$1&amp;dbP!$Q$2&amp;":"&amp;dbP!$Q$2),IF(OR($I68=$J68,"  "&amp;$I68=$J68),"*",RIGHT($J68,LEN($J68)-4)),INDIRECT($F$1&amp;dbP!$AC$2&amp;":"&amp;dbP!$AC$2),RepP!$J$3)</f>
        <v>0</v>
      </c>
      <c r="AF68" s="1">
        <f ca="1">SUMIFS(INDIRECT($F$1&amp;$F68&amp;":"&amp;$F68),INDIRECT($F$1&amp;dbP!$D$2&amp;":"&amp;dbP!$D$2),"&gt;="&amp;AF$6,INDIRECT($F$1&amp;dbP!$D$2&amp;":"&amp;dbP!$D$2),"&lt;="&amp;AF$7,INDIRECT($F$1&amp;dbP!$O$2&amp;":"&amp;dbP!$O$2),$H68,INDIRECT($F$1&amp;dbP!$P$2&amp;":"&amp;dbP!$P$2),IF($I68=$J68,"*",$I68),INDIRECT($F$1&amp;dbP!$Q$2&amp;":"&amp;dbP!$Q$2),IF(OR($I68=$J68,"  "&amp;$I68=$J68),"*",RIGHT($J68,LEN($J68)-4)),INDIRECT($F$1&amp;dbP!$AC$2&amp;":"&amp;dbP!$AC$2),RepP!$J$3)</f>
        <v>0</v>
      </c>
      <c r="AG68" s="1">
        <f ca="1">SUMIFS(INDIRECT($F$1&amp;$F68&amp;":"&amp;$F68),INDIRECT($F$1&amp;dbP!$D$2&amp;":"&amp;dbP!$D$2),"&gt;="&amp;AG$6,INDIRECT($F$1&amp;dbP!$D$2&amp;":"&amp;dbP!$D$2),"&lt;="&amp;AG$7,INDIRECT($F$1&amp;dbP!$O$2&amp;":"&amp;dbP!$O$2),$H68,INDIRECT($F$1&amp;dbP!$P$2&amp;":"&amp;dbP!$P$2),IF($I68=$J68,"*",$I68),INDIRECT($F$1&amp;dbP!$Q$2&amp;":"&amp;dbP!$Q$2),IF(OR($I68=$J68,"  "&amp;$I68=$J68),"*",RIGHT($J68,LEN($J68)-4)),INDIRECT($F$1&amp;dbP!$AC$2&amp;":"&amp;dbP!$AC$2),RepP!$J$3)</f>
        <v>0</v>
      </c>
      <c r="AH68" s="1">
        <f ca="1">SUMIFS(INDIRECT($F$1&amp;$F68&amp;":"&amp;$F68),INDIRECT($F$1&amp;dbP!$D$2&amp;":"&amp;dbP!$D$2),"&gt;="&amp;AH$6,INDIRECT($F$1&amp;dbP!$D$2&amp;":"&amp;dbP!$D$2),"&lt;="&amp;AH$7,INDIRECT($F$1&amp;dbP!$O$2&amp;":"&amp;dbP!$O$2),$H68,INDIRECT($F$1&amp;dbP!$P$2&amp;":"&amp;dbP!$P$2),IF($I68=$J68,"*",$I68),INDIRECT($F$1&amp;dbP!$Q$2&amp;":"&amp;dbP!$Q$2),IF(OR($I68=$J68,"  "&amp;$I68=$J68),"*",RIGHT($J68,LEN($J68)-4)),INDIRECT($F$1&amp;dbP!$AC$2&amp;":"&amp;dbP!$AC$2),RepP!$J$3)</f>
        <v>0</v>
      </c>
      <c r="AI68" s="1">
        <f ca="1">SUMIFS(INDIRECT($F$1&amp;$F68&amp;":"&amp;$F68),INDIRECT($F$1&amp;dbP!$D$2&amp;":"&amp;dbP!$D$2),"&gt;="&amp;AI$6,INDIRECT($F$1&amp;dbP!$D$2&amp;":"&amp;dbP!$D$2),"&lt;="&amp;AI$7,INDIRECT($F$1&amp;dbP!$O$2&amp;":"&amp;dbP!$O$2),$H68,INDIRECT($F$1&amp;dbP!$P$2&amp;":"&amp;dbP!$P$2),IF($I68=$J68,"*",$I68),INDIRECT($F$1&amp;dbP!$Q$2&amp;":"&amp;dbP!$Q$2),IF(OR($I68=$J68,"  "&amp;$I68=$J68),"*",RIGHT($J68,LEN($J68)-4)),INDIRECT($F$1&amp;dbP!$AC$2&amp;":"&amp;dbP!$AC$2),RepP!$J$3)</f>
        <v>0</v>
      </c>
      <c r="AJ68" s="1">
        <f ca="1">SUMIFS(INDIRECT($F$1&amp;$F68&amp;":"&amp;$F68),INDIRECT($F$1&amp;dbP!$D$2&amp;":"&amp;dbP!$D$2),"&gt;="&amp;AJ$6,INDIRECT($F$1&amp;dbP!$D$2&amp;":"&amp;dbP!$D$2),"&lt;="&amp;AJ$7,INDIRECT($F$1&amp;dbP!$O$2&amp;":"&amp;dbP!$O$2),$H68,INDIRECT($F$1&amp;dbP!$P$2&amp;":"&amp;dbP!$P$2),IF($I68=$J68,"*",$I68),INDIRECT($F$1&amp;dbP!$Q$2&amp;":"&amp;dbP!$Q$2),IF(OR($I68=$J68,"  "&amp;$I68=$J68),"*",RIGHT($J68,LEN($J68)-4)),INDIRECT($F$1&amp;dbP!$AC$2&amp;":"&amp;dbP!$AC$2),RepP!$J$3)</f>
        <v>0</v>
      </c>
      <c r="AK68" s="1">
        <f ca="1">SUMIFS(INDIRECT($F$1&amp;$F68&amp;":"&amp;$F68),INDIRECT($F$1&amp;dbP!$D$2&amp;":"&amp;dbP!$D$2),"&gt;="&amp;AK$6,INDIRECT($F$1&amp;dbP!$D$2&amp;":"&amp;dbP!$D$2),"&lt;="&amp;AK$7,INDIRECT($F$1&amp;dbP!$O$2&amp;":"&amp;dbP!$O$2),$H68,INDIRECT($F$1&amp;dbP!$P$2&amp;":"&amp;dbP!$P$2),IF($I68=$J68,"*",$I68),INDIRECT($F$1&amp;dbP!$Q$2&amp;":"&amp;dbP!$Q$2),IF(OR($I68=$J68,"  "&amp;$I68=$J68),"*",RIGHT($J68,LEN($J68)-4)),INDIRECT($F$1&amp;dbP!$AC$2&amp;":"&amp;dbP!$AC$2),RepP!$J$3)</f>
        <v>0</v>
      </c>
      <c r="AL68" s="1">
        <f ca="1">SUMIFS(INDIRECT($F$1&amp;$F68&amp;":"&amp;$F68),INDIRECT($F$1&amp;dbP!$D$2&amp;":"&amp;dbP!$D$2),"&gt;="&amp;AL$6,INDIRECT($F$1&amp;dbP!$D$2&amp;":"&amp;dbP!$D$2),"&lt;="&amp;AL$7,INDIRECT($F$1&amp;dbP!$O$2&amp;":"&amp;dbP!$O$2),$H68,INDIRECT($F$1&amp;dbP!$P$2&amp;":"&amp;dbP!$P$2),IF($I68=$J68,"*",$I68),INDIRECT($F$1&amp;dbP!$Q$2&amp;":"&amp;dbP!$Q$2),IF(OR($I68=$J68,"  "&amp;$I68=$J68),"*",RIGHT($J68,LEN($J68)-4)),INDIRECT($F$1&amp;dbP!$AC$2&amp;":"&amp;dbP!$AC$2),RepP!$J$3)</f>
        <v>0</v>
      </c>
      <c r="AM68" s="1">
        <f ca="1">SUMIFS(INDIRECT($F$1&amp;$F68&amp;":"&amp;$F68),INDIRECT($F$1&amp;dbP!$D$2&amp;":"&amp;dbP!$D$2),"&gt;="&amp;AM$6,INDIRECT($F$1&amp;dbP!$D$2&amp;":"&amp;dbP!$D$2),"&lt;="&amp;AM$7,INDIRECT($F$1&amp;dbP!$O$2&amp;":"&amp;dbP!$O$2),$H68,INDIRECT($F$1&amp;dbP!$P$2&amp;":"&amp;dbP!$P$2),IF($I68=$J68,"*",$I68),INDIRECT($F$1&amp;dbP!$Q$2&amp;":"&amp;dbP!$Q$2),IF(OR($I68=$J68,"  "&amp;$I68=$J68),"*",RIGHT($J68,LEN($J68)-4)),INDIRECT($F$1&amp;dbP!$AC$2&amp;":"&amp;dbP!$AC$2),RepP!$J$3)</f>
        <v>0</v>
      </c>
      <c r="AN68" s="1">
        <f ca="1">SUMIFS(INDIRECT($F$1&amp;$F68&amp;":"&amp;$F68),INDIRECT($F$1&amp;dbP!$D$2&amp;":"&amp;dbP!$D$2),"&gt;="&amp;AN$6,INDIRECT($F$1&amp;dbP!$D$2&amp;":"&amp;dbP!$D$2),"&lt;="&amp;AN$7,INDIRECT($F$1&amp;dbP!$O$2&amp;":"&amp;dbP!$O$2),$H68,INDIRECT($F$1&amp;dbP!$P$2&amp;":"&amp;dbP!$P$2),IF($I68=$J68,"*",$I68),INDIRECT($F$1&amp;dbP!$Q$2&amp;":"&amp;dbP!$Q$2),IF(OR($I68=$J68,"  "&amp;$I68=$J68),"*",RIGHT($J68,LEN($J68)-4)),INDIRECT($F$1&amp;dbP!$AC$2&amp;":"&amp;dbP!$AC$2),RepP!$J$3)</f>
        <v>0</v>
      </c>
      <c r="AO68" s="1">
        <f ca="1">SUMIFS(INDIRECT($F$1&amp;$F68&amp;":"&amp;$F68),INDIRECT($F$1&amp;dbP!$D$2&amp;":"&amp;dbP!$D$2),"&gt;="&amp;AO$6,INDIRECT($F$1&amp;dbP!$D$2&amp;":"&amp;dbP!$D$2),"&lt;="&amp;AO$7,INDIRECT($F$1&amp;dbP!$O$2&amp;":"&amp;dbP!$O$2),$H68,INDIRECT($F$1&amp;dbP!$P$2&amp;":"&amp;dbP!$P$2),IF($I68=$J68,"*",$I68),INDIRECT($F$1&amp;dbP!$Q$2&amp;":"&amp;dbP!$Q$2),IF(OR($I68=$J68,"  "&amp;$I68=$J68),"*",RIGHT($J68,LEN($J68)-4)),INDIRECT($F$1&amp;dbP!$AC$2&amp;":"&amp;dbP!$AC$2),RepP!$J$3)</f>
        <v>0</v>
      </c>
      <c r="AP68" s="1">
        <f ca="1">SUMIFS(INDIRECT($F$1&amp;$F68&amp;":"&amp;$F68),INDIRECT($F$1&amp;dbP!$D$2&amp;":"&amp;dbP!$D$2),"&gt;="&amp;AP$6,INDIRECT($F$1&amp;dbP!$D$2&amp;":"&amp;dbP!$D$2),"&lt;="&amp;AP$7,INDIRECT($F$1&amp;dbP!$O$2&amp;":"&amp;dbP!$O$2),$H68,INDIRECT($F$1&amp;dbP!$P$2&amp;":"&amp;dbP!$P$2),IF($I68=$J68,"*",$I68),INDIRECT($F$1&amp;dbP!$Q$2&amp;":"&amp;dbP!$Q$2),IF(OR($I68=$J68,"  "&amp;$I68=$J68),"*",RIGHT($J68,LEN($J68)-4)),INDIRECT($F$1&amp;dbP!$AC$2&amp;":"&amp;dbP!$AC$2),RepP!$J$3)</f>
        <v>0</v>
      </c>
      <c r="AQ68" s="1">
        <f ca="1">SUMIFS(INDIRECT($F$1&amp;$F68&amp;":"&amp;$F68),INDIRECT($F$1&amp;dbP!$D$2&amp;":"&amp;dbP!$D$2),"&gt;="&amp;AQ$6,INDIRECT($F$1&amp;dbP!$D$2&amp;":"&amp;dbP!$D$2),"&lt;="&amp;AQ$7,INDIRECT($F$1&amp;dbP!$O$2&amp;":"&amp;dbP!$O$2),$H68,INDIRECT($F$1&amp;dbP!$P$2&amp;":"&amp;dbP!$P$2),IF($I68=$J68,"*",$I68),INDIRECT($F$1&amp;dbP!$Q$2&amp;":"&amp;dbP!$Q$2),IF(OR($I68=$J68,"  "&amp;$I68=$J68),"*",RIGHT($J68,LEN($J68)-4)),INDIRECT($F$1&amp;dbP!$AC$2&amp;":"&amp;dbP!$AC$2),RepP!$J$3)</f>
        <v>0</v>
      </c>
      <c r="AR68" s="1">
        <f ca="1">SUMIFS(INDIRECT($F$1&amp;$F68&amp;":"&amp;$F68),INDIRECT($F$1&amp;dbP!$D$2&amp;":"&amp;dbP!$D$2),"&gt;="&amp;AR$6,INDIRECT($F$1&amp;dbP!$D$2&amp;":"&amp;dbP!$D$2),"&lt;="&amp;AR$7,INDIRECT($F$1&amp;dbP!$O$2&amp;":"&amp;dbP!$O$2),$H68,INDIRECT($F$1&amp;dbP!$P$2&amp;":"&amp;dbP!$P$2),IF($I68=$J68,"*",$I68),INDIRECT($F$1&amp;dbP!$Q$2&amp;":"&amp;dbP!$Q$2),IF(OR($I68=$J68,"  "&amp;$I68=$J68),"*",RIGHT($J68,LEN($J68)-4)),INDIRECT($F$1&amp;dbP!$AC$2&amp;":"&amp;dbP!$AC$2),RepP!$J$3)</f>
        <v>0</v>
      </c>
      <c r="AS68" s="1">
        <f ca="1">SUMIFS(INDIRECT($F$1&amp;$F68&amp;":"&amp;$F68),INDIRECT($F$1&amp;dbP!$D$2&amp;":"&amp;dbP!$D$2),"&gt;="&amp;AS$6,INDIRECT($F$1&amp;dbP!$D$2&amp;":"&amp;dbP!$D$2),"&lt;="&amp;AS$7,INDIRECT($F$1&amp;dbP!$O$2&amp;":"&amp;dbP!$O$2),$H68,INDIRECT($F$1&amp;dbP!$P$2&amp;":"&amp;dbP!$P$2),IF($I68=$J68,"*",$I68),INDIRECT($F$1&amp;dbP!$Q$2&amp;":"&amp;dbP!$Q$2),IF(OR($I68=$J68,"  "&amp;$I68=$J68),"*",RIGHT($J68,LEN($J68)-4)),INDIRECT($F$1&amp;dbP!$AC$2&amp;":"&amp;dbP!$AC$2),RepP!$J$3)</f>
        <v>0</v>
      </c>
      <c r="AT68" s="1">
        <f ca="1">SUMIFS(INDIRECT($F$1&amp;$F68&amp;":"&amp;$F68),INDIRECT($F$1&amp;dbP!$D$2&amp;":"&amp;dbP!$D$2),"&gt;="&amp;AT$6,INDIRECT($F$1&amp;dbP!$D$2&amp;":"&amp;dbP!$D$2),"&lt;="&amp;AT$7,INDIRECT($F$1&amp;dbP!$O$2&amp;":"&amp;dbP!$O$2),$H68,INDIRECT($F$1&amp;dbP!$P$2&amp;":"&amp;dbP!$P$2),IF($I68=$J68,"*",$I68),INDIRECT($F$1&amp;dbP!$Q$2&amp;":"&amp;dbP!$Q$2),IF(OR($I68=$J68,"  "&amp;$I68=$J68),"*",RIGHT($J68,LEN($J68)-4)),INDIRECT($F$1&amp;dbP!$AC$2&amp;":"&amp;dbP!$AC$2),RepP!$J$3)</f>
        <v>0</v>
      </c>
      <c r="AU68" s="1">
        <f ca="1">SUMIFS(INDIRECT($F$1&amp;$F68&amp;":"&amp;$F68),INDIRECT($F$1&amp;dbP!$D$2&amp;":"&amp;dbP!$D$2),"&gt;="&amp;AU$6,INDIRECT($F$1&amp;dbP!$D$2&amp;":"&amp;dbP!$D$2),"&lt;="&amp;AU$7,INDIRECT($F$1&amp;dbP!$O$2&amp;":"&amp;dbP!$O$2),$H68,INDIRECT($F$1&amp;dbP!$P$2&amp;":"&amp;dbP!$P$2),IF($I68=$J68,"*",$I68),INDIRECT($F$1&amp;dbP!$Q$2&amp;":"&amp;dbP!$Q$2),IF(OR($I68=$J68,"  "&amp;$I68=$J68),"*",RIGHT($J68,LEN($J68)-4)),INDIRECT($F$1&amp;dbP!$AC$2&amp;":"&amp;dbP!$AC$2),RepP!$J$3)</f>
        <v>0</v>
      </c>
      <c r="AV68" s="1">
        <f ca="1">SUMIFS(INDIRECT($F$1&amp;$F68&amp;":"&amp;$F68),INDIRECT($F$1&amp;dbP!$D$2&amp;":"&amp;dbP!$D$2),"&gt;="&amp;AV$6,INDIRECT($F$1&amp;dbP!$D$2&amp;":"&amp;dbP!$D$2),"&lt;="&amp;AV$7,INDIRECT($F$1&amp;dbP!$O$2&amp;":"&amp;dbP!$O$2),$H68,INDIRECT($F$1&amp;dbP!$P$2&amp;":"&amp;dbP!$P$2),IF($I68=$J68,"*",$I68),INDIRECT($F$1&amp;dbP!$Q$2&amp;":"&amp;dbP!$Q$2),IF(OR($I68=$J68,"  "&amp;$I68=$J68),"*",RIGHT($J68,LEN($J68)-4)),INDIRECT($F$1&amp;dbP!$AC$2&amp;":"&amp;dbP!$AC$2),RepP!$J$3)</f>
        <v>0</v>
      </c>
      <c r="AW68" s="1">
        <f ca="1">SUMIFS(INDIRECT($F$1&amp;$F68&amp;":"&amp;$F68),INDIRECT($F$1&amp;dbP!$D$2&amp;":"&amp;dbP!$D$2),"&gt;="&amp;AW$6,INDIRECT($F$1&amp;dbP!$D$2&amp;":"&amp;dbP!$D$2),"&lt;="&amp;AW$7,INDIRECT($F$1&amp;dbP!$O$2&amp;":"&amp;dbP!$O$2),$H68,INDIRECT($F$1&amp;dbP!$P$2&amp;":"&amp;dbP!$P$2),IF($I68=$J68,"*",$I68),INDIRECT($F$1&amp;dbP!$Q$2&amp;":"&amp;dbP!$Q$2),IF(OR($I68=$J68,"  "&amp;$I68=$J68),"*",RIGHT($J68,LEN($J68)-4)),INDIRECT($F$1&amp;dbP!$AC$2&amp;":"&amp;dbP!$AC$2),RepP!$J$3)</f>
        <v>0</v>
      </c>
      <c r="AX68" s="1">
        <f ca="1">SUMIFS(INDIRECT($F$1&amp;$F68&amp;":"&amp;$F68),INDIRECT($F$1&amp;dbP!$D$2&amp;":"&amp;dbP!$D$2),"&gt;="&amp;AX$6,INDIRECT($F$1&amp;dbP!$D$2&amp;":"&amp;dbP!$D$2),"&lt;="&amp;AX$7,INDIRECT($F$1&amp;dbP!$O$2&amp;":"&amp;dbP!$O$2),$H68,INDIRECT($F$1&amp;dbP!$P$2&amp;":"&amp;dbP!$P$2),IF($I68=$J68,"*",$I68),INDIRECT($F$1&amp;dbP!$Q$2&amp;":"&amp;dbP!$Q$2),IF(OR($I68=$J68,"  "&amp;$I68=$J68),"*",RIGHT($J68,LEN($J68)-4)),INDIRECT($F$1&amp;dbP!$AC$2&amp;":"&amp;dbP!$AC$2),RepP!$J$3)</f>
        <v>0</v>
      </c>
      <c r="AY68" s="1">
        <f ca="1">SUMIFS(INDIRECT($F$1&amp;$F68&amp;":"&amp;$F68),INDIRECT($F$1&amp;dbP!$D$2&amp;":"&amp;dbP!$D$2),"&gt;="&amp;AY$6,INDIRECT($F$1&amp;dbP!$D$2&amp;":"&amp;dbP!$D$2),"&lt;="&amp;AY$7,INDIRECT($F$1&amp;dbP!$O$2&amp;":"&amp;dbP!$O$2),$H68,INDIRECT($F$1&amp;dbP!$P$2&amp;":"&amp;dbP!$P$2),IF($I68=$J68,"*",$I68),INDIRECT($F$1&amp;dbP!$Q$2&amp;":"&amp;dbP!$Q$2),IF(OR($I68=$J68,"  "&amp;$I68=$J68),"*",RIGHT($J68,LEN($J68)-4)),INDIRECT($F$1&amp;dbP!$AC$2&amp;":"&amp;dbP!$AC$2),RepP!$J$3)</f>
        <v>0</v>
      </c>
      <c r="AZ68" s="1">
        <f ca="1">SUMIFS(INDIRECT($F$1&amp;$F68&amp;":"&amp;$F68),INDIRECT($F$1&amp;dbP!$D$2&amp;":"&amp;dbP!$D$2),"&gt;="&amp;AZ$6,INDIRECT($F$1&amp;dbP!$D$2&amp;":"&amp;dbP!$D$2),"&lt;="&amp;AZ$7,INDIRECT($F$1&amp;dbP!$O$2&amp;":"&amp;dbP!$O$2),$H68,INDIRECT($F$1&amp;dbP!$P$2&amp;":"&amp;dbP!$P$2),IF($I68=$J68,"*",$I68),INDIRECT($F$1&amp;dbP!$Q$2&amp;":"&amp;dbP!$Q$2),IF(OR($I68=$J68,"  "&amp;$I68=$J68),"*",RIGHT($J68,LEN($J68)-4)),INDIRECT($F$1&amp;dbP!$AC$2&amp;":"&amp;dbP!$AC$2),RepP!$J$3)</f>
        <v>0</v>
      </c>
      <c r="BA68" s="1">
        <f ca="1">SUMIFS(INDIRECT($F$1&amp;$F68&amp;":"&amp;$F68),INDIRECT($F$1&amp;dbP!$D$2&amp;":"&amp;dbP!$D$2),"&gt;="&amp;BA$6,INDIRECT($F$1&amp;dbP!$D$2&amp;":"&amp;dbP!$D$2),"&lt;="&amp;BA$7,INDIRECT($F$1&amp;dbP!$O$2&amp;":"&amp;dbP!$O$2),$H68,INDIRECT($F$1&amp;dbP!$P$2&amp;":"&amp;dbP!$P$2),IF($I68=$J68,"*",$I68),INDIRECT($F$1&amp;dbP!$Q$2&amp;":"&amp;dbP!$Q$2),IF(OR($I68=$J68,"  "&amp;$I68=$J68),"*",RIGHT($J68,LEN($J68)-4)),INDIRECT($F$1&amp;dbP!$AC$2&amp;":"&amp;dbP!$AC$2),RepP!$J$3)</f>
        <v>0</v>
      </c>
      <c r="BB68" s="1">
        <f ca="1">SUMIFS(INDIRECT($F$1&amp;$F68&amp;":"&amp;$F68),INDIRECT($F$1&amp;dbP!$D$2&amp;":"&amp;dbP!$D$2),"&gt;="&amp;BB$6,INDIRECT($F$1&amp;dbP!$D$2&amp;":"&amp;dbP!$D$2),"&lt;="&amp;BB$7,INDIRECT($F$1&amp;dbP!$O$2&amp;":"&amp;dbP!$O$2),$H68,INDIRECT($F$1&amp;dbP!$P$2&amp;":"&amp;dbP!$P$2),IF($I68=$J68,"*",$I68),INDIRECT($F$1&amp;dbP!$Q$2&amp;":"&amp;dbP!$Q$2),IF(OR($I68=$J68,"  "&amp;$I68=$J68),"*",RIGHT($J68,LEN($J68)-4)),INDIRECT($F$1&amp;dbP!$AC$2&amp;":"&amp;dbP!$AC$2),RepP!$J$3)</f>
        <v>0</v>
      </c>
      <c r="BC68" s="1">
        <f ca="1">SUMIFS(INDIRECT($F$1&amp;$F68&amp;":"&amp;$F68),INDIRECT($F$1&amp;dbP!$D$2&amp;":"&amp;dbP!$D$2),"&gt;="&amp;BC$6,INDIRECT($F$1&amp;dbP!$D$2&amp;":"&amp;dbP!$D$2),"&lt;="&amp;BC$7,INDIRECT($F$1&amp;dbP!$O$2&amp;":"&amp;dbP!$O$2),$H68,INDIRECT($F$1&amp;dbP!$P$2&amp;":"&amp;dbP!$P$2),IF($I68=$J68,"*",$I68),INDIRECT($F$1&amp;dbP!$Q$2&amp;":"&amp;dbP!$Q$2),IF(OR($I68=$J68,"  "&amp;$I68=$J68),"*",RIGHT($J68,LEN($J68)-4)),INDIRECT($F$1&amp;dbP!$AC$2&amp;":"&amp;dbP!$AC$2),RepP!$J$3)</f>
        <v>0</v>
      </c>
      <c r="BD68" s="1">
        <f ca="1">SUMIFS(INDIRECT($F$1&amp;$F68&amp;":"&amp;$F68),INDIRECT($F$1&amp;dbP!$D$2&amp;":"&amp;dbP!$D$2),"&gt;="&amp;BD$6,INDIRECT($F$1&amp;dbP!$D$2&amp;":"&amp;dbP!$D$2),"&lt;="&amp;BD$7,INDIRECT($F$1&amp;dbP!$O$2&amp;":"&amp;dbP!$O$2),$H68,INDIRECT($F$1&amp;dbP!$P$2&amp;":"&amp;dbP!$P$2),IF($I68=$J68,"*",$I68),INDIRECT($F$1&amp;dbP!$Q$2&amp;":"&amp;dbP!$Q$2),IF(OR($I68=$J68,"  "&amp;$I68=$J68),"*",RIGHT($J68,LEN($J68)-4)),INDIRECT($F$1&amp;dbP!$AC$2&amp;":"&amp;dbP!$AC$2),RepP!$J$3)</f>
        <v>0</v>
      </c>
      <c r="BE68" s="1">
        <f ca="1">SUMIFS(INDIRECT($F$1&amp;$F68&amp;":"&amp;$F68),INDIRECT($F$1&amp;dbP!$D$2&amp;":"&amp;dbP!$D$2),"&gt;="&amp;BE$6,INDIRECT($F$1&amp;dbP!$D$2&amp;":"&amp;dbP!$D$2),"&lt;="&amp;BE$7,INDIRECT($F$1&amp;dbP!$O$2&amp;":"&amp;dbP!$O$2),$H68,INDIRECT($F$1&amp;dbP!$P$2&amp;":"&amp;dbP!$P$2),IF($I68=$J68,"*",$I68),INDIRECT($F$1&amp;dbP!$Q$2&amp;":"&amp;dbP!$Q$2),IF(OR($I68=$J68,"  "&amp;$I68=$J68),"*",RIGHT($J68,LEN($J68)-4)),INDIRECT($F$1&amp;dbP!$AC$2&amp;":"&amp;dbP!$AC$2),RepP!$J$3)</f>
        <v>0</v>
      </c>
    </row>
    <row r="69" spans="2:57" x14ac:dyDescent="0.3">
      <c r="B69" s="1">
        <f>MAX(B$54:B68)+1</f>
        <v>30</v>
      </c>
      <c r="F69" s="1" t="str">
        <f ca="1">INDIRECT($B$1&amp;Items!H$2&amp;$B69)</f>
        <v>Y</v>
      </c>
      <c r="H69" s="13" t="str">
        <f ca="1">INDIRECT($B$1&amp;Items!E$2&amp;$B69)</f>
        <v>Начисление себестоимостных затрат</v>
      </c>
      <c r="I69" s="13" t="str">
        <f ca="1">IF(INDIRECT($B$1&amp;Items!F$2&amp;$B69)="",H69,INDIRECT($B$1&amp;Items!F$2&amp;$B69))</f>
        <v>Начисление затрат этапа-2 бизнес-процесса</v>
      </c>
      <c r="J69" s="1" t="str">
        <f ca="1">IF(INDIRECT($B$1&amp;Items!G$2&amp;$B69)="",IF(H69&lt;&gt;I69,"  "&amp;I69,I69),"    "&amp;INDIRECT($B$1&amp;Items!G$2&amp;$B69))</f>
        <v xml:space="preserve">  Начисление затрат этапа-2 бизнес-процесса</v>
      </c>
      <c r="S69" s="1">
        <f ca="1">SUM($U69:INDIRECT(ADDRESS(ROW(),SUMIFS($1:$1,$5:$5,MAX($5:$5)))))</f>
        <v>1790133.54</v>
      </c>
      <c r="V69" s="1">
        <f ca="1">SUMIFS(INDIRECT($F$1&amp;$F69&amp;":"&amp;$F69),INDIRECT($F$1&amp;dbP!$D$2&amp;":"&amp;dbP!$D$2),"&gt;="&amp;V$6,INDIRECT($F$1&amp;dbP!$D$2&amp;":"&amp;dbP!$D$2),"&lt;="&amp;V$7,INDIRECT($F$1&amp;dbP!$O$2&amp;":"&amp;dbP!$O$2),$H69,INDIRECT($F$1&amp;dbP!$P$2&amp;":"&amp;dbP!$P$2),IF($I69=$J69,"*",$I69),INDIRECT($F$1&amp;dbP!$Q$2&amp;":"&amp;dbP!$Q$2),IF(OR($I69=$J69,"  "&amp;$I69=$J69),"*",RIGHT($J69,LEN($J69)-4)),INDIRECT($F$1&amp;dbP!$AC$2&amp;":"&amp;dbP!$AC$2),RepP!$J$3)</f>
        <v>955533.54</v>
      </c>
      <c r="W69" s="1">
        <f ca="1">SUMIFS(INDIRECT($F$1&amp;$F69&amp;":"&amp;$F69),INDIRECT($F$1&amp;dbP!$D$2&amp;":"&amp;dbP!$D$2),"&gt;="&amp;W$6,INDIRECT($F$1&amp;dbP!$D$2&amp;":"&amp;dbP!$D$2),"&lt;="&amp;W$7,INDIRECT($F$1&amp;dbP!$O$2&amp;":"&amp;dbP!$O$2),$H69,INDIRECT($F$1&amp;dbP!$P$2&amp;":"&amp;dbP!$P$2),IF($I69=$J69,"*",$I69),INDIRECT($F$1&amp;dbP!$Q$2&amp;":"&amp;dbP!$Q$2),IF(OR($I69=$J69,"  "&amp;$I69=$J69),"*",RIGHT($J69,LEN($J69)-4)),INDIRECT($F$1&amp;dbP!$AC$2&amp;":"&amp;dbP!$AC$2),RepP!$J$3)</f>
        <v>0</v>
      </c>
      <c r="X69" s="1">
        <f ca="1">SUMIFS(INDIRECT($F$1&amp;$F69&amp;":"&amp;$F69),INDIRECT($F$1&amp;dbP!$D$2&amp;":"&amp;dbP!$D$2),"&gt;="&amp;X$6,INDIRECT($F$1&amp;dbP!$D$2&amp;":"&amp;dbP!$D$2),"&lt;="&amp;X$7,INDIRECT($F$1&amp;dbP!$O$2&amp;":"&amp;dbP!$O$2),$H69,INDIRECT($F$1&amp;dbP!$P$2&amp;":"&amp;dbP!$P$2),IF($I69=$J69,"*",$I69),INDIRECT($F$1&amp;dbP!$Q$2&amp;":"&amp;dbP!$Q$2),IF(OR($I69=$J69,"  "&amp;$I69=$J69),"*",RIGHT($J69,LEN($J69)-4)),INDIRECT($F$1&amp;dbP!$AC$2&amp;":"&amp;dbP!$AC$2),RepP!$J$3)</f>
        <v>0</v>
      </c>
      <c r="Y69" s="1">
        <f ca="1">SUMIFS(INDIRECT($F$1&amp;$F69&amp;":"&amp;$F69),INDIRECT($F$1&amp;dbP!$D$2&amp;":"&amp;dbP!$D$2),"&gt;="&amp;Y$6,INDIRECT($F$1&amp;dbP!$D$2&amp;":"&amp;dbP!$D$2),"&lt;="&amp;Y$7,INDIRECT($F$1&amp;dbP!$O$2&amp;":"&amp;dbP!$O$2),$H69,INDIRECT($F$1&amp;dbP!$P$2&amp;":"&amp;dbP!$P$2),IF($I69=$J69,"*",$I69),INDIRECT($F$1&amp;dbP!$Q$2&amp;":"&amp;dbP!$Q$2),IF(OR($I69=$J69,"  "&amp;$I69=$J69),"*",RIGHT($J69,LEN($J69)-4)),INDIRECT($F$1&amp;dbP!$AC$2&amp;":"&amp;dbP!$AC$2),RepP!$J$3)</f>
        <v>0</v>
      </c>
      <c r="Z69" s="1">
        <f ca="1">SUMIFS(INDIRECT($F$1&amp;$F69&amp;":"&amp;$F69),INDIRECT($F$1&amp;dbP!$D$2&amp;":"&amp;dbP!$D$2),"&gt;="&amp;Z$6,INDIRECT($F$1&amp;dbP!$D$2&amp;":"&amp;dbP!$D$2),"&lt;="&amp;Z$7,INDIRECT($F$1&amp;dbP!$O$2&amp;":"&amp;dbP!$O$2),$H69,INDIRECT($F$1&amp;dbP!$P$2&amp;":"&amp;dbP!$P$2),IF($I69=$J69,"*",$I69),INDIRECT($F$1&amp;dbP!$Q$2&amp;":"&amp;dbP!$Q$2),IF(OR($I69=$J69,"  "&amp;$I69=$J69),"*",RIGHT($J69,LEN($J69)-4)),INDIRECT($F$1&amp;dbP!$AC$2&amp;":"&amp;dbP!$AC$2),RepP!$J$3)</f>
        <v>834600</v>
      </c>
      <c r="AA69" s="1">
        <f ca="1">SUMIFS(INDIRECT($F$1&amp;$F69&amp;":"&amp;$F69),INDIRECT($F$1&amp;dbP!$D$2&amp;":"&amp;dbP!$D$2),"&gt;="&amp;AA$6,INDIRECT($F$1&amp;dbP!$D$2&amp;":"&amp;dbP!$D$2),"&lt;="&amp;AA$7,INDIRECT($F$1&amp;dbP!$O$2&amp;":"&amp;dbP!$O$2),$H69,INDIRECT($F$1&amp;dbP!$P$2&amp;":"&amp;dbP!$P$2),IF($I69=$J69,"*",$I69),INDIRECT($F$1&amp;dbP!$Q$2&amp;":"&amp;dbP!$Q$2),IF(OR($I69=$J69,"  "&amp;$I69=$J69),"*",RIGHT($J69,LEN($J69)-4)),INDIRECT($F$1&amp;dbP!$AC$2&amp;":"&amp;dbP!$AC$2),RepP!$J$3)</f>
        <v>0</v>
      </c>
      <c r="AB69" s="1">
        <f ca="1">SUMIFS(INDIRECT($F$1&amp;$F69&amp;":"&amp;$F69),INDIRECT($F$1&amp;dbP!$D$2&amp;":"&amp;dbP!$D$2),"&gt;="&amp;AB$6,INDIRECT($F$1&amp;dbP!$D$2&amp;":"&amp;dbP!$D$2),"&lt;="&amp;AB$7,INDIRECT($F$1&amp;dbP!$O$2&amp;":"&amp;dbP!$O$2),$H69,INDIRECT($F$1&amp;dbP!$P$2&amp;":"&amp;dbP!$P$2),IF($I69=$J69,"*",$I69),INDIRECT($F$1&amp;dbP!$Q$2&amp;":"&amp;dbP!$Q$2),IF(OR($I69=$J69,"  "&amp;$I69=$J69),"*",RIGHT($J69,LEN($J69)-4)),INDIRECT($F$1&amp;dbP!$AC$2&amp;":"&amp;dbP!$AC$2),RepP!$J$3)</f>
        <v>0</v>
      </c>
      <c r="AC69" s="1">
        <f ca="1">SUMIFS(INDIRECT($F$1&amp;$F69&amp;":"&amp;$F69),INDIRECT($F$1&amp;dbP!$D$2&amp;":"&amp;dbP!$D$2),"&gt;="&amp;AC$6,INDIRECT($F$1&amp;dbP!$D$2&amp;":"&amp;dbP!$D$2),"&lt;="&amp;AC$7,INDIRECT($F$1&amp;dbP!$O$2&amp;":"&amp;dbP!$O$2),$H69,INDIRECT($F$1&amp;dbP!$P$2&amp;":"&amp;dbP!$P$2),IF($I69=$J69,"*",$I69),INDIRECT($F$1&amp;dbP!$Q$2&amp;":"&amp;dbP!$Q$2),IF(OR($I69=$J69,"  "&amp;$I69=$J69),"*",RIGHT($J69,LEN($J69)-4)),INDIRECT($F$1&amp;dbP!$AC$2&amp;":"&amp;dbP!$AC$2),RepP!$J$3)</f>
        <v>0</v>
      </c>
      <c r="AD69" s="1">
        <f ca="1">SUMIFS(INDIRECT($F$1&amp;$F69&amp;":"&amp;$F69),INDIRECT($F$1&amp;dbP!$D$2&amp;":"&amp;dbP!$D$2),"&gt;="&amp;AD$6,INDIRECT($F$1&amp;dbP!$D$2&amp;":"&amp;dbP!$D$2),"&lt;="&amp;AD$7,INDIRECT($F$1&amp;dbP!$O$2&amp;":"&amp;dbP!$O$2),$H69,INDIRECT($F$1&amp;dbP!$P$2&amp;":"&amp;dbP!$P$2),IF($I69=$J69,"*",$I69),INDIRECT($F$1&amp;dbP!$Q$2&amp;":"&amp;dbP!$Q$2),IF(OR($I69=$J69,"  "&amp;$I69=$J69),"*",RIGHT($J69,LEN($J69)-4)),INDIRECT($F$1&amp;dbP!$AC$2&amp;":"&amp;dbP!$AC$2),RepP!$J$3)</f>
        <v>0</v>
      </c>
      <c r="AE69" s="1">
        <f ca="1">SUMIFS(INDIRECT($F$1&amp;$F69&amp;":"&amp;$F69),INDIRECT($F$1&amp;dbP!$D$2&amp;":"&amp;dbP!$D$2),"&gt;="&amp;AE$6,INDIRECT($F$1&amp;dbP!$D$2&amp;":"&amp;dbP!$D$2),"&lt;="&amp;AE$7,INDIRECT($F$1&amp;dbP!$O$2&amp;":"&amp;dbP!$O$2),$H69,INDIRECT($F$1&amp;dbP!$P$2&amp;":"&amp;dbP!$P$2),IF($I69=$J69,"*",$I69),INDIRECT($F$1&amp;dbP!$Q$2&amp;":"&amp;dbP!$Q$2),IF(OR($I69=$J69,"  "&amp;$I69=$J69),"*",RIGHT($J69,LEN($J69)-4)),INDIRECT($F$1&amp;dbP!$AC$2&amp;":"&amp;dbP!$AC$2),RepP!$J$3)</f>
        <v>0</v>
      </c>
      <c r="AF69" s="1">
        <f ca="1">SUMIFS(INDIRECT($F$1&amp;$F69&amp;":"&amp;$F69),INDIRECT($F$1&amp;dbP!$D$2&amp;":"&amp;dbP!$D$2),"&gt;="&amp;AF$6,INDIRECT($F$1&amp;dbP!$D$2&amp;":"&amp;dbP!$D$2),"&lt;="&amp;AF$7,INDIRECT($F$1&amp;dbP!$O$2&amp;":"&amp;dbP!$O$2),$H69,INDIRECT($F$1&amp;dbP!$P$2&amp;":"&amp;dbP!$P$2),IF($I69=$J69,"*",$I69),INDIRECT($F$1&amp;dbP!$Q$2&amp;":"&amp;dbP!$Q$2),IF(OR($I69=$J69,"  "&amp;$I69=$J69),"*",RIGHT($J69,LEN($J69)-4)),INDIRECT($F$1&amp;dbP!$AC$2&amp;":"&amp;dbP!$AC$2),RepP!$J$3)</f>
        <v>0</v>
      </c>
      <c r="AG69" s="1">
        <f ca="1">SUMIFS(INDIRECT($F$1&amp;$F69&amp;":"&amp;$F69),INDIRECT($F$1&amp;dbP!$D$2&amp;":"&amp;dbP!$D$2),"&gt;="&amp;AG$6,INDIRECT($F$1&amp;dbP!$D$2&amp;":"&amp;dbP!$D$2),"&lt;="&amp;AG$7,INDIRECT($F$1&amp;dbP!$O$2&amp;":"&amp;dbP!$O$2),$H69,INDIRECT($F$1&amp;dbP!$P$2&amp;":"&amp;dbP!$P$2),IF($I69=$J69,"*",$I69),INDIRECT($F$1&amp;dbP!$Q$2&amp;":"&amp;dbP!$Q$2),IF(OR($I69=$J69,"  "&amp;$I69=$J69),"*",RIGHT($J69,LEN($J69)-4)),INDIRECT($F$1&amp;dbP!$AC$2&amp;":"&amp;dbP!$AC$2),RepP!$J$3)</f>
        <v>0</v>
      </c>
      <c r="AH69" s="1">
        <f ca="1">SUMIFS(INDIRECT($F$1&amp;$F69&amp;":"&amp;$F69),INDIRECT($F$1&amp;dbP!$D$2&amp;":"&amp;dbP!$D$2),"&gt;="&amp;AH$6,INDIRECT($F$1&amp;dbP!$D$2&amp;":"&amp;dbP!$D$2),"&lt;="&amp;AH$7,INDIRECT($F$1&amp;dbP!$O$2&amp;":"&amp;dbP!$O$2),$H69,INDIRECT($F$1&amp;dbP!$P$2&amp;":"&amp;dbP!$P$2),IF($I69=$J69,"*",$I69),INDIRECT($F$1&amp;dbP!$Q$2&amp;":"&amp;dbP!$Q$2),IF(OR($I69=$J69,"  "&amp;$I69=$J69),"*",RIGHT($J69,LEN($J69)-4)),INDIRECT($F$1&amp;dbP!$AC$2&amp;":"&amp;dbP!$AC$2),RepP!$J$3)</f>
        <v>0</v>
      </c>
      <c r="AI69" s="1">
        <f ca="1">SUMIFS(INDIRECT($F$1&amp;$F69&amp;":"&amp;$F69),INDIRECT($F$1&amp;dbP!$D$2&amp;":"&amp;dbP!$D$2),"&gt;="&amp;AI$6,INDIRECT($F$1&amp;dbP!$D$2&amp;":"&amp;dbP!$D$2),"&lt;="&amp;AI$7,INDIRECT($F$1&amp;dbP!$O$2&amp;":"&amp;dbP!$O$2),$H69,INDIRECT($F$1&amp;dbP!$P$2&amp;":"&amp;dbP!$P$2),IF($I69=$J69,"*",$I69),INDIRECT($F$1&amp;dbP!$Q$2&amp;":"&amp;dbP!$Q$2),IF(OR($I69=$J69,"  "&amp;$I69=$J69),"*",RIGHT($J69,LEN($J69)-4)),INDIRECT($F$1&amp;dbP!$AC$2&amp;":"&amp;dbP!$AC$2),RepP!$J$3)</f>
        <v>0</v>
      </c>
      <c r="AJ69" s="1">
        <f ca="1">SUMIFS(INDIRECT($F$1&amp;$F69&amp;":"&amp;$F69),INDIRECT($F$1&amp;dbP!$D$2&amp;":"&amp;dbP!$D$2),"&gt;="&amp;AJ$6,INDIRECT($F$1&amp;dbP!$D$2&amp;":"&amp;dbP!$D$2),"&lt;="&amp;AJ$7,INDIRECT($F$1&amp;dbP!$O$2&amp;":"&amp;dbP!$O$2),$H69,INDIRECT($F$1&amp;dbP!$P$2&amp;":"&amp;dbP!$P$2),IF($I69=$J69,"*",$I69),INDIRECT($F$1&amp;dbP!$Q$2&amp;":"&amp;dbP!$Q$2),IF(OR($I69=$J69,"  "&amp;$I69=$J69),"*",RIGHT($J69,LEN($J69)-4)),INDIRECT($F$1&amp;dbP!$AC$2&amp;":"&amp;dbP!$AC$2),RepP!$J$3)</f>
        <v>0</v>
      </c>
      <c r="AK69" s="1">
        <f ca="1">SUMIFS(INDIRECT($F$1&amp;$F69&amp;":"&amp;$F69),INDIRECT($F$1&amp;dbP!$D$2&amp;":"&amp;dbP!$D$2),"&gt;="&amp;AK$6,INDIRECT($F$1&amp;dbP!$D$2&amp;":"&amp;dbP!$D$2),"&lt;="&amp;AK$7,INDIRECT($F$1&amp;dbP!$O$2&amp;":"&amp;dbP!$O$2),$H69,INDIRECT($F$1&amp;dbP!$P$2&amp;":"&amp;dbP!$P$2),IF($I69=$J69,"*",$I69),INDIRECT($F$1&amp;dbP!$Q$2&amp;":"&amp;dbP!$Q$2),IF(OR($I69=$J69,"  "&amp;$I69=$J69),"*",RIGHT($J69,LEN($J69)-4)),INDIRECT($F$1&amp;dbP!$AC$2&amp;":"&amp;dbP!$AC$2),RepP!$J$3)</f>
        <v>0</v>
      </c>
      <c r="AL69" s="1">
        <f ca="1">SUMIFS(INDIRECT($F$1&amp;$F69&amp;":"&amp;$F69),INDIRECT($F$1&amp;dbP!$D$2&amp;":"&amp;dbP!$D$2),"&gt;="&amp;AL$6,INDIRECT($F$1&amp;dbP!$D$2&amp;":"&amp;dbP!$D$2),"&lt;="&amp;AL$7,INDIRECT($F$1&amp;dbP!$O$2&amp;":"&amp;dbP!$O$2),$H69,INDIRECT($F$1&amp;dbP!$P$2&amp;":"&amp;dbP!$P$2),IF($I69=$J69,"*",$I69),INDIRECT($F$1&amp;dbP!$Q$2&amp;":"&amp;dbP!$Q$2),IF(OR($I69=$J69,"  "&amp;$I69=$J69),"*",RIGHT($J69,LEN($J69)-4)),INDIRECT($F$1&amp;dbP!$AC$2&amp;":"&amp;dbP!$AC$2),RepP!$J$3)</f>
        <v>0</v>
      </c>
      <c r="AM69" s="1">
        <f ca="1">SUMIFS(INDIRECT($F$1&amp;$F69&amp;":"&amp;$F69),INDIRECT($F$1&amp;dbP!$D$2&amp;":"&amp;dbP!$D$2),"&gt;="&amp;AM$6,INDIRECT($F$1&amp;dbP!$D$2&amp;":"&amp;dbP!$D$2),"&lt;="&amp;AM$7,INDIRECT($F$1&amp;dbP!$O$2&amp;":"&amp;dbP!$O$2),$H69,INDIRECT($F$1&amp;dbP!$P$2&amp;":"&amp;dbP!$P$2),IF($I69=$J69,"*",$I69),INDIRECT($F$1&amp;dbP!$Q$2&amp;":"&amp;dbP!$Q$2),IF(OR($I69=$J69,"  "&amp;$I69=$J69),"*",RIGHT($J69,LEN($J69)-4)),INDIRECT($F$1&amp;dbP!$AC$2&amp;":"&amp;dbP!$AC$2),RepP!$J$3)</f>
        <v>0</v>
      </c>
      <c r="AN69" s="1">
        <f ca="1">SUMIFS(INDIRECT($F$1&amp;$F69&amp;":"&amp;$F69),INDIRECT($F$1&amp;dbP!$D$2&amp;":"&amp;dbP!$D$2),"&gt;="&amp;AN$6,INDIRECT($F$1&amp;dbP!$D$2&amp;":"&amp;dbP!$D$2),"&lt;="&amp;AN$7,INDIRECT($F$1&amp;dbP!$O$2&amp;":"&amp;dbP!$O$2),$H69,INDIRECT($F$1&amp;dbP!$P$2&amp;":"&amp;dbP!$P$2),IF($I69=$J69,"*",$I69),INDIRECT($F$1&amp;dbP!$Q$2&amp;":"&amp;dbP!$Q$2),IF(OR($I69=$J69,"  "&amp;$I69=$J69),"*",RIGHT($J69,LEN($J69)-4)),INDIRECT($F$1&amp;dbP!$AC$2&amp;":"&amp;dbP!$AC$2),RepP!$J$3)</f>
        <v>0</v>
      </c>
      <c r="AO69" s="1">
        <f ca="1">SUMIFS(INDIRECT($F$1&amp;$F69&amp;":"&amp;$F69),INDIRECT($F$1&amp;dbP!$D$2&amp;":"&amp;dbP!$D$2),"&gt;="&amp;AO$6,INDIRECT($F$1&amp;dbP!$D$2&amp;":"&amp;dbP!$D$2),"&lt;="&amp;AO$7,INDIRECT($F$1&amp;dbP!$O$2&amp;":"&amp;dbP!$O$2),$H69,INDIRECT($F$1&amp;dbP!$P$2&amp;":"&amp;dbP!$P$2),IF($I69=$J69,"*",$I69),INDIRECT($F$1&amp;dbP!$Q$2&amp;":"&amp;dbP!$Q$2),IF(OR($I69=$J69,"  "&amp;$I69=$J69),"*",RIGHT($J69,LEN($J69)-4)),INDIRECT($F$1&amp;dbP!$AC$2&amp;":"&amp;dbP!$AC$2),RepP!$J$3)</f>
        <v>0</v>
      </c>
      <c r="AP69" s="1">
        <f ca="1">SUMIFS(INDIRECT($F$1&amp;$F69&amp;":"&amp;$F69),INDIRECT($F$1&amp;dbP!$D$2&amp;":"&amp;dbP!$D$2),"&gt;="&amp;AP$6,INDIRECT($F$1&amp;dbP!$D$2&amp;":"&amp;dbP!$D$2),"&lt;="&amp;AP$7,INDIRECT($F$1&amp;dbP!$O$2&amp;":"&amp;dbP!$O$2),$H69,INDIRECT($F$1&amp;dbP!$P$2&amp;":"&amp;dbP!$P$2),IF($I69=$J69,"*",$I69),INDIRECT($F$1&amp;dbP!$Q$2&amp;":"&amp;dbP!$Q$2),IF(OR($I69=$J69,"  "&amp;$I69=$J69),"*",RIGHT($J69,LEN($J69)-4)),INDIRECT($F$1&amp;dbP!$AC$2&amp;":"&amp;dbP!$AC$2),RepP!$J$3)</f>
        <v>0</v>
      </c>
      <c r="AQ69" s="1">
        <f ca="1">SUMIFS(INDIRECT($F$1&amp;$F69&amp;":"&amp;$F69),INDIRECT($F$1&amp;dbP!$D$2&amp;":"&amp;dbP!$D$2),"&gt;="&amp;AQ$6,INDIRECT($F$1&amp;dbP!$D$2&amp;":"&amp;dbP!$D$2),"&lt;="&amp;AQ$7,INDIRECT($F$1&amp;dbP!$O$2&amp;":"&amp;dbP!$O$2),$H69,INDIRECT($F$1&amp;dbP!$P$2&amp;":"&amp;dbP!$P$2),IF($I69=$J69,"*",$I69),INDIRECT($F$1&amp;dbP!$Q$2&amp;":"&amp;dbP!$Q$2),IF(OR($I69=$J69,"  "&amp;$I69=$J69),"*",RIGHT($J69,LEN($J69)-4)),INDIRECT($F$1&amp;dbP!$AC$2&amp;":"&amp;dbP!$AC$2),RepP!$J$3)</f>
        <v>0</v>
      </c>
      <c r="AR69" s="1">
        <f ca="1">SUMIFS(INDIRECT($F$1&amp;$F69&amp;":"&amp;$F69),INDIRECT($F$1&amp;dbP!$D$2&amp;":"&amp;dbP!$D$2),"&gt;="&amp;AR$6,INDIRECT($F$1&amp;dbP!$D$2&amp;":"&amp;dbP!$D$2),"&lt;="&amp;AR$7,INDIRECT($F$1&amp;dbP!$O$2&amp;":"&amp;dbP!$O$2),$H69,INDIRECT($F$1&amp;dbP!$P$2&amp;":"&amp;dbP!$P$2),IF($I69=$J69,"*",$I69),INDIRECT($F$1&amp;dbP!$Q$2&amp;":"&amp;dbP!$Q$2),IF(OR($I69=$J69,"  "&amp;$I69=$J69),"*",RIGHT($J69,LEN($J69)-4)),INDIRECT($F$1&amp;dbP!$AC$2&amp;":"&amp;dbP!$AC$2),RepP!$J$3)</f>
        <v>0</v>
      </c>
      <c r="AS69" s="1">
        <f ca="1">SUMIFS(INDIRECT($F$1&amp;$F69&amp;":"&amp;$F69),INDIRECT($F$1&amp;dbP!$D$2&amp;":"&amp;dbP!$D$2),"&gt;="&amp;AS$6,INDIRECT($F$1&amp;dbP!$D$2&amp;":"&amp;dbP!$D$2),"&lt;="&amp;AS$7,INDIRECT($F$1&amp;dbP!$O$2&amp;":"&amp;dbP!$O$2),$H69,INDIRECT($F$1&amp;dbP!$P$2&amp;":"&amp;dbP!$P$2),IF($I69=$J69,"*",$I69),INDIRECT($F$1&amp;dbP!$Q$2&amp;":"&amp;dbP!$Q$2),IF(OR($I69=$J69,"  "&amp;$I69=$J69),"*",RIGHT($J69,LEN($J69)-4)),INDIRECT($F$1&amp;dbP!$AC$2&amp;":"&amp;dbP!$AC$2),RepP!$J$3)</f>
        <v>0</v>
      </c>
      <c r="AT69" s="1">
        <f ca="1">SUMIFS(INDIRECT($F$1&amp;$F69&amp;":"&amp;$F69),INDIRECT($F$1&amp;dbP!$D$2&amp;":"&amp;dbP!$D$2),"&gt;="&amp;AT$6,INDIRECT($F$1&amp;dbP!$D$2&amp;":"&amp;dbP!$D$2),"&lt;="&amp;AT$7,INDIRECT($F$1&amp;dbP!$O$2&amp;":"&amp;dbP!$O$2),$H69,INDIRECT($F$1&amp;dbP!$P$2&amp;":"&amp;dbP!$P$2),IF($I69=$J69,"*",$I69),INDIRECT($F$1&amp;dbP!$Q$2&amp;":"&amp;dbP!$Q$2),IF(OR($I69=$J69,"  "&amp;$I69=$J69),"*",RIGHT($J69,LEN($J69)-4)),INDIRECT($F$1&amp;dbP!$AC$2&amp;":"&amp;dbP!$AC$2),RepP!$J$3)</f>
        <v>0</v>
      </c>
      <c r="AU69" s="1">
        <f ca="1">SUMIFS(INDIRECT($F$1&amp;$F69&amp;":"&amp;$F69),INDIRECT($F$1&amp;dbP!$D$2&amp;":"&amp;dbP!$D$2),"&gt;="&amp;AU$6,INDIRECT($F$1&amp;dbP!$D$2&amp;":"&amp;dbP!$D$2),"&lt;="&amp;AU$7,INDIRECT($F$1&amp;dbP!$O$2&amp;":"&amp;dbP!$O$2),$H69,INDIRECT($F$1&amp;dbP!$P$2&amp;":"&amp;dbP!$P$2),IF($I69=$J69,"*",$I69),INDIRECT($F$1&amp;dbP!$Q$2&amp;":"&amp;dbP!$Q$2),IF(OR($I69=$J69,"  "&amp;$I69=$J69),"*",RIGHT($J69,LEN($J69)-4)),INDIRECT($F$1&amp;dbP!$AC$2&amp;":"&amp;dbP!$AC$2),RepP!$J$3)</f>
        <v>0</v>
      </c>
      <c r="AV69" s="1">
        <f ca="1">SUMIFS(INDIRECT($F$1&amp;$F69&amp;":"&amp;$F69),INDIRECT($F$1&amp;dbP!$D$2&amp;":"&amp;dbP!$D$2),"&gt;="&amp;AV$6,INDIRECT($F$1&amp;dbP!$D$2&amp;":"&amp;dbP!$D$2),"&lt;="&amp;AV$7,INDIRECT($F$1&amp;dbP!$O$2&amp;":"&amp;dbP!$O$2),$H69,INDIRECT($F$1&amp;dbP!$P$2&amp;":"&amp;dbP!$P$2),IF($I69=$J69,"*",$I69),INDIRECT($F$1&amp;dbP!$Q$2&amp;":"&amp;dbP!$Q$2),IF(OR($I69=$J69,"  "&amp;$I69=$J69),"*",RIGHT($J69,LEN($J69)-4)),INDIRECT($F$1&amp;dbP!$AC$2&amp;":"&amp;dbP!$AC$2),RepP!$J$3)</f>
        <v>0</v>
      </c>
      <c r="AW69" s="1">
        <f ca="1">SUMIFS(INDIRECT($F$1&amp;$F69&amp;":"&amp;$F69),INDIRECT($F$1&amp;dbP!$D$2&amp;":"&amp;dbP!$D$2),"&gt;="&amp;AW$6,INDIRECT($F$1&amp;dbP!$D$2&amp;":"&amp;dbP!$D$2),"&lt;="&amp;AW$7,INDIRECT($F$1&amp;dbP!$O$2&amp;":"&amp;dbP!$O$2),$H69,INDIRECT($F$1&amp;dbP!$P$2&amp;":"&amp;dbP!$P$2),IF($I69=$J69,"*",$I69),INDIRECT($F$1&amp;dbP!$Q$2&amp;":"&amp;dbP!$Q$2),IF(OR($I69=$J69,"  "&amp;$I69=$J69),"*",RIGHT($J69,LEN($J69)-4)),INDIRECT($F$1&amp;dbP!$AC$2&amp;":"&amp;dbP!$AC$2),RepP!$J$3)</f>
        <v>0</v>
      </c>
      <c r="AX69" s="1">
        <f ca="1">SUMIFS(INDIRECT($F$1&amp;$F69&amp;":"&amp;$F69),INDIRECT($F$1&amp;dbP!$D$2&amp;":"&amp;dbP!$D$2),"&gt;="&amp;AX$6,INDIRECT($F$1&amp;dbP!$D$2&amp;":"&amp;dbP!$D$2),"&lt;="&amp;AX$7,INDIRECT($F$1&amp;dbP!$O$2&amp;":"&amp;dbP!$O$2),$H69,INDIRECT($F$1&amp;dbP!$P$2&amp;":"&amp;dbP!$P$2),IF($I69=$J69,"*",$I69),INDIRECT($F$1&amp;dbP!$Q$2&amp;":"&amp;dbP!$Q$2),IF(OR($I69=$J69,"  "&amp;$I69=$J69),"*",RIGHT($J69,LEN($J69)-4)),INDIRECT($F$1&amp;dbP!$AC$2&amp;":"&amp;dbP!$AC$2),RepP!$J$3)</f>
        <v>0</v>
      </c>
      <c r="AY69" s="1">
        <f ca="1">SUMIFS(INDIRECT($F$1&amp;$F69&amp;":"&amp;$F69),INDIRECT($F$1&amp;dbP!$D$2&amp;":"&amp;dbP!$D$2),"&gt;="&amp;AY$6,INDIRECT($F$1&amp;dbP!$D$2&amp;":"&amp;dbP!$D$2),"&lt;="&amp;AY$7,INDIRECT($F$1&amp;dbP!$O$2&amp;":"&amp;dbP!$O$2),$H69,INDIRECT($F$1&amp;dbP!$P$2&amp;":"&amp;dbP!$P$2),IF($I69=$J69,"*",$I69),INDIRECT($F$1&amp;dbP!$Q$2&amp;":"&amp;dbP!$Q$2),IF(OR($I69=$J69,"  "&amp;$I69=$J69),"*",RIGHT($J69,LEN($J69)-4)),INDIRECT($F$1&amp;dbP!$AC$2&amp;":"&amp;dbP!$AC$2),RepP!$J$3)</f>
        <v>0</v>
      </c>
      <c r="AZ69" s="1">
        <f ca="1">SUMIFS(INDIRECT($F$1&amp;$F69&amp;":"&amp;$F69),INDIRECT($F$1&amp;dbP!$D$2&amp;":"&amp;dbP!$D$2),"&gt;="&amp;AZ$6,INDIRECT($F$1&amp;dbP!$D$2&amp;":"&amp;dbP!$D$2),"&lt;="&amp;AZ$7,INDIRECT($F$1&amp;dbP!$O$2&amp;":"&amp;dbP!$O$2),$H69,INDIRECT($F$1&amp;dbP!$P$2&amp;":"&amp;dbP!$P$2),IF($I69=$J69,"*",$I69),INDIRECT($F$1&amp;dbP!$Q$2&amp;":"&amp;dbP!$Q$2),IF(OR($I69=$J69,"  "&amp;$I69=$J69),"*",RIGHT($J69,LEN($J69)-4)),INDIRECT($F$1&amp;dbP!$AC$2&amp;":"&amp;dbP!$AC$2),RepP!$J$3)</f>
        <v>0</v>
      </c>
      <c r="BA69" s="1">
        <f ca="1">SUMIFS(INDIRECT($F$1&amp;$F69&amp;":"&amp;$F69),INDIRECT($F$1&amp;dbP!$D$2&amp;":"&amp;dbP!$D$2),"&gt;="&amp;BA$6,INDIRECT($F$1&amp;dbP!$D$2&amp;":"&amp;dbP!$D$2),"&lt;="&amp;BA$7,INDIRECT($F$1&amp;dbP!$O$2&amp;":"&amp;dbP!$O$2),$H69,INDIRECT($F$1&amp;dbP!$P$2&amp;":"&amp;dbP!$P$2),IF($I69=$J69,"*",$I69),INDIRECT($F$1&amp;dbP!$Q$2&amp;":"&amp;dbP!$Q$2),IF(OR($I69=$J69,"  "&amp;$I69=$J69),"*",RIGHT($J69,LEN($J69)-4)),INDIRECT($F$1&amp;dbP!$AC$2&amp;":"&amp;dbP!$AC$2),RepP!$J$3)</f>
        <v>0</v>
      </c>
      <c r="BB69" s="1">
        <f ca="1">SUMIFS(INDIRECT($F$1&amp;$F69&amp;":"&amp;$F69),INDIRECT($F$1&amp;dbP!$D$2&amp;":"&amp;dbP!$D$2),"&gt;="&amp;BB$6,INDIRECT($F$1&amp;dbP!$D$2&amp;":"&amp;dbP!$D$2),"&lt;="&amp;BB$7,INDIRECT($F$1&amp;dbP!$O$2&amp;":"&amp;dbP!$O$2),$H69,INDIRECT($F$1&amp;dbP!$P$2&amp;":"&amp;dbP!$P$2),IF($I69=$J69,"*",$I69),INDIRECT($F$1&amp;dbP!$Q$2&amp;":"&amp;dbP!$Q$2),IF(OR($I69=$J69,"  "&amp;$I69=$J69),"*",RIGHT($J69,LEN($J69)-4)),INDIRECT($F$1&amp;dbP!$AC$2&amp;":"&amp;dbP!$AC$2),RepP!$J$3)</f>
        <v>0</v>
      </c>
      <c r="BC69" s="1">
        <f ca="1">SUMIFS(INDIRECT($F$1&amp;$F69&amp;":"&amp;$F69),INDIRECT($F$1&amp;dbP!$D$2&amp;":"&amp;dbP!$D$2),"&gt;="&amp;BC$6,INDIRECT($F$1&amp;dbP!$D$2&amp;":"&amp;dbP!$D$2),"&lt;="&amp;BC$7,INDIRECT($F$1&amp;dbP!$O$2&amp;":"&amp;dbP!$O$2),$H69,INDIRECT($F$1&amp;dbP!$P$2&amp;":"&amp;dbP!$P$2),IF($I69=$J69,"*",$I69),INDIRECT($F$1&amp;dbP!$Q$2&amp;":"&amp;dbP!$Q$2),IF(OR($I69=$J69,"  "&amp;$I69=$J69),"*",RIGHT($J69,LEN($J69)-4)),INDIRECT($F$1&amp;dbP!$AC$2&amp;":"&amp;dbP!$AC$2),RepP!$J$3)</f>
        <v>0</v>
      </c>
      <c r="BD69" s="1">
        <f ca="1">SUMIFS(INDIRECT($F$1&amp;$F69&amp;":"&amp;$F69),INDIRECT($F$1&amp;dbP!$D$2&amp;":"&amp;dbP!$D$2),"&gt;="&amp;BD$6,INDIRECT($F$1&amp;dbP!$D$2&amp;":"&amp;dbP!$D$2),"&lt;="&amp;BD$7,INDIRECT($F$1&amp;dbP!$O$2&amp;":"&amp;dbP!$O$2),$H69,INDIRECT($F$1&amp;dbP!$P$2&amp;":"&amp;dbP!$P$2),IF($I69=$J69,"*",$I69),INDIRECT($F$1&amp;dbP!$Q$2&amp;":"&amp;dbP!$Q$2),IF(OR($I69=$J69,"  "&amp;$I69=$J69),"*",RIGHT($J69,LEN($J69)-4)),INDIRECT($F$1&amp;dbP!$AC$2&amp;":"&amp;dbP!$AC$2),RepP!$J$3)</f>
        <v>0</v>
      </c>
      <c r="BE69" s="1">
        <f ca="1">SUMIFS(INDIRECT($F$1&amp;$F69&amp;":"&amp;$F69),INDIRECT($F$1&amp;dbP!$D$2&amp;":"&amp;dbP!$D$2),"&gt;="&amp;BE$6,INDIRECT($F$1&amp;dbP!$D$2&amp;":"&amp;dbP!$D$2),"&lt;="&amp;BE$7,INDIRECT($F$1&amp;dbP!$O$2&amp;":"&amp;dbP!$O$2),$H69,INDIRECT($F$1&amp;dbP!$P$2&amp;":"&amp;dbP!$P$2),IF($I69=$J69,"*",$I69),INDIRECT($F$1&amp;dbP!$Q$2&amp;":"&amp;dbP!$Q$2),IF(OR($I69=$J69,"  "&amp;$I69=$J69),"*",RIGHT($J69,LEN($J69)-4)),INDIRECT($F$1&amp;dbP!$AC$2&amp;":"&amp;dbP!$AC$2),RepP!$J$3)</f>
        <v>0</v>
      </c>
    </row>
    <row r="70" spans="2:57" x14ac:dyDescent="0.3">
      <c r="B70" s="1">
        <f>MAX(B$54:B69)+1</f>
        <v>31</v>
      </c>
      <c r="F70" s="1" t="str">
        <f ca="1">INDIRECT($B$1&amp;Items!H$2&amp;$B70)</f>
        <v>Y</v>
      </c>
      <c r="H70" s="13" t="str">
        <f ca="1">INDIRECT($B$1&amp;Items!E$2&amp;$B70)</f>
        <v>Начисление себестоимостных затрат</v>
      </c>
      <c r="I70" s="13" t="str">
        <f ca="1">IF(INDIRECT($B$1&amp;Items!F$2&amp;$B70)="",H70,INDIRECT($B$1&amp;Items!F$2&amp;$B70))</f>
        <v>Начисление затрат этапа-2 бизнес-процесса</v>
      </c>
      <c r="J70" s="1" t="str">
        <f ca="1">IF(INDIRECT($B$1&amp;Items!G$2&amp;$B70)="",IF(H70&lt;&gt;I70,"  "&amp;I70,I70),"    "&amp;INDIRECT($B$1&amp;Items!G$2&amp;$B70))</f>
        <v xml:space="preserve">    Производственные затраты-1</v>
      </c>
      <c r="S70" s="1">
        <f ca="1">SUM($U70:INDIRECT(ADDRESS(ROW(),SUMIFS($1:$1,$5:$5,MAX($5:$5)))))</f>
        <v>0</v>
      </c>
      <c r="V70" s="1">
        <f ca="1">SUMIFS(INDIRECT($F$1&amp;$F70&amp;":"&amp;$F70),INDIRECT($F$1&amp;dbP!$D$2&amp;":"&amp;dbP!$D$2),"&gt;="&amp;V$6,INDIRECT($F$1&amp;dbP!$D$2&amp;":"&amp;dbP!$D$2),"&lt;="&amp;V$7,INDIRECT($F$1&amp;dbP!$O$2&amp;":"&amp;dbP!$O$2),$H70,INDIRECT($F$1&amp;dbP!$P$2&amp;":"&amp;dbP!$P$2),IF($I70=$J70,"*",$I70),INDIRECT($F$1&amp;dbP!$Q$2&amp;":"&amp;dbP!$Q$2),IF(OR($I70=$J70,"  "&amp;$I70=$J70),"*",RIGHT($J70,LEN($J70)-4)),INDIRECT($F$1&amp;dbP!$AC$2&amp;":"&amp;dbP!$AC$2),RepP!$J$3)</f>
        <v>0</v>
      </c>
      <c r="W70" s="1">
        <f ca="1">SUMIFS(INDIRECT($F$1&amp;$F70&amp;":"&amp;$F70),INDIRECT($F$1&amp;dbP!$D$2&amp;":"&amp;dbP!$D$2),"&gt;="&amp;W$6,INDIRECT($F$1&amp;dbP!$D$2&amp;":"&amp;dbP!$D$2),"&lt;="&amp;W$7,INDIRECT($F$1&amp;dbP!$O$2&amp;":"&amp;dbP!$O$2),$H70,INDIRECT($F$1&amp;dbP!$P$2&amp;":"&amp;dbP!$P$2),IF($I70=$J70,"*",$I70),INDIRECT($F$1&amp;dbP!$Q$2&amp;":"&amp;dbP!$Q$2),IF(OR($I70=$J70,"  "&amp;$I70=$J70),"*",RIGHT($J70,LEN($J70)-4)),INDIRECT($F$1&amp;dbP!$AC$2&amp;":"&amp;dbP!$AC$2),RepP!$J$3)</f>
        <v>0</v>
      </c>
      <c r="X70" s="1">
        <f ca="1">SUMIFS(INDIRECT($F$1&amp;$F70&amp;":"&amp;$F70),INDIRECT($F$1&amp;dbP!$D$2&amp;":"&amp;dbP!$D$2),"&gt;="&amp;X$6,INDIRECT($F$1&amp;dbP!$D$2&amp;":"&amp;dbP!$D$2),"&lt;="&amp;X$7,INDIRECT($F$1&amp;dbP!$O$2&amp;":"&amp;dbP!$O$2),$H70,INDIRECT($F$1&amp;dbP!$P$2&amp;":"&amp;dbP!$P$2),IF($I70=$J70,"*",$I70),INDIRECT($F$1&amp;dbP!$Q$2&amp;":"&amp;dbP!$Q$2),IF(OR($I70=$J70,"  "&amp;$I70=$J70),"*",RIGHT($J70,LEN($J70)-4)),INDIRECT($F$1&amp;dbP!$AC$2&amp;":"&amp;dbP!$AC$2),RepP!$J$3)</f>
        <v>0</v>
      </c>
      <c r="Y70" s="1">
        <f ca="1">SUMIFS(INDIRECT($F$1&amp;$F70&amp;":"&amp;$F70),INDIRECT($F$1&amp;dbP!$D$2&amp;":"&amp;dbP!$D$2),"&gt;="&amp;Y$6,INDIRECT($F$1&amp;dbP!$D$2&amp;":"&amp;dbP!$D$2),"&lt;="&amp;Y$7,INDIRECT($F$1&amp;dbP!$O$2&amp;":"&amp;dbP!$O$2),$H70,INDIRECT($F$1&amp;dbP!$P$2&amp;":"&amp;dbP!$P$2),IF($I70=$J70,"*",$I70),INDIRECT($F$1&amp;dbP!$Q$2&amp;":"&amp;dbP!$Q$2),IF(OR($I70=$J70,"  "&amp;$I70=$J70),"*",RIGHT($J70,LEN($J70)-4)),INDIRECT($F$1&amp;dbP!$AC$2&amp;":"&amp;dbP!$AC$2),RepP!$J$3)</f>
        <v>0</v>
      </c>
      <c r="Z70" s="1">
        <f ca="1">SUMIFS(INDIRECT($F$1&amp;$F70&amp;":"&amp;$F70),INDIRECT($F$1&amp;dbP!$D$2&amp;":"&amp;dbP!$D$2),"&gt;="&amp;Z$6,INDIRECT($F$1&amp;dbP!$D$2&amp;":"&amp;dbP!$D$2),"&lt;="&amp;Z$7,INDIRECT($F$1&amp;dbP!$O$2&amp;":"&amp;dbP!$O$2),$H70,INDIRECT($F$1&amp;dbP!$P$2&amp;":"&amp;dbP!$P$2),IF($I70=$J70,"*",$I70),INDIRECT($F$1&amp;dbP!$Q$2&amp;":"&amp;dbP!$Q$2),IF(OR($I70=$J70,"  "&amp;$I70=$J70),"*",RIGHT($J70,LEN($J70)-4)),INDIRECT($F$1&amp;dbP!$AC$2&amp;":"&amp;dbP!$AC$2),RepP!$J$3)</f>
        <v>0</v>
      </c>
      <c r="AA70" s="1">
        <f ca="1">SUMIFS(INDIRECT($F$1&amp;$F70&amp;":"&amp;$F70),INDIRECT($F$1&amp;dbP!$D$2&amp;":"&amp;dbP!$D$2),"&gt;="&amp;AA$6,INDIRECT($F$1&amp;dbP!$D$2&amp;":"&amp;dbP!$D$2),"&lt;="&amp;AA$7,INDIRECT($F$1&amp;dbP!$O$2&amp;":"&amp;dbP!$O$2),$H70,INDIRECT($F$1&amp;dbP!$P$2&amp;":"&amp;dbP!$P$2),IF($I70=$J70,"*",$I70),INDIRECT($F$1&amp;dbP!$Q$2&amp;":"&amp;dbP!$Q$2),IF(OR($I70=$J70,"  "&amp;$I70=$J70),"*",RIGHT($J70,LEN($J70)-4)),INDIRECT($F$1&amp;dbP!$AC$2&amp;":"&amp;dbP!$AC$2),RepP!$J$3)</f>
        <v>0</v>
      </c>
      <c r="AB70" s="1">
        <f ca="1">SUMIFS(INDIRECT($F$1&amp;$F70&amp;":"&amp;$F70),INDIRECT($F$1&amp;dbP!$D$2&amp;":"&amp;dbP!$D$2),"&gt;="&amp;AB$6,INDIRECT($F$1&amp;dbP!$D$2&amp;":"&amp;dbP!$D$2),"&lt;="&amp;AB$7,INDIRECT($F$1&amp;dbP!$O$2&amp;":"&amp;dbP!$O$2),$H70,INDIRECT($F$1&amp;dbP!$P$2&amp;":"&amp;dbP!$P$2),IF($I70=$J70,"*",$I70),INDIRECT($F$1&amp;dbP!$Q$2&amp;":"&amp;dbP!$Q$2),IF(OR($I70=$J70,"  "&amp;$I70=$J70),"*",RIGHT($J70,LEN($J70)-4)),INDIRECT($F$1&amp;dbP!$AC$2&amp;":"&amp;dbP!$AC$2),RepP!$J$3)</f>
        <v>0</v>
      </c>
      <c r="AC70" s="1">
        <f ca="1">SUMIFS(INDIRECT($F$1&amp;$F70&amp;":"&amp;$F70),INDIRECT($F$1&amp;dbP!$D$2&amp;":"&amp;dbP!$D$2),"&gt;="&amp;AC$6,INDIRECT($F$1&amp;dbP!$D$2&amp;":"&amp;dbP!$D$2),"&lt;="&amp;AC$7,INDIRECT($F$1&amp;dbP!$O$2&amp;":"&amp;dbP!$O$2),$H70,INDIRECT($F$1&amp;dbP!$P$2&amp;":"&amp;dbP!$P$2),IF($I70=$J70,"*",$I70),INDIRECT($F$1&amp;dbP!$Q$2&amp;":"&amp;dbP!$Q$2),IF(OR($I70=$J70,"  "&amp;$I70=$J70),"*",RIGHT($J70,LEN($J70)-4)),INDIRECT($F$1&amp;dbP!$AC$2&amp;":"&amp;dbP!$AC$2),RepP!$J$3)</f>
        <v>0</v>
      </c>
      <c r="AD70" s="1">
        <f ca="1">SUMIFS(INDIRECT($F$1&amp;$F70&amp;":"&amp;$F70),INDIRECT($F$1&amp;dbP!$D$2&amp;":"&amp;dbP!$D$2),"&gt;="&amp;AD$6,INDIRECT($F$1&amp;dbP!$D$2&amp;":"&amp;dbP!$D$2),"&lt;="&amp;AD$7,INDIRECT($F$1&amp;dbP!$O$2&amp;":"&amp;dbP!$O$2),$H70,INDIRECT($F$1&amp;dbP!$P$2&amp;":"&amp;dbP!$P$2),IF($I70=$J70,"*",$I70),INDIRECT($F$1&amp;dbP!$Q$2&amp;":"&amp;dbP!$Q$2),IF(OR($I70=$J70,"  "&amp;$I70=$J70),"*",RIGHT($J70,LEN($J70)-4)),INDIRECT($F$1&amp;dbP!$AC$2&amp;":"&amp;dbP!$AC$2),RepP!$J$3)</f>
        <v>0</v>
      </c>
      <c r="AE70" s="1">
        <f ca="1">SUMIFS(INDIRECT($F$1&amp;$F70&amp;":"&amp;$F70),INDIRECT($F$1&amp;dbP!$D$2&amp;":"&amp;dbP!$D$2),"&gt;="&amp;AE$6,INDIRECT($F$1&amp;dbP!$D$2&amp;":"&amp;dbP!$D$2),"&lt;="&amp;AE$7,INDIRECT($F$1&amp;dbP!$O$2&amp;":"&amp;dbP!$O$2),$H70,INDIRECT($F$1&amp;dbP!$P$2&amp;":"&amp;dbP!$P$2),IF($I70=$J70,"*",$I70),INDIRECT($F$1&amp;dbP!$Q$2&amp;":"&amp;dbP!$Q$2),IF(OR($I70=$J70,"  "&amp;$I70=$J70),"*",RIGHT($J70,LEN($J70)-4)),INDIRECT($F$1&amp;dbP!$AC$2&amp;":"&amp;dbP!$AC$2),RepP!$J$3)</f>
        <v>0</v>
      </c>
      <c r="AF70" s="1">
        <f ca="1">SUMIFS(INDIRECT($F$1&amp;$F70&amp;":"&amp;$F70),INDIRECT($F$1&amp;dbP!$D$2&amp;":"&amp;dbP!$D$2),"&gt;="&amp;AF$6,INDIRECT($F$1&amp;dbP!$D$2&amp;":"&amp;dbP!$D$2),"&lt;="&amp;AF$7,INDIRECT($F$1&amp;dbP!$O$2&amp;":"&amp;dbP!$O$2),$H70,INDIRECT($F$1&amp;dbP!$P$2&amp;":"&amp;dbP!$P$2),IF($I70=$J70,"*",$I70),INDIRECT($F$1&amp;dbP!$Q$2&amp;":"&amp;dbP!$Q$2),IF(OR($I70=$J70,"  "&amp;$I70=$J70),"*",RIGHT($J70,LEN($J70)-4)),INDIRECT($F$1&amp;dbP!$AC$2&amp;":"&amp;dbP!$AC$2),RepP!$J$3)</f>
        <v>0</v>
      </c>
      <c r="AG70" s="1">
        <f ca="1">SUMIFS(INDIRECT($F$1&amp;$F70&amp;":"&amp;$F70),INDIRECT($F$1&amp;dbP!$D$2&amp;":"&amp;dbP!$D$2),"&gt;="&amp;AG$6,INDIRECT($F$1&amp;dbP!$D$2&amp;":"&amp;dbP!$D$2),"&lt;="&amp;AG$7,INDIRECT($F$1&amp;dbP!$O$2&amp;":"&amp;dbP!$O$2),$H70,INDIRECT($F$1&amp;dbP!$P$2&amp;":"&amp;dbP!$P$2),IF($I70=$J70,"*",$I70),INDIRECT($F$1&amp;dbP!$Q$2&amp;":"&amp;dbP!$Q$2),IF(OR($I70=$J70,"  "&amp;$I70=$J70),"*",RIGHT($J70,LEN($J70)-4)),INDIRECT($F$1&amp;dbP!$AC$2&amp;":"&amp;dbP!$AC$2),RepP!$J$3)</f>
        <v>0</v>
      </c>
      <c r="AH70" s="1">
        <f ca="1">SUMIFS(INDIRECT($F$1&amp;$F70&amp;":"&amp;$F70),INDIRECT($F$1&amp;dbP!$D$2&amp;":"&amp;dbP!$D$2),"&gt;="&amp;AH$6,INDIRECT($F$1&amp;dbP!$D$2&amp;":"&amp;dbP!$D$2),"&lt;="&amp;AH$7,INDIRECT($F$1&amp;dbP!$O$2&amp;":"&amp;dbP!$O$2),$H70,INDIRECT($F$1&amp;dbP!$P$2&amp;":"&amp;dbP!$P$2),IF($I70=$J70,"*",$I70),INDIRECT($F$1&amp;dbP!$Q$2&amp;":"&amp;dbP!$Q$2),IF(OR($I70=$J70,"  "&amp;$I70=$J70),"*",RIGHT($J70,LEN($J70)-4)),INDIRECT($F$1&amp;dbP!$AC$2&amp;":"&amp;dbP!$AC$2),RepP!$J$3)</f>
        <v>0</v>
      </c>
      <c r="AI70" s="1">
        <f ca="1">SUMIFS(INDIRECT($F$1&amp;$F70&amp;":"&amp;$F70),INDIRECT($F$1&amp;dbP!$D$2&amp;":"&amp;dbP!$D$2),"&gt;="&amp;AI$6,INDIRECT($F$1&amp;dbP!$D$2&amp;":"&amp;dbP!$D$2),"&lt;="&amp;AI$7,INDIRECT($F$1&amp;dbP!$O$2&amp;":"&amp;dbP!$O$2),$H70,INDIRECT($F$1&amp;dbP!$P$2&amp;":"&amp;dbP!$P$2),IF($I70=$J70,"*",$I70),INDIRECT($F$1&amp;dbP!$Q$2&amp;":"&amp;dbP!$Q$2),IF(OR($I70=$J70,"  "&amp;$I70=$J70),"*",RIGHT($J70,LEN($J70)-4)),INDIRECT($F$1&amp;dbP!$AC$2&amp;":"&amp;dbP!$AC$2),RepP!$J$3)</f>
        <v>0</v>
      </c>
      <c r="AJ70" s="1">
        <f ca="1">SUMIFS(INDIRECT($F$1&amp;$F70&amp;":"&amp;$F70),INDIRECT($F$1&amp;dbP!$D$2&amp;":"&amp;dbP!$D$2),"&gt;="&amp;AJ$6,INDIRECT($F$1&amp;dbP!$D$2&amp;":"&amp;dbP!$D$2),"&lt;="&amp;AJ$7,INDIRECT($F$1&amp;dbP!$O$2&amp;":"&amp;dbP!$O$2),$H70,INDIRECT($F$1&amp;dbP!$P$2&amp;":"&amp;dbP!$P$2),IF($I70=$J70,"*",$I70),INDIRECT($F$1&amp;dbP!$Q$2&amp;":"&amp;dbP!$Q$2),IF(OR($I70=$J70,"  "&amp;$I70=$J70),"*",RIGHT($J70,LEN($J70)-4)),INDIRECT($F$1&amp;dbP!$AC$2&amp;":"&amp;dbP!$AC$2),RepP!$J$3)</f>
        <v>0</v>
      </c>
      <c r="AK70" s="1">
        <f ca="1">SUMIFS(INDIRECT($F$1&amp;$F70&amp;":"&amp;$F70),INDIRECT($F$1&amp;dbP!$D$2&amp;":"&amp;dbP!$D$2),"&gt;="&amp;AK$6,INDIRECT($F$1&amp;dbP!$D$2&amp;":"&amp;dbP!$D$2),"&lt;="&amp;AK$7,INDIRECT($F$1&amp;dbP!$O$2&amp;":"&amp;dbP!$O$2),$H70,INDIRECT($F$1&amp;dbP!$P$2&amp;":"&amp;dbP!$P$2),IF($I70=$J70,"*",$I70),INDIRECT($F$1&amp;dbP!$Q$2&amp;":"&amp;dbP!$Q$2),IF(OR($I70=$J70,"  "&amp;$I70=$J70),"*",RIGHT($J70,LEN($J70)-4)),INDIRECT($F$1&amp;dbP!$AC$2&amp;":"&amp;dbP!$AC$2),RepP!$J$3)</f>
        <v>0</v>
      </c>
      <c r="AL70" s="1">
        <f ca="1">SUMIFS(INDIRECT($F$1&amp;$F70&amp;":"&amp;$F70),INDIRECT($F$1&amp;dbP!$D$2&amp;":"&amp;dbP!$D$2),"&gt;="&amp;AL$6,INDIRECT($F$1&amp;dbP!$D$2&amp;":"&amp;dbP!$D$2),"&lt;="&amp;AL$7,INDIRECT($F$1&amp;dbP!$O$2&amp;":"&amp;dbP!$O$2),$H70,INDIRECT($F$1&amp;dbP!$P$2&amp;":"&amp;dbP!$P$2),IF($I70=$J70,"*",$I70),INDIRECT($F$1&amp;dbP!$Q$2&amp;":"&amp;dbP!$Q$2),IF(OR($I70=$J70,"  "&amp;$I70=$J70),"*",RIGHT($J70,LEN($J70)-4)),INDIRECT($F$1&amp;dbP!$AC$2&amp;":"&amp;dbP!$AC$2),RepP!$J$3)</f>
        <v>0</v>
      </c>
      <c r="AM70" s="1">
        <f ca="1">SUMIFS(INDIRECT($F$1&amp;$F70&amp;":"&amp;$F70),INDIRECT($F$1&amp;dbP!$D$2&amp;":"&amp;dbP!$D$2),"&gt;="&amp;AM$6,INDIRECT($F$1&amp;dbP!$D$2&amp;":"&amp;dbP!$D$2),"&lt;="&amp;AM$7,INDIRECT($F$1&amp;dbP!$O$2&amp;":"&amp;dbP!$O$2),$H70,INDIRECT($F$1&amp;dbP!$P$2&amp;":"&amp;dbP!$P$2),IF($I70=$J70,"*",$I70),INDIRECT($F$1&amp;dbP!$Q$2&amp;":"&amp;dbP!$Q$2),IF(OR($I70=$J70,"  "&amp;$I70=$J70),"*",RIGHT($J70,LEN($J70)-4)),INDIRECT($F$1&amp;dbP!$AC$2&amp;":"&amp;dbP!$AC$2),RepP!$J$3)</f>
        <v>0</v>
      </c>
      <c r="AN70" s="1">
        <f ca="1">SUMIFS(INDIRECT($F$1&amp;$F70&amp;":"&amp;$F70),INDIRECT($F$1&amp;dbP!$D$2&amp;":"&amp;dbP!$D$2),"&gt;="&amp;AN$6,INDIRECT($F$1&amp;dbP!$D$2&amp;":"&amp;dbP!$D$2),"&lt;="&amp;AN$7,INDIRECT($F$1&amp;dbP!$O$2&amp;":"&amp;dbP!$O$2),$H70,INDIRECT($F$1&amp;dbP!$P$2&amp;":"&amp;dbP!$P$2),IF($I70=$J70,"*",$I70),INDIRECT($F$1&amp;dbP!$Q$2&amp;":"&amp;dbP!$Q$2),IF(OR($I70=$J70,"  "&amp;$I70=$J70),"*",RIGHT($J70,LEN($J70)-4)),INDIRECT($F$1&amp;dbP!$AC$2&amp;":"&amp;dbP!$AC$2),RepP!$J$3)</f>
        <v>0</v>
      </c>
      <c r="AO70" s="1">
        <f ca="1">SUMIFS(INDIRECT($F$1&amp;$F70&amp;":"&amp;$F70),INDIRECT($F$1&amp;dbP!$D$2&amp;":"&amp;dbP!$D$2),"&gt;="&amp;AO$6,INDIRECT($F$1&amp;dbP!$D$2&amp;":"&amp;dbP!$D$2),"&lt;="&amp;AO$7,INDIRECT($F$1&amp;dbP!$O$2&amp;":"&amp;dbP!$O$2),$H70,INDIRECT($F$1&amp;dbP!$P$2&amp;":"&amp;dbP!$P$2),IF($I70=$J70,"*",$I70),INDIRECT($F$1&amp;dbP!$Q$2&amp;":"&amp;dbP!$Q$2),IF(OR($I70=$J70,"  "&amp;$I70=$J70),"*",RIGHT($J70,LEN($J70)-4)),INDIRECT($F$1&amp;dbP!$AC$2&amp;":"&amp;dbP!$AC$2),RepP!$J$3)</f>
        <v>0</v>
      </c>
      <c r="AP70" s="1">
        <f ca="1">SUMIFS(INDIRECT($F$1&amp;$F70&amp;":"&amp;$F70),INDIRECT($F$1&amp;dbP!$D$2&amp;":"&amp;dbP!$D$2),"&gt;="&amp;AP$6,INDIRECT($F$1&amp;dbP!$D$2&amp;":"&amp;dbP!$D$2),"&lt;="&amp;AP$7,INDIRECT($F$1&amp;dbP!$O$2&amp;":"&amp;dbP!$O$2),$H70,INDIRECT($F$1&amp;dbP!$P$2&amp;":"&amp;dbP!$P$2),IF($I70=$J70,"*",$I70),INDIRECT($F$1&amp;dbP!$Q$2&amp;":"&amp;dbP!$Q$2),IF(OR($I70=$J70,"  "&amp;$I70=$J70),"*",RIGHT($J70,LEN($J70)-4)),INDIRECT($F$1&amp;dbP!$AC$2&amp;":"&amp;dbP!$AC$2),RepP!$J$3)</f>
        <v>0</v>
      </c>
      <c r="AQ70" s="1">
        <f ca="1">SUMIFS(INDIRECT($F$1&amp;$F70&amp;":"&amp;$F70),INDIRECT($F$1&amp;dbP!$D$2&amp;":"&amp;dbP!$D$2),"&gt;="&amp;AQ$6,INDIRECT($F$1&amp;dbP!$D$2&amp;":"&amp;dbP!$D$2),"&lt;="&amp;AQ$7,INDIRECT($F$1&amp;dbP!$O$2&amp;":"&amp;dbP!$O$2),$H70,INDIRECT($F$1&amp;dbP!$P$2&amp;":"&amp;dbP!$P$2),IF($I70=$J70,"*",$I70),INDIRECT($F$1&amp;dbP!$Q$2&amp;":"&amp;dbP!$Q$2),IF(OR($I70=$J70,"  "&amp;$I70=$J70),"*",RIGHT($J70,LEN($J70)-4)),INDIRECT($F$1&amp;dbP!$AC$2&amp;":"&amp;dbP!$AC$2),RepP!$J$3)</f>
        <v>0</v>
      </c>
      <c r="AR70" s="1">
        <f ca="1">SUMIFS(INDIRECT($F$1&amp;$F70&amp;":"&amp;$F70),INDIRECT($F$1&amp;dbP!$D$2&amp;":"&amp;dbP!$D$2),"&gt;="&amp;AR$6,INDIRECT($F$1&amp;dbP!$D$2&amp;":"&amp;dbP!$D$2),"&lt;="&amp;AR$7,INDIRECT($F$1&amp;dbP!$O$2&amp;":"&amp;dbP!$O$2),$H70,INDIRECT($F$1&amp;dbP!$P$2&amp;":"&amp;dbP!$P$2),IF($I70=$J70,"*",$I70),INDIRECT($F$1&amp;dbP!$Q$2&amp;":"&amp;dbP!$Q$2),IF(OR($I70=$J70,"  "&amp;$I70=$J70),"*",RIGHT($J70,LEN($J70)-4)),INDIRECT($F$1&amp;dbP!$AC$2&amp;":"&amp;dbP!$AC$2),RepP!$J$3)</f>
        <v>0</v>
      </c>
      <c r="AS70" s="1">
        <f ca="1">SUMIFS(INDIRECT($F$1&amp;$F70&amp;":"&amp;$F70),INDIRECT($F$1&amp;dbP!$D$2&amp;":"&amp;dbP!$D$2),"&gt;="&amp;AS$6,INDIRECT($F$1&amp;dbP!$D$2&amp;":"&amp;dbP!$D$2),"&lt;="&amp;AS$7,INDIRECT($F$1&amp;dbP!$O$2&amp;":"&amp;dbP!$O$2),$H70,INDIRECT($F$1&amp;dbP!$P$2&amp;":"&amp;dbP!$P$2),IF($I70=$J70,"*",$I70),INDIRECT($F$1&amp;dbP!$Q$2&amp;":"&amp;dbP!$Q$2),IF(OR($I70=$J70,"  "&amp;$I70=$J70),"*",RIGHT($J70,LEN($J70)-4)),INDIRECT($F$1&amp;dbP!$AC$2&amp;":"&amp;dbP!$AC$2),RepP!$J$3)</f>
        <v>0</v>
      </c>
      <c r="AT70" s="1">
        <f ca="1">SUMIFS(INDIRECT($F$1&amp;$F70&amp;":"&amp;$F70),INDIRECT($F$1&amp;dbP!$D$2&amp;":"&amp;dbP!$D$2),"&gt;="&amp;AT$6,INDIRECT($F$1&amp;dbP!$D$2&amp;":"&amp;dbP!$D$2),"&lt;="&amp;AT$7,INDIRECT($F$1&amp;dbP!$O$2&amp;":"&amp;dbP!$O$2),$H70,INDIRECT($F$1&amp;dbP!$P$2&amp;":"&amp;dbP!$P$2),IF($I70=$J70,"*",$I70),INDIRECT($F$1&amp;dbP!$Q$2&amp;":"&amp;dbP!$Q$2),IF(OR($I70=$J70,"  "&amp;$I70=$J70),"*",RIGHT($J70,LEN($J70)-4)),INDIRECT($F$1&amp;dbP!$AC$2&amp;":"&amp;dbP!$AC$2),RepP!$J$3)</f>
        <v>0</v>
      </c>
      <c r="AU70" s="1">
        <f ca="1">SUMIFS(INDIRECT($F$1&amp;$F70&amp;":"&amp;$F70),INDIRECT($F$1&amp;dbP!$D$2&amp;":"&amp;dbP!$D$2),"&gt;="&amp;AU$6,INDIRECT($F$1&amp;dbP!$D$2&amp;":"&amp;dbP!$D$2),"&lt;="&amp;AU$7,INDIRECT($F$1&amp;dbP!$O$2&amp;":"&amp;dbP!$O$2),$H70,INDIRECT($F$1&amp;dbP!$P$2&amp;":"&amp;dbP!$P$2),IF($I70=$J70,"*",$I70),INDIRECT($F$1&amp;dbP!$Q$2&amp;":"&amp;dbP!$Q$2),IF(OR($I70=$J70,"  "&amp;$I70=$J70),"*",RIGHT($J70,LEN($J70)-4)),INDIRECT($F$1&amp;dbP!$AC$2&amp;":"&amp;dbP!$AC$2),RepP!$J$3)</f>
        <v>0</v>
      </c>
      <c r="AV70" s="1">
        <f ca="1">SUMIFS(INDIRECT($F$1&amp;$F70&amp;":"&amp;$F70),INDIRECT($F$1&amp;dbP!$D$2&amp;":"&amp;dbP!$D$2),"&gt;="&amp;AV$6,INDIRECT($F$1&amp;dbP!$D$2&amp;":"&amp;dbP!$D$2),"&lt;="&amp;AV$7,INDIRECT($F$1&amp;dbP!$O$2&amp;":"&amp;dbP!$O$2),$H70,INDIRECT($F$1&amp;dbP!$P$2&amp;":"&amp;dbP!$P$2),IF($I70=$J70,"*",$I70),INDIRECT($F$1&amp;dbP!$Q$2&amp;":"&amp;dbP!$Q$2),IF(OR($I70=$J70,"  "&amp;$I70=$J70),"*",RIGHT($J70,LEN($J70)-4)),INDIRECT($F$1&amp;dbP!$AC$2&amp;":"&amp;dbP!$AC$2),RepP!$J$3)</f>
        <v>0</v>
      </c>
      <c r="AW70" s="1">
        <f ca="1">SUMIFS(INDIRECT($F$1&amp;$F70&amp;":"&amp;$F70),INDIRECT($F$1&amp;dbP!$D$2&amp;":"&amp;dbP!$D$2),"&gt;="&amp;AW$6,INDIRECT($F$1&amp;dbP!$D$2&amp;":"&amp;dbP!$D$2),"&lt;="&amp;AW$7,INDIRECT($F$1&amp;dbP!$O$2&amp;":"&amp;dbP!$O$2),$H70,INDIRECT($F$1&amp;dbP!$P$2&amp;":"&amp;dbP!$P$2),IF($I70=$J70,"*",$I70),INDIRECT($F$1&amp;dbP!$Q$2&amp;":"&amp;dbP!$Q$2),IF(OR($I70=$J70,"  "&amp;$I70=$J70),"*",RIGHT($J70,LEN($J70)-4)),INDIRECT($F$1&amp;dbP!$AC$2&amp;":"&amp;dbP!$AC$2),RepP!$J$3)</f>
        <v>0</v>
      </c>
      <c r="AX70" s="1">
        <f ca="1">SUMIFS(INDIRECT($F$1&amp;$F70&amp;":"&amp;$F70),INDIRECT($F$1&amp;dbP!$D$2&amp;":"&amp;dbP!$D$2),"&gt;="&amp;AX$6,INDIRECT($F$1&amp;dbP!$D$2&amp;":"&amp;dbP!$D$2),"&lt;="&amp;AX$7,INDIRECT($F$1&amp;dbP!$O$2&amp;":"&amp;dbP!$O$2),$H70,INDIRECT($F$1&amp;dbP!$P$2&amp;":"&amp;dbP!$P$2),IF($I70=$J70,"*",$I70),INDIRECT($F$1&amp;dbP!$Q$2&amp;":"&amp;dbP!$Q$2),IF(OR($I70=$J70,"  "&amp;$I70=$J70),"*",RIGHT($J70,LEN($J70)-4)),INDIRECT($F$1&amp;dbP!$AC$2&amp;":"&amp;dbP!$AC$2),RepP!$J$3)</f>
        <v>0</v>
      </c>
      <c r="AY70" s="1">
        <f ca="1">SUMIFS(INDIRECT($F$1&amp;$F70&amp;":"&amp;$F70),INDIRECT($F$1&amp;dbP!$D$2&amp;":"&amp;dbP!$D$2),"&gt;="&amp;AY$6,INDIRECT($F$1&amp;dbP!$D$2&amp;":"&amp;dbP!$D$2),"&lt;="&amp;AY$7,INDIRECT($F$1&amp;dbP!$O$2&amp;":"&amp;dbP!$O$2),$H70,INDIRECT($F$1&amp;dbP!$P$2&amp;":"&amp;dbP!$P$2),IF($I70=$J70,"*",$I70),INDIRECT($F$1&amp;dbP!$Q$2&amp;":"&amp;dbP!$Q$2),IF(OR($I70=$J70,"  "&amp;$I70=$J70),"*",RIGHT($J70,LEN($J70)-4)),INDIRECT($F$1&amp;dbP!$AC$2&amp;":"&amp;dbP!$AC$2),RepP!$J$3)</f>
        <v>0</v>
      </c>
      <c r="AZ70" s="1">
        <f ca="1">SUMIFS(INDIRECT($F$1&amp;$F70&amp;":"&amp;$F70),INDIRECT($F$1&amp;dbP!$D$2&amp;":"&amp;dbP!$D$2),"&gt;="&amp;AZ$6,INDIRECT($F$1&amp;dbP!$D$2&amp;":"&amp;dbP!$D$2),"&lt;="&amp;AZ$7,INDIRECT($F$1&amp;dbP!$O$2&amp;":"&amp;dbP!$O$2),$H70,INDIRECT($F$1&amp;dbP!$P$2&amp;":"&amp;dbP!$P$2),IF($I70=$J70,"*",$I70),INDIRECT($F$1&amp;dbP!$Q$2&amp;":"&amp;dbP!$Q$2),IF(OR($I70=$J70,"  "&amp;$I70=$J70),"*",RIGHT($J70,LEN($J70)-4)),INDIRECT($F$1&amp;dbP!$AC$2&amp;":"&amp;dbP!$AC$2),RepP!$J$3)</f>
        <v>0</v>
      </c>
      <c r="BA70" s="1">
        <f ca="1">SUMIFS(INDIRECT($F$1&amp;$F70&amp;":"&amp;$F70),INDIRECT($F$1&amp;dbP!$D$2&amp;":"&amp;dbP!$D$2),"&gt;="&amp;BA$6,INDIRECT($F$1&amp;dbP!$D$2&amp;":"&amp;dbP!$D$2),"&lt;="&amp;BA$7,INDIRECT($F$1&amp;dbP!$O$2&amp;":"&amp;dbP!$O$2),$H70,INDIRECT($F$1&amp;dbP!$P$2&amp;":"&amp;dbP!$P$2),IF($I70=$J70,"*",$I70),INDIRECT($F$1&amp;dbP!$Q$2&amp;":"&amp;dbP!$Q$2),IF(OR($I70=$J70,"  "&amp;$I70=$J70),"*",RIGHT($J70,LEN($J70)-4)),INDIRECT($F$1&amp;dbP!$AC$2&amp;":"&amp;dbP!$AC$2),RepP!$J$3)</f>
        <v>0</v>
      </c>
      <c r="BB70" s="1">
        <f ca="1">SUMIFS(INDIRECT($F$1&amp;$F70&amp;":"&amp;$F70),INDIRECT($F$1&amp;dbP!$D$2&amp;":"&amp;dbP!$D$2),"&gt;="&amp;BB$6,INDIRECT($F$1&amp;dbP!$D$2&amp;":"&amp;dbP!$D$2),"&lt;="&amp;BB$7,INDIRECT($F$1&amp;dbP!$O$2&amp;":"&amp;dbP!$O$2),$H70,INDIRECT($F$1&amp;dbP!$P$2&amp;":"&amp;dbP!$P$2),IF($I70=$J70,"*",$I70),INDIRECT($F$1&amp;dbP!$Q$2&amp;":"&amp;dbP!$Q$2),IF(OR($I70=$J70,"  "&amp;$I70=$J70),"*",RIGHT($J70,LEN($J70)-4)),INDIRECT($F$1&amp;dbP!$AC$2&amp;":"&amp;dbP!$AC$2),RepP!$J$3)</f>
        <v>0</v>
      </c>
      <c r="BC70" s="1">
        <f ca="1">SUMIFS(INDIRECT($F$1&amp;$F70&amp;":"&amp;$F70),INDIRECT($F$1&amp;dbP!$D$2&amp;":"&amp;dbP!$D$2),"&gt;="&amp;BC$6,INDIRECT($F$1&amp;dbP!$D$2&amp;":"&amp;dbP!$D$2),"&lt;="&amp;BC$7,INDIRECT($F$1&amp;dbP!$O$2&amp;":"&amp;dbP!$O$2),$H70,INDIRECT($F$1&amp;dbP!$P$2&amp;":"&amp;dbP!$P$2),IF($I70=$J70,"*",$I70),INDIRECT($F$1&amp;dbP!$Q$2&amp;":"&amp;dbP!$Q$2),IF(OR($I70=$J70,"  "&amp;$I70=$J70),"*",RIGHT($J70,LEN($J70)-4)),INDIRECT($F$1&amp;dbP!$AC$2&amp;":"&amp;dbP!$AC$2),RepP!$J$3)</f>
        <v>0</v>
      </c>
      <c r="BD70" s="1">
        <f ca="1">SUMIFS(INDIRECT($F$1&amp;$F70&amp;":"&amp;$F70),INDIRECT($F$1&amp;dbP!$D$2&amp;":"&amp;dbP!$D$2),"&gt;="&amp;BD$6,INDIRECT($F$1&amp;dbP!$D$2&amp;":"&amp;dbP!$D$2),"&lt;="&amp;BD$7,INDIRECT($F$1&amp;dbP!$O$2&amp;":"&amp;dbP!$O$2),$H70,INDIRECT($F$1&amp;dbP!$P$2&amp;":"&amp;dbP!$P$2),IF($I70=$J70,"*",$I70),INDIRECT($F$1&amp;dbP!$Q$2&amp;":"&amp;dbP!$Q$2),IF(OR($I70=$J70,"  "&amp;$I70=$J70),"*",RIGHT($J70,LEN($J70)-4)),INDIRECT($F$1&amp;dbP!$AC$2&amp;":"&amp;dbP!$AC$2),RepP!$J$3)</f>
        <v>0</v>
      </c>
      <c r="BE70" s="1">
        <f ca="1">SUMIFS(INDIRECT($F$1&amp;$F70&amp;":"&amp;$F70),INDIRECT($F$1&amp;dbP!$D$2&amp;":"&amp;dbP!$D$2),"&gt;="&amp;BE$6,INDIRECT($F$1&amp;dbP!$D$2&amp;":"&amp;dbP!$D$2),"&lt;="&amp;BE$7,INDIRECT($F$1&amp;dbP!$O$2&amp;":"&amp;dbP!$O$2),$H70,INDIRECT($F$1&amp;dbP!$P$2&amp;":"&amp;dbP!$P$2),IF($I70=$J70,"*",$I70),INDIRECT($F$1&amp;dbP!$Q$2&amp;":"&amp;dbP!$Q$2),IF(OR($I70=$J70,"  "&amp;$I70=$J70),"*",RIGHT($J70,LEN($J70)-4)),INDIRECT($F$1&amp;dbP!$AC$2&amp;":"&amp;dbP!$AC$2),RepP!$J$3)</f>
        <v>0</v>
      </c>
    </row>
    <row r="71" spans="2:57" x14ac:dyDescent="0.3">
      <c r="B71" s="1">
        <f>MAX(B$54:B70)+1</f>
        <v>32</v>
      </c>
      <c r="F71" s="1" t="str">
        <f ca="1">INDIRECT($B$1&amp;Items!H$2&amp;$B71)</f>
        <v>Y</v>
      </c>
      <c r="H71" s="13" t="str">
        <f ca="1">INDIRECT($B$1&amp;Items!E$2&amp;$B71)</f>
        <v>Начисление себестоимостных затрат</v>
      </c>
      <c r="I71" s="13" t="str">
        <f ca="1">IF(INDIRECT($B$1&amp;Items!F$2&amp;$B71)="",H71,INDIRECT($B$1&amp;Items!F$2&amp;$B71))</f>
        <v>Начисление затрат этапа-2 бизнес-процесса</v>
      </c>
      <c r="J71" s="1" t="str">
        <f ca="1">IF(INDIRECT($B$1&amp;Items!G$2&amp;$B71)="",IF(H71&lt;&gt;I71,"  "&amp;I71,I71),"    "&amp;INDIRECT($B$1&amp;Items!G$2&amp;$B71))</f>
        <v xml:space="preserve">    Производственные затраты-2</v>
      </c>
      <c r="S71" s="1">
        <f ca="1">SUM($U71:INDIRECT(ADDRESS(ROW(),SUMIFS($1:$1,$5:$5,MAX($5:$5)))))</f>
        <v>0</v>
      </c>
      <c r="V71" s="1">
        <f ca="1">SUMIFS(INDIRECT($F$1&amp;$F71&amp;":"&amp;$F71),INDIRECT($F$1&amp;dbP!$D$2&amp;":"&amp;dbP!$D$2),"&gt;="&amp;V$6,INDIRECT($F$1&amp;dbP!$D$2&amp;":"&amp;dbP!$D$2),"&lt;="&amp;V$7,INDIRECT($F$1&amp;dbP!$O$2&amp;":"&amp;dbP!$O$2),$H71,INDIRECT($F$1&amp;dbP!$P$2&amp;":"&amp;dbP!$P$2),IF($I71=$J71,"*",$I71),INDIRECT($F$1&amp;dbP!$Q$2&amp;":"&amp;dbP!$Q$2),IF(OR($I71=$J71,"  "&amp;$I71=$J71),"*",RIGHT($J71,LEN($J71)-4)),INDIRECT($F$1&amp;dbP!$AC$2&amp;":"&amp;dbP!$AC$2),RepP!$J$3)</f>
        <v>0</v>
      </c>
      <c r="W71" s="1">
        <f ca="1">SUMIFS(INDIRECT($F$1&amp;$F71&amp;":"&amp;$F71),INDIRECT($F$1&amp;dbP!$D$2&amp;":"&amp;dbP!$D$2),"&gt;="&amp;W$6,INDIRECT($F$1&amp;dbP!$D$2&amp;":"&amp;dbP!$D$2),"&lt;="&amp;W$7,INDIRECT($F$1&amp;dbP!$O$2&amp;":"&amp;dbP!$O$2),$H71,INDIRECT($F$1&amp;dbP!$P$2&amp;":"&amp;dbP!$P$2),IF($I71=$J71,"*",$I71),INDIRECT($F$1&amp;dbP!$Q$2&amp;":"&amp;dbP!$Q$2),IF(OR($I71=$J71,"  "&amp;$I71=$J71),"*",RIGHT($J71,LEN($J71)-4)),INDIRECT($F$1&amp;dbP!$AC$2&amp;":"&amp;dbP!$AC$2),RepP!$J$3)</f>
        <v>0</v>
      </c>
      <c r="X71" s="1">
        <f ca="1">SUMIFS(INDIRECT($F$1&amp;$F71&amp;":"&amp;$F71),INDIRECT($F$1&amp;dbP!$D$2&amp;":"&amp;dbP!$D$2),"&gt;="&amp;X$6,INDIRECT($F$1&amp;dbP!$D$2&amp;":"&amp;dbP!$D$2),"&lt;="&amp;X$7,INDIRECT($F$1&amp;dbP!$O$2&amp;":"&amp;dbP!$O$2),$H71,INDIRECT($F$1&amp;dbP!$P$2&amp;":"&amp;dbP!$P$2),IF($I71=$J71,"*",$I71),INDIRECT($F$1&amp;dbP!$Q$2&amp;":"&amp;dbP!$Q$2),IF(OR($I71=$J71,"  "&amp;$I71=$J71),"*",RIGHT($J71,LEN($J71)-4)),INDIRECT($F$1&amp;dbP!$AC$2&amp;":"&amp;dbP!$AC$2),RepP!$J$3)</f>
        <v>0</v>
      </c>
      <c r="Y71" s="1">
        <f ca="1">SUMIFS(INDIRECT($F$1&amp;$F71&amp;":"&amp;$F71),INDIRECT($F$1&amp;dbP!$D$2&amp;":"&amp;dbP!$D$2),"&gt;="&amp;Y$6,INDIRECT($F$1&amp;dbP!$D$2&amp;":"&amp;dbP!$D$2),"&lt;="&amp;Y$7,INDIRECT($F$1&amp;dbP!$O$2&amp;":"&amp;dbP!$O$2),$H71,INDIRECT($F$1&amp;dbP!$P$2&amp;":"&amp;dbP!$P$2),IF($I71=$J71,"*",$I71),INDIRECT($F$1&amp;dbP!$Q$2&amp;":"&amp;dbP!$Q$2),IF(OR($I71=$J71,"  "&amp;$I71=$J71),"*",RIGHT($J71,LEN($J71)-4)),INDIRECT($F$1&amp;dbP!$AC$2&amp;":"&amp;dbP!$AC$2),RepP!$J$3)</f>
        <v>0</v>
      </c>
      <c r="Z71" s="1">
        <f ca="1">SUMIFS(INDIRECT($F$1&amp;$F71&amp;":"&amp;$F71),INDIRECT($F$1&amp;dbP!$D$2&amp;":"&amp;dbP!$D$2),"&gt;="&amp;Z$6,INDIRECT($F$1&amp;dbP!$D$2&amp;":"&amp;dbP!$D$2),"&lt;="&amp;Z$7,INDIRECT($F$1&amp;dbP!$O$2&amp;":"&amp;dbP!$O$2),$H71,INDIRECT($F$1&amp;dbP!$P$2&amp;":"&amp;dbP!$P$2),IF($I71=$J71,"*",$I71),INDIRECT($F$1&amp;dbP!$Q$2&amp;":"&amp;dbP!$Q$2),IF(OR($I71=$J71,"  "&amp;$I71=$J71),"*",RIGHT($J71,LEN($J71)-4)),INDIRECT($F$1&amp;dbP!$AC$2&amp;":"&amp;dbP!$AC$2),RepP!$J$3)</f>
        <v>0</v>
      </c>
      <c r="AA71" s="1">
        <f ca="1">SUMIFS(INDIRECT($F$1&amp;$F71&amp;":"&amp;$F71),INDIRECT($F$1&amp;dbP!$D$2&amp;":"&amp;dbP!$D$2),"&gt;="&amp;AA$6,INDIRECT($F$1&amp;dbP!$D$2&amp;":"&amp;dbP!$D$2),"&lt;="&amp;AA$7,INDIRECT($F$1&amp;dbP!$O$2&amp;":"&amp;dbP!$O$2),$H71,INDIRECT($F$1&amp;dbP!$P$2&amp;":"&amp;dbP!$P$2),IF($I71=$J71,"*",$I71),INDIRECT($F$1&amp;dbP!$Q$2&amp;":"&amp;dbP!$Q$2),IF(OR($I71=$J71,"  "&amp;$I71=$J71),"*",RIGHT($J71,LEN($J71)-4)),INDIRECT($F$1&amp;dbP!$AC$2&amp;":"&amp;dbP!$AC$2),RepP!$J$3)</f>
        <v>0</v>
      </c>
      <c r="AB71" s="1">
        <f ca="1">SUMIFS(INDIRECT($F$1&amp;$F71&amp;":"&amp;$F71),INDIRECT($F$1&amp;dbP!$D$2&amp;":"&amp;dbP!$D$2),"&gt;="&amp;AB$6,INDIRECT($F$1&amp;dbP!$D$2&amp;":"&amp;dbP!$D$2),"&lt;="&amp;AB$7,INDIRECT($F$1&amp;dbP!$O$2&amp;":"&amp;dbP!$O$2),$H71,INDIRECT($F$1&amp;dbP!$P$2&amp;":"&amp;dbP!$P$2),IF($I71=$J71,"*",$I71),INDIRECT($F$1&amp;dbP!$Q$2&amp;":"&amp;dbP!$Q$2),IF(OR($I71=$J71,"  "&amp;$I71=$J71),"*",RIGHT($J71,LEN($J71)-4)),INDIRECT($F$1&amp;dbP!$AC$2&amp;":"&amp;dbP!$AC$2),RepP!$J$3)</f>
        <v>0</v>
      </c>
      <c r="AC71" s="1">
        <f ca="1">SUMIFS(INDIRECT($F$1&amp;$F71&amp;":"&amp;$F71),INDIRECT($F$1&amp;dbP!$D$2&amp;":"&amp;dbP!$D$2),"&gt;="&amp;AC$6,INDIRECT($F$1&amp;dbP!$D$2&amp;":"&amp;dbP!$D$2),"&lt;="&amp;AC$7,INDIRECT($F$1&amp;dbP!$O$2&amp;":"&amp;dbP!$O$2),$H71,INDIRECT($F$1&amp;dbP!$P$2&amp;":"&amp;dbP!$P$2),IF($I71=$J71,"*",$I71),INDIRECT($F$1&amp;dbP!$Q$2&amp;":"&amp;dbP!$Q$2),IF(OR($I71=$J71,"  "&amp;$I71=$J71),"*",RIGHT($J71,LEN($J71)-4)),INDIRECT($F$1&amp;dbP!$AC$2&amp;":"&amp;dbP!$AC$2),RepP!$J$3)</f>
        <v>0</v>
      </c>
      <c r="AD71" s="1">
        <f ca="1">SUMIFS(INDIRECT($F$1&amp;$F71&amp;":"&amp;$F71),INDIRECT($F$1&amp;dbP!$D$2&amp;":"&amp;dbP!$D$2),"&gt;="&amp;AD$6,INDIRECT($F$1&amp;dbP!$D$2&amp;":"&amp;dbP!$D$2),"&lt;="&amp;AD$7,INDIRECT($F$1&amp;dbP!$O$2&amp;":"&amp;dbP!$O$2),$H71,INDIRECT($F$1&amp;dbP!$P$2&amp;":"&amp;dbP!$P$2),IF($I71=$J71,"*",$I71),INDIRECT($F$1&amp;dbP!$Q$2&amp;":"&amp;dbP!$Q$2),IF(OR($I71=$J71,"  "&amp;$I71=$J71),"*",RIGHT($J71,LEN($J71)-4)),INDIRECT($F$1&amp;dbP!$AC$2&amp;":"&amp;dbP!$AC$2),RepP!$J$3)</f>
        <v>0</v>
      </c>
      <c r="AE71" s="1">
        <f ca="1">SUMIFS(INDIRECT($F$1&amp;$F71&amp;":"&amp;$F71),INDIRECT($F$1&amp;dbP!$D$2&amp;":"&amp;dbP!$D$2),"&gt;="&amp;AE$6,INDIRECT($F$1&amp;dbP!$D$2&amp;":"&amp;dbP!$D$2),"&lt;="&amp;AE$7,INDIRECT($F$1&amp;dbP!$O$2&amp;":"&amp;dbP!$O$2),$H71,INDIRECT($F$1&amp;dbP!$P$2&amp;":"&amp;dbP!$P$2),IF($I71=$J71,"*",$I71),INDIRECT($F$1&amp;dbP!$Q$2&amp;":"&amp;dbP!$Q$2),IF(OR($I71=$J71,"  "&amp;$I71=$J71),"*",RIGHT($J71,LEN($J71)-4)),INDIRECT($F$1&amp;dbP!$AC$2&amp;":"&amp;dbP!$AC$2),RepP!$J$3)</f>
        <v>0</v>
      </c>
      <c r="AF71" s="1">
        <f ca="1">SUMIFS(INDIRECT($F$1&amp;$F71&amp;":"&amp;$F71),INDIRECT($F$1&amp;dbP!$D$2&amp;":"&amp;dbP!$D$2),"&gt;="&amp;AF$6,INDIRECT($F$1&amp;dbP!$D$2&amp;":"&amp;dbP!$D$2),"&lt;="&amp;AF$7,INDIRECT($F$1&amp;dbP!$O$2&amp;":"&amp;dbP!$O$2),$H71,INDIRECT($F$1&amp;dbP!$P$2&amp;":"&amp;dbP!$P$2),IF($I71=$J71,"*",$I71),INDIRECT($F$1&amp;dbP!$Q$2&amp;":"&amp;dbP!$Q$2),IF(OR($I71=$J71,"  "&amp;$I71=$J71),"*",RIGHT($J71,LEN($J71)-4)),INDIRECT($F$1&amp;dbP!$AC$2&amp;":"&amp;dbP!$AC$2),RepP!$J$3)</f>
        <v>0</v>
      </c>
      <c r="AG71" s="1">
        <f ca="1">SUMIFS(INDIRECT($F$1&amp;$F71&amp;":"&amp;$F71),INDIRECT($F$1&amp;dbP!$D$2&amp;":"&amp;dbP!$D$2),"&gt;="&amp;AG$6,INDIRECT($F$1&amp;dbP!$D$2&amp;":"&amp;dbP!$D$2),"&lt;="&amp;AG$7,INDIRECT($F$1&amp;dbP!$O$2&amp;":"&amp;dbP!$O$2),$H71,INDIRECT($F$1&amp;dbP!$P$2&amp;":"&amp;dbP!$P$2),IF($I71=$J71,"*",$I71),INDIRECT($F$1&amp;dbP!$Q$2&amp;":"&amp;dbP!$Q$2),IF(OR($I71=$J71,"  "&amp;$I71=$J71),"*",RIGHT($J71,LEN($J71)-4)),INDIRECT($F$1&amp;dbP!$AC$2&amp;":"&amp;dbP!$AC$2),RepP!$J$3)</f>
        <v>0</v>
      </c>
      <c r="AH71" s="1">
        <f ca="1">SUMIFS(INDIRECT($F$1&amp;$F71&amp;":"&amp;$F71),INDIRECT($F$1&amp;dbP!$D$2&amp;":"&amp;dbP!$D$2),"&gt;="&amp;AH$6,INDIRECT($F$1&amp;dbP!$D$2&amp;":"&amp;dbP!$D$2),"&lt;="&amp;AH$7,INDIRECT($F$1&amp;dbP!$O$2&amp;":"&amp;dbP!$O$2),$H71,INDIRECT($F$1&amp;dbP!$P$2&amp;":"&amp;dbP!$P$2),IF($I71=$J71,"*",$I71),INDIRECT($F$1&amp;dbP!$Q$2&amp;":"&amp;dbP!$Q$2),IF(OR($I71=$J71,"  "&amp;$I71=$J71),"*",RIGHT($J71,LEN($J71)-4)),INDIRECT($F$1&amp;dbP!$AC$2&amp;":"&amp;dbP!$AC$2),RepP!$J$3)</f>
        <v>0</v>
      </c>
      <c r="AI71" s="1">
        <f ca="1">SUMIFS(INDIRECT($F$1&amp;$F71&amp;":"&amp;$F71),INDIRECT($F$1&amp;dbP!$D$2&amp;":"&amp;dbP!$D$2),"&gt;="&amp;AI$6,INDIRECT($F$1&amp;dbP!$D$2&amp;":"&amp;dbP!$D$2),"&lt;="&amp;AI$7,INDIRECT($F$1&amp;dbP!$O$2&amp;":"&amp;dbP!$O$2),$H71,INDIRECT($F$1&amp;dbP!$P$2&amp;":"&amp;dbP!$P$2),IF($I71=$J71,"*",$I71),INDIRECT($F$1&amp;dbP!$Q$2&amp;":"&amp;dbP!$Q$2),IF(OR($I71=$J71,"  "&amp;$I71=$J71),"*",RIGHT($J71,LEN($J71)-4)),INDIRECT($F$1&amp;dbP!$AC$2&amp;":"&amp;dbP!$AC$2),RepP!$J$3)</f>
        <v>0</v>
      </c>
      <c r="AJ71" s="1">
        <f ca="1">SUMIFS(INDIRECT($F$1&amp;$F71&amp;":"&amp;$F71),INDIRECT($F$1&amp;dbP!$D$2&amp;":"&amp;dbP!$D$2),"&gt;="&amp;AJ$6,INDIRECT($F$1&amp;dbP!$D$2&amp;":"&amp;dbP!$D$2),"&lt;="&amp;AJ$7,INDIRECT($F$1&amp;dbP!$O$2&amp;":"&amp;dbP!$O$2),$H71,INDIRECT($F$1&amp;dbP!$P$2&amp;":"&amp;dbP!$P$2),IF($I71=$J71,"*",$I71),INDIRECT($F$1&amp;dbP!$Q$2&amp;":"&amp;dbP!$Q$2),IF(OR($I71=$J71,"  "&amp;$I71=$J71),"*",RIGHT($J71,LEN($J71)-4)),INDIRECT($F$1&amp;dbP!$AC$2&amp;":"&amp;dbP!$AC$2),RepP!$J$3)</f>
        <v>0</v>
      </c>
      <c r="AK71" s="1">
        <f ca="1">SUMIFS(INDIRECT($F$1&amp;$F71&amp;":"&amp;$F71),INDIRECT($F$1&amp;dbP!$D$2&amp;":"&amp;dbP!$D$2),"&gt;="&amp;AK$6,INDIRECT($F$1&amp;dbP!$D$2&amp;":"&amp;dbP!$D$2),"&lt;="&amp;AK$7,INDIRECT($F$1&amp;dbP!$O$2&amp;":"&amp;dbP!$O$2),$H71,INDIRECT($F$1&amp;dbP!$P$2&amp;":"&amp;dbP!$P$2),IF($I71=$J71,"*",$I71),INDIRECT($F$1&amp;dbP!$Q$2&amp;":"&amp;dbP!$Q$2),IF(OR($I71=$J71,"  "&amp;$I71=$J71),"*",RIGHT($J71,LEN($J71)-4)),INDIRECT($F$1&amp;dbP!$AC$2&amp;":"&amp;dbP!$AC$2),RepP!$J$3)</f>
        <v>0</v>
      </c>
      <c r="AL71" s="1">
        <f ca="1">SUMIFS(INDIRECT($F$1&amp;$F71&amp;":"&amp;$F71),INDIRECT($F$1&amp;dbP!$D$2&amp;":"&amp;dbP!$D$2),"&gt;="&amp;AL$6,INDIRECT($F$1&amp;dbP!$D$2&amp;":"&amp;dbP!$D$2),"&lt;="&amp;AL$7,INDIRECT($F$1&amp;dbP!$O$2&amp;":"&amp;dbP!$O$2),$H71,INDIRECT($F$1&amp;dbP!$P$2&amp;":"&amp;dbP!$P$2),IF($I71=$J71,"*",$I71),INDIRECT($F$1&amp;dbP!$Q$2&amp;":"&amp;dbP!$Q$2),IF(OR($I71=$J71,"  "&amp;$I71=$J71),"*",RIGHT($J71,LEN($J71)-4)),INDIRECT($F$1&amp;dbP!$AC$2&amp;":"&amp;dbP!$AC$2),RepP!$J$3)</f>
        <v>0</v>
      </c>
      <c r="AM71" s="1">
        <f ca="1">SUMIFS(INDIRECT($F$1&amp;$F71&amp;":"&amp;$F71),INDIRECT($F$1&amp;dbP!$D$2&amp;":"&amp;dbP!$D$2),"&gt;="&amp;AM$6,INDIRECT($F$1&amp;dbP!$D$2&amp;":"&amp;dbP!$D$2),"&lt;="&amp;AM$7,INDIRECT($F$1&amp;dbP!$O$2&amp;":"&amp;dbP!$O$2),$H71,INDIRECT($F$1&amp;dbP!$P$2&amp;":"&amp;dbP!$P$2),IF($I71=$J71,"*",$I71),INDIRECT($F$1&amp;dbP!$Q$2&amp;":"&amp;dbP!$Q$2),IF(OR($I71=$J71,"  "&amp;$I71=$J71),"*",RIGHT($J71,LEN($J71)-4)),INDIRECT($F$1&amp;dbP!$AC$2&amp;":"&amp;dbP!$AC$2),RepP!$J$3)</f>
        <v>0</v>
      </c>
      <c r="AN71" s="1">
        <f ca="1">SUMIFS(INDIRECT($F$1&amp;$F71&amp;":"&amp;$F71),INDIRECT($F$1&amp;dbP!$D$2&amp;":"&amp;dbP!$D$2),"&gt;="&amp;AN$6,INDIRECT($F$1&amp;dbP!$D$2&amp;":"&amp;dbP!$D$2),"&lt;="&amp;AN$7,INDIRECT($F$1&amp;dbP!$O$2&amp;":"&amp;dbP!$O$2),$H71,INDIRECT($F$1&amp;dbP!$P$2&amp;":"&amp;dbP!$P$2),IF($I71=$J71,"*",$I71),INDIRECT($F$1&amp;dbP!$Q$2&amp;":"&amp;dbP!$Q$2),IF(OR($I71=$J71,"  "&amp;$I71=$J71),"*",RIGHT($J71,LEN($J71)-4)),INDIRECT($F$1&amp;dbP!$AC$2&amp;":"&amp;dbP!$AC$2),RepP!$J$3)</f>
        <v>0</v>
      </c>
      <c r="AO71" s="1">
        <f ca="1">SUMIFS(INDIRECT($F$1&amp;$F71&amp;":"&amp;$F71),INDIRECT($F$1&amp;dbP!$D$2&amp;":"&amp;dbP!$D$2),"&gt;="&amp;AO$6,INDIRECT($F$1&amp;dbP!$D$2&amp;":"&amp;dbP!$D$2),"&lt;="&amp;AO$7,INDIRECT($F$1&amp;dbP!$O$2&amp;":"&amp;dbP!$O$2),$H71,INDIRECT($F$1&amp;dbP!$P$2&amp;":"&amp;dbP!$P$2),IF($I71=$J71,"*",$I71),INDIRECT($F$1&amp;dbP!$Q$2&amp;":"&amp;dbP!$Q$2),IF(OR($I71=$J71,"  "&amp;$I71=$J71),"*",RIGHT($J71,LEN($J71)-4)),INDIRECT($F$1&amp;dbP!$AC$2&amp;":"&amp;dbP!$AC$2),RepP!$J$3)</f>
        <v>0</v>
      </c>
      <c r="AP71" s="1">
        <f ca="1">SUMIFS(INDIRECT($F$1&amp;$F71&amp;":"&amp;$F71),INDIRECT($F$1&amp;dbP!$D$2&amp;":"&amp;dbP!$D$2),"&gt;="&amp;AP$6,INDIRECT($F$1&amp;dbP!$D$2&amp;":"&amp;dbP!$D$2),"&lt;="&amp;AP$7,INDIRECT($F$1&amp;dbP!$O$2&amp;":"&amp;dbP!$O$2),$H71,INDIRECT($F$1&amp;dbP!$P$2&amp;":"&amp;dbP!$P$2),IF($I71=$J71,"*",$I71),INDIRECT($F$1&amp;dbP!$Q$2&amp;":"&amp;dbP!$Q$2),IF(OR($I71=$J71,"  "&amp;$I71=$J71),"*",RIGHT($J71,LEN($J71)-4)),INDIRECT($F$1&amp;dbP!$AC$2&amp;":"&amp;dbP!$AC$2),RepP!$J$3)</f>
        <v>0</v>
      </c>
      <c r="AQ71" s="1">
        <f ca="1">SUMIFS(INDIRECT($F$1&amp;$F71&amp;":"&amp;$F71),INDIRECT($F$1&amp;dbP!$D$2&amp;":"&amp;dbP!$D$2),"&gt;="&amp;AQ$6,INDIRECT($F$1&amp;dbP!$D$2&amp;":"&amp;dbP!$D$2),"&lt;="&amp;AQ$7,INDIRECT($F$1&amp;dbP!$O$2&amp;":"&amp;dbP!$O$2),$H71,INDIRECT($F$1&amp;dbP!$P$2&amp;":"&amp;dbP!$P$2),IF($I71=$J71,"*",$I71),INDIRECT($F$1&amp;dbP!$Q$2&amp;":"&amp;dbP!$Q$2),IF(OR($I71=$J71,"  "&amp;$I71=$J71),"*",RIGHT($J71,LEN($J71)-4)),INDIRECT($F$1&amp;dbP!$AC$2&amp;":"&amp;dbP!$AC$2),RepP!$J$3)</f>
        <v>0</v>
      </c>
      <c r="AR71" s="1">
        <f ca="1">SUMIFS(INDIRECT($F$1&amp;$F71&amp;":"&amp;$F71),INDIRECT($F$1&amp;dbP!$D$2&amp;":"&amp;dbP!$D$2),"&gt;="&amp;AR$6,INDIRECT($F$1&amp;dbP!$D$2&amp;":"&amp;dbP!$D$2),"&lt;="&amp;AR$7,INDIRECT($F$1&amp;dbP!$O$2&amp;":"&amp;dbP!$O$2),$H71,INDIRECT($F$1&amp;dbP!$P$2&amp;":"&amp;dbP!$P$2),IF($I71=$J71,"*",$I71),INDIRECT($F$1&amp;dbP!$Q$2&amp;":"&amp;dbP!$Q$2),IF(OR($I71=$J71,"  "&amp;$I71=$J71),"*",RIGHT($J71,LEN($J71)-4)),INDIRECT($F$1&amp;dbP!$AC$2&amp;":"&amp;dbP!$AC$2),RepP!$J$3)</f>
        <v>0</v>
      </c>
      <c r="AS71" s="1">
        <f ca="1">SUMIFS(INDIRECT($F$1&amp;$F71&amp;":"&amp;$F71),INDIRECT($F$1&amp;dbP!$D$2&amp;":"&amp;dbP!$D$2),"&gt;="&amp;AS$6,INDIRECT($F$1&amp;dbP!$D$2&amp;":"&amp;dbP!$D$2),"&lt;="&amp;AS$7,INDIRECT($F$1&amp;dbP!$O$2&amp;":"&amp;dbP!$O$2),$H71,INDIRECT($F$1&amp;dbP!$P$2&amp;":"&amp;dbP!$P$2),IF($I71=$J71,"*",$I71),INDIRECT($F$1&amp;dbP!$Q$2&amp;":"&amp;dbP!$Q$2),IF(OR($I71=$J71,"  "&amp;$I71=$J71),"*",RIGHT($J71,LEN($J71)-4)),INDIRECT($F$1&amp;dbP!$AC$2&amp;":"&amp;dbP!$AC$2),RepP!$J$3)</f>
        <v>0</v>
      </c>
      <c r="AT71" s="1">
        <f ca="1">SUMIFS(INDIRECT($F$1&amp;$F71&amp;":"&amp;$F71),INDIRECT($F$1&amp;dbP!$D$2&amp;":"&amp;dbP!$D$2),"&gt;="&amp;AT$6,INDIRECT($F$1&amp;dbP!$D$2&amp;":"&amp;dbP!$D$2),"&lt;="&amp;AT$7,INDIRECT($F$1&amp;dbP!$O$2&amp;":"&amp;dbP!$O$2),$H71,INDIRECT($F$1&amp;dbP!$P$2&amp;":"&amp;dbP!$P$2),IF($I71=$J71,"*",$I71),INDIRECT($F$1&amp;dbP!$Q$2&amp;":"&amp;dbP!$Q$2),IF(OR($I71=$J71,"  "&amp;$I71=$J71),"*",RIGHT($J71,LEN($J71)-4)),INDIRECT($F$1&amp;dbP!$AC$2&amp;":"&amp;dbP!$AC$2),RepP!$J$3)</f>
        <v>0</v>
      </c>
      <c r="AU71" s="1">
        <f ca="1">SUMIFS(INDIRECT($F$1&amp;$F71&amp;":"&amp;$F71),INDIRECT($F$1&amp;dbP!$D$2&amp;":"&amp;dbP!$D$2),"&gt;="&amp;AU$6,INDIRECT($F$1&amp;dbP!$D$2&amp;":"&amp;dbP!$D$2),"&lt;="&amp;AU$7,INDIRECT($F$1&amp;dbP!$O$2&amp;":"&amp;dbP!$O$2),$H71,INDIRECT($F$1&amp;dbP!$P$2&amp;":"&amp;dbP!$P$2),IF($I71=$J71,"*",$I71),INDIRECT($F$1&amp;dbP!$Q$2&amp;":"&amp;dbP!$Q$2),IF(OR($I71=$J71,"  "&amp;$I71=$J71),"*",RIGHT($J71,LEN($J71)-4)),INDIRECT($F$1&amp;dbP!$AC$2&amp;":"&amp;dbP!$AC$2),RepP!$J$3)</f>
        <v>0</v>
      </c>
      <c r="AV71" s="1">
        <f ca="1">SUMIFS(INDIRECT($F$1&amp;$F71&amp;":"&amp;$F71),INDIRECT($F$1&amp;dbP!$D$2&amp;":"&amp;dbP!$D$2),"&gt;="&amp;AV$6,INDIRECT($F$1&amp;dbP!$D$2&amp;":"&amp;dbP!$D$2),"&lt;="&amp;AV$7,INDIRECT($F$1&amp;dbP!$O$2&amp;":"&amp;dbP!$O$2),$H71,INDIRECT($F$1&amp;dbP!$P$2&amp;":"&amp;dbP!$P$2),IF($I71=$J71,"*",$I71),INDIRECT($F$1&amp;dbP!$Q$2&amp;":"&amp;dbP!$Q$2),IF(OR($I71=$J71,"  "&amp;$I71=$J71),"*",RIGHT($J71,LEN($J71)-4)),INDIRECT($F$1&amp;dbP!$AC$2&amp;":"&amp;dbP!$AC$2),RepP!$J$3)</f>
        <v>0</v>
      </c>
      <c r="AW71" s="1">
        <f ca="1">SUMIFS(INDIRECT($F$1&amp;$F71&amp;":"&amp;$F71),INDIRECT($F$1&amp;dbP!$D$2&amp;":"&amp;dbP!$D$2),"&gt;="&amp;AW$6,INDIRECT($F$1&amp;dbP!$D$2&amp;":"&amp;dbP!$D$2),"&lt;="&amp;AW$7,INDIRECT($F$1&amp;dbP!$O$2&amp;":"&amp;dbP!$O$2),$H71,INDIRECT($F$1&amp;dbP!$P$2&amp;":"&amp;dbP!$P$2),IF($I71=$J71,"*",$I71),INDIRECT($F$1&amp;dbP!$Q$2&amp;":"&amp;dbP!$Q$2),IF(OR($I71=$J71,"  "&amp;$I71=$J71),"*",RIGHT($J71,LEN($J71)-4)),INDIRECT($F$1&amp;dbP!$AC$2&amp;":"&amp;dbP!$AC$2),RepP!$J$3)</f>
        <v>0</v>
      </c>
      <c r="AX71" s="1">
        <f ca="1">SUMIFS(INDIRECT($F$1&amp;$F71&amp;":"&amp;$F71),INDIRECT($F$1&amp;dbP!$D$2&amp;":"&amp;dbP!$D$2),"&gt;="&amp;AX$6,INDIRECT($F$1&amp;dbP!$D$2&amp;":"&amp;dbP!$D$2),"&lt;="&amp;AX$7,INDIRECT($F$1&amp;dbP!$O$2&amp;":"&amp;dbP!$O$2),$H71,INDIRECT($F$1&amp;dbP!$P$2&amp;":"&amp;dbP!$P$2),IF($I71=$J71,"*",$I71),INDIRECT($F$1&amp;dbP!$Q$2&amp;":"&amp;dbP!$Q$2),IF(OR($I71=$J71,"  "&amp;$I71=$J71),"*",RIGHT($J71,LEN($J71)-4)),INDIRECT($F$1&amp;dbP!$AC$2&amp;":"&amp;dbP!$AC$2),RepP!$J$3)</f>
        <v>0</v>
      </c>
      <c r="AY71" s="1">
        <f ca="1">SUMIFS(INDIRECT($F$1&amp;$F71&amp;":"&amp;$F71),INDIRECT($F$1&amp;dbP!$D$2&amp;":"&amp;dbP!$D$2),"&gt;="&amp;AY$6,INDIRECT($F$1&amp;dbP!$D$2&amp;":"&amp;dbP!$D$2),"&lt;="&amp;AY$7,INDIRECT($F$1&amp;dbP!$O$2&amp;":"&amp;dbP!$O$2),$H71,INDIRECT($F$1&amp;dbP!$P$2&amp;":"&amp;dbP!$P$2),IF($I71=$J71,"*",$I71),INDIRECT($F$1&amp;dbP!$Q$2&amp;":"&amp;dbP!$Q$2),IF(OR($I71=$J71,"  "&amp;$I71=$J71),"*",RIGHT($J71,LEN($J71)-4)),INDIRECT($F$1&amp;dbP!$AC$2&amp;":"&amp;dbP!$AC$2),RepP!$J$3)</f>
        <v>0</v>
      </c>
      <c r="AZ71" s="1">
        <f ca="1">SUMIFS(INDIRECT($F$1&amp;$F71&amp;":"&amp;$F71),INDIRECT($F$1&amp;dbP!$D$2&amp;":"&amp;dbP!$D$2),"&gt;="&amp;AZ$6,INDIRECT($F$1&amp;dbP!$D$2&amp;":"&amp;dbP!$D$2),"&lt;="&amp;AZ$7,INDIRECT($F$1&amp;dbP!$O$2&amp;":"&amp;dbP!$O$2),$H71,INDIRECT($F$1&amp;dbP!$P$2&amp;":"&amp;dbP!$P$2),IF($I71=$J71,"*",$I71),INDIRECT($F$1&amp;dbP!$Q$2&amp;":"&amp;dbP!$Q$2),IF(OR($I71=$J71,"  "&amp;$I71=$J71),"*",RIGHT($J71,LEN($J71)-4)),INDIRECT($F$1&amp;dbP!$AC$2&amp;":"&amp;dbP!$AC$2),RepP!$J$3)</f>
        <v>0</v>
      </c>
      <c r="BA71" s="1">
        <f ca="1">SUMIFS(INDIRECT($F$1&amp;$F71&amp;":"&amp;$F71),INDIRECT($F$1&amp;dbP!$D$2&amp;":"&amp;dbP!$D$2),"&gt;="&amp;BA$6,INDIRECT($F$1&amp;dbP!$D$2&amp;":"&amp;dbP!$D$2),"&lt;="&amp;BA$7,INDIRECT($F$1&amp;dbP!$O$2&amp;":"&amp;dbP!$O$2),$H71,INDIRECT($F$1&amp;dbP!$P$2&amp;":"&amp;dbP!$P$2),IF($I71=$J71,"*",$I71),INDIRECT($F$1&amp;dbP!$Q$2&amp;":"&amp;dbP!$Q$2),IF(OR($I71=$J71,"  "&amp;$I71=$J71),"*",RIGHT($J71,LEN($J71)-4)),INDIRECT($F$1&amp;dbP!$AC$2&amp;":"&amp;dbP!$AC$2),RepP!$J$3)</f>
        <v>0</v>
      </c>
      <c r="BB71" s="1">
        <f ca="1">SUMIFS(INDIRECT($F$1&amp;$F71&amp;":"&amp;$F71),INDIRECT($F$1&amp;dbP!$D$2&amp;":"&amp;dbP!$D$2),"&gt;="&amp;BB$6,INDIRECT($F$1&amp;dbP!$D$2&amp;":"&amp;dbP!$D$2),"&lt;="&amp;BB$7,INDIRECT($F$1&amp;dbP!$O$2&amp;":"&amp;dbP!$O$2),$H71,INDIRECT($F$1&amp;dbP!$P$2&amp;":"&amp;dbP!$P$2),IF($I71=$J71,"*",$I71),INDIRECT($F$1&amp;dbP!$Q$2&amp;":"&amp;dbP!$Q$2),IF(OR($I71=$J71,"  "&amp;$I71=$J71),"*",RIGHT($J71,LEN($J71)-4)),INDIRECT($F$1&amp;dbP!$AC$2&amp;":"&amp;dbP!$AC$2),RepP!$J$3)</f>
        <v>0</v>
      </c>
      <c r="BC71" s="1">
        <f ca="1">SUMIFS(INDIRECT($F$1&amp;$F71&amp;":"&amp;$F71),INDIRECT($F$1&amp;dbP!$D$2&amp;":"&amp;dbP!$D$2),"&gt;="&amp;BC$6,INDIRECT($F$1&amp;dbP!$D$2&amp;":"&amp;dbP!$D$2),"&lt;="&amp;BC$7,INDIRECT($F$1&amp;dbP!$O$2&amp;":"&amp;dbP!$O$2),$H71,INDIRECT($F$1&amp;dbP!$P$2&amp;":"&amp;dbP!$P$2),IF($I71=$J71,"*",$I71),INDIRECT($F$1&amp;dbP!$Q$2&amp;":"&amp;dbP!$Q$2),IF(OR($I71=$J71,"  "&amp;$I71=$J71),"*",RIGHT($J71,LEN($J71)-4)),INDIRECT($F$1&amp;dbP!$AC$2&amp;":"&amp;dbP!$AC$2),RepP!$J$3)</f>
        <v>0</v>
      </c>
      <c r="BD71" s="1">
        <f ca="1">SUMIFS(INDIRECT($F$1&amp;$F71&amp;":"&amp;$F71),INDIRECT($F$1&amp;dbP!$D$2&amp;":"&amp;dbP!$D$2),"&gt;="&amp;BD$6,INDIRECT($F$1&amp;dbP!$D$2&amp;":"&amp;dbP!$D$2),"&lt;="&amp;BD$7,INDIRECT($F$1&amp;dbP!$O$2&amp;":"&amp;dbP!$O$2),$H71,INDIRECT($F$1&amp;dbP!$P$2&amp;":"&amp;dbP!$P$2),IF($I71=$J71,"*",$I71),INDIRECT($F$1&amp;dbP!$Q$2&amp;":"&amp;dbP!$Q$2),IF(OR($I71=$J71,"  "&amp;$I71=$J71),"*",RIGHT($J71,LEN($J71)-4)),INDIRECT($F$1&amp;dbP!$AC$2&amp;":"&amp;dbP!$AC$2),RepP!$J$3)</f>
        <v>0</v>
      </c>
      <c r="BE71" s="1">
        <f ca="1">SUMIFS(INDIRECT($F$1&amp;$F71&amp;":"&amp;$F71),INDIRECT($F$1&amp;dbP!$D$2&amp;":"&amp;dbP!$D$2),"&gt;="&amp;BE$6,INDIRECT($F$1&amp;dbP!$D$2&amp;":"&amp;dbP!$D$2),"&lt;="&amp;BE$7,INDIRECT($F$1&amp;dbP!$O$2&amp;":"&amp;dbP!$O$2),$H71,INDIRECT($F$1&amp;dbP!$P$2&amp;":"&amp;dbP!$P$2),IF($I71=$J71,"*",$I71),INDIRECT($F$1&amp;dbP!$Q$2&amp;":"&amp;dbP!$Q$2),IF(OR($I71=$J71,"  "&amp;$I71=$J71),"*",RIGHT($J71,LEN($J71)-4)),INDIRECT($F$1&amp;dbP!$AC$2&amp;":"&amp;dbP!$AC$2),RepP!$J$3)</f>
        <v>0</v>
      </c>
    </row>
    <row r="72" spans="2:57" x14ac:dyDescent="0.3">
      <c r="B72" s="1">
        <f>MAX(B$54:B71)+1</f>
        <v>33</v>
      </c>
      <c r="F72" s="1" t="str">
        <f ca="1">INDIRECT($B$1&amp;Items!H$2&amp;$B72)</f>
        <v>Y</v>
      </c>
      <c r="H72" s="13" t="str">
        <f ca="1">INDIRECT($B$1&amp;Items!E$2&amp;$B72)</f>
        <v>Начисление себестоимостных затрат</v>
      </c>
      <c r="I72" s="13" t="str">
        <f ca="1">IF(INDIRECT($B$1&amp;Items!F$2&amp;$B72)="",H72,INDIRECT($B$1&amp;Items!F$2&amp;$B72))</f>
        <v>Начисление затрат этапа-2 бизнес-процесса</v>
      </c>
      <c r="J72" s="1" t="str">
        <f ca="1">IF(INDIRECT($B$1&amp;Items!G$2&amp;$B72)="",IF(H72&lt;&gt;I72,"  "&amp;I72,I72),"    "&amp;INDIRECT($B$1&amp;Items!G$2&amp;$B72))</f>
        <v xml:space="preserve">    Производственные затраты-3</v>
      </c>
      <c r="S72" s="1">
        <f ca="1">SUM($U72:INDIRECT(ADDRESS(ROW(),SUMIFS($1:$1,$5:$5,MAX($5:$5)))))</f>
        <v>834600</v>
      </c>
      <c r="V72" s="1">
        <f ca="1">SUMIFS(INDIRECT($F$1&amp;$F72&amp;":"&amp;$F72),INDIRECT($F$1&amp;dbP!$D$2&amp;":"&amp;dbP!$D$2),"&gt;="&amp;V$6,INDIRECT($F$1&amp;dbP!$D$2&amp;":"&amp;dbP!$D$2),"&lt;="&amp;V$7,INDIRECT($F$1&amp;dbP!$O$2&amp;":"&amp;dbP!$O$2),$H72,INDIRECT($F$1&amp;dbP!$P$2&amp;":"&amp;dbP!$P$2),IF($I72=$J72,"*",$I72),INDIRECT($F$1&amp;dbP!$Q$2&amp;":"&amp;dbP!$Q$2),IF(OR($I72=$J72,"  "&amp;$I72=$J72),"*",RIGHT($J72,LEN($J72)-4)),INDIRECT($F$1&amp;dbP!$AC$2&amp;":"&amp;dbP!$AC$2),RepP!$J$3)</f>
        <v>0</v>
      </c>
      <c r="W72" s="1">
        <f ca="1">SUMIFS(INDIRECT($F$1&amp;$F72&amp;":"&amp;$F72),INDIRECT($F$1&amp;dbP!$D$2&amp;":"&amp;dbP!$D$2),"&gt;="&amp;W$6,INDIRECT($F$1&amp;dbP!$D$2&amp;":"&amp;dbP!$D$2),"&lt;="&amp;W$7,INDIRECT($F$1&amp;dbP!$O$2&amp;":"&amp;dbP!$O$2),$H72,INDIRECT($F$1&amp;dbP!$P$2&amp;":"&amp;dbP!$P$2),IF($I72=$J72,"*",$I72),INDIRECT($F$1&amp;dbP!$Q$2&amp;":"&amp;dbP!$Q$2),IF(OR($I72=$J72,"  "&amp;$I72=$J72),"*",RIGHT($J72,LEN($J72)-4)),INDIRECT($F$1&amp;dbP!$AC$2&amp;":"&amp;dbP!$AC$2),RepP!$J$3)</f>
        <v>0</v>
      </c>
      <c r="X72" s="1">
        <f ca="1">SUMIFS(INDIRECT($F$1&amp;$F72&amp;":"&amp;$F72),INDIRECT($F$1&amp;dbP!$D$2&amp;":"&amp;dbP!$D$2),"&gt;="&amp;X$6,INDIRECT($F$1&amp;dbP!$D$2&amp;":"&amp;dbP!$D$2),"&lt;="&amp;X$7,INDIRECT($F$1&amp;dbP!$O$2&amp;":"&amp;dbP!$O$2),$H72,INDIRECT($F$1&amp;dbP!$P$2&amp;":"&amp;dbP!$P$2),IF($I72=$J72,"*",$I72),INDIRECT($F$1&amp;dbP!$Q$2&amp;":"&amp;dbP!$Q$2),IF(OR($I72=$J72,"  "&amp;$I72=$J72),"*",RIGHT($J72,LEN($J72)-4)),INDIRECT($F$1&amp;dbP!$AC$2&amp;":"&amp;dbP!$AC$2),RepP!$J$3)</f>
        <v>0</v>
      </c>
      <c r="Y72" s="1">
        <f ca="1">SUMIFS(INDIRECT($F$1&amp;$F72&amp;":"&amp;$F72),INDIRECT($F$1&amp;dbP!$D$2&amp;":"&amp;dbP!$D$2),"&gt;="&amp;Y$6,INDIRECT($F$1&amp;dbP!$D$2&amp;":"&amp;dbP!$D$2),"&lt;="&amp;Y$7,INDIRECT($F$1&amp;dbP!$O$2&amp;":"&amp;dbP!$O$2),$H72,INDIRECT($F$1&amp;dbP!$P$2&amp;":"&amp;dbP!$P$2),IF($I72=$J72,"*",$I72),INDIRECT($F$1&amp;dbP!$Q$2&amp;":"&amp;dbP!$Q$2),IF(OR($I72=$J72,"  "&amp;$I72=$J72),"*",RIGHT($J72,LEN($J72)-4)),INDIRECT($F$1&amp;dbP!$AC$2&amp;":"&amp;dbP!$AC$2),RepP!$J$3)</f>
        <v>0</v>
      </c>
      <c r="Z72" s="1">
        <f ca="1">SUMIFS(INDIRECT($F$1&amp;$F72&amp;":"&amp;$F72),INDIRECT($F$1&amp;dbP!$D$2&amp;":"&amp;dbP!$D$2),"&gt;="&amp;Z$6,INDIRECT($F$1&amp;dbP!$D$2&amp;":"&amp;dbP!$D$2),"&lt;="&amp;Z$7,INDIRECT($F$1&amp;dbP!$O$2&amp;":"&amp;dbP!$O$2),$H72,INDIRECT($F$1&amp;dbP!$P$2&amp;":"&amp;dbP!$P$2),IF($I72=$J72,"*",$I72),INDIRECT($F$1&amp;dbP!$Q$2&amp;":"&amp;dbP!$Q$2),IF(OR($I72=$J72,"  "&amp;$I72=$J72),"*",RIGHT($J72,LEN($J72)-4)),INDIRECT($F$1&amp;dbP!$AC$2&amp;":"&amp;dbP!$AC$2),RepP!$J$3)</f>
        <v>834600</v>
      </c>
      <c r="AA72" s="1">
        <f ca="1">SUMIFS(INDIRECT($F$1&amp;$F72&amp;":"&amp;$F72),INDIRECT($F$1&amp;dbP!$D$2&amp;":"&amp;dbP!$D$2),"&gt;="&amp;AA$6,INDIRECT($F$1&amp;dbP!$D$2&amp;":"&amp;dbP!$D$2),"&lt;="&amp;AA$7,INDIRECT($F$1&amp;dbP!$O$2&amp;":"&amp;dbP!$O$2),$H72,INDIRECT($F$1&amp;dbP!$P$2&amp;":"&amp;dbP!$P$2),IF($I72=$J72,"*",$I72),INDIRECT($F$1&amp;dbP!$Q$2&amp;":"&amp;dbP!$Q$2),IF(OR($I72=$J72,"  "&amp;$I72=$J72),"*",RIGHT($J72,LEN($J72)-4)),INDIRECT($F$1&amp;dbP!$AC$2&amp;":"&amp;dbP!$AC$2),RepP!$J$3)</f>
        <v>0</v>
      </c>
      <c r="AB72" s="1">
        <f ca="1">SUMIFS(INDIRECT($F$1&amp;$F72&amp;":"&amp;$F72),INDIRECT($F$1&amp;dbP!$D$2&amp;":"&amp;dbP!$D$2),"&gt;="&amp;AB$6,INDIRECT($F$1&amp;dbP!$D$2&amp;":"&amp;dbP!$D$2),"&lt;="&amp;AB$7,INDIRECT($F$1&amp;dbP!$O$2&amp;":"&amp;dbP!$O$2),$H72,INDIRECT($F$1&amp;dbP!$P$2&amp;":"&amp;dbP!$P$2),IF($I72=$J72,"*",$I72),INDIRECT($F$1&amp;dbP!$Q$2&amp;":"&amp;dbP!$Q$2),IF(OR($I72=$J72,"  "&amp;$I72=$J72),"*",RIGHT($J72,LEN($J72)-4)),INDIRECT($F$1&amp;dbP!$AC$2&amp;":"&amp;dbP!$AC$2),RepP!$J$3)</f>
        <v>0</v>
      </c>
      <c r="AC72" s="1">
        <f ca="1">SUMIFS(INDIRECT($F$1&amp;$F72&amp;":"&amp;$F72),INDIRECT($F$1&amp;dbP!$D$2&amp;":"&amp;dbP!$D$2),"&gt;="&amp;AC$6,INDIRECT($F$1&amp;dbP!$D$2&amp;":"&amp;dbP!$D$2),"&lt;="&amp;AC$7,INDIRECT($F$1&amp;dbP!$O$2&amp;":"&amp;dbP!$O$2),$H72,INDIRECT($F$1&amp;dbP!$P$2&amp;":"&amp;dbP!$P$2),IF($I72=$J72,"*",$I72),INDIRECT($F$1&amp;dbP!$Q$2&amp;":"&amp;dbP!$Q$2),IF(OR($I72=$J72,"  "&amp;$I72=$J72),"*",RIGHT($J72,LEN($J72)-4)),INDIRECT($F$1&amp;dbP!$AC$2&amp;":"&amp;dbP!$AC$2),RepP!$J$3)</f>
        <v>0</v>
      </c>
      <c r="AD72" s="1">
        <f ca="1">SUMIFS(INDIRECT($F$1&amp;$F72&amp;":"&amp;$F72),INDIRECT($F$1&amp;dbP!$D$2&amp;":"&amp;dbP!$D$2),"&gt;="&amp;AD$6,INDIRECT($F$1&amp;dbP!$D$2&amp;":"&amp;dbP!$D$2),"&lt;="&amp;AD$7,INDIRECT($F$1&amp;dbP!$O$2&amp;":"&amp;dbP!$O$2),$H72,INDIRECT($F$1&amp;dbP!$P$2&amp;":"&amp;dbP!$P$2),IF($I72=$J72,"*",$I72),INDIRECT($F$1&amp;dbP!$Q$2&amp;":"&amp;dbP!$Q$2),IF(OR($I72=$J72,"  "&amp;$I72=$J72),"*",RIGHT($J72,LEN($J72)-4)),INDIRECT($F$1&amp;dbP!$AC$2&amp;":"&amp;dbP!$AC$2),RepP!$J$3)</f>
        <v>0</v>
      </c>
      <c r="AE72" s="1">
        <f ca="1">SUMIFS(INDIRECT($F$1&amp;$F72&amp;":"&amp;$F72),INDIRECT($F$1&amp;dbP!$D$2&amp;":"&amp;dbP!$D$2),"&gt;="&amp;AE$6,INDIRECT($F$1&amp;dbP!$D$2&amp;":"&amp;dbP!$D$2),"&lt;="&amp;AE$7,INDIRECT($F$1&amp;dbP!$O$2&amp;":"&amp;dbP!$O$2),$H72,INDIRECT($F$1&amp;dbP!$P$2&amp;":"&amp;dbP!$P$2),IF($I72=$J72,"*",$I72),INDIRECT($F$1&amp;dbP!$Q$2&amp;":"&amp;dbP!$Q$2),IF(OR($I72=$J72,"  "&amp;$I72=$J72),"*",RIGHT($J72,LEN($J72)-4)),INDIRECT($F$1&amp;dbP!$AC$2&amp;":"&amp;dbP!$AC$2),RepP!$J$3)</f>
        <v>0</v>
      </c>
      <c r="AF72" s="1">
        <f ca="1">SUMIFS(INDIRECT($F$1&amp;$F72&amp;":"&amp;$F72),INDIRECT($F$1&amp;dbP!$D$2&amp;":"&amp;dbP!$D$2),"&gt;="&amp;AF$6,INDIRECT($F$1&amp;dbP!$D$2&amp;":"&amp;dbP!$D$2),"&lt;="&amp;AF$7,INDIRECT($F$1&amp;dbP!$O$2&amp;":"&amp;dbP!$O$2),$H72,INDIRECT($F$1&amp;dbP!$P$2&amp;":"&amp;dbP!$P$2),IF($I72=$J72,"*",$I72),INDIRECT($F$1&amp;dbP!$Q$2&amp;":"&amp;dbP!$Q$2),IF(OR($I72=$J72,"  "&amp;$I72=$J72),"*",RIGHT($J72,LEN($J72)-4)),INDIRECT($F$1&amp;dbP!$AC$2&amp;":"&amp;dbP!$AC$2),RepP!$J$3)</f>
        <v>0</v>
      </c>
      <c r="AG72" s="1">
        <f ca="1">SUMIFS(INDIRECT($F$1&amp;$F72&amp;":"&amp;$F72),INDIRECT($F$1&amp;dbP!$D$2&amp;":"&amp;dbP!$D$2),"&gt;="&amp;AG$6,INDIRECT($F$1&amp;dbP!$D$2&amp;":"&amp;dbP!$D$2),"&lt;="&amp;AG$7,INDIRECT($F$1&amp;dbP!$O$2&amp;":"&amp;dbP!$O$2),$H72,INDIRECT($F$1&amp;dbP!$P$2&amp;":"&amp;dbP!$P$2),IF($I72=$J72,"*",$I72),INDIRECT($F$1&amp;dbP!$Q$2&amp;":"&amp;dbP!$Q$2),IF(OR($I72=$J72,"  "&amp;$I72=$J72),"*",RIGHT($J72,LEN($J72)-4)),INDIRECT($F$1&amp;dbP!$AC$2&amp;":"&amp;dbP!$AC$2),RepP!$J$3)</f>
        <v>0</v>
      </c>
      <c r="AH72" s="1">
        <f ca="1">SUMIFS(INDIRECT($F$1&amp;$F72&amp;":"&amp;$F72),INDIRECT($F$1&amp;dbP!$D$2&amp;":"&amp;dbP!$D$2),"&gt;="&amp;AH$6,INDIRECT($F$1&amp;dbP!$D$2&amp;":"&amp;dbP!$D$2),"&lt;="&amp;AH$7,INDIRECT($F$1&amp;dbP!$O$2&amp;":"&amp;dbP!$O$2),$H72,INDIRECT($F$1&amp;dbP!$P$2&amp;":"&amp;dbP!$P$2),IF($I72=$J72,"*",$I72),INDIRECT($F$1&amp;dbP!$Q$2&amp;":"&amp;dbP!$Q$2),IF(OR($I72=$J72,"  "&amp;$I72=$J72),"*",RIGHT($J72,LEN($J72)-4)),INDIRECT($F$1&amp;dbP!$AC$2&amp;":"&amp;dbP!$AC$2),RepP!$J$3)</f>
        <v>0</v>
      </c>
      <c r="AI72" s="1">
        <f ca="1">SUMIFS(INDIRECT($F$1&amp;$F72&amp;":"&amp;$F72),INDIRECT($F$1&amp;dbP!$D$2&amp;":"&amp;dbP!$D$2),"&gt;="&amp;AI$6,INDIRECT($F$1&amp;dbP!$D$2&amp;":"&amp;dbP!$D$2),"&lt;="&amp;AI$7,INDIRECT($F$1&amp;dbP!$O$2&amp;":"&amp;dbP!$O$2),$H72,INDIRECT($F$1&amp;dbP!$P$2&amp;":"&amp;dbP!$P$2),IF($I72=$J72,"*",$I72),INDIRECT($F$1&amp;dbP!$Q$2&amp;":"&amp;dbP!$Q$2),IF(OR($I72=$J72,"  "&amp;$I72=$J72),"*",RIGHT($J72,LEN($J72)-4)),INDIRECT($F$1&amp;dbP!$AC$2&amp;":"&amp;dbP!$AC$2),RepP!$J$3)</f>
        <v>0</v>
      </c>
      <c r="AJ72" s="1">
        <f ca="1">SUMIFS(INDIRECT($F$1&amp;$F72&amp;":"&amp;$F72),INDIRECT($F$1&amp;dbP!$D$2&amp;":"&amp;dbP!$D$2),"&gt;="&amp;AJ$6,INDIRECT($F$1&amp;dbP!$D$2&amp;":"&amp;dbP!$D$2),"&lt;="&amp;AJ$7,INDIRECT($F$1&amp;dbP!$O$2&amp;":"&amp;dbP!$O$2),$H72,INDIRECT($F$1&amp;dbP!$P$2&amp;":"&amp;dbP!$P$2),IF($I72=$J72,"*",$I72),INDIRECT($F$1&amp;dbP!$Q$2&amp;":"&amp;dbP!$Q$2),IF(OR($I72=$J72,"  "&amp;$I72=$J72),"*",RIGHT($J72,LEN($J72)-4)),INDIRECT($F$1&amp;dbP!$AC$2&amp;":"&amp;dbP!$AC$2),RepP!$J$3)</f>
        <v>0</v>
      </c>
      <c r="AK72" s="1">
        <f ca="1">SUMIFS(INDIRECT($F$1&amp;$F72&amp;":"&amp;$F72),INDIRECT($F$1&amp;dbP!$D$2&amp;":"&amp;dbP!$D$2),"&gt;="&amp;AK$6,INDIRECT($F$1&amp;dbP!$D$2&amp;":"&amp;dbP!$D$2),"&lt;="&amp;AK$7,INDIRECT($F$1&amp;dbP!$O$2&amp;":"&amp;dbP!$O$2),$H72,INDIRECT($F$1&amp;dbP!$P$2&amp;":"&amp;dbP!$P$2),IF($I72=$J72,"*",$I72),INDIRECT($F$1&amp;dbP!$Q$2&amp;":"&amp;dbP!$Q$2),IF(OR($I72=$J72,"  "&amp;$I72=$J72),"*",RIGHT($J72,LEN($J72)-4)),INDIRECT($F$1&amp;dbP!$AC$2&amp;":"&amp;dbP!$AC$2),RepP!$J$3)</f>
        <v>0</v>
      </c>
      <c r="AL72" s="1">
        <f ca="1">SUMIFS(INDIRECT($F$1&amp;$F72&amp;":"&amp;$F72),INDIRECT($F$1&amp;dbP!$D$2&amp;":"&amp;dbP!$D$2),"&gt;="&amp;AL$6,INDIRECT($F$1&amp;dbP!$D$2&amp;":"&amp;dbP!$D$2),"&lt;="&amp;AL$7,INDIRECT($F$1&amp;dbP!$O$2&amp;":"&amp;dbP!$O$2),$H72,INDIRECT($F$1&amp;dbP!$P$2&amp;":"&amp;dbP!$P$2),IF($I72=$J72,"*",$I72),INDIRECT($F$1&amp;dbP!$Q$2&amp;":"&amp;dbP!$Q$2),IF(OR($I72=$J72,"  "&amp;$I72=$J72),"*",RIGHT($J72,LEN($J72)-4)),INDIRECT($F$1&amp;dbP!$AC$2&amp;":"&amp;dbP!$AC$2),RepP!$J$3)</f>
        <v>0</v>
      </c>
      <c r="AM72" s="1">
        <f ca="1">SUMIFS(INDIRECT($F$1&amp;$F72&amp;":"&amp;$F72),INDIRECT($F$1&amp;dbP!$D$2&amp;":"&amp;dbP!$D$2),"&gt;="&amp;AM$6,INDIRECT($F$1&amp;dbP!$D$2&amp;":"&amp;dbP!$D$2),"&lt;="&amp;AM$7,INDIRECT($F$1&amp;dbP!$O$2&amp;":"&amp;dbP!$O$2),$H72,INDIRECT($F$1&amp;dbP!$P$2&amp;":"&amp;dbP!$P$2),IF($I72=$J72,"*",$I72),INDIRECT($F$1&amp;dbP!$Q$2&amp;":"&amp;dbP!$Q$2),IF(OR($I72=$J72,"  "&amp;$I72=$J72),"*",RIGHT($J72,LEN($J72)-4)),INDIRECT($F$1&amp;dbP!$AC$2&amp;":"&amp;dbP!$AC$2),RepP!$J$3)</f>
        <v>0</v>
      </c>
      <c r="AN72" s="1">
        <f ca="1">SUMIFS(INDIRECT($F$1&amp;$F72&amp;":"&amp;$F72),INDIRECT($F$1&amp;dbP!$D$2&amp;":"&amp;dbP!$D$2),"&gt;="&amp;AN$6,INDIRECT($F$1&amp;dbP!$D$2&amp;":"&amp;dbP!$D$2),"&lt;="&amp;AN$7,INDIRECT($F$1&amp;dbP!$O$2&amp;":"&amp;dbP!$O$2),$H72,INDIRECT($F$1&amp;dbP!$P$2&amp;":"&amp;dbP!$P$2),IF($I72=$J72,"*",$I72),INDIRECT($F$1&amp;dbP!$Q$2&amp;":"&amp;dbP!$Q$2),IF(OR($I72=$J72,"  "&amp;$I72=$J72),"*",RIGHT($J72,LEN($J72)-4)),INDIRECT($F$1&amp;dbP!$AC$2&amp;":"&amp;dbP!$AC$2),RepP!$J$3)</f>
        <v>0</v>
      </c>
      <c r="AO72" s="1">
        <f ca="1">SUMIFS(INDIRECT($F$1&amp;$F72&amp;":"&amp;$F72),INDIRECT($F$1&amp;dbP!$D$2&amp;":"&amp;dbP!$D$2),"&gt;="&amp;AO$6,INDIRECT($F$1&amp;dbP!$D$2&amp;":"&amp;dbP!$D$2),"&lt;="&amp;AO$7,INDIRECT($F$1&amp;dbP!$O$2&amp;":"&amp;dbP!$O$2),$H72,INDIRECT($F$1&amp;dbP!$P$2&amp;":"&amp;dbP!$P$2),IF($I72=$J72,"*",$I72),INDIRECT($F$1&amp;dbP!$Q$2&amp;":"&amp;dbP!$Q$2),IF(OR($I72=$J72,"  "&amp;$I72=$J72),"*",RIGHT($J72,LEN($J72)-4)),INDIRECT($F$1&amp;dbP!$AC$2&amp;":"&amp;dbP!$AC$2),RepP!$J$3)</f>
        <v>0</v>
      </c>
      <c r="AP72" s="1">
        <f ca="1">SUMIFS(INDIRECT($F$1&amp;$F72&amp;":"&amp;$F72),INDIRECT($F$1&amp;dbP!$D$2&amp;":"&amp;dbP!$D$2),"&gt;="&amp;AP$6,INDIRECT($F$1&amp;dbP!$D$2&amp;":"&amp;dbP!$D$2),"&lt;="&amp;AP$7,INDIRECT($F$1&amp;dbP!$O$2&amp;":"&amp;dbP!$O$2),$H72,INDIRECT($F$1&amp;dbP!$P$2&amp;":"&amp;dbP!$P$2),IF($I72=$J72,"*",$I72),INDIRECT($F$1&amp;dbP!$Q$2&amp;":"&amp;dbP!$Q$2),IF(OR($I72=$J72,"  "&amp;$I72=$J72),"*",RIGHT($J72,LEN($J72)-4)),INDIRECT($F$1&amp;dbP!$AC$2&amp;":"&amp;dbP!$AC$2),RepP!$J$3)</f>
        <v>0</v>
      </c>
      <c r="AQ72" s="1">
        <f ca="1">SUMIFS(INDIRECT($F$1&amp;$F72&amp;":"&amp;$F72),INDIRECT($F$1&amp;dbP!$D$2&amp;":"&amp;dbP!$D$2),"&gt;="&amp;AQ$6,INDIRECT($F$1&amp;dbP!$D$2&amp;":"&amp;dbP!$D$2),"&lt;="&amp;AQ$7,INDIRECT($F$1&amp;dbP!$O$2&amp;":"&amp;dbP!$O$2),$H72,INDIRECT($F$1&amp;dbP!$P$2&amp;":"&amp;dbP!$P$2),IF($I72=$J72,"*",$I72),INDIRECT($F$1&amp;dbP!$Q$2&amp;":"&amp;dbP!$Q$2),IF(OR($I72=$J72,"  "&amp;$I72=$J72),"*",RIGHT($J72,LEN($J72)-4)),INDIRECT($F$1&amp;dbP!$AC$2&amp;":"&amp;dbP!$AC$2),RepP!$J$3)</f>
        <v>0</v>
      </c>
      <c r="AR72" s="1">
        <f ca="1">SUMIFS(INDIRECT($F$1&amp;$F72&amp;":"&amp;$F72),INDIRECT($F$1&amp;dbP!$D$2&amp;":"&amp;dbP!$D$2),"&gt;="&amp;AR$6,INDIRECT($F$1&amp;dbP!$D$2&amp;":"&amp;dbP!$D$2),"&lt;="&amp;AR$7,INDIRECT($F$1&amp;dbP!$O$2&amp;":"&amp;dbP!$O$2),$H72,INDIRECT($F$1&amp;dbP!$P$2&amp;":"&amp;dbP!$P$2),IF($I72=$J72,"*",$I72),INDIRECT($F$1&amp;dbP!$Q$2&amp;":"&amp;dbP!$Q$2),IF(OR($I72=$J72,"  "&amp;$I72=$J72),"*",RIGHT($J72,LEN($J72)-4)),INDIRECT($F$1&amp;dbP!$AC$2&amp;":"&amp;dbP!$AC$2),RepP!$J$3)</f>
        <v>0</v>
      </c>
      <c r="AS72" s="1">
        <f ca="1">SUMIFS(INDIRECT($F$1&amp;$F72&amp;":"&amp;$F72),INDIRECT($F$1&amp;dbP!$D$2&amp;":"&amp;dbP!$D$2),"&gt;="&amp;AS$6,INDIRECT($F$1&amp;dbP!$D$2&amp;":"&amp;dbP!$D$2),"&lt;="&amp;AS$7,INDIRECT($F$1&amp;dbP!$O$2&amp;":"&amp;dbP!$O$2),$H72,INDIRECT($F$1&amp;dbP!$P$2&amp;":"&amp;dbP!$P$2),IF($I72=$J72,"*",$I72),INDIRECT($F$1&amp;dbP!$Q$2&amp;":"&amp;dbP!$Q$2),IF(OR($I72=$J72,"  "&amp;$I72=$J72),"*",RIGHT($J72,LEN($J72)-4)),INDIRECT($F$1&amp;dbP!$AC$2&amp;":"&amp;dbP!$AC$2),RepP!$J$3)</f>
        <v>0</v>
      </c>
      <c r="AT72" s="1">
        <f ca="1">SUMIFS(INDIRECT($F$1&amp;$F72&amp;":"&amp;$F72),INDIRECT($F$1&amp;dbP!$D$2&amp;":"&amp;dbP!$D$2),"&gt;="&amp;AT$6,INDIRECT($F$1&amp;dbP!$D$2&amp;":"&amp;dbP!$D$2),"&lt;="&amp;AT$7,INDIRECT($F$1&amp;dbP!$O$2&amp;":"&amp;dbP!$O$2),$H72,INDIRECT($F$1&amp;dbP!$P$2&amp;":"&amp;dbP!$P$2),IF($I72=$J72,"*",$I72),INDIRECT($F$1&amp;dbP!$Q$2&amp;":"&amp;dbP!$Q$2),IF(OR($I72=$J72,"  "&amp;$I72=$J72),"*",RIGHT($J72,LEN($J72)-4)),INDIRECT($F$1&amp;dbP!$AC$2&amp;":"&amp;dbP!$AC$2),RepP!$J$3)</f>
        <v>0</v>
      </c>
      <c r="AU72" s="1">
        <f ca="1">SUMIFS(INDIRECT($F$1&amp;$F72&amp;":"&amp;$F72),INDIRECT($F$1&amp;dbP!$D$2&amp;":"&amp;dbP!$D$2),"&gt;="&amp;AU$6,INDIRECT($F$1&amp;dbP!$D$2&amp;":"&amp;dbP!$D$2),"&lt;="&amp;AU$7,INDIRECT($F$1&amp;dbP!$O$2&amp;":"&amp;dbP!$O$2),$H72,INDIRECT($F$1&amp;dbP!$P$2&amp;":"&amp;dbP!$P$2),IF($I72=$J72,"*",$I72),INDIRECT($F$1&amp;dbP!$Q$2&amp;":"&amp;dbP!$Q$2),IF(OR($I72=$J72,"  "&amp;$I72=$J72),"*",RIGHT($J72,LEN($J72)-4)),INDIRECT($F$1&amp;dbP!$AC$2&amp;":"&amp;dbP!$AC$2),RepP!$J$3)</f>
        <v>0</v>
      </c>
      <c r="AV72" s="1">
        <f ca="1">SUMIFS(INDIRECT($F$1&amp;$F72&amp;":"&amp;$F72),INDIRECT($F$1&amp;dbP!$D$2&amp;":"&amp;dbP!$D$2),"&gt;="&amp;AV$6,INDIRECT($F$1&amp;dbP!$D$2&amp;":"&amp;dbP!$D$2),"&lt;="&amp;AV$7,INDIRECT($F$1&amp;dbP!$O$2&amp;":"&amp;dbP!$O$2),$H72,INDIRECT($F$1&amp;dbP!$P$2&amp;":"&amp;dbP!$P$2),IF($I72=$J72,"*",$I72),INDIRECT($F$1&amp;dbP!$Q$2&amp;":"&amp;dbP!$Q$2),IF(OR($I72=$J72,"  "&amp;$I72=$J72),"*",RIGHT($J72,LEN($J72)-4)),INDIRECT($F$1&amp;dbP!$AC$2&amp;":"&amp;dbP!$AC$2),RepP!$J$3)</f>
        <v>0</v>
      </c>
      <c r="AW72" s="1">
        <f ca="1">SUMIFS(INDIRECT($F$1&amp;$F72&amp;":"&amp;$F72),INDIRECT($F$1&amp;dbP!$D$2&amp;":"&amp;dbP!$D$2),"&gt;="&amp;AW$6,INDIRECT($F$1&amp;dbP!$D$2&amp;":"&amp;dbP!$D$2),"&lt;="&amp;AW$7,INDIRECT($F$1&amp;dbP!$O$2&amp;":"&amp;dbP!$O$2),$H72,INDIRECT($F$1&amp;dbP!$P$2&amp;":"&amp;dbP!$P$2),IF($I72=$J72,"*",$I72),INDIRECT($F$1&amp;dbP!$Q$2&amp;":"&amp;dbP!$Q$2),IF(OR($I72=$J72,"  "&amp;$I72=$J72),"*",RIGHT($J72,LEN($J72)-4)),INDIRECT($F$1&amp;dbP!$AC$2&amp;":"&amp;dbP!$AC$2),RepP!$J$3)</f>
        <v>0</v>
      </c>
      <c r="AX72" s="1">
        <f ca="1">SUMIFS(INDIRECT($F$1&amp;$F72&amp;":"&amp;$F72),INDIRECT($F$1&amp;dbP!$D$2&amp;":"&amp;dbP!$D$2),"&gt;="&amp;AX$6,INDIRECT($F$1&amp;dbP!$D$2&amp;":"&amp;dbP!$D$2),"&lt;="&amp;AX$7,INDIRECT($F$1&amp;dbP!$O$2&amp;":"&amp;dbP!$O$2),$H72,INDIRECT($F$1&amp;dbP!$P$2&amp;":"&amp;dbP!$P$2),IF($I72=$J72,"*",$I72),INDIRECT($F$1&amp;dbP!$Q$2&amp;":"&amp;dbP!$Q$2),IF(OR($I72=$J72,"  "&amp;$I72=$J72),"*",RIGHT($J72,LEN($J72)-4)),INDIRECT($F$1&amp;dbP!$AC$2&amp;":"&amp;dbP!$AC$2),RepP!$J$3)</f>
        <v>0</v>
      </c>
      <c r="AY72" s="1">
        <f ca="1">SUMIFS(INDIRECT($F$1&amp;$F72&amp;":"&amp;$F72),INDIRECT($F$1&amp;dbP!$D$2&amp;":"&amp;dbP!$D$2),"&gt;="&amp;AY$6,INDIRECT($F$1&amp;dbP!$D$2&amp;":"&amp;dbP!$D$2),"&lt;="&amp;AY$7,INDIRECT($F$1&amp;dbP!$O$2&amp;":"&amp;dbP!$O$2),$H72,INDIRECT($F$1&amp;dbP!$P$2&amp;":"&amp;dbP!$P$2),IF($I72=$J72,"*",$I72),INDIRECT($F$1&amp;dbP!$Q$2&amp;":"&amp;dbP!$Q$2),IF(OR($I72=$J72,"  "&amp;$I72=$J72),"*",RIGHT($J72,LEN($J72)-4)),INDIRECT($F$1&amp;dbP!$AC$2&amp;":"&amp;dbP!$AC$2),RepP!$J$3)</f>
        <v>0</v>
      </c>
      <c r="AZ72" s="1">
        <f ca="1">SUMIFS(INDIRECT($F$1&amp;$F72&amp;":"&amp;$F72),INDIRECT($F$1&amp;dbP!$D$2&amp;":"&amp;dbP!$D$2),"&gt;="&amp;AZ$6,INDIRECT($F$1&amp;dbP!$D$2&amp;":"&amp;dbP!$D$2),"&lt;="&amp;AZ$7,INDIRECT($F$1&amp;dbP!$O$2&amp;":"&amp;dbP!$O$2),$H72,INDIRECT($F$1&amp;dbP!$P$2&amp;":"&amp;dbP!$P$2),IF($I72=$J72,"*",$I72),INDIRECT($F$1&amp;dbP!$Q$2&amp;":"&amp;dbP!$Q$2),IF(OR($I72=$J72,"  "&amp;$I72=$J72),"*",RIGHT($J72,LEN($J72)-4)),INDIRECT($F$1&amp;dbP!$AC$2&amp;":"&amp;dbP!$AC$2),RepP!$J$3)</f>
        <v>0</v>
      </c>
      <c r="BA72" s="1">
        <f ca="1">SUMIFS(INDIRECT($F$1&amp;$F72&amp;":"&amp;$F72),INDIRECT($F$1&amp;dbP!$D$2&amp;":"&amp;dbP!$D$2),"&gt;="&amp;BA$6,INDIRECT($F$1&amp;dbP!$D$2&amp;":"&amp;dbP!$D$2),"&lt;="&amp;BA$7,INDIRECT($F$1&amp;dbP!$O$2&amp;":"&amp;dbP!$O$2),$H72,INDIRECT($F$1&amp;dbP!$P$2&amp;":"&amp;dbP!$P$2),IF($I72=$J72,"*",$I72),INDIRECT($F$1&amp;dbP!$Q$2&amp;":"&amp;dbP!$Q$2),IF(OR($I72=$J72,"  "&amp;$I72=$J72),"*",RIGHT($J72,LEN($J72)-4)),INDIRECT($F$1&amp;dbP!$AC$2&amp;":"&amp;dbP!$AC$2),RepP!$J$3)</f>
        <v>0</v>
      </c>
      <c r="BB72" s="1">
        <f ca="1">SUMIFS(INDIRECT($F$1&amp;$F72&amp;":"&amp;$F72),INDIRECT($F$1&amp;dbP!$D$2&amp;":"&amp;dbP!$D$2),"&gt;="&amp;BB$6,INDIRECT($F$1&amp;dbP!$D$2&amp;":"&amp;dbP!$D$2),"&lt;="&amp;BB$7,INDIRECT($F$1&amp;dbP!$O$2&amp;":"&amp;dbP!$O$2),$H72,INDIRECT($F$1&amp;dbP!$P$2&amp;":"&amp;dbP!$P$2),IF($I72=$J72,"*",$I72),INDIRECT($F$1&amp;dbP!$Q$2&amp;":"&amp;dbP!$Q$2),IF(OR($I72=$J72,"  "&amp;$I72=$J72),"*",RIGHT($J72,LEN($J72)-4)),INDIRECT($F$1&amp;dbP!$AC$2&amp;":"&amp;dbP!$AC$2),RepP!$J$3)</f>
        <v>0</v>
      </c>
      <c r="BC72" s="1">
        <f ca="1">SUMIFS(INDIRECT($F$1&amp;$F72&amp;":"&amp;$F72),INDIRECT($F$1&amp;dbP!$D$2&amp;":"&amp;dbP!$D$2),"&gt;="&amp;BC$6,INDIRECT($F$1&amp;dbP!$D$2&amp;":"&amp;dbP!$D$2),"&lt;="&amp;BC$7,INDIRECT($F$1&amp;dbP!$O$2&amp;":"&amp;dbP!$O$2),$H72,INDIRECT($F$1&amp;dbP!$P$2&amp;":"&amp;dbP!$P$2),IF($I72=$J72,"*",$I72),INDIRECT($F$1&amp;dbP!$Q$2&amp;":"&amp;dbP!$Q$2),IF(OR($I72=$J72,"  "&amp;$I72=$J72),"*",RIGHT($J72,LEN($J72)-4)),INDIRECT($F$1&amp;dbP!$AC$2&amp;":"&amp;dbP!$AC$2),RepP!$J$3)</f>
        <v>0</v>
      </c>
      <c r="BD72" s="1">
        <f ca="1">SUMIFS(INDIRECT($F$1&amp;$F72&amp;":"&amp;$F72),INDIRECT($F$1&amp;dbP!$D$2&amp;":"&amp;dbP!$D$2),"&gt;="&amp;BD$6,INDIRECT($F$1&amp;dbP!$D$2&amp;":"&amp;dbP!$D$2),"&lt;="&amp;BD$7,INDIRECT($F$1&amp;dbP!$O$2&amp;":"&amp;dbP!$O$2),$H72,INDIRECT($F$1&amp;dbP!$P$2&amp;":"&amp;dbP!$P$2),IF($I72=$J72,"*",$I72),INDIRECT($F$1&amp;dbP!$Q$2&amp;":"&amp;dbP!$Q$2),IF(OR($I72=$J72,"  "&amp;$I72=$J72),"*",RIGHT($J72,LEN($J72)-4)),INDIRECT($F$1&amp;dbP!$AC$2&amp;":"&amp;dbP!$AC$2),RepP!$J$3)</f>
        <v>0</v>
      </c>
      <c r="BE72" s="1">
        <f ca="1">SUMIFS(INDIRECT($F$1&amp;$F72&amp;":"&amp;$F72),INDIRECT($F$1&amp;dbP!$D$2&amp;":"&amp;dbP!$D$2),"&gt;="&amp;BE$6,INDIRECT($F$1&amp;dbP!$D$2&amp;":"&amp;dbP!$D$2),"&lt;="&amp;BE$7,INDIRECT($F$1&amp;dbP!$O$2&amp;":"&amp;dbP!$O$2),$H72,INDIRECT($F$1&amp;dbP!$P$2&amp;":"&amp;dbP!$P$2),IF($I72=$J72,"*",$I72),INDIRECT($F$1&amp;dbP!$Q$2&amp;":"&amp;dbP!$Q$2),IF(OR($I72=$J72,"  "&amp;$I72=$J72),"*",RIGHT($J72,LEN($J72)-4)),INDIRECT($F$1&amp;dbP!$AC$2&amp;":"&amp;dbP!$AC$2),RepP!$J$3)</f>
        <v>0</v>
      </c>
    </row>
    <row r="73" spans="2:57" x14ac:dyDescent="0.3">
      <c r="B73" s="1">
        <f>MAX(B$54:B72)+1</f>
        <v>34</v>
      </c>
      <c r="F73" s="1" t="str">
        <f ca="1">INDIRECT($B$1&amp;Items!H$2&amp;$B73)</f>
        <v>Y</v>
      </c>
      <c r="H73" s="13" t="str">
        <f ca="1">INDIRECT($B$1&amp;Items!E$2&amp;$B73)</f>
        <v>Начисление себестоимостных затрат</v>
      </c>
      <c r="I73" s="13" t="str">
        <f ca="1">IF(INDIRECT($B$1&amp;Items!F$2&amp;$B73)="",H73,INDIRECT($B$1&amp;Items!F$2&amp;$B73))</f>
        <v>Начисление затрат этапа-2 бизнес-процесса</v>
      </c>
      <c r="J73" s="1" t="str">
        <f ca="1">IF(INDIRECT($B$1&amp;Items!G$2&amp;$B73)="",IF(H73&lt;&gt;I73,"  "&amp;I73,I73),"    "&amp;INDIRECT($B$1&amp;Items!G$2&amp;$B73))</f>
        <v xml:space="preserve">    Производственные затраты-4</v>
      </c>
      <c r="S73" s="1">
        <f ca="1">SUM($U73:INDIRECT(ADDRESS(ROW(),SUMIFS($1:$1,$5:$5,MAX($5:$5)))))</f>
        <v>0</v>
      </c>
      <c r="V73" s="1">
        <f ca="1">SUMIFS(INDIRECT($F$1&amp;$F73&amp;":"&amp;$F73),INDIRECT($F$1&amp;dbP!$D$2&amp;":"&amp;dbP!$D$2),"&gt;="&amp;V$6,INDIRECT($F$1&amp;dbP!$D$2&amp;":"&amp;dbP!$D$2),"&lt;="&amp;V$7,INDIRECT($F$1&amp;dbP!$O$2&amp;":"&amp;dbP!$O$2),$H73,INDIRECT($F$1&amp;dbP!$P$2&amp;":"&amp;dbP!$P$2),IF($I73=$J73,"*",$I73),INDIRECT($F$1&amp;dbP!$Q$2&amp;":"&amp;dbP!$Q$2),IF(OR($I73=$J73,"  "&amp;$I73=$J73),"*",RIGHT($J73,LEN($J73)-4)),INDIRECT($F$1&amp;dbP!$AC$2&amp;":"&amp;dbP!$AC$2),RepP!$J$3)</f>
        <v>0</v>
      </c>
      <c r="W73" s="1">
        <f ca="1">SUMIFS(INDIRECT($F$1&amp;$F73&amp;":"&amp;$F73),INDIRECT($F$1&amp;dbP!$D$2&amp;":"&amp;dbP!$D$2),"&gt;="&amp;W$6,INDIRECT($F$1&amp;dbP!$D$2&amp;":"&amp;dbP!$D$2),"&lt;="&amp;W$7,INDIRECT($F$1&amp;dbP!$O$2&amp;":"&amp;dbP!$O$2),$H73,INDIRECT($F$1&amp;dbP!$P$2&amp;":"&amp;dbP!$P$2),IF($I73=$J73,"*",$I73),INDIRECT($F$1&amp;dbP!$Q$2&amp;":"&amp;dbP!$Q$2),IF(OR($I73=$J73,"  "&amp;$I73=$J73),"*",RIGHT($J73,LEN($J73)-4)),INDIRECT($F$1&amp;dbP!$AC$2&amp;":"&amp;dbP!$AC$2),RepP!$J$3)</f>
        <v>0</v>
      </c>
      <c r="X73" s="1">
        <f ca="1">SUMIFS(INDIRECT($F$1&amp;$F73&amp;":"&amp;$F73),INDIRECT($F$1&amp;dbP!$D$2&amp;":"&amp;dbP!$D$2),"&gt;="&amp;X$6,INDIRECT($F$1&amp;dbP!$D$2&amp;":"&amp;dbP!$D$2),"&lt;="&amp;X$7,INDIRECT($F$1&amp;dbP!$O$2&amp;":"&amp;dbP!$O$2),$H73,INDIRECT($F$1&amp;dbP!$P$2&amp;":"&amp;dbP!$P$2),IF($I73=$J73,"*",$I73),INDIRECT($F$1&amp;dbP!$Q$2&amp;":"&amp;dbP!$Q$2),IF(OR($I73=$J73,"  "&amp;$I73=$J73),"*",RIGHT($J73,LEN($J73)-4)),INDIRECT($F$1&amp;dbP!$AC$2&amp;":"&amp;dbP!$AC$2),RepP!$J$3)</f>
        <v>0</v>
      </c>
      <c r="Y73" s="1">
        <f ca="1">SUMIFS(INDIRECT($F$1&amp;$F73&amp;":"&amp;$F73),INDIRECT($F$1&amp;dbP!$D$2&amp;":"&amp;dbP!$D$2),"&gt;="&amp;Y$6,INDIRECT($F$1&amp;dbP!$D$2&amp;":"&amp;dbP!$D$2),"&lt;="&amp;Y$7,INDIRECT($F$1&amp;dbP!$O$2&amp;":"&amp;dbP!$O$2),$H73,INDIRECT($F$1&amp;dbP!$P$2&amp;":"&amp;dbP!$P$2),IF($I73=$J73,"*",$I73),INDIRECT($F$1&amp;dbP!$Q$2&amp;":"&amp;dbP!$Q$2),IF(OR($I73=$J73,"  "&amp;$I73=$J73),"*",RIGHT($J73,LEN($J73)-4)),INDIRECT($F$1&amp;dbP!$AC$2&amp;":"&amp;dbP!$AC$2),RepP!$J$3)</f>
        <v>0</v>
      </c>
      <c r="Z73" s="1">
        <f ca="1">SUMIFS(INDIRECT($F$1&amp;$F73&amp;":"&amp;$F73),INDIRECT($F$1&amp;dbP!$D$2&amp;":"&amp;dbP!$D$2),"&gt;="&amp;Z$6,INDIRECT($F$1&amp;dbP!$D$2&amp;":"&amp;dbP!$D$2),"&lt;="&amp;Z$7,INDIRECT($F$1&amp;dbP!$O$2&amp;":"&amp;dbP!$O$2),$H73,INDIRECT($F$1&amp;dbP!$P$2&amp;":"&amp;dbP!$P$2),IF($I73=$J73,"*",$I73),INDIRECT($F$1&amp;dbP!$Q$2&amp;":"&amp;dbP!$Q$2),IF(OR($I73=$J73,"  "&amp;$I73=$J73),"*",RIGHT($J73,LEN($J73)-4)),INDIRECT($F$1&amp;dbP!$AC$2&amp;":"&amp;dbP!$AC$2),RepP!$J$3)</f>
        <v>0</v>
      </c>
      <c r="AA73" s="1">
        <f ca="1">SUMIFS(INDIRECT($F$1&amp;$F73&amp;":"&amp;$F73),INDIRECT($F$1&amp;dbP!$D$2&amp;":"&amp;dbP!$D$2),"&gt;="&amp;AA$6,INDIRECT($F$1&amp;dbP!$D$2&amp;":"&amp;dbP!$D$2),"&lt;="&amp;AA$7,INDIRECT($F$1&amp;dbP!$O$2&amp;":"&amp;dbP!$O$2),$H73,INDIRECT($F$1&amp;dbP!$P$2&amp;":"&amp;dbP!$P$2),IF($I73=$J73,"*",$I73),INDIRECT($F$1&amp;dbP!$Q$2&amp;":"&amp;dbP!$Q$2),IF(OR($I73=$J73,"  "&amp;$I73=$J73),"*",RIGHT($J73,LEN($J73)-4)),INDIRECT($F$1&amp;dbP!$AC$2&amp;":"&amp;dbP!$AC$2),RepP!$J$3)</f>
        <v>0</v>
      </c>
      <c r="AB73" s="1">
        <f ca="1">SUMIFS(INDIRECT($F$1&amp;$F73&amp;":"&amp;$F73),INDIRECT($F$1&amp;dbP!$D$2&amp;":"&amp;dbP!$D$2),"&gt;="&amp;AB$6,INDIRECT($F$1&amp;dbP!$D$2&amp;":"&amp;dbP!$D$2),"&lt;="&amp;AB$7,INDIRECT($F$1&amp;dbP!$O$2&amp;":"&amp;dbP!$O$2),$H73,INDIRECT($F$1&amp;dbP!$P$2&amp;":"&amp;dbP!$P$2),IF($I73=$J73,"*",$I73),INDIRECT($F$1&amp;dbP!$Q$2&amp;":"&amp;dbP!$Q$2),IF(OR($I73=$J73,"  "&amp;$I73=$J73),"*",RIGHT($J73,LEN($J73)-4)),INDIRECT($F$1&amp;dbP!$AC$2&amp;":"&amp;dbP!$AC$2),RepP!$J$3)</f>
        <v>0</v>
      </c>
      <c r="AC73" s="1">
        <f ca="1">SUMIFS(INDIRECT($F$1&amp;$F73&amp;":"&amp;$F73),INDIRECT($F$1&amp;dbP!$D$2&amp;":"&amp;dbP!$D$2),"&gt;="&amp;AC$6,INDIRECT($F$1&amp;dbP!$D$2&amp;":"&amp;dbP!$D$2),"&lt;="&amp;AC$7,INDIRECT($F$1&amp;dbP!$O$2&amp;":"&amp;dbP!$O$2),$H73,INDIRECT($F$1&amp;dbP!$P$2&amp;":"&amp;dbP!$P$2),IF($I73=$J73,"*",$I73),INDIRECT($F$1&amp;dbP!$Q$2&amp;":"&amp;dbP!$Q$2),IF(OR($I73=$J73,"  "&amp;$I73=$J73),"*",RIGHT($J73,LEN($J73)-4)),INDIRECT($F$1&amp;dbP!$AC$2&amp;":"&amp;dbP!$AC$2),RepP!$J$3)</f>
        <v>0</v>
      </c>
      <c r="AD73" s="1">
        <f ca="1">SUMIFS(INDIRECT($F$1&amp;$F73&amp;":"&amp;$F73),INDIRECT($F$1&amp;dbP!$D$2&amp;":"&amp;dbP!$D$2),"&gt;="&amp;AD$6,INDIRECT($F$1&amp;dbP!$D$2&amp;":"&amp;dbP!$D$2),"&lt;="&amp;AD$7,INDIRECT($F$1&amp;dbP!$O$2&amp;":"&amp;dbP!$O$2),$H73,INDIRECT($F$1&amp;dbP!$P$2&amp;":"&amp;dbP!$P$2),IF($I73=$J73,"*",$I73),INDIRECT($F$1&amp;dbP!$Q$2&amp;":"&amp;dbP!$Q$2),IF(OR($I73=$J73,"  "&amp;$I73=$J73),"*",RIGHT($J73,LEN($J73)-4)),INDIRECT($F$1&amp;dbP!$AC$2&amp;":"&amp;dbP!$AC$2),RepP!$J$3)</f>
        <v>0</v>
      </c>
      <c r="AE73" s="1">
        <f ca="1">SUMIFS(INDIRECT($F$1&amp;$F73&amp;":"&amp;$F73),INDIRECT($F$1&amp;dbP!$D$2&amp;":"&amp;dbP!$D$2),"&gt;="&amp;AE$6,INDIRECT($F$1&amp;dbP!$D$2&amp;":"&amp;dbP!$D$2),"&lt;="&amp;AE$7,INDIRECT($F$1&amp;dbP!$O$2&amp;":"&amp;dbP!$O$2),$H73,INDIRECT($F$1&amp;dbP!$P$2&amp;":"&amp;dbP!$P$2),IF($I73=$J73,"*",$I73),INDIRECT($F$1&amp;dbP!$Q$2&amp;":"&amp;dbP!$Q$2),IF(OR($I73=$J73,"  "&amp;$I73=$J73),"*",RIGHT($J73,LEN($J73)-4)),INDIRECT($F$1&amp;dbP!$AC$2&amp;":"&amp;dbP!$AC$2),RepP!$J$3)</f>
        <v>0</v>
      </c>
      <c r="AF73" s="1">
        <f ca="1">SUMIFS(INDIRECT($F$1&amp;$F73&amp;":"&amp;$F73),INDIRECT($F$1&amp;dbP!$D$2&amp;":"&amp;dbP!$D$2),"&gt;="&amp;AF$6,INDIRECT($F$1&amp;dbP!$D$2&amp;":"&amp;dbP!$D$2),"&lt;="&amp;AF$7,INDIRECT($F$1&amp;dbP!$O$2&amp;":"&amp;dbP!$O$2),$H73,INDIRECT($F$1&amp;dbP!$P$2&amp;":"&amp;dbP!$P$2),IF($I73=$J73,"*",$I73),INDIRECT($F$1&amp;dbP!$Q$2&amp;":"&amp;dbP!$Q$2),IF(OR($I73=$J73,"  "&amp;$I73=$J73),"*",RIGHT($J73,LEN($J73)-4)),INDIRECT($F$1&amp;dbP!$AC$2&amp;":"&amp;dbP!$AC$2),RepP!$J$3)</f>
        <v>0</v>
      </c>
      <c r="AG73" s="1">
        <f ca="1">SUMIFS(INDIRECT($F$1&amp;$F73&amp;":"&amp;$F73),INDIRECT($F$1&amp;dbP!$D$2&amp;":"&amp;dbP!$D$2),"&gt;="&amp;AG$6,INDIRECT($F$1&amp;dbP!$D$2&amp;":"&amp;dbP!$D$2),"&lt;="&amp;AG$7,INDIRECT($F$1&amp;dbP!$O$2&amp;":"&amp;dbP!$O$2),$H73,INDIRECT($F$1&amp;dbP!$P$2&amp;":"&amp;dbP!$P$2),IF($I73=$J73,"*",$I73),INDIRECT($F$1&amp;dbP!$Q$2&amp;":"&amp;dbP!$Q$2),IF(OR($I73=$J73,"  "&amp;$I73=$J73),"*",RIGHT($J73,LEN($J73)-4)),INDIRECT($F$1&amp;dbP!$AC$2&amp;":"&amp;dbP!$AC$2),RepP!$J$3)</f>
        <v>0</v>
      </c>
      <c r="AH73" s="1">
        <f ca="1">SUMIFS(INDIRECT($F$1&amp;$F73&amp;":"&amp;$F73),INDIRECT($F$1&amp;dbP!$D$2&amp;":"&amp;dbP!$D$2),"&gt;="&amp;AH$6,INDIRECT($F$1&amp;dbP!$D$2&amp;":"&amp;dbP!$D$2),"&lt;="&amp;AH$7,INDIRECT($F$1&amp;dbP!$O$2&amp;":"&amp;dbP!$O$2),$H73,INDIRECT($F$1&amp;dbP!$P$2&amp;":"&amp;dbP!$P$2),IF($I73=$J73,"*",$I73),INDIRECT($F$1&amp;dbP!$Q$2&amp;":"&amp;dbP!$Q$2),IF(OR($I73=$J73,"  "&amp;$I73=$J73),"*",RIGHT($J73,LEN($J73)-4)),INDIRECT($F$1&amp;dbP!$AC$2&amp;":"&amp;dbP!$AC$2),RepP!$J$3)</f>
        <v>0</v>
      </c>
      <c r="AI73" s="1">
        <f ca="1">SUMIFS(INDIRECT($F$1&amp;$F73&amp;":"&amp;$F73),INDIRECT($F$1&amp;dbP!$D$2&amp;":"&amp;dbP!$D$2),"&gt;="&amp;AI$6,INDIRECT($F$1&amp;dbP!$D$2&amp;":"&amp;dbP!$D$2),"&lt;="&amp;AI$7,INDIRECT($F$1&amp;dbP!$O$2&amp;":"&amp;dbP!$O$2),$H73,INDIRECT($F$1&amp;dbP!$P$2&amp;":"&amp;dbP!$P$2),IF($I73=$J73,"*",$I73),INDIRECT($F$1&amp;dbP!$Q$2&amp;":"&amp;dbP!$Q$2),IF(OR($I73=$J73,"  "&amp;$I73=$J73),"*",RIGHT($J73,LEN($J73)-4)),INDIRECT($F$1&amp;dbP!$AC$2&amp;":"&amp;dbP!$AC$2),RepP!$J$3)</f>
        <v>0</v>
      </c>
      <c r="AJ73" s="1">
        <f ca="1">SUMIFS(INDIRECT($F$1&amp;$F73&amp;":"&amp;$F73),INDIRECT($F$1&amp;dbP!$D$2&amp;":"&amp;dbP!$D$2),"&gt;="&amp;AJ$6,INDIRECT($F$1&amp;dbP!$D$2&amp;":"&amp;dbP!$D$2),"&lt;="&amp;AJ$7,INDIRECT($F$1&amp;dbP!$O$2&amp;":"&amp;dbP!$O$2),$H73,INDIRECT($F$1&amp;dbP!$P$2&amp;":"&amp;dbP!$P$2),IF($I73=$J73,"*",$I73),INDIRECT($F$1&amp;dbP!$Q$2&amp;":"&amp;dbP!$Q$2),IF(OR($I73=$J73,"  "&amp;$I73=$J73),"*",RIGHT($J73,LEN($J73)-4)),INDIRECT($F$1&amp;dbP!$AC$2&amp;":"&amp;dbP!$AC$2),RepP!$J$3)</f>
        <v>0</v>
      </c>
      <c r="AK73" s="1">
        <f ca="1">SUMIFS(INDIRECT($F$1&amp;$F73&amp;":"&amp;$F73),INDIRECT($F$1&amp;dbP!$D$2&amp;":"&amp;dbP!$D$2),"&gt;="&amp;AK$6,INDIRECT($F$1&amp;dbP!$D$2&amp;":"&amp;dbP!$D$2),"&lt;="&amp;AK$7,INDIRECT($F$1&amp;dbP!$O$2&amp;":"&amp;dbP!$O$2),$H73,INDIRECT($F$1&amp;dbP!$P$2&amp;":"&amp;dbP!$P$2),IF($I73=$J73,"*",$I73),INDIRECT($F$1&amp;dbP!$Q$2&amp;":"&amp;dbP!$Q$2),IF(OR($I73=$J73,"  "&amp;$I73=$J73),"*",RIGHT($J73,LEN($J73)-4)),INDIRECT($F$1&amp;dbP!$AC$2&amp;":"&amp;dbP!$AC$2),RepP!$J$3)</f>
        <v>0</v>
      </c>
      <c r="AL73" s="1">
        <f ca="1">SUMIFS(INDIRECT($F$1&amp;$F73&amp;":"&amp;$F73),INDIRECT($F$1&amp;dbP!$D$2&amp;":"&amp;dbP!$D$2),"&gt;="&amp;AL$6,INDIRECT($F$1&amp;dbP!$D$2&amp;":"&amp;dbP!$D$2),"&lt;="&amp;AL$7,INDIRECT($F$1&amp;dbP!$O$2&amp;":"&amp;dbP!$O$2),$H73,INDIRECT($F$1&amp;dbP!$P$2&amp;":"&amp;dbP!$P$2),IF($I73=$J73,"*",$I73),INDIRECT($F$1&amp;dbP!$Q$2&amp;":"&amp;dbP!$Q$2),IF(OR($I73=$J73,"  "&amp;$I73=$J73),"*",RIGHT($J73,LEN($J73)-4)),INDIRECT($F$1&amp;dbP!$AC$2&amp;":"&amp;dbP!$AC$2),RepP!$J$3)</f>
        <v>0</v>
      </c>
      <c r="AM73" s="1">
        <f ca="1">SUMIFS(INDIRECT($F$1&amp;$F73&amp;":"&amp;$F73),INDIRECT($F$1&amp;dbP!$D$2&amp;":"&amp;dbP!$D$2),"&gt;="&amp;AM$6,INDIRECT($F$1&amp;dbP!$D$2&amp;":"&amp;dbP!$D$2),"&lt;="&amp;AM$7,INDIRECT($F$1&amp;dbP!$O$2&amp;":"&amp;dbP!$O$2),$H73,INDIRECT($F$1&amp;dbP!$P$2&amp;":"&amp;dbP!$P$2),IF($I73=$J73,"*",$I73),INDIRECT($F$1&amp;dbP!$Q$2&amp;":"&amp;dbP!$Q$2),IF(OR($I73=$J73,"  "&amp;$I73=$J73),"*",RIGHT($J73,LEN($J73)-4)),INDIRECT($F$1&amp;dbP!$AC$2&amp;":"&amp;dbP!$AC$2),RepP!$J$3)</f>
        <v>0</v>
      </c>
      <c r="AN73" s="1">
        <f ca="1">SUMIFS(INDIRECT($F$1&amp;$F73&amp;":"&amp;$F73),INDIRECT($F$1&amp;dbP!$D$2&amp;":"&amp;dbP!$D$2),"&gt;="&amp;AN$6,INDIRECT($F$1&amp;dbP!$D$2&amp;":"&amp;dbP!$D$2),"&lt;="&amp;AN$7,INDIRECT($F$1&amp;dbP!$O$2&amp;":"&amp;dbP!$O$2),$H73,INDIRECT($F$1&amp;dbP!$P$2&amp;":"&amp;dbP!$P$2),IF($I73=$J73,"*",$I73),INDIRECT($F$1&amp;dbP!$Q$2&amp;":"&amp;dbP!$Q$2),IF(OR($I73=$J73,"  "&amp;$I73=$J73),"*",RIGHT($J73,LEN($J73)-4)),INDIRECT($F$1&amp;dbP!$AC$2&amp;":"&amp;dbP!$AC$2),RepP!$J$3)</f>
        <v>0</v>
      </c>
      <c r="AO73" s="1">
        <f ca="1">SUMIFS(INDIRECT($F$1&amp;$F73&amp;":"&amp;$F73),INDIRECT($F$1&amp;dbP!$D$2&amp;":"&amp;dbP!$D$2),"&gt;="&amp;AO$6,INDIRECT($F$1&amp;dbP!$D$2&amp;":"&amp;dbP!$D$2),"&lt;="&amp;AO$7,INDIRECT($F$1&amp;dbP!$O$2&amp;":"&amp;dbP!$O$2),$H73,INDIRECT($F$1&amp;dbP!$P$2&amp;":"&amp;dbP!$P$2),IF($I73=$J73,"*",$I73),INDIRECT($F$1&amp;dbP!$Q$2&amp;":"&amp;dbP!$Q$2),IF(OR($I73=$J73,"  "&amp;$I73=$J73),"*",RIGHT($J73,LEN($J73)-4)),INDIRECT($F$1&amp;dbP!$AC$2&amp;":"&amp;dbP!$AC$2),RepP!$J$3)</f>
        <v>0</v>
      </c>
      <c r="AP73" s="1">
        <f ca="1">SUMIFS(INDIRECT($F$1&amp;$F73&amp;":"&amp;$F73),INDIRECT($F$1&amp;dbP!$D$2&amp;":"&amp;dbP!$D$2),"&gt;="&amp;AP$6,INDIRECT($F$1&amp;dbP!$D$2&amp;":"&amp;dbP!$D$2),"&lt;="&amp;AP$7,INDIRECT($F$1&amp;dbP!$O$2&amp;":"&amp;dbP!$O$2),$H73,INDIRECT($F$1&amp;dbP!$P$2&amp;":"&amp;dbP!$P$2),IF($I73=$J73,"*",$I73),INDIRECT($F$1&amp;dbP!$Q$2&amp;":"&amp;dbP!$Q$2),IF(OR($I73=$J73,"  "&amp;$I73=$J73),"*",RIGHT($J73,LEN($J73)-4)),INDIRECT($F$1&amp;dbP!$AC$2&amp;":"&amp;dbP!$AC$2),RepP!$J$3)</f>
        <v>0</v>
      </c>
      <c r="AQ73" s="1">
        <f ca="1">SUMIFS(INDIRECT($F$1&amp;$F73&amp;":"&amp;$F73),INDIRECT($F$1&amp;dbP!$D$2&amp;":"&amp;dbP!$D$2),"&gt;="&amp;AQ$6,INDIRECT($F$1&amp;dbP!$D$2&amp;":"&amp;dbP!$D$2),"&lt;="&amp;AQ$7,INDIRECT($F$1&amp;dbP!$O$2&amp;":"&amp;dbP!$O$2),$H73,INDIRECT($F$1&amp;dbP!$P$2&amp;":"&amp;dbP!$P$2),IF($I73=$J73,"*",$I73),INDIRECT($F$1&amp;dbP!$Q$2&amp;":"&amp;dbP!$Q$2),IF(OR($I73=$J73,"  "&amp;$I73=$J73),"*",RIGHT($J73,LEN($J73)-4)),INDIRECT($F$1&amp;dbP!$AC$2&amp;":"&amp;dbP!$AC$2),RepP!$J$3)</f>
        <v>0</v>
      </c>
      <c r="AR73" s="1">
        <f ca="1">SUMIFS(INDIRECT($F$1&amp;$F73&amp;":"&amp;$F73),INDIRECT($F$1&amp;dbP!$D$2&amp;":"&amp;dbP!$D$2),"&gt;="&amp;AR$6,INDIRECT($F$1&amp;dbP!$D$2&amp;":"&amp;dbP!$D$2),"&lt;="&amp;AR$7,INDIRECT($F$1&amp;dbP!$O$2&amp;":"&amp;dbP!$O$2),$H73,INDIRECT($F$1&amp;dbP!$P$2&amp;":"&amp;dbP!$P$2),IF($I73=$J73,"*",$I73),INDIRECT($F$1&amp;dbP!$Q$2&amp;":"&amp;dbP!$Q$2),IF(OR($I73=$J73,"  "&amp;$I73=$J73),"*",RIGHT($J73,LEN($J73)-4)),INDIRECT($F$1&amp;dbP!$AC$2&amp;":"&amp;dbP!$AC$2),RepP!$J$3)</f>
        <v>0</v>
      </c>
      <c r="AS73" s="1">
        <f ca="1">SUMIFS(INDIRECT($F$1&amp;$F73&amp;":"&amp;$F73),INDIRECT($F$1&amp;dbP!$D$2&amp;":"&amp;dbP!$D$2),"&gt;="&amp;AS$6,INDIRECT($F$1&amp;dbP!$D$2&amp;":"&amp;dbP!$D$2),"&lt;="&amp;AS$7,INDIRECT($F$1&amp;dbP!$O$2&amp;":"&amp;dbP!$O$2),$H73,INDIRECT($F$1&amp;dbP!$P$2&amp;":"&amp;dbP!$P$2),IF($I73=$J73,"*",$I73),INDIRECT($F$1&amp;dbP!$Q$2&amp;":"&amp;dbP!$Q$2),IF(OR($I73=$J73,"  "&amp;$I73=$J73),"*",RIGHT($J73,LEN($J73)-4)),INDIRECT($F$1&amp;dbP!$AC$2&amp;":"&amp;dbP!$AC$2),RepP!$J$3)</f>
        <v>0</v>
      </c>
      <c r="AT73" s="1">
        <f ca="1">SUMIFS(INDIRECT($F$1&amp;$F73&amp;":"&amp;$F73),INDIRECT($F$1&amp;dbP!$D$2&amp;":"&amp;dbP!$D$2),"&gt;="&amp;AT$6,INDIRECT($F$1&amp;dbP!$D$2&amp;":"&amp;dbP!$D$2),"&lt;="&amp;AT$7,INDIRECT($F$1&amp;dbP!$O$2&amp;":"&amp;dbP!$O$2),$H73,INDIRECT($F$1&amp;dbP!$P$2&amp;":"&amp;dbP!$P$2),IF($I73=$J73,"*",$I73),INDIRECT($F$1&amp;dbP!$Q$2&amp;":"&amp;dbP!$Q$2),IF(OR($I73=$J73,"  "&amp;$I73=$J73),"*",RIGHT($J73,LEN($J73)-4)),INDIRECT($F$1&amp;dbP!$AC$2&amp;":"&amp;dbP!$AC$2),RepP!$J$3)</f>
        <v>0</v>
      </c>
      <c r="AU73" s="1">
        <f ca="1">SUMIFS(INDIRECT($F$1&amp;$F73&amp;":"&amp;$F73),INDIRECT($F$1&amp;dbP!$D$2&amp;":"&amp;dbP!$D$2),"&gt;="&amp;AU$6,INDIRECT($F$1&amp;dbP!$D$2&amp;":"&amp;dbP!$D$2),"&lt;="&amp;AU$7,INDIRECT($F$1&amp;dbP!$O$2&amp;":"&amp;dbP!$O$2),$H73,INDIRECT($F$1&amp;dbP!$P$2&amp;":"&amp;dbP!$P$2),IF($I73=$J73,"*",$I73),INDIRECT($F$1&amp;dbP!$Q$2&amp;":"&amp;dbP!$Q$2),IF(OR($I73=$J73,"  "&amp;$I73=$J73),"*",RIGHT($J73,LEN($J73)-4)),INDIRECT($F$1&amp;dbP!$AC$2&amp;":"&amp;dbP!$AC$2),RepP!$J$3)</f>
        <v>0</v>
      </c>
      <c r="AV73" s="1">
        <f ca="1">SUMIFS(INDIRECT($F$1&amp;$F73&amp;":"&amp;$F73),INDIRECT($F$1&amp;dbP!$D$2&amp;":"&amp;dbP!$D$2),"&gt;="&amp;AV$6,INDIRECT($F$1&amp;dbP!$D$2&amp;":"&amp;dbP!$D$2),"&lt;="&amp;AV$7,INDIRECT($F$1&amp;dbP!$O$2&amp;":"&amp;dbP!$O$2),$H73,INDIRECT($F$1&amp;dbP!$P$2&amp;":"&amp;dbP!$P$2),IF($I73=$J73,"*",$I73),INDIRECT($F$1&amp;dbP!$Q$2&amp;":"&amp;dbP!$Q$2),IF(OR($I73=$J73,"  "&amp;$I73=$J73),"*",RIGHT($J73,LEN($J73)-4)),INDIRECT($F$1&amp;dbP!$AC$2&amp;":"&amp;dbP!$AC$2),RepP!$J$3)</f>
        <v>0</v>
      </c>
      <c r="AW73" s="1">
        <f ca="1">SUMIFS(INDIRECT($F$1&amp;$F73&amp;":"&amp;$F73),INDIRECT($F$1&amp;dbP!$D$2&amp;":"&amp;dbP!$D$2),"&gt;="&amp;AW$6,INDIRECT($F$1&amp;dbP!$D$2&amp;":"&amp;dbP!$D$2),"&lt;="&amp;AW$7,INDIRECT($F$1&amp;dbP!$O$2&amp;":"&amp;dbP!$O$2),$H73,INDIRECT($F$1&amp;dbP!$P$2&amp;":"&amp;dbP!$P$2),IF($I73=$J73,"*",$I73),INDIRECT($F$1&amp;dbP!$Q$2&amp;":"&amp;dbP!$Q$2),IF(OR($I73=$J73,"  "&amp;$I73=$J73),"*",RIGHT($J73,LEN($J73)-4)),INDIRECT($F$1&amp;dbP!$AC$2&amp;":"&amp;dbP!$AC$2),RepP!$J$3)</f>
        <v>0</v>
      </c>
      <c r="AX73" s="1">
        <f ca="1">SUMIFS(INDIRECT($F$1&amp;$F73&amp;":"&amp;$F73),INDIRECT($F$1&amp;dbP!$D$2&amp;":"&amp;dbP!$D$2),"&gt;="&amp;AX$6,INDIRECT($F$1&amp;dbP!$D$2&amp;":"&amp;dbP!$D$2),"&lt;="&amp;AX$7,INDIRECT($F$1&amp;dbP!$O$2&amp;":"&amp;dbP!$O$2),$H73,INDIRECT($F$1&amp;dbP!$P$2&amp;":"&amp;dbP!$P$2),IF($I73=$J73,"*",$I73),INDIRECT($F$1&amp;dbP!$Q$2&amp;":"&amp;dbP!$Q$2),IF(OR($I73=$J73,"  "&amp;$I73=$J73),"*",RIGHT($J73,LEN($J73)-4)),INDIRECT($F$1&amp;dbP!$AC$2&amp;":"&amp;dbP!$AC$2),RepP!$J$3)</f>
        <v>0</v>
      </c>
      <c r="AY73" s="1">
        <f ca="1">SUMIFS(INDIRECT($F$1&amp;$F73&amp;":"&amp;$F73),INDIRECT($F$1&amp;dbP!$D$2&amp;":"&amp;dbP!$D$2),"&gt;="&amp;AY$6,INDIRECT($F$1&amp;dbP!$D$2&amp;":"&amp;dbP!$D$2),"&lt;="&amp;AY$7,INDIRECT($F$1&amp;dbP!$O$2&amp;":"&amp;dbP!$O$2),$H73,INDIRECT($F$1&amp;dbP!$P$2&amp;":"&amp;dbP!$P$2),IF($I73=$J73,"*",$I73),INDIRECT($F$1&amp;dbP!$Q$2&amp;":"&amp;dbP!$Q$2),IF(OR($I73=$J73,"  "&amp;$I73=$J73),"*",RIGHT($J73,LEN($J73)-4)),INDIRECT($F$1&amp;dbP!$AC$2&amp;":"&amp;dbP!$AC$2),RepP!$J$3)</f>
        <v>0</v>
      </c>
      <c r="AZ73" s="1">
        <f ca="1">SUMIFS(INDIRECT($F$1&amp;$F73&amp;":"&amp;$F73),INDIRECT($F$1&amp;dbP!$D$2&amp;":"&amp;dbP!$D$2),"&gt;="&amp;AZ$6,INDIRECT($F$1&amp;dbP!$D$2&amp;":"&amp;dbP!$D$2),"&lt;="&amp;AZ$7,INDIRECT($F$1&amp;dbP!$O$2&amp;":"&amp;dbP!$O$2),$H73,INDIRECT($F$1&amp;dbP!$P$2&amp;":"&amp;dbP!$P$2),IF($I73=$J73,"*",$I73),INDIRECT($F$1&amp;dbP!$Q$2&amp;":"&amp;dbP!$Q$2),IF(OR($I73=$J73,"  "&amp;$I73=$J73),"*",RIGHT($J73,LEN($J73)-4)),INDIRECT($F$1&amp;dbP!$AC$2&amp;":"&amp;dbP!$AC$2),RepP!$J$3)</f>
        <v>0</v>
      </c>
      <c r="BA73" s="1">
        <f ca="1">SUMIFS(INDIRECT($F$1&amp;$F73&amp;":"&amp;$F73),INDIRECT($F$1&amp;dbP!$D$2&amp;":"&amp;dbP!$D$2),"&gt;="&amp;BA$6,INDIRECT($F$1&amp;dbP!$D$2&amp;":"&amp;dbP!$D$2),"&lt;="&amp;BA$7,INDIRECT($F$1&amp;dbP!$O$2&amp;":"&amp;dbP!$O$2),$H73,INDIRECT($F$1&amp;dbP!$P$2&amp;":"&amp;dbP!$P$2),IF($I73=$J73,"*",$I73),INDIRECT($F$1&amp;dbP!$Q$2&amp;":"&amp;dbP!$Q$2),IF(OR($I73=$J73,"  "&amp;$I73=$J73),"*",RIGHT($J73,LEN($J73)-4)),INDIRECT($F$1&amp;dbP!$AC$2&amp;":"&amp;dbP!$AC$2),RepP!$J$3)</f>
        <v>0</v>
      </c>
      <c r="BB73" s="1">
        <f ca="1">SUMIFS(INDIRECT($F$1&amp;$F73&amp;":"&amp;$F73),INDIRECT($F$1&amp;dbP!$D$2&amp;":"&amp;dbP!$D$2),"&gt;="&amp;BB$6,INDIRECT($F$1&amp;dbP!$D$2&amp;":"&amp;dbP!$D$2),"&lt;="&amp;BB$7,INDIRECT($F$1&amp;dbP!$O$2&amp;":"&amp;dbP!$O$2),$H73,INDIRECT($F$1&amp;dbP!$P$2&amp;":"&amp;dbP!$P$2),IF($I73=$J73,"*",$I73),INDIRECT($F$1&amp;dbP!$Q$2&amp;":"&amp;dbP!$Q$2),IF(OR($I73=$J73,"  "&amp;$I73=$J73),"*",RIGHT($J73,LEN($J73)-4)),INDIRECT($F$1&amp;dbP!$AC$2&amp;":"&amp;dbP!$AC$2),RepP!$J$3)</f>
        <v>0</v>
      </c>
      <c r="BC73" s="1">
        <f ca="1">SUMIFS(INDIRECT($F$1&amp;$F73&amp;":"&amp;$F73),INDIRECT($F$1&amp;dbP!$D$2&amp;":"&amp;dbP!$D$2),"&gt;="&amp;BC$6,INDIRECT($F$1&amp;dbP!$D$2&amp;":"&amp;dbP!$D$2),"&lt;="&amp;BC$7,INDIRECT($F$1&amp;dbP!$O$2&amp;":"&amp;dbP!$O$2),$H73,INDIRECT($F$1&amp;dbP!$P$2&amp;":"&amp;dbP!$P$2),IF($I73=$J73,"*",$I73),INDIRECT($F$1&amp;dbP!$Q$2&amp;":"&amp;dbP!$Q$2),IF(OR($I73=$J73,"  "&amp;$I73=$J73),"*",RIGHT($J73,LEN($J73)-4)),INDIRECT($F$1&amp;dbP!$AC$2&amp;":"&amp;dbP!$AC$2),RepP!$J$3)</f>
        <v>0</v>
      </c>
      <c r="BD73" s="1">
        <f ca="1">SUMIFS(INDIRECT($F$1&amp;$F73&amp;":"&amp;$F73),INDIRECT($F$1&amp;dbP!$D$2&amp;":"&amp;dbP!$D$2),"&gt;="&amp;BD$6,INDIRECT($F$1&amp;dbP!$D$2&amp;":"&amp;dbP!$D$2),"&lt;="&amp;BD$7,INDIRECT($F$1&amp;dbP!$O$2&amp;":"&amp;dbP!$O$2),$H73,INDIRECT($F$1&amp;dbP!$P$2&amp;":"&amp;dbP!$P$2),IF($I73=$J73,"*",$I73),INDIRECT($F$1&amp;dbP!$Q$2&amp;":"&amp;dbP!$Q$2),IF(OR($I73=$J73,"  "&amp;$I73=$J73),"*",RIGHT($J73,LEN($J73)-4)),INDIRECT($F$1&amp;dbP!$AC$2&amp;":"&amp;dbP!$AC$2),RepP!$J$3)</f>
        <v>0</v>
      </c>
      <c r="BE73" s="1">
        <f ca="1">SUMIFS(INDIRECT($F$1&amp;$F73&amp;":"&amp;$F73),INDIRECT($F$1&amp;dbP!$D$2&amp;":"&amp;dbP!$D$2),"&gt;="&amp;BE$6,INDIRECT($F$1&amp;dbP!$D$2&amp;":"&amp;dbP!$D$2),"&lt;="&amp;BE$7,INDIRECT($F$1&amp;dbP!$O$2&amp;":"&amp;dbP!$O$2),$H73,INDIRECT($F$1&amp;dbP!$P$2&amp;":"&amp;dbP!$P$2),IF($I73=$J73,"*",$I73),INDIRECT($F$1&amp;dbP!$Q$2&amp;":"&amp;dbP!$Q$2),IF(OR($I73=$J73,"  "&amp;$I73=$J73),"*",RIGHT($J73,LEN($J73)-4)),INDIRECT($F$1&amp;dbP!$AC$2&amp;":"&amp;dbP!$AC$2),RepP!$J$3)</f>
        <v>0</v>
      </c>
    </row>
    <row r="74" spans="2:57" x14ac:dyDescent="0.3">
      <c r="B74" s="1">
        <f>MAX(B$54:B73)+1</f>
        <v>35</v>
      </c>
      <c r="F74" s="1" t="str">
        <f ca="1">INDIRECT($B$1&amp;Items!H$2&amp;$B74)</f>
        <v>Y</v>
      </c>
      <c r="H74" s="13" t="str">
        <f ca="1">INDIRECT($B$1&amp;Items!E$2&amp;$B74)</f>
        <v>Начисление себестоимостных затрат</v>
      </c>
      <c r="I74" s="13" t="str">
        <f ca="1">IF(INDIRECT($B$1&amp;Items!F$2&amp;$B74)="",H74,INDIRECT($B$1&amp;Items!F$2&amp;$B74))</f>
        <v>Начисление затрат этапа-2 бизнес-процесса</v>
      </c>
      <c r="J74" s="1" t="str">
        <f ca="1">IF(INDIRECT($B$1&amp;Items!G$2&amp;$B74)="",IF(H74&lt;&gt;I74,"  "&amp;I74,I74),"    "&amp;INDIRECT($B$1&amp;Items!G$2&amp;$B74))</f>
        <v xml:space="preserve">    Производственные затраты-5</v>
      </c>
      <c r="S74" s="1">
        <f ca="1">SUM($U74:INDIRECT(ADDRESS(ROW(),SUMIFS($1:$1,$5:$5,MAX($5:$5)))))</f>
        <v>0</v>
      </c>
      <c r="V74" s="1">
        <f ca="1">SUMIFS(INDIRECT($F$1&amp;$F74&amp;":"&amp;$F74),INDIRECT($F$1&amp;dbP!$D$2&amp;":"&amp;dbP!$D$2),"&gt;="&amp;V$6,INDIRECT($F$1&amp;dbP!$D$2&amp;":"&amp;dbP!$D$2),"&lt;="&amp;V$7,INDIRECT($F$1&amp;dbP!$O$2&amp;":"&amp;dbP!$O$2),$H74,INDIRECT($F$1&amp;dbP!$P$2&amp;":"&amp;dbP!$P$2),IF($I74=$J74,"*",$I74),INDIRECT($F$1&amp;dbP!$Q$2&amp;":"&amp;dbP!$Q$2),IF(OR($I74=$J74,"  "&amp;$I74=$J74),"*",RIGHT($J74,LEN($J74)-4)),INDIRECT($F$1&amp;dbP!$AC$2&amp;":"&amp;dbP!$AC$2),RepP!$J$3)</f>
        <v>0</v>
      </c>
      <c r="W74" s="1">
        <f ca="1">SUMIFS(INDIRECT($F$1&amp;$F74&amp;":"&amp;$F74),INDIRECT($F$1&amp;dbP!$D$2&amp;":"&amp;dbP!$D$2),"&gt;="&amp;W$6,INDIRECT($F$1&amp;dbP!$D$2&amp;":"&amp;dbP!$D$2),"&lt;="&amp;W$7,INDIRECT($F$1&amp;dbP!$O$2&amp;":"&amp;dbP!$O$2),$H74,INDIRECT($F$1&amp;dbP!$P$2&amp;":"&amp;dbP!$P$2),IF($I74=$J74,"*",$I74),INDIRECT($F$1&amp;dbP!$Q$2&amp;":"&amp;dbP!$Q$2),IF(OR($I74=$J74,"  "&amp;$I74=$J74),"*",RIGHT($J74,LEN($J74)-4)),INDIRECT($F$1&amp;dbP!$AC$2&amp;":"&amp;dbP!$AC$2),RepP!$J$3)</f>
        <v>0</v>
      </c>
      <c r="X74" s="1">
        <f ca="1">SUMIFS(INDIRECT($F$1&amp;$F74&amp;":"&amp;$F74),INDIRECT($F$1&amp;dbP!$D$2&amp;":"&amp;dbP!$D$2),"&gt;="&amp;X$6,INDIRECT($F$1&amp;dbP!$D$2&amp;":"&amp;dbP!$D$2),"&lt;="&amp;X$7,INDIRECT($F$1&amp;dbP!$O$2&amp;":"&amp;dbP!$O$2),$H74,INDIRECT($F$1&amp;dbP!$P$2&amp;":"&amp;dbP!$P$2),IF($I74=$J74,"*",$I74),INDIRECT($F$1&amp;dbP!$Q$2&amp;":"&amp;dbP!$Q$2),IF(OR($I74=$J74,"  "&amp;$I74=$J74),"*",RIGHT($J74,LEN($J74)-4)),INDIRECT($F$1&amp;dbP!$AC$2&amp;":"&amp;dbP!$AC$2),RepP!$J$3)</f>
        <v>0</v>
      </c>
      <c r="Y74" s="1">
        <f ca="1">SUMIFS(INDIRECT($F$1&amp;$F74&amp;":"&amp;$F74),INDIRECT($F$1&amp;dbP!$D$2&amp;":"&amp;dbP!$D$2),"&gt;="&amp;Y$6,INDIRECT($F$1&amp;dbP!$D$2&amp;":"&amp;dbP!$D$2),"&lt;="&amp;Y$7,INDIRECT($F$1&amp;dbP!$O$2&amp;":"&amp;dbP!$O$2),$H74,INDIRECT($F$1&amp;dbP!$P$2&amp;":"&amp;dbP!$P$2),IF($I74=$J74,"*",$I74),INDIRECT($F$1&amp;dbP!$Q$2&amp;":"&amp;dbP!$Q$2),IF(OR($I74=$J74,"  "&amp;$I74=$J74),"*",RIGHT($J74,LEN($J74)-4)),INDIRECT($F$1&amp;dbP!$AC$2&amp;":"&amp;dbP!$AC$2),RepP!$J$3)</f>
        <v>0</v>
      </c>
      <c r="Z74" s="1">
        <f ca="1">SUMIFS(INDIRECT($F$1&amp;$F74&amp;":"&amp;$F74),INDIRECT($F$1&amp;dbP!$D$2&amp;":"&amp;dbP!$D$2),"&gt;="&amp;Z$6,INDIRECT($F$1&amp;dbP!$D$2&amp;":"&amp;dbP!$D$2),"&lt;="&amp;Z$7,INDIRECT($F$1&amp;dbP!$O$2&amp;":"&amp;dbP!$O$2),$H74,INDIRECT($F$1&amp;dbP!$P$2&amp;":"&amp;dbP!$P$2),IF($I74=$J74,"*",$I74),INDIRECT($F$1&amp;dbP!$Q$2&amp;":"&amp;dbP!$Q$2),IF(OR($I74=$J74,"  "&amp;$I74=$J74),"*",RIGHT($J74,LEN($J74)-4)),INDIRECT($F$1&amp;dbP!$AC$2&amp;":"&amp;dbP!$AC$2),RepP!$J$3)</f>
        <v>0</v>
      </c>
      <c r="AA74" s="1">
        <f ca="1">SUMIFS(INDIRECT($F$1&amp;$F74&amp;":"&amp;$F74),INDIRECT($F$1&amp;dbP!$D$2&amp;":"&amp;dbP!$D$2),"&gt;="&amp;AA$6,INDIRECT($F$1&amp;dbP!$D$2&amp;":"&amp;dbP!$D$2),"&lt;="&amp;AA$7,INDIRECT($F$1&amp;dbP!$O$2&amp;":"&amp;dbP!$O$2),$H74,INDIRECT($F$1&amp;dbP!$P$2&amp;":"&amp;dbP!$P$2),IF($I74=$J74,"*",$I74),INDIRECT($F$1&amp;dbP!$Q$2&amp;":"&amp;dbP!$Q$2),IF(OR($I74=$J74,"  "&amp;$I74=$J74),"*",RIGHT($J74,LEN($J74)-4)),INDIRECT($F$1&amp;dbP!$AC$2&amp;":"&amp;dbP!$AC$2),RepP!$J$3)</f>
        <v>0</v>
      </c>
      <c r="AB74" s="1">
        <f ca="1">SUMIFS(INDIRECT($F$1&amp;$F74&amp;":"&amp;$F74),INDIRECT($F$1&amp;dbP!$D$2&amp;":"&amp;dbP!$D$2),"&gt;="&amp;AB$6,INDIRECT($F$1&amp;dbP!$D$2&amp;":"&amp;dbP!$D$2),"&lt;="&amp;AB$7,INDIRECT($F$1&amp;dbP!$O$2&amp;":"&amp;dbP!$O$2),$H74,INDIRECT($F$1&amp;dbP!$P$2&amp;":"&amp;dbP!$P$2),IF($I74=$J74,"*",$I74),INDIRECT($F$1&amp;dbP!$Q$2&amp;":"&amp;dbP!$Q$2),IF(OR($I74=$J74,"  "&amp;$I74=$J74),"*",RIGHT($J74,LEN($J74)-4)),INDIRECT($F$1&amp;dbP!$AC$2&amp;":"&amp;dbP!$AC$2),RepP!$J$3)</f>
        <v>0</v>
      </c>
      <c r="AC74" s="1">
        <f ca="1">SUMIFS(INDIRECT($F$1&amp;$F74&amp;":"&amp;$F74),INDIRECT($F$1&amp;dbP!$D$2&amp;":"&amp;dbP!$D$2),"&gt;="&amp;AC$6,INDIRECT($F$1&amp;dbP!$D$2&amp;":"&amp;dbP!$D$2),"&lt;="&amp;AC$7,INDIRECT($F$1&amp;dbP!$O$2&amp;":"&amp;dbP!$O$2),$H74,INDIRECT($F$1&amp;dbP!$P$2&amp;":"&amp;dbP!$P$2),IF($I74=$J74,"*",$I74),INDIRECT($F$1&amp;dbP!$Q$2&amp;":"&amp;dbP!$Q$2),IF(OR($I74=$J74,"  "&amp;$I74=$J74),"*",RIGHT($J74,LEN($J74)-4)),INDIRECT($F$1&amp;dbP!$AC$2&amp;":"&amp;dbP!$AC$2),RepP!$J$3)</f>
        <v>0</v>
      </c>
      <c r="AD74" s="1">
        <f ca="1">SUMIFS(INDIRECT($F$1&amp;$F74&amp;":"&amp;$F74),INDIRECT($F$1&amp;dbP!$D$2&amp;":"&amp;dbP!$D$2),"&gt;="&amp;AD$6,INDIRECT($F$1&amp;dbP!$D$2&amp;":"&amp;dbP!$D$2),"&lt;="&amp;AD$7,INDIRECT($F$1&amp;dbP!$O$2&amp;":"&amp;dbP!$O$2),$H74,INDIRECT($F$1&amp;dbP!$P$2&amp;":"&amp;dbP!$P$2),IF($I74=$J74,"*",$I74),INDIRECT($F$1&amp;dbP!$Q$2&amp;":"&amp;dbP!$Q$2),IF(OR($I74=$J74,"  "&amp;$I74=$J74),"*",RIGHT($J74,LEN($J74)-4)),INDIRECT($F$1&amp;dbP!$AC$2&amp;":"&amp;dbP!$AC$2),RepP!$J$3)</f>
        <v>0</v>
      </c>
      <c r="AE74" s="1">
        <f ca="1">SUMIFS(INDIRECT($F$1&amp;$F74&amp;":"&amp;$F74),INDIRECT($F$1&amp;dbP!$D$2&amp;":"&amp;dbP!$D$2),"&gt;="&amp;AE$6,INDIRECT($F$1&amp;dbP!$D$2&amp;":"&amp;dbP!$D$2),"&lt;="&amp;AE$7,INDIRECT($F$1&amp;dbP!$O$2&amp;":"&amp;dbP!$O$2),$H74,INDIRECT($F$1&amp;dbP!$P$2&amp;":"&amp;dbP!$P$2),IF($I74=$J74,"*",$I74),INDIRECT($F$1&amp;dbP!$Q$2&amp;":"&amp;dbP!$Q$2),IF(OR($I74=$J74,"  "&amp;$I74=$J74),"*",RIGHT($J74,LEN($J74)-4)),INDIRECT($F$1&amp;dbP!$AC$2&amp;":"&amp;dbP!$AC$2),RepP!$J$3)</f>
        <v>0</v>
      </c>
      <c r="AF74" s="1">
        <f ca="1">SUMIFS(INDIRECT($F$1&amp;$F74&amp;":"&amp;$F74),INDIRECT($F$1&amp;dbP!$D$2&amp;":"&amp;dbP!$D$2),"&gt;="&amp;AF$6,INDIRECT($F$1&amp;dbP!$D$2&amp;":"&amp;dbP!$D$2),"&lt;="&amp;AF$7,INDIRECT($F$1&amp;dbP!$O$2&amp;":"&amp;dbP!$O$2),$H74,INDIRECT($F$1&amp;dbP!$P$2&amp;":"&amp;dbP!$P$2),IF($I74=$J74,"*",$I74),INDIRECT($F$1&amp;dbP!$Q$2&amp;":"&amp;dbP!$Q$2),IF(OR($I74=$J74,"  "&amp;$I74=$J74),"*",RIGHT($J74,LEN($J74)-4)),INDIRECT($F$1&amp;dbP!$AC$2&amp;":"&amp;dbP!$AC$2),RepP!$J$3)</f>
        <v>0</v>
      </c>
      <c r="AG74" s="1">
        <f ca="1">SUMIFS(INDIRECT($F$1&amp;$F74&amp;":"&amp;$F74),INDIRECT($F$1&amp;dbP!$D$2&amp;":"&amp;dbP!$D$2),"&gt;="&amp;AG$6,INDIRECT($F$1&amp;dbP!$D$2&amp;":"&amp;dbP!$D$2),"&lt;="&amp;AG$7,INDIRECT($F$1&amp;dbP!$O$2&amp;":"&amp;dbP!$O$2),$H74,INDIRECT($F$1&amp;dbP!$P$2&amp;":"&amp;dbP!$P$2),IF($I74=$J74,"*",$I74),INDIRECT($F$1&amp;dbP!$Q$2&amp;":"&amp;dbP!$Q$2),IF(OR($I74=$J74,"  "&amp;$I74=$J74),"*",RIGHT($J74,LEN($J74)-4)),INDIRECT($F$1&amp;dbP!$AC$2&amp;":"&amp;dbP!$AC$2),RepP!$J$3)</f>
        <v>0</v>
      </c>
      <c r="AH74" s="1">
        <f ca="1">SUMIFS(INDIRECT($F$1&amp;$F74&amp;":"&amp;$F74),INDIRECT($F$1&amp;dbP!$D$2&amp;":"&amp;dbP!$D$2),"&gt;="&amp;AH$6,INDIRECT($F$1&amp;dbP!$D$2&amp;":"&amp;dbP!$D$2),"&lt;="&amp;AH$7,INDIRECT($F$1&amp;dbP!$O$2&amp;":"&amp;dbP!$O$2),$H74,INDIRECT($F$1&amp;dbP!$P$2&amp;":"&amp;dbP!$P$2),IF($I74=$J74,"*",$I74),INDIRECT($F$1&amp;dbP!$Q$2&amp;":"&amp;dbP!$Q$2),IF(OR($I74=$J74,"  "&amp;$I74=$J74),"*",RIGHT($J74,LEN($J74)-4)),INDIRECT($F$1&amp;dbP!$AC$2&amp;":"&amp;dbP!$AC$2),RepP!$J$3)</f>
        <v>0</v>
      </c>
      <c r="AI74" s="1">
        <f ca="1">SUMIFS(INDIRECT($F$1&amp;$F74&amp;":"&amp;$F74),INDIRECT($F$1&amp;dbP!$D$2&amp;":"&amp;dbP!$D$2),"&gt;="&amp;AI$6,INDIRECT($F$1&amp;dbP!$D$2&amp;":"&amp;dbP!$D$2),"&lt;="&amp;AI$7,INDIRECT($F$1&amp;dbP!$O$2&amp;":"&amp;dbP!$O$2),$H74,INDIRECT($F$1&amp;dbP!$P$2&amp;":"&amp;dbP!$P$2),IF($I74=$J74,"*",$I74),INDIRECT($F$1&amp;dbP!$Q$2&amp;":"&amp;dbP!$Q$2),IF(OR($I74=$J74,"  "&amp;$I74=$J74),"*",RIGHT($J74,LEN($J74)-4)),INDIRECT($F$1&amp;dbP!$AC$2&amp;":"&amp;dbP!$AC$2),RepP!$J$3)</f>
        <v>0</v>
      </c>
      <c r="AJ74" s="1">
        <f ca="1">SUMIFS(INDIRECT($F$1&amp;$F74&amp;":"&amp;$F74),INDIRECT($F$1&amp;dbP!$D$2&amp;":"&amp;dbP!$D$2),"&gt;="&amp;AJ$6,INDIRECT($F$1&amp;dbP!$D$2&amp;":"&amp;dbP!$D$2),"&lt;="&amp;AJ$7,INDIRECT($F$1&amp;dbP!$O$2&amp;":"&amp;dbP!$O$2),$H74,INDIRECT($F$1&amp;dbP!$P$2&amp;":"&amp;dbP!$P$2),IF($I74=$J74,"*",$I74),INDIRECT($F$1&amp;dbP!$Q$2&amp;":"&amp;dbP!$Q$2),IF(OR($I74=$J74,"  "&amp;$I74=$J74),"*",RIGHT($J74,LEN($J74)-4)),INDIRECT($F$1&amp;dbP!$AC$2&amp;":"&amp;dbP!$AC$2),RepP!$J$3)</f>
        <v>0</v>
      </c>
      <c r="AK74" s="1">
        <f ca="1">SUMIFS(INDIRECT($F$1&amp;$F74&amp;":"&amp;$F74),INDIRECT($F$1&amp;dbP!$D$2&amp;":"&amp;dbP!$D$2),"&gt;="&amp;AK$6,INDIRECT($F$1&amp;dbP!$D$2&amp;":"&amp;dbP!$D$2),"&lt;="&amp;AK$7,INDIRECT($F$1&amp;dbP!$O$2&amp;":"&amp;dbP!$O$2),$H74,INDIRECT($F$1&amp;dbP!$P$2&amp;":"&amp;dbP!$P$2),IF($I74=$J74,"*",$I74),INDIRECT($F$1&amp;dbP!$Q$2&amp;":"&amp;dbP!$Q$2),IF(OR($I74=$J74,"  "&amp;$I74=$J74),"*",RIGHT($J74,LEN($J74)-4)),INDIRECT($F$1&amp;dbP!$AC$2&amp;":"&amp;dbP!$AC$2),RepP!$J$3)</f>
        <v>0</v>
      </c>
      <c r="AL74" s="1">
        <f ca="1">SUMIFS(INDIRECT($F$1&amp;$F74&amp;":"&amp;$F74),INDIRECT($F$1&amp;dbP!$D$2&amp;":"&amp;dbP!$D$2),"&gt;="&amp;AL$6,INDIRECT($F$1&amp;dbP!$D$2&amp;":"&amp;dbP!$D$2),"&lt;="&amp;AL$7,INDIRECT($F$1&amp;dbP!$O$2&amp;":"&amp;dbP!$O$2),$H74,INDIRECT($F$1&amp;dbP!$P$2&amp;":"&amp;dbP!$P$2),IF($I74=$J74,"*",$I74),INDIRECT($F$1&amp;dbP!$Q$2&amp;":"&amp;dbP!$Q$2),IF(OR($I74=$J74,"  "&amp;$I74=$J74),"*",RIGHT($J74,LEN($J74)-4)),INDIRECT($F$1&amp;dbP!$AC$2&amp;":"&amp;dbP!$AC$2),RepP!$J$3)</f>
        <v>0</v>
      </c>
      <c r="AM74" s="1">
        <f ca="1">SUMIFS(INDIRECT($F$1&amp;$F74&amp;":"&amp;$F74),INDIRECT($F$1&amp;dbP!$D$2&amp;":"&amp;dbP!$D$2),"&gt;="&amp;AM$6,INDIRECT($F$1&amp;dbP!$D$2&amp;":"&amp;dbP!$D$2),"&lt;="&amp;AM$7,INDIRECT($F$1&amp;dbP!$O$2&amp;":"&amp;dbP!$O$2),$H74,INDIRECT($F$1&amp;dbP!$P$2&amp;":"&amp;dbP!$P$2),IF($I74=$J74,"*",$I74),INDIRECT($F$1&amp;dbP!$Q$2&amp;":"&amp;dbP!$Q$2),IF(OR($I74=$J74,"  "&amp;$I74=$J74),"*",RIGHT($J74,LEN($J74)-4)),INDIRECT($F$1&amp;dbP!$AC$2&amp;":"&amp;dbP!$AC$2),RepP!$J$3)</f>
        <v>0</v>
      </c>
      <c r="AN74" s="1">
        <f ca="1">SUMIFS(INDIRECT($F$1&amp;$F74&amp;":"&amp;$F74),INDIRECT($F$1&amp;dbP!$D$2&amp;":"&amp;dbP!$D$2),"&gt;="&amp;AN$6,INDIRECT($F$1&amp;dbP!$D$2&amp;":"&amp;dbP!$D$2),"&lt;="&amp;AN$7,INDIRECT($F$1&amp;dbP!$O$2&amp;":"&amp;dbP!$O$2),$H74,INDIRECT($F$1&amp;dbP!$P$2&amp;":"&amp;dbP!$P$2),IF($I74=$J74,"*",$I74),INDIRECT($F$1&amp;dbP!$Q$2&amp;":"&amp;dbP!$Q$2),IF(OR($I74=$J74,"  "&amp;$I74=$J74),"*",RIGHT($J74,LEN($J74)-4)),INDIRECT($F$1&amp;dbP!$AC$2&amp;":"&amp;dbP!$AC$2),RepP!$J$3)</f>
        <v>0</v>
      </c>
      <c r="AO74" s="1">
        <f ca="1">SUMIFS(INDIRECT($F$1&amp;$F74&amp;":"&amp;$F74),INDIRECT($F$1&amp;dbP!$D$2&amp;":"&amp;dbP!$D$2),"&gt;="&amp;AO$6,INDIRECT($F$1&amp;dbP!$D$2&amp;":"&amp;dbP!$D$2),"&lt;="&amp;AO$7,INDIRECT($F$1&amp;dbP!$O$2&amp;":"&amp;dbP!$O$2),$H74,INDIRECT($F$1&amp;dbP!$P$2&amp;":"&amp;dbP!$P$2),IF($I74=$J74,"*",$I74),INDIRECT($F$1&amp;dbP!$Q$2&amp;":"&amp;dbP!$Q$2),IF(OR($I74=$J74,"  "&amp;$I74=$J74),"*",RIGHT($J74,LEN($J74)-4)),INDIRECT($F$1&amp;dbP!$AC$2&amp;":"&amp;dbP!$AC$2),RepP!$J$3)</f>
        <v>0</v>
      </c>
      <c r="AP74" s="1">
        <f ca="1">SUMIFS(INDIRECT($F$1&amp;$F74&amp;":"&amp;$F74),INDIRECT($F$1&amp;dbP!$D$2&amp;":"&amp;dbP!$D$2),"&gt;="&amp;AP$6,INDIRECT($F$1&amp;dbP!$D$2&amp;":"&amp;dbP!$D$2),"&lt;="&amp;AP$7,INDIRECT($F$1&amp;dbP!$O$2&amp;":"&amp;dbP!$O$2),$H74,INDIRECT($F$1&amp;dbP!$P$2&amp;":"&amp;dbP!$P$2),IF($I74=$J74,"*",$I74),INDIRECT($F$1&amp;dbP!$Q$2&amp;":"&amp;dbP!$Q$2),IF(OR($I74=$J74,"  "&amp;$I74=$J74),"*",RIGHT($J74,LEN($J74)-4)),INDIRECT($F$1&amp;dbP!$AC$2&amp;":"&amp;dbP!$AC$2),RepP!$J$3)</f>
        <v>0</v>
      </c>
      <c r="AQ74" s="1">
        <f ca="1">SUMIFS(INDIRECT($F$1&amp;$F74&amp;":"&amp;$F74),INDIRECT($F$1&amp;dbP!$D$2&amp;":"&amp;dbP!$D$2),"&gt;="&amp;AQ$6,INDIRECT($F$1&amp;dbP!$D$2&amp;":"&amp;dbP!$D$2),"&lt;="&amp;AQ$7,INDIRECT($F$1&amp;dbP!$O$2&amp;":"&amp;dbP!$O$2),$H74,INDIRECT($F$1&amp;dbP!$P$2&amp;":"&amp;dbP!$P$2),IF($I74=$J74,"*",$I74),INDIRECT($F$1&amp;dbP!$Q$2&amp;":"&amp;dbP!$Q$2),IF(OR($I74=$J74,"  "&amp;$I74=$J74),"*",RIGHT($J74,LEN($J74)-4)),INDIRECT($F$1&amp;dbP!$AC$2&amp;":"&amp;dbP!$AC$2),RepP!$J$3)</f>
        <v>0</v>
      </c>
      <c r="AR74" s="1">
        <f ca="1">SUMIFS(INDIRECT($F$1&amp;$F74&amp;":"&amp;$F74),INDIRECT($F$1&amp;dbP!$D$2&amp;":"&amp;dbP!$D$2),"&gt;="&amp;AR$6,INDIRECT($F$1&amp;dbP!$D$2&amp;":"&amp;dbP!$D$2),"&lt;="&amp;AR$7,INDIRECT($F$1&amp;dbP!$O$2&amp;":"&amp;dbP!$O$2),$H74,INDIRECT($F$1&amp;dbP!$P$2&amp;":"&amp;dbP!$P$2),IF($I74=$J74,"*",$I74),INDIRECT($F$1&amp;dbP!$Q$2&amp;":"&amp;dbP!$Q$2),IF(OR($I74=$J74,"  "&amp;$I74=$J74),"*",RIGHT($J74,LEN($J74)-4)),INDIRECT($F$1&amp;dbP!$AC$2&amp;":"&amp;dbP!$AC$2),RepP!$J$3)</f>
        <v>0</v>
      </c>
      <c r="AS74" s="1">
        <f ca="1">SUMIFS(INDIRECT($F$1&amp;$F74&amp;":"&amp;$F74),INDIRECT($F$1&amp;dbP!$D$2&amp;":"&amp;dbP!$D$2),"&gt;="&amp;AS$6,INDIRECT($F$1&amp;dbP!$D$2&amp;":"&amp;dbP!$D$2),"&lt;="&amp;AS$7,INDIRECT($F$1&amp;dbP!$O$2&amp;":"&amp;dbP!$O$2),$H74,INDIRECT($F$1&amp;dbP!$P$2&amp;":"&amp;dbP!$P$2),IF($I74=$J74,"*",$I74),INDIRECT($F$1&amp;dbP!$Q$2&amp;":"&amp;dbP!$Q$2),IF(OR($I74=$J74,"  "&amp;$I74=$J74),"*",RIGHT($J74,LEN($J74)-4)),INDIRECT($F$1&amp;dbP!$AC$2&amp;":"&amp;dbP!$AC$2),RepP!$J$3)</f>
        <v>0</v>
      </c>
      <c r="AT74" s="1">
        <f ca="1">SUMIFS(INDIRECT($F$1&amp;$F74&amp;":"&amp;$F74),INDIRECT($F$1&amp;dbP!$D$2&amp;":"&amp;dbP!$D$2),"&gt;="&amp;AT$6,INDIRECT($F$1&amp;dbP!$D$2&amp;":"&amp;dbP!$D$2),"&lt;="&amp;AT$7,INDIRECT($F$1&amp;dbP!$O$2&amp;":"&amp;dbP!$O$2),$H74,INDIRECT($F$1&amp;dbP!$P$2&amp;":"&amp;dbP!$P$2),IF($I74=$J74,"*",$I74),INDIRECT($F$1&amp;dbP!$Q$2&amp;":"&amp;dbP!$Q$2),IF(OR($I74=$J74,"  "&amp;$I74=$J74),"*",RIGHT($J74,LEN($J74)-4)),INDIRECT($F$1&amp;dbP!$AC$2&amp;":"&amp;dbP!$AC$2),RepP!$J$3)</f>
        <v>0</v>
      </c>
      <c r="AU74" s="1">
        <f ca="1">SUMIFS(INDIRECT($F$1&amp;$F74&amp;":"&amp;$F74),INDIRECT($F$1&amp;dbP!$D$2&amp;":"&amp;dbP!$D$2),"&gt;="&amp;AU$6,INDIRECT($F$1&amp;dbP!$D$2&amp;":"&amp;dbP!$D$2),"&lt;="&amp;AU$7,INDIRECT($F$1&amp;dbP!$O$2&amp;":"&amp;dbP!$O$2),$H74,INDIRECT($F$1&amp;dbP!$P$2&amp;":"&amp;dbP!$P$2),IF($I74=$J74,"*",$I74),INDIRECT($F$1&amp;dbP!$Q$2&amp;":"&amp;dbP!$Q$2),IF(OR($I74=$J74,"  "&amp;$I74=$J74),"*",RIGHT($J74,LEN($J74)-4)),INDIRECT($F$1&amp;dbP!$AC$2&amp;":"&amp;dbP!$AC$2),RepP!$J$3)</f>
        <v>0</v>
      </c>
      <c r="AV74" s="1">
        <f ca="1">SUMIFS(INDIRECT($F$1&amp;$F74&amp;":"&amp;$F74),INDIRECT($F$1&amp;dbP!$D$2&amp;":"&amp;dbP!$D$2),"&gt;="&amp;AV$6,INDIRECT($F$1&amp;dbP!$D$2&amp;":"&amp;dbP!$D$2),"&lt;="&amp;AV$7,INDIRECT($F$1&amp;dbP!$O$2&amp;":"&amp;dbP!$O$2),$H74,INDIRECT($F$1&amp;dbP!$P$2&amp;":"&amp;dbP!$P$2),IF($I74=$J74,"*",$I74),INDIRECT($F$1&amp;dbP!$Q$2&amp;":"&amp;dbP!$Q$2),IF(OR($I74=$J74,"  "&amp;$I74=$J74),"*",RIGHT($J74,LEN($J74)-4)),INDIRECT($F$1&amp;dbP!$AC$2&amp;":"&amp;dbP!$AC$2),RepP!$J$3)</f>
        <v>0</v>
      </c>
      <c r="AW74" s="1">
        <f ca="1">SUMIFS(INDIRECT($F$1&amp;$F74&amp;":"&amp;$F74),INDIRECT($F$1&amp;dbP!$D$2&amp;":"&amp;dbP!$D$2),"&gt;="&amp;AW$6,INDIRECT($F$1&amp;dbP!$D$2&amp;":"&amp;dbP!$D$2),"&lt;="&amp;AW$7,INDIRECT($F$1&amp;dbP!$O$2&amp;":"&amp;dbP!$O$2),$H74,INDIRECT($F$1&amp;dbP!$P$2&amp;":"&amp;dbP!$P$2),IF($I74=$J74,"*",$I74),INDIRECT($F$1&amp;dbP!$Q$2&amp;":"&amp;dbP!$Q$2),IF(OR($I74=$J74,"  "&amp;$I74=$J74),"*",RIGHT($J74,LEN($J74)-4)),INDIRECT($F$1&amp;dbP!$AC$2&amp;":"&amp;dbP!$AC$2),RepP!$J$3)</f>
        <v>0</v>
      </c>
      <c r="AX74" s="1">
        <f ca="1">SUMIFS(INDIRECT($F$1&amp;$F74&amp;":"&amp;$F74),INDIRECT($F$1&amp;dbP!$D$2&amp;":"&amp;dbP!$D$2),"&gt;="&amp;AX$6,INDIRECT($F$1&amp;dbP!$D$2&amp;":"&amp;dbP!$D$2),"&lt;="&amp;AX$7,INDIRECT($F$1&amp;dbP!$O$2&amp;":"&amp;dbP!$O$2),$H74,INDIRECT($F$1&amp;dbP!$P$2&amp;":"&amp;dbP!$P$2),IF($I74=$J74,"*",$I74),INDIRECT($F$1&amp;dbP!$Q$2&amp;":"&amp;dbP!$Q$2),IF(OR($I74=$J74,"  "&amp;$I74=$J74),"*",RIGHT($J74,LEN($J74)-4)),INDIRECT($F$1&amp;dbP!$AC$2&amp;":"&amp;dbP!$AC$2),RepP!$J$3)</f>
        <v>0</v>
      </c>
      <c r="AY74" s="1">
        <f ca="1">SUMIFS(INDIRECT($F$1&amp;$F74&amp;":"&amp;$F74),INDIRECT($F$1&amp;dbP!$D$2&amp;":"&amp;dbP!$D$2),"&gt;="&amp;AY$6,INDIRECT($F$1&amp;dbP!$D$2&amp;":"&amp;dbP!$D$2),"&lt;="&amp;AY$7,INDIRECT($F$1&amp;dbP!$O$2&amp;":"&amp;dbP!$O$2),$H74,INDIRECT($F$1&amp;dbP!$P$2&amp;":"&amp;dbP!$P$2),IF($I74=$J74,"*",$I74),INDIRECT($F$1&amp;dbP!$Q$2&amp;":"&amp;dbP!$Q$2),IF(OR($I74=$J74,"  "&amp;$I74=$J74),"*",RIGHT($J74,LEN($J74)-4)),INDIRECT($F$1&amp;dbP!$AC$2&amp;":"&amp;dbP!$AC$2),RepP!$J$3)</f>
        <v>0</v>
      </c>
      <c r="AZ74" s="1">
        <f ca="1">SUMIFS(INDIRECT($F$1&amp;$F74&amp;":"&amp;$F74),INDIRECT($F$1&amp;dbP!$D$2&amp;":"&amp;dbP!$D$2),"&gt;="&amp;AZ$6,INDIRECT($F$1&amp;dbP!$D$2&amp;":"&amp;dbP!$D$2),"&lt;="&amp;AZ$7,INDIRECT($F$1&amp;dbP!$O$2&amp;":"&amp;dbP!$O$2),$H74,INDIRECT($F$1&amp;dbP!$P$2&amp;":"&amp;dbP!$P$2),IF($I74=$J74,"*",$I74),INDIRECT($F$1&amp;dbP!$Q$2&amp;":"&amp;dbP!$Q$2),IF(OR($I74=$J74,"  "&amp;$I74=$J74),"*",RIGHT($J74,LEN($J74)-4)),INDIRECT($F$1&amp;dbP!$AC$2&amp;":"&amp;dbP!$AC$2),RepP!$J$3)</f>
        <v>0</v>
      </c>
      <c r="BA74" s="1">
        <f ca="1">SUMIFS(INDIRECT($F$1&amp;$F74&amp;":"&amp;$F74),INDIRECT($F$1&amp;dbP!$D$2&amp;":"&amp;dbP!$D$2),"&gt;="&amp;BA$6,INDIRECT($F$1&amp;dbP!$D$2&amp;":"&amp;dbP!$D$2),"&lt;="&amp;BA$7,INDIRECT($F$1&amp;dbP!$O$2&amp;":"&amp;dbP!$O$2),$H74,INDIRECT($F$1&amp;dbP!$P$2&amp;":"&amp;dbP!$P$2),IF($I74=$J74,"*",$I74),INDIRECT($F$1&amp;dbP!$Q$2&amp;":"&amp;dbP!$Q$2),IF(OR($I74=$J74,"  "&amp;$I74=$J74),"*",RIGHT($J74,LEN($J74)-4)),INDIRECT($F$1&amp;dbP!$AC$2&amp;":"&amp;dbP!$AC$2),RepP!$J$3)</f>
        <v>0</v>
      </c>
      <c r="BB74" s="1">
        <f ca="1">SUMIFS(INDIRECT($F$1&amp;$F74&amp;":"&amp;$F74),INDIRECT($F$1&amp;dbP!$D$2&amp;":"&amp;dbP!$D$2),"&gt;="&amp;BB$6,INDIRECT($F$1&amp;dbP!$D$2&amp;":"&amp;dbP!$D$2),"&lt;="&amp;BB$7,INDIRECT($F$1&amp;dbP!$O$2&amp;":"&amp;dbP!$O$2),$H74,INDIRECT($F$1&amp;dbP!$P$2&amp;":"&amp;dbP!$P$2),IF($I74=$J74,"*",$I74),INDIRECT($F$1&amp;dbP!$Q$2&amp;":"&amp;dbP!$Q$2),IF(OR($I74=$J74,"  "&amp;$I74=$J74),"*",RIGHT($J74,LEN($J74)-4)),INDIRECT($F$1&amp;dbP!$AC$2&amp;":"&amp;dbP!$AC$2),RepP!$J$3)</f>
        <v>0</v>
      </c>
      <c r="BC74" s="1">
        <f ca="1">SUMIFS(INDIRECT($F$1&amp;$F74&amp;":"&amp;$F74),INDIRECT($F$1&amp;dbP!$D$2&amp;":"&amp;dbP!$D$2),"&gt;="&amp;BC$6,INDIRECT($F$1&amp;dbP!$D$2&amp;":"&amp;dbP!$D$2),"&lt;="&amp;BC$7,INDIRECT($F$1&amp;dbP!$O$2&amp;":"&amp;dbP!$O$2),$H74,INDIRECT($F$1&amp;dbP!$P$2&amp;":"&amp;dbP!$P$2),IF($I74=$J74,"*",$I74),INDIRECT($F$1&amp;dbP!$Q$2&amp;":"&amp;dbP!$Q$2),IF(OR($I74=$J74,"  "&amp;$I74=$J74),"*",RIGHT($J74,LEN($J74)-4)),INDIRECT($F$1&amp;dbP!$AC$2&amp;":"&amp;dbP!$AC$2),RepP!$J$3)</f>
        <v>0</v>
      </c>
      <c r="BD74" s="1">
        <f ca="1">SUMIFS(INDIRECT($F$1&amp;$F74&amp;":"&amp;$F74),INDIRECT($F$1&amp;dbP!$D$2&amp;":"&amp;dbP!$D$2),"&gt;="&amp;BD$6,INDIRECT($F$1&amp;dbP!$D$2&amp;":"&amp;dbP!$D$2),"&lt;="&amp;BD$7,INDIRECT($F$1&amp;dbP!$O$2&amp;":"&amp;dbP!$O$2),$H74,INDIRECT($F$1&amp;dbP!$P$2&amp;":"&amp;dbP!$P$2),IF($I74=$J74,"*",$I74),INDIRECT($F$1&amp;dbP!$Q$2&amp;":"&amp;dbP!$Q$2),IF(OR($I74=$J74,"  "&amp;$I74=$J74),"*",RIGHT($J74,LEN($J74)-4)),INDIRECT($F$1&amp;dbP!$AC$2&amp;":"&amp;dbP!$AC$2),RepP!$J$3)</f>
        <v>0</v>
      </c>
      <c r="BE74" s="1">
        <f ca="1">SUMIFS(INDIRECT($F$1&amp;$F74&amp;":"&amp;$F74),INDIRECT($F$1&amp;dbP!$D$2&amp;":"&amp;dbP!$D$2),"&gt;="&amp;BE$6,INDIRECT($F$1&amp;dbP!$D$2&amp;":"&amp;dbP!$D$2),"&lt;="&amp;BE$7,INDIRECT($F$1&amp;dbP!$O$2&amp;":"&amp;dbP!$O$2),$H74,INDIRECT($F$1&amp;dbP!$P$2&amp;":"&amp;dbP!$P$2),IF($I74=$J74,"*",$I74),INDIRECT($F$1&amp;dbP!$Q$2&amp;":"&amp;dbP!$Q$2),IF(OR($I74=$J74,"  "&amp;$I74=$J74),"*",RIGHT($J74,LEN($J74)-4)),INDIRECT($F$1&amp;dbP!$AC$2&amp;":"&amp;dbP!$AC$2),RepP!$J$3)</f>
        <v>0</v>
      </c>
    </row>
    <row r="75" spans="2:57" x14ac:dyDescent="0.3">
      <c r="B75" s="1">
        <f>MAX(B$54:B74)+1</f>
        <v>36</v>
      </c>
      <c r="F75" s="1" t="str">
        <f ca="1">INDIRECT($B$1&amp;Items!H$2&amp;$B75)</f>
        <v>Y</v>
      </c>
      <c r="H75" s="13" t="str">
        <f ca="1">INDIRECT($B$1&amp;Items!E$2&amp;$B75)</f>
        <v>Начисление себестоимостных затрат</v>
      </c>
      <c r="I75" s="13" t="str">
        <f ca="1">IF(INDIRECT($B$1&amp;Items!F$2&amp;$B75)="",H75,INDIRECT($B$1&amp;Items!F$2&amp;$B75))</f>
        <v>Начисление затрат этапа-2 бизнес-процесса</v>
      </c>
      <c r="J75" s="1" t="str">
        <f ca="1">IF(INDIRECT($B$1&amp;Items!G$2&amp;$B75)="",IF(H75&lt;&gt;I75,"  "&amp;I75,I75),"    "&amp;INDIRECT($B$1&amp;Items!G$2&amp;$B75))</f>
        <v xml:space="preserve">    Производственные затраты-6</v>
      </c>
      <c r="S75" s="1">
        <f ca="1">SUM($U75:INDIRECT(ADDRESS(ROW(),SUMIFS($1:$1,$5:$5,MAX($5:$5)))))</f>
        <v>0</v>
      </c>
      <c r="V75" s="1">
        <f ca="1">SUMIFS(INDIRECT($F$1&amp;$F75&amp;":"&amp;$F75),INDIRECT($F$1&amp;dbP!$D$2&amp;":"&amp;dbP!$D$2),"&gt;="&amp;V$6,INDIRECT($F$1&amp;dbP!$D$2&amp;":"&amp;dbP!$D$2),"&lt;="&amp;V$7,INDIRECT($F$1&amp;dbP!$O$2&amp;":"&amp;dbP!$O$2),$H75,INDIRECT($F$1&amp;dbP!$P$2&amp;":"&amp;dbP!$P$2),IF($I75=$J75,"*",$I75),INDIRECT($F$1&amp;dbP!$Q$2&amp;":"&amp;dbP!$Q$2),IF(OR($I75=$J75,"  "&amp;$I75=$J75),"*",RIGHT($J75,LEN($J75)-4)),INDIRECT($F$1&amp;dbP!$AC$2&amp;":"&amp;dbP!$AC$2),RepP!$J$3)</f>
        <v>0</v>
      </c>
      <c r="W75" s="1">
        <f ca="1">SUMIFS(INDIRECT($F$1&amp;$F75&amp;":"&amp;$F75),INDIRECT($F$1&amp;dbP!$D$2&amp;":"&amp;dbP!$D$2),"&gt;="&amp;W$6,INDIRECT($F$1&amp;dbP!$D$2&amp;":"&amp;dbP!$D$2),"&lt;="&amp;W$7,INDIRECT($F$1&amp;dbP!$O$2&amp;":"&amp;dbP!$O$2),$H75,INDIRECT($F$1&amp;dbP!$P$2&amp;":"&amp;dbP!$P$2),IF($I75=$J75,"*",$I75),INDIRECT($F$1&amp;dbP!$Q$2&amp;":"&amp;dbP!$Q$2),IF(OR($I75=$J75,"  "&amp;$I75=$J75),"*",RIGHT($J75,LEN($J75)-4)),INDIRECT($F$1&amp;dbP!$AC$2&amp;":"&amp;dbP!$AC$2),RepP!$J$3)</f>
        <v>0</v>
      </c>
      <c r="X75" s="1">
        <f ca="1">SUMIFS(INDIRECT($F$1&amp;$F75&amp;":"&amp;$F75),INDIRECT($F$1&amp;dbP!$D$2&amp;":"&amp;dbP!$D$2),"&gt;="&amp;X$6,INDIRECT($F$1&amp;dbP!$D$2&amp;":"&amp;dbP!$D$2),"&lt;="&amp;X$7,INDIRECT($F$1&amp;dbP!$O$2&amp;":"&amp;dbP!$O$2),$H75,INDIRECT($F$1&amp;dbP!$P$2&amp;":"&amp;dbP!$P$2),IF($I75=$J75,"*",$I75),INDIRECT($F$1&amp;dbP!$Q$2&amp;":"&amp;dbP!$Q$2),IF(OR($I75=$J75,"  "&amp;$I75=$J75),"*",RIGHT($J75,LEN($J75)-4)),INDIRECT($F$1&amp;dbP!$AC$2&amp;":"&amp;dbP!$AC$2),RepP!$J$3)</f>
        <v>0</v>
      </c>
      <c r="Y75" s="1">
        <f ca="1">SUMIFS(INDIRECT($F$1&amp;$F75&amp;":"&amp;$F75),INDIRECT($F$1&amp;dbP!$D$2&amp;":"&amp;dbP!$D$2),"&gt;="&amp;Y$6,INDIRECT($F$1&amp;dbP!$D$2&amp;":"&amp;dbP!$D$2),"&lt;="&amp;Y$7,INDIRECT($F$1&amp;dbP!$O$2&amp;":"&amp;dbP!$O$2),$H75,INDIRECT($F$1&amp;dbP!$P$2&amp;":"&amp;dbP!$P$2),IF($I75=$J75,"*",$I75),INDIRECT($F$1&amp;dbP!$Q$2&amp;":"&amp;dbP!$Q$2),IF(OR($I75=$J75,"  "&amp;$I75=$J75),"*",RIGHT($J75,LEN($J75)-4)),INDIRECT($F$1&amp;dbP!$AC$2&amp;":"&amp;dbP!$AC$2),RepP!$J$3)</f>
        <v>0</v>
      </c>
      <c r="Z75" s="1">
        <f ca="1">SUMIFS(INDIRECT($F$1&amp;$F75&amp;":"&amp;$F75),INDIRECT($F$1&amp;dbP!$D$2&amp;":"&amp;dbP!$D$2),"&gt;="&amp;Z$6,INDIRECT($F$1&amp;dbP!$D$2&amp;":"&amp;dbP!$D$2),"&lt;="&amp;Z$7,INDIRECT($F$1&amp;dbP!$O$2&amp;":"&amp;dbP!$O$2),$H75,INDIRECT($F$1&amp;dbP!$P$2&amp;":"&amp;dbP!$P$2),IF($I75=$J75,"*",$I75),INDIRECT($F$1&amp;dbP!$Q$2&amp;":"&amp;dbP!$Q$2),IF(OR($I75=$J75,"  "&amp;$I75=$J75),"*",RIGHT($J75,LEN($J75)-4)),INDIRECT($F$1&amp;dbP!$AC$2&amp;":"&amp;dbP!$AC$2),RepP!$J$3)</f>
        <v>0</v>
      </c>
      <c r="AA75" s="1">
        <f ca="1">SUMIFS(INDIRECT($F$1&amp;$F75&amp;":"&amp;$F75),INDIRECT($F$1&amp;dbP!$D$2&amp;":"&amp;dbP!$D$2),"&gt;="&amp;AA$6,INDIRECT($F$1&amp;dbP!$D$2&amp;":"&amp;dbP!$D$2),"&lt;="&amp;AA$7,INDIRECT($F$1&amp;dbP!$O$2&amp;":"&amp;dbP!$O$2),$H75,INDIRECT($F$1&amp;dbP!$P$2&amp;":"&amp;dbP!$P$2),IF($I75=$J75,"*",$I75),INDIRECT($F$1&amp;dbP!$Q$2&amp;":"&amp;dbP!$Q$2),IF(OR($I75=$J75,"  "&amp;$I75=$J75),"*",RIGHT($J75,LEN($J75)-4)),INDIRECT($F$1&amp;dbP!$AC$2&amp;":"&amp;dbP!$AC$2),RepP!$J$3)</f>
        <v>0</v>
      </c>
      <c r="AB75" s="1">
        <f ca="1">SUMIFS(INDIRECT($F$1&amp;$F75&amp;":"&amp;$F75),INDIRECT($F$1&amp;dbP!$D$2&amp;":"&amp;dbP!$D$2),"&gt;="&amp;AB$6,INDIRECT($F$1&amp;dbP!$D$2&amp;":"&amp;dbP!$D$2),"&lt;="&amp;AB$7,INDIRECT($F$1&amp;dbP!$O$2&amp;":"&amp;dbP!$O$2),$H75,INDIRECT($F$1&amp;dbP!$P$2&amp;":"&amp;dbP!$P$2),IF($I75=$J75,"*",$I75),INDIRECT($F$1&amp;dbP!$Q$2&amp;":"&amp;dbP!$Q$2),IF(OR($I75=$J75,"  "&amp;$I75=$J75),"*",RIGHT($J75,LEN($J75)-4)),INDIRECT($F$1&amp;dbP!$AC$2&amp;":"&amp;dbP!$AC$2),RepP!$J$3)</f>
        <v>0</v>
      </c>
      <c r="AC75" s="1">
        <f ca="1">SUMIFS(INDIRECT($F$1&amp;$F75&amp;":"&amp;$F75),INDIRECT($F$1&amp;dbP!$D$2&amp;":"&amp;dbP!$D$2),"&gt;="&amp;AC$6,INDIRECT($F$1&amp;dbP!$D$2&amp;":"&amp;dbP!$D$2),"&lt;="&amp;AC$7,INDIRECT($F$1&amp;dbP!$O$2&amp;":"&amp;dbP!$O$2),$H75,INDIRECT($F$1&amp;dbP!$P$2&amp;":"&amp;dbP!$P$2),IF($I75=$J75,"*",$I75),INDIRECT($F$1&amp;dbP!$Q$2&amp;":"&amp;dbP!$Q$2),IF(OR($I75=$J75,"  "&amp;$I75=$J75),"*",RIGHT($J75,LEN($J75)-4)),INDIRECT($F$1&amp;dbP!$AC$2&amp;":"&amp;dbP!$AC$2),RepP!$J$3)</f>
        <v>0</v>
      </c>
      <c r="AD75" s="1">
        <f ca="1">SUMIFS(INDIRECT($F$1&amp;$F75&amp;":"&amp;$F75),INDIRECT($F$1&amp;dbP!$D$2&amp;":"&amp;dbP!$D$2),"&gt;="&amp;AD$6,INDIRECT($F$1&amp;dbP!$D$2&amp;":"&amp;dbP!$D$2),"&lt;="&amp;AD$7,INDIRECT($F$1&amp;dbP!$O$2&amp;":"&amp;dbP!$O$2),$H75,INDIRECT($F$1&amp;dbP!$P$2&amp;":"&amp;dbP!$P$2),IF($I75=$J75,"*",$I75),INDIRECT($F$1&amp;dbP!$Q$2&amp;":"&amp;dbP!$Q$2),IF(OR($I75=$J75,"  "&amp;$I75=$J75),"*",RIGHT($J75,LEN($J75)-4)),INDIRECT($F$1&amp;dbP!$AC$2&amp;":"&amp;dbP!$AC$2),RepP!$J$3)</f>
        <v>0</v>
      </c>
      <c r="AE75" s="1">
        <f ca="1">SUMIFS(INDIRECT($F$1&amp;$F75&amp;":"&amp;$F75),INDIRECT($F$1&amp;dbP!$D$2&amp;":"&amp;dbP!$D$2),"&gt;="&amp;AE$6,INDIRECT($F$1&amp;dbP!$D$2&amp;":"&amp;dbP!$D$2),"&lt;="&amp;AE$7,INDIRECT($F$1&amp;dbP!$O$2&amp;":"&amp;dbP!$O$2),$H75,INDIRECT($F$1&amp;dbP!$P$2&amp;":"&amp;dbP!$P$2),IF($I75=$J75,"*",$I75),INDIRECT($F$1&amp;dbP!$Q$2&amp;":"&amp;dbP!$Q$2),IF(OR($I75=$J75,"  "&amp;$I75=$J75),"*",RIGHT($J75,LEN($J75)-4)),INDIRECT($F$1&amp;dbP!$AC$2&amp;":"&amp;dbP!$AC$2),RepP!$J$3)</f>
        <v>0</v>
      </c>
      <c r="AF75" s="1">
        <f ca="1">SUMIFS(INDIRECT($F$1&amp;$F75&amp;":"&amp;$F75),INDIRECT($F$1&amp;dbP!$D$2&amp;":"&amp;dbP!$D$2),"&gt;="&amp;AF$6,INDIRECT($F$1&amp;dbP!$D$2&amp;":"&amp;dbP!$D$2),"&lt;="&amp;AF$7,INDIRECT($F$1&amp;dbP!$O$2&amp;":"&amp;dbP!$O$2),$H75,INDIRECT($F$1&amp;dbP!$P$2&amp;":"&amp;dbP!$P$2),IF($I75=$J75,"*",$I75),INDIRECT($F$1&amp;dbP!$Q$2&amp;":"&amp;dbP!$Q$2),IF(OR($I75=$J75,"  "&amp;$I75=$J75),"*",RIGHT($J75,LEN($J75)-4)),INDIRECT($F$1&amp;dbP!$AC$2&amp;":"&amp;dbP!$AC$2),RepP!$J$3)</f>
        <v>0</v>
      </c>
      <c r="AG75" s="1">
        <f ca="1">SUMIFS(INDIRECT($F$1&amp;$F75&amp;":"&amp;$F75),INDIRECT($F$1&amp;dbP!$D$2&amp;":"&amp;dbP!$D$2),"&gt;="&amp;AG$6,INDIRECT($F$1&amp;dbP!$D$2&amp;":"&amp;dbP!$D$2),"&lt;="&amp;AG$7,INDIRECT($F$1&amp;dbP!$O$2&amp;":"&amp;dbP!$O$2),$H75,INDIRECT($F$1&amp;dbP!$P$2&amp;":"&amp;dbP!$P$2),IF($I75=$J75,"*",$I75),INDIRECT($F$1&amp;dbP!$Q$2&amp;":"&amp;dbP!$Q$2),IF(OR($I75=$J75,"  "&amp;$I75=$J75),"*",RIGHT($J75,LEN($J75)-4)),INDIRECT($F$1&amp;dbP!$AC$2&amp;":"&amp;dbP!$AC$2),RepP!$J$3)</f>
        <v>0</v>
      </c>
      <c r="AH75" s="1">
        <f ca="1">SUMIFS(INDIRECT($F$1&amp;$F75&amp;":"&amp;$F75),INDIRECT($F$1&amp;dbP!$D$2&amp;":"&amp;dbP!$D$2),"&gt;="&amp;AH$6,INDIRECT($F$1&amp;dbP!$D$2&amp;":"&amp;dbP!$D$2),"&lt;="&amp;AH$7,INDIRECT($F$1&amp;dbP!$O$2&amp;":"&amp;dbP!$O$2),$H75,INDIRECT($F$1&amp;dbP!$P$2&amp;":"&amp;dbP!$P$2),IF($I75=$J75,"*",$I75),INDIRECT($F$1&amp;dbP!$Q$2&amp;":"&amp;dbP!$Q$2),IF(OR($I75=$J75,"  "&amp;$I75=$J75),"*",RIGHT($J75,LEN($J75)-4)),INDIRECT($F$1&amp;dbP!$AC$2&amp;":"&amp;dbP!$AC$2),RepP!$J$3)</f>
        <v>0</v>
      </c>
      <c r="AI75" s="1">
        <f ca="1">SUMIFS(INDIRECT($F$1&amp;$F75&amp;":"&amp;$F75),INDIRECT($F$1&amp;dbP!$D$2&amp;":"&amp;dbP!$D$2),"&gt;="&amp;AI$6,INDIRECT($F$1&amp;dbP!$D$2&amp;":"&amp;dbP!$D$2),"&lt;="&amp;AI$7,INDIRECT($F$1&amp;dbP!$O$2&amp;":"&amp;dbP!$O$2),$H75,INDIRECT($F$1&amp;dbP!$P$2&amp;":"&amp;dbP!$P$2),IF($I75=$J75,"*",$I75),INDIRECT($F$1&amp;dbP!$Q$2&amp;":"&amp;dbP!$Q$2),IF(OR($I75=$J75,"  "&amp;$I75=$J75),"*",RIGHT($J75,LEN($J75)-4)),INDIRECT($F$1&amp;dbP!$AC$2&amp;":"&amp;dbP!$AC$2),RepP!$J$3)</f>
        <v>0</v>
      </c>
      <c r="AJ75" s="1">
        <f ca="1">SUMIFS(INDIRECT($F$1&amp;$F75&amp;":"&amp;$F75),INDIRECT($F$1&amp;dbP!$D$2&amp;":"&amp;dbP!$D$2),"&gt;="&amp;AJ$6,INDIRECT($F$1&amp;dbP!$D$2&amp;":"&amp;dbP!$D$2),"&lt;="&amp;AJ$7,INDIRECT($F$1&amp;dbP!$O$2&amp;":"&amp;dbP!$O$2),$H75,INDIRECT($F$1&amp;dbP!$P$2&amp;":"&amp;dbP!$P$2),IF($I75=$J75,"*",$I75),INDIRECT($F$1&amp;dbP!$Q$2&amp;":"&amp;dbP!$Q$2),IF(OR($I75=$J75,"  "&amp;$I75=$J75),"*",RIGHT($J75,LEN($J75)-4)),INDIRECT($F$1&amp;dbP!$AC$2&amp;":"&amp;dbP!$AC$2),RepP!$J$3)</f>
        <v>0</v>
      </c>
      <c r="AK75" s="1">
        <f ca="1">SUMIFS(INDIRECT($F$1&amp;$F75&amp;":"&amp;$F75),INDIRECT($F$1&amp;dbP!$D$2&amp;":"&amp;dbP!$D$2),"&gt;="&amp;AK$6,INDIRECT($F$1&amp;dbP!$D$2&amp;":"&amp;dbP!$D$2),"&lt;="&amp;AK$7,INDIRECT($F$1&amp;dbP!$O$2&amp;":"&amp;dbP!$O$2),$H75,INDIRECT($F$1&amp;dbP!$P$2&amp;":"&amp;dbP!$P$2),IF($I75=$J75,"*",$I75),INDIRECT($F$1&amp;dbP!$Q$2&amp;":"&amp;dbP!$Q$2),IF(OR($I75=$J75,"  "&amp;$I75=$J75),"*",RIGHT($J75,LEN($J75)-4)),INDIRECT($F$1&amp;dbP!$AC$2&amp;":"&amp;dbP!$AC$2),RepP!$J$3)</f>
        <v>0</v>
      </c>
      <c r="AL75" s="1">
        <f ca="1">SUMIFS(INDIRECT($F$1&amp;$F75&amp;":"&amp;$F75),INDIRECT($F$1&amp;dbP!$D$2&amp;":"&amp;dbP!$D$2),"&gt;="&amp;AL$6,INDIRECT($F$1&amp;dbP!$D$2&amp;":"&amp;dbP!$D$2),"&lt;="&amp;AL$7,INDIRECT($F$1&amp;dbP!$O$2&amp;":"&amp;dbP!$O$2),$H75,INDIRECT($F$1&amp;dbP!$P$2&amp;":"&amp;dbP!$P$2),IF($I75=$J75,"*",$I75),INDIRECT($F$1&amp;dbP!$Q$2&amp;":"&amp;dbP!$Q$2),IF(OR($I75=$J75,"  "&amp;$I75=$J75),"*",RIGHT($J75,LEN($J75)-4)),INDIRECT($F$1&amp;dbP!$AC$2&amp;":"&amp;dbP!$AC$2),RepP!$J$3)</f>
        <v>0</v>
      </c>
      <c r="AM75" s="1">
        <f ca="1">SUMIFS(INDIRECT($F$1&amp;$F75&amp;":"&amp;$F75),INDIRECT($F$1&amp;dbP!$D$2&amp;":"&amp;dbP!$D$2),"&gt;="&amp;AM$6,INDIRECT($F$1&amp;dbP!$D$2&amp;":"&amp;dbP!$D$2),"&lt;="&amp;AM$7,INDIRECT($F$1&amp;dbP!$O$2&amp;":"&amp;dbP!$O$2),$H75,INDIRECT($F$1&amp;dbP!$P$2&amp;":"&amp;dbP!$P$2),IF($I75=$J75,"*",$I75),INDIRECT($F$1&amp;dbP!$Q$2&amp;":"&amp;dbP!$Q$2),IF(OR($I75=$J75,"  "&amp;$I75=$J75),"*",RIGHT($J75,LEN($J75)-4)),INDIRECT($F$1&amp;dbP!$AC$2&amp;":"&amp;dbP!$AC$2),RepP!$J$3)</f>
        <v>0</v>
      </c>
      <c r="AN75" s="1">
        <f ca="1">SUMIFS(INDIRECT($F$1&amp;$F75&amp;":"&amp;$F75),INDIRECT($F$1&amp;dbP!$D$2&amp;":"&amp;dbP!$D$2),"&gt;="&amp;AN$6,INDIRECT($F$1&amp;dbP!$D$2&amp;":"&amp;dbP!$D$2),"&lt;="&amp;AN$7,INDIRECT($F$1&amp;dbP!$O$2&amp;":"&amp;dbP!$O$2),$H75,INDIRECT($F$1&amp;dbP!$P$2&amp;":"&amp;dbP!$P$2),IF($I75=$J75,"*",$I75),INDIRECT($F$1&amp;dbP!$Q$2&amp;":"&amp;dbP!$Q$2),IF(OR($I75=$J75,"  "&amp;$I75=$J75),"*",RIGHT($J75,LEN($J75)-4)),INDIRECT($F$1&amp;dbP!$AC$2&amp;":"&amp;dbP!$AC$2),RepP!$J$3)</f>
        <v>0</v>
      </c>
      <c r="AO75" s="1">
        <f ca="1">SUMIFS(INDIRECT($F$1&amp;$F75&amp;":"&amp;$F75),INDIRECT($F$1&amp;dbP!$D$2&amp;":"&amp;dbP!$D$2),"&gt;="&amp;AO$6,INDIRECT($F$1&amp;dbP!$D$2&amp;":"&amp;dbP!$D$2),"&lt;="&amp;AO$7,INDIRECT($F$1&amp;dbP!$O$2&amp;":"&amp;dbP!$O$2),$H75,INDIRECT($F$1&amp;dbP!$P$2&amp;":"&amp;dbP!$P$2),IF($I75=$J75,"*",$I75),INDIRECT($F$1&amp;dbP!$Q$2&amp;":"&amp;dbP!$Q$2),IF(OR($I75=$J75,"  "&amp;$I75=$J75),"*",RIGHT($J75,LEN($J75)-4)),INDIRECT($F$1&amp;dbP!$AC$2&amp;":"&amp;dbP!$AC$2),RepP!$J$3)</f>
        <v>0</v>
      </c>
      <c r="AP75" s="1">
        <f ca="1">SUMIFS(INDIRECT($F$1&amp;$F75&amp;":"&amp;$F75),INDIRECT($F$1&amp;dbP!$D$2&amp;":"&amp;dbP!$D$2),"&gt;="&amp;AP$6,INDIRECT($F$1&amp;dbP!$D$2&amp;":"&amp;dbP!$D$2),"&lt;="&amp;AP$7,INDIRECT($F$1&amp;dbP!$O$2&amp;":"&amp;dbP!$O$2),$H75,INDIRECT($F$1&amp;dbP!$P$2&amp;":"&amp;dbP!$P$2),IF($I75=$J75,"*",$I75),INDIRECT($F$1&amp;dbP!$Q$2&amp;":"&amp;dbP!$Q$2),IF(OR($I75=$J75,"  "&amp;$I75=$J75),"*",RIGHT($J75,LEN($J75)-4)),INDIRECT($F$1&amp;dbP!$AC$2&amp;":"&amp;dbP!$AC$2),RepP!$J$3)</f>
        <v>0</v>
      </c>
      <c r="AQ75" s="1">
        <f ca="1">SUMIFS(INDIRECT($F$1&amp;$F75&amp;":"&amp;$F75),INDIRECT($F$1&amp;dbP!$D$2&amp;":"&amp;dbP!$D$2),"&gt;="&amp;AQ$6,INDIRECT($F$1&amp;dbP!$D$2&amp;":"&amp;dbP!$D$2),"&lt;="&amp;AQ$7,INDIRECT($F$1&amp;dbP!$O$2&amp;":"&amp;dbP!$O$2),$H75,INDIRECT($F$1&amp;dbP!$P$2&amp;":"&amp;dbP!$P$2),IF($I75=$J75,"*",$I75),INDIRECT($F$1&amp;dbP!$Q$2&amp;":"&amp;dbP!$Q$2),IF(OR($I75=$J75,"  "&amp;$I75=$J75),"*",RIGHT($J75,LEN($J75)-4)),INDIRECT($F$1&amp;dbP!$AC$2&amp;":"&amp;dbP!$AC$2),RepP!$J$3)</f>
        <v>0</v>
      </c>
      <c r="AR75" s="1">
        <f ca="1">SUMIFS(INDIRECT($F$1&amp;$F75&amp;":"&amp;$F75),INDIRECT($F$1&amp;dbP!$D$2&amp;":"&amp;dbP!$D$2),"&gt;="&amp;AR$6,INDIRECT($F$1&amp;dbP!$D$2&amp;":"&amp;dbP!$D$2),"&lt;="&amp;AR$7,INDIRECT($F$1&amp;dbP!$O$2&amp;":"&amp;dbP!$O$2),$H75,INDIRECT($F$1&amp;dbP!$P$2&amp;":"&amp;dbP!$P$2),IF($I75=$J75,"*",$I75),INDIRECT($F$1&amp;dbP!$Q$2&amp;":"&amp;dbP!$Q$2),IF(OR($I75=$J75,"  "&amp;$I75=$J75),"*",RIGHT($J75,LEN($J75)-4)),INDIRECT($F$1&amp;dbP!$AC$2&amp;":"&amp;dbP!$AC$2),RepP!$J$3)</f>
        <v>0</v>
      </c>
      <c r="AS75" s="1">
        <f ca="1">SUMIFS(INDIRECT($F$1&amp;$F75&amp;":"&amp;$F75),INDIRECT($F$1&amp;dbP!$D$2&amp;":"&amp;dbP!$D$2),"&gt;="&amp;AS$6,INDIRECT($F$1&amp;dbP!$D$2&amp;":"&amp;dbP!$D$2),"&lt;="&amp;AS$7,INDIRECT($F$1&amp;dbP!$O$2&amp;":"&amp;dbP!$O$2),$H75,INDIRECT($F$1&amp;dbP!$P$2&amp;":"&amp;dbP!$P$2),IF($I75=$J75,"*",$I75),INDIRECT($F$1&amp;dbP!$Q$2&amp;":"&amp;dbP!$Q$2),IF(OR($I75=$J75,"  "&amp;$I75=$J75),"*",RIGHT($J75,LEN($J75)-4)),INDIRECT($F$1&amp;dbP!$AC$2&amp;":"&amp;dbP!$AC$2),RepP!$J$3)</f>
        <v>0</v>
      </c>
      <c r="AT75" s="1">
        <f ca="1">SUMIFS(INDIRECT($F$1&amp;$F75&amp;":"&amp;$F75),INDIRECT($F$1&amp;dbP!$D$2&amp;":"&amp;dbP!$D$2),"&gt;="&amp;AT$6,INDIRECT($F$1&amp;dbP!$D$2&amp;":"&amp;dbP!$D$2),"&lt;="&amp;AT$7,INDIRECT($F$1&amp;dbP!$O$2&amp;":"&amp;dbP!$O$2),$H75,INDIRECT($F$1&amp;dbP!$P$2&amp;":"&amp;dbP!$P$2),IF($I75=$J75,"*",$I75),INDIRECT($F$1&amp;dbP!$Q$2&amp;":"&amp;dbP!$Q$2),IF(OR($I75=$J75,"  "&amp;$I75=$J75),"*",RIGHT($J75,LEN($J75)-4)),INDIRECT($F$1&amp;dbP!$AC$2&amp;":"&amp;dbP!$AC$2),RepP!$J$3)</f>
        <v>0</v>
      </c>
      <c r="AU75" s="1">
        <f ca="1">SUMIFS(INDIRECT($F$1&amp;$F75&amp;":"&amp;$F75),INDIRECT($F$1&amp;dbP!$D$2&amp;":"&amp;dbP!$D$2),"&gt;="&amp;AU$6,INDIRECT($F$1&amp;dbP!$D$2&amp;":"&amp;dbP!$D$2),"&lt;="&amp;AU$7,INDIRECT($F$1&amp;dbP!$O$2&amp;":"&amp;dbP!$O$2),$H75,INDIRECT($F$1&amp;dbP!$P$2&amp;":"&amp;dbP!$P$2),IF($I75=$J75,"*",$I75),INDIRECT($F$1&amp;dbP!$Q$2&amp;":"&amp;dbP!$Q$2),IF(OR($I75=$J75,"  "&amp;$I75=$J75),"*",RIGHT($J75,LEN($J75)-4)),INDIRECT($F$1&amp;dbP!$AC$2&amp;":"&amp;dbP!$AC$2),RepP!$J$3)</f>
        <v>0</v>
      </c>
      <c r="AV75" s="1">
        <f ca="1">SUMIFS(INDIRECT($F$1&amp;$F75&amp;":"&amp;$F75),INDIRECT($F$1&amp;dbP!$D$2&amp;":"&amp;dbP!$D$2),"&gt;="&amp;AV$6,INDIRECT($F$1&amp;dbP!$D$2&amp;":"&amp;dbP!$D$2),"&lt;="&amp;AV$7,INDIRECT($F$1&amp;dbP!$O$2&amp;":"&amp;dbP!$O$2),$H75,INDIRECT($F$1&amp;dbP!$P$2&amp;":"&amp;dbP!$P$2),IF($I75=$J75,"*",$I75),INDIRECT($F$1&amp;dbP!$Q$2&amp;":"&amp;dbP!$Q$2),IF(OR($I75=$J75,"  "&amp;$I75=$J75),"*",RIGHT($J75,LEN($J75)-4)),INDIRECT($F$1&amp;dbP!$AC$2&amp;":"&amp;dbP!$AC$2),RepP!$J$3)</f>
        <v>0</v>
      </c>
      <c r="AW75" s="1">
        <f ca="1">SUMIFS(INDIRECT($F$1&amp;$F75&amp;":"&amp;$F75),INDIRECT($F$1&amp;dbP!$D$2&amp;":"&amp;dbP!$D$2),"&gt;="&amp;AW$6,INDIRECT($F$1&amp;dbP!$D$2&amp;":"&amp;dbP!$D$2),"&lt;="&amp;AW$7,INDIRECT($F$1&amp;dbP!$O$2&amp;":"&amp;dbP!$O$2),$H75,INDIRECT($F$1&amp;dbP!$P$2&amp;":"&amp;dbP!$P$2),IF($I75=$J75,"*",$I75),INDIRECT($F$1&amp;dbP!$Q$2&amp;":"&amp;dbP!$Q$2),IF(OR($I75=$J75,"  "&amp;$I75=$J75),"*",RIGHT($J75,LEN($J75)-4)),INDIRECT($F$1&amp;dbP!$AC$2&amp;":"&amp;dbP!$AC$2),RepP!$J$3)</f>
        <v>0</v>
      </c>
      <c r="AX75" s="1">
        <f ca="1">SUMIFS(INDIRECT($F$1&amp;$F75&amp;":"&amp;$F75),INDIRECT($F$1&amp;dbP!$D$2&amp;":"&amp;dbP!$D$2),"&gt;="&amp;AX$6,INDIRECT($F$1&amp;dbP!$D$2&amp;":"&amp;dbP!$D$2),"&lt;="&amp;AX$7,INDIRECT($F$1&amp;dbP!$O$2&amp;":"&amp;dbP!$O$2),$H75,INDIRECT($F$1&amp;dbP!$P$2&amp;":"&amp;dbP!$P$2),IF($I75=$J75,"*",$I75),INDIRECT($F$1&amp;dbP!$Q$2&amp;":"&amp;dbP!$Q$2),IF(OR($I75=$J75,"  "&amp;$I75=$J75),"*",RIGHT($J75,LEN($J75)-4)),INDIRECT($F$1&amp;dbP!$AC$2&amp;":"&amp;dbP!$AC$2),RepP!$J$3)</f>
        <v>0</v>
      </c>
      <c r="AY75" s="1">
        <f ca="1">SUMIFS(INDIRECT($F$1&amp;$F75&amp;":"&amp;$F75),INDIRECT($F$1&amp;dbP!$D$2&amp;":"&amp;dbP!$D$2),"&gt;="&amp;AY$6,INDIRECT($F$1&amp;dbP!$D$2&amp;":"&amp;dbP!$D$2),"&lt;="&amp;AY$7,INDIRECT($F$1&amp;dbP!$O$2&amp;":"&amp;dbP!$O$2),$H75,INDIRECT($F$1&amp;dbP!$P$2&amp;":"&amp;dbP!$P$2),IF($I75=$J75,"*",$I75),INDIRECT($F$1&amp;dbP!$Q$2&amp;":"&amp;dbP!$Q$2),IF(OR($I75=$J75,"  "&amp;$I75=$J75),"*",RIGHT($J75,LEN($J75)-4)),INDIRECT($F$1&amp;dbP!$AC$2&amp;":"&amp;dbP!$AC$2),RepP!$J$3)</f>
        <v>0</v>
      </c>
      <c r="AZ75" s="1">
        <f ca="1">SUMIFS(INDIRECT($F$1&amp;$F75&amp;":"&amp;$F75),INDIRECT($F$1&amp;dbP!$D$2&amp;":"&amp;dbP!$D$2),"&gt;="&amp;AZ$6,INDIRECT($F$1&amp;dbP!$D$2&amp;":"&amp;dbP!$D$2),"&lt;="&amp;AZ$7,INDIRECT($F$1&amp;dbP!$O$2&amp;":"&amp;dbP!$O$2),$H75,INDIRECT($F$1&amp;dbP!$P$2&amp;":"&amp;dbP!$P$2),IF($I75=$J75,"*",$I75),INDIRECT($F$1&amp;dbP!$Q$2&amp;":"&amp;dbP!$Q$2),IF(OR($I75=$J75,"  "&amp;$I75=$J75),"*",RIGHT($J75,LEN($J75)-4)),INDIRECT($F$1&amp;dbP!$AC$2&amp;":"&amp;dbP!$AC$2),RepP!$J$3)</f>
        <v>0</v>
      </c>
      <c r="BA75" s="1">
        <f ca="1">SUMIFS(INDIRECT($F$1&amp;$F75&amp;":"&amp;$F75),INDIRECT($F$1&amp;dbP!$D$2&amp;":"&amp;dbP!$D$2),"&gt;="&amp;BA$6,INDIRECT($F$1&amp;dbP!$D$2&amp;":"&amp;dbP!$D$2),"&lt;="&amp;BA$7,INDIRECT($F$1&amp;dbP!$O$2&amp;":"&amp;dbP!$O$2),$H75,INDIRECT($F$1&amp;dbP!$P$2&amp;":"&amp;dbP!$P$2),IF($I75=$J75,"*",$I75),INDIRECT($F$1&amp;dbP!$Q$2&amp;":"&amp;dbP!$Q$2),IF(OR($I75=$J75,"  "&amp;$I75=$J75),"*",RIGHT($J75,LEN($J75)-4)),INDIRECT($F$1&amp;dbP!$AC$2&amp;":"&amp;dbP!$AC$2),RepP!$J$3)</f>
        <v>0</v>
      </c>
      <c r="BB75" s="1">
        <f ca="1">SUMIFS(INDIRECT($F$1&amp;$F75&amp;":"&amp;$F75),INDIRECT($F$1&amp;dbP!$D$2&amp;":"&amp;dbP!$D$2),"&gt;="&amp;BB$6,INDIRECT($F$1&amp;dbP!$D$2&amp;":"&amp;dbP!$D$2),"&lt;="&amp;BB$7,INDIRECT($F$1&amp;dbP!$O$2&amp;":"&amp;dbP!$O$2),$H75,INDIRECT($F$1&amp;dbP!$P$2&amp;":"&amp;dbP!$P$2),IF($I75=$J75,"*",$I75),INDIRECT($F$1&amp;dbP!$Q$2&amp;":"&amp;dbP!$Q$2),IF(OR($I75=$J75,"  "&amp;$I75=$J75),"*",RIGHT($J75,LEN($J75)-4)),INDIRECT($F$1&amp;dbP!$AC$2&amp;":"&amp;dbP!$AC$2),RepP!$J$3)</f>
        <v>0</v>
      </c>
      <c r="BC75" s="1">
        <f ca="1">SUMIFS(INDIRECT($F$1&amp;$F75&amp;":"&amp;$F75),INDIRECT($F$1&amp;dbP!$D$2&amp;":"&amp;dbP!$D$2),"&gt;="&amp;BC$6,INDIRECT($F$1&amp;dbP!$D$2&amp;":"&amp;dbP!$D$2),"&lt;="&amp;BC$7,INDIRECT($F$1&amp;dbP!$O$2&amp;":"&amp;dbP!$O$2),$H75,INDIRECT($F$1&amp;dbP!$P$2&amp;":"&amp;dbP!$P$2),IF($I75=$J75,"*",$I75),INDIRECT($F$1&amp;dbP!$Q$2&amp;":"&amp;dbP!$Q$2),IF(OR($I75=$J75,"  "&amp;$I75=$J75),"*",RIGHT($J75,LEN($J75)-4)),INDIRECT($F$1&amp;dbP!$AC$2&amp;":"&amp;dbP!$AC$2),RepP!$J$3)</f>
        <v>0</v>
      </c>
      <c r="BD75" s="1">
        <f ca="1">SUMIFS(INDIRECT($F$1&amp;$F75&amp;":"&amp;$F75),INDIRECT($F$1&amp;dbP!$D$2&amp;":"&amp;dbP!$D$2),"&gt;="&amp;BD$6,INDIRECT($F$1&amp;dbP!$D$2&amp;":"&amp;dbP!$D$2),"&lt;="&amp;BD$7,INDIRECT($F$1&amp;dbP!$O$2&amp;":"&amp;dbP!$O$2),$H75,INDIRECT($F$1&amp;dbP!$P$2&amp;":"&amp;dbP!$P$2),IF($I75=$J75,"*",$I75),INDIRECT($F$1&amp;dbP!$Q$2&amp;":"&amp;dbP!$Q$2),IF(OR($I75=$J75,"  "&amp;$I75=$J75),"*",RIGHT($J75,LEN($J75)-4)),INDIRECT($F$1&amp;dbP!$AC$2&amp;":"&amp;dbP!$AC$2),RepP!$J$3)</f>
        <v>0</v>
      </c>
      <c r="BE75" s="1">
        <f ca="1">SUMIFS(INDIRECT($F$1&amp;$F75&amp;":"&amp;$F75),INDIRECT($F$1&amp;dbP!$D$2&amp;":"&amp;dbP!$D$2),"&gt;="&amp;BE$6,INDIRECT($F$1&amp;dbP!$D$2&amp;":"&amp;dbP!$D$2),"&lt;="&amp;BE$7,INDIRECT($F$1&amp;dbP!$O$2&amp;":"&amp;dbP!$O$2),$H75,INDIRECT($F$1&amp;dbP!$P$2&amp;":"&amp;dbP!$P$2),IF($I75=$J75,"*",$I75),INDIRECT($F$1&amp;dbP!$Q$2&amp;":"&amp;dbP!$Q$2),IF(OR($I75=$J75,"  "&amp;$I75=$J75),"*",RIGHT($J75,LEN($J75)-4)),INDIRECT($F$1&amp;dbP!$AC$2&amp;":"&amp;dbP!$AC$2),RepP!$J$3)</f>
        <v>0</v>
      </c>
    </row>
    <row r="76" spans="2:57" x14ac:dyDescent="0.3">
      <c r="B76" s="1">
        <f>MAX(B$54:B75)+1</f>
        <v>37</v>
      </c>
      <c r="F76" s="1" t="str">
        <f ca="1">INDIRECT($B$1&amp;Items!H$2&amp;$B76)</f>
        <v>Y</v>
      </c>
      <c r="H76" s="13" t="str">
        <f ca="1">INDIRECT($B$1&amp;Items!E$2&amp;$B76)</f>
        <v>Начисление себестоимостных затрат</v>
      </c>
      <c r="I76" s="13" t="str">
        <f ca="1">IF(INDIRECT($B$1&amp;Items!F$2&amp;$B76)="",H76,INDIRECT($B$1&amp;Items!F$2&amp;$B76))</f>
        <v>Начисление затрат этапа-2 бизнес-процесса</v>
      </c>
      <c r="J76" s="1" t="str">
        <f ca="1">IF(INDIRECT($B$1&amp;Items!G$2&amp;$B76)="",IF(H76&lt;&gt;I76,"  "&amp;I76,I76),"    "&amp;INDIRECT($B$1&amp;Items!G$2&amp;$B76))</f>
        <v xml:space="preserve">    Производственные затраты-7</v>
      </c>
      <c r="S76" s="1">
        <f ca="1">SUM($U76:INDIRECT(ADDRESS(ROW(),SUMIFS($1:$1,$5:$5,MAX($5:$5)))))</f>
        <v>955533.54</v>
      </c>
      <c r="V76" s="1">
        <f ca="1">SUMIFS(INDIRECT($F$1&amp;$F76&amp;":"&amp;$F76),INDIRECT($F$1&amp;dbP!$D$2&amp;":"&amp;dbP!$D$2),"&gt;="&amp;V$6,INDIRECT($F$1&amp;dbP!$D$2&amp;":"&amp;dbP!$D$2),"&lt;="&amp;V$7,INDIRECT($F$1&amp;dbP!$O$2&amp;":"&amp;dbP!$O$2),$H76,INDIRECT($F$1&amp;dbP!$P$2&amp;":"&amp;dbP!$P$2),IF($I76=$J76,"*",$I76),INDIRECT($F$1&amp;dbP!$Q$2&amp;":"&amp;dbP!$Q$2),IF(OR($I76=$J76,"  "&amp;$I76=$J76),"*",RIGHT($J76,LEN($J76)-4)),INDIRECT($F$1&amp;dbP!$AC$2&amp;":"&amp;dbP!$AC$2),RepP!$J$3)</f>
        <v>955533.54</v>
      </c>
      <c r="W76" s="1">
        <f ca="1">SUMIFS(INDIRECT($F$1&amp;$F76&amp;":"&amp;$F76),INDIRECT($F$1&amp;dbP!$D$2&amp;":"&amp;dbP!$D$2),"&gt;="&amp;W$6,INDIRECT($F$1&amp;dbP!$D$2&amp;":"&amp;dbP!$D$2),"&lt;="&amp;W$7,INDIRECT($F$1&amp;dbP!$O$2&amp;":"&amp;dbP!$O$2),$H76,INDIRECT($F$1&amp;dbP!$P$2&amp;":"&amp;dbP!$P$2),IF($I76=$J76,"*",$I76),INDIRECT($F$1&amp;dbP!$Q$2&amp;":"&amp;dbP!$Q$2),IF(OR($I76=$J76,"  "&amp;$I76=$J76),"*",RIGHT($J76,LEN($J76)-4)),INDIRECT($F$1&amp;dbP!$AC$2&amp;":"&amp;dbP!$AC$2),RepP!$J$3)</f>
        <v>0</v>
      </c>
      <c r="X76" s="1">
        <f ca="1">SUMIFS(INDIRECT($F$1&amp;$F76&amp;":"&amp;$F76),INDIRECT($F$1&amp;dbP!$D$2&amp;":"&amp;dbP!$D$2),"&gt;="&amp;X$6,INDIRECT($F$1&amp;dbP!$D$2&amp;":"&amp;dbP!$D$2),"&lt;="&amp;X$7,INDIRECT($F$1&amp;dbP!$O$2&amp;":"&amp;dbP!$O$2),$H76,INDIRECT($F$1&amp;dbP!$P$2&amp;":"&amp;dbP!$P$2),IF($I76=$J76,"*",$I76),INDIRECT($F$1&amp;dbP!$Q$2&amp;":"&amp;dbP!$Q$2),IF(OR($I76=$J76,"  "&amp;$I76=$J76),"*",RIGHT($J76,LEN($J76)-4)),INDIRECT($F$1&amp;dbP!$AC$2&amp;":"&amp;dbP!$AC$2),RepP!$J$3)</f>
        <v>0</v>
      </c>
      <c r="Y76" s="1">
        <f ca="1">SUMIFS(INDIRECT($F$1&amp;$F76&amp;":"&amp;$F76),INDIRECT($F$1&amp;dbP!$D$2&amp;":"&amp;dbP!$D$2),"&gt;="&amp;Y$6,INDIRECT($F$1&amp;dbP!$D$2&amp;":"&amp;dbP!$D$2),"&lt;="&amp;Y$7,INDIRECT($F$1&amp;dbP!$O$2&amp;":"&amp;dbP!$O$2),$H76,INDIRECT($F$1&amp;dbP!$P$2&amp;":"&amp;dbP!$P$2),IF($I76=$J76,"*",$I76),INDIRECT($F$1&amp;dbP!$Q$2&amp;":"&amp;dbP!$Q$2),IF(OR($I76=$J76,"  "&amp;$I76=$J76),"*",RIGHT($J76,LEN($J76)-4)),INDIRECT($F$1&amp;dbP!$AC$2&amp;":"&amp;dbP!$AC$2),RepP!$J$3)</f>
        <v>0</v>
      </c>
      <c r="Z76" s="1">
        <f ca="1">SUMIFS(INDIRECT($F$1&amp;$F76&amp;":"&amp;$F76),INDIRECT($F$1&amp;dbP!$D$2&amp;":"&amp;dbP!$D$2),"&gt;="&amp;Z$6,INDIRECT($F$1&amp;dbP!$D$2&amp;":"&amp;dbP!$D$2),"&lt;="&amp;Z$7,INDIRECT($F$1&amp;dbP!$O$2&amp;":"&amp;dbP!$O$2),$H76,INDIRECT($F$1&amp;dbP!$P$2&amp;":"&amp;dbP!$P$2),IF($I76=$J76,"*",$I76),INDIRECT($F$1&amp;dbP!$Q$2&amp;":"&amp;dbP!$Q$2),IF(OR($I76=$J76,"  "&amp;$I76=$J76),"*",RIGHT($J76,LEN($J76)-4)),INDIRECT($F$1&amp;dbP!$AC$2&amp;":"&amp;dbP!$AC$2),RepP!$J$3)</f>
        <v>0</v>
      </c>
      <c r="AA76" s="1">
        <f ca="1">SUMIFS(INDIRECT($F$1&amp;$F76&amp;":"&amp;$F76),INDIRECT($F$1&amp;dbP!$D$2&amp;":"&amp;dbP!$D$2),"&gt;="&amp;AA$6,INDIRECT($F$1&amp;dbP!$D$2&amp;":"&amp;dbP!$D$2),"&lt;="&amp;AA$7,INDIRECT($F$1&amp;dbP!$O$2&amp;":"&amp;dbP!$O$2),$H76,INDIRECT($F$1&amp;dbP!$P$2&amp;":"&amp;dbP!$P$2),IF($I76=$J76,"*",$I76),INDIRECT($F$1&amp;dbP!$Q$2&amp;":"&amp;dbP!$Q$2),IF(OR($I76=$J76,"  "&amp;$I76=$J76),"*",RIGHT($J76,LEN($J76)-4)),INDIRECT($F$1&amp;dbP!$AC$2&amp;":"&amp;dbP!$AC$2),RepP!$J$3)</f>
        <v>0</v>
      </c>
      <c r="AB76" s="1">
        <f ca="1">SUMIFS(INDIRECT($F$1&amp;$F76&amp;":"&amp;$F76),INDIRECT($F$1&amp;dbP!$D$2&amp;":"&amp;dbP!$D$2),"&gt;="&amp;AB$6,INDIRECT($F$1&amp;dbP!$D$2&amp;":"&amp;dbP!$D$2),"&lt;="&amp;AB$7,INDIRECT($F$1&amp;dbP!$O$2&amp;":"&amp;dbP!$O$2),$H76,INDIRECT($F$1&amp;dbP!$P$2&amp;":"&amp;dbP!$P$2),IF($I76=$J76,"*",$I76),INDIRECT($F$1&amp;dbP!$Q$2&amp;":"&amp;dbP!$Q$2),IF(OR($I76=$J76,"  "&amp;$I76=$J76),"*",RIGHT($J76,LEN($J76)-4)),INDIRECT($F$1&amp;dbP!$AC$2&amp;":"&amp;dbP!$AC$2),RepP!$J$3)</f>
        <v>0</v>
      </c>
      <c r="AC76" s="1">
        <f ca="1">SUMIFS(INDIRECT($F$1&amp;$F76&amp;":"&amp;$F76),INDIRECT($F$1&amp;dbP!$D$2&amp;":"&amp;dbP!$D$2),"&gt;="&amp;AC$6,INDIRECT($F$1&amp;dbP!$D$2&amp;":"&amp;dbP!$D$2),"&lt;="&amp;AC$7,INDIRECT($F$1&amp;dbP!$O$2&amp;":"&amp;dbP!$O$2),$H76,INDIRECT($F$1&amp;dbP!$P$2&amp;":"&amp;dbP!$P$2),IF($I76=$J76,"*",$I76),INDIRECT($F$1&amp;dbP!$Q$2&amp;":"&amp;dbP!$Q$2),IF(OR($I76=$J76,"  "&amp;$I76=$J76),"*",RIGHT($J76,LEN($J76)-4)),INDIRECT($F$1&amp;dbP!$AC$2&amp;":"&amp;dbP!$AC$2),RepP!$J$3)</f>
        <v>0</v>
      </c>
      <c r="AD76" s="1">
        <f ca="1">SUMIFS(INDIRECT($F$1&amp;$F76&amp;":"&amp;$F76),INDIRECT($F$1&amp;dbP!$D$2&amp;":"&amp;dbP!$D$2),"&gt;="&amp;AD$6,INDIRECT($F$1&amp;dbP!$D$2&amp;":"&amp;dbP!$D$2),"&lt;="&amp;AD$7,INDIRECT($F$1&amp;dbP!$O$2&amp;":"&amp;dbP!$O$2),$H76,INDIRECT($F$1&amp;dbP!$P$2&amp;":"&amp;dbP!$P$2),IF($I76=$J76,"*",$I76),INDIRECT($F$1&amp;dbP!$Q$2&amp;":"&amp;dbP!$Q$2),IF(OR($I76=$J76,"  "&amp;$I76=$J76),"*",RIGHT($J76,LEN($J76)-4)),INDIRECT($F$1&amp;dbP!$AC$2&amp;":"&amp;dbP!$AC$2),RepP!$J$3)</f>
        <v>0</v>
      </c>
      <c r="AE76" s="1">
        <f ca="1">SUMIFS(INDIRECT($F$1&amp;$F76&amp;":"&amp;$F76),INDIRECT($F$1&amp;dbP!$D$2&amp;":"&amp;dbP!$D$2),"&gt;="&amp;AE$6,INDIRECT($F$1&amp;dbP!$D$2&amp;":"&amp;dbP!$D$2),"&lt;="&amp;AE$7,INDIRECT($F$1&amp;dbP!$O$2&amp;":"&amp;dbP!$O$2),$H76,INDIRECT($F$1&amp;dbP!$P$2&amp;":"&amp;dbP!$P$2),IF($I76=$J76,"*",$I76),INDIRECT($F$1&amp;dbP!$Q$2&amp;":"&amp;dbP!$Q$2),IF(OR($I76=$J76,"  "&amp;$I76=$J76),"*",RIGHT($J76,LEN($J76)-4)),INDIRECT($F$1&amp;dbP!$AC$2&amp;":"&amp;dbP!$AC$2),RepP!$J$3)</f>
        <v>0</v>
      </c>
      <c r="AF76" s="1">
        <f ca="1">SUMIFS(INDIRECT($F$1&amp;$F76&amp;":"&amp;$F76),INDIRECT($F$1&amp;dbP!$D$2&amp;":"&amp;dbP!$D$2),"&gt;="&amp;AF$6,INDIRECT($F$1&amp;dbP!$D$2&amp;":"&amp;dbP!$D$2),"&lt;="&amp;AF$7,INDIRECT($F$1&amp;dbP!$O$2&amp;":"&amp;dbP!$O$2),$H76,INDIRECT($F$1&amp;dbP!$P$2&amp;":"&amp;dbP!$P$2),IF($I76=$J76,"*",$I76),INDIRECT($F$1&amp;dbP!$Q$2&amp;":"&amp;dbP!$Q$2),IF(OR($I76=$J76,"  "&amp;$I76=$J76),"*",RIGHT($J76,LEN($J76)-4)),INDIRECT($F$1&amp;dbP!$AC$2&amp;":"&amp;dbP!$AC$2),RepP!$J$3)</f>
        <v>0</v>
      </c>
      <c r="AG76" s="1">
        <f ca="1">SUMIFS(INDIRECT($F$1&amp;$F76&amp;":"&amp;$F76),INDIRECT($F$1&amp;dbP!$D$2&amp;":"&amp;dbP!$D$2),"&gt;="&amp;AG$6,INDIRECT($F$1&amp;dbP!$D$2&amp;":"&amp;dbP!$D$2),"&lt;="&amp;AG$7,INDIRECT($F$1&amp;dbP!$O$2&amp;":"&amp;dbP!$O$2),$H76,INDIRECT($F$1&amp;dbP!$P$2&amp;":"&amp;dbP!$P$2),IF($I76=$J76,"*",$I76),INDIRECT($F$1&amp;dbP!$Q$2&amp;":"&amp;dbP!$Q$2),IF(OR($I76=$J76,"  "&amp;$I76=$J76),"*",RIGHT($J76,LEN($J76)-4)),INDIRECT($F$1&amp;dbP!$AC$2&amp;":"&amp;dbP!$AC$2),RepP!$J$3)</f>
        <v>0</v>
      </c>
      <c r="AH76" s="1">
        <f ca="1">SUMIFS(INDIRECT($F$1&amp;$F76&amp;":"&amp;$F76),INDIRECT($F$1&amp;dbP!$D$2&amp;":"&amp;dbP!$D$2),"&gt;="&amp;AH$6,INDIRECT($F$1&amp;dbP!$D$2&amp;":"&amp;dbP!$D$2),"&lt;="&amp;AH$7,INDIRECT($F$1&amp;dbP!$O$2&amp;":"&amp;dbP!$O$2),$H76,INDIRECT($F$1&amp;dbP!$P$2&amp;":"&amp;dbP!$P$2),IF($I76=$J76,"*",$I76),INDIRECT($F$1&amp;dbP!$Q$2&amp;":"&amp;dbP!$Q$2),IF(OR($I76=$J76,"  "&amp;$I76=$J76),"*",RIGHT($J76,LEN($J76)-4)),INDIRECT($F$1&amp;dbP!$AC$2&amp;":"&amp;dbP!$AC$2),RepP!$J$3)</f>
        <v>0</v>
      </c>
      <c r="AI76" s="1">
        <f ca="1">SUMIFS(INDIRECT($F$1&amp;$F76&amp;":"&amp;$F76),INDIRECT($F$1&amp;dbP!$D$2&amp;":"&amp;dbP!$D$2),"&gt;="&amp;AI$6,INDIRECT($F$1&amp;dbP!$D$2&amp;":"&amp;dbP!$D$2),"&lt;="&amp;AI$7,INDIRECT($F$1&amp;dbP!$O$2&amp;":"&amp;dbP!$O$2),$H76,INDIRECT($F$1&amp;dbP!$P$2&amp;":"&amp;dbP!$P$2),IF($I76=$J76,"*",$I76),INDIRECT($F$1&amp;dbP!$Q$2&amp;":"&amp;dbP!$Q$2),IF(OR($I76=$J76,"  "&amp;$I76=$J76),"*",RIGHT($J76,LEN($J76)-4)),INDIRECT($F$1&amp;dbP!$AC$2&amp;":"&amp;dbP!$AC$2),RepP!$J$3)</f>
        <v>0</v>
      </c>
      <c r="AJ76" s="1">
        <f ca="1">SUMIFS(INDIRECT($F$1&amp;$F76&amp;":"&amp;$F76),INDIRECT($F$1&amp;dbP!$D$2&amp;":"&amp;dbP!$D$2),"&gt;="&amp;AJ$6,INDIRECT($F$1&amp;dbP!$D$2&amp;":"&amp;dbP!$D$2),"&lt;="&amp;AJ$7,INDIRECT($F$1&amp;dbP!$O$2&amp;":"&amp;dbP!$O$2),$H76,INDIRECT($F$1&amp;dbP!$P$2&amp;":"&amp;dbP!$P$2),IF($I76=$J76,"*",$I76),INDIRECT($F$1&amp;dbP!$Q$2&amp;":"&amp;dbP!$Q$2),IF(OR($I76=$J76,"  "&amp;$I76=$J76),"*",RIGHT($J76,LEN($J76)-4)),INDIRECT($F$1&amp;dbP!$AC$2&amp;":"&amp;dbP!$AC$2),RepP!$J$3)</f>
        <v>0</v>
      </c>
      <c r="AK76" s="1">
        <f ca="1">SUMIFS(INDIRECT($F$1&amp;$F76&amp;":"&amp;$F76),INDIRECT($F$1&amp;dbP!$D$2&amp;":"&amp;dbP!$D$2),"&gt;="&amp;AK$6,INDIRECT($F$1&amp;dbP!$D$2&amp;":"&amp;dbP!$D$2),"&lt;="&amp;AK$7,INDIRECT($F$1&amp;dbP!$O$2&amp;":"&amp;dbP!$O$2),$H76,INDIRECT($F$1&amp;dbP!$P$2&amp;":"&amp;dbP!$P$2),IF($I76=$J76,"*",$I76),INDIRECT($F$1&amp;dbP!$Q$2&amp;":"&amp;dbP!$Q$2),IF(OR($I76=$J76,"  "&amp;$I76=$J76),"*",RIGHT($J76,LEN($J76)-4)),INDIRECT($F$1&amp;dbP!$AC$2&amp;":"&amp;dbP!$AC$2),RepP!$J$3)</f>
        <v>0</v>
      </c>
      <c r="AL76" s="1">
        <f ca="1">SUMIFS(INDIRECT($F$1&amp;$F76&amp;":"&amp;$F76),INDIRECT($F$1&amp;dbP!$D$2&amp;":"&amp;dbP!$D$2),"&gt;="&amp;AL$6,INDIRECT($F$1&amp;dbP!$D$2&amp;":"&amp;dbP!$D$2),"&lt;="&amp;AL$7,INDIRECT($F$1&amp;dbP!$O$2&amp;":"&amp;dbP!$O$2),$H76,INDIRECT($F$1&amp;dbP!$P$2&amp;":"&amp;dbP!$P$2),IF($I76=$J76,"*",$I76),INDIRECT($F$1&amp;dbP!$Q$2&amp;":"&amp;dbP!$Q$2),IF(OR($I76=$J76,"  "&amp;$I76=$J76),"*",RIGHT($J76,LEN($J76)-4)),INDIRECT($F$1&amp;dbP!$AC$2&amp;":"&amp;dbP!$AC$2),RepP!$J$3)</f>
        <v>0</v>
      </c>
      <c r="AM76" s="1">
        <f ca="1">SUMIFS(INDIRECT($F$1&amp;$F76&amp;":"&amp;$F76),INDIRECT($F$1&amp;dbP!$D$2&amp;":"&amp;dbP!$D$2),"&gt;="&amp;AM$6,INDIRECT($F$1&amp;dbP!$D$2&amp;":"&amp;dbP!$D$2),"&lt;="&amp;AM$7,INDIRECT($F$1&amp;dbP!$O$2&amp;":"&amp;dbP!$O$2),$H76,INDIRECT($F$1&amp;dbP!$P$2&amp;":"&amp;dbP!$P$2),IF($I76=$J76,"*",$I76),INDIRECT($F$1&amp;dbP!$Q$2&amp;":"&amp;dbP!$Q$2),IF(OR($I76=$J76,"  "&amp;$I76=$J76),"*",RIGHT($J76,LEN($J76)-4)),INDIRECT($F$1&amp;dbP!$AC$2&amp;":"&amp;dbP!$AC$2),RepP!$J$3)</f>
        <v>0</v>
      </c>
      <c r="AN76" s="1">
        <f ca="1">SUMIFS(INDIRECT($F$1&amp;$F76&amp;":"&amp;$F76),INDIRECT($F$1&amp;dbP!$D$2&amp;":"&amp;dbP!$D$2),"&gt;="&amp;AN$6,INDIRECT($F$1&amp;dbP!$D$2&amp;":"&amp;dbP!$D$2),"&lt;="&amp;AN$7,INDIRECT($F$1&amp;dbP!$O$2&amp;":"&amp;dbP!$O$2),$H76,INDIRECT($F$1&amp;dbP!$P$2&amp;":"&amp;dbP!$P$2),IF($I76=$J76,"*",$I76),INDIRECT($F$1&amp;dbP!$Q$2&amp;":"&amp;dbP!$Q$2),IF(OR($I76=$J76,"  "&amp;$I76=$J76),"*",RIGHT($J76,LEN($J76)-4)),INDIRECT($F$1&amp;dbP!$AC$2&amp;":"&amp;dbP!$AC$2),RepP!$J$3)</f>
        <v>0</v>
      </c>
      <c r="AO76" s="1">
        <f ca="1">SUMIFS(INDIRECT($F$1&amp;$F76&amp;":"&amp;$F76),INDIRECT($F$1&amp;dbP!$D$2&amp;":"&amp;dbP!$D$2),"&gt;="&amp;AO$6,INDIRECT($F$1&amp;dbP!$D$2&amp;":"&amp;dbP!$D$2),"&lt;="&amp;AO$7,INDIRECT($F$1&amp;dbP!$O$2&amp;":"&amp;dbP!$O$2),$H76,INDIRECT($F$1&amp;dbP!$P$2&amp;":"&amp;dbP!$P$2),IF($I76=$J76,"*",$I76),INDIRECT($F$1&amp;dbP!$Q$2&amp;":"&amp;dbP!$Q$2),IF(OR($I76=$J76,"  "&amp;$I76=$J76),"*",RIGHT($J76,LEN($J76)-4)),INDIRECT($F$1&amp;dbP!$AC$2&amp;":"&amp;dbP!$AC$2),RepP!$J$3)</f>
        <v>0</v>
      </c>
      <c r="AP76" s="1">
        <f ca="1">SUMIFS(INDIRECT($F$1&amp;$F76&amp;":"&amp;$F76),INDIRECT($F$1&amp;dbP!$D$2&amp;":"&amp;dbP!$D$2),"&gt;="&amp;AP$6,INDIRECT($F$1&amp;dbP!$D$2&amp;":"&amp;dbP!$D$2),"&lt;="&amp;AP$7,INDIRECT($F$1&amp;dbP!$O$2&amp;":"&amp;dbP!$O$2),$H76,INDIRECT($F$1&amp;dbP!$P$2&amp;":"&amp;dbP!$P$2),IF($I76=$J76,"*",$I76),INDIRECT($F$1&amp;dbP!$Q$2&amp;":"&amp;dbP!$Q$2),IF(OR($I76=$J76,"  "&amp;$I76=$J76),"*",RIGHT($J76,LEN($J76)-4)),INDIRECT($F$1&amp;dbP!$AC$2&amp;":"&amp;dbP!$AC$2),RepP!$J$3)</f>
        <v>0</v>
      </c>
      <c r="AQ76" s="1">
        <f ca="1">SUMIFS(INDIRECT($F$1&amp;$F76&amp;":"&amp;$F76),INDIRECT($F$1&amp;dbP!$D$2&amp;":"&amp;dbP!$D$2),"&gt;="&amp;AQ$6,INDIRECT($F$1&amp;dbP!$D$2&amp;":"&amp;dbP!$D$2),"&lt;="&amp;AQ$7,INDIRECT($F$1&amp;dbP!$O$2&amp;":"&amp;dbP!$O$2),$H76,INDIRECT($F$1&amp;dbP!$P$2&amp;":"&amp;dbP!$P$2),IF($I76=$J76,"*",$I76),INDIRECT($F$1&amp;dbP!$Q$2&amp;":"&amp;dbP!$Q$2),IF(OR($I76=$J76,"  "&amp;$I76=$J76),"*",RIGHT($J76,LEN($J76)-4)),INDIRECT($F$1&amp;dbP!$AC$2&amp;":"&amp;dbP!$AC$2),RepP!$J$3)</f>
        <v>0</v>
      </c>
      <c r="AR76" s="1">
        <f ca="1">SUMIFS(INDIRECT($F$1&amp;$F76&amp;":"&amp;$F76),INDIRECT($F$1&amp;dbP!$D$2&amp;":"&amp;dbP!$D$2),"&gt;="&amp;AR$6,INDIRECT($F$1&amp;dbP!$D$2&amp;":"&amp;dbP!$D$2),"&lt;="&amp;AR$7,INDIRECT($F$1&amp;dbP!$O$2&amp;":"&amp;dbP!$O$2),$H76,INDIRECT($F$1&amp;dbP!$P$2&amp;":"&amp;dbP!$P$2),IF($I76=$J76,"*",$I76),INDIRECT($F$1&amp;dbP!$Q$2&amp;":"&amp;dbP!$Q$2),IF(OR($I76=$J76,"  "&amp;$I76=$J76),"*",RIGHT($J76,LEN($J76)-4)),INDIRECT($F$1&amp;dbP!$AC$2&amp;":"&amp;dbP!$AC$2),RepP!$J$3)</f>
        <v>0</v>
      </c>
      <c r="AS76" s="1">
        <f ca="1">SUMIFS(INDIRECT($F$1&amp;$F76&amp;":"&amp;$F76),INDIRECT($F$1&amp;dbP!$D$2&amp;":"&amp;dbP!$D$2),"&gt;="&amp;AS$6,INDIRECT($F$1&amp;dbP!$D$2&amp;":"&amp;dbP!$D$2),"&lt;="&amp;AS$7,INDIRECT($F$1&amp;dbP!$O$2&amp;":"&amp;dbP!$O$2),$H76,INDIRECT($F$1&amp;dbP!$P$2&amp;":"&amp;dbP!$P$2),IF($I76=$J76,"*",$I76),INDIRECT($F$1&amp;dbP!$Q$2&amp;":"&amp;dbP!$Q$2),IF(OR($I76=$J76,"  "&amp;$I76=$J76),"*",RIGHT($J76,LEN($J76)-4)),INDIRECT($F$1&amp;dbP!$AC$2&amp;":"&amp;dbP!$AC$2),RepP!$J$3)</f>
        <v>0</v>
      </c>
      <c r="AT76" s="1">
        <f ca="1">SUMIFS(INDIRECT($F$1&amp;$F76&amp;":"&amp;$F76),INDIRECT($F$1&amp;dbP!$D$2&amp;":"&amp;dbP!$D$2),"&gt;="&amp;AT$6,INDIRECT($F$1&amp;dbP!$D$2&amp;":"&amp;dbP!$D$2),"&lt;="&amp;AT$7,INDIRECT($F$1&amp;dbP!$O$2&amp;":"&amp;dbP!$O$2),$H76,INDIRECT($F$1&amp;dbP!$P$2&amp;":"&amp;dbP!$P$2),IF($I76=$J76,"*",$I76),INDIRECT($F$1&amp;dbP!$Q$2&amp;":"&amp;dbP!$Q$2),IF(OR($I76=$J76,"  "&amp;$I76=$J76),"*",RIGHT($J76,LEN($J76)-4)),INDIRECT($F$1&amp;dbP!$AC$2&amp;":"&amp;dbP!$AC$2),RepP!$J$3)</f>
        <v>0</v>
      </c>
      <c r="AU76" s="1">
        <f ca="1">SUMIFS(INDIRECT($F$1&amp;$F76&amp;":"&amp;$F76),INDIRECT($F$1&amp;dbP!$D$2&amp;":"&amp;dbP!$D$2),"&gt;="&amp;AU$6,INDIRECT($F$1&amp;dbP!$D$2&amp;":"&amp;dbP!$D$2),"&lt;="&amp;AU$7,INDIRECT($F$1&amp;dbP!$O$2&amp;":"&amp;dbP!$O$2),$H76,INDIRECT($F$1&amp;dbP!$P$2&amp;":"&amp;dbP!$P$2),IF($I76=$J76,"*",$I76),INDIRECT($F$1&amp;dbP!$Q$2&amp;":"&amp;dbP!$Q$2),IF(OR($I76=$J76,"  "&amp;$I76=$J76),"*",RIGHT($J76,LEN($J76)-4)),INDIRECT($F$1&amp;dbP!$AC$2&amp;":"&amp;dbP!$AC$2),RepP!$J$3)</f>
        <v>0</v>
      </c>
      <c r="AV76" s="1">
        <f ca="1">SUMIFS(INDIRECT($F$1&amp;$F76&amp;":"&amp;$F76),INDIRECT($F$1&amp;dbP!$D$2&amp;":"&amp;dbP!$D$2),"&gt;="&amp;AV$6,INDIRECT($F$1&amp;dbP!$D$2&amp;":"&amp;dbP!$D$2),"&lt;="&amp;AV$7,INDIRECT($F$1&amp;dbP!$O$2&amp;":"&amp;dbP!$O$2),$H76,INDIRECT($F$1&amp;dbP!$P$2&amp;":"&amp;dbP!$P$2),IF($I76=$J76,"*",$I76),INDIRECT($F$1&amp;dbP!$Q$2&amp;":"&amp;dbP!$Q$2),IF(OR($I76=$J76,"  "&amp;$I76=$J76),"*",RIGHT($J76,LEN($J76)-4)),INDIRECT($F$1&amp;dbP!$AC$2&amp;":"&amp;dbP!$AC$2),RepP!$J$3)</f>
        <v>0</v>
      </c>
      <c r="AW76" s="1">
        <f ca="1">SUMIFS(INDIRECT($F$1&amp;$F76&amp;":"&amp;$F76),INDIRECT($F$1&amp;dbP!$D$2&amp;":"&amp;dbP!$D$2),"&gt;="&amp;AW$6,INDIRECT($F$1&amp;dbP!$D$2&amp;":"&amp;dbP!$D$2),"&lt;="&amp;AW$7,INDIRECT($F$1&amp;dbP!$O$2&amp;":"&amp;dbP!$O$2),$H76,INDIRECT($F$1&amp;dbP!$P$2&amp;":"&amp;dbP!$P$2),IF($I76=$J76,"*",$I76),INDIRECT($F$1&amp;dbP!$Q$2&amp;":"&amp;dbP!$Q$2),IF(OR($I76=$J76,"  "&amp;$I76=$J76),"*",RIGHT($J76,LEN($J76)-4)),INDIRECT($F$1&amp;dbP!$AC$2&amp;":"&amp;dbP!$AC$2),RepP!$J$3)</f>
        <v>0</v>
      </c>
      <c r="AX76" s="1">
        <f ca="1">SUMIFS(INDIRECT($F$1&amp;$F76&amp;":"&amp;$F76),INDIRECT($F$1&amp;dbP!$D$2&amp;":"&amp;dbP!$D$2),"&gt;="&amp;AX$6,INDIRECT($F$1&amp;dbP!$D$2&amp;":"&amp;dbP!$D$2),"&lt;="&amp;AX$7,INDIRECT($F$1&amp;dbP!$O$2&amp;":"&amp;dbP!$O$2),$H76,INDIRECT($F$1&amp;dbP!$P$2&amp;":"&amp;dbP!$P$2),IF($I76=$J76,"*",$I76),INDIRECT($F$1&amp;dbP!$Q$2&amp;":"&amp;dbP!$Q$2),IF(OR($I76=$J76,"  "&amp;$I76=$J76),"*",RIGHT($J76,LEN($J76)-4)),INDIRECT($F$1&amp;dbP!$AC$2&amp;":"&amp;dbP!$AC$2),RepP!$J$3)</f>
        <v>0</v>
      </c>
      <c r="AY76" s="1">
        <f ca="1">SUMIFS(INDIRECT($F$1&amp;$F76&amp;":"&amp;$F76),INDIRECT($F$1&amp;dbP!$D$2&amp;":"&amp;dbP!$D$2),"&gt;="&amp;AY$6,INDIRECT($F$1&amp;dbP!$D$2&amp;":"&amp;dbP!$D$2),"&lt;="&amp;AY$7,INDIRECT($F$1&amp;dbP!$O$2&amp;":"&amp;dbP!$O$2),$H76,INDIRECT($F$1&amp;dbP!$P$2&amp;":"&amp;dbP!$P$2),IF($I76=$J76,"*",$I76),INDIRECT($F$1&amp;dbP!$Q$2&amp;":"&amp;dbP!$Q$2),IF(OR($I76=$J76,"  "&amp;$I76=$J76),"*",RIGHT($J76,LEN($J76)-4)),INDIRECT($F$1&amp;dbP!$AC$2&amp;":"&amp;dbP!$AC$2),RepP!$J$3)</f>
        <v>0</v>
      </c>
      <c r="AZ76" s="1">
        <f ca="1">SUMIFS(INDIRECT($F$1&amp;$F76&amp;":"&amp;$F76),INDIRECT($F$1&amp;dbP!$D$2&amp;":"&amp;dbP!$D$2),"&gt;="&amp;AZ$6,INDIRECT($F$1&amp;dbP!$D$2&amp;":"&amp;dbP!$D$2),"&lt;="&amp;AZ$7,INDIRECT($F$1&amp;dbP!$O$2&amp;":"&amp;dbP!$O$2),$H76,INDIRECT($F$1&amp;dbP!$P$2&amp;":"&amp;dbP!$P$2),IF($I76=$J76,"*",$I76),INDIRECT($F$1&amp;dbP!$Q$2&amp;":"&amp;dbP!$Q$2),IF(OR($I76=$J76,"  "&amp;$I76=$J76),"*",RIGHT($J76,LEN($J76)-4)),INDIRECT($F$1&amp;dbP!$AC$2&amp;":"&amp;dbP!$AC$2),RepP!$J$3)</f>
        <v>0</v>
      </c>
      <c r="BA76" s="1">
        <f ca="1">SUMIFS(INDIRECT($F$1&amp;$F76&amp;":"&amp;$F76),INDIRECT($F$1&amp;dbP!$D$2&amp;":"&amp;dbP!$D$2),"&gt;="&amp;BA$6,INDIRECT($F$1&amp;dbP!$D$2&amp;":"&amp;dbP!$D$2),"&lt;="&amp;BA$7,INDIRECT($F$1&amp;dbP!$O$2&amp;":"&amp;dbP!$O$2),$H76,INDIRECT($F$1&amp;dbP!$P$2&amp;":"&amp;dbP!$P$2),IF($I76=$J76,"*",$I76),INDIRECT($F$1&amp;dbP!$Q$2&amp;":"&amp;dbP!$Q$2),IF(OR($I76=$J76,"  "&amp;$I76=$J76),"*",RIGHT($J76,LEN($J76)-4)),INDIRECT($F$1&amp;dbP!$AC$2&amp;":"&amp;dbP!$AC$2),RepP!$J$3)</f>
        <v>0</v>
      </c>
      <c r="BB76" s="1">
        <f ca="1">SUMIFS(INDIRECT($F$1&amp;$F76&amp;":"&amp;$F76),INDIRECT($F$1&amp;dbP!$D$2&amp;":"&amp;dbP!$D$2),"&gt;="&amp;BB$6,INDIRECT($F$1&amp;dbP!$D$2&amp;":"&amp;dbP!$D$2),"&lt;="&amp;BB$7,INDIRECT($F$1&amp;dbP!$O$2&amp;":"&amp;dbP!$O$2),$H76,INDIRECT($F$1&amp;dbP!$P$2&amp;":"&amp;dbP!$P$2),IF($I76=$J76,"*",$I76),INDIRECT($F$1&amp;dbP!$Q$2&amp;":"&amp;dbP!$Q$2),IF(OR($I76=$J76,"  "&amp;$I76=$J76),"*",RIGHT($J76,LEN($J76)-4)),INDIRECT($F$1&amp;dbP!$AC$2&amp;":"&amp;dbP!$AC$2),RepP!$J$3)</f>
        <v>0</v>
      </c>
      <c r="BC76" s="1">
        <f ca="1">SUMIFS(INDIRECT($F$1&amp;$F76&amp;":"&amp;$F76),INDIRECT($F$1&amp;dbP!$D$2&amp;":"&amp;dbP!$D$2),"&gt;="&amp;BC$6,INDIRECT($F$1&amp;dbP!$D$2&amp;":"&amp;dbP!$D$2),"&lt;="&amp;BC$7,INDIRECT($F$1&amp;dbP!$O$2&amp;":"&amp;dbP!$O$2),$H76,INDIRECT($F$1&amp;dbP!$P$2&amp;":"&amp;dbP!$P$2),IF($I76=$J76,"*",$I76),INDIRECT($F$1&amp;dbP!$Q$2&amp;":"&amp;dbP!$Q$2),IF(OR($I76=$J76,"  "&amp;$I76=$J76),"*",RIGHT($J76,LEN($J76)-4)),INDIRECT($F$1&amp;dbP!$AC$2&amp;":"&amp;dbP!$AC$2),RepP!$J$3)</f>
        <v>0</v>
      </c>
      <c r="BD76" s="1">
        <f ca="1">SUMIFS(INDIRECT($F$1&amp;$F76&amp;":"&amp;$F76),INDIRECT($F$1&amp;dbP!$D$2&amp;":"&amp;dbP!$D$2),"&gt;="&amp;BD$6,INDIRECT($F$1&amp;dbP!$D$2&amp;":"&amp;dbP!$D$2),"&lt;="&amp;BD$7,INDIRECT($F$1&amp;dbP!$O$2&amp;":"&amp;dbP!$O$2),$H76,INDIRECT($F$1&amp;dbP!$P$2&amp;":"&amp;dbP!$P$2),IF($I76=$J76,"*",$I76),INDIRECT($F$1&amp;dbP!$Q$2&amp;":"&amp;dbP!$Q$2),IF(OR($I76=$J76,"  "&amp;$I76=$J76),"*",RIGHT($J76,LEN($J76)-4)),INDIRECT($F$1&amp;dbP!$AC$2&amp;":"&amp;dbP!$AC$2),RepP!$J$3)</f>
        <v>0</v>
      </c>
      <c r="BE76" s="1">
        <f ca="1">SUMIFS(INDIRECT($F$1&amp;$F76&amp;":"&amp;$F76),INDIRECT($F$1&amp;dbP!$D$2&amp;":"&amp;dbP!$D$2),"&gt;="&amp;BE$6,INDIRECT($F$1&amp;dbP!$D$2&amp;":"&amp;dbP!$D$2),"&lt;="&amp;BE$7,INDIRECT($F$1&amp;dbP!$O$2&amp;":"&amp;dbP!$O$2),$H76,INDIRECT($F$1&amp;dbP!$P$2&amp;":"&amp;dbP!$P$2),IF($I76=$J76,"*",$I76),INDIRECT($F$1&amp;dbP!$Q$2&amp;":"&amp;dbP!$Q$2),IF(OR($I76=$J76,"  "&amp;$I76=$J76),"*",RIGHT($J76,LEN($J76)-4)),INDIRECT($F$1&amp;dbP!$AC$2&amp;":"&amp;dbP!$AC$2),RepP!$J$3)</f>
        <v>0</v>
      </c>
    </row>
    <row r="77" spans="2:57" x14ac:dyDescent="0.3">
      <c r="B77" s="1">
        <f>MAX(B$54:B76)+1</f>
        <v>38</v>
      </c>
      <c r="F77" s="1" t="str">
        <f ca="1">INDIRECT($B$1&amp;Items!H$2&amp;$B77)</f>
        <v>Y</v>
      </c>
      <c r="H77" s="13" t="str">
        <f ca="1">INDIRECT($B$1&amp;Items!E$2&amp;$B77)</f>
        <v>Начисление себестоимостных затрат</v>
      </c>
      <c r="I77" s="13" t="str">
        <f ca="1">IF(INDIRECT($B$1&amp;Items!F$2&amp;$B77)="",H77,INDIRECT($B$1&amp;Items!F$2&amp;$B77))</f>
        <v>Начисление затрат этапа-2 бизнес-процесса</v>
      </c>
      <c r="J77" s="1" t="str">
        <f ca="1">IF(INDIRECT($B$1&amp;Items!G$2&amp;$B77)="",IF(H77&lt;&gt;I77,"  "&amp;I77,I77),"    "&amp;INDIRECT($B$1&amp;Items!G$2&amp;$B77))</f>
        <v xml:space="preserve">    Производственные затраты-8</v>
      </c>
      <c r="S77" s="1">
        <f ca="1">SUM($U77:INDIRECT(ADDRESS(ROW(),SUMIFS($1:$1,$5:$5,MAX($5:$5)))))</f>
        <v>0</v>
      </c>
      <c r="V77" s="1">
        <f ca="1">SUMIFS(INDIRECT($F$1&amp;$F77&amp;":"&amp;$F77),INDIRECT($F$1&amp;dbP!$D$2&amp;":"&amp;dbP!$D$2),"&gt;="&amp;V$6,INDIRECT($F$1&amp;dbP!$D$2&amp;":"&amp;dbP!$D$2),"&lt;="&amp;V$7,INDIRECT($F$1&amp;dbP!$O$2&amp;":"&amp;dbP!$O$2),$H77,INDIRECT($F$1&amp;dbP!$P$2&amp;":"&amp;dbP!$P$2),IF($I77=$J77,"*",$I77),INDIRECT($F$1&amp;dbP!$Q$2&amp;":"&amp;dbP!$Q$2),IF(OR($I77=$J77,"  "&amp;$I77=$J77),"*",RIGHT($J77,LEN($J77)-4)),INDIRECT($F$1&amp;dbP!$AC$2&amp;":"&amp;dbP!$AC$2),RepP!$J$3)</f>
        <v>0</v>
      </c>
      <c r="W77" s="1">
        <f ca="1">SUMIFS(INDIRECT($F$1&amp;$F77&amp;":"&amp;$F77),INDIRECT($F$1&amp;dbP!$D$2&amp;":"&amp;dbP!$D$2),"&gt;="&amp;W$6,INDIRECT($F$1&amp;dbP!$D$2&amp;":"&amp;dbP!$D$2),"&lt;="&amp;W$7,INDIRECT($F$1&amp;dbP!$O$2&amp;":"&amp;dbP!$O$2),$H77,INDIRECT($F$1&amp;dbP!$P$2&amp;":"&amp;dbP!$P$2),IF($I77=$J77,"*",$I77),INDIRECT($F$1&amp;dbP!$Q$2&amp;":"&amp;dbP!$Q$2),IF(OR($I77=$J77,"  "&amp;$I77=$J77),"*",RIGHT($J77,LEN($J77)-4)),INDIRECT($F$1&amp;dbP!$AC$2&amp;":"&amp;dbP!$AC$2),RepP!$J$3)</f>
        <v>0</v>
      </c>
      <c r="X77" s="1">
        <f ca="1">SUMIFS(INDIRECT($F$1&amp;$F77&amp;":"&amp;$F77),INDIRECT($F$1&amp;dbP!$D$2&amp;":"&amp;dbP!$D$2),"&gt;="&amp;X$6,INDIRECT($F$1&amp;dbP!$D$2&amp;":"&amp;dbP!$D$2),"&lt;="&amp;X$7,INDIRECT($F$1&amp;dbP!$O$2&amp;":"&amp;dbP!$O$2),$H77,INDIRECT($F$1&amp;dbP!$P$2&amp;":"&amp;dbP!$P$2),IF($I77=$J77,"*",$I77),INDIRECT($F$1&amp;dbP!$Q$2&amp;":"&amp;dbP!$Q$2),IF(OR($I77=$J77,"  "&amp;$I77=$J77),"*",RIGHT($J77,LEN($J77)-4)),INDIRECT($F$1&amp;dbP!$AC$2&amp;":"&amp;dbP!$AC$2),RepP!$J$3)</f>
        <v>0</v>
      </c>
      <c r="Y77" s="1">
        <f ca="1">SUMIFS(INDIRECT($F$1&amp;$F77&amp;":"&amp;$F77),INDIRECT($F$1&amp;dbP!$D$2&amp;":"&amp;dbP!$D$2),"&gt;="&amp;Y$6,INDIRECT($F$1&amp;dbP!$D$2&amp;":"&amp;dbP!$D$2),"&lt;="&amp;Y$7,INDIRECT($F$1&amp;dbP!$O$2&amp;":"&amp;dbP!$O$2),$H77,INDIRECT($F$1&amp;dbP!$P$2&amp;":"&amp;dbP!$P$2),IF($I77=$J77,"*",$I77),INDIRECT($F$1&amp;dbP!$Q$2&amp;":"&amp;dbP!$Q$2),IF(OR($I77=$J77,"  "&amp;$I77=$J77),"*",RIGHT($J77,LEN($J77)-4)),INDIRECT($F$1&amp;dbP!$AC$2&amp;":"&amp;dbP!$AC$2),RepP!$J$3)</f>
        <v>0</v>
      </c>
      <c r="Z77" s="1">
        <f ca="1">SUMIFS(INDIRECT($F$1&amp;$F77&amp;":"&amp;$F77),INDIRECT($F$1&amp;dbP!$D$2&amp;":"&amp;dbP!$D$2),"&gt;="&amp;Z$6,INDIRECT($F$1&amp;dbP!$D$2&amp;":"&amp;dbP!$D$2),"&lt;="&amp;Z$7,INDIRECT($F$1&amp;dbP!$O$2&amp;":"&amp;dbP!$O$2),$H77,INDIRECT($F$1&amp;dbP!$P$2&amp;":"&amp;dbP!$P$2),IF($I77=$J77,"*",$I77),INDIRECT($F$1&amp;dbP!$Q$2&amp;":"&amp;dbP!$Q$2),IF(OR($I77=$J77,"  "&amp;$I77=$J77),"*",RIGHT($J77,LEN($J77)-4)),INDIRECT($F$1&amp;dbP!$AC$2&amp;":"&amp;dbP!$AC$2),RepP!$J$3)</f>
        <v>0</v>
      </c>
      <c r="AA77" s="1">
        <f ca="1">SUMIFS(INDIRECT($F$1&amp;$F77&amp;":"&amp;$F77),INDIRECT($F$1&amp;dbP!$D$2&amp;":"&amp;dbP!$D$2),"&gt;="&amp;AA$6,INDIRECT($F$1&amp;dbP!$D$2&amp;":"&amp;dbP!$D$2),"&lt;="&amp;AA$7,INDIRECT($F$1&amp;dbP!$O$2&amp;":"&amp;dbP!$O$2),$H77,INDIRECT($F$1&amp;dbP!$P$2&amp;":"&amp;dbP!$P$2),IF($I77=$J77,"*",$I77),INDIRECT($F$1&amp;dbP!$Q$2&amp;":"&amp;dbP!$Q$2),IF(OR($I77=$J77,"  "&amp;$I77=$J77),"*",RIGHT($J77,LEN($J77)-4)),INDIRECT($F$1&amp;dbP!$AC$2&amp;":"&amp;dbP!$AC$2),RepP!$J$3)</f>
        <v>0</v>
      </c>
      <c r="AB77" s="1">
        <f ca="1">SUMIFS(INDIRECT($F$1&amp;$F77&amp;":"&amp;$F77),INDIRECT($F$1&amp;dbP!$D$2&amp;":"&amp;dbP!$D$2),"&gt;="&amp;AB$6,INDIRECT($F$1&amp;dbP!$D$2&amp;":"&amp;dbP!$D$2),"&lt;="&amp;AB$7,INDIRECT($F$1&amp;dbP!$O$2&amp;":"&amp;dbP!$O$2),$H77,INDIRECT($F$1&amp;dbP!$P$2&amp;":"&amp;dbP!$P$2),IF($I77=$J77,"*",$I77),INDIRECT($F$1&amp;dbP!$Q$2&amp;":"&amp;dbP!$Q$2),IF(OR($I77=$J77,"  "&amp;$I77=$J77),"*",RIGHT($J77,LEN($J77)-4)),INDIRECT($F$1&amp;dbP!$AC$2&amp;":"&amp;dbP!$AC$2),RepP!$J$3)</f>
        <v>0</v>
      </c>
      <c r="AC77" s="1">
        <f ca="1">SUMIFS(INDIRECT($F$1&amp;$F77&amp;":"&amp;$F77),INDIRECT($F$1&amp;dbP!$D$2&amp;":"&amp;dbP!$D$2),"&gt;="&amp;AC$6,INDIRECT($F$1&amp;dbP!$D$2&amp;":"&amp;dbP!$D$2),"&lt;="&amp;AC$7,INDIRECT($F$1&amp;dbP!$O$2&amp;":"&amp;dbP!$O$2),$H77,INDIRECT($F$1&amp;dbP!$P$2&amp;":"&amp;dbP!$P$2),IF($I77=$J77,"*",$I77),INDIRECT($F$1&amp;dbP!$Q$2&amp;":"&amp;dbP!$Q$2),IF(OR($I77=$J77,"  "&amp;$I77=$J77),"*",RIGHT($J77,LEN($J77)-4)),INDIRECT($F$1&amp;dbP!$AC$2&amp;":"&amp;dbP!$AC$2),RepP!$J$3)</f>
        <v>0</v>
      </c>
      <c r="AD77" s="1">
        <f ca="1">SUMIFS(INDIRECT($F$1&amp;$F77&amp;":"&amp;$F77),INDIRECT($F$1&amp;dbP!$D$2&amp;":"&amp;dbP!$D$2),"&gt;="&amp;AD$6,INDIRECT($F$1&amp;dbP!$D$2&amp;":"&amp;dbP!$D$2),"&lt;="&amp;AD$7,INDIRECT($F$1&amp;dbP!$O$2&amp;":"&amp;dbP!$O$2),$H77,INDIRECT($F$1&amp;dbP!$P$2&amp;":"&amp;dbP!$P$2),IF($I77=$J77,"*",$I77),INDIRECT($F$1&amp;dbP!$Q$2&amp;":"&amp;dbP!$Q$2),IF(OR($I77=$J77,"  "&amp;$I77=$J77),"*",RIGHT($J77,LEN($J77)-4)),INDIRECT($F$1&amp;dbP!$AC$2&amp;":"&amp;dbP!$AC$2),RepP!$J$3)</f>
        <v>0</v>
      </c>
      <c r="AE77" s="1">
        <f ca="1">SUMIFS(INDIRECT($F$1&amp;$F77&amp;":"&amp;$F77),INDIRECT($F$1&amp;dbP!$D$2&amp;":"&amp;dbP!$D$2),"&gt;="&amp;AE$6,INDIRECT($F$1&amp;dbP!$D$2&amp;":"&amp;dbP!$D$2),"&lt;="&amp;AE$7,INDIRECT($F$1&amp;dbP!$O$2&amp;":"&amp;dbP!$O$2),$H77,INDIRECT($F$1&amp;dbP!$P$2&amp;":"&amp;dbP!$P$2),IF($I77=$J77,"*",$I77),INDIRECT($F$1&amp;dbP!$Q$2&amp;":"&amp;dbP!$Q$2),IF(OR($I77=$J77,"  "&amp;$I77=$J77),"*",RIGHT($J77,LEN($J77)-4)),INDIRECT($F$1&amp;dbP!$AC$2&amp;":"&amp;dbP!$AC$2),RepP!$J$3)</f>
        <v>0</v>
      </c>
      <c r="AF77" s="1">
        <f ca="1">SUMIFS(INDIRECT($F$1&amp;$F77&amp;":"&amp;$F77),INDIRECT($F$1&amp;dbP!$D$2&amp;":"&amp;dbP!$D$2),"&gt;="&amp;AF$6,INDIRECT($F$1&amp;dbP!$D$2&amp;":"&amp;dbP!$D$2),"&lt;="&amp;AF$7,INDIRECT($F$1&amp;dbP!$O$2&amp;":"&amp;dbP!$O$2),$H77,INDIRECT($F$1&amp;dbP!$P$2&amp;":"&amp;dbP!$P$2),IF($I77=$J77,"*",$I77),INDIRECT($F$1&amp;dbP!$Q$2&amp;":"&amp;dbP!$Q$2),IF(OR($I77=$J77,"  "&amp;$I77=$J77),"*",RIGHT($J77,LEN($J77)-4)),INDIRECT($F$1&amp;dbP!$AC$2&amp;":"&amp;dbP!$AC$2),RepP!$J$3)</f>
        <v>0</v>
      </c>
      <c r="AG77" s="1">
        <f ca="1">SUMIFS(INDIRECT($F$1&amp;$F77&amp;":"&amp;$F77),INDIRECT($F$1&amp;dbP!$D$2&amp;":"&amp;dbP!$D$2),"&gt;="&amp;AG$6,INDIRECT($F$1&amp;dbP!$D$2&amp;":"&amp;dbP!$D$2),"&lt;="&amp;AG$7,INDIRECT($F$1&amp;dbP!$O$2&amp;":"&amp;dbP!$O$2),$H77,INDIRECT($F$1&amp;dbP!$P$2&amp;":"&amp;dbP!$P$2),IF($I77=$J77,"*",$I77),INDIRECT($F$1&amp;dbP!$Q$2&amp;":"&amp;dbP!$Q$2),IF(OR($I77=$J77,"  "&amp;$I77=$J77),"*",RIGHT($J77,LEN($J77)-4)),INDIRECT($F$1&amp;dbP!$AC$2&amp;":"&amp;dbP!$AC$2),RepP!$J$3)</f>
        <v>0</v>
      </c>
      <c r="AH77" s="1">
        <f ca="1">SUMIFS(INDIRECT($F$1&amp;$F77&amp;":"&amp;$F77),INDIRECT($F$1&amp;dbP!$D$2&amp;":"&amp;dbP!$D$2),"&gt;="&amp;AH$6,INDIRECT($F$1&amp;dbP!$D$2&amp;":"&amp;dbP!$D$2),"&lt;="&amp;AH$7,INDIRECT($F$1&amp;dbP!$O$2&amp;":"&amp;dbP!$O$2),$H77,INDIRECT($F$1&amp;dbP!$P$2&amp;":"&amp;dbP!$P$2),IF($I77=$J77,"*",$I77),INDIRECT($F$1&amp;dbP!$Q$2&amp;":"&amp;dbP!$Q$2),IF(OR($I77=$J77,"  "&amp;$I77=$J77),"*",RIGHT($J77,LEN($J77)-4)),INDIRECT($F$1&amp;dbP!$AC$2&amp;":"&amp;dbP!$AC$2),RepP!$J$3)</f>
        <v>0</v>
      </c>
      <c r="AI77" s="1">
        <f ca="1">SUMIFS(INDIRECT($F$1&amp;$F77&amp;":"&amp;$F77),INDIRECT($F$1&amp;dbP!$D$2&amp;":"&amp;dbP!$D$2),"&gt;="&amp;AI$6,INDIRECT($F$1&amp;dbP!$D$2&amp;":"&amp;dbP!$D$2),"&lt;="&amp;AI$7,INDIRECT($F$1&amp;dbP!$O$2&amp;":"&amp;dbP!$O$2),$H77,INDIRECT($F$1&amp;dbP!$P$2&amp;":"&amp;dbP!$P$2),IF($I77=$J77,"*",$I77),INDIRECT($F$1&amp;dbP!$Q$2&amp;":"&amp;dbP!$Q$2),IF(OR($I77=$J77,"  "&amp;$I77=$J77),"*",RIGHT($J77,LEN($J77)-4)),INDIRECT($F$1&amp;dbP!$AC$2&amp;":"&amp;dbP!$AC$2),RepP!$J$3)</f>
        <v>0</v>
      </c>
      <c r="AJ77" s="1">
        <f ca="1">SUMIFS(INDIRECT($F$1&amp;$F77&amp;":"&amp;$F77),INDIRECT($F$1&amp;dbP!$D$2&amp;":"&amp;dbP!$D$2),"&gt;="&amp;AJ$6,INDIRECT($F$1&amp;dbP!$D$2&amp;":"&amp;dbP!$D$2),"&lt;="&amp;AJ$7,INDIRECT($F$1&amp;dbP!$O$2&amp;":"&amp;dbP!$O$2),$H77,INDIRECT($F$1&amp;dbP!$P$2&amp;":"&amp;dbP!$P$2),IF($I77=$J77,"*",$I77),INDIRECT($F$1&amp;dbP!$Q$2&amp;":"&amp;dbP!$Q$2),IF(OR($I77=$J77,"  "&amp;$I77=$J77),"*",RIGHT($J77,LEN($J77)-4)),INDIRECT($F$1&amp;dbP!$AC$2&amp;":"&amp;dbP!$AC$2),RepP!$J$3)</f>
        <v>0</v>
      </c>
      <c r="AK77" s="1">
        <f ca="1">SUMIFS(INDIRECT($F$1&amp;$F77&amp;":"&amp;$F77),INDIRECT($F$1&amp;dbP!$D$2&amp;":"&amp;dbP!$D$2),"&gt;="&amp;AK$6,INDIRECT($F$1&amp;dbP!$D$2&amp;":"&amp;dbP!$D$2),"&lt;="&amp;AK$7,INDIRECT($F$1&amp;dbP!$O$2&amp;":"&amp;dbP!$O$2),$H77,INDIRECT($F$1&amp;dbP!$P$2&amp;":"&amp;dbP!$P$2),IF($I77=$J77,"*",$I77),INDIRECT($F$1&amp;dbP!$Q$2&amp;":"&amp;dbP!$Q$2),IF(OR($I77=$J77,"  "&amp;$I77=$J77),"*",RIGHT($J77,LEN($J77)-4)),INDIRECT($F$1&amp;dbP!$AC$2&amp;":"&amp;dbP!$AC$2),RepP!$J$3)</f>
        <v>0</v>
      </c>
      <c r="AL77" s="1">
        <f ca="1">SUMIFS(INDIRECT($F$1&amp;$F77&amp;":"&amp;$F77),INDIRECT($F$1&amp;dbP!$D$2&amp;":"&amp;dbP!$D$2),"&gt;="&amp;AL$6,INDIRECT($F$1&amp;dbP!$D$2&amp;":"&amp;dbP!$D$2),"&lt;="&amp;AL$7,INDIRECT($F$1&amp;dbP!$O$2&amp;":"&amp;dbP!$O$2),$H77,INDIRECT($F$1&amp;dbP!$P$2&amp;":"&amp;dbP!$P$2),IF($I77=$J77,"*",$I77),INDIRECT($F$1&amp;dbP!$Q$2&amp;":"&amp;dbP!$Q$2),IF(OR($I77=$J77,"  "&amp;$I77=$J77),"*",RIGHT($J77,LEN($J77)-4)),INDIRECT($F$1&amp;dbP!$AC$2&amp;":"&amp;dbP!$AC$2),RepP!$J$3)</f>
        <v>0</v>
      </c>
      <c r="AM77" s="1">
        <f ca="1">SUMIFS(INDIRECT($F$1&amp;$F77&amp;":"&amp;$F77),INDIRECT($F$1&amp;dbP!$D$2&amp;":"&amp;dbP!$D$2),"&gt;="&amp;AM$6,INDIRECT($F$1&amp;dbP!$D$2&amp;":"&amp;dbP!$D$2),"&lt;="&amp;AM$7,INDIRECT($F$1&amp;dbP!$O$2&amp;":"&amp;dbP!$O$2),$H77,INDIRECT($F$1&amp;dbP!$P$2&amp;":"&amp;dbP!$P$2),IF($I77=$J77,"*",$I77),INDIRECT($F$1&amp;dbP!$Q$2&amp;":"&amp;dbP!$Q$2),IF(OR($I77=$J77,"  "&amp;$I77=$J77),"*",RIGHT($J77,LEN($J77)-4)),INDIRECT($F$1&amp;dbP!$AC$2&amp;":"&amp;dbP!$AC$2),RepP!$J$3)</f>
        <v>0</v>
      </c>
      <c r="AN77" s="1">
        <f ca="1">SUMIFS(INDIRECT($F$1&amp;$F77&amp;":"&amp;$F77),INDIRECT($F$1&amp;dbP!$D$2&amp;":"&amp;dbP!$D$2),"&gt;="&amp;AN$6,INDIRECT($F$1&amp;dbP!$D$2&amp;":"&amp;dbP!$D$2),"&lt;="&amp;AN$7,INDIRECT($F$1&amp;dbP!$O$2&amp;":"&amp;dbP!$O$2),$H77,INDIRECT($F$1&amp;dbP!$P$2&amp;":"&amp;dbP!$P$2),IF($I77=$J77,"*",$I77),INDIRECT($F$1&amp;dbP!$Q$2&amp;":"&amp;dbP!$Q$2),IF(OR($I77=$J77,"  "&amp;$I77=$J77),"*",RIGHT($J77,LEN($J77)-4)),INDIRECT($F$1&amp;dbP!$AC$2&amp;":"&amp;dbP!$AC$2),RepP!$J$3)</f>
        <v>0</v>
      </c>
      <c r="AO77" s="1">
        <f ca="1">SUMIFS(INDIRECT($F$1&amp;$F77&amp;":"&amp;$F77),INDIRECT($F$1&amp;dbP!$D$2&amp;":"&amp;dbP!$D$2),"&gt;="&amp;AO$6,INDIRECT($F$1&amp;dbP!$D$2&amp;":"&amp;dbP!$D$2),"&lt;="&amp;AO$7,INDIRECT($F$1&amp;dbP!$O$2&amp;":"&amp;dbP!$O$2),$H77,INDIRECT($F$1&amp;dbP!$P$2&amp;":"&amp;dbP!$P$2),IF($I77=$J77,"*",$I77),INDIRECT($F$1&amp;dbP!$Q$2&amp;":"&amp;dbP!$Q$2),IF(OR($I77=$J77,"  "&amp;$I77=$J77),"*",RIGHT($J77,LEN($J77)-4)),INDIRECT($F$1&amp;dbP!$AC$2&amp;":"&amp;dbP!$AC$2),RepP!$J$3)</f>
        <v>0</v>
      </c>
      <c r="AP77" s="1">
        <f ca="1">SUMIFS(INDIRECT($F$1&amp;$F77&amp;":"&amp;$F77),INDIRECT($F$1&amp;dbP!$D$2&amp;":"&amp;dbP!$D$2),"&gt;="&amp;AP$6,INDIRECT($F$1&amp;dbP!$D$2&amp;":"&amp;dbP!$D$2),"&lt;="&amp;AP$7,INDIRECT($F$1&amp;dbP!$O$2&amp;":"&amp;dbP!$O$2),$H77,INDIRECT($F$1&amp;dbP!$P$2&amp;":"&amp;dbP!$P$2),IF($I77=$J77,"*",$I77),INDIRECT($F$1&amp;dbP!$Q$2&amp;":"&amp;dbP!$Q$2),IF(OR($I77=$J77,"  "&amp;$I77=$J77),"*",RIGHT($J77,LEN($J77)-4)),INDIRECT($F$1&amp;dbP!$AC$2&amp;":"&amp;dbP!$AC$2),RepP!$J$3)</f>
        <v>0</v>
      </c>
      <c r="AQ77" s="1">
        <f ca="1">SUMIFS(INDIRECT($F$1&amp;$F77&amp;":"&amp;$F77),INDIRECT($F$1&amp;dbP!$D$2&amp;":"&amp;dbP!$D$2),"&gt;="&amp;AQ$6,INDIRECT($F$1&amp;dbP!$D$2&amp;":"&amp;dbP!$D$2),"&lt;="&amp;AQ$7,INDIRECT($F$1&amp;dbP!$O$2&amp;":"&amp;dbP!$O$2),$H77,INDIRECT($F$1&amp;dbP!$P$2&amp;":"&amp;dbP!$P$2),IF($I77=$J77,"*",$I77),INDIRECT($F$1&amp;dbP!$Q$2&amp;":"&amp;dbP!$Q$2),IF(OR($I77=$J77,"  "&amp;$I77=$J77),"*",RIGHT($J77,LEN($J77)-4)),INDIRECT($F$1&amp;dbP!$AC$2&amp;":"&amp;dbP!$AC$2),RepP!$J$3)</f>
        <v>0</v>
      </c>
      <c r="AR77" s="1">
        <f ca="1">SUMIFS(INDIRECT($F$1&amp;$F77&amp;":"&amp;$F77),INDIRECT($F$1&amp;dbP!$D$2&amp;":"&amp;dbP!$D$2),"&gt;="&amp;AR$6,INDIRECT($F$1&amp;dbP!$D$2&amp;":"&amp;dbP!$D$2),"&lt;="&amp;AR$7,INDIRECT($F$1&amp;dbP!$O$2&amp;":"&amp;dbP!$O$2),$H77,INDIRECT($F$1&amp;dbP!$P$2&amp;":"&amp;dbP!$P$2),IF($I77=$J77,"*",$I77),INDIRECT($F$1&amp;dbP!$Q$2&amp;":"&amp;dbP!$Q$2),IF(OR($I77=$J77,"  "&amp;$I77=$J77),"*",RIGHT($J77,LEN($J77)-4)),INDIRECT($F$1&amp;dbP!$AC$2&amp;":"&amp;dbP!$AC$2),RepP!$J$3)</f>
        <v>0</v>
      </c>
      <c r="AS77" s="1">
        <f ca="1">SUMIFS(INDIRECT($F$1&amp;$F77&amp;":"&amp;$F77),INDIRECT($F$1&amp;dbP!$D$2&amp;":"&amp;dbP!$D$2),"&gt;="&amp;AS$6,INDIRECT($F$1&amp;dbP!$D$2&amp;":"&amp;dbP!$D$2),"&lt;="&amp;AS$7,INDIRECT($F$1&amp;dbP!$O$2&amp;":"&amp;dbP!$O$2),$H77,INDIRECT($F$1&amp;dbP!$P$2&amp;":"&amp;dbP!$P$2),IF($I77=$J77,"*",$I77),INDIRECT($F$1&amp;dbP!$Q$2&amp;":"&amp;dbP!$Q$2),IF(OR($I77=$J77,"  "&amp;$I77=$J77),"*",RIGHT($J77,LEN($J77)-4)),INDIRECT($F$1&amp;dbP!$AC$2&amp;":"&amp;dbP!$AC$2),RepP!$J$3)</f>
        <v>0</v>
      </c>
      <c r="AT77" s="1">
        <f ca="1">SUMIFS(INDIRECT($F$1&amp;$F77&amp;":"&amp;$F77),INDIRECT($F$1&amp;dbP!$D$2&amp;":"&amp;dbP!$D$2),"&gt;="&amp;AT$6,INDIRECT($F$1&amp;dbP!$D$2&amp;":"&amp;dbP!$D$2),"&lt;="&amp;AT$7,INDIRECT($F$1&amp;dbP!$O$2&amp;":"&amp;dbP!$O$2),$H77,INDIRECT($F$1&amp;dbP!$P$2&amp;":"&amp;dbP!$P$2),IF($I77=$J77,"*",$I77),INDIRECT($F$1&amp;dbP!$Q$2&amp;":"&amp;dbP!$Q$2),IF(OR($I77=$J77,"  "&amp;$I77=$J77),"*",RIGHT($J77,LEN($J77)-4)),INDIRECT($F$1&amp;dbP!$AC$2&amp;":"&amp;dbP!$AC$2),RepP!$J$3)</f>
        <v>0</v>
      </c>
      <c r="AU77" s="1">
        <f ca="1">SUMIFS(INDIRECT($F$1&amp;$F77&amp;":"&amp;$F77),INDIRECT($F$1&amp;dbP!$D$2&amp;":"&amp;dbP!$D$2),"&gt;="&amp;AU$6,INDIRECT($F$1&amp;dbP!$D$2&amp;":"&amp;dbP!$D$2),"&lt;="&amp;AU$7,INDIRECT($F$1&amp;dbP!$O$2&amp;":"&amp;dbP!$O$2),$H77,INDIRECT($F$1&amp;dbP!$P$2&amp;":"&amp;dbP!$P$2),IF($I77=$J77,"*",$I77),INDIRECT($F$1&amp;dbP!$Q$2&amp;":"&amp;dbP!$Q$2),IF(OR($I77=$J77,"  "&amp;$I77=$J77),"*",RIGHT($J77,LEN($J77)-4)),INDIRECT($F$1&amp;dbP!$AC$2&amp;":"&amp;dbP!$AC$2),RepP!$J$3)</f>
        <v>0</v>
      </c>
      <c r="AV77" s="1">
        <f ca="1">SUMIFS(INDIRECT($F$1&amp;$F77&amp;":"&amp;$F77),INDIRECT($F$1&amp;dbP!$D$2&amp;":"&amp;dbP!$D$2),"&gt;="&amp;AV$6,INDIRECT($F$1&amp;dbP!$D$2&amp;":"&amp;dbP!$D$2),"&lt;="&amp;AV$7,INDIRECT($F$1&amp;dbP!$O$2&amp;":"&amp;dbP!$O$2),$H77,INDIRECT($F$1&amp;dbP!$P$2&amp;":"&amp;dbP!$P$2),IF($I77=$J77,"*",$I77),INDIRECT($F$1&amp;dbP!$Q$2&amp;":"&amp;dbP!$Q$2),IF(OR($I77=$J77,"  "&amp;$I77=$J77),"*",RIGHT($J77,LEN($J77)-4)),INDIRECT($F$1&amp;dbP!$AC$2&amp;":"&amp;dbP!$AC$2),RepP!$J$3)</f>
        <v>0</v>
      </c>
      <c r="AW77" s="1">
        <f ca="1">SUMIFS(INDIRECT($F$1&amp;$F77&amp;":"&amp;$F77),INDIRECT($F$1&amp;dbP!$D$2&amp;":"&amp;dbP!$D$2),"&gt;="&amp;AW$6,INDIRECT($F$1&amp;dbP!$D$2&amp;":"&amp;dbP!$D$2),"&lt;="&amp;AW$7,INDIRECT($F$1&amp;dbP!$O$2&amp;":"&amp;dbP!$O$2),$H77,INDIRECT($F$1&amp;dbP!$P$2&amp;":"&amp;dbP!$P$2),IF($I77=$J77,"*",$I77),INDIRECT($F$1&amp;dbP!$Q$2&amp;":"&amp;dbP!$Q$2),IF(OR($I77=$J77,"  "&amp;$I77=$J77),"*",RIGHT($J77,LEN($J77)-4)),INDIRECT($F$1&amp;dbP!$AC$2&amp;":"&amp;dbP!$AC$2),RepP!$J$3)</f>
        <v>0</v>
      </c>
      <c r="AX77" s="1">
        <f ca="1">SUMIFS(INDIRECT($F$1&amp;$F77&amp;":"&amp;$F77),INDIRECT($F$1&amp;dbP!$D$2&amp;":"&amp;dbP!$D$2),"&gt;="&amp;AX$6,INDIRECT($F$1&amp;dbP!$D$2&amp;":"&amp;dbP!$D$2),"&lt;="&amp;AX$7,INDIRECT($F$1&amp;dbP!$O$2&amp;":"&amp;dbP!$O$2),$H77,INDIRECT($F$1&amp;dbP!$P$2&amp;":"&amp;dbP!$P$2),IF($I77=$J77,"*",$I77),INDIRECT($F$1&amp;dbP!$Q$2&amp;":"&amp;dbP!$Q$2),IF(OR($I77=$J77,"  "&amp;$I77=$J77),"*",RIGHT($J77,LEN($J77)-4)),INDIRECT($F$1&amp;dbP!$AC$2&amp;":"&amp;dbP!$AC$2),RepP!$J$3)</f>
        <v>0</v>
      </c>
      <c r="AY77" s="1">
        <f ca="1">SUMIFS(INDIRECT($F$1&amp;$F77&amp;":"&amp;$F77),INDIRECT($F$1&amp;dbP!$D$2&amp;":"&amp;dbP!$D$2),"&gt;="&amp;AY$6,INDIRECT($F$1&amp;dbP!$D$2&amp;":"&amp;dbP!$D$2),"&lt;="&amp;AY$7,INDIRECT($F$1&amp;dbP!$O$2&amp;":"&amp;dbP!$O$2),$H77,INDIRECT($F$1&amp;dbP!$P$2&amp;":"&amp;dbP!$P$2),IF($I77=$J77,"*",$I77),INDIRECT($F$1&amp;dbP!$Q$2&amp;":"&amp;dbP!$Q$2),IF(OR($I77=$J77,"  "&amp;$I77=$J77),"*",RIGHT($J77,LEN($J77)-4)),INDIRECT($F$1&amp;dbP!$AC$2&amp;":"&amp;dbP!$AC$2),RepP!$J$3)</f>
        <v>0</v>
      </c>
      <c r="AZ77" s="1">
        <f ca="1">SUMIFS(INDIRECT($F$1&amp;$F77&amp;":"&amp;$F77),INDIRECT($F$1&amp;dbP!$D$2&amp;":"&amp;dbP!$D$2),"&gt;="&amp;AZ$6,INDIRECT($F$1&amp;dbP!$D$2&amp;":"&amp;dbP!$D$2),"&lt;="&amp;AZ$7,INDIRECT($F$1&amp;dbP!$O$2&amp;":"&amp;dbP!$O$2),$H77,INDIRECT($F$1&amp;dbP!$P$2&amp;":"&amp;dbP!$P$2),IF($I77=$J77,"*",$I77),INDIRECT($F$1&amp;dbP!$Q$2&amp;":"&amp;dbP!$Q$2),IF(OR($I77=$J77,"  "&amp;$I77=$J77),"*",RIGHT($J77,LEN($J77)-4)),INDIRECT($F$1&amp;dbP!$AC$2&amp;":"&amp;dbP!$AC$2),RepP!$J$3)</f>
        <v>0</v>
      </c>
      <c r="BA77" s="1">
        <f ca="1">SUMIFS(INDIRECT($F$1&amp;$F77&amp;":"&amp;$F77),INDIRECT($F$1&amp;dbP!$D$2&amp;":"&amp;dbP!$D$2),"&gt;="&amp;BA$6,INDIRECT($F$1&amp;dbP!$D$2&amp;":"&amp;dbP!$D$2),"&lt;="&amp;BA$7,INDIRECT($F$1&amp;dbP!$O$2&amp;":"&amp;dbP!$O$2),$H77,INDIRECT($F$1&amp;dbP!$P$2&amp;":"&amp;dbP!$P$2),IF($I77=$J77,"*",$I77),INDIRECT($F$1&amp;dbP!$Q$2&amp;":"&amp;dbP!$Q$2),IF(OR($I77=$J77,"  "&amp;$I77=$J77),"*",RIGHT($J77,LEN($J77)-4)),INDIRECT($F$1&amp;dbP!$AC$2&amp;":"&amp;dbP!$AC$2),RepP!$J$3)</f>
        <v>0</v>
      </c>
      <c r="BB77" s="1">
        <f ca="1">SUMIFS(INDIRECT($F$1&amp;$F77&amp;":"&amp;$F77),INDIRECT($F$1&amp;dbP!$D$2&amp;":"&amp;dbP!$D$2),"&gt;="&amp;BB$6,INDIRECT($F$1&amp;dbP!$D$2&amp;":"&amp;dbP!$D$2),"&lt;="&amp;BB$7,INDIRECT($F$1&amp;dbP!$O$2&amp;":"&amp;dbP!$O$2),$H77,INDIRECT($F$1&amp;dbP!$P$2&amp;":"&amp;dbP!$P$2),IF($I77=$J77,"*",$I77),INDIRECT($F$1&amp;dbP!$Q$2&amp;":"&amp;dbP!$Q$2),IF(OR($I77=$J77,"  "&amp;$I77=$J77),"*",RIGHT($J77,LEN($J77)-4)),INDIRECT($F$1&amp;dbP!$AC$2&amp;":"&amp;dbP!$AC$2),RepP!$J$3)</f>
        <v>0</v>
      </c>
      <c r="BC77" s="1">
        <f ca="1">SUMIFS(INDIRECT($F$1&amp;$F77&amp;":"&amp;$F77),INDIRECT($F$1&amp;dbP!$D$2&amp;":"&amp;dbP!$D$2),"&gt;="&amp;BC$6,INDIRECT($F$1&amp;dbP!$D$2&amp;":"&amp;dbP!$D$2),"&lt;="&amp;BC$7,INDIRECT($F$1&amp;dbP!$O$2&amp;":"&amp;dbP!$O$2),$H77,INDIRECT($F$1&amp;dbP!$P$2&amp;":"&amp;dbP!$P$2),IF($I77=$J77,"*",$I77),INDIRECT($F$1&amp;dbP!$Q$2&amp;":"&amp;dbP!$Q$2),IF(OR($I77=$J77,"  "&amp;$I77=$J77),"*",RIGHT($J77,LEN($J77)-4)),INDIRECT($F$1&amp;dbP!$AC$2&amp;":"&amp;dbP!$AC$2),RepP!$J$3)</f>
        <v>0</v>
      </c>
      <c r="BD77" s="1">
        <f ca="1">SUMIFS(INDIRECT($F$1&amp;$F77&amp;":"&amp;$F77),INDIRECT($F$1&amp;dbP!$D$2&amp;":"&amp;dbP!$D$2),"&gt;="&amp;BD$6,INDIRECT($F$1&amp;dbP!$D$2&amp;":"&amp;dbP!$D$2),"&lt;="&amp;BD$7,INDIRECT($F$1&amp;dbP!$O$2&amp;":"&amp;dbP!$O$2),$H77,INDIRECT($F$1&amp;dbP!$P$2&amp;":"&amp;dbP!$P$2),IF($I77=$J77,"*",$I77),INDIRECT($F$1&amp;dbP!$Q$2&amp;":"&amp;dbP!$Q$2),IF(OR($I77=$J77,"  "&amp;$I77=$J77),"*",RIGHT($J77,LEN($J77)-4)),INDIRECT($F$1&amp;dbP!$AC$2&amp;":"&amp;dbP!$AC$2),RepP!$J$3)</f>
        <v>0</v>
      </c>
      <c r="BE77" s="1">
        <f ca="1">SUMIFS(INDIRECT($F$1&amp;$F77&amp;":"&amp;$F77),INDIRECT($F$1&amp;dbP!$D$2&amp;":"&amp;dbP!$D$2),"&gt;="&amp;BE$6,INDIRECT($F$1&amp;dbP!$D$2&amp;":"&amp;dbP!$D$2),"&lt;="&amp;BE$7,INDIRECT($F$1&amp;dbP!$O$2&amp;":"&amp;dbP!$O$2),$H77,INDIRECT($F$1&amp;dbP!$P$2&amp;":"&amp;dbP!$P$2),IF($I77=$J77,"*",$I77),INDIRECT($F$1&amp;dbP!$Q$2&amp;":"&amp;dbP!$Q$2),IF(OR($I77=$J77,"  "&amp;$I77=$J77),"*",RIGHT($J77,LEN($J77)-4)),INDIRECT($F$1&amp;dbP!$AC$2&amp;":"&amp;dbP!$AC$2),RepP!$J$3)</f>
        <v>0</v>
      </c>
    </row>
    <row r="78" spans="2:57" x14ac:dyDescent="0.3">
      <c r="B78" s="1">
        <f>MAX(B$54:B77)+1</f>
        <v>39</v>
      </c>
      <c r="F78" s="1" t="str">
        <f ca="1">INDIRECT($B$1&amp;Items!H$2&amp;$B78)</f>
        <v>Y</v>
      </c>
      <c r="H78" s="13" t="str">
        <f ca="1">INDIRECT($B$1&amp;Items!E$2&amp;$B78)</f>
        <v>Начисление себестоимостных затрат</v>
      </c>
      <c r="I78" s="13" t="str">
        <f ca="1">IF(INDIRECT($B$1&amp;Items!F$2&amp;$B78)="",H78,INDIRECT($B$1&amp;Items!F$2&amp;$B78))</f>
        <v>Начисление затрат этапа-2 бизнес-процесса</v>
      </c>
      <c r="J78" s="1" t="str">
        <f ca="1">IF(INDIRECT($B$1&amp;Items!G$2&amp;$B78)="",IF(H78&lt;&gt;I78,"  "&amp;I78,I78),"    "&amp;INDIRECT($B$1&amp;Items!G$2&amp;$B78))</f>
        <v xml:space="preserve">    Производственные затраты-9</v>
      </c>
      <c r="S78" s="1">
        <f ca="1">SUM($U78:INDIRECT(ADDRESS(ROW(),SUMIFS($1:$1,$5:$5,MAX($5:$5)))))</f>
        <v>0</v>
      </c>
      <c r="V78" s="1">
        <f ca="1">SUMIFS(INDIRECT($F$1&amp;$F78&amp;":"&amp;$F78),INDIRECT($F$1&amp;dbP!$D$2&amp;":"&amp;dbP!$D$2),"&gt;="&amp;V$6,INDIRECT($F$1&amp;dbP!$D$2&amp;":"&amp;dbP!$D$2),"&lt;="&amp;V$7,INDIRECT($F$1&amp;dbP!$O$2&amp;":"&amp;dbP!$O$2),$H78,INDIRECT($F$1&amp;dbP!$P$2&amp;":"&amp;dbP!$P$2),IF($I78=$J78,"*",$I78),INDIRECT($F$1&amp;dbP!$Q$2&amp;":"&amp;dbP!$Q$2),IF(OR($I78=$J78,"  "&amp;$I78=$J78),"*",RIGHT($J78,LEN($J78)-4)),INDIRECT($F$1&amp;dbP!$AC$2&amp;":"&amp;dbP!$AC$2),RepP!$J$3)</f>
        <v>0</v>
      </c>
      <c r="W78" s="1">
        <f ca="1">SUMIFS(INDIRECT($F$1&amp;$F78&amp;":"&amp;$F78),INDIRECT($F$1&amp;dbP!$D$2&amp;":"&amp;dbP!$D$2),"&gt;="&amp;W$6,INDIRECT($F$1&amp;dbP!$D$2&amp;":"&amp;dbP!$D$2),"&lt;="&amp;W$7,INDIRECT($F$1&amp;dbP!$O$2&amp;":"&amp;dbP!$O$2),$H78,INDIRECT($F$1&amp;dbP!$P$2&amp;":"&amp;dbP!$P$2),IF($I78=$J78,"*",$I78),INDIRECT($F$1&amp;dbP!$Q$2&amp;":"&amp;dbP!$Q$2),IF(OR($I78=$J78,"  "&amp;$I78=$J78),"*",RIGHT($J78,LEN($J78)-4)),INDIRECT($F$1&amp;dbP!$AC$2&amp;":"&amp;dbP!$AC$2),RepP!$J$3)</f>
        <v>0</v>
      </c>
      <c r="X78" s="1">
        <f ca="1">SUMIFS(INDIRECT($F$1&amp;$F78&amp;":"&amp;$F78),INDIRECT($F$1&amp;dbP!$D$2&amp;":"&amp;dbP!$D$2),"&gt;="&amp;X$6,INDIRECT($F$1&amp;dbP!$D$2&amp;":"&amp;dbP!$D$2),"&lt;="&amp;X$7,INDIRECT($F$1&amp;dbP!$O$2&amp;":"&amp;dbP!$O$2),$H78,INDIRECT($F$1&amp;dbP!$P$2&amp;":"&amp;dbP!$P$2),IF($I78=$J78,"*",$I78),INDIRECT($F$1&amp;dbP!$Q$2&amp;":"&amp;dbP!$Q$2),IF(OR($I78=$J78,"  "&amp;$I78=$J78),"*",RIGHT($J78,LEN($J78)-4)),INDIRECT($F$1&amp;dbP!$AC$2&amp;":"&amp;dbP!$AC$2),RepP!$J$3)</f>
        <v>0</v>
      </c>
      <c r="Y78" s="1">
        <f ca="1">SUMIFS(INDIRECT($F$1&amp;$F78&amp;":"&amp;$F78),INDIRECT($F$1&amp;dbP!$D$2&amp;":"&amp;dbP!$D$2),"&gt;="&amp;Y$6,INDIRECT($F$1&amp;dbP!$D$2&amp;":"&amp;dbP!$D$2),"&lt;="&amp;Y$7,INDIRECT($F$1&amp;dbP!$O$2&amp;":"&amp;dbP!$O$2),$H78,INDIRECT($F$1&amp;dbP!$P$2&amp;":"&amp;dbP!$P$2),IF($I78=$J78,"*",$I78),INDIRECT($F$1&amp;dbP!$Q$2&amp;":"&amp;dbP!$Q$2),IF(OR($I78=$J78,"  "&amp;$I78=$J78),"*",RIGHT($J78,LEN($J78)-4)),INDIRECT($F$1&amp;dbP!$AC$2&amp;":"&amp;dbP!$AC$2),RepP!$J$3)</f>
        <v>0</v>
      </c>
      <c r="Z78" s="1">
        <f ca="1">SUMIFS(INDIRECT($F$1&amp;$F78&amp;":"&amp;$F78),INDIRECT($F$1&amp;dbP!$D$2&amp;":"&amp;dbP!$D$2),"&gt;="&amp;Z$6,INDIRECT($F$1&amp;dbP!$D$2&amp;":"&amp;dbP!$D$2),"&lt;="&amp;Z$7,INDIRECT($F$1&amp;dbP!$O$2&amp;":"&amp;dbP!$O$2),$H78,INDIRECT($F$1&amp;dbP!$P$2&amp;":"&amp;dbP!$P$2),IF($I78=$J78,"*",$I78),INDIRECT($F$1&amp;dbP!$Q$2&amp;":"&amp;dbP!$Q$2),IF(OR($I78=$J78,"  "&amp;$I78=$J78),"*",RIGHT($J78,LEN($J78)-4)),INDIRECT($F$1&amp;dbP!$AC$2&amp;":"&amp;dbP!$AC$2),RepP!$J$3)</f>
        <v>0</v>
      </c>
      <c r="AA78" s="1">
        <f ca="1">SUMIFS(INDIRECT($F$1&amp;$F78&amp;":"&amp;$F78),INDIRECT($F$1&amp;dbP!$D$2&amp;":"&amp;dbP!$D$2),"&gt;="&amp;AA$6,INDIRECT($F$1&amp;dbP!$D$2&amp;":"&amp;dbP!$D$2),"&lt;="&amp;AA$7,INDIRECT($F$1&amp;dbP!$O$2&amp;":"&amp;dbP!$O$2),$H78,INDIRECT($F$1&amp;dbP!$P$2&amp;":"&amp;dbP!$P$2),IF($I78=$J78,"*",$I78),INDIRECT($F$1&amp;dbP!$Q$2&amp;":"&amp;dbP!$Q$2),IF(OR($I78=$J78,"  "&amp;$I78=$J78),"*",RIGHT($J78,LEN($J78)-4)),INDIRECT($F$1&amp;dbP!$AC$2&amp;":"&amp;dbP!$AC$2),RepP!$J$3)</f>
        <v>0</v>
      </c>
      <c r="AB78" s="1">
        <f ca="1">SUMIFS(INDIRECT($F$1&amp;$F78&amp;":"&amp;$F78),INDIRECT($F$1&amp;dbP!$D$2&amp;":"&amp;dbP!$D$2),"&gt;="&amp;AB$6,INDIRECT($F$1&amp;dbP!$D$2&amp;":"&amp;dbP!$D$2),"&lt;="&amp;AB$7,INDIRECT($F$1&amp;dbP!$O$2&amp;":"&amp;dbP!$O$2),$H78,INDIRECT($F$1&amp;dbP!$P$2&amp;":"&amp;dbP!$P$2),IF($I78=$J78,"*",$I78),INDIRECT($F$1&amp;dbP!$Q$2&amp;":"&amp;dbP!$Q$2),IF(OR($I78=$J78,"  "&amp;$I78=$J78),"*",RIGHT($J78,LEN($J78)-4)),INDIRECT($F$1&amp;dbP!$AC$2&amp;":"&amp;dbP!$AC$2),RepP!$J$3)</f>
        <v>0</v>
      </c>
      <c r="AC78" s="1">
        <f ca="1">SUMIFS(INDIRECT($F$1&amp;$F78&amp;":"&amp;$F78),INDIRECT($F$1&amp;dbP!$D$2&amp;":"&amp;dbP!$D$2),"&gt;="&amp;AC$6,INDIRECT($F$1&amp;dbP!$D$2&amp;":"&amp;dbP!$D$2),"&lt;="&amp;AC$7,INDIRECT($F$1&amp;dbP!$O$2&amp;":"&amp;dbP!$O$2),$H78,INDIRECT($F$1&amp;dbP!$P$2&amp;":"&amp;dbP!$P$2),IF($I78=$J78,"*",$I78),INDIRECT($F$1&amp;dbP!$Q$2&amp;":"&amp;dbP!$Q$2),IF(OR($I78=$J78,"  "&amp;$I78=$J78),"*",RIGHT($J78,LEN($J78)-4)),INDIRECT($F$1&amp;dbP!$AC$2&amp;":"&amp;dbP!$AC$2),RepP!$J$3)</f>
        <v>0</v>
      </c>
      <c r="AD78" s="1">
        <f ca="1">SUMIFS(INDIRECT($F$1&amp;$F78&amp;":"&amp;$F78),INDIRECT($F$1&amp;dbP!$D$2&amp;":"&amp;dbP!$D$2),"&gt;="&amp;AD$6,INDIRECT($F$1&amp;dbP!$D$2&amp;":"&amp;dbP!$D$2),"&lt;="&amp;AD$7,INDIRECT($F$1&amp;dbP!$O$2&amp;":"&amp;dbP!$O$2),$H78,INDIRECT($F$1&amp;dbP!$P$2&amp;":"&amp;dbP!$P$2),IF($I78=$J78,"*",$I78),INDIRECT($F$1&amp;dbP!$Q$2&amp;":"&amp;dbP!$Q$2),IF(OR($I78=$J78,"  "&amp;$I78=$J78),"*",RIGHT($J78,LEN($J78)-4)),INDIRECT($F$1&amp;dbP!$AC$2&amp;":"&amp;dbP!$AC$2),RepP!$J$3)</f>
        <v>0</v>
      </c>
      <c r="AE78" s="1">
        <f ca="1">SUMIFS(INDIRECT($F$1&amp;$F78&amp;":"&amp;$F78),INDIRECT($F$1&amp;dbP!$D$2&amp;":"&amp;dbP!$D$2),"&gt;="&amp;AE$6,INDIRECT($F$1&amp;dbP!$D$2&amp;":"&amp;dbP!$D$2),"&lt;="&amp;AE$7,INDIRECT($F$1&amp;dbP!$O$2&amp;":"&amp;dbP!$O$2),$H78,INDIRECT($F$1&amp;dbP!$P$2&amp;":"&amp;dbP!$P$2),IF($I78=$J78,"*",$I78),INDIRECT($F$1&amp;dbP!$Q$2&amp;":"&amp;dbP!$Q$2),IF(OR($I78=$J78,"  "&amp;$I78=$J78),"*",RIGHT($J78,LEN($J78)-4)),INDIRECT($F$1&amp;dbP!$AC$2&amp;":"&amp;dbP!$AC$2),RepP!$J$3)</f>
        <v>0</v>
      </c>
      <c r="AF78" s="1">
        <f ca="1">SUMIFS(INDIRECT($F$1&amp;$F78&amp;":"&amp;$F78),INDIRECT($F$1&amp;dbP!$D$2&amp;":"&amp;dbP!$D$2),"&gt;="&amp;AF$6,INDIRECT($F$1&amp;dbP!$D$2&amp;":"&amp;dbP!$D$2),"&lt;="&amp;AF$7,INDIRECT($F$1&amp;dbP!$O$2&amp;":"&amp;dbP!$O$2),$H78,INDIRECT($F$1&amp;dbP!$P$2&amp;":"&amp;dbP!$P$2),IF($I78=$J78,"*",$I78),INDIRECT($F$1&amp;dbP!$Q$2&amp;":"&amp;dbP!$Q$2),IF(OR($I78=$J78,"  "&amp;$I78=$J78),"*",RIGHT($J78,LEN($J78)-4)),INDIRECT($F$1&amp;dbP!$AC$2&amp;":"&amp;dbP!$AC$2),RepP!$J$3)</f>
        <v>0</v>
      </c>
      <c r="AG78" s="1">
        <f ca="1">SUMIFS(INDIRECT($F$1&amp;$F78&amp;":"&amp;$F78),INDIRECT($F$1&amp;dbP!$D$2&amp;":"&amp;dbP!$D$2),"&gt;="&amp;AG$6,INDIRECT($F$1&amp;dbP!$D$2&amp;":"&amp;dbP!$D$2),"&lt;="&amp;AG$7,INDIRECT($F$1&amp;dbP!$O$2&amp;":"&amp;dbP!$O$2),$H78,INDIRECT($F$1&amp;dbP!$P$2&amp;":"&amp;dbP!$P$2),IF($I78=$J78,"*",$I78),INDIRECT($F$1&amp;dbP!$Q$2&amp;":"&amp;dbP!$Q$2),IF(OR($I78=$J78,"  "&amp;$I78=$J78),"*",RIGHT($J78,LEN($J78)-4)),INDIRECT($F$1&amp;dbP!$AC$2&amp;":"&amp;dbP!$AC$2),RepP!$J$3)</f>
        <v>0</v>
      </c>
      <c r="AH78" s="1">
        <f ca="1">SUMIFS(INDIRECT($F$1&amp;$F78&amp;":"&amp;$F78),INDIRECT($F$1&amp;dbP!$D$2&amp;":"&amp;dbP!$D$2),"&gt;="&amp;AH$6,INDIRECT($F$1&amp;dbP!$D$2&amp;":"&amp;dbP!$D$2),"&lt;="&amp;AH$7,INDIRECT($F$1&amp;dbP!$O$2&amp;":"&amp;dbP!$O$2),$H78,INDIRECT($F$1&amp;dbP!$P$2&amp;":"&amp;dbP!$P$2),IF($I78=$J78,"*",$I78),INDIRECT($F$1&amp;dbP!$Q$2&amp;":"&amp;dbP!$Q$2),IF(OR($I78=$J78,"  "&amp;$I78=$J78),"*",RIGHT($J78,LEN($J78)-4)),INDIRECT($F$1&amp;dbP!$AC$2&amp;":"&amp;dbP!$AC$2),RepP!$J$3)</f>
        <v>0</v>
      </c>
      <c r="AI78" s="1">
        <f ca="1">SUMIFS(INDIRECT($F$1&amp;$F78&amp;":"&amp;$F78),INDIRECT($F$1&amp;dbP!$D$2&amp;":"&amp;dbP!$D$2),"&gt;="&amp;AI$6,INDIRECT($F$1&amp;dbP!$D$2&amp;":"&amp;dbP!$D$2),"&lt;="&amp;AI$7,INDIRECT($F$1&amp;dbP!$O$2&amp;":"&amp;dbP!$O$2),$H78,INDIRECT($F$1&amp;dbP!$P$2&amp;":"&amp;dbP!$P$2),IF($I78=$J78,"*",$I78),INDIRECT($F$1&amp;dbP!$Q$2&amp;":"&amp;dbP!$Q$2),IF(OR($I78=$J78,"  "&amp;$I78=$J78),"*",RIGHT($J78,LEN($J78)-4)),INDIRECT($F$1&amp;dbP!$AC$2&amp;":"&amp;dbP!$AC$2),RepP!$J$3)</f>
        <v>0</v>
      </c>
      <c r="AJ78" s="1">
        <f ca="1">SUMIFS(INDIRECT($F$1&amp;$F78&amp;":"&amp;$F78),INDIRECT($F$1&amp;dbP!$D$2&amp;":"&amp;dbP!$D$2),"&gt;="&amp;AJ$6,INDIRECT($F$1&amp;dbP!$D$2&amp;":"&amp;dbP!$D$2),"&lt;="&amp;AJ$7,INDIRECT($F$1&amp;dbP!$O$2&amp;":"&amp;dbP!$O$2),$H78,INDIRECT($F$1&amp;dbP!$P$2&amp;":"&amp;dbP!$P$2),IF($I78=$J78,"*",$I78),INDIRECT($F$1&amp;dbP!$Q$2&amp;":"&amp;dbP!$Q$2),IF(OR($I78=$J78,"  "&amp;$I78=$J78),"*",RIGHT($J78,LEN($J78)-4)),INDIRECT($F$1&amp;dbP!$AC$2&amp;":"&amp;dbP!$AC$2),RepP!$J$3)</f>
        <v>0</v>
      </c>
      <c r="AK78" s="1">
        <f ca="1">SUMIFS(INDIRECT($F$1&amp;$F78&amp;":"&amp;$F78),INDIRECT($F$1&amp;dbP!$D$2&amp;":"&amp;dbP!$D$2),"&gt;="&amp;AK$6,INDIRECT($F$1&amp;dbP!$D$2&amp;":"&amp;dbP!$D$2),"&lt;="&amp;AK$7,INDIRECT($F$1&amp;dbP!$O$2&amp;":"&amp;dbP!$O$2),$H78,INDIRECT($F$1&amp;dbP!$P$2&amp;":"&amp;dbP!$P$2),IF($I78=$J78,"*",$I78),INDIRECT($F$1&amp;dbP!$Q$2&amp;":"&amp;dbP!$Q$2),IF(OR($I78=$J78,"  "&amp;$I78=$J78),"*",RIGHT($J78,LEN($J78)-4)),INDIRECT($F$1&amp;dbP!$AC$2&amp;":"&amp;dbP!$AC$2),RepP!$J$3)</f>
        <v>0</v>
      </c>
      <c r="AL78" s="1">
        <f ca="1">SUMIFS(INDIRECT($F$1&amp;$F78&amp;":"&amp;$F78),INDIRECT($F$1&amp;dbP!$D$2&amp;":"&amp;dbP!$D$2),"&gt;="&amp;AL$6,INDIRECT($F$1&amp;dbP!$D$2&amp;":"&amp;dbP!$D$2),"&lt;="&amp;AL$7,INDIRECT($F$1&amp;dbP!$O$2&amp;":"&amp;dbP!$O$2),$H78,INDIRECT($F$1&amp;dbP!$P$2&amp;":"&amp;dbP!$P$2),IF($I78=$J78,"*",$I78),INDIRECT($F$1&amp;dbP!$Q$2&amp;":"&amp;dbP!$Q$2),IF(OR($I78=$J78,"  "&amp;$I78=$J78),"*",RIGHT($J78,LEN($J78)-4)),INDIRECT($F$1&amp;dbP!$AC$2&amp;":"&amp;dbP!$AC$2),RepP!$J$3)</f>
        <v>0</v>
      </c>
      <c r="AM78" s="1">
        <f ca="1">SUMIFS(INDIRECT($F$1&amp;$F78&amp;":"&amp;$F78),INDIRECT($F$1&amp;dbP!$D$2&amp;":"&amp;dbP!$D$2),"&gt;="&amp;AM$6,INDIRECT($F$1&amp;dbP!$D$2&amp;":"&amp;dbP!$D$2),"&lt;="&amp;AM$7,INDIRECT($F$1&amp;dbP!$O$2&amp;":"&amp;dbP!$O$2),$H78,INDIRECT($F$1&amp;dbP!$P$2&amp;":"&amp;dbP!$P$2),IF($I78=$J78,"*",$I78),INDIRECT($F$1&amp;dbP!$Q$2&amp;":"&amp;dbP!$Q$2),IF(OR($I78=$J78,"  "&amp;$I78=$J78),"*",RIGHT($J78,LEN($J78)-4)),INDIRECT($F$1&amp;dbP!$AC$2&amp;":"&amp;dbP!$AC$2),RepP!$J$3)</f>
        <v>0</v>
      </c>
      <c r="AN78" s="1">
        <f ca="1">SUMIFS(INDIRECT($F$1&amp;$F78&amp;":"&amp;$F78),INDIRECT($F$1&amp;dbP!$D$2&amp;":"&amp;dbP!$D$2),"&gt;="&amp;AN$6,INDIRECT($F$1&amp;dbP!$D$2&amp;":"&amp;dbP!$D$2),"&lt;="&amp;AN$7,INDIRECT($F$1&amp;dbP!$O$2&amp;":"&amp;dbP!$O$2),$H78,INDIRECT($F$1&amp;dbP!$P$2&amp;":"&amp;dbP!$P$2),IF($I78=$J78,"*",$I78),INDIRECT($F$1&amp;dbP!$Q$2&amp;":"&amp;dbP!$Q$2),IF(OR($I78=$J78,"  "&amp;$I78=$J78),"*",RIGHT($J78,LEN($J78)-4)),INDIRECT($F$1&amp;dbP!$AC$2&amp;":"&amp;dbP!$AC$2),RepP!$J$3)</f>
        <v>0</v>
      </c>
      <c r="AO78" s="1">
        <f ca="1">SUMIFS(INDIRECT($F$1&amp;$F78&amp;":"&amp;$F78),INDIRECT($F$1&amp;dbP!$D$2&amp;":"&amp;dbP!$D$2),"&gt;="&amp;AO$6,INDIRECT($F$1&amp;dbP!$D$2&amp;":"&amp;dbP!$D$2),"&lt;="&amp;AO$7,INDIRECT($F$1&amp;dbP!$O$2&amp;":"&amp;dbP!$O$2),$H78,INDIRECT($F$1&amp;dbP!$P$2&amp;":"&amp;dbP!$P$2),IF($I78=$J78,"*",$I78),INDIRECT($F$1&amp;dbP!$Q$2&amp;":"&amp;dbP!$Q$2),IF(OR($I78=$J78,"  "&amp;$I78=$J78),"*",RIGHT($J78,LEN($J78)-4)),INDIRECT($F$1&amp;dbP!$AC$2&amp;":"&amp;dbP!$AC$2),RepP!$J$3)</f>
        <v>0</v>
      </c>
      <c r="AP78" s="1">
        <f ca="1">SUMIFS(INDIRECT($F$1&amp;$F78&amp;":"&amp;$F78),INDIRECT($F$1&amp;dbP!$D$2&amp;":"&amp;dbP!$D$2),"&gt;="&amp;AP$6,INDIRECT($F$1&amp;dbP!$D$2&amp;":"&amp;dbP!$D$2),"&lt;="&amp;AP$7,INDIRECT($F$1&amp;dbP!$O$2&amp;":"&amp;dbP!$O$2),$H78,INDIRECT($F$1&amp;dbP!$P$2&amp;":"&amp;dbP!$P$2),IF($I78=$J78,"*",$I78),INDIRECT($F$1&amp;dbP!$Q$2&amp;":"&amp;dbP!$Q$2),IF(OR($I78=$J78,"  "&amp;$I78=$J78),"*",RIGHT($J78,LEN($J78)-4)),INDIRECT($F$1&amp;dbP!$AC$2&amp;":"&amp;dbP!$AC$2),RepP!$J$3)</f>
        <v>0</v>
      </c>
      <c r="AQ78" s="1">
        <f ca="1">SUMIFS(INDIRECT($F$1&amp;$F78&amp;":"&amp;$F78),INDIRECT($F$1&amp;dbP!$D$2&amp;":"&amp;dbP!$D$2),"&gt;="&amp;AQ$6,INDIRECT($F$1&amp;dbP!$D$2&amp;":"&amp;dbP!$D$2),"&lt;="&amp;AQ$7,INDIRECT($F$1&amp;dbP!$O$2&amp;":"&amp;dbP!$O$2),$H78,INDIRECT($F$1&amp;dbP!$P$2&amp;":"&amp;dbP!$P$2),IF($I78=$J78,"*",$I78),INDIRECT($F$1&amp;dbP!$Q$2&amp;":"&amp;dbP!$Q$2),IF(OR($I78=$J78,"  "&amp;$I78=$J78),"*",RIGHT($J78,LEN($J78)-4)),INDIRECT($F$1&amp;dbP!$AC$2&amp;":"&amp;dbP!$AC$2),RepP!$J$3)</f>
        <v>0</v>
      </c>
      <c r="AR78" s="1">
        <f ca="1">SUMIFS(INDIRECT($F$1&amp;$F78&amp;":"&amp;$F78),INDIRECT($F$1&amp;dbP!$D$2&amp;":"&amp;dbP!$D$2),"&gt;="&amp;AR$6,INDIRECT($F$1&amp;dbP!$D$2&amp;":"&amp;dbP!$D$2),"&lt;="&amp;AR$7,INDIRECT($F$1&amp;dbP!$O$2&amp;":"&amp;dbP!$O$2),$H78,INDIRECT($F$1&amp;dbP!$P$2&amp;":"&amp;dbP!$P$2),IF($I78=$J78,"*",$I78),INDIRECT($F$1&amp;dbP!$Q$2&amp;":"&amp;dbP!$Q$2),IF(OR($I78=$J78,"  "&amp;$I78=$J78),"*",RIGHT($J78,LEN($J78)-4)),INDIRECT($F$1&amp;dbP!$AC$2&amp;":"&amp;dbP!$AC$2),RepP!$J$3)</f>
        <v>0</v>
      </c>
      <c r="AS78" s="1">
        <f ca="1">SUMIFS(INDIRECT($F$1&amp;$F78&amp;":"&amp;$F78),INDIRECT($F$1&amp;dbP!$D$2&amp;":"&amp;dbP!$D$2),"&gt;="&amp;AS$6,INDIRECT($F$1&amp;dbP!$D$2&amp;":"&amp;dbP!$D$2),"&lt;="&amp;AS$7,INDIRECT($F$1&amp;dbP!$O$2&amp;":"&amp;dbP!$O$2),$H78,INDIRECT($F$1&amp;dbP!$P$2&amp;":"&amp;dbP!$P$2),IF($I78=$J78,"*",$I78),INDIRECT($F$1&amp;dbP!$Q$2&amp;":"&amp;dbP!$Q$2),IF(OR($I78=$J78,"  "&amp;$I78=$J78),"*",RIGHT($J78,LEN($J78)-4)),INDIRECT($F$1&amp;dbP!$AC$2&amp;":"&amp;dbP!$AC$2),RepP!$J$3)</f>
        <v>0</v>
      </c>
      <c r="AT78" s="1">
        <f ca="1">SUMIFS(INDIRECT($F$1&amp;$F78&amp;":"&amp;$F78),INDIRECT($F$1&amp;dbP!$D$2&amp;":"&amp;dbP!$D$2),"&gt;="&amp;AT$6,INDIRECT($F$1&amp;dbP!$D$2&amp;":"&amp;dbP!$D$2),"&lt;="&amp;AT$7,INDIRECT($F$1&amp;dbP!$O$2&amp;":"&amp;dbP!$O$2),$H78,INDIRECT($F$1&amp;dbP!$P$2&amp;":"&amp;dbP!$P$2),IF($I78=$J78,"*",$I78),INDIRECT($F$1&amp;dbP!$Q$2&amp;":"&amp;dbP!$Q$2),IF(OR($I78=$J78,"  "&amp;$I78=$J78),"*",RIGHT($J78,LEN($J78)-4)),INDIRECT($F$1&amp;dbP!$AC$2&amp;":"&amp;dbP!$AC$2),RepP!$J$3)</f>
        <v>0</v>
      </c>
      <c r="AU78" s="1">
        <f ca="1">SUMIFS(INDIRECT($F$1&amp;$F78&amp;":"&amp;$F78),INDIRECT($F$1&amp;dbP!$D$2&amp;":"&amp;dbP!$D$2),"&gt;="&amp;AU$6,INDIRECT($F$1&amp;dbP!$D$2&amp;":"&amp;dbP!$D$2),"&lt;="&amp;AU$7,INDIRECT($F$1&amp;dbP!$O$2&amp;":"&amp;dbP!$O$2),$H78,INDIRECT($F$1&amp;dbP!$P$2&amp;":"&amp;dbP!$P$2),IF($I78=$J78,"*",$I78),INDIRECT($F$1&amp;dbP!$Q$2&amp;":"&amp;dbP!$Q$2),IF(OR($I78=$J78,"  "&amp;$I78=$J78),"*",RIGHT($J78,LEN($J78)-4)),INDIRECT($F$1&amp;dbP!$AC$2&amp;":"&amp;dbP!$AC$2),RepP!$J$3)</f>
        <v>0</v>
      </c>
      <c r="AV78" s="1">
        <f ca="1">SUMIFS(INDIRECT($F$1&amp;$F78&amp;":"&amp;$F78),INDIRECT($F$1&amp;dbP!$D$2&amp;":"&amp;dbP!$D$2),"&gt;="&amp;AV$6,INDIRECT($F$1&amp;dbP!$D$2&amp;":"&amp;dbP!$D$2),"&lt;="&amp;AV$7,INDIRECT($F$1&amp;dbP!$O$2&amp;":"&amp;dbP!$O$2),$H78,INDIRECT($F$1&amp;dbP!$P$2&amp;":"&amp;dbP!$P$2),IF($I78=$J78,"*",$I78),INDIRECT($F$1&amp;dbP!$Q$2&amp;":"&amp;dbP!$Q$2),IF(OR($I78=$J78,"  "&amp;$I78=$J78),"*",RIGHT($J78,LEN($J78)-4)),INDIRECT($F$1&amp;dbP!$AC$2&amp;":"&amp;dbP!$AC$2),RepP!$J$3)</f>
        <v>0</v>
      </c>
      <c r="AW78" s="1">
        <f ca="1">SUMIFS(INDIRECT($F$1&amp;$F78&amp;":"&amp;$F78),INDIRECT($F$1&amp;dbP!$D$2&amp;":"&amp;dbP!$D$2),"&gt;="&amp;AW$6,INDIRECT($F$1&amp;dbP!$D$2&amp;":"&amp;dbP!$D$2),"&lt;="&amp;AW$7,INDIRECT($F$1&amp;dbP!$O$2&amp;":"&amp;dbP!$O$2),$H78,INDIRECT($F$1&amp;dbP!$P$2&amp;":"&amp;dbP!$P$2),IF($I78=$J78,"*",$I78),INDIRECT($F$1&amp;dbP!$Q$2&amp;":"&amp;dbP!$Q$2),IF(OR($I78=$J78,"  "&amp;$I78=$J78),"*",RIGHT($J78,LEN($J78)-4)),INDIRECT($F$1&amp;dbP!$AC$2&amp;":"&amp;dbP!$AC$2),RepP!$J$3)</f>
        <v>0</v>
      </c>
      <c r="AX78" s="1">
        <f ca="1">SUMIFS(INDIRECT($F$1&amp;$F78&amp;":"&amp;$F78),INDIRECT($F$1&amp;dbP!$D$2&amp;":"&amp;dbP!$D$2),"&gt;="&amp;AX$6,INDIRECT($F$1&amp;dbP!$D$2&amp;":"&amp;dbP!$D$2),"&lt;="&amp;AX$7,INDIRECT($F$1&amp;dbP!$O$2&amp;":"&amp;dbP!$O$2),$H78,INDIRECT($F$1&amp;dbP!$P$2&amp;":"&amp;dbP!$P$2),IF($I78=$J78,"*",$I78),INDIRECT($F$1&amp;dbP!$Q$2&amp;":"&amp;dbP!$Q$2),IF(OR($I78=$J78,"  "&amp;$I78=$J78),"*",RIGHT($J78,LEN($J78)-4)),INDIRECT($F$1&amp;dbP!$AC$2&amp;":"&amp;dbP!$AC$2),RepP!$J$3)</f>
        <v>0</v>
      </c>
      <c r="AY78" s="1">
        <f ca="1">SUMIFS(INDIRECT($F$1&amp;$F78&amp;":"&amp;$F78),INDIRECT($F$1&amp;dbP!$D$2&amp;":"&amp;dbP!$D$2),"&gt;="&amp;AY$6,INDIRECT($F$1&amp;dbP!$D$2&amp;":"&amp;dbP!$D$2),"&lt;="&amp;AY$7,INDIRECT($F$1&amp;dbP!$O$2&amp;":"&amp;dbP!$O$2),$H78,INDIRECT($F$1&amp;dbP!$P$2&amp;":"&amp;dbP!$P$2),IF($I78=$J78,"*",$I78),INDIRECT($F$1&amp;dbP!$Q$2&amp;":"&amp;dbP!$Q$2),IF(OR($I78=$J78,"  "&amp;$I78=$J78),"*",RIGHT($J78,LEN($J78)-4)),INDIRECT($F$1&amp;dbP!$AC$2&amp;":"&amp;dbP!$AC$2),RepP!$J$3)</f>
        <v>0</v>
      </c>
      <c r="AZ78" s="1">
        <f ca="1">SUMIFS(INDIRECT($F$1&amp;$F78&amp;":"&amp;$F78),INDIRECT($F$1&amp;dbP!$D$2&amp;":"&amp;dbP!$D$2),"&gt;="&amp;AZ$6,INDIRECT($F$1&amp;dbP!$D$2&amp;":"&amp;dbP!$D$2),"&lt;="&amp;AZ$7,INDIRECT($F$1&amp;dbP!$O$2&amp;":"&amp;dbP!$O$2),$H78,INDIRECT($F$1&amp;dbP!$P$2&amp;":"&amp;dbP!$P$2),IF($I78=$J78,"*",$I78),INDIRECT($F$1&amp;dbP!$Q$2&amp;":"&amp;dbP!$Q$2),IF(OR($I78=$J78,"  "&amp;$I78=$J78),"*",RIGHT($J78,LEN($J78)-4)),INDIRECT($F$1&amp;dbP!$AC$2&amp;":"&amp;dbP!$AC$2),RepP!$J$3)</f>
        <v>0</v>
      </c>
      <c r="BA78" s="1">
        <f ca="1">SUMIFS(INDIRECT($F$1&amp;$F78&amp;":"&amp;$F78),INDIRECT($F$1&amp;dbP!$D$2&amp;":"&amp;dbP!$D$2),"&gt;="&amp;BA$6,INDIRECT($F$1&amp;dbP!$D$2&amp;":"&amp;dbP!$D$2),"&lt;="&amp;BA$7,INDIRECT($F$1&amp;dbP!$O$2&amp;":"&amp;dbP!$O$2),$H78,INDIRECT($F$1&amp;dbP!$P$2&amp;":"&amp;dbP!$P$2),IF($I78=$J78,"*",$I78),INDIRECT($F$1&amp;dbP!$Q$2&amp;":"&amp;dbP!$Q$2),IF(OR($I78=$J78,"  "&amp;$I78=$J78),"*",RIGHT($J78,LEN($J78)-4)),INDIRECT($F$1&amp;dbP!$AC$2&amp;":"&amp;dbP!$AC$2),RepP!$J$3)</f>
        <v>0</v>
      </c>
      <c r="BB78" s="1">
        <f ca="1">SUMIFS(INDIRECT($F$1&amp;$F78&amp;":"&amp;$F78),INDIRECT($F$1&amp;dbP!$D$2&amp;":"&amp;dbP!$D$2),"&gt;="&amp;BB$6,INDIRECT($F$1&amp;dbP!$D$2&amp;":"&amp;dbP!$D$2),"&lt;="&amp;BB$7,INDIRECT($F$1&amp;dbP!$O$2&amp;":"&amp;dbP!$O$2),$H78,INDIRECT($F$1&amp;dbP!$P$2&amp;":"&amp;dbP!$P$2),IF($I78=$J78,"*",$I78),INDIRECT($F$1&amp;dbP!$Q$2&amp;":"&amp;dbP!$Q$2),IF(OR($I78=$J78,"  "&amp;$I78=$J78),"*",RIGHT($J78,LEN($J78)-4)),INDIRECT($F$1&amp;dbP!$AC$2&amp;":"&amp;dbP!$AC$2),RepP!$J$3)</f>
        <v>0</v>
      </c>
      <c r="BC78" s="1">
        <f ca="1">SUMIFS(INDIRECT($F$1&amp;$F78&amp;":"&amp;$F78),INDIRECT($F$1&amp;dbP!$D$2&amp;":"&amp;dbP!$D$2),"&gt;="&amp;BC$6,INDIRECT($F$1&amp;dbP!$D$2&amp;":"&amp;dbP!$D$2),"&lt;="&amp;BC$7,INDIRECT($F$1&amp;dbP!$O$2&amp;":"&amp;dbP!$O$2),$H78,INDIRECT($F$1&amp;dbP!$P$2&amp;":"&amp;dbP!$P$2),IF($I78=$J78,"*",$I78),INDIRECT($F$1&amp;dbP!$Q$2&amp;":"&amp;dbP!$Q$2),IF(OR($I78=$J78,"  "&amp;$I78=$J78),"*",RIGHT($J78,LEN($J78)-4)),INDIRECT($F$1&amp;dbP!$AC$2&amp;":"&amp;dbP!$AC$2),RepP!$J$3)</f>
        <v>0</v>
      </c>
      <c r="BD78" s="1">
        <f ca="1">SUMIFS(INDIRECT($F$1&amp;$F78&amp;":"&amp;$F78),INDIRECT($F$1&amp;dbP!$D$2&amp;":"&amp;dbP!$D$2),"&gt;="&amp;BD$6,INDIRECT($F$1&amp;dbP!$D$2&amp;":"&amp;dbP!$D$2),"&lt;="&amp;BD$7,INDIRECT($F$1&amp;dbP!$O$2&amp;":"&amp;dbP!$O$2),$H78,INDIRECT($F$1&amp;dbP!$P$2&amp;":"&amp;dbP!$P$2),IF($I78=$J78,"*",$I78),INDIRECT($F$1&amp;dbP!$Q$2&amp;":"&amp;dbP!$Q$2),IF(OR($I78=$J78,"  "&amp;$I78=$J78),"*",RIGHT($J78,LEN($J78)-4)),INDIRECT($F$1&amp;dbP!$AC$2&amp;":"&amp;dbP!$AC$2),RepP!$J$3)</f>
        <v>0</v>
      </c>
      <c r="BE78" s="1">
        <f ca="1">SUMIFS(INDIRECT($F$1&amp;$F78&amp;":"&amp;$F78),INDIRECT($F$1&amp;dbP!$D$2&amp;":"&amp;dbP!$D$2),"&gt;="&amp;BE$6,INDIRECT($F$1&amp;dbP!$D$2&amp;":"&amp;dbP!$D$2),"&lt;="&amp;BE$7,INDIRECT($F$1&amp;dbP!$O$2&amp;":"&amp;dbP!$O$2),$H78,INDIRECT($F$1&amp;dbP!$P$2&amp;":"&amp;dbP!$P$2),IF($I78=$J78,"*",$I78),INDIRECT($F$1&amp;dbP!$Q$2&amp;":"&amp;dbP!$Q$2),IF(OR($I78=$J78,"  "&amp;$I78=$J78),"*",RIGHT($J78,LEN($J78)-4)),INDIRECT($F$1&amp;dbP!$AC$2&amp;":"&amp;dbP!$AC$2),RepP!$J$3)</f>
        <v>0</v>
      </c>
    </row>
    <row r="79" spans="2:57" x14ac:dyDescent="0.3">
      <c r="B79" s="1">
        <f>MAX(B$54:B78)+1</f>
        <v>40</v>
      </c>
      <c r="F79" s="1" t="str">
        <f ca="1">INDIRECT($B$1&amp;Items!H$2&amp;$B79)</f>
        <v>Y</v>
      </c>
      <c r="H79" s="13" t="str">
        <f ca="1">INDIRECT($B$1&amp;Items!E$2&amp;$B79)</f>
        <v>Начисление себестоимостных затрат</v>
      </c>
      <c r="I79" s="13" t="str">
        <f ca="1">IF(INDIRECT($B$1&amp;Items!F$2&amp;$B79)="",H79,INDIRECT($B$1&amp;Items!F$2&amp;$B79))</f>
        <v>Начисление затрат этапа-2 бизнес-процесса</v>
      </c>
      <c r="J79" s="1" t="str">
        <f ca="1">IF(INDIRECT($B$1&amp;Items!G$2&amp;$B79)="",IF(H79&lt;&gt;I79,"  "&amp;I79,I79),"    "&amp;INDIRECT($B$1&amp;Items!G$2&amp;$B79))</f>
        <v xml:space="preserve">    Производственные затраты-10</v>
      </c>
      <c r="S79" s="1">
        <f ca="1">SUM($U79:INDIRECT(ADDRESS(ROW(),SUMIFS($1:$1,$5:$5,MAX($5:$5)))))</f>
        <v>0</v>
      </c>
      <c r="V79" s="1">
        <f ca="1">SUMIFS(INDIRECT($F$1&amp;$F79&amp;":"&amp;$F79),INDIRECT($F$1&amp;dbP!$D$2&amp;":"&amp;dbP!$D$2),"&gt;="&amp;V$6,INDIRECT($F$1&amp;dbP!$D$2&amp;":"&amp;dbP!$D$2),"&lt;="&amp;V$7,INDIRECT($F$1&amp;dbP!$O$2&amp;":"&amp;dbP!$O$2),$H79,INDIRECT($F$1&amp;dbP!$P$2&amp;":"&amp;dbP!$P$2),IF($I79=$J79,"*",$I79),INDIRECT($F$1&amp;dbP!$Q$2&amp;":"&amp;dbP!$Q$2),IF(OR($I79=$J79,"  "&amp;$I79=$J79),"*",RIGHT($J79,LEN($J79)-4)),INDIRECT($F$1&amp;dbP!$AC$2&amp;":"&amp;dbP!$AC$2),RepP!$J$3)</f>
        <v>0</v>
      </c>
      <c r="W79" s="1">
        <f ca="1">SUMIFS(INDIRECT($F$1&amp;$F79&amp;":"&amp;$F79),INDIRECT($F$1&amp;dbP!$D$2&amp;":"&amp;dbP!$D$2),"&gt;="&amp;W$6,INDIRECT($F$1&amp;dbP!$D$2&amp;":"&amp;dbP!$D$2),"&lt;="&amp;W$7,INDIRECT($F$1&amp;dbP!$O$2&amp;":"&amp;dbP!$O$2),$H79,INDIRECT($F$1&amp;dbP!$P$2&amp;":"&amp;dbP!$P$2),IF($I79=$J79,"*",$I79),INDIRECT($F$1&amp;dbP!$Q$2&amp;":"&amp;dbP!$Q$2),IF(OR($I79=$J79,"  "&amp;$I79=$J79),"*",RIGHT($J79,LEN($J79)-4)),INDIRECT($F$1&amp;dbP!$AC$2&amp;":"&amp;dbP!$AC$2),RepP!$J$3)</f>
        <v>0</v>
      </c>
      <c r="X79" s="1">
        <f ca="1">SUMIFS(INDIRECT($F$1&amp;$F79&amp;":"&amp;$F79),INDIRECT($F$1&amp;dbP!$D$2&amp;":"&amp;dbP!$D$2),"&gt;="&amp;X$6,INDIRECT($F$1&amp;dbP!$D$2&amp;":"&amp;dbP!$D$2),"&lt;="&amp;X$7,INDIRECT($F$1&amp;dbP!$O$2&amp;":"&amp;dbP!$O$2),$H79,INDIRECT($F$1&amp;dbP!$P$2&amp;":"&amp;dbP!$P$2),IF($I79=$J79,"*",$I79),INDIRECT($F$1&amp;dbP!$Q$2&amp;":"&amp;dbP!$Q$2),IF(OR($I79=$J79,"  "&amp;$I79=$J79),"*",RIGHT($J79,LEN($J79)-4)),INDIRECT($F$1&amp;dbP!$AC$2&amp;":"&amp;dbP!$AC$2),RepP!$J$3)</f>
        <v>0</v>
      </c>
      <c r="Y79" s="1">
        <f ca="1">SUMIFS(INDIRECT($F$1&amp;$F79&amp;":"&amp;$F79),INDIRECT($F$1&amp;dbP!$D$2&amp;":"&amp;dbP!$D$2),"&gt;="&amp;Y$6,INDIRECT($F$1&amp;dbP!$D$2&amp;":"&amp;dbP!$D$2),"&lt;="&amp;Y$7,INDIRECT($F$1&amp;dbP!$O$2&amp;":"&amp;dbP!$O$2),$H79,INDIRECT($F$1&amp;dbP!$P$2&amp;":"&amp;dbP!$P$2),IF($I79=$J79,"*",$I79),INDIRECT($F$1&amp;dbP!$Q$2&amp;":"&amp;dbP!$Q$2),IF(OR($I79=$J79,"  "&amp;$I79=$J79),"*",RIGHT($J79,LEN($J79)-4)),INDIRECT($F$1&amp;dbP!$AC$2&amp;":"&amp;dbP!$AC$2),RepP!$J$3)</f>
        <v>0</v>
      </c>
      <c r="Z79" s="1">
        <f ca="1">SUMIFS(INDIRECT($F$1&amp;$F79&amp;":"&amp;$F79),INDIRECT($F$1&amp;dbP!$D$2&amp;":"&amp;dbP!$D$2),"&gt;="&amp;Z$6,INDIRECT($F$1&amp;dbP!$D$2&amp;":"&amp;dbP!$D$2),"&lt;="&amp;Z$7,INDIRECT($F$1&amp;dbP!$O$2&amp;":"&amp;dbP!$O$2),$H79,INDIRECT($F$1&amp;dbP!$P$2&amp;":"&amp;dbP!$P$2),IF($I79=$J79,"*",$I79),INDIRECT($F$1&amp;dbP!$Q$2&amp;":"&amp;dbP!$Q$2),IF(OR($I79=$J79,"  "&amp;$I79=$J79),"*",RIGHT($J79,LEN($J79)-4)),INDIRECT($F$1&amp;dbP!$AC$2&amp;":"&amp;dbP!$AC$2),RepP!$J$3)</f>
        <v>0</v>
      </c>
      <c r="AA79" s="1">
        <f ca="1">SUMIFS(INDIRECT($F$1&amp;$F79&amp;":"&amp;$F79),INDIRECT($F$1&amp;dbP!$D$2&amp;":"&amp;dbP!$D$2),"&gt;="&amp;AA$6,INDIRECT($F$1&amp;dbP!$D$2&amp;":"&amp;dbP!$D$2),"&lt;="&amp;AA$7,INDIRECT($F$1&amp;dbP!$O$2&amp;":"&amp;dbP!$O$2),$H79,INDIRECT($F$1&amp;dbP!$P$2&amp;":"&amp;dbP!$P$2),IF($I79=$J79,"*",$I79),INDIRECT($F$1&amp;dbP!$Q$2&amp;":"&amp;dbP!$Q$2),IF(OR($I79=$J79,"  "&amp;$I79=$J79),"*",RIGHT($J79,LEN($J79)-4)),INDIRECT($F$1&amp;dbP!$AC$2&amp;":"&amp;dbP!$AC$2),RepP!$J$3)</f>
        <v>0</v>
      </c>
      <c r="AB79" s="1">
        <f ca="1">SUMIFS(INDIRECT($F$1&amp;$F79&amp;":"&amp;$F79),INDIRECT($F$1&amp;dbP!$D$2&amp;":"&amp;dbP!$D$2),"&gt;="&amp;AB$6,INDIRECT($F$1&amp;dbP!$D$2&amp;":"&amp;dbP!$D$2),"&lt;="&amp;AB$7,INDIRECT($F$1&amp;dbP!$O$2&amp;":"&amp;dbP!$O$2),$H79,INDIRECT($F$1&amp;dbP!$P$2&amp;":"&amp;dbP!$P$2),IF($I79=$J79,"*",$I79),INDIRECT($F$1&amp;dbP!$Q$2&amp;":"&amp;dbP!$Q$2),IF(OR($I79=$J79,"  "&amp;$I79=$J79),"*",RIGHT($J79,LEN($J79)-4)),INDIRECT($F$1&amp;dbP!$AC$2&amp;":"&amp;dbP!$AC$2),RepP!$J$3)</f>
        <v>0</v>
      </c>
      <c r="AC79" s="1">
        <f ca="1">SUMIFS(INDIRECT($F$1&amp;$F79&amp;":"&amp;$F79),INDIRECT($F$1&amp;dbP!$D$2&amp;":"&amp;dbP!$D$2),"&gt;="&amp;AC$6,INDIRECT($F$1&amp;dbP!$D$2&amp;":"&amp;dbP!$D$2),"&lt;="&amp;AC$7,INDIRECT($F$1&amp;dbP!$O$2&amp;":"&amp;dbP!$O$2),$H79,INDIRECT($F$1&amp;dbP!$P$2&amp;":"&amp;dbP!$P$2),IF($I79=$J79,"*",$I79),INDIRECT($F$1&amp;dbP!$Q$2&amp;":"&amp;dbP!$Q$2),IF(OR($I79=$J79,"  "&amp;$I79=$J79),"*",RIGHT($J79,LEN($J79)-4)),INDIRECT($F$1&amp;dbP!$AC$2&amp;":"&amp;dbP!$AC$2),RepP!$J$3)</f>
        <v>0</v>
      </c>
      <c r="AD79" s="1">
        <f ca="1">SUMIFS(INDIRECT($F$1&amp;$F79&amp;":"&amp;$F79),INDIRECT($F$1&amp;dbP!$D$2&amp;":"&amp;dbP!$D$2),"&gt;="&amp;AD$6,INDIRECT($F$1&amp;dbP!$D$2&amp;":"&amp;dbP!$D$2),"&lt;="&amp;AD$7,INDIRECT($F$1&amp;dbP!$O$2&amp;":"&amp;dbP!$O$2),$H79,INDIRECT($F$1&amp;dbP!$P$2&amp;":"&amp;dbP!$P$2),IF($I79=$J79,"*",$I79),INDIRECT($F$1&amp;dbP!$Q$2&amp;":"&amp;dbP!$Q$2),IF(OR($I79=$J79,"  "&amp;$I79=$J79),"*",RIGHT($J79,LEN($J79)-4)),INDIRECT($F$1&amp;dbP!$AC$2&amp;":"&amp;dbP!$AC$2),RepP!$J$3)</f>
        <v>0</v>
      </c>
      <c r="AE79" s="1">
        <f ca="1">SUMIFS(INDIRECT($F$1&amp;$F79&amp;":"&amp;$F79),INDIRECT($F$1&amp;dbP!$D$2&amp;":"&amp;dbP!$D$2),"&gt;="&amp;AE$6,INDIRECT($F$1&amp;dbP!$D$2&amp;":"&amp;dbP!$D$2),"&lt;="&amp;AE$7,INDIRECT($F$1&amp;dbP!$O$2&amp;":"&amp;dbP!$O$2),$H79,INDIRECT($F$1&amp;dbP!$P$2&amp;":"&amp;dbP!$P$2),IF($I79=$J79,"*",$I79),INDIRECT($F$1&amp;dbP!$Q$2&amp;":"&amp;dbP!$Q$2),IF(OR($I79=$J79,"  "&amp;$I79=$J79),"*",RIGHT($J79,LEN($J79)-4)),INDIRECT($F$1&amp;dbP!$AC$2&amp;":"&amp;dbP!$AC$2),RepP!$J$3)</f>
        <v>0</v>
      </c>
      <c r="AF79" s="1">
        <f ca="1">SUMIFS(INDIRECT($F$1&amp;$F79&amp;":"&amp;$F79),INDIRECT($F$1&amp;dbP!$D$2&amp;":"&amp;dbP!$D$2),"&gt;="&amp;AF$6,INDIRECT($F$1&amp;dbP!$D$2&amp;":"&amp;dbP!$D$2),"&lt;="&amp;AF$7,INDIRECT($F$1&amp;dbP!$O$2&amp;":"&amp;dbP!$O$2),$H79,INDIRECT($F$1&amp;dbP!$P$2&amp;":"&amp;dbP!$P$2),IF($I79=$J79,"*",$I79),INDIRECT($F$1&amp;dbP!$Q$2&amp;":"&amp;dbP!$Q$2),IF(OR($I79=$J79,"  "&amp;$I79=$J79),"*",RIGHT($J79,LEN($J79)-4)),INDIRECT($F$1&amp;dbP!$AC$2&amp;":"&amp;dbP!$AC$2),RepP!$J$3)</f>
        <v>0</v>
      </c>
      <c r="AG79" s="1">
        <f ca="1">SUMIFS(INDIRECT($F$1&amp;$F79&amp;":"&amp;$F79),INDIRECT($F$1&amp;dbP!$D$2&amp;":"&amp;dbP!$D$2),"&gt;="&amp;AG$6,INDIRECT($F$1&amp;dbP!$D$2&amp;":"&amp;dbP!$D$2),"&lt;="&amp;AG$7,INDIRECT($F$1&amp;dbP!$O$2&amp;":"&amp;dbP!$O$2),$H79,INDIRECT($F$1&amp;dbP!$P$2&amp;":"&amp;dbP!$P$2),IF($I79=$J79,"*",$I79),INDIRECT($F$1&amp;dbP!$Q$2&amp;":"&amp;dbP!$Q$2),IF(OR($I79=$J79,"  "&amp;$I79=$J79),"*",RIGHT($J79,LEN($J79)-4)),INDIRECT($F$1&amp;dbP!$AC$2&amp;":"&amp;dbP!$AC$2),RepP!$J$3)</f>
        <v>0</v>
      </c>
      <c r="AH79" s="1">
        <f ca="1">SUMIFS(INDIRECT($F$1&amp;$F79&amp;":"&amp;$F79),INDIRECT($F$1&amp;dbP!$D$2&amp;":"&amp;dbP!$D$2),"&gt;="&amp;AH$6,INDIRECT($F$1&amp;dbP!$D$2&amp;":"&amp;dbP!$D$2),"&lt;="&amp;AH$7,INDIRECT($F$1&amp;dbP!$O$2&amp;":"&amp;dbP!$O$2),$H79,INDIRECT($F$1&amp;dbP!$P$2&amp;":"&amp;dbP!$P$2),IF($I79=$J79,"*",$I79),INDIRECT($F$1&amp;dbP!$Q$2&amp;":"&amp;dbP!$Q$2),IF(OR($I79=$J79,"  "&amp;$I79=$J79),"*",RIGHT($J79,LEN($J79)-4)),INDIRECT($F$1&amp;dbP!$AC$2&amp;":"&amp;dbP!$AC$2),RepP!$J$3)</f>
        <v>0</v>
      </c>
      <c r="AI79" s="1">
        <f ca="1">SUMIFS(INDIRECT($F$1&amp;$F79&amp;":"&amp;$F79),INDIRECT($F$1&amp;dbP!$D$2&amp;":"&amp;dbP!$D$2),"&gt;="&amp;AI$6,INDIRECT($F$1&amp;dbP!$D$2&amp;":"&amp;dbP!$D$2),"&lt;="&amp;AI$7,INDIRECT($F$1&amp;dbP!$O$2&amp;":"&amp;dbP!$O$2),$H79,INDIRECT($F$1&amp;dbP!$P$2&amp;":"&amp;dbP!$P$2),IF($I79=$J79,"*",$I79),INDIRECT($F$1&amp;dbP!$Q$2&amp;":"&amp;dbP!$Q$2),IF(OR($I79=$J79,"  "&amp;$I79=$J79),"*",RIGHT($J79,LEN($J79)-4)),INDIRECT($F$1&amp;dbP!$AC$2&amp;":"&amp;dbP!$AC$2),RepP!$J$3)</f>
        <v>0</v>
      </c>
      <c r="AJ79" s="1">
        <f ca="1">SUMIFS(INDIRECT($F$1&amp;$F79&amp;":"&amp;$F79),INDIRECT($F$1&amp;dbP!$D$2&amp;":"&amp;dbP!$D$2),"&gt;="&amp;AJ$6,INDIRECT($F$1&amp;dbP!$D$2&amp;":"&amp;dbP!$D$2),"&lt;="&amp;AJ$7,INDIRECT($F$1&amp;dbP!$O$2&amp;":"&amp;dbP!$O$2),$H79,INDIRECT($F$1&amp;dbP!$P$2&amp;":"&amp;dbP!$P$2),IF($I79=$J79,"*",$I79),INDIRECT($F$1&amp;dbP!$Q$2&amp;":"&amp;dbP!$Q$2),IF(OR($I79=$J79,"  "&amp;$I79=$J79),"*",RIGHT($J79,LEN($J79)-4)),INDIRECT($F$1&amp;dbP!$AC$2&amp;":"&amp;dbP!$AC$2),RepP!$J$3)</f>
        <v>0</v>
      </c>
      <c r="AK79" s="1">
        <f ca="1">SUMIFS(INDIRECT($F$1&amp;$F79&amp;":"&amp;$F79),INDIRECT($F$1&amp;dbP!$D$2&amp;":"&amp;dbP!$D$2),"&gt;="&amp;AK$6,INDIRECT($F$1&amp;dbP!$D$2&amp;":"&amp;dbP!$D$2),"&lt;="&amp;AK$7,INDIRECT($F$1&amp;dbP!$O$2&amp;":"&amp;dbP!$O$2),$H79,INDIRECT($F$1&amp;dbP!$P$2&amp;":"&amp;dbP!$P$2),IF($I79=$J79,"*",$I79),INDIRECT($F$1&amp;dbP!$Q$2&amp;":"&amp;dbP!$Q$2),IF(OR($I79=$J79,"  "&amp;$I79=$J79),"*",RIGHT($J79,LEN($J79)-4)),INDIRECT($F$1&amp;dbP!$AC$2&amp;":"&amp;dbP!$AC$2),RepP!$J$3)</f>
        <v>0</v>
      </c>
      <c r="AL79" s="1">
        <f ca="1">SUMIFS(INDIRECT($F$1&amp;$F79&amp;":"&amp;$F79),INDIRECT($F$1&amp;dbP!$D$2&amp;":"&amp;dbP!$D$2),"&gt;="&amp;AL$6,INDIRECT($F$1&amp;dbP!$D$2&amp;":"&amp;dbP!$D$2),"&lt;="&amp;AL$7,INDIRECT($F$1&amp;dbP!$O$2&amp;":"&amp;dbP!$O$2),$H79,INDIRECT($F$1&amp;dbP!$P$2&amp;":"&amp;dbP!$P$2),IF($I79=$J79,"*",$I79),INDIRECT($F$1&amp;dbP!$Q$2&amp;":"&amp;dbP!$Q$2),IF(OR($I79=$J79,"  "&amp;$I79=$J79),"*",RIGHT($J79,LEN($J79)-4)),INDIRECT($F$1&amp;dbP!$AC$2&amp;":"&amp;dbP!$AC$2),RepP!$J$3)</f>
        <v>0</v>
      </c>
      <c r="AM79" s="1">
        <f ca="1">SUMIFS(INDIRECT($F$1&amp;$F79&amp;":"&amp;$F79),INDIRECT($F$1&amp;dbP!$D$2&amp;":"&amp;dbP!$D$2),"&gt;="&amp;AM$6,INDIRECT($F$1&amp;dbP!$D$2&amp;":"&amp;dbP!$D$2),"&lt;="&amp;AM$7,INDIRECT($F$1&amp;dbP!$O$2&amp;":"&amp;dbP!$O$2),$H79,INDIRECT($F$1&amp;dbP!$P$2&amp;":"&amp;dbP!$P$2),IF($I79=$J79,"*",$I79),INDIRECT($F$1&amp;dbP!$Q$2&amp;":"&amp;dbP!$Q$2),IF(OR($I79=$J79,"  "&amp;$I79=$J79),"*",RIGHT($J79,LEN($J79)-4)),INDIRECT($F$1&amp;dbP!$AC$2&amp;":"&amp;dbP!$AC$2),RepP!$J$3)</f>
        <v>0</v>
      </c>
      <c r="AN79" s="1">
        <f ca="1">SUMIFS(INDIRECT($F$1&amp;$F79&amp;":"&amp;$F79),INDIRECT($F$1&amp;dbP!$D$2&amp;":"&amp;dbP!$D$2),"&gt;="&amp;AN$6,INDIRECT($F$1&amp;dbP!$D$2&amp;":"&amp;dbP!$D$2),"&lt;="&amp;AN$7,INDIRECT($F$1&amp;dbP!$O$2&amp;":"&amp;dbP!$O$2),$H79,INDIRECT($F$1&amp;dbP!$P$2&amp;":"&amp;dbP!$P$2),IF($I79=$J79,"*",$I79),INDIRECT($F$1&amp;dbP!$Q$2&amp;":"&amp;dbP!$Q$2),IF(OR($I79=$J79,"  "&amp;$I79=$J79),"*",RIGHT($J79,LEN($J79)-4)),INDIRECT($F$1&amp;dbP!$AC$2&amp;":"&amp;dbP!$AC$2),RepP!$J$3)</f>
        <v>0</v>
      </c>
      <c r="AO79" s="1">
        <f ca="1">SUMIFS(INDIRECT($F$1&amp;$F79&amp;":"&amp;$F79),INDIRECT($F$1&amp;dbP!$D$2&amp;":"&amp;dbP!$D$2),"&gt;="&amp;AO$6,INDIRECT($F$1&amp;dbP!$D$2&amp;":"&amp;dbP!$D$2),"&lt;="&amp;AO$7,INDIRECT($F$1&amp;dbP!$O$2&amp;":"&amp;dbP!$O$2),$H79,INDIRECT($F$1&amp;dbP!$P$2&amp;":"&amp;dbP!$P$2),IF($I79=$J79,"*",$I79),INDIRECT($F$1&amp;dbP!$Q$2&amp;":"&amp;dbP!$Q$2),IF(OR($I79=$J79,"  "&amp;$I79=$J79),"*",RIGHT($J79,LEN($J79)-4)),INDIRECT($F$1&amp;dbP!$AC$2&amp;":"&amp;dbP!$AC$2),RepP!$J$3)</f>
        <v>0</v>
      </c>
      <c r="AP79" s="1">
        <f ca="1">SUMIFS(INDIRECT($F$1&amp;$F79&amp;":"&amp;$F79),INDIRECT($F$1&amp;dbP!$D$2&amp;":"&amp;dbP!$D$2),"&gt;="&amp;AP$6,INDIRECT($F$1&amp;dbP!$D$2&amp;":"&amp;dbP!$D$2),"&lt;="&amp;AP$7,INDIRECT($F$1&amp;dbP!$O$2&amp;":"&amp;dbP!$O$2),$H79,INDIRECT($F$1&amp;dbP!$P$2&amp;":"&amp;dbP!$P$2),IF($I79=$J79,"*",$I79),INDIRECT($F$1&amp;dbP!$Q$2&amp;":"&amp;dbP!$Q$2),IF(OR($I79=$J79,"  "&amp;$I79=$J79),"*",RIGHT($J79,LEN($J79)-4)),INDIRECT($F$1&amp;dbP!$AC$2&amp;":"&amp;dbP!$AC$2),RepP!$J$3)</f>
        <v>0</v>
      </c>
      <c r="AQ79" s="1">
        <f ca="1">SUMIFS(INDIRECT($F$1&amp;$F79&amp;":"&amp;$F79),INDIRECT($F$1&amp;dbP!$D$2&amp;":"&amp;dbP!$D$2),"&gt;="&amp;AQ$6,INDIRECT($F$1&amp;dbP!$D$2&amp;":"&amp;dbP!$D$2),"&lt;="&amp;AQ$7,INDIRECT($F$1&amp;dbP!$O$2&amp;":"&amp;dbP!$O$2),$H79,INDIRECT($F$1&amp;dbP!$P$2&amp;":"&amp;dbP!$P$2),IF($I79=$J79,"*",$I79),INDIRECT($F$1&amp;dbP!$Q$2&amp;":"&amp;dbP!$Q$2),IF(OR($I79=$J79,"  "&amp;$I79=$J79),"*",RIGHT($J79,LEN($J79)-4)),INDIRECT($F$1&amp;dbP!$AC$2&amp;":"&amp;dbP!$AC$2),RepP!$J$3)</f>
        <v>0</v>
      </c>
      <c r="AR79" s="1">
        <f ca="1">SUMIFS(INDIRECT($F$1&amp;$F79&amp;":"&amp;$F79),INDIRECT($F$1&amp;dbP!$D$2&amp;":"&amp;dbP!$D$2),"&gt;="&amp;AR$6,INDIRECT($F$1&amp;dbP!$D$2&amp;":"&amp;dbP!$D$2),"&lt;="&amp;AR$7,INDIRECT($F$1&amp;dbP!$O$2&amp;":"&amp;dbP!$O$2),$H79,INDIRECT($F$1&amp;dbP!$P$2&amp;":"&amp;dbP!$P$2),IF($I79=$J79,"*",$I79),INDIRECT($F$1&amp;dbP!$Q$2&amp;":"&amp;dbP!$Q$2),IF(OR($I79=$J79,"  "&amp;$I79=$J79),"*",RIGHT($J79,LEN($J79)-4)),INDIRECT($F$1&amp;dbP!$AC$2&amp;":"&amp;dbP!$AC$2),RepP!$J$3)</f>
        <v>0</v>
      </c>
      <c r="AS79" s="1">
        <f ca="1">SUMIFS(INDIRECT($F$1&amp;$F79&amp;":"&amp;$F79),INDIRECT($F$1&amp;dbP!$D$2&amp;":"&amp;dbP!$D$2),"&gt;="&amp;AS$6,INDIRECT($F$1&amp;dbP!$D$2&amp;":"&amp;dbP!$D$2),"&lt;="&amp;AS$7,INDIRECT($F$1&amp;dbP!$O$2&amp;":"&amp;dbP!$O$2),$H79,INDIRECT($F$1&amp;dbP!$P$2&amp;":"&amp;dbP!$P$2),IF($I79=$J79,"*",$I79),INDIRECT($F$1&amp;dbP!$Q$2&amp;":"&amp;dbP!$Q$2),IF(OR($I79=$J79,"  "&amp;$I79=$J79),"*",RIGHT($J79,LEN($J79)-4)),INDIRECT($F$1&amp;dbP!$AC$2&amp;":"&amp;dbP!$AC$2),RepP!$J$3)</f>
        <v>0</v>
      </c>
      <c r="AT79" s="1">
        <f ca="1">SUMIFS(INDIRECT($F$1&amp;$F79&amp;":"&amp;$F79),INDIRECT($F$1&amp;dbP!$D$2&amp;":"&amp;dbP!$D$2),"&gt;="&amp;AT$6,INDIRECT($F$1&amp;dbP!$D$2&amp;":"&amp;dbP!$D$2),"&lt;="&amp;AT$7,INDIRECT($F$1&amp;dbP!$O$2&amp;":"&amp;dbP!$O$2),$H79,INDIRECT($F$1&amp;dbP!$P$2&amp;":"&amp;dbP!$P$2),IF($I79=$J79,"*",$I79),INDIRECT($F$1&amp;dbP!$Q$2&amp;":"&amp;dbP!$Q$2),IF(OR($I79=$J79,"  "&amp;$I79=$J79),"*",RIGHT($J79,LEN($J79)-4)),INDIRECT($F$1&amp;dbP!$AC$2&amp;":"&amp;dbP!$AC$2),RepP!$J$3)</f>
        <v>0</v>
      </c>
      <c r="AU79" s="1">
        <f ca="1">SUMIFS(INDIRECT($F$1&amp;$F79&amp;":"&amp;$F79),INDIRECT($F$1&amp;dbP!$D$2&amp;":"&amp;dbP!$D$2),"&gt;="&amp;AU$6,INDIRECT($F$1&amp;dbP!$D$2&amp;":"&amp;dbP!$D$2),"&lt;="&amp;AU$7,INDIRECT($F$1&amp;dbP!$O$2&amp;":"&amp;dbP!$O$2),$H79,INDIRECT($F$1&amp;dbP!$P$2&amp;":"&amp;dbP!$P$2),IF($I79=$J79,"*",$I79),INDIRECT($F$1&amp;dbP!$Q$2&amp;":"&amp;dbP!$Q$2),IF(OR($I79=$J79,"  "&amp;$I79=$J79),"*",RIGHT($J79,LEN($J79)-4)),INDIRECT($F$1&amp;dbP!$AC$2&amp;":"&amp;dbP!$AC$2),RepP!$J$3)</f>
        <v>0</v>
      </c>
      <c r="AV79" s="1">
        <f ca="1">SUMIFS(INDIRECT($F$1&amp;$F79&amp;":"&amp;$F79),INDIRECT($F$1&amp;dbP!$D$2&amp;":"&amp;dbP!$D$2),"&gt;="&amp;AV$6,INDIRECT($F$1&amp;dbP!$D$2&amp;":"&amp;dbP!$D$2),"&lt;="&amp;AV$7,INDIRECT($F$1&amp;dbP!$O$2&amp;":"&amp;dbP!$O$2),$H79,INDIRECT($F$1&amp;dbP!$P$2&amp;":"&amp;dbP!$P$2),IF($I79=$J79,"*",$I79),INDIRECT($F$1&amp;dbP!$Q$2&amp;":"&amp;dbP!$Q$2),IF(OR($I79=$J79,"  "&amp;$I79=$J79),"*",RIGHT($J79,LEN($J79)-4)),INDIRECT($F$1&amp;dbP!$AC$2&amp;":"&amp;dbP!$AC$2),RepP!$J$3)</f>
        <v>0</v>
      </c>
      <c r="AW79" s="1">
        <f ca="1">SUMIFS(INDIRECT($F$1&amp;$F79&amp;":"&amp;$F79),INDIRECT($F$1&amp;dbP!$D$2&amp;":"&amp;dbP!$D$2),"&gt;="&amp;AW$6,INDIRECT($F$1&amp;dbP!$D$2&amp;":"&amp;dbP!$D$2),"&lt;="&amp;AW$7,INDIRECT($F$1&amp;dbP!$O$2&amp;":"&amp;dbP!$O$2),$H79,INDIRECT($F$1&amp;dbP!$P$2&amp;":"&amp;dbP!$P$2),IF($I79=$J79,"*",$I79),INDIRECT($F$1&amp;dbP!$Q$2&amp;":"&amp;dbP!$Q$2),IF(OR($I79=$J79,"  "&amp;$I79=$J79),"*",RIGHT($J79,LEN($J79)-4)),INDIRECT($F$1&amp;dbP!$AC$2&amp;":"&amp;dbP!$AC$2),RepP!$J$3)</f>
        <v>0</v>
      </c>
      <c r="AX79" s="1">
        <f ca="1">SUMIFS(INDIRECT($F$1&amp;$F79&amp;":"&amp;$F79),INDIRECT($F$1&amp;dbP!$D$2&amp;":"&amp;dbP!$D$2),"&gt;="&amp;AX$6,INDIRECT($F$1&amp;dbP!$D$2&amp;":"&amp;dbP!$D$2),"&lt;="&amp;AX$7,INDIRECT($F$1&amp;dbP!$O$2&amp;":"&amp;dbP!$O$2),$H79,INDIRECT($F$1&amp;dbP!$P$2&amp;":"&amp;dbP!$P$2),IF($I79=$J79,"*",$I79),INDIRECT($F$1&amp;dbP!$Q$2&amp;":"&amp;dbP!$Q$2),IF(OR($I79=$J79,"  "&amp;$I79=$J79),"*",RIGHT($J79,LEN($J79)-4)),INDIRECT($F$1&amp;dbP!$AC$2&amp;":"&amp;dbP!$AC$2),RepP!$J$3)</f>
        <v>0</v>
      </c>
      <c r="AY79" s="1">
        <f ca="1">SUMIFS(INDIRECT($F$1&amp;$F79&amp;":"&amp;$F79),INDIRECT($F$1&amp;dbP!$D$2&amp;":"&amp;dbP!$D$2),"&gt;="&amp;AY$6,INDIRECT($F$1&amp;dbP!$D$2&amp;":"&amp;dbP!$D$2),"&lt;="&amp;AY$7,INDIRECT($F$1&amp;dbP!$O$2&amp;":"&amp;dbP!$O$2),$H79,INDIRECT($F$1&amp;dbP!$P$2&amp;":"&amp;dbP!$P$2),IF($I79=$J79,"*",$I79),INDIRECT($F$1&amp;dbP!$Q$2&amp;":"&amp;dbP!$Q$2),IF(OR($I79=$J79,"  "&amp;$I79=$J79),"*",RIGHT($J79,LEN($J79)-4)),INDIRECT($F$1&amp;dbP!$AC$2&amp;":"&amp;dbP!$AC$2),RepP!$J$3)</f>
        <v>0</v>
      </c>
      <c r="AZ79" s="1">
        <f ca="1">SUMIFS(INDIRECT($F$1&amp;$F79&amp;":"&amp;$F79),INDIRECT($F$1&amp;dbP!$D$2&amp;":"&amp;dbP!$D$2),"&gt;="&amp;AZ$6,INDIRECT($F$1&amp;dbP!$D$2&amp;":"&amp;dbP!$D$2),"&lt;="&amp;AZ$7,INDIRECT($F$1&amp;dbP!$O$2&amp;":"&amp;dbP!$O$2),$H79,INDIRECT($F$1&amp;dbP!$P$2&amp;":"&amp;dbP!$P$2),IF($I79=$J79,"*",$I79),INDIRECT($F$1&amp;dbP!$Q$2&amp;":"&amp;dbP!$Q$2),IF(OR($I79=$J79,"  "&amp;$I79=$J79),"*",RIGHT($J79,LEN($J79)-4)),INDIRECT($F$1&amp;dbP!$AC$2&amp;":"&amp;dbP!$AC$2),RepP!$J$3)</f>
        <v>0</v>
      </c>
      <c r="BA79" s="1">
        <f ca="1">SUMIFS(INDIRECT($F$1&amp;$F79&amp;":"&amp;$F79),INDIRECT($F$1&amp;dbP!$D$2&amp;":"&amp;dbP!$D$2),"&gt;="&amp;BA$6,INDIRECT($F$1&amp;dbP!$D$2&amp;":"&amp;dbP!$D$2),"&lt;="&amp;BA$7,INDIRECT($F$1&amp;dbP!$O$2&amp;":"&amp;dbP!$O$2),$H79,INDIRECT($F$1&amp;dbP!$P$2&amp;":"&amp;dbP!$P$2),IF($I79=$J79,"*",$I79),INDIRECT($F$1&amp;dbP!$Q$2&amp;":"&amp;dbP!$Q$2),IF(OR($I79=$J79,"  "&amp;$I79=$J79),"*",RIGHT($J79,LEN($J79)-4)),INDIRECT($F$1&amp;dbP!$AC$2&amp;":"&amp;dbP!$AC$2),RepP!$J$3)</f>
        <v>0</v>
      </c>
      <c r="BB79" s="1">
        <f ca="1">SUMIFS(INDIRECT($F$1&amp;$F79&amp;":"&amp;$F79),INDIRECT($F$1&amp;dbP!$D$2&amp;":"&amp;dbP!$D$2),"&gt;="&amp;BB$6,INDIRECT($F$1&amp;dbP!$D$2&amp;":"&amp;dbP!$D$2),"&lt;="&amp;BB$7,INDIRECT($F$1&amp;dbP!$O$2&amp;":"&amp;dbP!$O$2),$H79,INDIRECT($F$1&amp;dbP!$P$2&amp;":"&amp;dbP!$P$2),IF($I79=$J79,"*",$I79),INDIRECT($F$1&amp;dbP!$Q$2&amp;":"&amp;dbP!$Q$2),IF(OR($I79=$J79,"  "&amp;$I79=$J79),"*",RIGHT($J79,LEN($J79)-4)),INDIRECT($F$1&amp;dbP!$AC$2&amp;":"&amp;dbP!$AC$2),RepP!$J$3)</f>
        <v>0</v>
      </c>
      <c r="BC79" s="1">
        <f ca="1">SUMIFS(INDIRECT($F$1&amp;$F79&amp;":"&amp;$F79),INDIRECT($F$1&amp;dbP!$D$2&amp;":"&amp;dbP!$D$2),"&gt;="&amp;BC$6,INDIRECT($F$1&amp;dbP!$D$2&amp;":"&amp;dbP!$D$2),"&lt;="&amp;BC$7,INDIRECT($F$1&amp;dbP!$O$2&amp;":"&amp;dbP!$O$2),$H79,INDIRECT($F$1&amp;dbP!$P$2&amp;":"&amp;dbP!$P$2),IF($I79=$J79,"*",$I79),INDIRECT($F$1&amp;dbP!$Q$2&amp;":"&amp;dbP!$Q$2),IF(OR($I79=$J79,"  "&amp;$I79=$J79),"*",RIGHT($J79,LEN($J79)-4)),INDIRECT($F$1&amp;dbP!$AC$2&amp;":"&amp;dbP!$AC$2),RepP!$J$3)</f>
        <v>0</v>
      </c>
      <c r="BD79" s="1">
        <f ca="1">SUMIFS(INDIRECT($F$1&amp;$F79&amp;":"&amp;$F79),INDIRECT($F$1&amp;dbP!$D$2&amp;":"&amp;dbP!$D$2),"&gt;="&amp;BD$6,INDIRECT($F$1&amp;dbP!$D$2&amp;":"&amp;dbP!$D$2),"&lt;="&amp;BD$7,INDIRECT($F$1&amp;dbP!$O$2&amp;":"&amp;dbP!$O$2),$H79,INDIRECT($F$1&amp;dbP!$P$2&amp;":"&amp;dbP!$P$2),IF($I79=$J79,"*",$I79),INDIRECT($F$1&amp;dbP!$Q$2&amp;":"&amp;dbP!$Q$2),IF(OR($I79=$J79,"  "&amp;$I79=$J79),"*",RIGHT($J79,LEN($J79)-4)),INDIRECT($F$1&amp;dbP!$AC$2&amp;":"&amp;dbP!$AC$2),RepP!$J$3)</f>
        <v>0</v>
      </c>
      <c r="BE79" s="1">
        <f ca="1">SUMIFS(INDIRECT($F$1&amp;$F79&amp;":"&amp;$F79),INDIRECT($F$1&amp;dbP!$D$2&amp;":"&amp;dbP!$D$2),"&gt;="&amp;BE$6,INDIRECT($F$1&amp;dbP!$D$2&amp;":"&amp;dbP!$D$2),"&lt;="&amp;BE$7,INDIRECT($F$1&amp;dbP!$O$2&amp;":"&amp;dbP!$O$2),$H79,INDIRECT($F$1&amp;dbP!$P$2&amp;":"&amp;dbP!$P$2),IF($I79=$J79,"*",$I79),INDIRECT($F$1&amp;dbP!$Q$2&amp;":"&amp;dbP!$Q$2),IF(OR($I79=$J79,"  "&amp;$I79=$J79),"*",RIGHT($J79,LEN($J79)-4)),INDIRECT($F$1&amp;dbP!$AC$2&amp;":"&amp;dbP!$AC$2),RepP!$J$3)</f>
        <v>0</v>
      </c>
    </row>
    <row r="80" spans="2:57" x14ac:dyDescent="0.3">
      <c r="B80" s="1">
        <f>MAX(B$54:B79)+1</f>
        <v>41</v>
      </c>
      <c r="F80" s="1" t="str">
        <f ca="1">INDIRECT($B$1&amp;Items!H$2&amp;$B80)</f>
        <v>Y</v>
      </c>
      <c r="H80" s="13" t="str">
        <f ca="1">INDIRECT($B$1&amp;Items!E$2&amp;$B80)</f>
        <v>Начисление себестоимостных затрат</v>
      </c>
      <c r="I80" s="13" t="str">
        <f ca="1">IF(INDIRECT($B$1&amp;Items!F$2&amp;$B80)="",H80,INDIRECT($B$1&amp;Items!F$2&amp;$B80))</f>
        <v>Начисление затрат этапа-3 бизнес-процесса</v>
      </c>
      <c r="J80" s="1" t="str">
        <f ca="1">IF(INDIRECT($B$1&amp;Items!G$2&amp;$B80)="",IF(H80&lt;&gt;I80,"  "&amp;I80,I80),"    "&amp;INDIRECT($B$1&amp;Items!G$2&amp;$B80))</f>
        <v xml:space="preserve">  Начисление затрат этапа-3 бизнес-процесса</v>
      </c>
      <c r="S80" s="1">
        <f ca="1">SUM($U80:INDIRECT(ADDRESS(ROW(),SUMIFS($1:$1,$5:$5,MAX($5:$5)))))</f>
        <v>5007661.1663520001</v>
      </c>
      <c r="V80" s="1">
        <f ca="1">SUMIFS(INDIRECT($F$1&amp;$F80&amp;":"&amp;$F80),INDIRECT($F$1&amp;dbP!$D$2&amp;":"&amp;dbP!$D$2),"&gt;="&amp;V$6,INDIRECT($F$1&amp;dbP!$D$2&amp;":"&amp;dbP!$D$2),"&lt;="&amp;V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W80" s="1">
        <f ca="1">SUMIFS(INDIRECT($F$1&amp;$F80&amp;":"&amp;$F80),INDIRECT($F$1&amp;dbP!$D$2&amp;":"&amp;dbP!$D$2),"&gt;="&amp;W$6,INDIRECT($F$1&amp;dbP!$D$2&amp;":"&amp;dbP!$D$2),"&lt;="&amp;W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2096467.4099460002</v>
      </c>
      <c r="X80" s="1">
        <f ca="1">SUMIFS(INDIRECT($F$1&amp;$F80&amp;":"&amp;$F80),INDIRECT($F$1&amp;dbP!$D$2&amp;":"&amp;dbP!$D$2),"&gt;="&amp;X$6,INDIRECT($F$1&amp;dbP!$D$2&amp;":"&amp;dbP!$D$2),"&lt;="&amp;X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954698.94000000006</v>
      </c>
      <c r="Y80" s="1">
        <f ca="1">SUMIFS(INDIRECT($F$1&amp;$F80&amp;":"&amp;$F80),INDIRECT($F$1&amp;dbP!$D$2&amp;":"&amp;dbP!$D$2),"&gt;="&amp;Y$6,INDIRECT($F$1&amp;dbP!$D$2&amp;":"&amp;dbP!$D$2),"&lt;="&amp;Y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Z80" s="1">
        <f ca="1">SUMIFS(INDIRECT($F$1&amp;$F80&amp;":"&amp;$F80),INDIRECT($F$1&amp;dbP!$D$2&amp;":"&amp;dbP!$D$2),"&gt;="&amp;Z$6,INDIRECT($F$1&amp;dbP!$D$2&amp;":"&amp;dbP!$D$2),"&lt;="&amp;Z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1093034.8164059999</v>
      </c>
      <c r="AA80" s="1">
        <f ca="1">SUMIFS(INDIRECT($F$1&amp;$F80&amp;":"&amp;$F80),INDIRECT($F$1&amp;dbP!$D$2&amp;":"&amp;dbP!$D$2),"&gt;="&amp;AA$6,INDIRECT($F$1&amp;dbP!$D$2&amp;":"&amp;dbP!$D$2),"&lt;="&amp;AA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863460</v>
      </c>
      <c r="AB80" s="1">
        <f ca="1">SUMIFS(INDIRECT($F$1&amp;$F80&amp;":"&amp;$F80),INDIRECT($F$1&amp;dbP!$D$2&amp;":"&amp;dbP!$D$2),"&gt;="&amp;AB$6,INDIRECT($F$1&amp;dbP!$D$2&amp;":"&amp;dbP!$D$2),"&lt;="&amp;AB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AC80" s="1">
        <f ca="1">SUMIFS(INDIRECT($F$1&amp;$F80&amp;":"&amp;$F80),INDIRECT($F$1&amp;dbP!$D$2&amp;":"&amp;dbP!$D$2),"&gt;="&amp;AC$6,INDIRECT($F$1&amp;dbP!$D$2&amp;":"&amp;dbP!$D$2),"&lt;="&amp;AC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AD80" s="1">
        <f ca="1">SUMIFS(INDIRECT($F$1&amp;$F80&amp;":"&amp;$F80),INDIRECT($F$1&amp;dbP!$D$2&amp;":"&amp;dbP!$D$2),"&gt;="&amp;AD$6,INDIRECT($F$1&amp;dbP!$D$2&amp;":"&amp;dbP!$D$2),"&lt;="&amp;AD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AE80" s="1">
        <f ca="1">SUMIFS(INDIRECT($F$1&amp;$F80&amp;":"&amp;$F80),INDIRECT($F$1&amp;dbP!$D$2&amp;":"&amp;dbP!$D$2),"&gt;="&amp;AE$6,INDIRECT($F$1&amp;dbP!$D$2&amp;":"&amp;dbP!$D$2),"&lt;="&amp;AE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AF80" s="1">
        <f ca="1">SUMIFS(INDIRECT($F$1&amp;$F80&amp;":"&amp;$F80),INDIRECT($F$1&amp;dbP!$D$2&amp;":"&amp;dbP!$D$2),"&gt;="&amp;AF$6,INDIRECT($F$1&amp;dbP!$D$2&amp;":"&amp;dbP!$D$2),"&lt;="&amp;AF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AG80" s="1">
        <f ca="1">SUMIFS(INDIRECT($F$1&amp;$F80&amp;":"&amp;$F80),INDIRECT($F$1&amp;dbP!$D$2&amp;":"&amp;dbP!$D$2),"&gt;="&amp;AG$6,INDIRECT($F$1&amp;dbP!$D$2&amp;":"&amp;dbP!$D$2),"&lt;="&amp;AG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AH80" s="1">
        <f ca="1">SUMIFS(INDIRECT($F$1&amp;$F80&amp;":"&amp;$F80),INDIRECT($F$1&amp;dbP!$D$2&amp;":"&amp;dbP!$D$2),"&gt;="&amp;AH$6,INDIRECT($F$1&amp;dbP!$D$2&amp;":"&amp;dbP!$D$2),"&lt;="&amp;AH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AI80" s="1">
        <f ca="1">SUMIFS(INDIRECT($F$1&amp;$F80&amp;":"&amp;$F80),INDIRECT($F$1&amp;dbP!$D$2&amp;":"&amp;dbP!$D$2),"&gt;="&amp;AI$6,INDIRECT($F$1&amp;dbP!$D$2&amp;":"&amp;dbP!$D$2),"&lt;="&amp;AI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AJ80" s="1">
        <f ca="1">SUMIFS(INDIRECT($F$1&amp;$F80&amp;":"&amp;$F80),INDIRECT($F$1&amp;dbP!$D$2&amp;":"&amp;dbP!$D$2),"&gt;="&amp;AJ$6,INDIRECT($F$1&amp;dbP!$D$2&amp;":"&amp;dbP!$D$2),"&lt;="&amp;AJ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AK80" s="1">
        <f ca="1">SUMIFS(INDIRECT($F$1&amp;$F80&amp;":"&amp;$F80),INDIRECT($F$1&amp;dbP!$D$2&amp;":"&amp;dbP!$D$2),"&gt;="&amp;AK$6,INDIRECT($F$1&amp;dbP!$D$2&amp;":"&amp;dbP!$D$2),"&lt;="&amp;AK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AL80" s="1">
        <f ca="1">SUMIFS(INDIRECT($F$1&amp;$F80&amp;":"&amp;$F80),INDIRECT($F$1&amp;dbP!$D$2&amp;":"&amp;dbP!$D$2),"&gt;="&amp;AL$6,INDIRECT($F$1&amp;dbP!$D$2&amp;":"&amp;dbP!$D$2),"&lt;="&amp;AL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AM80" s="1">
        <f ca="1">SUMIFS(INDIRECT($F$1&amp;$F80&amp;":"&amp;$F80),INDIRECT($F$1&amp;dbP!$D$2&amp;":"&amp;dbP!$D$2),"&gt;="&amp;AM$6,INDIRECT($F$1&amp;dbP!$D$2&amp;":"&amp;dbP!$D$2),"&lt;="&amp;AM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AN80" s="1">
        <f ca="1">SUMIFS(INDIRECT($F$1&amp;$F80&amp;":"&amp;$F80),INDIRECT($F$1&amp;dbP!$D$2&amp;":"&amp;dbP!$D$2),"&gt;="&amp;AN$6,INDIRECT($F$1&amp;dbP!$D$2&amp;":"&amp;dbP!$D$2),"&lt;="&amp;AN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AO80" s="1">
        <f ca="1">SUMIFS(INDIRECT($F$1&amp;$F80&amp;":"&amp;$F80),INDIRECT($F$1&amp;dbP!$D$2&amp;":"&amp;dbP!$D$2),"&gt;="&amp;AO$6,INDIRECT($F$1&amp;dbP!$D$2&amp;":"&amp;dbP!$D$2),"&lt;="&amp;AO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AP80" s="1">
        <f ca="1">SUMIFS(INDIRECT($F$1&amp;$F80&amp;":"&amp;$F80),INDIRECT($F$1&amp;dbP!$D$2&amp;":"&amp;dbP!$D$2),"&gt;="&amp;AP$6,INDIRECT($F$1&amp;dbP!$D$2&amp;":"&amp;dbP!$D$2),"&lt;="&amp;AP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AQ80" s="1">
        <f ca="1">SUMIFS(INDIRECT($F$1&amp;$F80&amp;":"&amp;$F80),INDIRECT($F$1&amp;dbP!$D$2&amp;":"&amp;dbP!$D$2),"&gt;="&amp;AQ$6,INDIRECT($F$1&amp;dbP!$D$2&amp;":"&amp;dbP!$D$2),"&lt;="&amp;AQ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AR80" s="1">
        <f ca="1">SUMIFS(INDIRECT($F$1&amp;$F80&amp;":"&amp;$F80),INDIRECT($F$1&amp;dbP!$D$2&amp;":"&amp;dbP!$D$2),"&gt;="&amp;AR$6,INDIRECT($F$1&amp;dbP!$D$2&amp;":"&amp;dbP!$D$2),"&lt;="&amp;AR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AS80" s="1">
        <f ca="1">SUMIFS(INDIRECT($F$1&amp;$F80&amp;":"&amp;$F80),INDIRECT($F$1&amp;dbP!$D$2&amp;":"&amp;dbP!$D$2),"&gt;="&amp;AS$6,INDIRECT($F$1&amp;dbP!$D$2&amp;":"&amp;dbP!$D$2),"&lt;="&amp;AS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AT80" s="1">
        <f ca="1">SUMIFS(INDIRECT($F$1&amp;$F80&amp;":"&amp;$F80),INDIRECT($F$1&amp;dbP!$D$2&amp;":"&amp;dbP!$D$2),"&gt;="&amp;AT$6,INDIRECT($F$1&amp;dbP!$D$2&amp;":"&amp;dbP!$D$2),"&lt;="&amp;AT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AU80" s="1">
        <f ca="1">SUMIFS(INDIRECT($F$1&amp;$F80&amp;":"&amp;$F80),INDIRECT($F$1&amp;dbP!$D$2&amp;":"&amp;dbP!$D$2),"&gt;="&amp;AU$6,INDIRECT($F$1&amp;dbP!$D$2&amp;":"&amp;dbP!$D$2),"&lt;="&amp;AU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AV80" s="1">
        <f ca="1">SUMIFS(INDIRECT($F$1&amp;$F80&amp;":"&amp;$F80),INDIRECT($F$1&amp;dbP!$D$2&amp;":"&amp;dbP!$D$2),"&gt;="&amp;AV$6,INDIRECT($F$1&amp;dbP!$D$2&amp;":"&amp;dbP!$D$2),"&lt;="&amp;AV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AW80" s="1">
        <f ca="1">SUMIFS(INDIRECT($F$1&amp;$F80&amp;":"&amp;$F80),INDIRECT($F$1&amp;dbP!$D$2&amp;":"&amp;dbP!$D$2),"&gt;="&amp;AW$6,INDIRECT($F$1&amp;dbP!$D$2&amp;":"&amp;dbP!$D$2),"&lt;="&amp;AW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AX80" s="1">
        <f ca="1">SUMIFS(INDIRECT($F$1&amp;$F80&amp;":"&amp;$F80),INDIRECT($F$1&amp;dbP!$D$2&amp;":"&amp;dbP!$D$2),"&gt;="&amp;AX$6,INDIRECT($F$1&amp;dbP!$D$2&amp;":"&amp;dbP!$D$2),"&lt;="&amp;AX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AY80" s="1">
        <f ca="1">SUMIFS(INDIRECT($F$1&amp;$F80&amp;":"&amp;$F80),INDIRECT($F$1&amp;dbP!$D$2&amp;":"&amp;dbP!$D$2),"&gt;="&amp;AY$6,INDIRECT($F$1&amp;dbP!$D$2&amp;":"&amp;dbP!$D$2),"&lt;="&amp;AY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AZ80" s="1">
        <f ca="1">SUMIFS(INDIRECT($F$1&amp;$F80&amp;":"&amp;$F80),INDIRECT($F$1&amp;dbP!$D$2&amp;":"&amp;dbP!$D$2),"&gt;="&amp;AZ$6,INDIRECT($F$1&amp;dbP!$D$2&amp;":"&amp;dbP!$D$2),"&lt;="&amp;AZ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BA80" s="1">
        <f ca="1">SUMIFS(INDIRECT($F$1&amp;$F80&amp;":"&amp;$F80),INDIRECT($F$1&amp;dbP!$D$2&amp;":"&amp;dbP!$D$2),"&gt;="&amp;BA$6,INDIRECT($F$1&amp;dbP!$D$2&amp;":"&amp;dbP!$D$2),"&lt;="&amp;BA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BB80" s="1">
        <f ca="1">SUMIFS(INDIRECT($F$1&amp;$F80&amp;":"&amp;$F80),INDIRECT($F$1&amp;dbP!$D$2&amp;":"&amp;dbP!$D$2),"&gt;="&amp;BB$6,INDIRECT($F$1&amp;dbP!$D$2&amp;":"&amp;dbP!$D$2),"&lt;="&amp;BB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BC80" s="1">
        <f ca="1">SUMIFS(INDIRECT($F$1&amp;$F80&amp;":"&amp;$F80),INDIRECT($F$1&amp;dbP!$D$2&amp;":"&amp;dbP!$D$2),"&gt;="&amp;BC$6,INDIRECT($F$1&amp;dbP!$D$2&amp;":"&amp;dbP!$D$2),"&lt;="&amp;BC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BD80" s="1">
        <f ca="1">SUMIFS(INDIRECT($F$1&amp;$F80&amp;":"&amp;$F80),INDIRECT($F$1&amp;dbP!$D$2&amp;":"&amp;dbP!$D$2),"&gt;="&amp;BD$6,INDIRECT($F$1&amp;dbP!$D$2&amp;":"&amp;dbP!$D$2),"&lt;="&amp;BD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BE80" s="1">
        <f ca="1">SUMIFS(INDIRECT($F$1&amp;$F80&amp;":"&amp;$F80),INDIRECT($F$1&amp;dbP!$D$2&amp;":"&amp;dbP!$D$2),"&gt;="&amp;BE$6,INDIRECT($F$1&amp;dbP!$D$2&amp;":"&amp;dbP!$D$2),"&lt;="&amp;BE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</row>
    <row r="81" spans="2:57" x14ac:dyDescent="0.3">
      <c r="B81" s="1">
        <f>MAX(B$54:B80)+1</f>
        <v>42</v>
      </c>
      <c r="F81" s="1" t="str">
        <f ca="1">INDIRECT($B$1&amp;Items!H$2&amp;$B81)</f>
        <v>Y</v>
      </c>
      <c r="H81" s="13" t="str">
        <f ca="1">INDIRECT($B$1&amp;Items!E$2&amp;$B81)</f>
        <v>Начисление себестоимостных затрат</v>
      </c>
      <c r="I81" s="13" t="str">
        <f ca="1">IF(INDIRECT($B$1&amp;Items!F$2&amp;$B81)="",H81,INDIRECT($B$1&amp;Items!F$2&amp;$B81))</f>
        <v>Начисление затрат этапа-3 бизнес-процесса</v>
      </c>
      <c r="J81" s="1" t="str">
        <f ca="1">IF(INDIRECT($B$1&amp;Items!G$2&amp;$B81)="",IF(H81&lt;&gt;I81,"  "&amp;I81,I81),"    "&amp;INDIRECT($B$1&amp;Items!G$2&amp;$B81))</f>
        <v xml:space="preserve">    Производственные затраты-11</v>
      </c>
      <c r="S81" s="1">
        <f ca="1">SUM($U81:INDIRECT(ADDRESS(ROW(),SUMIFS($1:$1,$5:$5,MAX($5:$5)))))</f>
        <v>1093990.3499460001</v>
      </c>
      <c r="V81" s="1">
        <f ca="1">SUMIFS(INDIRECT($F$1&amp;$F81&amp;":"&amp;$F81),INDIRECT($F$1&amp;dbP!$D$2&amp;":"&amp;dbP!$D$2),"&gt;="&amp;V$6,INDIRECT($F$1&amp;dbP!$D$2&amp;":"&amp;dbP!$D$2),"&lt;="&amp;V$7,INDIRECT($F$1&amp;dbP!$O$2&amp;":"&amp;dbP!$O$2),$H81,INDIRECT($F$1&amp;dbP!$P$2&amp;":"&amp;dbP!$P$2),IF($I81=$J81,"*",$I81),INDIRECT($F$1&amp;dbP!$Q$2&amp;":"&amp;dbP!$Q$2),IF(OR($I81=$J81,"  "&amp;$I81=$J81),"*",RIGHT($J81,LEN($J81)-4)),INDIRECT($F$1&amp;dbP!$AC$2&amp;":"&amp;dbP!$AC$2),RepP!$J$3)</f>
        <v>0</v>
      </c>
      <c r="W81" s="1">
        <f ca="1">SUMIFS(INDIRECT($F$1&amp;$F81&amp;":"&amp;$F81),INDIRECT($F$1&amp;dbP!$D$2&amp;":"&amp;dbP!$D$2),"&gt;="&amp;W$6,INDIRECT($F$1&amp;dbP!$D$2&amp;":"&amp;dbP!$D$2),"&lt;="&amp;W$7,INDIRECT($F$1&amp;dbP!$O$2&amp;":"&amp;dbP!$O$2),$H81,INDIRECT($F$1&amp;dbP!$P$2&amp;":"&amp;dbP!$P$2),IF($I81=$J81,"*",$I81),INDIRECT($F$1&amp;dbP!$Q$2&amp;":"&amp;dbP!$Q$2),IF(OR($I81=$J81,"  "&amp;$I81=$J81),"*",RIGHT($J81,LEN($J81)-4)),INDIRECT($F$1&amp;dbP!$AC$2&amp;":"&amp;dbP!$AC$2),RepP!$J$3)</f>
        <v>1093990.3499460001</v>
      </c>
      <c r="X81" s="1">
        <f ca="1">SUMIFS(INDIRECT($F$1&amp;$F81&amp;":"&amp;$F81),INDIRECT($F$1&amp;dbP!$D$2&amp;":"&amp;dbP!$D$2),"&gt;="&amp;X$6,INDIRECT($F$1&amp;dbP!$D$2&amp;":"&amp;dbP!$D$2),"&lt;="&amp;X$7,INDIRECT($F$1&amp;dbP!$O$2&amp;":"&amp;dbP!$O$2),$H81,INDIRECT($F$1&amp;dbP!$P$2&amp;":"&amp;dbP!$P$2),IF($I81=$J81,"*",$I81),INDIRECT($F$1&amp;dbP!$Q$2&amp;":"&amp;dbP!$Q$2),IF(OR($I81=$J81,"  "&amp;$I81=$J81),"*",RIGHT($J81,LEN($J81)-4)),INDIRECT($F$1&amp;dbP!$AC$2&amp;":"&amp;dbP!$AC$2),RepP!$J$3)</f>
        <v>0</v>
      </c>
      <c r="Y81" s="1">
        <f ca="1">SUMIFS(INDIRECT($F$1&amp;$F81&amp;":"&amp;$F81),INDIRECT($F$1&amp;dbP!$D$2&amp;":"&amp;dbP!$D$2),"&gt;="&amp;Y$6,INDIRECT($F$1&amp;dbP!$D$2&amp;":"&amp;dbP!$D$2),"&lt;="&amp;Y$7,INDIRECT($F$1&amp;dbP!$O$2&amp;":"&amp;dbP!$O$2),$H81,INDIRECT($F$1&amp;dbP!$P$2&amp;":"&amp;dbP!$P$2),IF($I81=$J81,"*",$I81),INDIRECT($F$1&amp;dbP!$Q$2&amp;":"&amp;dbP!$Q$2),IF(OR($I81=$J81,"  "&amp;$I81=$J81),"*",RIGHT($J81,LEN($J81)-4)),INDIRECT($F$1&amp;dbP!$AC$2&amp;":"&amp;dbP!$AC$2),RepP!$J$3)</f>
        <v>0</v>
      </c>
      <c r="Z81" s="1">
        <f ca="1">SUMIFS(INDIRECT($F$1&amp;$F81&amp;":"&amp;$F81),INDIRECT($F$1&amp;dbP!$D$2&amp;":"&amp;dbP!$D$2),"&gt;="&amp;Z$6,INDIRECT($F$1&amp;dbP!$D$2&amp;":"&amp;dbP!$D$2),"&lt;="&amp;Z$7,INDIRECT($F$1&amp;dbP!$O$2&amp;":"&amp;dbP!$O$2),$H81,INDIRECT($F$1&amp;dbP!$P$2&amp;":"&amp;dbP!$P$2),IF($I81=$J81,"*",$I81),INDIRECT($F$1&amp;dbP!$Q$2&amp;":"&amp;dbP!$Q$2),IF(OR($I81=$J81,"  "&amp;$I81=$J81),"*",RIGHT($J81,LEN($J81)-4)),INDIRECT($F$1&amp;dbP!$AC$2&amp;":"&amp;dbP!$AC$2),RepP!$J$3)</f>
        <v>0</v>
      </c>
      <c r="AA81" s="1">
        <f ca="1">SUMIFS(INDIRECT($F$1&amp;$F81&amp;":"&amp;$F81),INDIRECT($F$1&amp;dbP!$D$2&amp;":"&amp;dbP!$D$2),"&gt;="&amp;AA$6,INDIRECT($F$1&amp;dbP!$D$2&amp;":"&amp;dbP!$D$2),"&lt;="&amp;AA$7,INDIRECT($F$1&amp;dbP!$O$2&amp;":"&amp;dbP!$O$2),$H81,INDIRECT($F$1&amp;dbP!$P$2&amp;":"&amp;dbP!$P$2),IF($I81=$J81,"*",$I81),INDIRECT($F$1&amp;dbP!$Q$2&amp;":"&amp;dbP!$Q$2),IF(OR($I81=$J81,"  "&amp;$I81=$J81),"*",RIGHT($J81,LEN($J81)-4)),INDIRECT($F$1&amp;dbP!$AC$2&amp;":"&amp;dbP!$AC$2),RepP!$J$3)</f>
        <v>0</v>
      </c>
      <c r="AB81" s="1">
        <f ca="1">SUMIFS(INDIRECT($F$1&amp;$F81&amp;":"&amp;$F81),INDIRECT($F$1&amp;dbP!$D$2&amp;":"&amp;dbP!$D$2),"&gt;="&amp;AB$6,INDIRECT($F$1&amp;dbP!$D$2&amp;":"&amp;dbP!$D$2),"&lt;="&amp;AB$7,INDIRECT($F$1&amp;dbP!$O$2&amp;":"&amp;dbP!$O$2),$H81,INDIRECT($F$1&amp;dbP!$P$2&amp;":"&amp;dbP!$P$2),IF($I81=$J81,"*",$I81),INDIRECT($F$1&amp;dbP!$Q$2&amp;":"&amp;dbP!$Q$2),IF(OR($I81=$J81,"  "&amp;$I81=$J81),"*",RIGHT($J81,LEN($J81)-4)),INDIRECT($F$1&amp;dbP!$AC$2&amp;":"&amp;dbP!$AC$2),RepP!$J$3)</f>
        <v>0</v>
      </c>
      <c r="AC81" s="1">
        <f ca="1">SUMIFS(INDIRECT($F$1&amp;$F81&amp;":"&amp;$F81),INDIRECT($F$1&amp;dbP!$D$2&amp;":"&amp;dbP!$D$2),"&gt;="&amp;AC$6,INDIRECT($F$1&amp;dbP!$D$2&amp;":"&amp;dbP!$D$2),"&lt;="&amp;AC$7,INDIRECT($F$1&amp;dbP!$O$2&amp;":"&amp;dbP!$O$2),$H81,INDIRECT($F$1&amp;dbP!$P$2&amp;":"&amp;dbP!$P$2),IF($I81=$J81,"*",$I81),INDIRECT($F$1&amp;dbP!$Q$2&amp;":"&amp;dbP!$Q$2),IF(OR($I81=$J81,"  "&amp;$I81=$J81),"*",RIGHT($J81,LEN($J81)-4)),INDIRECT($F$1&amp;dbP!$AC$2&amp;":"&amp;dbP!$AC$2),RepP!$J$3)</f>
        <v>0</v>
      </c>
      <c r="AD81" s="1">
        <f ca="1">SUMIFS(INDIRECT($F$1&amp;$F81&amp;":"&amp;$F81),INDIRECT($F$1&amp;dbP!$D$2&amp;":"&amp;dbP!$D$2),"&gt;="&amp;AD$6,INDIRECT($F$1&amp;dbP!$D$2&amp;":"&amp;dbP!$D$2),"&lt;="&amp;AD$7,INDIRECT($F$1&amp;dbP!$O$2&amp;":"&amp;dbP!$O$2),$H81,INDIRECT($F$1&amp;dbP!$P$2&amp;":"&amp;dbP!$P$2),IF($I81=$J81,"*",$I81),INDIRECT($F$1&amp;dbP!$Q$2&amp;":"&amp;dbP!$Q$2),IF(OR($I81=$J81,"  "&amp;$I81=$J81),"*",RIGHT($J81,LEN($J81)-4)),INDIRECT($F$1&amp;dbP!$AC$2&amp;":"&amp;dbP!$AC$2),RepP!$J$3)</f>
        <v>0</v>
      </c>
      <c r="AE81" s="1">
        <f ca="1">SUMIFS(INDIRECT($F$1&amp;$F81&amp;":"&amp;$F81),INDIRECT($F$1&amp;dbP!$D$2&amp;":"&amp;dbP!$D$2),"&gt;="&amp;AE$6,INDIRECT($F$1&amp;dbP!$D$2&amp;":"&amp;dbP!$D$2),"&lt;="&amp;AE$7,INDIRECT($F$1&amp;dbP!$O$2&amp;":"&amp;dbP!$O$2),$H81,INDIRECT($F$1&amp;dbP!$P$2&amp;":"&amp;dbP!$P$2),IF($I81=$J81,"*",$I81),INDIRECT($F$1&amp;dbP!$Q$2&amp;":"&amp;dbP!$Q$2),IF(OR($I81=$J81,"  "&amp;$I81=$J81),"*",RIGHT($J81,LEN($J81)-4)),INDIRECT($F$1&amp;dbP!$AC$2&amp;":"&amp;dbP!$AC$2),RepP!$J$3)</f>
        <v>0</v>
      </c>
      <c r="AF81" s="1">
        <f ca="1">SUMIFS(INDIRECT($F$1&amp;$F81&amp;":"&amp;$F81),INDIRECT($F$1&amp;dbP!$D$2&amp;":"&amp;dbP!$D$2),"&gt;="&amp;AF$6,INDIRECT($F$1&amp;dbP!$D$2&amp;":"&amp;dbP!$D$2),"&lt;="&amp;AF$7,INDIRECT($F$1&amp;dbP!$O$2&amp;":"&amp;dbP!$O$2),$H81,INDIRECT($F$1&amp;dbP!$P$2&amp;":"&amp;dbP!$P$2),IF($I81=$J81,"*",$I81),INDIRECT($F$1&amp;dbP!$Q$2&amp;":"&amp;dbP!$Q$2),IF(OR($I81=$J81,"  "&amp;$I81=$J81),"*",RIGHT($J81,LEN($J81)-4)),INDIRECT($F$1&amp;dbP!$AC$2&amp;":"&amp;dbP!$AC$2),RepP!$J$3)</f>
        <v>0</v>
      </c>
      <c r="AG81" s="1">
        <f ca="1">SUMIFS(INDIRECT($F$1&amp;$F81&amp;":"&amp;$F81),INDIRECT($F$1&amp;dbP!$D$2&amp;":"&amp;dbP!$D$2),"&gt;="&amp;AG$6,INDIRECT($F$1&amp;dbP!$D$2&amp;":"&amp;dbP!$D$2),"&lt;="&amp;AG$7,INDIRECT($F$1&amp;dbP!$O$2&amp;":"&amp;dbP!$O$2),$H81,INDIRECT($F$1&amp;dbP!$P$2&amp;":"&amp;dbP!$P$2),IF($I81=$J81,"*",$I81),INDIRECT($F$1&amp;dbP!$Q$2&amp;":"&amp;dbP!$Q$2),IF(OR($I81=$J81,"  "&amp;$I81=$J81),"*",RIGHT($J81,LEN($J81)-4)),INDIRECT($F$1&amp;dbP!$AC$2&amp;":"&amp;dbP!$AC$2),RepP!$J$3)</f>
        <v>0</v>
      </c>
      <c r="AH81" s="1">
        <f ca="1">SUMIFS(INDIRECT($F$1&amp;$F81&amp;":"&amp;$F81),INDIRECT($F$1&amp;dbP!$D$2&amp;":"&amp;dbP!$D$2),"&gt;="&amp;AH$6,INDIRECT($F$1&amp;dbP!$D$2&amp;":"&amp;dbP!$D$2),"&lt;="&amp;AH$7,INDIRECT($F$1&amp;dbP!$O$2&amp;":"&amp;dbP!$O$2),$H81,INDIRECT($F$1&amp;dbP!$P$2&amp;":"&amp;dbP!$P$2),IF($I81=$J81,"*",$I81),INDIRECT($F$1&amp;dbP!$Q$2&amp;":"&amp;dbP!$Q$2),IF(OR($I81=$J81,"  "&amp;$I81=$J81),"*",RIGHT($J81,LEN($J81)-4)),INDIRECT($F$1&amp;dbP!$AC$2&amp;":"&amp;dbP!$AC$2),RepP!$J$3)</f>
        <v>0</v>
      </c>
      <c r="AI81" s="1">
        <f ca="1">SUMIFS(INDIRECT($F$1&amp;$F81&amp;":"&amp;$F81),INDIRECT($F$1&amp;dbP!$D$2&amp;":"&amp;dbP!$D$2),"&gt;="&amp;AI$6,INDIRECT($F$1&amp;dbP!$D$2&amp;":"&amp;dbP!$D$2),"&lt;="&amp;AI$7,INDIRECT($F$1&amp;dbP!$O$2&amp;":"&amp;dbP!$O$2),$H81,INDIRECT($F$1&amp;dbP!$P$2&amp;":"&amp;dbP!$P$2),IF($I81=$J81,"*",$I81),INDIRECT($F$1&amp;dbP!$Q$2&amp;":"&amp;dbP!$Q$2),IF(OR($I81=$J81,"  "&amp;$I81=$J81),"*",RIGHT($J81,LEN($J81)-4)),INDIRECT($F$1&amp;dbP!$AC$2&amp;":"&amp;dbP!$AC$2),RepP!$J$3)</f>
        <v>0</v>
      </c>
      <c r="AJ81" s="1">
        <f ca="1">SUMIFS(INDIRECT($F$1&amp;$F81&amp;":"&amp;$F81),INDIRECT($F$1&amp;dbP!$D$2&amp;":"&amp;dbP!$D$2),"&gt;="&amp;AJ$6,INDIRECT($F$1&amp;dbP!$D$2&amp;":"&amp;dbP!$D$2),"&lt;="&amp;AJ$7,INDIRECT($F$1&amp;dbP!$O$2&amp;":"&amp;dbP!$O$2),$H81,INDIRECT($F$1&amp;dbP!$P$2&amp;":"&amp;dbP!$P$2),IF($I81=$J81,"*",$I81),INDIRECT($F$1&amp;dbP!$Q$2&amp;":"&amp;dbP!$Q$2),IF(OR($I81=$J81,"  "&amp;$I81=$J81),"*",RIGHT($J81,LEN($J81)-4)),INDIRECT($F$1&amp;dbP!$AC$2&amp;":"&amp;dbP!$AC$2),RepP!$J$3)</f>
        <v>0</v>
      </c>
      <c r="AK81" s="1">
        <f ca="1">SUMIFS(INDIRECT($F$1&amp;$F81&amp;":"&amp;$F81),INDIRECT($F$1&amp;dbP!$D$2&amp;":"&amp;dbP!$D$2),"&gt;="&amp;AK$6,INDIRECT($F$1&amp;dbP!$D$2&amp;":"&amp;dbP!$D$2),"&lt;="&amp;AK$7,INDIRECT($F$1&amp;dbP!$O$2&amp;":"&amp;dbP!$O$2),$H81,INDIRECT($F$1&amp;dbP!$P$2&amp;":"&amp;dbP!$P$2),IF($I81=$J81,"*",$I81),INDIRECT($F$1&amp;dbP!$Q$2&amp;":"&amp;dbP!$Q$2),IF(OR($I81=$J81,"  "&amp;$I81=$J81),"*",RIGHT($J81,LEN($J81)-4)),INDIRECT($F$1&amp;dbP!$AC$2&amp;":"&amp;dbP!$AC$2),RepP!$J$3)</f>
        <v>0</v>
      </c>
      <c r="AL81" s="1">
        <f ca="1">SUMIFS(INDIRECT($F$1&amp;$F81&amp;":"&amp;$F81),INDIRECT($F$1&amp;dbP!$D$2&amp;":"&amp;dbP!$D$2),"&gt;="&amp;AL$6,INDIRECT($F$1&amp;dbP!$D$2&amp;":"&amp;dbP!$D$2),"&lt;="&amp;AL$7,INDIRECT($F$1&amp;dbP!$O$2&amp;":"&amp;dbP!$O$2),$H81,INDIRECT($F$1&amp;dbP!$P$2&amp;":"&amp;dbP!$P$2),IF($I81=$J81,"*",$I81),INDIRECT($F$1&amp;dbP!$Q$2&amp;":"&amp;dbP!$Q$2),IF(OR($I81=$J81,"  "&amp;$I81=$J81),"*",RIGHT($J81,LEN($J81)-4)),INDIRECT($F$1&amp;dbP!$AC$2&amp;":"&amp;dbP!$AC$2),RepP!$J$3)</f>
        <v>0</v>
      </c>
      <c r="AM81" s="1">
        <f ca="1">SUMIFS(INDIRECT($F$1&amp;$F81&amp;":"&amp;$F81),INDIRECT($F$1&amp;dbP!$D$2&amp;":"&amp;dbP!$D$2),"&gt;="&amp;AM$6,INDIRECT($F$1&amp;dbP!$D$2&amp;":"&amp;dbP!$D$2),"&lt;="&amp;AM$7,INDIRECT($F$1&amp;dbP!$O$2&amp;":"&amp;dbP!$O$2),$H81,INDIRECT($F$1&amp;dbP!$P$2&amp;":"&amp;dbP!$P$2),IF($I81=$J81,"*",$I81),INDIRECT($F$1&amp;dbP!$Q$2&amp;":"&amp;dbP!$Q$2),IF(OR($I81=$J81,"  "&amp;$I81=$J81),"*",RIGHT($J81,LEN($J81)-4)),INDIRECT($F$1&amp;dbP!$AC$2&amp;":"&amp;dbP!$AC$2),RepP!$J$3)</f>
        <v>0</v>
      </c>
      <c r="AN81" s="1">
        <f ca="1">SUMIFS(INDIRECT($F$1&amp;$F81&amp;":"&amp;$F81),INDIRECT($F$1&amp;dbP!$D$2&amp;":"&amp;dbP!$D$2),"&gt;="&amp;AN$6,INDIRECT($F$1&amp;dbP!$D$2&amp;":"&amp;dbP!$D$2),"&lt;="&amp;AN$7,INDIRECT($F$1&amp;dbP!$O$2&amp;":"&amp;dbP!$O$2),$H81,INDIRECT($F$1&amp;dbP!$P$2&amp;":"&amp;dbP!$P$2),IF($I81=$J81,"*",$I81),INDIRECT($F$1&amp;dbP!$Q$2&amp;":"&amp;dbP!$Q$2),IF(OR($I81=$J81,"  "&amp;$I81=$J81),"*",RIGHT($J81,LEN($J81)-4)),INDIRECT($F$1&amp;dbP!$AC$2&amp;":"&amp;dbP!$AC$2),RepP!$J$3)</f>
        <v>0</v>
      </c>
      <c r="AO81" s="1">
        <f ca="1">SUMIFS(INDIRECT($F$1&amp;$F81&amp;":"&amp;$F81),INDIRECT($F$1&amp;dbP!$D$2&amp;":"&amp;dbP!$D$2),"&gt;="&amp;AO$6,INDIRECT($F$1&amp;dbP!$D$2&amp;":"&amp;dbP!$D$2),"&lt;="&amp;AO$7,INDIRECT($F$1&amp;dbP!$O$2&amp;":"&amp;dbP!$O$2),$H81,INDIRECT($F$1&amp;dbP!$P$2&amp;":"&amp;dbP!$P$2),IF($I81=$J81,"*",$I81),INDIRECT($F$1&amp;dbP!$Q$2&amp;":"&amp;dbP!$Q$2),IF(OR($I81=$J81,"  "&amp;$I81=$J81),"*",RIGHT($J81,LEN($J81)-4)),INDIRECT($F$1&amp;dbP!$AC$2&amp;":"&amp;dbP!$AC$2),RepP!$J$3)</f>
        <v>0</v>
      </c>
      <c r="AP81" s="1">
        <f ca="1">SUMIFS(INDIRECT($F$1&amp;$F81&amp;":"&amp;$F81),INDIRECT($F$1&amp;dbP!$D$2&amp;":"&amp;dbP!$D$2),"&gt;="&amp;AP$6,INDIRECT($F$1&amp;dbP!$D$2&amp;":"&amp;dbP!$D$2),"&lt;="&amp;AP$7,INDIRECT($F$1&amp;dbP!$O$2&amp;":"&amp;dbP!$O$2),$H81,INDIRECT($F$1&amp;dbP!$P$2&amp;":"&amp;dbP!$P$2),IF($I81=$J81,"*",$I81),INDIRECT($F$1&amp;dbP!$Q$2&amp;":"&amp;dbP!$Q$2),IF(OR($I81=$J81,"  "&amp;$I81=$J81),"*",RIGHT($J81,LEN($J81)-4)),INDIRECT($F$1&amp;dbP!$AC$2&amp;":"&amp;dbP!$AC$2),RepP!$J$3)</f>
        <v>0</v>
      </c>
      <c r="AQ81" s="1">
        <f ca="1">SUMIFS(INDIRECT($F$1&amp;$F81&amp;":"&amp;$F81),INDIRECT($F$1&amp;dbP!$D$2&amp;":"&amp;dbP!$D$2),"&gt;="&amp;AQ$6,INDIRECT($F$1&amp;dbP!$D$2&amp;":"&amp;dbP!$D$2),"&lt;="&amp;AQ$7,INDIRECT($F$1&amp;dbP!$O$2&amp;":"&amp;dbP!$O$2),$H81,INDIRECT($F$1&amp;dbP!$P$2&amp;":"&amp;dbP!$P$2),IF($I81=$J81,"*",$I81),INDIRECT($F$1&amp;dbP!$Q$2&amp;":"&amp;dbP!$Q$2),IF(OR($I81=$J81,"  "&amp;$I81=$J81),"*",RIGHT($J81,LEN($J81)-4)),INDIRECT($F$1&amp;dbP!$AC$2&amp;":"&amp;dbP!$AC$2),RepP!$J$3)</f>
        <v>0</v>
      </c>
      <c r="AR81" s="1">
        <f ca="1">SUMIFS(INDIRECT($F$1&amp;$F81&amp;":"&amp;$F81),INDIRECT($F$1&amp;dbP!$D$2&amp;":"&amp;dbP!$D$2),"&gt;="&amp;AR$6,INDIRECT($F$1&amp;dbP!$D$2&amp;":"&amp;dbP!$D$2),"&lt;="&amp;AR$7,INDIRECT($F$1&amp;dbP!$O$2&amp;":"&amp;dbP!$O$2),$H81,INDIRECT($F$1&amp;dbP!$P$2&amp;":"&amp;dbP!$P$2),IF($I81=$J81,"*",$I81),INDIRECT($F$1&amp;dbP!$Q$2&amp;":"&amp;dbP!$Q$2),IF(OR($I81=$J81,"  "&amp;$I81=$J81),"*",RIGHT($J81,LEN($J81)-4)),INDIRECT($F$1&amp;dbP!$AC$2&amp;":"&amp;dbP!$AC$2),RepP!$J$3)</f>
        <v>0</v>
      </c>
      <c r="AS81" s="1">
        <f ca="1">SUMIFS(INDIRECT($F$1&amp;$F81&amp;":"&amp;$F81),INDIRECT($F$1&amp;dbP!$D$2&amp;":"&amp;dbP!$D$2),"&gt;="&amp;AS$6,INDIRECT($F$1&amp;dbP!$D$2&amp;":"&amp;dbP!$D$2),"&lt;="&amp;AS$7,INDIRECT($F$1&amp;dbP!$O$2&amp;":"&amp;dbP!$O$2),$H81,INDIRECT($F$1&amp;dbP!$P$2&amp;":"&amp;dbP!$P$2),IF($I81=$J81,"*",$I81),INDIRECT($F$1&amp;dbP!$Q$2&amp;":"&amp;dbP!$Q$2),IF(OR($I81=$J81,"  "&amp;$I81=$J81),"*",RIGHT($J81,LEN($J81)-4)),INDIRECT($F$1&amp;dbP!$AC$2&amp;":"&amp;dbP!$AC$2),RepP!$J$3)</f>
        <v>0</v>
      </c>
      <c r="AT81" s="1">
        <f ca="1">SUMIFS(INDIRECT($F$1&amp;$F81&amp;":"&amp;$F81),INDIRECT($F$1&amp;dbP!$D$2&amp;":"&amp;dbP!$D$2),"&gt;="&amp;AT$6,INDIRECT($F$1&amp;dbP!$D$2&amp;":"&amp;dbP!$D$2),"&lt;="&amp;AT$7,INDIRECT($F$1&amp;dbP!$O$2&amp;":"&amp;dbP!$O$2),$H81,INDIRECT($F$1&amp;dbP!$P$2&amp;":"&amp;dbP!$P$2),IF($I81=$J81,"*",$I81),INDIRECT($F$1&amp;dbP!$Q$2&amp;":"&amp;dbP!$Q$2),IF(OR($I81=$J81,"  "&amp;$I81=$J81),"*",RIGHT($J81,LEN($J81)-4)),INDIRECT($F$1&amp;dbP!$AC$2&amp;":"&amp;dbP!$AC$2),RepP!$J$3)</f>
        <v>0</v>
      </c>
      <c r="AU81" s="1">
        <f ca="1">SUMIFS(INDIRECT($F$1&amp;$F81&amp;":"&amp;$F81),INDIRECT($F$1&amp;dbP!$D$2&amp;":"&amp;dbP!$D$2),"&gt;="&amp;AU$6,INDIRECT($F$1&amp;dbP!$D$2&amp;":"&amp;dbP!$D$2),"&lt;="&amp;AU$7,INDIRECT($F$1&amp;dbP!$O$2&amp;":"&amp;dbP!$O$2),$H81,INDIRECT($F$1&amp;dbP!$P$2&amp;":"&amp;dbP!$P$2),IF($I81=$J81,"*",$I81),INDIRECT($F$1&amp;dbP!$Q$2&amp;":"&amp;dbP!$Q$2),IF(OR($I81=$J81,"  "&amp;$I81=$J81),"*",RIGHT($J81,LEN($J81)-4)),INDIRECT($F$1&amp;dbP!$AC$2&amp;":"&amp;dbP!$AC$2),RepP!$J$3)</f>
        <v>0</v>
      </c>
      <c r="AV81" s="1">
        <f ca="1">SUMIFS(INDIRECT($F$1&amp;$F81&amp;":"&amp;$F81),INDIRECT($F$1&amp;dbP!$D$2&amp;":"&amp;dbP!$D$2),"&gt;="&amp;AV$6,INDIRECT($F$1&amp;dbP!$D$2&amp;":"&amp;dbP!$D$2),"&lt;="&amp;AV$7,INDIRECT($F$1&amp;dbP!$O$2&amp;":"&amp;dbP!$O$2),$H81,INDIRECT($F$1&amp;dbP!$P$2&amp;":"&amp;dbP!$P$2),IF($I81=$J81,"*",$I81),INDIRECT($F$1&amp;dbP!$Q$2&amp;":"&amp;dbP!$Q$2),IF(OR($I81=$J81,"  "&amp;$I81=$J81),"*",RIGHT($J81,LEN($J81)-4)),INDIRECT($F$1&amp;dbP!$AC$2&amp;":"&amp;dbP!$AC$2),RepP!$J$3)</f>
        <v>0</v>
      </c>
      <c r="AW81" s="1">
        <f ca="1">SUMIFS(INDIRECT($F$1&amp;$F81&amp;":"&amp;$F81),INDIRECT($F$1&amp;dbP!$D$2&amp;":"&amp;dbP!$D$2),"&gt;="&amp;AW$6,INDIRECT($F$1&amp;dbP!$D$2&amp;":"&amp;dbP!$D$2),"&lt;="&amp;AW$7,INDIRECT($F$1&amp;dbP!$O$2&amp;":"&amp;dbP!$O$2),$H81,INDIRECT($F$1&amp;dbP!$P$2&amp;":"&amp;dbP!$P$2),IF($I81=$J81,"*",$I81),INDIRECT($F$1&amp;dbP!$Q$2&amp;":"&amp;dbP!$Q$2),IF(OR($I81=$J81,"  "&amp;$I81=$J81),"*",RIGHT($J81,LEN($J81)-4)),INDIRECT($F$1&amp;dbP!$AC$2&amp;":"&amp;dbP!$AC$2),RepP!$J$3)</f>
        <v>0</v>
      </c>
      <c r="AX81" s="1">
        <f ca="1">SUMIFS(INDIRECT($F$1&amp;$F81&amp;":"&amp;$F81),INDIRECT($F$1&amp;dbP!$D$2&amp;":"&amp;dbP!$D$2),"&gt;="&amp;AX$6,INDIRECT($F$1&amp;dbP!$D$2&amp;":"&amp;dbP!$D$2),"&lt;="&amp;AX$7,INDIRECT($F$1&amp;dbP!$O$2&amp;":"&amp;dbP!$O$2),$H81,INDIRECT($F$1&amp;dbP!$P$2&amp;":"&amp;dbP!$P$2),IF($I81=$J81,"*",$I81),INDIRECT($F$1&amp;dbP!$Q$2&amp;":"&amp;dbP!$Q$2),IF(OR($I81=$J81,"  "&amp;$I81=$J81),"*",RIGHT($J81,LEN($J81)-4)),INDIRECT($F$1&amp;dbP!$AC$2&amp;":"&amp;dbP!$AC$2),RepP!$J$3)</f>
        <v>0</v>
      </c>
      <c r="AY81" s="1">
        <f ca="1">SUMIFS(INDIRECT($F$1&amp;$F81&amp;":"&amp;$F81),INDIRECT($F$1&amp;dbP!$D$2&amp;":"&amp;dbP!$D$2),"&gt;="&amp;AY$6,INDIRECT($F$1&amp;dbP!$D$2&amp;":"&amp;dbP!$D$2),"&lt;="&amp;AY$7,INDIRECT($F$1&amp;dbP!$O$2&amp;":"&amp;dbP!$O$2),$H81,INDIRECT($F$1&amp;dbP!$P$2&amp;":"&amp;dbP!$P$2),IF($I81=$J81,"*",$I81),INDIRECT($F$1&amp;dbP!$Q$2&amp;":"&amp;dbP!$Q$2),IF(OR($I81=$J81,"  "&amp;$I81=$J81),"*",RIGHT($J81,LEN($J81)-4)),INDIRECT($F$1&amp;dbP!$AC$2&amp;":"&amp;dbP!$AC$2),RepP!$J$3)</f>
        <v>0</v>
      </c>
      <c r="AZ81" s="1">
        <f ca="1">SUMIFS(INDIRECT($F$1&amp;$F81&amp;":"&amp;$F81),INDIRECT($F$1&amp;dbP!$D$2&amp;":"&amp;dbP!$D$2),"&gt;="&amp;AZ$6,INDIRECT($F$1&amp;dbP!$D$2&amp;":"&amp;dbP!$D$2),"&lt;="&amp;AZ$7,INDIRECT($F$1&amp;dbP!$O$2&amp;":"&amp;dbP!$O$2),$H81,INDIRECT($F$1&amp;dbP!$P$2&amp;":"&amp;dbP!$P$2),IF($I81=$J81,"*",$I81),INDIRECT($F$1&amp;dbP!$Q$2&amp;":"&amp;dbP!$Q$2),IF(OR($I81=$J81,"  "&amp;$I81=$J81),"*",RIGHT($J81,LEN($J81)-4)),INDIRECT($F$1&amp;dbP!$AC$2&amp;":"&amp;dbP!$AC$2),RepP!$J$3)</f>
        <v>0</v>
      </c>
      <c r="BA81" s="1">
        <f ca="1">SUMIFS(INDIRECT($F$1&amp;$F81&amp;":"&amp;$F81),INDIRECT($F$1&amp;dbP!$D$2&amp;":"&amp;dbP!$D$2),"&gt;="&amp;BA$6,INDIRECT($F$1&amp;dbP!$D$2&amp;":"&amp;dbP!$D$2),"&lt;="&amp;BA$7,INDIRECT($F$1&amp;dbP!$O$2&amp;":"&amp;dbP!$O$2),$H81,INDIRECT($F$1&amp;dbP!$P$2&amp;":"&amp;dbP!$P$2),IF($I81=$J81,"*",$I81),INDIRECT($F$1&amp;dbP!$Q$2&amp;":"&amp;dbP!$Q$2),IF(OR($I81=$J81,"  "&amp;$I81=$J81),"*",RIGHT($J81,LEN($J81)-4)),INDIRECT($F$1&amp;dbP!$AC$2&amp;":"&amp;dbP!$AC$2),RepP!$J$3)</f>
        <v>0</v>
      </c>
      <c r="BB81" s="1">
        <f ca="1">SUMIFS(INDIRECT($F$1&amp;$F81&amp;":"&amp;$F81),INDIRECT($F$1&amp;dbP!$D$2&amp;":"&amp;dbP!$D$2),"&gt;="&amp;BB$6,INDIRECT($F$1&amp;dbP!$D$2&amp;":"&amp;dbP!$D$2),"&lt;="&amp;BB$7,INDIRECT($F$1&amp;dbP!$O$2&amp;":"&amp;dbP!$O$2),$H81,INDIRECT($F$1&amp;dbP!$P$2&amp;":"&amp;dbP!$P$2),IF($I81=$J81,"*",$I81),INDIRECT($F$1&amp;dbP!$Q$2&amp;":"&amp;dbP!$Q$2),IF(OR($I81=$J81,"  "&amp;$I81=$J81),"*",RIGHT($J81,LEN($J81)-4)),INDIRECT($F$1&amp;dbP!$AC$2&amp;":"&amp;dbP!$AC$2),RepP!$J$3)</f>
        <v>0</v>
      </c>
      <c r="BC81" s="1">
        <f ca="1">SUMIFS(INDIRECT($F$1&amp;$F81&amp;":"&amp;$F81),INDIRECT($F$1&amp;dbP!$D$2&amp;":"&amp;dbP!$D$2),"&gt;="&amp;BC$6,INDIRECT($F$1&amp;dbP!$D$2&amp;":"&amp;dbP!$D$2),"&lt;="&amp;BC$7,INDIRECT($F$1&amp;dbP!$O$2&amp;":"&amp;dbP!$O$2),$H81,INDIRECT($F$1&amp;dbP!$P$2&amp;":"&amp;dbP!$P$2),IF($I81=$J81,"*",$I81),INDIRECT($F$1&amp;dbP!$Q$2&amp;":"&amp;dbP!$Q$2),IF(OR($I81=$J81,"  "&amp;$I81=$J81),"*",RIGHT($J81,LEN($J81)-4)),INDIRECT($F$1&amp;dbP!$AC$2&amp;":"&amp;dbP!$AC$2),RepP!$J$3)</f>
        <v>0</v>
      </c>
      <c r="BD81" s="1">
        <f ca="1">SUMIFS(INDIRECT($F$1&amp;$F81&amp;":"&amp;$F81),INDIRECT($F$1&amp;dbP!$D$2&amp;":"&amp;dbP!$D$2),"&gt;="&amp;BD$6,INDIRECT($F$1&amp;dbP!$D$2&amp;":"&amp;dbP!$D$2),"&lt;="&amp;BD$7,INDIRECT($F$1&amp;dbP!$O$2&amp;":"&amp;dbP!$O$2),$H81,INDIRECT($F$1&amp;dbP!$P$2&amp;":"&amp;dbP!$P$2),IF($I81=$J81,"*",$I81),INDIRECT($F$1&amp;dbP!$Q$2&amp;":"&amp;dbP!$Q$2),IF(OR($I81=$J81,"  "&amp;$I81=$J81),"*",RIGHT($J81,LEN($J81)-4)),INDIRECT($F$1&amp;dbP!$AC$2&amp;":"&amp;dbP!$AC$2),RepP!$J$3)</f>
        <v>0</v>
      </c>
      <c r="BE81" s="1">
        <f ca="1">SUMIFS(INDIRECT($F$1&amp;$F81&amp;":"&amp;$F81),INDIRECT($F$1&amp;dbP!$D$2&amp;":"&amp;dbP!$D$2),"&gt;="&amp;BE$6,INDIRECT($F$1&amp;dbP!$D$2&amp;":"&amp;dbP!$D$2),"&lt;="&amp;BE$7,INDIRECT($F$1&amp;dbP!$O$2&amp;":"&amp;dbP!$O$2),$H81,INDIRECT($F$1&amp;dbP!$P$2&amp;":"&amp;dbP!$P$2),IF($I81=$J81,"*",$I81),INDIRECT($F$1&amp;dbP!$Q$2&amp;":"&amp;dbP!$Q$2),IF(OR($I81=$J81,"  "&amp;$I81=$J81),"*",RIGHT($J81,LEN($J81)-4)),INDIRECT($F$1&amp;dbP!$AC$2&amp;":"&amp;dbP!$AC$2),RepP!$J$3)</f>
        <v>0</v>
      </c>
    </row>
    <row r="82" spans="2:57" x14ac:dyDescent="0.3">
      <c r="B82" s="1">
        <f>MAX(B$54:B81)+1</f>
        <v>43</v>
      </c>
      <c r="F82" s="1" t="str">
        <f ca="1">INDIRECT($B$1&amp;Items!H$2&amp;$B82)</f>
        <v>Y</v>
      </c>
      <c r="H82" s="13" t="str">
        <f ca="1">INDIRECT($B$1&amp;Items!E$2&amp;$B82)</f>
        <v>Начисление себестоимостных затрат</v>
      </c>
      <c r="I82" s="13" t="str">
        <f ca="1">IF(INDIRECT($B$1&amp;Items!F$2&amp;$B82)="",H82,INDIRECT($B$1&amp;Items!F$2&amp;$B82))</f>
        <v>Начисление затрат этапа-3 бизнес-процесса</v>
      </c>
      <c r="J82" s="1" t="str">
        <f ca="1">IF(INDIRECT($B$1&amp;Items!G$2&amp;$B82)="",IF(H82&lt;&gt;I82,"  "&amp;I82,I82),"    "&amp;INDIRECT($B$1&amp;Items!G$2&amp;$B82))</f>
        <v xml:space="preserve">    Производственные затраты-12</v>
      </c>
      <c r="S82" s="1">
        <f ca="1">SUM($U82:INDIRECT(ADDRESS(ROW(),SUMIFS($1:$1,$5:$5,MAX($5:$5)))))</f>
        <v>0</v>
      </c>
      <c r="V82" s="1">
        <f ca="1">SUMIFS(INDIRECT($F$1&amp;$F82&amp;":"&amp;$F82),INDIRECT($F$1&amp;dbP!$D$2&amp;":"&amp;dbP!$D$2),"&gt;="&amp;V$6,INDIRECT($F$1&amp;dbP!$D$2&amp;":"&amp;dbP!$D$2),"&lt;="&amp;V$7,INDIRECT($F$1&amp;dbP!$O$2&amp;":"&amp;dbP!$O$2),$H82,INDIRECT($F$1&amp;dbP!$P$2&amp;":"&amp;dbP!$P$2),IF($I82=$J82,"*",$I82),INDIRECT($F$1&amp;dbP!$Q$2&amp;":"&amp;dbP!$Q$2),IF(OR($I82=$J82,"  "&amp;$I82=$J82),"*",RIGHT($J82,LEN($J82)-4)),INDIRECT($F$1&amp;dbP!$AC$2&amp;":"&amp;dbP!$AC$2),RepP!$J$3)</f>
        <v>0</v>
      </c>
      <c r="W82" s="1">
        <f ca="1">SUMIFS(INDIRECT($F$1&amp;$F82&amp;":"&amp;$F82),INDIRECT($F$1&amp;dbP!$D$2&amp;":"&amp;dbP!$D$2),"&gt;="&amp;W$6,INDIRECT($F$1&amp;dbP!$D$2&amp;":"&amp;dbP!$D$2),"&lt;="&amp;W$7,INDIRECT($F$1&amp;dbP!$O$2&amp;":"&amp;dbP!$O$2),$H82,INDIRECT($F$1&amp;dbP!$P$2&amp;":"&amp;dbP!$P$2),IF($I82=$J82,"*",$I82),INDIRECT($F$1&amp;dbP!$Q$2&amp;":"&amp;dbP!$Q$2),IF(OR($I82=$J82,"  "&amp;$I82=$J82),"*",RIGHT($J82,LEN($J82)-4)),INDIRECT($F$1&amp;dbP!$AC$2&amp;":"&amp;dbP!$AC$2),RepP!$J$3)</f>
        <v>0</v>
      </c>
      <c r="X82" s="1">
        <f ca="1">SUMIFS(INDIRECT($F$1&amp;$F82&amp;":"&amp;$F82),INDIRECT($F$1&amp;dbP!$D$2&amp;":"&amp;dbP!$D$2),"&gt;="&amp;X$6,INDIRECT($F$1&amp;dbP!$D$2&amp;":"&amp;dbP!$D$2),"&lt;="&amp;X$7,INDIRECT($F$1&amp;dbP!$O$2&amp;":"&amp;dbP!$O$2),$H82,INDIRECT($F$1&amp;dbP!$P$2&amp;":"&amp;dbP!$P$2),IF($I82=$J82,"*",$I82),INDIRECT($F$1&amp;dbP!$Q$2&amp;":"&amp;dbP!$Q$2),IF(OR($I82=$J82,"  "&amp;$I82=$J82),"*",RIGHT($J82,LEN($J82)-4)),INDIRECT($F$1&amp;dbP!$AC$2&amp;":"&amp;dbP!$AC$2),RepP!$J$3)</f>
        <v>0</v>
      </c>
      <c r="Y82" s="1">
        <f ca="1">SUMIFS(INDIRECT($F$1&amp;$F82&amp;":"&amp;$F82),INDIRECT($F$1&amp;dbP!$D$2&amp;":"&amp;dbP!$D$2),"&gt;="&amp;Y$6,INDIRECT($F$1&amp;dbP!$D$2&amp;":"&amp;dbP!$D$2),"&lt;="&amp;Y$7,INDIRECT($F$1&amp;dbP!$O$2&amp;":"&amp;dbP!$O$2),$H82,INDIRECT($F$1&amp;dbP!$P$2&amp;":"&amp;dbP!$P$2),IF($I82=$J82,"*",$I82),INDIRECT($F$1&amp;dbP!$Q$2&amp;":"&amp;dbP!$Q$2),IF(OR($I82=$J82,"  "&amp;$I82=$J82),"*",RIGHT($J82,LEN($J82)-4)),INDIRECT($F$1&amp;dbP!$AC$2&amp;":"&amp;dbP!$AC$2),RepP!$J$3)</f>
        <v>0</v>
      </c>
      <c r="Z82" s="1">
        <f ca="1">SUMIFS(INDIRECT($F$1&amp;$F82&amp;":"&amp;$F82),INDIRECT($F$1&amp;dbP!$D$2&amp;":"&amp;dbP!$D$2),"&gt;="&amp;Z$6,INDIRECT($F$1&amp;dbP!$D$2&amp;":"&amp;dbP!$D$2),"&lt;="&amp;Z$7,INDIRECT($F$1&amp;dbP!$O$2&amp;":"&amp;dbP!$O$2),$H82,INDIRECT($F$1&amp;dbP!$P$2&amp;":"&amp;dbP!$P$2),IF($I82=$J82,"*",$I82),INDIRECT($F$1&amp;dbP!$Q$2&amp;":"&amp;dbP!$Q$2),IF(OR($I82=$J82,"  "&amp;$I82=$J82),"*",RIGHT($J82,LEN($J82)-4)),INDIRECT($F$1&amp;dbP!$AC$2&amp;":"&amp;dbP!$AC$2),RepP!$J$3)</f>
        <v>0</v>
      </c>
      <c r="AA82" s="1">
        <f ca="1">SUMIFS(INDIRECT($F$1&amp;$F82&amp;":"&amp;$F82),INDIRECT($F$1&amp;dbP!$D$2&amp;":"&amp;dbP!$D$2),"&gt;="&amp;AA$6,INDIRECT($F$1&amp;dbP!$D$2&amp;":"&amp;dbP!$D$2),"&lt;="&amp;AA$7,INDIRECT($F$1&amp;dbP!$O$2&amp;":"&amp;dbP!$O$2),$H82,INDIRECT($F$1&amp;dbP!$P$2&amp;":"&amp;dbP!$P$2),IF($I82=$J82,"*",$I82),INDIRECT($F$1&amp;dbP!$Q$2&amp;":"&amp;dbP!$Q$2),IF(OR($I82=$J82,"  "&amp;$I82=$J82),"*",RIGHT($J82,LEN($J82)-4)),INDIRECT($F$1&amp;dbP!$AC$2&amp;":"&amp;dbP!$AC$2),RepP!$J$3)</f>
        <v>0</v>
      </c>
      <c r="AB82" s="1">
        <f ca="1">SUMIFS(INDIRECT($F$1&amp;$F82&amp;":"&amp;$F82),INDIRECT($F$1&amp;dbP!$D$2&amp;":"&amp;dbP!$D$2),"&gt;="&amp;AB$6,INDIRECT($F$1&amp;dbP!$D$2&amp;":"&amp;dbP!$D$2),"&lt;="&amp;AB$7,INDIRECT($F$1&amp;dbP!$O$2&amp;":"&amp;dbP!$O$2),$H82,INDIRECT($F$1&amp;dbP!$P$2&amp;":"&amp;dbP!$P$2),IF($I82=$J82,"*",$I82),INDIRECT($F$1&amp;dbP!$Q$2&amp;":"&amp;dbP!$Q$2),IF(OR($I82=$J82,"  "&amp;$I82=$J82),"*",RIGHT($J82,LEN($J82)-4)),INDIRECT($F$1&amp;dbP!$AC$2&amp;":"&amp;dbP!$AC$2),RepP!$J$3)</f>
        <v>0</v>
      </c>
      <c r="AC82" s="1">
        <f ca="1">SUMIFS(INDIRECT($F$1&amp;$F82&amp;":"&amp;$F82),INDIRECT($F$1&amp;dbP!$D$2&amp;":"&amp;dbP!$D$2),"&gt;="&amp;AC$6,INDIRECT($F$1&amp;dbP!$D$2&amp;":"&amp;dbP!$D$2),"&lt;="&amp;AC$7,INDIRECT($F$1&amp;dbP!$O$2&amp;":"&amp;dbP!$O$2),$H82,INDIRECT($F$1&amp;dbP!$P$2&amp;":"&amp;dbP!$P$2),IF($I82=$J82,"*",$I82),INDIRECT($F$1&amp;dbP!$Q$2&amp;":"&amp;dbP!$Q$2),IF(OR($I82=$J82,"  "&amp;$I82=$J82),"*",RIGHT($J82,LEN($J82)-4)),INDIRECT($F$1&amp;dbP!$AC$2&amp;":"&amp;dbP!$AC$2),RepP!$J$3)</f>
        <v>0</v>
      </c>
      <c r="AD82" s="1">
        <f ca="1">SUMIFS(INDIRECT($F$1&amp;$F82&amp;":"&amp;$F82),INDIRECT($F$1&amp;dbP!$D$2&amp;":"&amp;dbP!$D$2),"&gt;="&amp;AD$6,INDIRECT($F$1&amp;dbP!$D$2&amp;":"&amp;dbP!$D$2),"&lt;="&amp;AD$7,INDIRECT($F$1&amp;dbP!$O$2&amp;":"&amp;dbP!$O$2),$H82,INDIRECT($F$1&amp;dbP!$P$2&amp;":"&amp;dbP!$P$2),IF($I82=$J82,"*",$I82),INDIRECT($F$1&amp;dbP!$Q$2&amp;":"&amp;dbP!$Q$2),IF(OR($I82=$J82,"  "&amp;$I82=$J82),"*",RIGHT($J82,LEN($J82)-4)),INDIRECT($F$1&amp;dbP!$AC$2&amp;":"&amp;dbP!$AC$2),RepP!$J$3)</f>
        <v>0</v>
      </c>
      <c r="AE82" s="1">
        <f ca="1">SUMIFS(INDIRECT($F$1&amp;$F82&amp;":"&amp;$F82),INDIRECT($F$1&amp;dbP!$D$2&amp;":"&amp;dbP!$D$2),"&gt;="&amp;AE$6,INDIRECT($F$1&amp;dbP!$D$2&amp;":"&amp;dbP!$D$2),"&lt;="&amp;AE$7,INDIRECT($F$1&amp;dbP!$O$2&amp;":"&amp;dbP!$O$2),$H82,INDIRECT($F$1&amp;dbP!$P$2&amp;":"&amp;dbP!$P$2),IF($I82=$J82,"*",$I82),INDIRECT($F$1&amp;dbP!$Q$2&amp;":"&amp;dbP!$Q$2),IF(OR($I82=$J82,"  "&amp;$I82=$J82),"*",RIGHT($J82,LEN($J82)-4)),INDIRECT($F$1&amp;dbP!$AC$2&amp;":"&amp;dbP!$AC$2),RepP!$J$3)</f>
        <v>0</v>
      </c>
      <c r="AF82" s="1">
        <f ca="1">SUMIFS(INDIRECT($F$1&amp;$F82&amp;":"&amp;$F82),INDIRECT($F$1&amp;dbP!$D$2&amp;":"&amp;dbP!$D$2),"&gt;="&amp;AF$6,INDIRECT($F$1&amp;dbP!$D$2&amp;":"&amp;dbP!$D$2),"&lt;="&amp;AF$7,INDIRECT($F$1&amp;dbP!$O$2&amp;":"&amp;dbP!$O$2),$H82,INDIRECT($F$1&amp;dbP!$P$2&amp;":"&amp;dbP!$P$2),IF($I82=$J82,"*",$I82),INDIRECT($F$1&amp;dbP!$Q$2&amp;":"&amp;dbP!$Q$2),IF(OR($I82=$J82,"  "&amp;$I82=$J82),"*",RIGHT($J82,LEN($J82)-4)),INDIRECT($F$1&amp;dbP!$AC$2&amp;":"&amp;dbP!$AC$2),RepP!$J$3)</f>
        <v>0</v>
      </c>
      <c r="AG82" s="1">
        <f ca="1">SUMIFS(INDIRECT($F$1&amp;$F82&amp;":"&amp;$F82),INDIRECT($F$1&amp;dbP!$D$2&amp;":"&amp;dbP!$D$2),"&gt;="&amp;AG$6,INDIRECT($F$1&amp;dbP!$D$2&amp;":"&amp;dbP!$D$2),"&lt;="&amp;AG$7,INDIRECT($F$1&amp;dbP!$O$2&amp;":"&amp;dbP!$O$2),$H82,INDIRECT($F$1&amp;dbP!$P$2&amp;":"&amp;dbP!$P$2),IF($I82=$J82,"*",$I82),INDIRECT($F$1&amp;dbP!$Q$2&amp;":"&amp;dbP!$Q$2),IF(OR($I82=$J82,"  "&amp;$I82=$J82),"*",RIGHT($J82,LEN($J82)-4)),INDIRECT($F$1&amp;dbP!$AC$2&amp;":"&amp;dbP!$AC$2),RepP!$J$3)</f>
        <v>0</v>
      </c>
      <c r="AH82" s="1">
        <f ca="1">SUMIFS(INDIRECT($F$1&amp;$F82&amp;":"&amp;$F82),INDIRECT($F$1&amp;dbP!$D$2&amp;":"&amp;dbP!$D$2),"&gt;="&amp;AH$6,INDIRECT($F$1&amp;dbP!$D$2&amp;":"&amp;dbP!$D$2),"&lt;="&amp;AH$7,INDIRECT($F$1&amp;dbP!$O$2&amp;":"&amp;dbP!$O$2),$H82,INDIRECT($F$1&amp;dbP!$P$2&amp;":"&amp;dbP!$P$2),IF($I82=$J82,"*",$I82),INDIRECT($F$1&amp;dbP!$Q$2&amp;":"&amp;dbP!$Q$2),IF(OR($I82=$J82,"  "&amp;$I82=$J82),"*",RIGHT($J82,LEN($J82)-4)),INDIRECT($F$1&amp;dbP!$AC$2&amp;":"&amp;dbP!$AC$2),RepP!$J$3)</f>
        <v>0</v>
      </c>
      <c r="AI82" s="1">
        <f ca="1">SUMIFS(INDIRECT($F$1&amp;$F82&amp;":"&amp;$F82),INDIRECT($F$1&amp;dbP!$D$2&amp;":"&amp;dbP!$D$2),"&gt;="&amp;AI$6,INDIRECT($F$1&amp;dbP!$D$2&amp;":"&amp;dbP!$D$2),"&lt;="&amp;AI$7,INDIRECT($F$1&amp;dbP!$O$2&amp;":"&amp;dbP!$O$2),$H82,INDIRECT($F$1&amp;dbP!$P$2&amp;":"&amp;dbP!$P$2),IF($I82=$J82,"*",$I82),INDIRECT($F$1&amp;dbP!$Q$2&amp;":"&amp;dbP!$Q$2),IF(OR($I82=$J82,"  "&amp;$I82=$J82),"*",RIGHT($J82,LEN($J82)-4)),INDIRECT($F$1&amp;dbP!$AC$2&amp;":"&amp;dbP!$AC$2),RepP!$J$3)</f>
        <v>0</v>
      </c>
      <c r="AJ82" s="1">
        <f ca="1">SUMIFS(INDIRECT($F$1&amp;$F82&amp;":"&amp;$F82),INDIRECT($F$1&amp;dbP!$D$2&amp;":"&amp;dbP!$D$2),"&gt;="&amp;AJ$6,INDIRECT($F$1&amp;dbP!$D$2&amp;":"&amp;dbP!$D$2),"&lt;="&amp;AJ$7,INDIRECT($F$1&amp;dbP!$O$2&amp;":"&amp;dbP!$O$2),$H82,INDIRECT($F$1&amp;dbP!$P$2&amp;":"&amp;dbP!$P$2),IF($I82=$J82,"*",$I82),INDIRECT($F$1&amp;dbP!$Q$2&amp;":"&amp;dbP!$Q$2),IF(OR($I82=$J82,"  "&amp;$I82=$J82),"*",RIGHT($J82,LEN($J82)-4)),INDIRECT($F$1&amp;dbP!$AC$2&amp;":"&amp;dbP!$AC$2),RepP!$J$3)</f>
        <v>0</v>
      </c>
      <c r="AK82" s="1">
        <f ca="1">SUMIFS(INDIRECT($F$1&amp;$F82&amp;":"&amp;$F82),INDIRECT($F$1&amp;dbP!$D$2&amp;":"&amp;dbP!$D$2),"&gt;="&amp;AK$6,INDIRECT($F$1&amp;dbP!$D$2&amp;":"&amp;dbP!$D$2),"&lt;="&amp;AK$7,INDIRECT($F$1&amp;dbP!$O$2&amp;":"&amp;dbP!$O$2),$H82,INDIRECT($F$1&amp;dbP!$P$2&amp;":"&amp;dbP!$P$2),IF($I82=$J82,"*",$I82),INDIRECT($F$1&amp;dbP!$Q$2&amp;":"&amp;dbP!$Q$2),IF(OR($I82=$J82,"  "&amp;$I82=$J82),"*",RIGHT($J82,LEN($J82)-4)),INDIRECT($F$1&amp;dbP!$AC$2&amp;":"&amp;dbP!$AC$2),RepP!$J$3)</f>
        <v>0</v>
      </c>
      <c r="AL82" s="1">
        <f ca="1">SUMIFS(INDIRECT($F$1&amp;$F82&amp;":"&amp;$F82),INDIRECT($F$1&amp;dbP!$D$2&amp;":"&amp;dbP!$D$2),"&gt;="&amp;AL$6,INDIRECT($F$1&amp;dbP!$D$2&amp;":"&amp;dbP!$D$2),"&lt;="&amp;AL$7,INDIRECT($F$1&amp;dbP!$O$2&amp;":"&amp;dbP!$O$2),$H82,INDIRECT($F$1&amp;dbP!$P$2&amp;":"&amp;dbP!$P$2),IF($I82=$J82,"*",$I82),INDIRECT($F$1&amp;dbP!$Q$2&amp;":"&amp;dbP!$Q$2),IF(OR($I82=$J82,"  "&amp;$I82=$J82),"*",RIGHT($J82,LEN($J82)-4)),INDIRECT($F$1&amp;dbP!$AC$2&amp;":"&amp;dbP!$AC$2),RepP!$J$3)</f>
        <v>0</v>
      </c>
      <c r="AM82" s="1">
        <f ca="1">SUMIFS(INDIRECT($F$1&amp;$F82&amp;":"&amp;$F82),INDIRECT($F$1&amp;dbP!$D$2&amp;":"&amp;dbP!$D$2),"&gt;="&amp;AM$6,INDIRECT($F$1&amp;dbP!$D$2&amp;":"&amp;dbP!$D$2),"&lt;="&amp;AM$7,INDIRECT($F$1&amp;dbP!$O$2&amp;":"&amp;dbP!$O$2),$H82,INDIRECT($F$1&amp;dbP!$P$2&amp;":"&amp;dbP!$P$2),IF($I82=$J82,"*",$I82),INDIRECT($F$1&amp;dbP!$Q$2&amp;":"&amp;dbP!$Q$2),IF(OR($I82=$J82,"  "&amp;$I82=$J82),"*",RIGHT($J82,LEN($J82)-4)),INDIRECT($F$1&amp;dbP!$AC$2&amp;":"&amp;dbP!$AC$2),RepP!$J$3)</f>
        <v>0</v>
      </c>
      <c r="AN82" s="1">
        <f ca="1">SUMIFS(INDIRECT($F$1&amp;$F82&amp;":"&amp;$F82),INDIRECT($F$1&amp;dbP!$D$2&amp;":"&amp;dbP!$D$2),"&gt;="&amp;AN$6,INDIRECT($F$1&amp;dbP!$D$2&amp;":"&amp;dbP!$D$2),"&lt;="&amp;AN$7,INDIRECT($F$1&amp;dbP!$O$2&amp;":"&amp;dbP!$O$2),$H82,INDIRECT($F$1&amp;dbP!$P$2&amp;":"&amp;dbP!$P$2),IF($I82=$J82,"*",$I82),INDIRECT($F$1&amp;dbP!$Q$2&amp;":"&amp;dbP!$Q$2),IF(OR($I82=$J82,"  "&amp;$I82=$J82),"*",RIGHT($J82,LEN($J82)-4)),INDIRECT($F$1&amp;dbP!$AC$2&amp;":"&amp;dbP!$AC$2),RepP!$J$3)</f>
        <v>0</v>
      </c>
      <c r="AO82" s="1">
        <f ca="1">SUMIFS(INDIRECT($F$1&amp;$F82&amp;":"&amp;$F82),INDIRECT($F$1&amp;dbP!$D$2&amp;":"&amp;dbP!$D$2),"&gt;="&amp;AO$6,INDIRECT($F$1&amp;dbP!$D$2&amp;":"&amp;dbP!$D$2),"&lt;="&amp;AO$7,INDIRECT($F$1&amp;dbP!$O$2&amp;":"&amp;dbP!$O$2),$H82,INDIRECT($F$1&amp;dbP!$P$2&amp;":"&amp;dbP!$P$2),IF($I82=$J82,"*",$I82),INDIRECT($F$1&amp;dbP!$Q$2&amp;":"&amp;dbP!$Q$2),IF(OR($I82=$J82,"  "&amp;$I82=$J82),"*",RIGHT($J82,LEN($J82)-4)),INDIRECT($F$1&amp;dbP!$AC$2&amp;":"&amp;dbP!$AC$2),RepP!$J$3)</f>
        <v>0</v>
      </c>
      <c r="AP82" s="1">
        <f ca="1">SUMIFS(INDIRECT($F$1&amp;$F82&amp;":"&amp;$F82),INDIRECT($F$1&amp;dbP!$D$2&amp;":"&amp;dbP!$D$2),"&gt;="&amp;AP$6,INDIRECT($F$1&amp;dbP!$D$2&amp;":"&amp;dbP!$D$2),"&lt;="&amp;AP$7,INDIRECT($F$1&amp;dbP!$O$2&amp;":"&amp;dbP!$O$2),$H82,INDIRECT($F$1&amp;dbP!$P$2&amp;":"&amp;dbP!$P$2),IF($I82=$J82,"*",$I82),INDIRECT($F$1&amp;dbP!$Q$2&amp;":"&amp;dbP!$Q$2),IF(OR($I82=$J82,"  "&amp;$I82=$J82),"*",RIGHT($J82,LEN($J82)-4)),INDIRECT($F$1&amp;dbP!$AC$2&amp;":"&amp;dbP!$AC$2),RepP!$J$3)</f>
        <v>0</v>
      </c>
      <c r="AQ82" s="1">
        <f ca="1">SUMIFS(INDIRECT($F$1&amp;$F82&amp;":"&amp;$F82),INDIRECT($F$1&amp;dbP!$D$2&amp;":"&amp;dbP!$D$2),"&gt;="&amp;AQ$6,INDIRECT($F$1&amp;dbP!$D$2&amp;":"&amp;dbP!$D$2),"&lt;="&amp;AQ$7,INDIRECT($F$1&amp;dbP!$O$2&amp;":"&amp;dbP!$O$2),$H82,INDIRECT($F$1&amp;dbP!$P$2&amp;":"&amp;dbP!$P$2),IF($I82=$J82,"*",$I82),INDIRECT($F$1&amp;dbP!$Q$2&amp;":"&amp;dbP!$Q$2),IF(OR($I82=$J82,"  "&amp;$I82=$J82),"*",RIGHT($J82,LEN($J82)-4)),INDIRECT($F$1&amp;dbP!$AC$2&amp;":"&amp;dbP!$AC$2),RepP!$J$3)</f>
        <v>0</v>
      </c>
      <c r="AR82" s="1">
        <f ca="1">SUMIFS(INDIRECT($F$1&amp;$F82&amp;":"&amp;$F82),INDIRECT($F$1&amp;dbP!$D$2&amp;":"&amp;dbP!$D$2),"&gt;="&amp;AR$6,INDIRECT($F$1&amp;dbP!$D$2&amp;":"&amp;dbP!$D$2),"&lt;="&amp;AR$7,INDIRECT($F$1&amp;dbP!$O$2&amp;":"&amp;dbP!$O$2),$H82,INDIRECT($F$1&amp;dbP!$P$2&amp;":"&amp;dbP!$P$2),IF($I82=$J82,"*",$I82),INDIRECT($F$1&amp;dbP!$Q$2&amp;":"&amp;dbP!$Q$2),IF(OR($I82=$J82,"  "&amp;$I82=$J82),"*",RIGHT($J82,LEN($J82)-4)),INDIRECT($F$1&amp;dbP!$AC$2&amp;":"&amp;dbP!$AC$2),RepP!$J$3)</f>
        <v>0</v>
      </c>
      <c r="AS82" s="1">
        <f ca="1">SUMIFS(INDIRECT($F$1&amp;$F82&amp;":"&amp;$F82),INDIRECT($F$1&amp;dbP!$D$2&amp;":"&amp;dbP!$D$2),"&gt;="&amp;AS$6,INDIRECT($F$1&amp;dbP!$D$2&amp;":"&amp;dbP!$D$2),"&lt;="&amp;AS$7,INDIRECT($F$1&amp;dbP!$O$2&amp;":"&amp;dbP!$O$2),$H82,INDIRECT($F$1&amp;dbP!$P$2&amp;":"&amp;dbP!$P$2),IF($I82=$J82,"*",$I82),INDIRECT($F$1&amp;dbP!$Q$2&amp;":"&amp;dbP!$Q$2),IF(OR($I82=$J82,"  "&amp;$I82=$J82),"*",RIGHT($J82,LEN($J82)-4)),INDIRECT($F$1&amp;dbP!$AC$2&amp;":"&amp;dbP!$AC$2),RepP!$J$3)</f>
        <v>0</v>
      </c>
      <c r="AT82" s="1">
        <f ca="1">SUMIFS(INDIRECT($F$1&amp;$F82&amp;":"&amp;$F82),INDIRECT($F$1&amp;dbP!$D$2&amp;":"&amp;dbP!$D$2),"&gt;="&amp;AT$6,INDIRECT($F$1&amp;dbP!$D$2&amp;":"&amp;dbP!$D$2),"&lt;="&amp;AT$7,INDIRECT($F$1&amp;dbP!$O$2&amp;":"&amp;dbP!$O$2),$H82,INDIRECT($F$1&amp;dbP!$P$2&amp;":"&amp;dbP!$P$2),IF($I82=$J82,"*",$I82),INDIRECT($F$1&amp;dbP!$Q$2&amp;":"&amp;dbP!$Q$2),IF(OR($I82=$J82,"  "&amp;$I82=$J82),"*",RIGHT($J82,LEN($J82)-4)),INDIRECT($F$1&amp;dbP!$AC$2&amp;":"&amp;dbP!$AC$2),RepP!$J$3)</f>
        <v>0</v>
      </c>
      <c r="AU82" s="1">
        <f ca="1">SUMIFS(INDIRECT($F$1&amp;$F82&amp;":"&amp;$F82),INDIRECT($F$1&amp;dbP!$D$2&amp;":"&amp;dbP!$D$2),"&gt;="&amp;AU$6,INDIRECT($F$1&amp;dbP!$D$2&amp;":"&amp;dbP!$D$2),"&lt;="&amp;AU$7,INDIRECT($F$1&amp;dbP!$O$2&amp;":"&amp;dbP!$O$2),$H82,INDIRECT($F$1&amp;dbP!$P$2&amp;":"&amp;dbP!$P$2),IF($I82=$J82,"*",$I82),INDIRECT($F$1&amp;dbP!$Q$2&amp;":"&amp;dbP!$Q$2),IF(OR($I82=$J82,"  "&amp;$I82=$J82),"*",RIGHT($J82,LEN($J82)-4)),INDIRECT($F$1&amp;dbP!$AC$2&amp;":"&amp;dbP!$AC$2),RepP!$J$3)</f>
        <v>0</v>
      </c>
      <c r="AV82" s="1">
        <f ca="1">SUMIFS(INDIRECT($F$1&amp;$F82&amp;":"&amp;$F82),INDIRECT($F$1&amp;dbP!$D$2&amp;":"&amp;dbP!$D$2),"&gt;="&amp;AV$6,INDIRECT($F$1&amp;dbP!$D$2&amp;":"&amp;dbP!$D$2),"&lt;="&amp;AV$7,INDIRECT($F$1&amp;dbP!$O$2&amp;":"&amp;dbP!$O$2),$H82,INDIRECT($F$1&amp;dbP!$P$2&amp;":"&amp;dbP!$P$2),IF($I82=$J82,"*",$I82),INDIRECT($F$1&amp;dbP!$Q$2&amp;":"&amp;dbP!$Q$2),IF(OR($I82=$J82,"  "&amp;$I82=$J82),"*",RIGHT($J82,LEN($J82)-4)),INDIRECT($F$1&amp;dbP!$AC$2&amp;":"&amp;dbP!$AC$2),RepP!$J$3)</f>
        <v>0</v>
      </c>
      <c r="AW82" s="1">
        <f ca="1">SUMIFS(INDIRECT($F$1&amp;$F82&amp;":"&amp;$F82),INDIRECT($F$1&amp;dbP!$D$2&amp;":"&amp;dbP!$D$2),"&gt;="&amp;AW$6,INDIRECT($F$1&amp;dbP!$D$2&amp;":"&amp;dbP!$D$2),"&lt;="&amp;AW$7,INDIRECT($F$1&amp;dbP!$O$2&amp;":"&amp;dbP!$O$2),$H82,INDIRECT($F$1&amp;dbP!$P$2&amp;":"&amp;dbP!$P$2),IF($I82=$J82,"*",$I82),INDIRECT($F$1&amp;dbP!$Q$2&amp;":"&amp;dbP!$Q$2),IF(OR($I82=$J82,"  "&amp;$I82=$J82),"*",RIGHT($J82,LEN($J82)-4)),INDIRECT($F$1&amp;dbP!$AC$2&amp;":"&amp;dbP!$AC$2),RepP!$J$3)</f>
        <v>0</v>
      </c>
      <c r="AX82" s="1">
        <f ca="1">SUMIFS(INDIRECT($F$1&amp;$F82&amp;":"&amp;$F82),INDIRECT($F$1&amp;dbP!$D$2&amp;":"&amp;dbP!$D$2),"&gt;="&amp;AX$6,INDIRECT($F$1&amp;dbP!$D$2&amp;":"&amp;dbP!$D$2),"&lt;="&amp;AX$7,INDIRECT($F$1&amp;dbP!$O$2&amp;":"&amp;dbP!$O$2),$H82,INDIRECT($F$1&amp;dbP!$P$2&amp;":"&amp;dbP!$P$2),IF($I82=$J82,"*",$I82),INDIRECT($F$1&amp;dbP!$Q$2&amp;":"&amp;dbP!$Q$2),IF(OR($I82=$J82,"  "&amp;$I82=$J82),"*",RIGHT($J82,LEN($J82)-4)),INDIRECT($F$1&amp;dbP!$AC$2&amp;":"&amp;dbP!$AC$2),RepP!$J$3)</f>
        <v>0</v>
      </c>
      <c r="AY82" s="1">
        <f ca="1">SUMIFS(INDIRECT($F$1&amp;$F82&amp;":"&amp;$F82),INDIRECT($F$1&amp;dbP!$D$2&amp;":"&amp;dbP!$D$2),"&gt;="&amp;AY$6,INDIRECT($F$1&amp;dbP!$D$2&amp;":"&amp;dbP!$D$2),"&lt;="&amp;AY$7,INDIRECT($F$1&amp;dbP!$O$2&amp;":"&amp;dbP!$O$2),$H82,INDIRECT($F$1&amp;dbP!$P$2&amp;":"&amp;dbP!$P$2),IF($I82=$J82,"*",$I82),INDIRECT($F$1&amp;dbP!$Q$2&amp;":"&amp;dbP!$Q$2),IF(OR($I82=$J82,"  "&amp;$I82=$J82),"*",RIGHT($J82,LEN($J82)-4)),INDIRECT($F$1&amp;dbP!$AC$2&amp;":"&amp;dbP!$AC$2),RepP!$J$3)</f>
        <v>0</v>
      </c>
      <c r="AZ82" s="1">
        <f ca="1">SUMIFS(INDIRECT($F$1&amp;$F82&amp;":"&amp;$F82),INDIRECT($F$1&amp;dbP!$D$2&amp;":"&amp;dbP!$D$2),"&gt;="&amp;AZ$6,INDIRECT($F$1&amp;dbP!$D$2&amp;":"&amp;dbP!$D$2),"&lt;="&amp;AZ$7,INDIRECT($F$1&amp;dbP!$O$2&amp;":"&amp;dbP!$O$2),$H82,INDIRECT($F$1&amp;dbP!$P$2&amp;":"&amp;dbP!$P$2),IF($I82=$J82,"*",$I82),INDIRECT($F$1&amp;dbP!$Q$2&amp;":"&amp;dbP!$Q$2),IF(OR($I82=$J82,"  "&amp;$I82=$J82),"*",RIGHT($J82,LEN($J82)-4)),INDIRECT($F$1&amp;dbP!$AC$2&amp;":"&amp;dbP!$AC$2),RepP!$J$3)</f>
        <v>0</v>
      </c>
      <c r="BA82" s="1">
        <f ca="1">SUMIFS(INDIRECT($F$1&amp;$F82&amp;":"&amp;$F82),INDIRECT($F$1&amp;dbP!$D$2&amp;":"&amp;dbP!$D$2),"&gt;="&amp;BA$6,INDIRECT($F$1&amp;dbP!$D$2&amp;":"&amp;dbP!$D$2),"&lt;="&amp;BA$7,INDIRECT($F$1&amp;dbP!$O$2&amp;":"&amp;dbP!$O$2),$H82,INDIRECT($F$1&amp;dbP!$P$2&amp;":"&amp;dbP!$P$2),IF($I82=$J82,"*",$I82),INDIRECT($F$1&amp;dbP!$Q$2&amp;":"&amp;dbP!$Q$2),IF(OR($I82=$J82,"  "&amp;$I82=$J82),"*",RIGHT($J82,LEN($J82)-4)),INDIRECT($F$1&amp;dbP!$AC$2&amp;":"&amp;dbP!$AC$2),RepP!$J$3)</f>
        <v>0</v>
      </c>
      <c r="BB82" s="1">
        <f ca="1">SUMIFS(INDIRECT($F$1&amp;$F82&amp;":"&amp;$F82),INDIRECT($F$1&amp;dbP!$D$2&amp;":"&amp;dbP!$D$2),"&gt;="&amp;BB$6,INDIRECT($F$1&amp;dbP!$D$2&amp;":"&amp;dbP!$D$2),"&lt;="&amp;BB$7,INDIRECT($F$1&amp;dbP!$O$2&amp;":"&amp;dbP!$O$2),$H82,INDIRECT($F$1&amp;dbP!$P$2&amp;":"&amp;dbP!$P$2),IF($I82=$J82,"*",$I82),INDIRECT($F$1&amp;dbP!$Q$2&amp;":"&amp;dbP!$Q$2),IF(OR($I82=$J82,"  "&amp;$I82=$J82),"*",RIGHT($J82,LEN($J82)-4)),INDIRECT($F$1&amp;dbP!$AC$2&amp;":"&amp;dbP!$AC$2),RepP!$J$3)</f>
        <v>0</v>
      </c>
      <c r="BC82" s="1">
        <f ca="1">SUMIFS(INDIRECT($F$1&amp;$F82&amp;":"&amp;$F82),INDIRECT($F$1&amp;dbP!$D$2&amp;":"&amp;dbP!$D$2),"&gt;="&amp;BC$6,INDIRECT($F$1&amp;dbP!$D$2&amp;":"&amp;dbP!$D$2),"&lt;="&amp;BC$7,INDIRECT($F$1&amp;dbP!$O$2&amp;":"&amp;dbP!$O$2),$H82,INDIRECT($F$1&amp;dbP!$P$2&amp;":"&amp;dbP!$P$2),IF($I82=$J82,"*",$I82),INDIRECT($F$1&amp;dbP!$Q$2&amp;":"&amp;dbP!$Q$2),IF(OR($I82=$J82,"  "&amp;$I82=$J82),"*",RIGHT($J82,LEN($J82)-4)),INDIRECT($F$1&amp;dbP!$AC$2&amp;":"&amp;dbP!$AC$2),RepP!$J$3)</f>
        <v>0</v>
      </c>
      <c r="BD82" s="1">
        <f ca="1">SUMIFS(INDIRECT($F$1&amp;$F82&amp;":"&amp;$F82),INDIRECT($F$1&amp;dbP!$D$2&amp;":"&amp;dbP!$D$2),"&gt;="&amp;BD$6,INDIRECT($F$1&amp;dbP!$D$2&amp;":"&amp;dbP!$D$2),"&lt;="&amp;BD$7,INDIRECT($F$1&amp;dbP!$O$2&amp;":"&amp;dbP!$O$2),$H82,INDIRECT($F$1&amp;dbP!$P$2&amp;":"&amp;dbP!$P$2),IF($I82=$J82,"*",$I82),INDIRECT($F$1&amp;dbP!$Q$2&amp;":"&amp;dbP!$Q$2),IF(OR($I82=$J82,"  "&amp;$I82=$J82),"*",RIGHT($J82,LEN($J82)-4)),INDIRECT($F$1&amp;dbP!$AC$2&amp;":"&amp;dbP!$AC$2),RepP!$J$3)</f>
        <v>0</v>
      </c>
      <c r="BE82" s="1">
        <f ca="1">SUMIFS(INDIRECT($F$1&amp;$F82&amp;":"&amp;$F82),INDIRECT($F$1&amp;dbP!$D$2&amp;":"&amp;dbP!$D$2),"&gt;="&amp;BE$6,INDIRECT($F$1&amp;dbP!$D$2&amp;":"&amp;dbP!$D$2),"&lt;="&amp;BE$7,INDIRECT($F$1&amp;dbP!$O$2&amp;":"&amp;dbP!$O$2),$H82,INDIRECT($F$1&amp;dbP!$P$2&amp;":"&amp;dbP!$P$2),IF($I82=$J82,"*",$I82),INDIRECT($F$1&amp;dbP!$Q$2&amp;":"&amp;dbP!$Q$2),IF(OR($I82=$J82,"  "&amp;$I82=$J82),"*",RIGHT($J82,LEN($J82)-4)),INDIRECT($F$1&amp;dbP!$AC$2&amp;":"&amp;dbP!$AC$2),RepP!$J$3)</f>
        <v>0</v>
      </c>
    </row>
    <row r="83" spans="2:57" x14ac:dyDescent="0.3">
      <c r="B83" s="1">
        <f>MAX(B$54:B82)+1</f>
        <v>44</v>
      </c>
      <c r="F83" s="1" t="str">
        <f ca="1">INDIRECT($B$1&amp;Items!H$2&amp;$B83)</f>
        <v>Y</v>
      </c>
      <c r="H83" s="13" t="str">
        <f ca="1">INDIRECT($B$1&amp;Items!E$2&amp;$B83)</f>
        <v>Начисление себестоимостных затрат</v>
      </c>
      <c r="I83" s="13" t="str">
        <f ca="1">IF(INDIRECT($B$1&amp;Items!F$2&amp;$B83)="",H83,INDIRECT($B$1&amp;Items!F$2&amp;$B83))</f>
        <v>Начисление затрат этапа-3 бизнес-процесса</v>
      </c>
      <c r="J83" s="1" t="str">
        <f ca="1">IF(INDIRECT($B$1&amp;Items!G$2&amp;$B83)="",IF(H83&lt;&gt;I83,"  "&amp;I83,I83),"    "&amp;INDIRECT($B$1&amp;Items!G$2&amp;$B83))</f>
        <v xml:space="preserve">    Производственные затраты-13</v>
      </c>
      <c r="S83" s="1">
        <f ca="1">SUM($U83:INDIRECT(ADDRESS(ROW(),SUMIFS($1:$1,$5:$5,MAX($5:$5)))))</f>
        <v>0</v>
      </c>
      <c r="V83" s="1">
        <f ca="1">SUMIFS(INDIRECT($F$1&amp;$F83&amp;":"&amp;$F83),INDIRECT($F$1&amp;dbP!$D$2&amp;":"&amp;dbP!$D$2),"&gt;="&amp;V$6,INDIRECT($F$1&amp;dbP!$D$2&amp;":"&amp;dbP!$D$2),"&lt;="&amp;V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W83" s="1">
        <f ca="1">SUMIFS(INDIRECT($F$1&amp;$F83&amp;":"&amp;$F83),INDIRECT($F$1&amp;dbP!$D$2&amp;":"&amp;dbP!$D$2),"&gt;="&amp;W$6,INDIRECT($F$1&amp;dbP!$D$2&amp;":"&amp;dbP!$D$2),"&lt;="&amp;W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X83" s="1">
        <f ca="1">SUMIFS(INDIRECT($F$1&amp;$F83&amp;":"&amp;$F83),INDIRECT($F$1&amp;dbP!$D$2&amp;":"&amp;dbP!$D$2),"&gt;="&amp;X$6,INDIRECT($F$1&amp;dbP!$D$2&amp;":"&amp;dbP!$D$2),"&lt;="&amp;X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Y83" s="1">
        <f ca="1">SUMIFS(INDIRECT($F$1&amp;$F83&amp;":"&amp;$F83),INDIRECT($F$1&amp;dbP!$D$2&amp;":"&amp;dbP!$D$2),"&gt;="&amp;Y$6,INDIRECT($F$1&amp;dbP!$D$2&amp;":"&amp;dbP!$D$2),"&lt;="&amp;Y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Z83" s="1">
        <f ca="1">SUMIFS(INDIRECT($F$1&amp;$F83&amp;":"&amp;$F83),INDIRECT($F$1&amp;dbP!$D$2&amp;":"&amp;dbP!$D$2),"&gt;="&amp;Z$6,INDIRECT($F$1&amp;dbP!$D$2&amp;":"&amp;dbP!$D$2),"&lt;="&amp;Z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AA83" s="1">
        <f ca="1">SUMIFS(INDIRECT($F$1&amp;$F83&amp;":"&amp;$F83),INDIRECT($F$1&amp;dbP!$D$2&amp;":"&amp;dbP!$D$2),"&gt;="&amp;AA$6,INDIRECT($F$1&amp;dbP!$D$2&amp;":"&amp;dbP!$D$2),"&lt;="&amp;AA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AB83" s="1">
        <f ca="1">SUMIFS(INDIRECT($F$1&amp;$F83&amp;":"&amp;$F83),INDIRECT($F$1&amp;dbP!$D$2&amp;":"&amp;dbP!$D$2),"&gt;="&amp;AB$6,INDIRECT($F$1&amp;dbP!$D$2&amp;":"&amp;dbP!$D$2),"&lt;="&amp;AB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AC83" s="1">
        <f ca="1">SUMIFS(INDIRECT($F$1&amp;$F83&amp;":"&amp;$F83),INDIRECT($F$1&amp;dbP!$D$2&amp;":"&amp;dbP!$D$2),"&gt;="&amp;AC$6,INDIRECT($F$1&amp;dbP!$D$2&amp;":"&amp;dbP!$D$2),"&lt;="&amp;AC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AD83" s="1">
        <f ca="1">SUMIFS(INDIRECT($F$1&amp;$F83&amp;":"&amp;$F83),INDIRECT($F$1&amp;dbP!$D$2&amp;":"&amp;dbP!$D$2),"&gt;="&amp;AD$6,INDIRECT($F$1&amp;dbP!$D$2&amp;":"&amp;dbP!$D$2),"&lt;="&amp;AD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AE83" s="1">
        <f ca="1">SUMIFS(INDIRECT($F$1&amp;$F83&amp;":"&amp;$F83),INDIRECT($F$1&amp;dbP!$D$2&amp;":"&amp;dbP!$D$2),"&gt;="&amp;AE$6,INDIRECT($F$1&amp;dbP!$D$2&amp;":"&amp;dbP!$D$2),"&lt;="&amp;AE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AF83" s="1">
        <f ca="1">SUMIFS(INDIRECT($F$1&amp;$F83&amp;":"&amp;$F83),INDIRECT($F$1&amp;dbP!$D$2&amp;":"&amp;dbP!$D$2),"&gt;="&amp;AF$6,INDIRECT($F$1&amp;dbP!$D$2&amp;":"&amp;dbP!$D$2),"&lt;="&amp;AF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AG83" s="1">
        <f ca="1">SUMIFS(INDIRECT($F$1&amp;$F83&amp;":"&amp;$F83),INDIRECT($F$1&amp;dbP!$D$2&amp;":"&amp;dbP!$D$2),"&gt;="&amp;AG$6,INDIRECT($F$1&amp;dbP!$D$2&amp;":"&amp;dbP!$D$2),"&lt;="&amp;AG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AH83" s="1">
        <f ca="1">SUMIFS(INDIRECT($F$1&amp;$F83&amp;":"&amp;$F83),INDIRECT($F$1&amp;dbP!$D$2&amp;":"&amp;dbP!$D$2),"&gt;="&amp;AH$6,INDIRECT($F$1&amp;dbP!$D$2&amp;":"&amp;dbP!$D$2),"&lt;="&amp;AH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AI83" s="1">
        <f ca="1">SUMIFS(INDIRECT($F$1&amp;$F83&amp;":"&amp;$F83),INDIRECT($F$1&amp;dbP!$D$2&amp;":"&amp;dbP!$D$2),"&gt;="&amp;AI$6,INDIRECT($F$1&amp;dbP!$D$2&amp;":"&amp;dbP!$D$2),"&lt;="&amp;AI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AJ83" s="1">
        <f ca="1">SUMIFS(INDIRECT($F$1&amp;$F83&amp;":"&amp;$F83),INDIRECT($F$1&amp;dbP!$D$2&amp;":"&amp;dbP!$D$2),"&gt;="&amp;AJ$6,INDIRECT($F$1&amp;dbP!$D$2&amp;":"&amp;dbP!$D$2),"&lt;="&amp;AJ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AK83" s="1">
        <f ca="1">SUMIFS(INDIRECT($F$1&amp;$F83&amp;":"&amp;$F83),INDIRECT($F$1&amp;dbP!$D$2&amp;":"&amp;dbP!$D$2),"&gt;="&amp;AK$6,INDIRECT($F$1&amp;dbP!$D$2&amp;":"&amp;dbP!$D$2),"&lt;="&amp;AK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AL83" s="1">
        <f ca="1">SUMIFS(INDIRECT($F$1&amp;$F83&amp;":"&amp;$F83),INDIRECT($F$1&amp;dbP!$D$2&amp;":"&amp;dbP!$D$2),"&gt;="&amp;AL$6,INDIRECT($F$1&amp;dbP!$D$2&amp;":"&amp;dbP!$D$2),"&lt;="&amp;AL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AM83" s="1">
        <f ca="1">SUMIFS(INDIRECT($F$1&amp;$F83&amp;":"&amp;$F83),INDIRECT($F$1&amp;dbP!$D$2&amp;":"&amp;dbP!$D$2),"&gt;="&amp;AM$6,INDIRECT($F$1&amp;dbP!$D$2&amp;":"&amp;dbP!$D$2),"&lt;="&amp;AM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AN83" s="1">
        <f ca="1">SUMIFS(INDIRECT($F$1&amp;$F83&amp;":"&amp;$F83),INDIRECT($F$1&amp;dbP!$D$2&amp;":"&amp;dbP!$D$2),"&gt;="&amp;AN$6,INDIRECT($F$1&amp;dbP!$D$2&amp;":"&amp;dbP!$D$2),"&lt;="&amp;AN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AO83" s="1">
        <f ca="1">SUMIFS(INDIRECT($F$1&amp;$F83&amp;":"&amp;$F83),INDIRECT($F$1&amp;dbP!$D$2&amp;":"&amp;dbP!$D$2),"&gt;="&amp;AO$6,INDIRECT($F$1&amp;dbP!$D$2&amp;":"&amp;dbP!$D$2),"&lt;="&amp;AO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AP83" s="1">
        <f ca="1">SUMIFS(INDIRECT($F$1&amp;$F83&amp;":"&amp;$F83),INDIRECT($F$1&amp;dbP!$D$2&amp;":"&amp;dbP!$D$2),"&gt;="&amp;AP$6,INDIRECT($F$1&amp;dbP!$D$2&amp;":"&amp;dbP!$D$2),"&lt;="&amp;AP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AQ83" s="1">
        <f ca="1">SUMIFS(INDIRECT($F$1&amp;$F83&amp;":"&amp;$F83),INDIRECT($F$1&amp;dbP!$D$2&amp;":"&amp;dbP!$D$2),"&gt;="&amp;AQ$6,INDIRECT($F$1&amp;dbP!$D$2&amp;":"&amp;dbP!$D$2),"&lt;="&amp;AQ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AR83" s="1">
        <f ca="1">SUMIFS(INDIRECT($F$1&amp;$F83&amp;":"&amp;$F83),INDIRECT($F$1&amp;dbP!$D$2&amp;":"&amp;dbP!$D$2),"&gt;="&amp;AR$6,INDIRECT($F$1&amp;dbP!$D$2&amp;":"&amp;dbP!$D$2),"&lt;="&amp;AR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AS83" s="1">
        <f ca="1">SUMIFS(INDIRECT($F$1&amp;$F83&amp;":"&amp;$F83),INDIRECT($F$1&amp;dbP!$D$2&amp;":"&amp;dbP!$D$2),"&gt;="&amp;AS$6,INDIRECT($F$1&amp;dbP!$D$2&amp;":"&amp;dbP!$D$2),"&lt;="&amp;AS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AT83" s="1">
        <f ca="1">SUMIFS(INDIRECT($F$1&amp;$F83&amp;":"&amp;$F83),INDIRECT($F$1&amp;dbP!$D$2&amp;":"&amp;dbP!$D$2),"&gt;="&amp;AT$6,INDIRECT($F$1&amp;dbP!$D$2&amp;":"&amp;dbP!$D$2),"&lt;="&amp;AT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AU83" s="1">
        <f ca="1">SUMIFS(INDIRECT($F$1&amp;$F83&amp;":"&amp;$F83),INDIRECT($F$1&amp;dbP!$D$2&amp;":"&amp;dbP!$D$2),"&gt;="&amp;AU$6,INDIRECT($F$1&amp;dbP!$D$2&amp;":"&amp;dbP!$D$2),"&lt;="&amp;AU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AV83" s="1">
        <f ca="1">SUMIFS(INDIRECT($F$1&amp;$F83&amp;":"&amp;$F83),INDIRECT($F$1&amp;dbP!$D$2&amp;":"&amp;dbP!$D$2),"&gt;="&amp;AV$6,INDIRECT($F$1&amp;dbP!$D$2&amp;":"&amp;dbP!$D$2),"&lt;="&amp;AV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AW83" s="1">
        <f ca="1">SUMIFS(INDIRECT($F$1&amp;$F83&amp;":"&amp;$F83),INDIRECT($F$1&amp;dbP!$D$2&amp;":"&amp;dbP!$D$2),"&gt;="&amp;AW$6,INDIRECT($F$1&amp;dbP!$D$2&amp;":"&amp;dbP!$D$2),"&lt;="&amp;AW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AX83" s="1">
        <f ca="1">SUMIFS(INDIRECT($F$1&amp;$F83&amp;":"&amp;$F83),INDIRECT($F$1&amp;dbP!$D$2&amp;":"&amp;dbP!$D$2),"&gt;="&amp;AX$6,INDIRECT($F$1&amp;dbP!$D$2&amp;":"&amp;dbP!$D$2),"&lt;="&amp;AX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AY83" s="1">
        <f ca="1">SUMIFS(INDIRECT($F$1&amp;$F83&amp;":"&amp;$F83),INDIRECT($F$1&amp;dbP!$D$2&amp;":"&amp;dbP!$D$2),"&gt;="&amp;AY$6,INDIRECT($F$1&amp;dbP!$D$2&amp;":"&amp;dbP!$D$2),"&lt;="&amp;AY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AZ83" s="1">
        <f ca="1">SUMIFS(INDIRECT($F$1&amp;$F83&amp;":"&amp;$F83),INDIRECT($F$1&amp;dbP!$D$2&amp;":"&amp;dbP!$D$2),"&gt;="&amp;AZ$6,INDIRECT($F$1&amp;dbP!$D$2&amp;":"&amp;dbP!$D$2),"&lt;="&amp;AZ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BA83" s="1">
        <f ca="1">SUMIFS(INDIRECT($F$1&amp;$F83&amp;":"&amp;$F83),INDIRECT($F$1&amp;dbP!$D$2&amp;":"&amp;dbP!$D$2),"&gt;="&amp;BA$6,INDIRECT($F$1&amp;dbP!$D$2&amp;":"&amp;dbP!$D$2),"&lt;="&amp;BA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BB83" s="1">
        <f ca="1">SUMIFS(INDIRECT($F$1&amp;$F83&amp;":"&amp;$F83),INDIRECT($F$1&amp;dbP!$D$2&amp;":"&amp;dbP!$D$2),"&gt;="&amp;BB$6,INDIRECT($F$1&amp;dbP!$D$2&amp;":"&amp;dbP!$D$2),"&lt;="&amp;BB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BC83" s="1">
        <f ca="1">SUMIFS(INDIRECT($F$1&amp;$F83&amp;":"&amp;$F83),INDIRECT($F$1&amp;dbP!$D$2&amp;":"&amp;dbP!$D$2),"&gt;="&amp;BC$6,INDIRECT($F$1&amp;dbP!$D$2&amp;":"&amp;dbP!$D$2),"&lt;="&amp;BC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BD83" s="1">
        <f ca="1">SUMIFS(INDIRECT($F$1&amp;$F83&amp;":"&amp;$F83),INDIRECT($F$1&amp;dbP!$D$2&amp;":"&amp;dbP!$D$2),"&gt;="&amp;BD$6,INDIRECT($F$1&amp;dbP!$D$2&amp;":"&amp;dbP!$D$2),"&lt;="&amp;BD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BE83" s="1">
        <f ca="1">SUMIFS(INDIRECT($F$1&amp;$F83&amp;":"&amp;$F83),INDIRECT($F$1&amp;dbP!$D$2&amp;":"&amp;dbP!$D$2),"&gt;="&amp;BE$6,INDIRECT($F$1&amp;dbP!$D$2&amp;":"&amp;dbP!$D$2),"&lt;="&amp;BE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</row>
    <row r="84" spans="2:57" x14ac:dyDescent="0.3">
      <c r="B84" s="1">
        <f>MAX(B$54:B83)+1</f>
        <v>45</v>
      </c>
      <c r="F84" s="1" t="str">
        <f ca="1">INDIRECT($B$1&amp;Items!H$2&amp;$B84)</f>
        <v>Y</v>
      </c>
      <c r="H84" s="13" t="str">
        <f ca="1">INDIRECT($B$1&amp;Items!E$2&amp;$B84)</f>
        <v>Начисление себестоимостных затрат</v>
      </c>
      <c r="I84" s="13" t="str">
        <f ca="1">IF(INDIRECT($B$1&amp;Items!F$2&amp;$B84)="",H84,INDIRECT($B$1&amp;Items!F$2&amp;$B84))</f>
        <v>Начисление затрат этапа-3 бизнес-процесса</v>
      </c>
      <c r="J84" s="1" t="str">
        <f ca="1">IF(INDIRECT($B$1&amp;Items!G$2&amp;$B84)="",IF(H84&lt;&gt;I84,"  "&amp;I84,I84),"    "&amp;INDIRECT($B$1&amp;Items!G$2&amp;$B84))</f>
        <v xml:space="preserve">    Производственные затраты-14</v>
      </c>
      <c r="S84" s="1">
        <f ca="1">SUM($U84:INDIRECT(ADDRESS(ROW(),SUMIFS($1:$1,$5:$5,MAX($5:$5)))))</f>
        <v>0</v>
      </c>
      <c r="V84" s="1">
        <f ca="1">SUMIFS(INDIRECT($F$1&amp;$F84&amp;":"&amp;$F84),INDIRECT($F$1&amp;dbP!$D$2&amp;":"&amp;dbP!$D$2),"&gt;="&amp;V$6,INDIRECT($F$1&amp;dbP!$D$2&amp;":"&amp;dbP!$D$2),"&lt;="&amp;V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W84" s="1">
        <f ca="1">SUMIFS(INDIRECT($F$1&amp;$F84&amp;":"&amp;$F84),INDIRECT($F$1&amp;dbP!$D$2&amp;":"&amp;dbP!$D$2),"&gt;="&amp;W$6,INDIRECT($F$1&amp;dbP!$D$2&amp;":"&amp;dbP!$D$2),"&lt;="&amp;W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X84" s="1">
        <f ca="1">SUMIFS(INDIRECT($F$1&amp;$F84&amp;":"&amp;$F84),INDIRECT($F$1&amp;dbP!$D$2&amp;":"&amp;dbP!$D$2),"&gt;="&amp;X$6,INDIRECT($F$1&amp;dbP!$D$2&amp;":"&amp;dbP!$D$2),"&lt;="&amp;X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Y84" s="1">
        <f ca="1">SUMIFS(INDIRECT($F$1&amp;$F84&amp;":"&amp;$F84),INDIRECT($F$1&amp;dbP!$D$2&amp;":"&amp;dbP!$D$2),"&gt;="&amp;Y$6,INDIRECT($F$1&amp;dbP!$D$2&amp;":"&amp;dbP!$D$2),"&lt;="&amp;Y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Z84" s="1">
        <f ca="1">SUMIFS(INDIRECT($F$1&amp;$F84&amp;":"&amp;$F84),INDIRECT($F$1&amp;dbP!$D$2&amp;":"&amp;dbP!$D$2),"&gt;="&amp;Z$6,INDIRECT($F$1&amp;dbP!$D$2&amp;":"&amp;dbP!$D$2),"&lt;="&amp;Z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AA84" s="1">
        <f ca="1">SUMIFS(INDIRECT($F$1&amp;$F84&amp;":"&amp;$F84),INDIRECT($F$1&amp;dbP!$D$2&amp;":"&amp;dbP!$D$2),"&gt;="&amp;AA$6,INDIRECT($F$1&amp;dbP!$D$2&amp;":"&amp;dbP!$D$2),"&lt;="&amp;AA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AB84" s="1">
        <f ca="1">SUMIFS(INDIRECT($F$1&amp;$F84&amp;":"&amp;$F84),INDIRECT($F$1&amp;dbP!$D$2&amp;":"&amp;dbP!$D$2),"&gt;="&amp;AB$6,INDIRECT($F$1&amp;dbP!$D$2&amp;":"&amp;dbP!$D$2),"&lt;="&amp;AB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AC84" s="1">
        <f ca="1">SUMIFS(INDIRECT($F$1&amp;$F84&amp;":"&amp;$F84),INDIRECT($F$1&amp;dbP!$D$2&amp;":"&amp;dbP!$D$2),"&gt;="&amp;AC$6,INDIRECT($F$1&amp;dbP!$D$2&amp;":"&amp;dbP!$D$2),"&lt;="&amp;AC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AD84" s="1">
        <f ca="1">SUMIFS(INDIRECT($F$1&amp;$F84&amp;":"&amp;$F84),INDIRECT($F$1&amp;dbP!$D$2&amp;":"&amp;dbP!$D$2),"&gt;="&amp;AD$6,INDIRECT($F$1&amp;dbP!$D$2&amp;":"&amp;dbP!$D$2),"&lt;="&amp;AD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AE84" s="1">
        <f ca="1">SUMIFS(INDIRECT($F$1&amp;$F84&amp;":"&amp;$F84),INDIRECT($F$1&amp;dbP!$D$2&amp;":"&amp;dbP!$D$2),"&gt;="&amp;AE$6,INDIRECT($F$1&amp;dbP!$D$2&amp;":"&amp;dbP!$D$2),"&lt;="&amp;AE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AF84" s="1">
        <f ca="1">SUMIFS(INDIRECT($F$1&amp;$F84&amp;":"&amp;$F84),INDIRECT($F$1&amp;dbP!$D$2&amp;":"&amp;dbP!$D$2),"&gt;="&amp;AF$6,INDIRECT($F$1&amp;dbP!$D$2&amp;":"&amp;dbP!$D$2),"&lt;="&amp;AF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AG84" s="1">
        <f ca="1">SUMIFS(INDIRECT($F$1&amp;$F84&amp;":"&amp;$F84),INDIRECT($F$1&amp;dbP!$D$2&amp;":"&amp;dbP!$D$2),"&gt;="&amp;AG$6,INDIRECT($F$1&amp;dbP!$D$2&amp;":"&amp;dbP!$D$2),"&lt;="&amp;AG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AH84" s="1">
        <f ca="1">SUMIFS(INDIRECT($F$1&amp;$F84&amp;":"&amp;$F84),INDIRECT($F$1&amp;dbP!$D$2&amp;":"&amp;dbP!$D$2),"&gt;="&amp;AH$6,INDIRECT($F$1&amp;dbP!$D$2&amp;":"&amp;dbP!$D$2),"&lt;="&amp;AH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AI84" s="1">
        <f ca="1">SUMIFS(INDIRECT($F$1&amp;$F84&amp;":"&amp;$F84),INDIRECT($F$1&amp;dbP!$D$2&amp;":"&amp;dbP!$D$2),"&gt;="&amp;AI$6,INDIRECT($F$1&amp;dbP!$D$2&amp;":"&amp;dbP!$D$2),"&lt;="&amp;AI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AJ84" s="1">
        <f ca="1">SUMIFS(INDIRECT($F$1&amp;$F84&amp;":"&amp;$F84),INDIRECT($F$1&amp;dbP!$D$2&amp;":"&amp;dbP!$D$2),"&gt;="&amp;AJ$6,INDIRECT($F$1&amp;dbP!$D$2&amp;":"&amp;dbP!$D$2),"&lt;="&amp;AJ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AK84" s="1">
        <f ca="1">SUMIFS(INDIRECT($F$1&amp;$F84&amp;":"&amp;$F84),INDIRECT($F$1&amp;dbP!$D$2&amp;":"&amp;dbP!$D$2),"&gt;="&amp;AK$6,INDIRECT($F$1&amp;dbP!$D$2&amp;":"&amp;dbP!$D$2),"&lt;="&amp;AK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AL84" s="1">
        <f ca="1">SUMIFS(INDIRECT($F$1&amp;$F84&amp;":"&amp;$F84),INDIRECT($F$1&amp;dbP!$D$2&amp;":"&amp;dbP!$D$2),"&gt;="&amp;AL$6,INDIRECT($F$1&amp;dbP!$D$2&amp;":"&amp;dbP!$D$2),"&lt;="&amp;AL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AM84" s="1">
        <f ca="1">SUMIFS(INDIRECT($F$1&amp;$F84&amp;":"&amp;$F84),INDIRECT($F$1&amp;dbP!$D$2&amp;":"&amp;dbP!$D$2),"&gt;="&amp;AM$6,INDIRECT($F$1&amp;dbP!$D$2&amp;":"&amp;dbP!$D$2),"&lt;="&amp;AM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AN84" s="1">
        <f ca="1">SUMIFS(INDIRECT($F$1&amp;$F84&amp;":"&amp;$F84),INDIRECT($F$1&amp;dbP!$D$2&amp;":"&amp;dbP!$D$2),"&gt;="&amp;AN$6,INDIRECT($F$1&amp;dbP!$D$2&amp;":"&amp;dbP!$D$2),"&lt;="&amp;AN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AO84" s="1">
        <f ca="1">SUMIFS(INDIRECT($F$1&amp;$F84&amp;":"&amp;$F84),INDIRECT($F$1&amp;dbP!$D$2&amp;":"&amp;dbP!$D$2),"&gt;="&amp;AO$6,INDIRECT($F$1&amp;dbP!$D$2&amp;":"&amp;dbP!$D$2),"&lt;="&amp;AO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AP84" s="1">
        <f ca="1">SUMIFS(INDIRECT($F$1&amp;$F84&amp;":"&amp;$F84),INDIRECT($F$1&amp;dbP!$D$2&amp;":"&amp;dbP!$D$2),"&gt;="&amp;AP$6,INDIRECT($F$1&amp;dbP!$D$2&amp;":"&amp;dbP!$D$2),"&lt;="&amp;AP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AQ84" s="1">
        <f ca="1">SUMIFS(INDIRECT($F$1&amp;$F84&amp;":"&amp;$F84),INDIRECT($F$1&amp;dbP!$D$2&amp;":"&amp;dbP!$D$2),"&gt;="&amp;AQ$6,INDIRECT($F$1&amp;dbP!$D$2&amp;":"&amp;dbP!$D$2),"&lt;="&amp;AQ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AR84" s="1">
        <f ca="1">SUMIFS(INDIRECT($F$1&amp;$F84&amp;":"&amp;$F84),INDIRECT($F$1&amp;dbP!$D$2&amp;":"&amp;dbP!$D$2),"&gt;="&amp;AR$6,INDIRECT($F$1&amp;dbP!$D$2&amp;":"&amp;dbP!$D$2),"&lt;="&amp;AR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AS84" s="1">
        <f ca="1">SUMIFS(INDIRECT($F$1&amp;$F84&amp;":"&amp;$F84),INDIRECT($F$1&amp;dbP!$D$2&amp;":"&amp;dbP!$D$2),"&gt;="&amp;AS$6,INDIRECT($F$1&amp;dbP!$D$2&amp;":"&amp;dbP!$D$2),"&lt;="&amp;AS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AT84" s="1">
        <f ca="1">SUMIFS(INDIRECT($F$1&amp;$F84&amp;":"&amp;$F84),INDIRECT($F$1&amp;dbP!$D$2&amp;":"&amp;dbP!$D$2),"&gt;="&amp;AT$6,INDIRECT($F$1&amp;dbP!$D$2&amp;":"&amp;dbP!$D$2),"&lt;="&amp;AT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AU84" s="1">
        <f ca="1">SUMIFS(INDIRECT($F$1&amp;$F84&amp;":"&amp;$F84),INDIRECT($F$1&amp;dbP!$D$2&amp;":"&amp;dbP!$D$2),"&gt;="&amp;AU$6,INDIRECT($F$1&amp;dbP!$D$2&amp;":"&amp;dbP!$D$2),"&lt;="&amp;AU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AV84" s="1">
        <f ca="1">SUMIFS(INDIRECT($F$1&amp;$F84&amp;":"&amp;$F84),INDIRECT($F$1&amp;dbP!$D$2&amp;":"&amp;dbP!$D$2),"&gt;="&amp;AV$6,INDIRECT($F$1&amp;dbP!$D$2&amp;":"&amp;dbP!$D$2),"&lt;="&amp;AV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AW84" s="1">
        <f ca="1">SUMIFS(INDIRECT($F$1&amp;$F84&amp;":"&amp;$F84),INDIRECT($F$1&amp;dbP!$D$2&amp;":"&amp;dbP!$D$2),"&gt;="&amp;AW$6,INDIRECT($F$1&amp;dbP!$D$2&amp;":"&amp;dbP!$D$2),"&lt;="&amp;AW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AX84" s="1">
        <f ca="1">SUMIFS(INDIRECT($F$1&amp;$F84&amp;":"&amp;$F84),INDIRECT($F$1&amp;dbP!$D$2&amp;":"&amp;dbP!$D$2),"&gt;="&amp;AX$6,INDIRECT($F$1&amp;dbP!$D$2&amp;":"&amp;dbP!$D$2),"&lt;="&amp;AX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AY84" s="1">
        <f ca="1">SUMIFS(INDIRECT($F$1&amp;$F84&amp;":"&amp;$F84),INDIRECT($F$1&amp;dbP!$D$2&amp;":"&amp;dbP!$D$2),"&gt;="&amp;AY$6,INDIRECT($F$1&amp;dbP!$D$2&amp;":"&amp;dbP!$D$2),"&lt;="&amp;AY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AZ84" s="1">
        <f ca="1">SUMIFS(INDIRECT($F$1&amp;$F84&amp;":"&amp;$F84),INDIRECT($F$1&amp;dbP!$D$2&amp;":"&amp;dbP!$D$2),"&gt;="&amp;AZ$6,INDIRECT($F$1&amp;dbP!$D$2&amp;":"&amp;dbP!$D$2),"&lt;="&amp;AZ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BA84" s="1">
        <f ca="1">SUMIFS(INDIRECT($F$1&amp;$F84&amp;":"&amp;$F84),INDIRECT($F$1&amp;dbP!$D$2&amp;":"&amp;dbP!$D$2),"&gt;="&amp;BA$6,INDIRECT($F$1&amp;dbP!$D$2&amp;":"&amp;dbP!$D$2),"&lt;="&amp;BA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BB84" s="1">
        <f ca="1">SUMIFS(INDIRECT($F$1&amp;$F84&amp;":"&amp;$F84),INDIRECT($F$1&amp;dbP!$D$2&amp;":"&amp;dbP!$D$2),"&gt;="&amp;BB$6,INDIRECT($F$1&amp;dbP!$D$2&amp;":"&amp;dbP!$D$2),"&lt;="&amp;BB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BC84" s="1">
        <f ca="1">SUMIFS(INDIRECT($F$1&amp;$F84&amp;":"&amp;$F84),INDIRECT($F$1&amp;dbP!$D$2&amp;":"&amp;dbP!$D$2),"&gt;="&amp;BC$6,INDIRECT($F$1&amp;dbP!$D$2&amp;":"&amp;dbP!$D$2),"&lt;="&amp;BC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BD84" s="1">
        <f ca="1">SUMIFS(INDIRECT($F$1&amp;$F84&amp;":"&amp;$F84),INDIRECT($F$1&amp;dbP!$D$2&amp;":"&amp;dbP!$D$2),"&gt;="&amp;BD$6,INDIRECT($F$1&amp;dbP!$D$2&amp;":"&amp;dbP!$D$2),"&lt;="&amp;BD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BE84" s="1">
        <f ca="1">SUMIFS(INDIRECT($F$1&amp;$F84&amp;":"&amp;$F84),INDIRECT($F$1&amp;dbP!$D$2&amp;":"&amp;dbP!$D$2),"&gt;="&amp;BE$6,INDIRECT($F$1&amp;dbP!$D$2&amp;":"&amp;dbP!$D$2),"&lt;="&amp;BE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</row>
    <row r="85" spans="2:57" x14ac:dyDescent="0.3">
      <c r="B85" s="1">
        <f>MAX(B$54:B84)+1</f>
        <v>46</v>
      </c>
      <c r="F85" s="1" t="str">
        <f ca="1">INDIRECT($B$1&amp;Items!H$2&amp;$B85)</f>
        <v>Y</v>
      </c>
      <c r="H85" s="13" t="str">
        <f ca="1">INDIRECT($B$1&amp;Items!E$2&amp;$B85)</f>
        <v>Начисление себестоимостных затрат</v>
      </c>
      <c r="I85" s="13" t="str">
        <f ca="1">IF(INDIRECT($B$1&amp;Items!F$2&amp;$B85)="",H85,INDIRECT($B$1&amp;Items!F$2&amp;$B85))</f>
        <v>Начисление затрат этапа-3 бизнес-процесса</v>
      </c>
      <c r="J85" s="1" t="str">
        <f ca="1">IF(INDIRECT($B$1&amp;Items!G$2&amp;$B85)="",IF(H85&lt;&gt;I85,"  "&amp;I85,I85),"    "&amp;INDIRECT($B$1&amp;Items!G$2&amp;$B85))</f>
        <v xml:space="preserve">    Производственные затраты-15</v>
      </c>
      <c r="S85" s="1">
        <f ca="1">SUM($U85:INDIRECT(ADDRESS(ROW(),SUMIFS($1:$1,$5:$5,MAX($5:$5)))))</f>
        <v>954698.94000000006</v>
      </c>
      <c r="V85" s="1">
        <f ca="1">SUMIFS(INDIRECT($F$1&amp;$F85&amp;":"&amp;$F85),INDIRECT($F$1&amp;dbP!$D$2&amp;":"&amp;dbP!$D$2),"&gt;="&amp;V$6,INDIRECT($F$1&amp;dbP!$D$2&amp;":"&amp;dbP!$D$2),"&lt;="&amp;V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W85" s="1">
        <f ca="1">SUMIFS(INDIRECT($F$1&amp;$F85&amp;":"&amp;$F85),INDIRECT($F$1&amp;dbP!$D$2&amp;":"&amp;dbP!$D$2),"&gt;="&amp;W$6,INDIRECT($F$1&amp;dbP!$D$2&amp;":"&amp;dbP!$D$2),"&lt;="&amp;W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X85" s="1">
        <f ca="1">SUMIFS(INDIRECT($F$1&amp;$F85&amp;":"&amp;$F85),INDIRECT($F$1&amp;dbP!$D$2&amp;":"&amp;dbP!$D$2),"&gt;="&amp;X$6,INDIRECT($F$1&amp;dbP!$D$2&amp;":"&amp;dbP!$D$2),"&lt;="&amp;X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954698.94000000006</v>
      </c>
      <c r="Y85" s="1">
        <f ca="1">SUMIFS(INDIRECT($F$1&amp;$F85&amp;":"&amp;$F85),INDIRECT($F$1&amp;dbP!$D$2&amp;":"&amp;dbP!$D$2),"&gt;="&amp;Y$6,INDIRECT($F$1&amp;dbP!$D$2&amp;":"&amp;dbP!$D$2),"&lt;="&amp;Y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Z85" s="1">
        <f ca="1">SUMIFS(INDIRECT($F$1&amp;$F85&amp;":"&amp;$F85),INDIRECT($F$1&amp;dbP!$D$2&amp;":"&amp;dbP!$D$2),"&gt;="&amp;Z$6,INDIRECT($F$1&amp;dbP!$D$2&amp;":"&amp;dbP!$D$2),"&lt;="&amp;Z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AA85" s="1">
        <f ca="1">SUMIFS(INDIRECT($F$1&amp;$F85&amp;":"&amp;$F85),INDIRECT($F$1&amp;dbP!$D$2&amp;":"&amp;dbP!$D$2),"&gt;="&amp;AA$6,INDIRECT($F$1&amp;dbP!$D$2&amp;":"&amp;dbP!$D$2),"&lt;="&amp;AA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AB85" s="1">
        <f ca="1">SUMIFS(INDIRECT($F$1&amp;$F85&amp;":"&amp;$F85),INDIRECT($F$1&amp;dbP!$D$2&amp;":"&amp;dbP!$D$2),"&gt;="&amp;AB$6,INDIRECT($F$1&amp;dbP!$D$2&amp;":"&amp;dbP!$D$2),"&lt;="&amp;AB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AC85" s="1">
        <f ca="1">SUMIFS(INDIRECT($F$1&amp;$F85&amp;":"&amp;$F85),INDIRECT($F$1&amp;dbP!$D$2&amp;":"&amp;dbP!$D$2),"&gt;="&amp;AC$6,INDIRECT($F$1&amp;dbP!$D$2&amp;":"&amp;dbP!$D$2),"&lt;="&amp;AC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AD85" s="1">
        <f ca="1">SUMIFS(INDIRECT($F$1&amp;$F85&amp;":"&amp;$F85),INDIRECT($F$1&amp;dbP!$D$2&amp;":"&amp;dbP!$D$2),"&gt;="&amp;AD$6,INDIRECT($F$1&amp;dbP!$D$2&amp;":"&amp;dbP!$D$2),"&lt;="&amp;AD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AE85" s="1">
        <f ca="1">SUMIFS(INDIRECT($F$1&amp;$F85&amp;":"&amp;$F85),INDIRECT($F$1&amp;dbP!$D$2&amp;":"&amp;dbP!$D$2),"&gt;="&amp;AE$6,INDIRECT($F$1&amp;dbP!$D$2&amp;":"&amp;dbP!$D$2),"&lt;="&amp;AE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AF85" s="1">
        <f ca="1">SUMIFS(INDIRECT($F$1&amp;$F85&amp;":"&amp;$F85),INDIRECT($F$1&amp;dbP!$D$2&amp;":"&amp;dbP!$D$2),"&gt;="&amp;AF$6,INDIRECT($F$1&amp;dbP!$D$2&amp;":"&amp;dbP!$D$2),"&lt;="&amp;AF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AG85" s="1">
        <f ca="1">SUMIFS(INDIRECT($F$1&amp;$F85&amp;":"&amp;$F85),INDIRECT($F$1&amp;dbP!$D$2&amp;":"&amp;dbP!$D$2),"&gt;="&amp;AG$6,INDIRECT($F$1&amp;dbP!$D$2&amp;":"&amp;dbP!$D$2),"&lt;="&amp;AG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AH85" s="1">
        <f ca="1">SUMIFS(INDIRECT($F$1&amp;$F85&amp;":"&amp;$F85),INDIRECT($F$1&amp;dbP!$D$2&amp;":"&amp;dbP!$D$2),"&gt;="&amp;AH$6,INDIRECT($F$1&amp;dbP!$D$2&amp;":"&amp;dbP!$D$2),"&lt;="&amp;AH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AI85" s="1">
        <f ca="1">SUMIFS(INDIRECT($F$1&amp;$F85&amp;":"&amp;$F85),INDIRECT($F$1&amp;dbP!$D$2&amp;":"&amp;dbP!$D$2),"&gt;="&amp;AI$6,INDIRECT($F$1&amp;dbP!$D$2&amp;":"&amp;dbP!$D$2),"&lt;="&amp;AI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AJ85" s="1">
        <f ca="1">SUMIFS(INDIRECT($F$1&amp;$F85&amp;":"&amp;$F85),INDIRECT($F$1&amp;dbP!$D$2&amp;":"&amp;dbP!$D$2),"&gt;="&amp;AJ$6,INDIRECT($F$1&amp;dbP!$D$2&amp;":"&amp;dbP!$D$2),"&lt;="&amp;AJ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AK85" s="1">
        <f ca="1">SUMIFS(INDIRECT($F$1&amp;$F85&amp;":"&amp;$F85),INDIRECT($F$1&amp;dbP!$D$2&amp;":"&amp;dbP!$D$2),"&gt;="&amp;AK$6,INDIRECT($F$1&amp;dbP!$D$2&amp;":"&amp;dbP!$D$2),"&lt;="&amp;AK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AL85" s="1">
        <f ca="1">SUMIFS(INDIRECT($F$1&amp;$F85&amp;":"&amp;$F85),INDIRECT($F$1&amp;dbP!$D$2&amp;":"&amp;dbP!$D$2),"&gt;="&amp;AL$6,INDIRECT($F$1&amp;dbP!$D$2&amp;":"&amp;dbP!$D$2),"&lt;="&amp;AL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AM85" s="1">
        <f ca="1">SUMIFS(INDIRECT($F$1&amp;$F85&amp;":"&amp;$F85),INDIRECT($F$1&amp;dbP!$D$2&amp;":"&amp;dbP!$D$2),"&gt;="&amp;AM$6,INDIRECT($F$1&amp;dbP!$D$2&amp;":"&amp;dbP!$D$2),"&lt;="&amp;AM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AN85" s="1">
        <f ca="1">SUMIFS(INDIRECT($F$1&amp;$F85&amp;":"&amp;$F85),INDIRECT($F$1&amp;dbP!$D$2&amp;":"&amp;dbP!$D$2),"&gt;="&amp;AN$6,INDIRECT($F$1&amp;dbP!$D$2&amp;":"&amp;dbP!$D$2),"&lt;="&amp;AN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AO85" s="1">
        <f ca="1">SUMIFS(INDIRECT($F$1&amp;$F85&amp;":"&amp;$F85),INDIRECT($F$1&amp;dbP!$D$2&amp;":"&amp;dbP!$D$2),"&gt;="&amp;AO$6,INDIRECT($F$1&amp;dbP!$D$2&amp;":"&amp;dbP!$D$2),"&lt;="&amp;AO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AP85" s="1">
        <f ca="1">SUMIFS(INDIRECT($F$1&amp;$F85&amp;":"&amp;$F85),INDIRECT($F$1&amp;dbP!$D$2&amp;":"&amp;dbP!$D$2),"&gt;="&amp;AP$6,INDIRECT($F$1&amp;dbP!$D$2&amp;":"&amp;dbP!$D$2),"&lt;="&amp;AP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AQ85" s="1">
        <f ca="1">SUMIFS(INDIRECT($F$1&amp;$F85&amp;":"&amp;$F85),INDIRECT($F$1&amp;dbP!$D$2&amp;":"&amp;dbP!$D$2),"&gt;="&amp;AQ$6,INDIRECT($F$1&amp;dbP!$D$2&amp;":"&amp;dbP!$D$2),"&lt;="&amp;AQ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AR85" s="1">
        <f ca="1">SUMIFS(INDIRECT($F$1&amp;$F85&amp;":"&amp;$F85),INDIRECT($F$1&amp;dbP!$D$2&amp;":"&amp;dbP!$D$2),"&gt;="&amp;AR$6,INDIRECT($F$1&amp;dbP!$D$2&amp;":"&amp;dbP!$D$2),"&lt;="&amp;AR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AS85" s="1">
        <f ca="1">SUMIFS(INDIRECT($F$1&amp;$F85&amp;":"&amp;$F85),INDIRECT($F$1&amp;dbP!$D$2&amp;":"&amp;dbP!$D$2),"&gt;="&amp;AS$6,INDIRECT($F$1&amp;dbP!$D$2&amp;":"&amp;dbP!$D$2),"&lt;="&amp;AS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AT85" s="1">
        <f ca="1">SUMIFS(INDIRECT($F$1&amp;$F85&amp;":"&amp;$F85),INDIRECT($F$1&amp;dbP!$D$2&amp;":"&amp;dbP!$D$2),"&gt;="&amp;AT$6,INDIRECT($F$1&amp;dbP!$D$2&amp;":"&amp;dbP!$D$2),"&lt;="&amp;AT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AU85" s="1">
        <f ca="1">SUMIFS(INDIRECT($F$1&amp;$F85&amp;":"&amp;$F85),INDIRECT($F$1&amp;dbP!$D$2&amp;":"&amp;dbP!$D$2),"&gt;="&amp;AU$6,INDIRECT($F$1&amp;dbP!$D$2&amp;":"&amp;dbP!$D$2),"&lt;="&amp;AU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AV85" s="1">
        <f ca="1">SUMIFS(INDIRECT($F$1&amp;$F85&amp;":"&amp;$F85),INDIRECT($F$1&amp;dbP!$D$2&amp;":"&amp;dbP!$D$2),"&gt;="&amp;AV$6,INDIRECT($F$1&amp;dbP!$D$2&amp;":"&amp;dbP!$D$2),"&lt;="&amp;AV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AW85" s="1">
        <f ca="1">SUMIFS(INDIRECT($F$1&amp;$F85&amp;":"&amp;$F85),INDIRECT($F$1&amp;dbP!$D$2&amp;":"&amp;dbP!$D$2),"&gt;="&amp;AW$6,INDIRECT($F$1&amp;dbP!$D$2&amp;":"&amp;dbP!$D$2),"&lt;="&amp;AW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AX85" s="1">
        <f ca="1">SUMIFS(INDIRECT($F$1&amp;$F85&amp;":"&amp;$F85),INDIRECT($F$1&amp;dbP!$D$2&amp;":"&amp;dbP!$D$2),"&gt;="&amp;AX$6,INDIRECT($F$1&amp;dbP!$D$2&amp;":"&amp;dbP!$D$2),"&lt;="&amp;AX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AY85" s="1">
        <f ca="1">SUMIFS(INDIRECT($F$1&amp;$F85&amp;":"&amp;$F85),INDIRECT($F$1&amp;dbP!$D$2&amp;":"&amp;dbP!$D$2),"&gt;="&amp;AY$6,INDIRECT($F$1&amp;dbP!$D$2&amp;":"&amp;dbP!$D$2),"&lt;="&amp;AY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AZ85" s="1">
        <f ca="1">SUMIFS(INDIRECT($F$1&amp;$F85&amp;":"&amp;$F85),INDIRECT($F$1&amp;dbP!$D$2&amp;":"&amp;dbP!$D$2),"&gt;="&amp;AZ$6,INDIRECT($F$1&amp;dbP!$D$2&amp;":"&amp;dbP!$D$2),"&lt;="&amp;AZ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BA85" s="1">
        <f ca="1">SUMIFS(INDIRECT($F$1&amp;$F85&amp;":"&amp;$F85),INDIRECT($F$1&amp;dbP!$D$2&amp;":"&amp;dbP!$D$2),"&gt;="&amp;BA$6,INDIRECT($F$1&amp;dbP!$D$2&amp;":"&amp;dbP!$D$2),"&lt;="&amp;BA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BB85" s="1">
        <f ca="1">SUMIFS(INDIRECT($F$1&amp;$F85&amp;":"&amp;$F85),INDIRECT($F$1&amp;dbP!$D$2&amp;":"&amp;dbP!$D$2),"&gt;="&amp;BB$6,INDIRECT($F$1&amp;dbP!$D$2&amp;":"&amp;dbP!$D$2),"&lt;="&amp;BB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BC85" s="1">
        <f ca="1">SUMIFS(INDIRECT($F$1&amp;$F85&amp;":"&amp;$F85),INDIRECT($F$1&amp;dbP!$D$2&amp;":"&amp;dbP!$D$2),"&gt;="&amp;BC$6,INDIRECT($F$1&amp;dbP!$D$2&amp;":"&amp;dbP!$D$2),"&lt;="&amp;BC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BD85" s="1">
        <f ca="1">SUMIFS(INDIRECT($F$1&amp;$F85&amp;":"&amp;$F85),INDIRECT($F$1&amp;dbP!$D$2&amp;":"&amp;dbP!$D$2),"&gt;="&amp;BD$6,INDIRECT($F$1&amp;dbP!$D$2&amp;":"&amp;dbP!$D$2),"&lt;="&amp;BD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BE85" s="1">
        <f ca="1">SUMIFS(INDIRECT($F$1&amp;$F85&amp;":"&amp;$F85),INDIRECT($F$1&amp;dbP!$D$2&amp;":"&amp;dbP!$D$2),"&gt;="&amp;BE$6,INDIRECT($F$1&amp;dbP!$D$2&amp;":"&amp;dbP!$D$2),"&lt;="&amp;BE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</row>
    <row r="86" spans="2:57" x14ac:dyDescent="0.3">
      <c r="B86" s="1">
        <f>MAX(B$54:B85)+1</f>
        <v>47</v>
      </c>
      <c r="F86" s="1" t="str">
        <f ca="1">INDIRECT($B$1&amp;Items!H$2&amp;$B86)</f>
        <v>Y</v>
      </c>
      <c r="H86" s="13" t="str">
        <f ca="1">INDIRECT($B$1&amp;Items!E$2&amp;$B86)</f>
        <v>Начисление себестоимостных затрат</v>
      </c>
      <c r="I86" s="13" t="str">
        <f ca="1">IF(INDIRECT($B$1&amp;Items!F$2&amp;$B86)="",H86,INDIRECT($B$1&amp;Items!F$2&amp;$B86))</f>
        <v>Начисление затрат этапа-3 бизнес-процесса</v>
      </c>
      <c r="J86" s="1" t="str">
        <f ca="1">IF(INDIRECT($B$1&amp;Items!G$2&amp;$B86)="",IF(H86&lt;&gt;I86,"  "&amp;I86,I86),"    "&amp;INDIRECT($B$1&amp;Items!G$2&amp;$B86))</f>
        <v xml:space="preserve">    Производственные затраты-16</v>
      </c>
      <c r="S86" s="1">
        <f ca="1">SUM($U86:INDIRECT(ADDRESS(ROW(),SUMIFS($1:$1,$5:$5,MAX($5:$5)))))</f>
        <v>0</v>
      </c>
      <c r="V86" s="1">
        <f ca="1">SUMIFS(INDIRECT($F$1&amp;$F86&amp;":"&amp;$F86),INDIRECT($F$1&amp;dbP!$D$2&amp;":"&amp;dbP!$D$2),"&gt;="&amp;V$6,INDIRECT($F$1&amp;dbP!$D$2&amp;":"&amp;dbP!$D$2),"&lt;="&amp;V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W86" s="1">
        <f ca="1">SUMIFS(INDIRECT($F$1&amp;$F86&amp;":"&amp;$F86),INDIRECT($F$1&amp;dbP!$D$2&amp;":"&amp;dbP!$D$2),"&gt;="&amp;W$6,INDIRECT($F$1&amp;dbP!$D$2&amp;":"&amp;dbP!$D$2),"&lt;="&amp;W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X86" s="1">
        <f ca="1">SUMIFS(INDIRECT($F$1&amp;$F86&amp;":"&amp;$F86),INDIRECT($F$1&amp;dbP!$D$2&amp;":"&amp;dbP!$D$2),"&gt;="&amp;X$6,INDIRECT($F$1&amp;dbP!$D$2&amp;":"&amp;dbP!$D$2),"&lt;="&amp;X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Y86" s="1">
        <f ca="1">SUMIFS(INDIRECT($F$1&amp;$F86&amp;":"&amp;$F86),INDIRECT($F$1&amp;dbP!$D$2&amp;":"&amp;dbP!$D$2),"&gt;="&amp;Y$6,INDIRECT($F$1&amp;dbP!$D$2&amp;":"&amp;dbP!$D$2),"&lt;="&amp;Y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Z86" s="1">
        <f ca="1">SUMIFS(INDIRECT($F$1&amp;$F86&amp;":"&amp;$F86),INDIRECT($F$1&amp;dbP!$D$2&amp;":"&amp;dbP!$D$2),"&gt;="&amp;Z$6,INDIRECT($F$1&amp;dbP!$D$2&amp;":"&amp;dbP!$D$2),"&lt;="&amp;Z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AA86" s="1">
        <f ca="1">SUMIFS(INDIRECT($F$1&amp;$F86&amp;":"&amp;$F86),INDIRECT($F$1&amp;dbP!$D$2&amp;":"&amp;dbP!$D$2),"&gt;="&amp;AA$6,INDIRECT($F$1&amp;dbP!$D$2&amp;":"&amp;dbP!$D$2),"&lt;="&amp;AA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AB86" s="1">
        <f ca="1">SUMIFS(INDIRECT($F$1&amp;$F86&amp;":"&amp;$F86),INDIRECT($F$1&amp;dbP!$D$2&amp;":"&amp;dbP!$D$2),"&gt;="&amp;AB$6,INDIRECT($F$1&amp;dbP!$D$2&amp;":"&amp;dbP!$D$2),"&lt;="&amp;AB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AC86" s="1">
        <f ca="1">SUMIFS(INDIRECT($F$1&amp;$F86&amp;":"&amp;$F86),INDIRECT($F$1&amp;dbP!$D$2&amp;":"&amp;dbP!$D$2),"&gt;="&amp;AC$6,INDIRECT($F$1&amp;dbP!$D$2&amp;":"&amp;dbP!$D$2),"&lt;="&amp;AC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AD86" s="1">
        <f ca="1">SUMIFS(INDIRECT($F$1&amp;$F86&amp;":"&amp;$F86),INDIRECT($F$1&amp;dbP!$D$2&amp;":"&amp;dbP!$D$2),"&gt;="&amp;AD$6,INDIRECT($F$1&amp;dbP!$D$2&amp;":"&amp;dbP!$D$2),"&lt;="&amp;AD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AE86" s="1">
        <f ca="1">SUMIFS(INDIRECT($F$1&amp;$F86&amp;":"&amp;$F86),INDIRECT($F$1&amp;dbP!$D$2&amp;":"&amp;dbP!$D$2),"&gt;="&amp;AE$6,INDIRECT($F$1&amp;dbP!$D$2&amp;":"&amp;dbP!$D$2),"&lt;="&amp;AE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AF86" s="1">
        <f ca="1">SUMIFS(INDIRECT($F$1&amp;$F86&amp;":"&amp;$F86),INDIRECT($F$1&amp;dbP!$D$2&amp;":"&amp;dbP!$D$2),"&gt;="&amp;AF$6,INDIRECT($F$1&amp;dbP!$D$2&amp;":"&amp;dbP!$D$2),"&lt;="&amp;AF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AG86" s="1">
        <f ca="1">SUMIFS(INDIRECT($F$1&amp;$F86&amp;":"&amp;$F86),INDIRECT($F$1&amp;dbP!$D$2&amp;":"&amp;dbP!$D$2),"&gt;="&amp;AG$6,INDIRECT($F$1&amp;dbP!$D$2&amp;":"&amp;dbP!$D$2),"&lt;="&amp;AG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AH86" s="1">
        <f ca="1">SUMIFS(INDIRECT($F$1&amp;$F86&amp;":"&amp;$F86),INDIRECT($F$1&amp;dbP!$D$2&amp;":"&amp;dbP!$D$2),"&gt;="&amp;AH$6,INDIRECT($F$1&amp;dbP!$D$2&amp;":"&amp;dbP!$D$2),"&lt;="&amp;AH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AI86" s="1">
        <f ca="1">SUMIFS(INDIRECT($F$1&amp;$F86&amp;":"&amp;$F86),INDIRECT($F$1&amp;dbP!$D$2&amp;":"&amp;dbP!$D$2),"&gt;="&amp;AI$6,INDIRECT($F$1&amp;dbP!$D$2&amp;":"&amp;dbP!$D$2),"&lt;="&amp;AI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AJ86" s="1">
        <f ca="1">SUMIFS(INDIRECT($F$1&amp;$F86&amp;":"&amp;$F86),INDIRECT($F$1&amp;dbP!$D$2&amp;":"&amp;dbP!$D$2),"&gt;="&amp;AJ$6,INDIRECT($F$1&amp;dbP!$D$2&amp;":"&amp;dbP!$D$2),"&lt;="&amp;AJ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AK86" s="1">
        <f ca="1">SUMIFS(INDIRECT($F$1&amp;$F86&amp;":"&amp;$F86),INDIRECT($F$1&amp;dbP!$D$2&amp;":"&amp;dbP!$D$2),"&gt;="&amp;AK$6,INDIRECT($F$1&amp;dbP!$D$2&amp;":"&amp;dbP!$D$2),"&lt;="&amp;AK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AL86" s="1">
        <f ca="1">SUMIFS(INDIRECT($F$1&amp;$F86&amp;":"&amp;$F86),INDIRECT($F$1&amp;dbP!$D$2&amp;":"&amp;dbP!$D$2),"&gt;="&amp;AL$6,INDIRECT($F$1&amp;dbP!$D$2&amp;":"&amp;dbP!$D$2),"&lt;="&amp;AL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AM86" s="1">
        <f ca="1">SUMIFS(INDIRECT($F$1&amp;$F86&amp;":"&amp;$F86),INDIRECT($F$1&amp;dbP!$D$2&amp;":"&amp;dbP!$D$2),"&gt;="&amp;AM$6,INDIRECT($F$1&amp;dbP!$D$2&amp;":"&amp;dbP!$D$2),"&lt;="&amp;AM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AN86" s="1">
        <f ca="1">SUMIFS(INDIRECT($F$1&amp;$F86&amp;":"&amp;$F86),INDIRECT($F$1&amp;dbP!$D$2&amp;":"&amp;dbP!$D$2),"&gt;="&amp;AN$6,INDIRECT($F$1&amp;dbP!$D$2&amp;":"&amp;dbP!$D$2),"&lt;="&amp;AN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AO86" s="1">
        <f ca="1">SUMIFS(INDIRECT($F$1&amp;$F86&amp;":"&amp;$F86),INDIRECT($F$1&amp;dbP!$D$2&amp;":"&amp;dbP!$D$2),"&gt;="&amp;AO$6,INDIRECT($F$1&amp;dbP!$D$2&amp;":"&amp;dbP!$D$2),"&lt;="&amp;AO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AP86" s="1">
        <f ca="1">SUMIFS(INDIRECT($F$1&amp;$F86&amp;":"&amp;$F86),INDIRECT($F$1&amp;dbP!$D$2&amp;":"&amp;dbP!$D$2),"&gt;="&amp;AP$6,INDIRECT($F$1&amp;dbP!$D$2&amp;":"&amp;dbP!$D$2),"&lt;="&amp;AP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AQ86" s="1">
        <f ca="1">SUMIFS(INDIRECT($F$1&amp;$F86&amp;":"&amp;$F86),INDIRECT($F$1&amp;dbP!$D$2&amp;":"&amp;dbP!$D$2),"&gt;="&amp;AQ$6,INDIRECT($F$1&amp;dbP!$D$2&amp;":"&amp;dbP!$D$2),"&lt;="&amp;AQ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AR86" s="1">
        <f ca="1">SUMIFS(INDIRECT($F$1&amp;$F86&amp;":"&amp;$F86),INDIRECT($F$1&amp;dbP!$D$2&amp;":"&amp;dbP!$D$2),"&gt;="&amp;AR$6,INDIRECT($F$1&amp;dbP!$D$2&amp;":"&amp;dbP!$D$2),"&lt;="&amp;AR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AS86" s="1">
        <f ca="1">SUMIFS(INDIRECT($F$1&amp;$F86&amp;":"&amp;$F86),INDIRECT($F$1&amp;dbP!$D$2&amp;":"&amp;dbP!$D$2),"&gt;="&amp;AS$6,INDIRECT($F$1&amp;dbP!$D$2&amp;":"&amp;dbP!$D$2),"&lt;="&amp;AS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AT86" s="1">
        <f ca="1">SUMIFS(INDIRECT($F$1&amp;$F86&amp;":"&amp;$F86),INDIRECT($F$1&amp;dbP!$D$2&amp;":"&amp;dbP!$D$2),"&gt;="&amp;AT$6,INDIRECT($F$1&amp;dbP!$D$2&amp;":"&amp;dbP!$D$2),"&lt;="&amp;AT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AU86" s="1">
        <f ca="1">SUMIFS(INDIRECT($F$1&amp;$F86&amp;":"&amp;$F86),INDIRECT($F$1&amp;dbP!$D$2&amp;":"&amp;dbP!$D$2),"&gt;="&amp;AU$6,INDIRECT($F$1&amp;dbP!$D$2&amp;":"&amp;dbP!$D$2),"&lt;="&amp;AU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AV86" s="1">
        <f ca="1">SUMIFS(INDIRECT($F$1&amp;$F86&amp;":"&amp;$F86),INDIRECT($F$1&amp;dbP!$D$2&amp;":"&amp;dbP!$D$2),"&gt;="&amp;AV$6,INDIRECT($F$1&amp;dbP!$D$2&amp;":"&amp;dbP!$D$2),"&lt;="&amp;AV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AW86" s="1">
        <f ca="1">SUMIFS(INDIRECT($F$1&amp;$F86&amp;":"&amp;$F86),INDIRECT($F$1&amp;dbP!$D$2&amp;":"&amp;dbP!$D$2),"&gt;="&amp;AW$6,INDIRECT($F$1&amp;dbP!$D$2&amp;":"&amp;dbP!$D$2),"&lt;="&amp;AW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AX86" s="1">
        <f ca="1">SUMIFS(INDIRECT($F$1&amp;$F86&amp;":"&amp;$F86),INDIRECT($F$1&amp;dbP!$D$2&amp;":"&amp;dbP!$D$2),"&gt;="&amp;AX$6,INDIRECT($F$1&amp;dbP!$D$2&amp;":"&amp;dbP!$D$2),"&lt;="&amp;AX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AY86" s="1">
        <f ca="1">SUMIFS(INDIRECT($F$1&amp;$F86&amp;":"&amp;$F86),INDIRECT($F$1&amp;dbP!$D$2&amp;":"&amp;dbP!$D$2),"&gt;="&amp;AY$6,INDIRECT($F$1&amp;dbP!$D$2&amp;":"&amp;dbP!$D$2),"&lt;="&amp;AY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AZ86" s="1">
        <f ca="1">SUMIFS(INDIRECT($F$1&amp;$F86&amp;":"&amp;$F86),INDIRECT($F$1&amp;dbP!$D$2&amp;":"&amp;dbP!$D$2),"&gt;="&amp;AZ$6,INDIRECT($F$1&amp;dbP!$D$2&amp;":"&amp;dbP!$D$2),"&lt;="&amp;AZ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BA86" s="1">
        <f ca="1">SUMIFS(INDIRECT($F$1&amp;$F86&amp;":"&amp;$F86),INDIRECT($F$1&amp;dbP!$D$2&amp;":"&amp;dbP!$D$2),"&gt;="&amp;BA$6,INDIRECT($F$1&amp;dbP!$D$2&amp;":"&amp;dbP!$D$2),"&lt;="&amp;BA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BB86" s="1">
        <f ca="1">SUMIFS(INDIRECT($F$1&amp;$F86&amp;":"&amp;$F86),INDIRECT($F$1&amp;dbP!$D$2&amp;":"&amp;dbP!$D$2),"&gt;="&amp;BB$6,INDIRECT($F$1&amp;dbP!$D$2&amp;":"&amp;dbP!$D$2),"&lt;="&amp;BB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BC86" s="1">
        <f ca="1">SUMIFS(INDIRECT($F$1&amp;$F86&amp;":"&amp;$F86),INDIRECT($F$1&amp;dbP!$D$2&amp;":"&amp;dbP!$D$2),"&gt;="&amp;BC$6,INDIRECT($F$1&amp;dbP!$D$2&amp;":"&amp;dbP!$D$2),"&lt;="&amp;BC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BD86" s="1">
        <f ca="1">SUMIFS(INDIRECT($F$1&amp;$F86&amp;":"&amp;$F86),INDIRECT($F$1&amp;dbP!$D$2&amp;":"&amp;dbP!$D$2),"&gt;="&amp;BD$6,INDIRECT($F$1&amp;dbP!$D$2&amp;":"&amp;dbP!$D$2),"&lt;="&amp;BD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BE86" s="1">
        <f ca="1">SUMIFS(INDIRECT($F$1&amp;$F86&amp;":"&amp;$F86),INDIRECT($F$1&amp;dbP!$D$2&amp;":"&amp;dbP!$D$2),"&gt;="&amp;BE$6,INDIRECT($F$1&amp;dbP!$D$2&amp;":"&amp;dbP!$D$2),"&lt;="&amp;BE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</row>
    <row r="87" spans="2:57" x14ac:dyDescent="0.3">
      <c r="B87" s="1">
        <f>MAX(B$54:B86)+1</f>
        <v>48</v>
      </c>
      <c r="F87" s="1" t="str">
        <f ca="1">INDIRECT($B$1&amp;Items!H$2&amp;$B87)</f>
        <v>Y</v>
      </c>
      <c r="H87" s="13" t="str">
        <f ca="1">INDIRECT($B$1&amp;Items!E$2&amp;$B87)</f>
        <v>Начисление себестоимостных затрат</v>
      </c>
      <c r="I87" s="13" t="str">
        <f ca="1">IF(INDIRECT($B$1&amp;Items!F$2&amp;$B87)="",H87,INDIRECT($B$1&amp;Items!F$2&amp;$B87))</f>
        <v>Начисление затрат этапа-3 бизнес-процесса</v>
      </c>
      <c r="J87" s="1" t="str">
        <f ca="1">IF(INDIRECT($B$1&amp;Items!G$2&amp;$B87)="",IF(H87&lt;&gt;I87,"  "&amp;I87,I87),"    "&amp;INDIRECT($B$1&amp;Items!G$2&amp;$B87))</f>
        <v xml:space="preserve">    Производственные затраты-17</v>
      </c>
      <c r="S87" s="1">
        <f ca="1">SUM($U87:INDIRECT(ADDRESS(ROW(),SUMIFS($1:$1,$5:$5,MAX($5:$5)))))</f>
        <v>0</v>
      </c>
      <c r="V87" s="1">
        <f ca="1">SUMIFS(INDIRECT($F$1&amp;$F87&amp;":"&amp;$F87),INDIRECT($F$1&amp;dbP!$D$2&amp;":"&amp;dbP!$D$2),"&gt;="&amp;V$6,INDIRECT($F$1&amp;dbP!$D$2&amp;":"&amp;dbP!$D$2),"&lt;="&amp;V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W87" s="1">
        <f ca="1">SUMIFS(INDIRECT($F$1&amp;$F87&amp;":"&amp;$F87),INDIRECT($F$1&amp;dbP!$D$2&amp;":"&amp;dbP!$D$2),"&gt;="&amp;W$6,INDIRECT($F$1&amp;dbP!$D$2&amp;":"&amp;dbP!$D$2),"&lt;="&amp;W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X87" s="1">
        <f ca="1">SUMIFS(INDIRECT($F$1&amp;$F87&amp;":"&amp;$F87),INDIRECT($F$1&amp;dbP!$D$2&amp;":"&amp;dbP!$D$2),"&gt;="&amp;X$6,INDIRECT($F$1&amp;dbP!$D$2&amp;":"&amp;dbP!$D$2),"&lt;="&amp;X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Y87" s="1">
        <f ca="1">SUMIFS(INDIRECT($F$1&amp;$F87&amp;":"&amp;$F87),INDIRECT($F$1&amp;dbP!$D$2&amp;":"&amp;dbP!$D$2),"&gt;="&amp;Y$6,INDIRECT($F$1&amp;dbP!$D$2&amp;":"&amp;dbP!$D$2),"&lt;="&amp;Y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Z87" s="1">
        <f ca="1">SUMIFS(INDIRECT($F$1&amp;$F87&amp;":"&amp;$F87),INDIRECT($F$1&amp;dbP!$D$2&amp;":"&amp;dbP!$D$2),"&gt;="&amp;Z$6,INDIRECT($F$1&amp;dbP!$D$2&amp;":"&amp;dbP!$D$2),"&lt;="&amp;Z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AA87" s="1">
        <f ca="1">SUMIFS(INDIRECT($F$1&amp;$F87&amp;":"&amp;$F87),INDIRECT($F$1&amp;dbP!$D$2&amp;":"&amp;dbP!$D$2),"&gt;="&amp;AA$6,INDIRECT($F$1&amp;dbP!$D$2&amp;":"&amp;dbP!$D$2),"&lt;="&amp;AA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AB87" s="1">
        <f ca="1">SUMIFS(INDIRECT($F$1&amp;$F87&amp;":"&amp;$F87),INDIRECT($F$1&amp;dbP!$D$2&amp;":"&amp;dbP!$D$2),"&gt;="&amp;AB$6,INDIRECT($F$1&amp;dbP!$D$2&amp;":"&amp;dbP!$D$2),"&lt;="&amp;AB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AC87" s="1">
        <f ca="1">SUMIFS(INDIRECT($F$1&amp;$F87&amp;":"&amp;$F87),INDIRECT($F$1&amp;dbP!$D$2&amp;":"&amp;dbP!$D$2),"&gt;="&amp;AC$6,INDIRECT($F$1&amp;dbP!$D$2&amp;":"&amp;dbP!$D$2),"&lt;="&amp;AC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AD87" s="1">
        <f ca="1">SUMIFS(INDIRECT($F$1&amp;$F87&amp;":"&amp;$F87),INDIRECT($F$1&amp;dbP!$D$2&amp;":"&amp;dbP!$D$2),"&gt;="&amp;AD$6,INDIRECT($F$1&amp;dbP!$D$2&amp;":"&amp;dbP!$D$2),"&lt;="&amp;AD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AE87" s="1">
        <f ca="1">SUMIFS(INDIRECT($F$1&amp;$F87&amp;":"&amp;$F87),INDIRECT($F$1&amp;dbP!$D$2&amp;":"&amp;dbP!$D$2),"&gt;="&amp;AE$6,INDIRECT($F$1&amp;dbP!$D$2&amp;":"&amp;dbP!$D$2),"&lt;="&amp;AE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AF87" s="1">
        <f ca="1">SUMIFS(INDIRECT($F$1&amp;$F87&amp;":"&amp;$F87),INDIRECT($F$1&amp;dbP!$D$2&amp;":"&amp;dbP!$D$2),"&gt;="&amp;AF$6,INDIRECT($F$1&amp;dbP!$D$2&amp;":"&amp;dbP!$D$2),"&lt;="&amp;AF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AG87" s="1">
        <f ca="1">SUMIFS(INDIRECT($F$1&amp;$F87&amp;":"&amp;$F87),INDIRECT($F$1&amp;dbP!$D$2&amp;":"&amp;dbP!$D$2),"&gt;="&amp;AG$6,INDIRECT($F$1&amp;dbP!$D$2&amp;":"&amp;dbP!$D$2),"&lt;="&amp;AG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AH87" s="1">
        <f ca="1">SUMIFS(INDIRECT($F$1&amp;$F87&amp;":"&amp;$F87),INDIRECT($F$1&amp;dbP!$D$2&amp;":"&amp;dbP!$D$2),"&gt;="&amp;AH$6,INDIRECT($F$1&amp;dbP!$D$2&amp;":"&amp;dbP!$D$2),"&lt;="&amp;AH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AI87" s="1">
        <f ca="1">SUMIFS(INDIRECT($F$1&amp;$F87&amp;":"&amp;$F87),INDIRECT($F$1&amp;dbP!$D$2&amp;":"&amp;dbP!$D$2),"&gt;="&amp;AI$6,INDIRECT($F$1&amp;dbP!$D$2&amp;":"&amp;dbP!$D$2),"&lt;="&amp;AI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AJ87" s="1">
        <f ca="1">SUMIFS(INDIRECT($F$1&amp;$F87&amp;":"&amp;$F87),INDIRECT($F$1&amp;dbP!$D$2&amp;":"&amp;dbP!$D$2),"&gt;="&amp;AJ$6,INDIRECT($F$1&amp;dbP!$D$2&amp;":"&amp;dbP!$D$2),"&lt;="&amp;AJ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AK87" s="1">
        <f ca="1">SUMIFS(INDIRECT($F$1&amp;$F87&amp;":"&amp;$F87),INDIRECT($F$1&amp;dbP!$D$2&amp;":"&amp;dbP!$D$2),"&gt;="&amp;AK$6,INDIRECT($F$1&amp;dbP!$D$2&amp;":"&amp;dbP!$D$2),"&lt;="&amp;AK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AL87" s="1">
        <f ca="1">SUMIFS(INDIRECT($F$1&amp;$F87&amp;":"&amp;$F87),INDIRECT($F$1&amp;dbP!$D$2&amp;":"&amp;dbP!$D$2),"&gt;="&amp;AL$6,INDIRECT($F$1&amp;dbP!$D$2&amp;":"&amp;dbP!$D$2),"&lt;="&amp;AL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AM87" s="1">
        <f ca="1">SUMIFS(INDIRECT($F$1&amp;$F87&amp;":"&amp;$F87),INDIRECT($F$1&amp;dbP!$D$2&amp;":"&amp;dbP!$D$2),"&gt;="&amp;AM$6,INDIRECT($F$1&amp;dbP!$D$2&amp;":"&amp;dbP!$D$2),"&lt;="&amp;AM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AN87" s="1">
        <f ca="1">SUMIFS(INDIRECT($F$1&amp;$F87&amp;":"&amp;$F87),INDIRECT($F$1&amp;dbP!$D$2&amp;":"&amp;dbP!$D$2),"&gt;="&amp;AN$6,INDIRECT($F$1&amp;dbP!$D$2&amp;":"&amp;dbP!$D$2),"&lt;="&amp;AN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AO87" s="1">
        <f ca="1">SUMIFS(INDIRECT($F$1&amp;$F87&amp;":"&amp;$F87),INDIRECT($F$1&amp;dbP!$D$2&amp;":"&amp;dbP!$D$2),"&gt;="&amp;AO$6,INDIRECT($F$1&amp;dbP!$D$2&amp;":"&amp;dbP!$D$2),"&lt;="&amp;AO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AP87" s="1">
        <f ca="1">SUMIFS(INDIRECT($F$1&amp;$F87&amp;":"&amp;$F87),INDIRECT($F$1&amp;dbP!$D$2&amp;":"&amp;dbP!$D$2),"&gt;="&amp;AP$6,INDIRECT($F$1&amp;dbP!$D$2&amp;":"&amp;dbP!$D$2),"&lt;="&amp;AP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AQ87" s="1">
        <f ca="1">SUMIFS(INDIRECT($F$1&amp;$F87&amp;":"&amp;$F87),INDIRECT($F$1&amp;dbP!$D$2&amp;":"&amp;dbP!$D$2),"&gt;="&amp;AQ$6,INDIRECT($F$1&amp;dbP!$D$2&amp;":"&amp;dbP!$D$2),"&lt;="&amp;AQ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AR87" s="1">
        <f ca="1">SUMIFS(INDIRECT($F$1&amp;$F87&amp;":"&amp;$F87),INDIRECT($F$1&amp;dbP!$D$2&amp;":"&amp;dbP!$D$2),"&gt;="&amp;AR$6,INDIRECT($F$1&amp;dbP!$D$2&amp;":"&amp;dbP!$D$2),"&lt;="&amp;AR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AS87" s="1">
        <f ca="1">SUMIFS(INDIRECT($F$1&amp;$F87&amp;":"&amp;$F87),INDIRECT($F$1&amp;dbP!$D$2&amp;":"&amp;dbP!$D$2),"&gt;="&amp;AS$6,INDIRECT($F$1&amp;dbP!$D$2&amp;":"&amp;dbP!$D$2),"&lt;="&amp;AS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AT87" s="1">
        <f ca="1">SUMIFS(INDIRECT($F$1&amp;$F87&amp;":"&amp;$F87),INDIRECT($F$1&amp;dbP!$D$2&amp;":"&amp;dbP!$D$2),"&gt;="&amp;AT$6,INDIRECT($F$1&amp;dbP!$D$2&amp;":"&amp;dbP!$D$2),"&lt;="&amp;AT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AU87" s="1">
        <f ca="1">SUMIFS(INDIRECT($F$1&amp;$F87&amp;":"&amp;$F87),INDIRECT($F$1&amp;dbP!$D$2&amp;":"&amp;dbP!$D$2),"&gt;="&amp;AU$6,INDIRECT($F$1&amp;dbP!$D$2&amp;":"&amp;dbP!$D$2),"&lt;="&amp;AU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AV87" s="1">
        <f ca="1">SUMIFS(INDIRECT($F$1&amp;$F87&amp;":"&amp;$F87),INDIRECT($F$1&amp;dbP!$D$2&amp;":"&amp;dbP!$D$2),"&gt;="&amp;AV$6,INDIRECT($F$1&amp;dbP!$D$2&amp;":"&amp;dbP!$D$2),"&lt;="&amp;AV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AW87" s="1">
        <f ca="1">SUMIFS(INDIRECT($F$1&amp;$F87&amp;":"&amp;$F87),INDIRECT($F$1&amp;dbP!$D$2&amp;":"&amp;dbP!$D$2),"&gt;="&amp;AW$6,INDIRECT($F$1&amp;dbP!$D$2&amp;":"&amp;dbP!$D$2),"&lt;="&amp;AW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AX87" s="1">
        <f ca="1">SUMIFS(INDIRECT($F$1&amp;$F87&amp;":"&amp;$F87),INDIRECT($F$1&amp;dbP!$D$2&amp;":"&amp;dbP!$D$2),"&gt;="&amp;AX$6,INDIRECT($F$1&amp;dbP!$D$2&amp;":"&amp;dbP!$D$2),"&lt;="&amp;AX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AY87" s="1">
        <f ca="1">SUMIFS(INDIRECT($F$1&amp;$F87&amp;":"&amp;$F87),INDIRECT($F$1&amp;dbP!$D$2&amp;":"&amp;dbP!$D$2),"&gt;="&amp;AY$6,INDIRECT($F$1&amp;dbP!$D$2&amp;":"&amp;dbP!$D$2),"&lt;="&amp;AY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AZ87" s="1">
        <f ca="1">SUMIFS(INDIRECT($F$1&amp;$F87&amp;":"&amp;$F87),INDIRECT($F$1&amp;dbP!$D$2&amp;":"&amp;dbP!$D$2),"&gt;="&amp;AZ$6,INDIRECT($F$1&amp;dbP!$D$2&amp;":"&amp;dbP!$D$2),"&lt;="&amp;AZ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BA87" s="1">
        <f ca="1">SUMIFS(INDIRECT($F$1&amp;$F87&amp;":"&amp;$F87),INDIRECT($F$1&amp;dbP!$D$2&amp;":"&amp;dbP!$D$2),"&gt;="&amp;BA$6,INDIRECT($F$1&amp;dbP!$D$2&amp;":"&amp;dbP!$D$2),"&lt;="&amp;BA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BB87" s="1">
        <f ca="1">SUMIFS(INDIRECT($F$1&amp;$F87&amp;":"&amp;$F87),INDIRECT($F$1&amp;dbP!$D$2&amp;":"&amp;dbP!$D$2),"&gt;="&amp;BB$6,INDIRECT($F$1&amp;dbP!$D$2&amp;":"&amp;dbP!$D$2),"&lt;="&amp;BB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BC87" s="1">
        <f ca="1">SUMIFS(INDIRECT($F$1&amp;$F87&amp;":"&amp;$F87),INDIRECT($F$1&amp;dbP!$D$2&amp;":"&amp;dbP!$D$2),"&gt;="&amp;BC$6,INDIRECT($F$1&amp;dbP!$D$2&amp;":"&amp;dbP!$D$2),"&lt;="&amp;BC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BD87" s="1">
        <f ca="1">SUMIFS(INDIRECT($F$1&amp;$F87&amp;":"&amp;$F87),INDIRECT($F$1&amp;dbP!$D$2&amp;":"&amp;dbP!$D$2),"&gt;="&amp;BD$6,INDIRECT($F$1&amp;dbP!$D$2&amp;":"&amp;dbP!$D$2),"&lt;="&amp;BD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BE87" s="1">
        <f ca="1">SUMIFS(INDIRECT($F$1&amp;$F87&amp;":"&amp;$F87),INDIRECT($F$1&amp;dbP!$D$2&amp;":"&amp;dbP!$D$2),"&gt;="&amp;BE$6,INDIRECT($F$1&amp;dbP!$D$2&amp;":"&amp;dbP!$D$2),"&lt;="&amp;BE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</row>
    <row r="88" spans="2:57" x14ac:dyDescent="0.3">
      <c r="B88" s="1">
        <f>MAX(B$54:B87)+1</f>
        <v>49</v>
      </c>
      <c r="F88" s="1" t="str">
        <f ca="1">INDIRECT($B$1&amp;Items!H$2&amp;$B88)</f>
        <v>Y</v>
      </c>
      <c r="H88" s="13" t="str">
        <f ca="1">INDIRECT($B$1&amp;Items!E$2&amp;$B88)</f>
        <v>Начисление себестоимостных затрат</v>
      </c>
      <c r="I88" s="13" t="str">
        <f ca="1">IF(INDIRECT($B$1&amp;Items!F$2&amp;$B88)="",H88,INDIRECT($B$1&amp;Items!F$2&amp;$B88))</f>
        <v>Начисление затрат этапа-3 бизнес-процесса</v>
      </c>
      <c r="J88" s="1" t="str">
        <f ca="1">IF(INDIRECT($B$1&amp;Items!G$2&amp;$B88)="",IF(H88&lt;&gt;I88,"  "&amp;I88,I88),"    "&amp;INDIRECT($B$1&amp;Items!G$2&amp;$B88))</f>
        <v xml:space="preserve">    Производственные затраты-18</v>
      </c>
      <c r="S88" s="1">
        <f ca="1">SUM($U88:INDIRECT(ADDRESS(ROW(),SUMIFS($1:$1,$5:$5,MAX($5:$5)))))</f>
        <v>0</v>
      </c>
      <c r="V88" s="1">
        <f ca="1">SUMIFS(INDIRECT($F$1&amp;$F88&amp;":"&amp;$F88),INDIRECT($F$1&amp;dbP!$D$2&amp;":"&amp;dbP!$D$2),"&gt;="&amp;V$6,INDIRECT($F$1&amp;dbP!$D$2&amp;":"&amp;dbP!$D$2),"&lt;="&amp;V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W88" s="1">
        <f ca="1">SUMIFS(INDIRECT($F$1&amp;$F88&amp;":"&amp;$F88),INDIRECT($F$1&amp;dbP!$D$2&amp;":"&amp;dbP!$D$2),"&gt;="&amp;W$6,INDIRECT($F$1&amp;dbP!$D$2&amp;":"&amp;dbP!$D$2),"&lt;="&amp;W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X88" s="1">
        <f ca="1">SUMIFS(INDIRECT($F$1&amp;$F88&amp;":"&amp;$F88),INDIRECT($F$1&amp;dbP!$D$2&amp;":"&amp;dbP!$D$2),"&gt;="&amp;X$6,INDIRECT($F$1&amp;dbP!$D$2&amp;":"&amp;dbP!$D$2),"&lt;="&amp;X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Y88" s="1">
        <f ca="1">SUMIFS(INDIRECT($F$1&amp;$F88&amp;":"&amp;$F88),INDIRECT($F$1&amp;dbP!$D$2&amp;":"&amp;dbP!$D$2),"&gt;="&amp;Y$6,INDIRECT($F$1&amp;dbP!$D$2&amp;":"&amp;dbP!$D$2),"&lt;="&amp;Y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Z88" s="1">
        <f ca="1">SUMIFS(INDIRECT($F$1&amp;$F88&amp;":"&amp;$F88),INDIRECT($F$1&amp;dbP!$D$2&amp;":"&amp;dbP!$D$2),"&gt;="&amp;Z$6,INDIRECT($F$1&amp;dbP!$D$2&amp;":"&amp;dbP!$D$2),"&lt;="&amp;Z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AA88" s="1">
        <f ca="1">SUMIFS(INDIRECT($F$1&amp;$F88&amp;":"&amp;$F88),INDIRECT($F$1&amp;dbP!$D$2&amp;":"&amp;dbP!$D$2),"&gt;="&amp;AA$6,INDIRECT($F$1&amp;dbP!$D$2&amp;":"&amp;dbP!$D$2),"&lt;="&amp;AA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AB88" s="1">
        <f ca="1">SUMIFS(INDIRECT($F$1&amp;$F88&amp;":"&amp;$F88),INDIRECT($F$1&amp;dbP!$D$2&amp;":"&amp;dbP!$D$2),"&gt;="&amp;AB$6,INDIRECT($F$1&amp;dbP!$D$2&amp;":"&amp;dbP!$D$2),"&lt;="&amp;AB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AC88" s="1">
        <f ca="1">SUMIFS(INDIRECT($F$1&amp;$F88&amp;":"&amp;$F88),INDIRECT($F$1&amp;dbP!$D$2&amp;":"&amp;dbP!$D$2),"&gt;="&amp;AC$6,INDIRECT($F$1&amp;dbP!$D$2&amp;":"&amp;dbP!$D$2),"&lt;="&amp;AC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AD88" s="1">
        <f ca="1">SUMIFS(INDIRECT($F$1&amp;$F88&amp;":"&amp;$F88),INDIRECT($F$1&amp;dbP!$D$2&amp;":"&amp;dbP!$D$2),"&gt;="&amp;AD$6,INDIRECT($F$1&amp;dbP!$D$2&amp;":"&amp;dbP!$D$2),"&lt;="&amp;AD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AE88" s="1">
        <f ca="1">SUMIFS(INDIRECT($F$1&amp;$F88&amp;":"&amp;$F88),INDIRECT($F$1&amp;dbP!$D$2&amp;":"&amp;dbP!$D$2),"&gt;="&amp;AE$6,INDIRECT($F$1&amp;dbP!$D$2&amp;":"&amp;dbP!$D$2),"&lt;="&amp;AE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AF88" s="1">
        <f ca="1">SUMIFS(INDIRECT($F$1&amp;$F88&amp;":"&amp;$F88),INDIRECT($F$1&amp;dbP!$D$2&amp;":"&amp;dbP!$D$2),"&gt;="&amp;AF$6,INDIRECT($F$1&amp;dbP!$D$2&amp;":"&amp;dbP!$D$2),"&lt;="&amp;AF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AG88" s="1">
        <f ca="1">SUMIFS(INDIRECT($F$1&amp;$F88&amp;":"&amp;$F88),INDIRECT($F$1&amp;dbP!$D$2&amp;":"&amp;dbP!$D$2),"&gt;="&amp;AG$6,INDIRECT($F$1&amp;dbP!$D$2&amp;":"&amp;dbP!$D$2),"&lt;="&amp;AG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AH88" s="1">
        <f ca="1">SUMIFS(INDIRECT($F$1&amp;$F88&amp;":"&amp;$F88),INDIRECT($F$1&amp;dbP!$D$2&amp;":"&amp;dbP!$D$2),"&gt;="&amp;AH$6,INDIRECT($F$1&amp;dbP!$D$2&amp;":"&amp;dbP!$D$2),"&lt;="&amp;AH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AI88" s="1">
        <f ca="1">SUMIFS(INDIRECT($F$1&amp;$F88&amp;":"&amp;$F88),INDIRECT($F$1&amp;dbP!$D$2&amp;":"&amp;dbP!$D$2),"&gt;="&amp;AI$6,INDIRECT($F$1&amp;dbP!$D$2&amp;":"&amp;dbP!$D$2),"&lt;="&amp;AI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AJ88" s="1">
        <f ca="1">SUMIFS(INDIRECT($F$1&amp;$F88&amp;":"&amp;$F88),INDIRECT($F$1&amp;dbP!$D$2&amp;":"&amp;dbP!$D$2),"&gt;="&amp;AJ$6,INDIRECT($F$1&amp;dbP!$D$2&amp;":"&amp;dbP!$D$2),"&lt;="&amp;AJ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AK88" s="1">
        <f ca="1">SUMIFS(INDIRECT($F$1&amp;$F88&amp;":"&amp;$F88),INDIRECT($F$1&amp;dbP!$D$2&amp;":"&amp;dbP!$D$2),"&gt;="&amp;AK$6,INDIRECT($F$1&amp;dbP!$D$2&amp;":"&amp;dbP!$D$2),"&lt;="&amp;AK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AL88" s="1">
        <f ca="1">SUMIFS(INDIRECT($F$1&amp;$F88&amp;":"&amp;$F88),INDIRECT($F$1&amp;dbP!$D$2&amp;":"&amp;dbP!$D$2),"&gt;="&amp;AL$6,INDIRECT($F$1&amp;dbP!$D$2&amp;":"&amp;dbP!$D$2),"&lt;="&amp;AL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AM88" s="1">
        <f ca="1">SUMIFS(INDIRECT($F$1&amp;$F88&amp;":"&amp;$F88),INDIRECT($F$1&amp;dbP!$D$2&amp;":"&amp;dbP!$D$2),"&gt;="&amp;AM$6,INDIRECT($F$1&amp;dbP!$D$2&amp;":"&amp;dbP!$D$2),"&lt;="&amp;AM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AN88" s="1">
        <f ca="1">SUMIFS(INDIRECT($F$1&amp;$F88&amp;":"&amp;$F88),INDIRECT($F$1&amp;dbP!$D$2&amp;":"&amp;dbP!$D$2),"&gt;="&amp;AN$6,INDIRECT($F$1&amp;dbP!$D$2&amp;":"&amp;dbP!$D$2),"&lt;="&amp;AN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AO88" s="1">
        <f ca="1">SUMIFS(INDIRECT($F$1&amp;$F88&amp;":"&amp;$F88),INDIRECT($F$1&amp;dbP!$D$2&amp;":"&amp;dbP!$D$2),"&gt;="&amp;AO$6,INDIRECT($F$1&amp;dbP!$D$2&amp;":"&amp;dbP!$D$2),"&lt;="&amp;AO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AP88" s="1">
        <f ca="1">SUMIFS(INDIRECT($F$1&amp;$F88&amp;":"&amp;$F88),INDIRECT($F$1&amp;dbP!$D$2&amp;":"&amp;dbP!$D$2),"&gt;="&amp;AP$6,INDIRECT($F$1&amp;dbP!$D$2&amp;":"&amp;dbP!$D$2),"&lt;="&amp;AP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AQ88" s="1">
        <f ca="1">SUMIFS(INDIRECT($F$1&amp;$F88&amp;":"&amp;$F88),INDIRECT($F$1&amp;dbP!$D$2&amp;":"&amp;dbP!$D$2),"&gt;="&amp;AQ$6,INDIRECT($F$1&amp;dbP!$D$2&amp;":"&amp;dbP!$D$2),"&lt;="&amp;AQ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AR88" s="1">
        <f ca="1">SUMIFS(INDIRECT($F$1&amp;$F88&amp;":"&amp;$F88),INDIRECT($F$1&amp;dbP!$D$2&amp;":"&amp;dbP!$D$2),"&gt;="&amp;AR$6,INDIRECT($F$1&amp;dbP!$D$2&amp;":"&amp;dbP!$D$2),"&lt;="&amp;AR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AS88" s="1">
        <f ca="1">SUMIFS(INDIRECT($F$1&amp;$F88&amp;":"&amp;$F88),INDIRECT($F$1&amp;dbP!$D$2&amp;":"&amp;dbP!$D$2),"&gt;="&amp;AS$6,INDIRECT($F$1&amp;dbP!$D$2&amp;":"&amp;dbP!$D$2),"&lt;="&amp;AS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AT88" s="1">
        <f ca="1">SUMIFS(INDIRECT($F$1&amp;$F88&amp;":"&amp;$F88),INDIRECT($F$1&amp;dbP!$D$2&amp;":"&amp;dbP!$D$2),"&gt;="&amp;AT$6,INDIRECT($F$1&amp;dbP!$D$2&amp;":"&amp;dbP!$D$2),"&lt;="&amp;AT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AU88" s="1">
        <f ca="1">SUMIFS(INDIRECT($F$1&amp;$F88&amp;":"&amp;$F88),INDIRECT($F$1&amp;dbP!$D$2&amp;":"&amp;dbP!$D$2),"&gt;="&amp;AU$6,INDIRECT($F$1&amp;dbP!$D$2&amp;":"&amp;dbP!$D$2),"&lt;="&amp;AU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AV88" s="1">
        <f ca="1">SUMIFS(INDIRECT($F$1&amp;$F88&amp;":"&amp;$F88),INDIRECT($F$1&amp;dbP!$D$2&amp;":"&amp;dbP!$D$2),"&gt;="&amp;AV$6,INDIRECT($F$1&amp;dbP!$D$2&amp;":"&amp;dbP!$D$2),"&lt;="&amp;AV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AW88" s="1">
        <f ca="1">SUMIFS(INDIRECT($F$1&amp;$F88&amp;":"&amp;$F88),INDIRECT($F$1&amp;dbP!$D$2&amp;":"&amp;dbP!$D$2),"&gt;="&amp;AW$6,INDIRECT($F$1&amp;dbP!$D$2&amp;":"&amp;dbP!$D$2),"&lt;="&amp;AW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AX88" s="1">
        <f ca="1">SUMIFS(INDIRECT($F$1&amp;$F88&amp;":"&amp;$F88),INDIRECT($F$1&amp;dbP!$D$2&amp;":"&amp;dbP!$D$2),"&gt;="&amp;AX$6,INDIRECT($F$1&amp;dbP!$D$2&amp;":"&amp;dbP!$D$2),"&lt;="&amp;AX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AY88" s="1">
        <f ca="1">SUMIFS(INDIRECT($F$1&amp;$F88&amp;":"&amp;$F88),INDIRECT($F$1&amp;dbP!$D$2&amp;":"&amp;dbP!$D$2),"&gt;="&amp;AY$6,INDIRECT($F$1&amp;dbP!$D$2&amp;":"&amp;dbP!$D$2),"&lt;="&amp;AY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AZ88" s="1">
        <f ca="1">SUMIFS(INDIRECT($F$1&amp;$F88&amp;":"&amp;$F88),INDIRECT($F$1&amp;dbP!$D$2&amp;":"&amp;dbP!$D$2),"&gt;="&amp;AZ$6,INDIRECT($F$1&amp;dbP!$D$2&amp;":"&amp;dbP!$D$2),"&lt;="&amp;AZ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BA88" s="1">
        <f ca="1">SUMIFS(INDIRECT($F$1&amp;$F88&amp;":"&amp;$F88),INDIRECT($F$1&amp;dbP!$D$2&amp;":"&amp;dbP!$D$2),"&gt;="&amp;BA$6,INDIRECT($F$1&amp;dbP!$D$2&amp;":"&amp;dbP!$D$2),"&lt;="&amp;BA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BB88" s="1">
        <f ca="1">SUMIFS(INDIRECT($F$1&amp;$F88&amp;":"&amp;$F88),INDIRECT($F$1&amp;dbP!$D$2&amp;":"&amp;dbP!$D$2),"&gt;="&amp;BB$6,INDIRECT($F$1&amp;dbP!$D$2&amp;":"&amp;dbP!$D$2),"&lt;="&amp;BB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BC88" s="1">
        <f ca="1">SUMIFS(INDIRECT($F$1&amp;$F88&amp;":"&amp;$F88),INDIRECT($F$1&amp;dbP!$D$2&amp;":"&amp;dbP!$D$2),"&gt;="&amp;BC$6,INDIRECT($F$1&amp;dbP!$D$2&amp;":"&amp;dbP!$D$2),"&lt;="&amp;BC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BD88" s="1">
        <f ca="1">SUMIFS(INDIRECT($F$1&amp;$F88&amp;":"&amp;$F88),INDIRECT($F$1&amp;dbP!$D$2&amp;":"&amp;dbP!$D$2),"&gt;="&amp;BD$6,INDIRECT($F$1&amp;dbP!$D$2&amp;":"&amp;dbP!$D$2),"&lt;="&amp;BD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BE88" s="1">
        <f ca="1">SUMIFS(INDIRECT($F$1&amp;$F88&amp;":"&amp;$F88),INDIRECT($F$1&amp;dbP!$D$2&amp;":"&amp;dbP!$D$2),"&gt;="&amp;BE$6,INDIRECT($F$1&amp;dbP!$D$2&amp;":"&amp;dbP!$D$2),"&lt;="&amp;BE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</row>
    <row r="89" spans="2:57" x14ac:dyDescent="0.3">
      <c r="B89" s="1">
        <f>MAX(B$54:B88)+1</f>
        <v>50</v>
      </c>
      <c r="F89" s="1" t="str">
        <f ca="1">INDIRECT($B$1&amp;Items!H$2&amp;$B89)</f>
        <v>Y</v>
      </c>
      <c r="H89" s="13" t="str">
        <f ca="1">INDIRECT($B$1&amp;Items!E$2&amp;$B89)</f>
        <v>Начисление себестоимостных затрат</v>
      </c>
      <c r="I89" s="13" t="str">
        <f ca="1">IF(INDIRECT($B$1&amp;Items!F$2&amp;$B89)="",H89,INDIRECT($B$1&amp;Items!F$2&amp;$B89))</f>
        <v>Начисление затрат этапа-3 бизнес-процесса</v>
      </c>
      <c r="J89" s="1" t="str">
        <f ca="1">IF(INDIRECT($B$1&amp;Items!G$2&amp;$B89)="",IF(H89&lt;&gt;I89,"  "&amp;I89,I89),"    "&amp;INDIRECT($B$1&amp;Items!G$2&amp;$B89))</f>
        <v xml:space="preserve">    Производственные затраты-19</v>
      </c>
      <c r="S89" s="1">
        <f ca="1">SUM($U89:INDIRECT(ADDRESS(ROW(),SUMIFS($1:$1,$5:$5,MAX($5:$5)))))</f>
        <v>1093034.8164059999</v>
      </c>
      <c r="V89" s="1">
        <f ca="1">SUMIFS(INDIRECT($F$1&amp;$F89&amp;":"&amp;$F89),INDIRECT($F$1&amp;dbP!$D$2&amp;":"&amp;dbP!$D$2),"&gt;="&amp;V$6,INDIRECT($F$1&amp;dbP!$D$2&amp;":"&amp;dbP!$D$2),"&lt;="&amp;V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W89" s="1">
        <f ca="1">SUMIFS(INDIRECT($F$1&amp;$F89&amp;":"&amp;$F89),INDIRECT($F$1&amp;dbP!$D$2&amp;":"&amp;dbP!$D$2),"&gt;="&amp;W$6,INDIRECT($F$1&amp;dbP!$D$2&amp;":"&amp;dbP!$D$2),"&lt;="&amp;W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X89" s="1">
        <f ca="1">SUMIFS(INDIRECT($F$1&amp;$F89&amp;":"&amp;$F89),INDIRECT($F$1&amp;dbP!$D$2&amp;":"&amp;dbP!$D$2),"&gt;="&amp;X$6,INDIRECT($F$1&amp;dbP!$D$2&amp;":"&amp;dbP!$D$2),"&lt;="&amp;X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Y89" s="1">
        <f ca="1">SUMIFS(INDIRECT($F$1&amp;$F89&amp;":"&amp;$F89),INDIRECT($F$1&amp;dbP!$D$2&amp;":"&amp;dbP!$D$2),"&gt;="&amp;Y$6,INDIRECT($F$1&amp;dbP!$D$2&amp;":"&amp;dbP!$D$2),"&lt;="&amp;Y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Z89" s="1">
        <f ca="1">SUMIFS(INDIRECT($F$1&amp;$F89&amp;":"&amp;$F89),INDIRECT($F$1&amp;dbP!$D$2&amp;":"&amp;dbP!$D$2),"&gt;="&amp;Z$6,INDIRECT($F$1&amp;dbP!$D$2&amp;":"&amp;dbP!$D$2),"&lt;="&amp;Z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1093034.8164059999</v>
      </c>
      <c r="AA89" s="1">
        <f ca="1">SUMIFS(INDIRECT($F$1&amp;$F89&amp;":"&amp;$F89),INDIRECT($F$1&amp;dbP!$D$2&amp;":"&amp;dbP!$D$2),"&gt;="&amp;AA$6,INDIRECT($F$1&amp;dbP!$D$2&amp;":"&amp;dbP!$D$2),"&lt;="&amp;AA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AB89" s="1">
        <f ca="1">SUMIFS(INDIRECT($F$1&amp;$F89&amp;":"&amp;$F89),INDIRECT($F$1&amp;dbP!$D$2&amp;":"&amp;dbP!$D$2),"&gt;="&amp;AB$6,INDIRECT($F$1&amp;dbP!$D$2&amp;":"&amp;dbP!$D$2),"&lt;="&amp;AB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AC89" s="1">
        <f ca="1">SUMIFS(INDIRECT($F$1&amp;$F89&amp;":"&amp;$F89),INDIRECT($F$1&amp;dbP!$D$2&amp;":"&amp;dbP!$D$2),"&gt;="&amp;AC$6,INDIRECT($F$1&amp;dbP!$D$2&amp;":"&amp;dbP!$D$2),"&lt;="&amp;AC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AD89" s="1">
        <f ca="1">SUMIFS(INDIRECT($F$1&amp;$F89&amp;":"&amp;$F89),INDIRECT($F$1&amp;dbP!$D$2&amp;":"&amp;dbP!$D$2),"&gt;="&amp;AD$6,INDIRECT($F$1&amp;dbP!$D$2&amp;":"&amp;dbP!$D$2),"&lt;="&amp;AD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AE89" s="1">
        <f ca="1">SUMIFS(INDIRECT($F$1&amp;$F89&amp;":"&amp;$F89),INDIRECT($F$1&amp;dbP!$D$2&amp;":"&amp;dbP!$D$2),"&gt;="&amp;AE$6,INDIRECT($F$1&amp;dbP!$D$2&amp;":"&amp;dbP!$D$2),"&lt;="&amp;AE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AF89" s="1">
        <f ca="1">SUMIFS(INDIRECT($F$1&amp;$F89&amp;":"&amp;$F89),INDIRECT($F$1&amp;dbP!$D$2&amp;":"&amp;dbP!$D$2),"&gt;="&amp;AF$6,INDIRECT($F$1&amp;dbP!$D$2&amp;":"&amp;dbP!$D$2),"&lt;="&amp;AF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AG89" s="1">
        <f ca="1">SUMIFS(INDIRECT($F$1&amp;$F89&amp;":"&amp;$F89),INDIRECT($F$1&amp;dbP!$D$2&amp;":"&amp;dbP!$D$2),"&gt;="&amp;AG$6,INDIRECT($F$1&amp;dbP!$D$2&amp;":"&amp;dbP!$D$2),"&lt;="&amp;AG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AH89" s="1">
        <f ca="1">SUMIFS(INDIRECT($F$1&amp;$F89&amp;":"&amp;$F89),INDIRECT($F$1&amp;dbP!$D$2&amp;":"&amp;dbP!$D$2),"&gt;="&amp;AH$6,INDIRECT($F$1&amp;dbP!$D$2&amp;":"&amp;dbP!$D$2),"&lt;="&amp;AH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AI89" s="1">
        <f ca="1">SUMIFS(INDIRECT($F$1&amp;$F89&amp;":"&amp;$F89),INDIRECT($F$1&amp;dbP!$D$2&amp;":"&amp;dbP!$D$2),"&gt;="&amp;AI$6,INDIRECT($F$1&amp;dbP!$D$2&amp;":"&amp;dbP!$D$2),"&lt;="&amp;AI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AJ89" s="1">
        <f ca="1">SUMIFS(INDIRECT($F$1&amp;$F89&amp;":"&amp;$F89),INDIRECT($F$1&amp;dbP!$D$2&amp;":"&amp;dbP!$D$2),"&gt;="&amp;AJ$6,INDIRECT($F$1&amp;dbP!$D$2&amp;":"&amp;dbP!$D$2),"&lt;="&amp;AJ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AK89" s="1">
        <f ca="1">SUMIFS(INDIRECT($F$1&amp;$F89&amp;":"&amp;$F89),INDIRECT($F$1&amp;dbP!$D$2&amp;":"&amp;dbP!$D$2),"&gt;="&amp;AK$6,INDIRECT($F$1&amp;dbP!$D$2&amp;":"&amp;dbP!$D$2),"&lt;="&amp;AK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AL89" s="1">
        <f ca="1">SUMIFS(INDIRECT($F$1&amp;$F89&amp;":"&amp;$F89),INDIRECT($F$1&amp;dbP!$D$2&amp;":"&amp;dbP!$D$2),"&gt;="&amp;AL$6,INDIRECT($F$1&amp;dbP!$D$2&amp;":"&amp;dbP!$D$2),"&lt;="&amp;AL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AM89" s="1">
        <f ca="1">SUMIFS(INDIRECT($F$1&amp;$F89&amp;":"&amp;$F89),INDIRECT($F$1&amp;dbP!$D$2&amp;":"&amp;dbP!$D$2),"&gt;="&amp;AM$6,INDIRECT($F$1&amp;dbP!$D$2&amp;":"&amp;dbP!$D$2),"&lt;="&amp;AM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AN89" s="1">
        <f ca="1">SUMIFS(INDIRECT($F$1&amp;$F89&amp;":"&amp;$F89),INDIRECT($F$1&amp;dbP!$D$2&amp;":"&amp;dbP!$D$2),"&gt;="&amp;AN$6,INDIRECT($F$1&amp;dbP!$D$2&amp;":"&amp;dbP!$D$2),"&lt;="&amp;AN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AO89" s="1">
        <f ca="1">SUMIFS(INDIRECT($F$1&amp;$F89&amp;":"&amp;$F89),INDIRECT($F$1&amp;dbP!$D$2&amp;":"&amp;dbP!$D$2),"&gt;="&amp;AO$6,INDIRECT($F$1&amp;dbP!$D$2&amp;":"&amp;dbP!$D$2),"&lt;="&amp;AO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AP89" s="1">
        <f ca="1">SUMIFS(INDIRECT($F$1&amp;$F89&amp;":"&amp;$F89),INDIRECT($F$1&amp;dbP!$D$2&amp;":"&amp;dbP!$D$2),"&gt;="&amp;AP$6,INDIRECT($F$1&amp;dbP!$D$2&amp;":"&amp;dbP!$D$2),"&lt;="&amp;AP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AQ89" s="1">
        <f ca="1">SUMIFS(INDIRECT($F$1&amp;$F89&amp;":"&amp;$F89),INDIRECT($F$1&amp;dbP!$D$2&amp;":"&amp;dbP!$D$2),"&gt;="&amp;AQ$6,INDIRECT($F$1&amp;dbP!$D$2&amp;":"&amp;dbP!$D$2),"&lt;="&amp;AQ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AR89" s="1">
        <f ca="1">SUMIFS(INDIRECT($F$1&amp;$F89&amp;":"&amp;$F89),INDIRECT($F$1&amp;dbP!$D$2&amp;":"&amp;dbP!$D$2),"&gt;="&amp;AR$6,INDIRECT($F$1&amp;dbP!$D$2&amp;":"&amp;dbP!$D$2),"&lt;="&amp;AR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AS89" s="1">
        <f ca="1">SUMIFS(INDIRECT($F$1&amp;$F89&amp;":"&amp;$F89),INDIRECT($F$1&amp;dbP!$D$2&amp;":"&amp;dbP!$D$2),"&gt;="&amp;AS$6,INDIRECT($F$1&amp;dbP!$D$2&amp;":"&amp;dbP!$D$2),"&lt;="&amp;AS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AT89" s="1">
        <f ca="1">SUMIFS(INDIRECT($F$1&amp;$F89&amp;":"&amp;$F89),INDIRECT($F$1&amp;dbP!$D$2&amp;":"&amp;dbP!$D$2),"&gt;="&amp;AT$6,INDIRECT($F$1&amp;dbP!$D$2&amp;":"&amp;dbP!$D$2),"&lt;="&amp;AT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AU89" s="1">
        <f ca="1">SUMIFS(INDIRECT($F$1&amp;$F89&amp;":"&amp;$F89),INDIRECT($F$1&amp;dbP!$D$2&amp;":"&amp;dbP!$D$2),"&gt;="&amp;AU$6,INDIRECT($F$1&amp;dbP!$D$2&amp;":"&amp;dbP!$D$2),"&lt;="&amp;AU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AV89" s="1">
        <f ca="1">SUMIFS(INDIRECT($F$1&amp;$F89&amp;":"&amp;$F89),INDIRECT($F$1&amp;dbP!$D$2&amp;":"&amp;dbP!$D$2),"&gt;="&amp;AV$6,INDIRECT($F$1&amp;dbP!$D$2&amp;":"&amp;dbP!$D$2),"&lt;="&amp;AV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AW89" s="1">
        <f ca="1">SUMIFS(INDIRECT($F$1&amp;$F89&amp;":"&amp;$F89),INDIRECT($F$1&amp;dbP!$D$2&amp;":"&amp;dbP!$D$2),"&gt;="&amp;AW$6,INDIRECT($F$1&amp;dbP!$D$2&amp;":"&amp;dbP!$D$2),"&lt;="&amp;AW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AX89" s="1">
        <f ca="1">SUMIFS(INDIRECT($F$1&amp;$F89&amp;":"&amp;$F89),INDIRECT($F$1&amp;dbP!$D$2&amp;":"&amp;dbP!$D$2),"&gt;="&amp;AX$6,INDIRECT($F$1&amp;dbP!$D$2&amp;":"&amp;dbP!$D$2),"&lt;="&amp;AX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AY89" s="1">
        <f ca="1">SUMIFS(INDIRECT($F$1&amp;$F89&amp;":"&amp;$F89),INDIRECT($F$1&amp;dbP!$D$2&amp;":"&amp;dbP!$D$2),"&gt;="&amp;AY$6,INDIRECT($F$1&amp;dbP!$D$2&amp;":"&amp;dbP!$D$2),"&lt;="&amp;AY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AZ89" s="1">
        <f ca="1">SUMIFS(INDIRECT($F$1&amp;$F89&amp;":"&amp;$F89),INDIRECT($F$1&amp;dbP!$D$2&amp;":"&amp;dbP!$D$2),"&gt;="&amp;AZ$6,INDIRECT($F$1&amp;dbP!$D$2&amp;":"&amp;dbP!$D$2),"&lt;="&amp;AZ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BA89" s="1">
        <f ca="1">SUMIFS(INDIRECT($F$1&amp;$F89&amp;":"&amp;$F89),INDIRECT($F$1&amp;dbP!$D$2&amp;":"&amp;dbP!$D$2),"&gt;="&amp;BA$6,INDIRECT($F$1&amp;dbP!$D$2&amp;":"&amp;dbP!$D$2),"&lt;="&amp;BA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BB89" s="1">
        <f ca="1">SUMIFS(INDIRECT($F$1&amp;$F89&amp;":"&amp;$F89),INDIRECT($F$1&amp;dbP!$D$2&amp;":"&amp;dbP!$D$2),"&gt;="&amp;BB$6,INDIRECT($F$1&amp;dbP!$D$2&amp;":"&amp;dbP!$D$2),"&lt;="&amp;BB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BC89" s="1">
        <f ca="1">SUMIFS(INDIRECT($F$1&amp;$F89&amp;":"&amp;$F89),INDIRECT($F$1&amp;dbP!$D$2&amp;":"&amp;dbP!$D$2),"&gt;="&amp;BC$6,INDIRECT($F$1&amp;dbP!$D$2&amp;":"&amp;dbP!$D$2),"&lt;="&amp;BC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BD89" s="1">
        <f ca="1">SUMIFS(INDIRECT($F$1&amp;$F89&amp;":"&amp;$F89),INDIRECT($F$1&amp;dbP!$D$2&amp;":"&amp;dbP!$D$2),"&gt;="&amp;BD$6,INDIRECT($F$1&amp;dbP!$D$2&amp;":"&amp;dbP!$D$2),"&lt;="&amp;BD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BE89" s="1">
        <f ca="1">SUMIFS(INDIRECT($F$1&amp;$F89&amp;":"&amp;$F89),INDIRECT($F$1&amp;dbP!$D$2&amp;":"&amp;dbP!$D$2),"&gt;="&amp;BE$6,INDIRECT($F$1&amp;dbP!$D$2&amp;":"&amp;dbP!$D$2),"&lt;="&amp;BE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</row>
    <row r="90" spans="2:57" x14ac:dyDescent="0.3">
      <c r="B90" s="1">
        <f>MAX(B$54:B89)+1</f>
        <v>51</v>
      </c>
      <c r="F90" s="1" t="str">
        <f ca="1">INDIRECT($B$1&amp;Items!H$2&amp;$B90)</f>
        <v>Y</v>
      </c>
      <c r="H90" s="13" t="str">
        <f ca="1">INDIRECT($B$1&amp;Items!E$2&amp;$B90)</f>
        <v>Начисление себестоимостных затрат</v>
      </c>
      <c r="I90" s="13" t="str">
        <f ca="1">IF(INDIRECT($B$1&amp;Items!F$2&amp;$B90)="",H90,INDIRECT($B$1&amp;Items!F$2&amp;$B90))</f>
        <v>Начисление затрат этапа-3 бизнес-процесса</v>
      </c>
      <c r="J90" s="1" t="str">
        <f ca="1">IF(INDIRECT($B$1&amp;Items!G$2&amp;$B90)="",IF(H90&lt;&gt;I90,"  "&amp;I90,I90),"    "&amp;INDIRECT($B$1&amp;Items!G$2&amp;$B90))</f>
        <v xml:space="preserve">    Производственные затраты-20</v>
      </c>
      <c r="S90" s="1">
        <f ca="1">SUM($U90:INDIRECT(ADDRESS(ROW(),SUMIFS($1:$1,$5:$5,MAX($5:$5)))))</f>
        <v>0</v>
      </c>
      <c r="V90" s="1">
        <f ca="1">SUMIFS(INDIRECT($F$1&amp;$F90&amp;":"&amp;$F90),INDIRECT($F$1&amp;dbP!$D$2&amp;":"&amp;dbP!$D$2),"&gt;="&amp;V$6,INDIRECT($F$1&amp;dbP!$D$2&amp;":"&amp;dbP!$D$2),"&lt;="&amp;V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W90" s="1">
        <f ca="1">SUMIFS(INDIRECT($F$1&amp;$F90&amp;":"&amp;$F90),INDIRECT($F$1&amp;dbP!$D$2&amp;":"&amp;dbP!$D$2),"&gt;="&amp;W$6,INDIRECT($F$1&amp;dbP!$D$2&amp;":"&amp;dbP!$D$2),"&lt;="&amp;W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X90" s="1">
        <f ca="1">SUMIFS(INDIRECT($F$1&amp;$F90&amp;":"&amp;$F90),INDIRECT($F$1&amp;dbP!$D$2&amp;":"&amp;dbP!$D$2),"&gt;="&amp;X$6,INDIRECT($F$1&amp;dbP!$D$2&amp;":"&amp;dbP!$D$2),"&lt;="&amp;X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Y90" s="1">
        <f ca="1">SUMIFS(INDIRECT($F$1&amp;$F90&amp;":"&amp;$F90),INDIRECT($F$1&amp;dbP!$D$2&amp;":"&amp;dbP!$D$2),"&gt;="&amp;Y$6,INDIRECT($F$1&amp;dbP!$D$2&amp;":"&amp;dbP!$D$2),"&lt;="&amp;Y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Z90" s="1">
        <f ca="1">SUMIFS(INDIRECT($F$1&amp;$F90&amp;":"&amp;$F90),INDIRECT($F$1&amp;dbP!$D$2&amp;":"&amp;dbP!$D$2),"&gt;="&amp;Z$6,INDIRECT($F$1&amp;dbP!$D$2&amp;":"&amp;dbP!$D$2),"&lt;="&amp;Z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A90" s="1">
        <f ca="1">SUMIFS(INDIRECT($F$1&amp;$F90&amp;":"&amp;$F90),INDIRECT($F$1&amp;dbP!$D$2&amp;":"&amp;dbP!$D$2),"&gt;="&amp;AA$6,INDIRECT($F$1&amp;dbP!$D$2&amp;":"&amp;dbP!$D$2),"&lt;="&amp;AA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B90" s="1">
        <f ca="1">SUMIFS(INDIRECT($F$1&amp;$F90&amp;":"&amp;$F90),INDIRECT($F$1&amp;dbP!$D$2&amp;":"&amp;dbP!$D$2),"&gt;="&amp;AB$6,INDIRECT($F$1&amp;dbP!$D$2&amp;":"&amp;dbP!$D$2),"&lt;="&amp;AB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C90" s="1">
        <f ca="1">SUMIFS(INDIRECT($F$1&amp;$F90&amp;":"&amp;$F90),INDIRECT($F$1&amp;dbP!$D$2&amp;":"&amp;dbP!$D$2),"&gt;="&amp;AC$6,INDIRECT($F$1&amp;dbP!$D$2&amp;":"&amp;dbP!$D$2),"&lt;="&amp;AC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D90" s="1">
        <f ca="1">SUMIFS(INDIRECT($F$1&amp;$F90&amp;":"&amp;$F90),INDIRECT($F$1&amp;dbP!$D$2&amp;":"&amp;dbP!$D$2),"&gt;="&amp;AD$6,INDIRECT($F$1&amp;dbP!$D$2&amp;":"&amp;dbP!$D$2),"&lt;="&amp;AD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E90" s="1">
        <f ca="1">SUMIFS(INDIRECT($F$1&amp;$F90&amp;":"&amp;$F90),INDIRECT($F$1&amp;dbP!$D$2&amp;":"&amp;dbP!$D$2),"&gt;="&amp;AE$6,INDIRECT($F$1&amp;dbP!$D$2&amp;":"&amp;dbP!$D$2),"&lt;="&amp;AE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F90" s="1">
        <f ca="1">SUMIFS(INDIRECT($F$1&amp;$F90&amp;":"&amp;$F90),INDIRECT($F$1&amp;dbP!$D$2&amp;":"&amp;dbP!$D$2),"&gt;="&amp;AF$6,INDIRECT($F$1&amp;dbP!$D$2&amp;":"&amp;dbP!$D$2),"&lt;="&amp;AF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G90" s="1">
        <f ca="1">SUMIFS(INDIRECT($F$1&amp;$F90&amp;":"&amp;$F90),INDIRECT($F$1&amp;dbP!$D$2&amp;":"&amp;dbP!$D$2),"&gt;="&amp;AG$6,INDIRECT($F$1&amp;dbP!$D$2&amp;":"&amp;dbP!$D$2),"&lt;="&amp;AG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H90" s="1">
        <f ca="1">SUMIFS(INDIRECT($F$1&amp;$F90&amp;":"&amp;$F90),INDIRECT($F$1&amp;dbP!$D$2&amp;":"&amp;dbP!$D$2),"&gt;="&amp;AH$6,INDIRECT($F$1&amp;dbP!$D$2&amp;":"&amp;dbP!$D$2),"&lt;="&amp;AH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I90" s="1">
        <f ca="1">SUMIFS(INDIRECT($F$1&amp;$F90&amp;":"&amp;$F90),INDIRECT($F$1&amp;dbP!$D$2&amp;":"&amp;dbP!$D$2),"&gt;="&amp;AI$6,INDIRECT($F$1&amp;dbP!$D$2&amp;":"&amp;dbP!$D$2),"&lt;="&amp;AI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J90" s="1">
        <f ca="1">SUMIFS(INDIRECT($F$1&amp;$F90&amp;":"&amp;$F90),INDIRECT($F$1&amp;dbP!$D$2&amp;":"&amp;dbP!$D$2),"&gt;="&amp;AJ$6,INDIRECT($F$1&amp;dbP!$D$2&amp;":"&amp;dbP!$D$2),"&lt;="&amp;AJ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K90" s="1">
        <f ca="1">SUMIFS(INDIRECT($F$1&amp;$F90&amp;":"&amp;$F90),INDIRECT($F$1&amp;dbP!$D$2&amp;":"&amp;dbP!$D$2),"&gt;="&amp;AK$6,INDIRECT($F$1&amp;dbP!$D$2&amp;":"&amp;dbP!$D$2),"&lt;="&amp;AK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L90" s="1">
        <f ca="1">SUMIFS(INDIRECT($F$1&amp;$F90&amp;":"&amp;$F90),INDIRECT($F$1&amp;dbP!$D$2&amp;":"&amp;dbP!$D$2),"&gt;="&amp;AL$6,INDIRECT($F$1&amp;dbP!$D$2&amp;":"&amp;dbP!$D$2),"&lt;="&amp;AL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M90" s="1">
        <f ca="1">SUMIFS(INDIRECT($F$1&amp;$F90&amp;":"&amp;$F90),INDIRECT($F$1&amp;dbP!$D$2&amp;":"&amp;dbP!$D$2),"&gt;="&amp;AM$6,INDIRECT($F$1&amp;dbP!$D$2&amp;":"&amp;dbP!$D$2),"&lt;="&amp;AM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N90" s="1">
        <f ca="1">SUMIFS(INDIRECT($F$1&amp;$F90&amp;":"&amp;$F90),INDIRECT($F$1&amp;dbP!$D$2&amp;":"&amp;dbP!$D$2),"&gt;="&amp;AN$6,INDIRECT($F$1&amp;dbP!$D$2&amp;":"&amp;dbP!$D$2),"&lt;="&amp;AN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O90" s="1">
        <f ca="1">SUMIFS(INDIRECT($F$1&amp;$F90&amp;":"&amp;$F90),INDIRECT($F$1&amp;dbP!$D$2&amp;":"&amp;dbP!$D$2),"&gt;="&amp;AO$6,INDIRECT($F$1&amp;dbP!$D$2&amp;":"&amp;dbP!$D$2),"&lt;="&amp;AO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P90" s="1">
        <f ca="1">SUMIFS(INDIRECT($F$1&amp;$F90&amp;":"&amp;$F90),INDIRECT($F$1&amp;dbP!$D$2&amp;":"&amp;dbP!$D$2),"&gt;="&amp;AP$6,INDIRECT($F$1&amp;dbP!$D$2&amp;":"&amp;dbP!$D$2),"&lt;="&amp;AP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Q90" s="1">
        <f ca="1">SUMIFS(INDIRECT($F$1&amp;$F90&amp;":"&amp;$F90),INDIRECT($F$1&amp;dbP!$D$2&amp;":"&amp;dbP!$D$2),"&gt;="&amp;AQ$6,INDIRECT($F$1&amp;dbP!$D$2&amp;":"&amp;dbP!$D$2),"&lt;="&amp;AQ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R90" s="1">
        <f ca="1">SUMIFS(INDIRECT($F$1&amp;$F90&amp;":"&amp;$F90),INDIRECT($F$1&amp;dbP!$D$2&amp;":"&amp;dbP!$D$2),"&gt;="&amp;AR$6,INDIRECT($F$1&amp;dbP!$D$2&amp;":"&amp;dbP!$D$2),"&lt;="&amp;AR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S90" s="1">
        <f ca="1">SUMIFS(INDIRECT($F$1&amp;$F90&amp;":"&amp;$F90),INDIRECT($F$1&amp;dbP!$D$2&amp;":"&amp;dbP!$D$2),"&gt;="&amp;AS$6,INDIRECT($F$1&amp;dbP!$D$2&amp;":"&amp;dbP!$D$2),"&lt;="&amp;AS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T90" s="1">
        <f ca="1">SUMIFS(INDIRECT($F$1&amp;$F90&amp;":"&amp;$F90),INDIRECT($F$1&amp;dbP!$D$2&amp;":"&amp;dbP!$D$2),"&gt;="&amp;AT$6,INDIRECT($F$1&amp;dbP!$D$2&amp;":"&amp;dbP!$D$2),"&lt;="&amp;AT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U90" s="1">
        <f ca="1">SUMIFS(INDIRECT($F$1&amp;$F90&amp;":"&amp;$F90),INDIRECT($F$1&amp;dbP!$D$2&amp;":"&amp;dbP!$D$2),"&gt;="&amp;AU$6,INDIRECT($F$1&amp;dbP!$D$2&amp;":"&amp;dbP!$D$2),"&lt;="&amp;AU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V90" s="1">
        <f ca="1">SUMIFS(INDIRECT($F$1&amp;$F90&amp;":"&amp;$F90),INDIRECT($F$1&amp;dbP!$D$2&amp;":"&amp;dbP!$D$2),"&gt;="&amp;AV$6,INDIRECT($F$1&amp;dbP!$D$2&amp;":"&amp;dbP!$D$2),"&lt;="&amp;AV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W90" s="1">
        <f ca="1">SUMIFS(INDIRECT($F$1&amp;$F90&amp;":"&amp;$F90),INDIRECT($F$1&amp;dbP!$D$2&amp;":"&amp;dbP!$D$2),"&gt;="&amp;AW$6,INDIRECT($F$1&amp;dbP!$D$2&amp;":"&amp;dbP!$D$2),"&lt;="&amp;AW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X90" s="1">
        <f ca="1">SUMIFS(INDIRECT($F$1&amp;$F90&amp;":"&amp;$F90),INDIRECT($F$1&amp;dbP!$D$2&amp;":"&amp;dbP!$D$2),"&gt;="&amp;AX$6,INDIRECT($F$1&amp;dbP!$D$2&amp;":"&amp;dbP!$D$2),"&lt;="&amp;AX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Y90" s="1">
        <f ca="1">SUMIFS(INDIRECT($F$1&amp;$F90&amp;":"&amp;$F90),INDIRECT($F$1&amp;dbP!$D$2&amp;":"&amp;dbP!$D$2),"&gt;="&amp;AY$6,INDIRECT($F$1&amp;dbP!$D$2&amp;":"&amp;dbP!$D$2),"&lt;="&amp;AY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Z90" s="1">
        <f ca="1">SUMIFS(INDIRECT($F$1&amp;$F90&amp;":"&amp;$F90),INDIRECT($F$1&amp;dbP!$D$2&amp;":"&amp;dbP!$D$2),"&gt;="&amp;AZ$6,INDIRECT($F$1&amp;dbP!$D$2&amp;":"&amp;dbP!$D$2),"&lt;="&amp;AZ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BA90" s="1">
        <f ca="1">SUMIFS(INDIRECT($F$1&amp;$F90&amp;":"&amp;$F90),INDIRECT($F$1&amp;dbP!$D$2&amp;":"&amp;dbP!$D$2),"&gt;="&amp;BA$6,INDIRECT($F$1&amp;dbP!$D$2&amp;":"&amp;dbP!$D$2),"&lt;="&amp;BA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BB90" s="1">
        <f ca="1">SUMIFS(INDIRECT($F$1&amp;$F90&amp;":"&amp;$F90),INDIRECT($F$1&amp;dbP!$D$2&amp;":"&amp;dbP!$D$2),"&gt;="&amp;BB$6,INDIRECT($F$1&amp;dbP!$D$2&amp;":"&amp;dbP!$D$2),"&lt;="&amp;BB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BC90" s="1">
        <f ca="1">SUMIFS(INDIRECT($F$1&amp;$F90&amp;":"&amp;$F90),INDIRECT($F$1&amp;dbP!$D$2&amp;":"&amp;dbP!$D$2),"&gt;="&amp;BC$6,INDIRECT($F$1&amp;dbP!$D$2&amp;":"&amp;dbP!$D$2),"&lt;="&amp;BC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BD90" s="1">
        <f ca="1">SUMIFS(INDIRECT($F$1&amp;$F90&amp;":"&amp;$F90),INDIRECT($F$1&amp;dbP!$D$2&amp;":"&amp;dbP!$D$2),"&gt;="&amp;BD$6,INDIRECT($F$1&amp;dbP!$D$2&amp;":"&amp;dbP!$D$2),"&lt;="&amp;BD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BE90" s="1">
        <f ca="1">SUMIFS(INDIRECT($F$1&amp;$F90&amp;":"&amp;$F90),INDIRECT($F$1&amp;dbP!$D$2&amp;":"&amp;dbP!$D$2),"&gt;="&amp;BE$6,INDIRECT($F$1&amp;dbP!$D$2&amp;":"&amp;dbP!$D$2),"&lt;="&amp;BE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</row>
    <row r="91" spans="2:57" x14ac:dyDescent="0.3">
      <c r="B91" s="1">
        <f>MAX(B$54:B90)+1</f>
        <v>52</v>
      </c>
      <c r="F91" s="1" t="str">
        <f ca="1">INDIRECT($B$1&amp;Items!H$2&amp;$B91)</f>
        <v>Y</v>
      </c>
      <c r="H91" s="13" t="str">
        <f ca="1">INDIRECT($B$1&amp;Items!E$2&amp;$B91)</f>
        <v>Начисление себестоимостных затрат</v>
      </c>
      <c r="I91" s="13" t="str">
        <f ca="1">IF(INDIRECT($B$1&amp;Items!F$2&amp;$B91)="",H91,INDIRECT($B$1&amp;Items!F$2&amp;$B91))</f>
        <v>Начисление затрат этапа-3 бизнес-процесса</v>
      </c>
      <c r="J91" s="1" t="str">
        <f ca="1">IF(INDIRECT($B$1&amp;Items!G$2&amp;$B91)="",IF(H91&lt;&gt;I91,"  "&amp;I91,I91),"    "&amp;INDIRECT($B$1&amp;Items!G$2&amp;$B91))</f>
        <v xml:space="preserve">    Производственные затраты-21</v>
      </c>
      <c r="S91" s="1">
        <f ca="1">SUM($U91:INDIRECT(ADDRESS(ROW(),SUMIFS($1:$1,$5:$5,MAX($5:$5)))))</f>
        <v>0</v>
      </c>
      <c r="V91" s="1">
        <f ca="1">SUMIFS(INDIRECT($F$1&amp;$F91&amp;":"&amp;$F91),INDIRECT($F$1&amp;dbP!$D$2&amp;":"&amp;dbP!$D$2),"&gt;="&amp;V$6,INDIRECT($F$1&amp;dbP!$D$2&amp;":"&amp;dbP!$D$2),"&lt;="&amp;V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W91" s="1">
        <f ca="1">SUMIFS(INDIRECT($F$1&amp;$F91&amp;":"&amp;$F91),INDIRECT($F$1&amp;dbP!$D$2&amp;":"&amp;dbP!$D$2),"&gt;="&amp;W$6,INDIRECT($F$1&amp;dbP!$D$2&amp;":"&amp;dbP!$D$2),"&lt;="&amp;W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X91" s="1">
        <f ca="1">SUMIFS(INDIRECT($F$1&amp;$F91&amp;":"&amp;$F91),INDIRECT($F$1&amp;dbP!$D$2&amp;":"&amp;dbP!$D$2),"&gt;="&amp;X$6,INDIRECT($F$1&amp;dbP!$D$2&amp;":"&amp;dbP!$D$2),"&lt;="&amp;X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Y91" s="1">
        <f ca="1">SUMIFS(INDIRECT($F$1&amp;$F91&amp;":"&amp;$F91),INDIRECT($F$1&amp;dbP!$D$2&amp;":"&amp;dbP!$D$2),"&gt;="&amp;Y$6,INDIRECT($F$1&amp;dbP!$D$2&amp;":"&amp;dbP!$D$2),"&lt;="&amp;Y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Z91" s="1">
        <f ca="1">SUMIFS(INDIRECT($F$1&amp;$F91&amp;":"&amp;$F91),INDIRECT($F$1&amp;dbP!$D$2&amp;":"&amp;dbP!$D$2),"&gt;="&amp;Z$6,INDIRECT($F$1&amp;dbP!$D$2&amp;":"&amp;dbP!$D$2),"&lt;="&amp;Z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A91" s="1">
        <f ca="1">SUMIFS(INDIRECT($F$1&amp;$F91&amp;":"&amp;$F91),INDIRECT($F$1&amp;dbP!$D$2&amp;":"&amp;dbP!$D$2),"&gt;="&amp;AA$6,INDIRECT($F$1&amp;dbP!$D$2&amp;":"&amp;dbP!$D$2),"&lt;="&amp;AA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B91" s="1">
        <f ca="1">SUMIFS(INDIRECT($F$1&amp;$F91&amp;":"&amp;$F91),INDIRECT($F$1&amp;dbP!$D$2&amp;":"&amp;dbP!$D$2),"&gt;="&amp;AB$6,INDIRECT($F$1&amp;dbP!$D$2&amp;":"&amp;dbP!$D$2),"&lt;="&amp;AB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C91" s="1">
        <f ca="1">SUMIFS(INDIRECT($F$1&amp;$F91&amp;":"&amp;$F91),INDIRECT($F$1&amp;dbP!$D$2&amp;":"&amp;dbP!$D$2),"&gt;="&amp;AC$6,INDIRECT($F$1&amp;dbP!$D$2&amp;":"&amp;dbP!$D$2),"&lt;="&amp;AC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D91" s="1">
        <f ca="1">SUMIFS(INDIRECT($F$1&amp;$F91&amp;":"&amp;$F91),INDIRECT($F$1&amp;dbP!$D$2&amp;":"&amp;dbP!$D$2),"&gt;="&amp;AD$6,INDIRECT($F$1&amp;dbP!$D$2&amp;":"&amp;dbP!$D$2),"&lt;="&amp;AD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E91" s="1">
        <f ca="1">SUMIFS(INDIRECT($F$1&amp;$F91&amp;":"&amp;$F91),INDIRECT($F$1&amp;dbP!$D$2&amp;":"&amp;dbP!$D$2),"&gt;="&amp;AE$6,INDIRECT($F$1&amp;dbP!$D$2&amp;":"&amp;dbP!$D$2),"&lt;="&amp;AE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F91" s="1">
        <f ca="1">SUMIFS(INDIRECT($F$1&amp;$F91&amp;":"&amp;$F91),INDIRECT($F$1&amp;dbP!$D$2&amp;":"&amp;dbP!$D$2),"&gt;="&amp;AF$6,INDIRECT($F$1&amp;dbP!$D$2&amp;":"&amp;dbP!$D$2),"&lt;="&amp;AF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G91" s="1">
        <f ca="1">SUMIFS(INDIRECT($F$1&amp;$F91&amp;":"&amp;$F91),INDIRECT($F$1&amp;dbP!$D$2&amp;":"&amp;dbP!$D$2),"&gt;="&amp;AG$6,INDIRECT($F$1&amp;dbP!$D$2&amp;":"&amp;dbP!$D$2),"&lt;="&amp;AG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H91" s="1">
        <f ca="1">SUMIFS(INDIRECT($F$1&amp;$F91&amp;":"&amp;$F91),INDIRECT($F$1&amp;dbP!$D$2&amp;":"&amp;dbP!$D$2),"&gt;="&amp;AH$6,INDIRECT($F$1&amp;dbP!$D$2&amp;":"&amp;dbP!$D$2),"&lt;="&amp;AH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I91" s="1">
        <f ca="1">SUMIFS(INDIRECT($F$1&amp;$F91&amp;":"&amp;$F91),INDIRECT($F$1&amp;dbP!$D$2&amp;":"&amp;dbP!$D$2),"&gt;="&amp;AI$6,INDIRECT($F$1&amp;dbP!$D$2&amp;":"&amp;dbP!$D$2),"&lt;="&amp;AI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J91" s="1">
        <f ca="1">SUMIFS(INDIRECT($F$1&amp;$F91&amp;":"&amp;$F91),INDIRECT($F$1&amp;dbP!$D$2&amp;":"&amp;dbP!$D$2),"&gt;="&amp;AJ$6,INDIRECT($F$1&amp;dbP!$D$2&amp;":"&amp;dbP!$D$2),"&lt;="&amp;AJ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K91" s="1">
        <f ca="1">SUMIFS(INDIRECT($F$1&amp;$F91&amp;":"&amp;$F91),INDIRECT($F$1&amp;dbP!$D$2&amp;":"&amp;dbP!$D$2),"&gt;="&amp;AK$6,INDIRECT($F$1&amp;dbP!$D$2&amp;":"&amp;dbP!$D$2),"&lt;="&amp;AK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L91" s="1">
        <f ca="1">SUMIFS(INDIRECT($F$1&amp;$F91&amp;":"&amp;$F91),INDIRECT($F$1&amp;dbP!$D$2&amp;":"&amp;dbP!$D$2),"&gt;="&amp;AL$6,INDIRECT($F$1&amp;dbP!$D$2&amp;":"&amp;dbP!$D$2),"&lt;="&amp;AL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M91" s="1">
        <f ca="1">SUMIFS(INDIRECT($F$1&amp;$F91&amp;":"&amp;$F91),INDIRECT($F$1&amp;dbP!$D$2&amp;":"&amp;dbP!$D$2),"&gt;="&amp;AM$6,INDIRECT($F$1&amp;dbP!$D$2&amp;":"&amp;dbP!$D$2),"&lt;="&amp;AM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N91" s="1">
        <f ca="1">SUMIFS(INDIRECT($F$1&amp;$F91&amp;":"&amp;$F91),INDIRECT($F$1&amp;dbP!$D$2&amp;":"&amp;dbP!$D$2),"&gt;="&amp;AN$6,INDIRECT($F$1&amp;dbP!$D$2&amp;":"&amp;dbP!$D$2),"&lt;="&amp;AN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O91" s="1">
        <f ca="1">SUMIFS(INDIRECT($F$1&amp;$F91&amp;":"&amp;$F91),INDIRECT($F$1&amp;dbP!$D$2&amp;":"&amp;dbP!$D$2),"&gt;="&amp;AO$6,INDIRECT($F$1&amp;dbP!$D$2&amp;":"&amp;dbP!$D$2),"&lt;="&amp;AO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P91" s="1">
        <f ca="1">SUMIFS(INDIRECT($F$1&amp;$F91&amp;":"&amp;$F91),INDIRECT($F$1&amp;dbP!$D$2&amp;":"&amp;dbP!$D$2),"&gt;="&amp;AP$6,INDIRECT($F$1&amp;dbP!$D$2&amp;":"&amp;dbP!$D$2),"&lt;="&amp;AP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Q91" s="1">
        <f ca="1">SUMIFS(INDIRECT($F$1&amp;$F91&amp;":"&amp;$F91),INDIRECT($F$1&amp;dbP!$D$2&amp;":"&amp;dbP!$D$2),"&gt;="&amp;AQ$6,INDIRECT($F$1&amp;dbP!$D$2&amp;":"&amp;dbP!$D$2),"&lt;="&amp;AQ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R91" s="1">
        <f ca="1">SUMIFS(INDIRECT($F$1&amp;$F91&amp;":"&amp;$F91),INDIRECT($F$1&amp;dbP!$D$2&amp;":"&amp;dbP!$D$2),"&gt;="&amp;AR$6,INDIRECT($F$1&amp;dbP!$D$2&amp;":"&amp;dbP!$D$2),"&lt;="&amp;AR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S91" s="1">
        <f ca="1">SUMIFS(INDIRECT($F$1&amp;$F91&amp;":"&amp;$F91),INDIRECT($F$1&amp;dbP!$D$2&amp;":"&amp;dbP!$D$2),"&gt;="&amp;AS$6,INDIRECT($F$1&amp;dbP!$D$2&amp;":"&amp;dbP!$D$2),"&lt;="&amp;AS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T91" s="1">
        <f ca="1">SUMIFS(INDIRECT($F$1&amp;$F91&amp;":"&amp;$F91),INDIRECT($F$1&amp;dbP!$D$2&amp;":"&amp;dbP!$D$2),"&gt;="&amp;AT$6,INDIRECT($F$1&amp;dbP!$D$2&amp;":"&amp;dbP!$D$2),"&lt;="&amp;AT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U91" s="1">
        <f ca="1">SUMIFS(INDIRECT($F$1&amp;$F91&amp;":"&amp;$F91),INDIRECT($F$1&amp;dbP!$D$2&amp;":"&amp;dbP!$D$2),"&gt;="&amp;AU$6,INDIRECT($F$1&amp;dbP!$D$2&amp;":"&amp;dbP!$D$2),"&lt;="&amp;AU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V91" s="1">
        <f ca="1">SUMIFS(INDIRECT($F$1&amp;$F91&amp;":"&amp;$F91),INDIRECT($F$1&amp;dbP!$D$2&amp;":"&amp;dbP!$D$2),"&gt;="&amp;AV$6,INDIRECT($F$1&amp;dbP!$D$2&amp;":"&amp;dbP!$D$2),"&lt;="&amp;AV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W91" s="1">
        <f ca="1">SUMIFS(INDIRECT($F$1&amp;$F91&amp;":"&amp;$F91),INDIRECT($F$1&amp;dbP!$D$2&amp;":"&amp;dbP!$D$2),"&gt;="&amp;AW$6,INDIRECT($F$1&amp;dbP!$D$2&amp;":"&amp;dbP!$D$2),"&lt;="&amp;AW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X91" s="1">
        <f ca="1">SUMIFS(INDIRECT($F$1&amp;$F91&amp;":"&amp;$F91),INDIRECT($F$1&amp;dbP!$D$2&amp;":"&amp;dbP!$D$2),"&gt;="&amp;AX$6,INDIRECT($F$1&amp;dbP!$D$2&amp;":"&amp;dbP!$D$2),"&lt;="&amp;AX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Y91" s="1">
        <f ca="1">SUMIFS(INDIRECT($F$1&amp;$F91&amp;":"&amp;$F91),INDIRECT($F$1&amp;dbP!$D$2&amp;":"&amp;dbP!$D$2),"&gt;="&amp;AY$6,INDIRECT($F$1&amp;dbP!$D$2&amp;":"&amp;dbP!$D$2),"&lt;="&amp;AY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Z91" s="1">
        <f ca="1">SUMIFS(INDIRECT($F$1&amp;$F91&amp;":"&amp;$F91),INDIRECT($F$1&amp;dbP!$D$2&amp;":"&amp;dbP!$D$2),"&gt;="&amp;AZ$6,INDIRECT($F$1&amp;dbP!$D$2&amp;":"&amp;dbP!$D$2),"&lt;="&amp;AZ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BA91" s="1">
        <f ca="1">SUMIFS(INDIRECT($F$1&amp;$F91&amp;":"&amp;$F91),INDIRECT($F$1&amp;dbP!$D$2&amp;":"&amp;dbP!$D$2),"&gt;="&amp;BA$6,INDIRECT($F$1&amp;dbP!$D$2&amp;":"&amp;dbP!$D$2),"&lt;="&amp;BA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BB91" s="1">
        <f ca="1">SUMIFS(INDIRECT($F$1&amp;$F91&amp;":"&amp;$F91),INDIRECT($F$1&amp;dbP!$D$2&amp;":"&amp;dbP!$D$2),"&gt;="&amp;BB$6,INDIRECT($F$1&amp;dbP!$D$2&amp;":"&amp;dbP!$D$2),"&lt;="&amp;BB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BC91" s="1">
        <f ca="1">SUMIFS(INDIRECT($F$1&amp;$F91&amp;":"&amp;$F91),INDIRECT($F$1&amp;dbP!$D$2&amp;":"&amp;dbP!$D$2),"&gt;="&amp;BC$6,INDIRECT($F$1&amp;dbP!$D$2&amp;":"&amp;dbP!$D$2),"&lt;="&amp;BC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BD91" s="1">
        <f ca="1">SUMIFS(INDIRECT($F$1&amp;$F91&amp;":"&amp;$F91),INDIRECT($F$1&amp;dbP!$D$2&amp;":"&amp;dbP!$D$2),"&gt;="&amp;BD$6,INDIRECT($F$1&amp;dbP!$D$2&amp;":"&amp;dbP!$D$2),"&lt;="&amp;BD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BE91" s="1">
        <f ca="1">SUMIFS(INDIRECT($F$1&amp;$F91&amp;":"&amp;$F91),INDIRECT($F$1&amp;dbP!$D$2&amp;":"&amp;dbP!$D$2),"&gt;="&amp;BE$6,INDIRECT($F$1&amp;dbP!$D$2&amp;":"&amp;dbP!$D$2),"&lt;="&amp;BE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</row>
    <row r="92" spans="2:57" x14ac:dyDescent="0.3">
      <c r="B92" s="1">
        <f>MAX(B$54:B91)+1</f>
        <v>53</v>
      </c>
      <c r="F92" s="1" t="str">
        <f ca="1">INDIRECT($B$1&amp;Items!H$2&amp;$B92)</f>
        <v>Y</v>
      </c>
      <c r="H92" s="13" t="str">
        <f ca="1">INDIRECT($B$1&amp;Items!E$2&amp;$B92)</f>
        <v>Начисление себестоимостных затрат</v>
      </c>
      <c r="I92" s="13" t="str">
        <f ca="1">IF(INDIRECT($B$1&amp;Items!F$2&amp;$B92)="",H92,INDIRECT($B$1&amp;Items!F$2&amp;$B92))</f>
        <v>Начисление затрат этапа-3 бизнес-процесса</v>
      </c>
      <c r="J92" s="1" t="str">
        <f ca="1">IF(INDIRECT($B$1&amp;Items!G$2&amp;$B92)="",IF(H92&lt;&gt;I92,"  "&amp;I92,I92),"    "&amp;INDIRECT($B$1&amp;Items!G$2&amp;$B92))</f>
        <v xml:space="preserve">    Производственные затраты-22</v>
      </c>
      <c r="S92" s="1">
        <f ca="1">SUM($U92:INDIRECT(ADDRESS(ROW(),SUMIFS($1:$1,$5:$5,MAX($5:$5)))))</f>
        <v>0</v>
      </c>
      <c r="V92" s="1">
        <f ca="1">SUMIFS(INDIRECT($F$1&amp;$F92&amp;":"&amp;$F92),INDIRECT($F$1&amp;dbP!$D$2&amp;":"&amp;dbP!$D$2),"&gt;="&amp;V$6,INDIRECT($F$1&amp;dbP!$D$2&amp;":"&amp;dbP!$D$2),"&lt;="&amp;V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W92" s="1">
        <f ca="1">SUMIFS(INDIRECT($F$1&amp;$F92&amp;":"&amp;$F92),INDIRECT($F$1&amp;dbP!$D$2&amp;":"&amp;dbP!$D$2),"&gt;="&amp;W$6,INDIRECT($F$1&amp;dbP!$D$2&amp;":"&amp;dbP!$D$2),"&lt;="&amp;W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X92" s="1">
        <f ca="1">SUMIFS(INDIRECT($F$1&amp;$F92&amp;":"&amp;$F92),INDIRECT($F$1&amp;dbP!$D$2&amp;":"&amp;dbP!$D$2),"&gt;="&amp;X$6,INDIRECT($F$1&amp;dbP!$D$2&amp;":"&amp;dbP!$D$2),"&lt;="&amp;X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Y92" s="1">
        <f ca="1">SUMIFS(INDIRECT($F$1&amp;$F92&amp;":"&amp;$F92),INDIRECT($F$1&amp;dbP!$D$2&amp;":"&amp;dbP!$D$2),"&gt;="&amp;Y$6,INDIRECT($F$1&amp;dbP!$D$2&amp;":"&amp;dbP!$D$2),"&lt;="&amp;Y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Z92" s="1">
        <f ca="1">SUMIFS(INDIRECT($F$1&amp;$F92&amp;":"&amp;$F92),INDIRECT($F$1&amp;dbP!$D$2&amp;":"&amp;dbP!$D$2),"&gt;="&amp;Z$6,INDIRECT($F$1&amp;dbP!$D$2&amp;":"&amp;dbP!$D$2),"&lt;="&amp;Z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AA92" s="1">
        <f ca="1">SUMIFS(INDIRECT($F$1&amp;$F92&amp;":"&amp;$F92),INDIRECT($F$1&amp;dbP!$D$2&amp;":"&amp;dbP!$D$2),"&gt;="&amp;AA$6,INDIRECT($F$1&amp;dbP!$D$2&amp;":"&amp;dbP!$D$2),"&lt;="&amp;AA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AB92" s="1">
        <f ca="1">SUMIFS(INDIRECT($F$1&amp;$F92&amp;":"&amp;$F92),INDIRECT($F$1&amp;dbP!$D$2&amp;":"&amp;dbP!$D$2),"&gt;="&amp;AB$6,INDIRECT($F$1&amp;dbP!$D$2&amp;":"&amp;dbP!$D$2),"&lt;="&amp;AB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AC92" s="1">
        <f ca="1">SUMIFS(INDIRECT($F$1&amp;$F92&amp;":"&amp;$F92),INDIRECT($F$1&amp;dbP!$D$2&amp;":"&amp;dbP!$D$2),"&gt;="&amp;AC$6,INDIRECT($F$1&amp;dbP!$D$2&amp;":"&amp;dbP!$D$2),"&lt;="&amp;AC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AD92" s="1">
        <f ca="1">SUMIFS(INDIRECT($F$1&amp;$F92&amp;":"&amp;$F92),INDIRECT($F$1&amp;dbP!$D$2&amp;":"&amp;dbP!$D$2),"&gt;="&amp;AD$6,INDIRECT($F$1&amp;dbP!$D$2&amp;":"&amp;dbP!$D$2),"&lt;="&amp;AD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AE92" s="1">
        <f ca="1">SUMIFS(INDIRECT($F$1&amp;$F92&amp;":"&amp;$F92),INDIRECT($F$1&amp;dbP!$D$2&amp;":"&amp;dbP!$D$2),"&gt;="&amp;AE$6,INDIRECT($F$1&amp;dbP!$D$2&amp;":"&amp;dbP!$D$2),"&lt;="&amp;AE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AF92" s="1">
        <f ca="1">SUMIFS(INDIRECT($F$1&amp;$F92&amp;":"&amp;$F92),INDIRECT($F$1&amp;dbP!$D$2&amp;":"&amp;dbP!$D$2),"&gt;="&amp;AF$6,INDIRECT($F$1&amp;dbP!$D$2&amp;":"&amp;dbP!$D$2),"&lt;="&amp;AF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AG92" s="1">
        <f ca="1">SUMIFS(INDIRECT($F$1&amp;$F92&amp;":"&amp;$F92),INDIRECT($F$1&amp;dbP!$D$2&amp;":"&amp;dbP!$D$2),"&gt;="&amp;AG$6,INDIRECT($F$1&amp;dbP!$D$2&amp;":"&amp;dbP!$D$2),"&lt;="&amp;AG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AH92" s="1">
        <f ca="1">SUMIFS(INDIRECT($F$1&amp;$F92&amp;":"&amp;$F92),INDIRECT($F$1&amp;dbP!$D$2&amp;":"&amp;dbP!$D$2),"&gt;="&amp;AH$6,INDIRECT($F$1&amp;dbP!$D$2&amp;":"&amp;dbP!$D$2),"&lt;="&amp;AH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AI92" s="1">
        <f ca="1">SUMIFS(INDIRECT($F$1&amp;$F92&amp;":"&amp;$F92),INDIRECT($F$1&amp;dbP!$D$2&amp;":"&amp;dbP!$D$2),"&gt;="&amp;AI$6,INDIRECT($F$1&amp;dbP!$D$2&amp;":"&amp;dbP!$D$2),"&lt;="&amp;AI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AJ92" s="1">
        <f ca="1">SUMIFS(INDIRECT($F$1&amp;$F92&amp;":"&amp;$F92),INDIRECT($F$1&amp;dbP!$D$2&amp;":"&amp;dbP!$D$2),"&gt;="&amp;AJ$6,INDIRECT($F$1&amp;dbP!$D$2&amp;":"&amp;dbP!$D$2),"&lt;="&amp;AJ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AK92" s="1">
        <f ca="1">SUMIFS(INDIRECT($F$1&amp;$F92&amp;":"&amp;$F92),INDIRECT($F$1&amp;dbP!$D$2&amp;":"&amp;dbP!$D$2),"&gt;="&amp;AK$6,INDIRECT($F$1&amp;dbP!$D$2&amp;":"&amp;dbP!$D$2),"&lt;="&amp;AK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AL92" s="1">
        <f ca="1">SUMIFS(INDIRECT($F$1&amp;$F92&amp;":"&amp;$F92),INDIRECT($F$1&amp;dbP!$D$2&amp;":"&amp;dbP!$D$2),"&gt;="&amp;AL$6,INDIRECT($F$1&amp;dbP!$D$2&amp;":"&amp;dbP!$D$2),"&lt;="&amp;AL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AM92" s="1">
        <f ca="1">SUMIFS(INDIRECT($F$1&amp;$F92&amp;":"&amp;$F92),INDIRECT($F$1&amp;dbP!$D$2&amp;":"&amp;dbP!$D$2),"&gt;="&amp;AM$6,INDIRECT($F$1&amp;dbP!$D$2&amp;":"&amp;dbP!$D$2),"&lt;="&amp;AM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AN92" s="1">
        <f ca="1">SUMIFS(INDIRECT($F$1&amp;$F92&amp;":"&amp;$F92),INDIRECT($F$1&amp;dbP!$D$2&amp;":"&amp;dbP!$D$2),"&gt;="&amp;AN$6,INDIRECT($F$1&amp;dbP!$D$2&amp;":"&amp;dbP!$D$2),"&lt;="&amp;AN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AO92" s="1">
        <f ca="1">SUMIFS(INDIRECT($F$1&amp;$F92&amp;":"&amp;$F92),INDIRECT($F$1&amp;dbP!$D$2&amp;":"&amp;dbP!$D$2),"&gt;="&amp;AO$6,INDIRECT($F$1&amp;dbP!$D$2&amp;":"&amp;dbP!$D$2),"&lt;="&amp;AO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AP92" s="1">
        <f ca="1">SUMIFS(INDIRECT($F$1&amp;$F92&amp;":"&amp;$F92),INDIRECT($F$1&amp;dbP!$D$2&amp;":"&amp;dbP!$D$2),"&gt;="&amp;AP$6,INDIRECT($F$1&amp;dbP!$D$2&amp;":"&amp;dbP!$D$2),"&lt;="&amp;AP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AQ92" s="1">
        <f ca="1">SUMIFS(INDIRECT($F$1&amp;$F92&amp;":"&amp;$F92),INDIRECT($F$1&amp;dbP!$D$2&amp;":"&amp;dbP!$D$2),"&gt;="&amp;AQ$6,INDIRECT($F$1&amp;dbP!$D$2&amp;":"&amp;dbP!$D$2),"&lt;="&amp;AQ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AR92" s="1">
        <f ca="1">SUMIFS(INDIRECT($F$1&amp;$F92&amp;":"&amp;$F92),INDIRECT($F$1&amp;dbP!$D$2&amp;":"&amp;dbP!$D$2),"&gt;="&amp;AR$6,INDIRECT($F$1&amp;dbP!$D$2&amp;":"&amp;dbP!$D$2),"&lt;="&amp;AR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AS92" s="1">
        <f ca="1">SUMIFS(INDIRECT($F$1&amp;$F92&amp;":"&amp;$F92),INDIRECT($F$1&amp;dbP!$D$2&amp;":"&amp;dbP!$D$2),"&gt;="&amp;AS$6,INDIRECT($F$1&amp;dbP!$D$2&amp;":"&amp;dbP!$D$2),"&lt;="&amp;AS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AT92" s="1">
        <f ca="1">SUMIFS(INDIRECT($F$1&amp;$F92&amp;":"&amp;$F92),INDIRECT($F$1&amp;dbP!$D$2&amp;":"&amp;dbP!$D$2),"&gt;="&amp;AT$6,INDIRECT($F$1&amp;dbP!$D$2&amp;":"&amp;dbP!$D$2),"&lt;="&amp;AT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AU92" s="1">
        <f ca="1">SUMIFS(INDIRECT($F$1&amp;$F92&amp;":"&amp;$F92),INDIRECT($F$1&amp;dbP!$D$2&amp;":"&amp;dbP!$D$2),"&gt;="&amp;AU$6,INDIRECT($F$1&amp;dbP!$D$2&amp;":"&amp;dbP!$D$2),"&lt;="&amp;AU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AV92" s="1">
        <f ca="1">SUMIFS(INDIRECT($F$1&amp;$F92&amp;":"&amp;$F92),INDIRECT($F$1&amp;dbP!$D$2&amp;":"&amp;dbP!$D$2),"&gt;="&amp;AV$6,INDIRECT($F$1&amp;dbP!$D$2&amp;":"&amp;dbP!$D$2),"&lt;="&amp;AV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AW92" s="1">
        <f ca="1">SUMIFS(INDIRECT($F$1&amp;$F92&amp;":"&amp;$F92),INDIRECT($F$1&amp;dbP!$D$2&amp;":"&amp;dbP!$D$2),"&gt;="&amp;AW$6,INDIRECT($F$1&amp;dbP!$D$2&amp;":"&amp;dbP!$D$2),"&lt;="&amp;AW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AX92" s="1">
        <f ca="1">SUMIFS(INDIRECT($F$1&amp;$F92&amp;":"&amp;$F92),INDIRECT($F$1&amp;dbP!$D$2&amp;":"&amp;dbP!$D$2),"&gt;="&amp;AX$6,INDIRECT($F$1&amp;dbP!$D$2&amp;":"&amp;dbP!$D$2),"&lt;="&amp;AX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AY92" s="1">
        <f ca="1">SUMIFS(INDIRECT($F$1&amp;$F92&amp;":"&amp;$F92),INDIRECT($F$1&amp;dbP!$D$2&amp;":"&amp;dbP!$D$2),"&gt;="&amp;AY$6,INDIRECT($F$1&amp;dbP!$D$2&amp;":"&amp;dbP!$D$2),"&lt;="&amp;AY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AZ92" s="1">
        <f ca="1">SUMIFS(INDIRECT($F$1&amp;$F92&amp;":"&amp;$F92),INDIRECT($F$1&amp;dbP!$D$2&amp;":"&amp;dbP!$D$2),"&gt;="&amp;AZ$6,INDIRECT($F$1&amp;dbP!$D$2&amp;":"&amp;dbP!$D$2),"&lt;="&amp;AZ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BA92" s="1">
        <f ca="1">SUMIFS(INDIRECT($F$1&amp;$F92&amp;":"&amp;$F92),INDIRECT($F$1&amp;dbP!$D$2&amp;":"&amp;dbP!$D$2),"&gt;="&amp;BA$6,INDIRECT($F$1&amp;dbP!$D$2&amp;":"&amp;dbP!$D$2),"&lt;="&amp;BA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BB92" s="1">
        <f ca="1">SUMIFS(INDIRECT($F$1&amp;$F92&amp;":"&amp;$F92),INDIRECT($F$1&amp;dbP!$D$2&amp;":"&amp;dbP!$D$2),"&gt;="&amp;BB$6,INDIRECT($F$1&amp;dbP!$D$2&amp;":"&amp;dbP!$D$2),"&lt;="&amp;BB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BC92" s="1">
        <f ca="1">SUMIFS(INDIRECT($F$1&amp;$F92&amp;":"&amp;$F92),INDIRECT($F$1&amp;dbP!$D$2&amp;":"&amp;dbP!$D$2),"&gt;="&amp;BC$6,INDIRECT($F$1&amp;dbP!$D$2&amp;":"&amp;dbP!$D$2),"&lt;="&amp;BC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BD92" s="1">
        <f ca="1">SUMIFS(INDIRECT($F$1&amp;$F92&amp;":"&amp;$F92),INDIRECT($F$1&amp;dbP!$D$2&amp;":"&amp;dbP!$D$2),"&gt;="&amp;BD$6,INDIRECT($F$1&amp;dbP!$D$2&amp;":"&amp;dbP!$D$2),"&lt;="&amp;BD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BE92" s="1">
        <f ca="1">SUMIFS(INDIRECT($F$1&amp;$F92&amp;":"&amp;$F92),INDIRECT($F$1&amp;dbP!$D$2&amp;":"&amp;dbP!$D$2),"&gt;="&amp;BE$6,INDIRECT($F$1&amp;dbP!$D$2&amp;":"&amp;dbP!$D$2),"&lt;="&amp;BE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</row>
    <row r="93" spans="2:57" x14ac:dyDescent="0.3">
      <c r="B93" s="1">
        <f>MAX(B$54:B92)+1</f>
        <v>54</v>
      </c>
      <c r="F93" s="1" t="str">
        <f ca="1">INDIRECT($B$1&amp;Items!H$2&amp;$B93)</f>
        <v>Y</v>
      </c>
      <c r="H93" s="13" t="str">
        <f ca="1">INDIRECT($B$1&amp;Items!E$2&amp;$B93)</f>
        <v>Начисление себестоимостных затрат</v>
      </c>
      <c r="I93" s="13" t="str">
        <f ca="1">IF(INDIRECT($B$1&amp;Items!F$2&amp;$B93)="",H93,INDIRECT($B$1&amp;Items!F$2&amp;$B93))</f>
        <v>Начисление затрат этапа-3 бизнес-процесса</v>
      </c>
      <c r="J93" s="1" t="str">
        <f ca="1">IF(INDIRECT($B$1&amp;Items!G$2&amp;$B93)="",IF(H93&lt;&gt;I93,"  "&amp;I93,I93),"    "&amp;INDIRECT($B$1&amp;Items!G$2&amp;$B93))</f>
        <v xml:space="preserve">    Производственные затраты-23</v>
      </c>
      <c r="S93" s="1">
        <f ca="1">SUM($U93:INDIRECT(ADDRESS(ROW(),SUMIFS($1:$1,$5:$5,MAX($5:$5)))))</f>
        <v>863460</v>
      </c>
      <c r="V93" s="1">
        <f ca="1">SUMIFS(INDIRECT($F$1&amp;$F93&amp;":"&amp;$F93),INDIRECT($F$1&amp;dbP!$D$2&amp;":"&amp;dbP!$D$2),"&gt;="&amp;V$6,INDIRECT($F$1&amp;dbP!$D$2&amp;":"&amp;dbP!$D$2),"&lt;="&amp;V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W93" s="1">
        <f ca="1">SUMIFS(INDIRECT($F$1&amp;$F93&amp;":"&amp;$F93),INDIRECT($F$1&amp;dbP!$D$2&amp;":"&amp;dbP!$D$2),"&gt;="&amp;W$6,INDIRECT($F$1&amp;dbP!$D$2&amp;":"&amp;dbP!$D$2),"&lt;="&amp;W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X93" s="1">
        <f ca="1">SUMIFS(INDIRECT($F$1&amp;$F93&amp;":"&amp;$F93),INDIRECT($F$1&amp;dbP!$D$2&amp;":"&amp;dbP!$D$2),"&gt;="&amp;X$6,INDIRECT($F$1&amp;dbP!$D$2&amp;":"&amp;dbP!$D$2),"&lt;="&amp;X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Y93" s="1">
        <f ca="1">SUMIFS(INDIRECT($F$1&amp;$F93&amp;":"&amp;$F93),INDIRECT($F$1&amp;dbP!$D$2&amp;":"&amp;dbP!$D$2),"&gt;="&amp;Y$6,INDIRECT($F$1&amp;dbP!$D$2&amp;":"&amp;dbP!$D$2),"&lt;="&amp;Y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Z93" s="1">
        <f ca="1">SUMIFS(INDIRECT($F$1&amp;$F93&amp;":"&amp;$F93),INDIRECT($F$1&amp;dbP!$D$2&amp;":"&amp;dbP!$D$2),"&gt;="&amp;Z$6,INDIRECT($F$1&amp;dbP!$D$2&amp;":"&amp;dbP!$D$2),"&lt;="&amp;Z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A93" s="1">
        <f ca="1">SUMIFS(INDIRECT($F$1&amp;$F93&amp;":"&amp;$F93),INDIRECT($F$1&amp;dbP!$D$2&amp;":"&amp;dbP!$D$2),"&gt;="&amp;AA$6,INDIRECT($F$1&amp;dbP!$D$2&amp;":"&amp;dbP!$D$2),"&lt;="&amp;AA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863460</v>
      </c>
      <c r="AB93" s="1">
        <f ca="1">SUMIFS(INDIRECT($F$1&amp;$F93&amp;":"&amp;$F93),INDIRECT($F$1&amp;dbP!$D$2&amp;":"&amp;dbP!$D$2),"&gt;="&amp;AB$6,INDIRECT($F$1&amp;dbP!$D$2&amp;":"&amp;dbP!$D$2),"&lt;="&amp;AB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C93" s="1">
        <f ca="1">SUMIFS(INDIRECT($F$1&amp;$F93&amp;":"&amp;$F93),INDIRECT($F$1&amp;dbP!$D$2&amp;":"&amp;dbP!$D$2),"&gt;="&amp;AC$6,INDIRECT($F$1&amp;dbP!$D$2&amp;":"&amp;dbP!$D$2),"&lt;="&amp;AC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D93" s="1">
        <f ca="1">SUMIFS(INDIRECT($F$1&amp;$F93&amp;":"&amp;$F93),INDIRECT($F$1&amp;dbP!$D$2&amp;":"&amp;dbP!$D$2),"&gt;="&amp;AD$6,INDIRECT($F$1&amp;dbP!$D$2&amp;":"&amp;dbP!$D$2),"&lt;="&amp;AD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E93" s="1">
        <f ca="1">SUMIFS(INDIRECT($F$1&amp;$F93&amp;":"&amp;$F93),INDIRECT($F$1&amp;dbP!$D$2&amp;":"&amp;dbP!$D$2),"&gt;="&amp;AE$6,INDIRECT($F$1&amp;dbP!$D$2&amp;":"&amp;dbP!$D$2),"&lt;="&amp;AE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F93" s="1">
        <f ca="1">SUMIFS(INDIRECT($F$1&amp;$F93&amp;":"&amp;$F93),INDIRECT($F$1&amp;dbP!$D$2&amp;":"&amp;dbP!$D$2),"&gt;="&amp;AF$6,INDIRECT($F$1&amp;dbP!$D$2&amp;":"&amp;dbP!$D$2),"&lt;="&amp;AF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G93" s="1">
        <f ca="1">SUMIFS(INDIRECT($F$1&amp;$F93&amp;":"&amp;$F93),INDIRECT($F$1&amp;dbP!$D$2&amp;":"&amp;dbP!$D$2),"&gt;="&amp;AG$6,INDIRECT($F$1&amp;dbP!$D$2&amp;":"&amp;dbP!$D$2),"&lt;="&amp;AG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H93" s="1">
        <f ca="1">SUMIFS(INDIRECT($F$1&amp;$F93&amp;":"&amp;$F93),INDIRECT($F$1&amp;dbP!$D$2&amp;":"&amp;dbP!$D$2),"&gt;="&amp;AH$6,INDIRECT($F$1&amp;dbP!$D$2&amp;":"&amp;dbP!$D$2),"&lt;="&amp;AH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I93" s="1">
        <f ca="1">SUMIFS(INDIRECT($F$1&amp;$F93&amp;":"&amp;$F93),INDIRECT($F$1&amp;dbP!$D$2&amp;":"&amp;dbP!$D$2),"&gt;="&amp;AI$6,INDIRECT($F$1&amp;dbP!$D$2&amp;":"&amp;dbP!$D$2),"&lt;="&amp;AI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J93" s="1">
        <f ca="1">SUMIFS(INDIRECT($F$1&amp;$F93&amp;":"&amp;$F93),INDIRECT($F$1&amp;dbP!$D$2&amp;":"&amp;dbP!$D$2),"&gt;="&amp;AJ$6,INDIRECT($F$1&amp;dbP!$D$2&amp;":"&amp;dbP!$D$2),"&lt;="&amp;AJ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K93" s="1">
        <f ca="1">SUMIFS(INDIRECT($F$1&amp;$F93&amp;":"&amp;$F93),INDIRECT($F$1&amp;dbP!$D$2&amp;":"&amp;dbP!$D$2),"&gt;="&amp;AK$6,INDIRECT($F$1&amp;dbP!$D$2&amp;":"&amp;dbP!$D$2),"&lt;="&amp;AK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L93" s="1">
        <f ca="1">SUMIFS(INDIRECT($F$1&amp;$F93&amp;":"&amp;$F93),INDIRECT($F$1&amp;dbP!$D$2&amp;":"&amp;dbP!$D$2),"&gt;="&amp;AL$6,INDIRECT($F$1&amp;dbP!$D$2&amp;":"&amp;dbP!$D$2),"&lt;="&amp;AL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M93" s="1">
        <f ca="1">SUMIFS(INDIRECT($F$1&amp;$F93&amp;":"&amp;$F93),INDIRECT($F$1&amp;dbP!$D$2&amp;":"&amp;dbP!$D$2),"&gt;="&amp;AM$6,INDIRECT($F$1&amp;dbP!$D$2&amp;":"&amp;dbP!$D$2),"&lt;="&amp;AM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N93" s="1">
        <f ca="1">SUMIFS(INDIRECT($F$1&amp;$F93&amp;":"&amp;$F93),INDIRECT($F$1&amp;dbP!$D$2&amp;":"&amp;dbP!$D$2),"&gt;="&amp;AN$6,INDIRECT($F$1&amp;dbP!$D$2&amp;":"&amp;dbP!$D$2),"&lt;="&amp;AN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O93" s="1">
        <f ca="1">SUMIFS(INDIRECT($F$1&amp;$F93&amp;":"&amp;$F93),INDIRECT($F$1&amp;dbP!$D$2&amp;":"&amp;dbP!$D$2),"&gt;="&amp;AO$6,INDIRECT($F$1&amp;dbP!$D$2&amp;":"&amp;dbP!$D$2),"&lt;="&amp;AO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P93" s="1">
        <f ca="1">SUMIFS(INDIRECT($F$1&amp;$F93&amp;":"&amp;$F93),INDIRECT($F$1&amp;dbP!$D$2&amp;":"&amp;dbP!$D$2),"&gt;="&amp;AP$6,INDIRECT($F$1&amp;dbP!$D$2&amp;":"&amp;dbP!$D$2),"&lt;="&amp;AP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Q93" s="1">
        <f ca="1">SUMIFS(INDIRECT($F$1&amp;$F93&amp;":"&amp;$F93),INDIRECT($F$1&amp;dbP!$D$2&amp;":"&amp;dbP!$D$2),"&gt;="&amp;AQ$6,INDIRECT($F$1&amp;dbP!$D$2&amp;":"&amp;dbP!$D$2),"&lt;="&amp;AQ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R93" s="1">
        <f ca="1">SUMIFS(INDIRECT($F$1&amp;$F93&amp;":"&amp;$F93),INDIRECT($F$1&amp;dbP!$D$2&amp;":"&amp;dbP!$D$2),"&gt;="&amp;AR$6,INDIRECT($F$1&amp;dbP!$D$2&amp;":"&amp;dbP!$D$2),"&lt;="&amp;AR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S93" s="1">
        <f ca="1">SUMIFS(INDIRECT($F$1&amp;$F93&amp;":"&amp;$F93),INDIRECT($F$1&amp;dbP!$D$2&amp;":"&amp;dbP!$D$2),"&gt;="&amp;AS$6,INDIRECT($F$1&amp;dbP!$D$2&amp;":"&amp;dbP!$D$2),"&lt;="&amp;AS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T93" s="1">
        <f ca="1">SUMIFS(INDIRECT($F$1&amp;$F93&amp;":"&amp;$F93),INDIRECT($F$1&amp;dbP!$D$2&amp;":"&amp;dbP!$D$2),"&gt;="&amp;AT$6,INDIRECT($F$1&amp;dbP!$D$2&amp;":"&amp;dbP!$D$2),"&lt;="&amp;AT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U93" s="1">
        <f ca="1">SUMIFS(INDIRECT($F$1&amp;$F93&amp;":"&amp;$F93),INDIRECT($F$1&amp;dbP!$D$2&amp;":"&amp;dbP!$D$2),"&gt;="&amp;AU$6,INDIRECT($F$1&amp;dbP!$D$2&amp;":"&amp;dbP!$D$2),"&lt;="&amp;AU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V93" s="1">
        <f ca="1">SUMIFS(INDIRECT($F$1&amp;$F93&amp;":"&amp;$F93),INDIRECT($F$1&amp;dbP!$D$2&amp;":"&amp;dbP!$D$2),"&gt;="&amp;AV$6,INDIRECT($F$1&amp;dbP!$D$2&amp;":"&amp;dbP!$D$2),"&lt;="&amp;AV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W93" s="1">
        <f ca="1">SUMIFS(INDIRECT($F$1&amp;$F93&amp;":"&amp;$F93),INDIRECT($F$1&amp;dbP!$D$2&amp;":"&amp;dbP!$D$2),"&gt;="&amp;AW$6,INDIRECT($F$1&amp;dbP!$D$2&amp;":"&amp;dbP!$D$2),"&lt;="&amp;AW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X93" s="1">
        <f ca="1">SUMIFS(INDIRECT($F$1&amp;$F93&amp;":"&amp;$F93),INDIRECT($F$1&amp;dbP!$D$2&amp;":"&amp;dbP!$D$2),"&gt;="&amp;AX$6,INDIRECT($F$1&amp;dbP!$D$2&amp;":"&amp;dbP!$D$2),"&lt;="&amp;AX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Y93" s="1">
        <f ca="1">SUMIFS(INDIRECT($F$1&amp;$F93&amp;":"&amp;$F93),INDIRECT($F$1&amp;dbP!$D$2&amp;":"&amp;dbP!$D$2),"&gt;="&amp;AY$6,INDIRECT($F$1&amp;dbP!$D$2&amp;":"&amp;dbP!$D$2),"&lt;="&amp;AY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Z93" s="1">
        <f ca="1">SUMIFS(INDIRECT($F$1&amp;$F93&amp;":"&amp;$F93),INDIRECT($F$1&amp;dbP!$D$2&amp;":"&amp;dbP!$D$2),"&gt;="&amp;AZ$6,INDIRECT($F$1&amp;dbP!$D$2&amp;":"&amp;dbP!$D$2),"&lt;="&amp;AZ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BA93" s="1">
        <f ca="1">SUMIFS(INDIRECT($F$1&amp;$F93&amp;":"&amp;$F93),INDIRECT($F$1&amp;dbP!$D$2&amp;":"&amp;dbP!$D$2),"&gt;="&amp;BA$6,INDIRECT($F$1&amp;dbP!$D$2&amp;":"&amp;dbP!$D$2),"&lt;="&amp;BA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BB93" s="1">
        <f ca="1">SUMIFS(INDIRECT($F$1&amp;$F93&amp;":"&amp;$F93),INDIRECT($F$1&amp;dbP!$D$2&amp;":"&amp;dbP!$D$2),"&gt;="&amp;BB$6,INDIRECT($F$1&amp;dbP!$D$2&amp;":"&amp;dbP!$D$2),"&lt;="&amp;BB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BC93" s="1">
        <f ca="1">SUMIFS(INDIRECT($F$1&amp;$F93&amp;":"&amp;$F93),INDIRECT($F$1&amp;dbP!$D$2&amp;":"&amp;dbP!$D$2),"&gt;="&amp;BC$6,INDIRECT($F$1&amp;dbP!$D$2&amp;":"&amp;dbP!$D$2),"&lt;="&amp;BC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BD93" s="1">
        <f ca="1">SUMIFS(INDIRECT($F$1&amp;$F93&amp;":"&amp;$F93),INDIRECT($F$1&amp;dbP!$D$2&amp;":"&amp;dbP!$D$2),"&gt;="&amp;BD$6,INDIRECT($F$1&amp;dbP!$D$2&amp;":"&amp;dbP!$D$2),"&lt;="&amp;BD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BE93" s="1">
        <f ca="1">SUMIFS(INDIRECT($F$1&amp;$F93&amp;":"&amp;$F93),INDIRECT($F$1&amp;dbP!$D$2&amp;":"&amp;dbP!$D$2),"&gt;="&amp;BE$6,INDIRECT($F$1&amp;dbP!$D$2&amp;":"&amp;dbP!$D$2),"&lt;="&amp;BE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</row>
    <row r="94" spans="2:57" x14ac:dyDescent="0.3">
      <c r="B94" s="1">
        <f>MAX(B$54:B93)+1</f>
        <v>55</v>
      </c>
      <c r="F94" s="1" t="str">
        <f ca="1">INDIRECT($B$1&amp;Items!H$2&amp;$B94)</f>
        <v>Y</v>
      </c>
      <c r="H94" s="13" t="str">
        <f ca="1">INDIRECT($B$1&amp;Items!E$2&amp;$B94)</f>
        <v>Начисление себестоимостных затрат</v>
      </c>
      <c r="I94" s="13" t="str">
        <f ca="1">IF(INDIRECT($B$1&amp;Items!F$2&amp;$B94)="",H94,INDIRECT($B$1&amp;Items!F$2&amp;$B94))</f>
        <v>Начисление затрат этапа-3 бизнес-процесса</v>
      </c>
      <c r="J94" s="1" t="str">
        <f ca="1">IF(INDIRECT($B$1&amp;Items!G$2&amp;$B94)="",IF(H94&lt;&gt;I94,"  "&amp;I94,I94),"    "&amp;INDIRECT($B$1&amp;Items!G$2&amp;$B94))</f>
        <v xml:space="preserve">    Производственные затраты-24</v>
      </c>
      <c r="S94" s="1">
        <f ca="1">SUM($U94:INDIRECT(ADDRESS(ROW(),SUMIFS($1:$1,$5:$5,MAX($5:$5)))))</f>
        <v>0</v>
      </c>
      <c r="V94" s="1">
        <f ca="1">SUMIFS(INDIRECT($F$1&amp;$F94&amp;":"&amp;$F94),INDIRECT($F$1&amp;dbP!$D$2&amp;":"&amp;dbP!$D$2),"&gt;="&amp;V$6,INDIRECT($F$1&amp;dbP!$D$2&amp;":"&amp;dbP!$D$2),"&lt;="&amp;V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W94" s="1">
        <f ca="1">SUMIFS(INDIRECT($F$1&amp;$F94&amp;":"&amp;$F94),INDIRECT($F$1&amp;dbP!$D$2&amp;":"&amp;dbP!$D$2),"&gt;="&amp;W$6,INDIRECT($F$1&amp;dbP!$D$2&amp;":"&amp;dbP!$D$2),"&lt;="&amp;W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X94" s="1">
        <f ca="1">SUMIFS(INDIRECT($F$1&amp;$F94&amp;":"&amp;$F94),INDIRECT($F$1&amp;dbP!$D$2&amp;":"&amp;dbP!$D$2),"&gt;="&amp;X$6,INDIRECT($F$1&amp;dbP!$D$2&amp;":"&amp;dbP!$D$2),"&lt;="&amp;X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Y94" s="1">
        <f ca="1">SUMIFS(INDIRECT($F$1&amp;$F94&amp;":"&amp;$F94),INDIRECT($F$1&amp;dbP!$D$2&amp;":"&amp;dbP!$D$2),"&gt;="&amp;Y$6,INDIRECT($F$1&amp;dbP!$D$2&amp;":"&amp;dbP!$D$2),"&lt;="&amp;Y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Z94" s="1">
        <f ca="1">SUMIFS(INDIRECT($F$1&amp;$F94&amp;":"&amp;$F94),INDIRECT($F$1&amp;dbP!$D$2&amp;":"&amp;dbP!$D$2),"&gt;="&amp;Z$6,INDIRECT($F$1&amp;dbP!$D$2&amp;":"&amp;dbP!$D$2),"&lt;="&amp;Z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A94" s="1">
        <f ca="1">SUMIFS(INDIRECT($F$1&amp;$F94&amp;":"&amp;$F94),INDIRECT($F$1&amp;dbP!$D$2&amp;":"&amp;dbP!$D$2),"&gt;="&amp;AA$6,INDIRECT($F$1&amp;dbP!$D$2&amp;":"&amp;dbP!$D$2),"&lt;="&amp;AA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B94" s="1">
        <f ca="1">SUMIFS(INDIRECT($F$1&amp;$F94&amp;":"&amp;$F94),INDIRECT($F$1&amp;dbP!$D$2&amp;":"&amp;dbP!$D$2),"&gt;="&amp;AB$6,INDIRECT($F$1&amp;dbP!$D$2&amp;":"&amp;dbP!$D$2),"&lt;="&amp;AB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C94" s="1">
        <f ca="1">SUMIFS(INDIRECT($F$1&amp;$F94&amp;":"&amp;$F94),INDIRECT($F$1&amp;dbP!$D$2&amp;":"&amp;dbP!$D$2),"&gt;="&amp;AC$6,INDIRECT($F$1&amp;dbP!$D$2&amp;":"&amp;dbP!$D$2),"&lt;="&amp;AC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D94" s="1">
        <f ca="1">SUMIFS(INDIRECT($F$1&amp;$F94&amp;":"&amp;$F94),INDIRECT($F$1&amp;dbP!$D$2&amp;":"&amp;dbP!$D$2),"&gt;="&amp;AD$6,INDIRECT($F$1&amp;dbP!$D$2&amp;":"&amp;dbP!$D$2),"&lt;="&amp;AD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E94" s="1">
        <f ca="1">SUMIFS(INDIRECT($F$1&amp;$F94&amp;":"&amp;$F94),INDIRECT($F$1&amp;dbP!$D$2&amp;":"&amp;dbP!$D$2),"&gt;="&amp;AE$6,INDIRECT($F$1&amp;dbP!$D$2&amp;":"&amp;dbP!$D$2),"&lt;="&amp;AE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F94" s="1">
        <f ca="1">SUMIFS(INDIRECT($F$1&amp;$F94&amp;":"&amp;$F94),INDIRECT($F$1&amp;dbP!$D$2&amp;":"&amp;dbP!$D$2),"&gt;="&amp;AF$6,INDIRECT($F$1&amp;dbP!$D$2&amp;":"&amp;dbP!$D$2),"&lt;="&amp;AF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G94" s="1">
        <f ca="1">SUMIFS(INDIRECT($F$1&amp;$F94&amp;":"&amp;$F94),INDIRECT($F$1&amp;dbP!$D$2&amp;":"&amp;dbP!$D$2),"&gt;="&amp;AG$6,INDIRECT($F$1&amp;dbP!$D$2&amp;":"&amp;dbP!$D$2),"&lt;="&amp;AG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H94" s="1">
        <f ca="1">SUMIFS(INDIRECT($F$1&amp;$F94&amp;":"&amp;$F94),INDIRECT($F$1&amp;dbP!$D$2&amp;":"&amp;dbP!$D$2),"&gt;="&amp;AH$6,INDIRECT($F$1&amp;dbP!$D$2&amp;":"&amp;dbP!$D$2),"&lt;="&amp;AH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I94" s="1">
        <f ca="1">SUMIFS(INDIRECT($F$1&amp;$F94&amp;":"&amp;$F94),INDIRECT($F$1&amp;dbP!$D$2&amp;":"&amp;dbP!$D$2),"&gt;="&amp;AI$6,INDIRECT($F$1&amp;dbP!$D$2&amp;":"&amp;dbP!$D$2),"&lt;="&amp;AI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J94" s="1">
        <f ca="1">SUMIFS(INDIRECT($F$1&amp;$F94&amp;":"&amp;$F94),INDIRECT($F$1&amp;dbP!$D$2&amp;":"&amp;dbP!$D$2),"&gt;="&amp;AJ$6,INDIRECT($F$1&amp;dbP!$D$2&amp;":"&amp;dbP!$D$2),"&lt;="&amp;AJ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K94" s="1">
        <f ca="1">SUMIFS(INDIRECT($F$1&amp;$F94&amp;":"&amp;$F94),INDIRECT($F$1&amp;dbP!$D$2&amp;":"&amp;dbP!$D$2),"&gt;="&amp;AK$6,INDIRECT($F$1&amp;dbP!$D$2&amp;":"&amp;dbP!$D$2),"&lt;="&amp;AK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L94" s="1">
        <f ca="1">SUMIFS(INDIRECT($F$1&amp;$F94&amp;":"&amp;$F94),INDIRECT($F$1&amp;dbP!$D$2&amp;":"&amp;dbP!$D$2),"&gt;="&amp;AL$6,INDIRECT($F$1&amp;dbP!$D$2&amp;":"&amp;dbP!$D$2),"&lt;="&amp;AL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M94" s="1">
        <f ca="1">SUMIFS(INDIRECT($F$1&amp;$F94&amp;":"&amp;$F94),INDIRECT($F$1&amp;dbP!$D$2&amp;":"&amp;dbP!$D$2),"&gt;="&amp;AM$6,INDIRECT($F$1&amp;dbP!$D$2&amp;":"&amp;dbP!$D$2),"&lt;="&amp;AM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N94" s="1">
        <f ca="1">SUMIFS(INDIRECT($F$1&amp;$F94&amp;":"&amp;$F94),INDIRECT($F$1&amp;dbP!$D$2&amp;":"&amp;dbP!$D$2),"&gt;="&amp;AN$6,INDIRECT($F$1&amp;dbP!$D$2&amp;":"&amp;dbP!$D$2),"&lt;="&amp;AN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O94" s="1">
        <f ca="1">SUMIFS(INDIRECT($F$1&amp;$F94&amp;":"&amp;$F94),INDIRECT($F$1&amp;dbP!$D$2&amp;":"&amp;dbP!$D$2),"&gt;="&amp;AO$6,INDIRECT($F$1&amp;dbP!$D$2&amp;":"&amp;dbP!$D$2),"&lt;="&amp;AO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P94" s="1">
        <f ca="1">SUMIFS(INDIRECT($F$1&amp;$F94&amp;":"&amp;$F94),INDIRECT($F$1&amp;dbP!$D$2&amp;":"&amp;dbP!$D$2),"&gt;="&amp;AP$6,INDIRECT($F$1&amp;dbP!$D$2&amp;":"&amp;dbP!$D$2),"&lt;="&amp;AP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Q94" s="1">
        <f ca="1">SUMIFS(INDIRECT($F$1&amp;$F94&amp;":"&amp;$F94),INDIRECT($F$1&amp;dbP!$D$2&amp;":"&amp;dbP!$D$2),"&gt;="&amp;AQ$6,INDIRECT($F$1&amp;dbP!$D$2&amp;":"&amp;dbP!$D$2),"&lt;="&amp;AQ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R94" s="1">
        <f ca="1">SUMIFS(INDIRECT($F$1&amp;$F94&amp;":"&amp;$F94),INDIRECT($F$1&amp;dbP!$D$2&amp;":"&amp;dbP!$D$2),"&gt;="&amp;AR$6,INDIRECT($F$1&amp;dbP!$D$2&amp;":"&amp;dbP!$D$2),"&lt;="&amp;AR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S94" s="1">
        <f ca="1">SUMIFS(INDIRECT($F$1&amp;$F94&amp;":"&amp;$F94),INDIRECT($F$1&amp;dbP!$D$2&amp;":"&amp;dbP!$D$2),"&gt;="&amp;AS$6,INDIRECT($F$1&amp;dbP!$D$2&amp;":"&amp;dbP!$D$2),"&lt;="&amp;AS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T94" s="1">
        <f ca="1">SUMIFS(INDIRECT($F$1&amp;$F94&amp;":"&amp;$F94),INDIRECT($F$1&amp;dbP!$D$2&amp;":"&amp;dbP!$D$2),"&gt;="&amp;AT$6,INDIRECT($F$1&amp;dbP!$D$2&amp;":"&amp;dbP!$D$2),"&lt;="&amp;AT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U94" s="1">
        <f ca="1">SUMIFS(INDIRECT($F$1&amp;$F94&amp;":"&amp;$F94),INDIRECT($F$1&amp;dbP!$D$2&amp;":"&amp;dbP!$D$2),"&gt;="&amp;AU$6,INDIRECT($F$1&amp;dbP!$D$2&amp;":"&amp;dbP!$D$2),"&lt;="&amp;AU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V94" s="1">
        <f ca="1">SUMIFS(INDIRECT($F$1&amp;$F94&amp;":"&amp;$F94),INDIRECT($F$1&amp;dbP!$D$2&amp;":"&amp;dbP!$D$2),"&gt;="&amp;AV$6,INDIRECT($F$1&amp;dbP!$D$2&amp;":"&amp;dbP!$D$2),"&lt;="&amp;AV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W94" s="1">
        <f ca="1">SUMIFS(INDIRECT($F$1&amp;$F94&amp;":"&amp;$F94),INDIRECT($F$1&amp;dbP!$D$2&amp;":"&amp;dbP!$D$2),"&gt;="&amp;AW$6,INDIRECT($F$1&amp;dbP!$D$2&amp;":"&amp;dbP!$D$2),"&lt;="&amp;AW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X94" s="1">
        <f ca="1">SUMIFS(INDIRECT($F$1&amp;$F94&amp;":"&amp;$F94),INDIRECT($F$1&amp;dbP!$D$2&amp;":"&amp;dbP!$D$2),"&gt;="&amp;AX$6,INDIRECT($F$1&amp;dbP!$D$2&amp;":"&amp;dbP!$D$2),"&lt;="&amp;AX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Y94" s="1">
        <f ca="1">SUMIFS(INDIRECT($F$1&amp;$F94&amp;":"&amp;$F94),INDIRECT($F$1&amp;dbP!$D$2&amp;":"&amp;dbP!$D$2),"&gt;="&amp;AY$6,INDIRECT($F$1&amp;dbP!$D$2&amp;":"&amp;dbP!$D$2),"&lt;="&amp;AY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Z94" s="1">
        <f ca="1">SUMIFS(INDIRECT($F$1&amp;$F94&amp;":"&amp;$F94),INDIRECT($F$1&amp;dbP!$D$2&amp;":"&amp;dbP!$D$2),"&gt;="&amp;AZ$6,INDIRECT($F$1&amp;dbP!$D$2&amp;":"&amp;dbP!$D$2),"&lt;="&amp;AZ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BA94" s="1">
        <f ca="1">SUMIFS(INDIRECT($F$1&amp;$F94&amp;":"&amp;$F94),INDIRECT($F$1&amp;dbP!$D$2&amp;":"&amp;dbP!$D$2),"&gt;="&amp;BA$6,INDIRECT($F$1&amp;dbP!$D$2&amp;":"&amp;dbP!$D$2),"&lt;="&amp;BA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BB94" s="1">
        <f ca="1">SUMIFS(INDIRECT($F$1&amp;$F94&amp;":"&amp;$F94),INDIRECT($F$1&amp;dbP!$D$2&amp;":"&amp;dbP!$D$2),"&gt;="&amp;BB$6,INDIRECT($F$1&amp;dbP!$D$2&amp;":"&amp;dbP!$D$2),"&lt;="&amp;BB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BC94" s="1">
        <f ca="1">SUMIFS(INDIRECT($F$1&amp;$F94&amp;":"&amp;$F94),INDIRECT($F$1&amp;dbP!$D$2&amp;":"&amp;dbP!$D$2),"&gt;="&amp;BC$6,INDIRECT($F$1&amp;dbP!$D$2&amp;":"&amp;dbP!$D$2),"&lt;="&amp;BC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BD94" s="1">
        <f ca="1">SUMIFS(INDIRECT($F$1&amp;$F94&amp;":"&amp;$F94),INDIRECT($F$1&amp;dbP!$D$2&amp;":"&amp;dbP!$D$2),"&gt;="&amp;BD$6,INDIRECT($F$1&amp;dbP!$D$2&amp;":"&amp;dbP!$D$2),"&lt;="&amp;BD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BE94" s="1">
        <f ca="1">SUMIFS(INDIRECT($F$1&amp;$F94&amp;":"&amp;$F94),INDIRECT($F$1&amp;dbP!$D$2&amp;":"&amp;dbP!$D$2),"&gt;="&amp;BE$6,INDIRECT($F$1&amp;dbP!$D$2&amp;":"&amp;dbP!$D$2),"&lt;="&amp;BE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</row>
    <row r="95" spans="2:57" x14ac:dyDescent="0.3">
      <c r="B95" s="1">
        <f>MAX(B$54:B94)+1</f>
        <v>56</v>
      </c>
      <c r="F95" s="1" t="str">
        <f ca="1">INDIRECT($B$1&amp;Items!H$2&amp;$B95)</f>
        <v>Y</v>
      </c>
      <c r="H95" s="13" t="str">
        <f ca="1">INDIRECT($B$1&amp;Items!E$2&amp;$B95)</f>
        <v>Начисление себестоимостных затрат</v>
      </c>
      <c r="I95" s="13" t="str">
        <f ca="1">IF(INDIRECT($B$1&amp;Items!F$2&amp;$B95)="",H95,INDIRECT($B$1&amp;Items!F$2&amp;$B95))</f>
        <v>Начисление затрат этапа-3 бизнес-процесса</v>
      </c>
      <c r="J95" s="1" t="str">
        <f ca="1">IF(INDIRECT($B$1&amp;Items!G$2&amp;$B95)="",IF(H95&lt;&gt;I95,"  "&amp;I95,I95),"    "&amp;INDIRECT($B$1&amp;Items!G$2&amp;$B95))</f>
        <v xml:space="preserve">    Производственные затраты-25</v>
      </c>
      <c r="S95" s="1">
        <f ca="1">SUM($U95:INDIRECT(ADDRESS(ROW(),SUMIFS($1:$1,$5:$5,MAX($5:$5)))))</f>
        <v>0</v>
      </c>
      <c r="V95" s="1">
        <f ca="1">SUMIFS(INDIRECT($F$1&amp;$F95&amp;":"&amp;$F95),INDIRECT($F$1&amp;dbP!$D$2&amp;":"&amp;dbP!$D$2),"&gt;="&amp;V$6,INDIRECT($F$1&amp;dbP!$D$2&amp;":"&amp;dbP!$D$2),"&lt;="&amp;V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W95" s="1">
        <f ca="1">SUMIFS(INDIRECT($F$1&amp;$F95&amp;":"&amp;$F95),INDIRECT($F$1&amp;dbP!$D$2&amp;":"&amp;dbP!$D$2),"&gt;="&amp;W$6,INDIRECT($F$1&amp;dbP!$D$2&amp;":"&amp;dbP!$D$2),"&lt;="&amp;W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X95" s="1">
        <f ca="1">SUMIFS(INDIRECT($F$1&amp;$F95&amp;":"&amp;$F95),INDIRECT($F$1&amp;dbP!$D$2&amp;":"&amp;dbP!$D$2),"&gt;="&amp;X$6,INDIRECT($F$1&amp;dbP!$D$2&amp;":"&amp;dbP!$D$2),"&lt;="&amp;X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Y95" s="1">
        <f ca="1">SUMIFS(INDIRECT($F$1&amp;$F95&amp;":"&amp;$F95),INDIRECT($F$1&amp;dbP!$D$2&amp;":"&amp;dbP!$D$2),"&gt;="&amp;Y$6,INDIRECT($F$1&amp;dbP!$D$2&amp;":"&amp;dbP!$D$2),"&lt;="&amp;Y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Z95" s="1">
        <f ca="1">SUMIFS(INDIRECT($F$1&amp;$F95&amp;":"&amp;$F95),INDIRECT($F$1&amp;dbP!$D$2&amp;":"&amp;dbP!$D$2),"&gt;="&amp;Z$6,INDIRECT($F$1&amp;dbP!$D$2&amp;":"&amp;dbP!$D$2),"&lt;="&amp;Z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A95" s="1">
        <f ca="1">SUMIFS(INDIRECT($F$1&amp;$F95&amp;":"&amp;$F95),INDIRECT($F$1&amp;dbP!$D$2&amp;":"&amp;dbP!$D$2),"&gt;="&amp;AA$6,INDIRECT($F$1&amp;dbP!$D$2&amp;":"&amp;dbP!$D$2),"&lt;="&amp;AA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B95" s="1">
        <f ca="1">SUMIFS(INDIRECT($F$1&amp;$F95&amp;":"&amp;$F95),INDIRECT($F$1&amp;dbP!$D$2&amp;":"&amp;dbP!$D$2),"&gt;="&amp;AB$6,INDIRECT($F$1&amp;dbP!$D$2&amp;":"&amp;dbP!$D$2),"&lt;="&amp;AB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C95" s="1">
        <f ca="1">SUMIFS(INDIRECT($F$1&amp;$F95&amp;":"&amp;$F95),INDIRECT($F$1&amp;dbP!$D$2&amp;":"&amp;dbP!$D$2),"&gt;="&amp;AC$6,INDIRECT($F$1&amp;dbP!$D$2&amp;":"&amp;dbP!$D$2),"&lt;="&amp;AC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D95" s="1">
        <f ca="1">SUMIFS(INDIRECT($F$1&amp;$F95&amp;":"&amp;$F95),INDIRECT($F$1&amp;dbP!$D$2&amp;":"&amp;dbP!$D$2),"&gt;="&amp;AD$6,INDIRECT($F$1&amp;dbP!$D$2&amp;":"&amp;dbP!$D$2),"&lt;="&amp;AD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E95" s="1">
        <f ca="1">SUMIFS(INDIRECT($F$1&amp;$F95&amp;":"&amp;$F95),INDIRECT($F$1&amp;dbP!$D$2&amp;":"&amp;dbP!$D$2),"&gt;="&amp;AE$6,INDIRECT($F$1&amp;dbP!$D$2&amp;":"&amp;dbP!$D$2),"&lt;="&amp;AE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F95" s="1">
        <f ca="1">SUMIFS(INDIRECT($F$1&amp;$F95&amp;":"&amp;$F95),INDIRECT($F$1&amp;dbP!$D$2&amp;":"&amp;dbP!$D$2),"&gt;="&amp;AF$6,INDIRECT($F$1&amp;dbP!$D$2&amp;":"&amp;dbP!$D$2),"&lt;="&amp;AF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G95" s="1">
        <f ca="1">SUMIFS(INDIRECT($F$1&amp;$F95&amp;":"&amp;$F95),INDIRECT($F$1&amp;dbP!$D$2&amp;":"&amp;dbP!$D$2),"&gt;="&amp;AG$6,INDIRECT($F$1&amp;dbP!$D$2&amp;":"&amp;dbP!$D$2),"&lt;="&amp;AG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H95" s="1">
        <f ca="1">SUMIFS(INDIRECT($F$1&amp;$F95&amp;":"&amp;$F95),INDIRECT($F$1&amp;dbP!$D$2&amp;":"&amp;dbP!$D$2),"&gt;="&amp;AH$6,INDIRECT($F$1&amp;dbP!$D$2&amp;":"&amp;dbP!$D$2),"&lt;="&amp;AH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I95" s="1">
        <f ca="1">SUMIFS(INDIRECT($F$1&amp;$F95&amp;":"&amp;$F95),INDIRECT($F$1&amp;dbP!$D$2&amp;":"&amp;dbP!$D$2),"&gt;="&amp;AI$6,INDIRECT($F$1&amp;dbP!$D$2&amp;":"&amp;dbP!$D$2),"&lt;="&amp;AI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J95" s="1">
        <f ca="1">SUMIFS(INDIRECT($F$1&amp;$F95&amp;":"&amp;$F95),INDIRECT($F$1&amp;dbP!$D$2&amp;":"&amp;dbP!$D$2),"&gt;="&amp;AJ$6,INDIRECT($F$1&amp;dbP!$D$2&amp;":"&amp;dbP!$D$2),"&lt;="&amp;AJ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K95" s="1">
        <f ca="1">SUMIFS(INDIRECT($F$1&amp;$F95&amp;":"&amp;$F95),INDIRECT($F$1&amp;dbP!$D$2&amp;":"&amp;dbP!$D$2),"&gt;="&amp;AK$6,INDIRECT($F$1&amp;dbP!$D$2&amp;":"&amp;dbP!$D$2),"&lt;="&amp;AK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L95" s="1">
        <f ca="1">SUMIFS(INDIRECT($F$1&amp;$F95&amp;":"&amp;$F95),INDIRECT($F$1&amp;dbP!$D$2&amp;":"&amp;dbP!$D$2),"&gt;="&amp;AL$6,INDIRECT($F$1&amp;dbP!$D$2&amp;":"&amp;dbP!$D$2),"&lt;="&amp;AL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M95" s="1">
        <f ca="1">SUMIFS(INDIRECT($F$1&amp;$F95&amp;":"&amp;$F95),INDIRECT($F$1&amp;dbP!$D$2&amp;":"&amp;dbP!$D$2),"&gt;="&amp;AM$6,INDIRECT($F$1&amp;dbP!$D$2&amp;":"&amp;dbP!$D$2),"&lt;="&amp;AM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N95" s="1">
        <f ca="1">SUMIFS(INDIRECT($F$1&amp;$F95&amp;":"&amp;$F95),INDIRECT($F$1&amp;dbP!$D$2&amp;":"&amp;dbP!$D$2),"&gt;="&amp;AN$6,INDIRECT($F$1&amp;dbP!$D$2&amp;":"&amp;dbP!$D$2),"&lt;="&amp;AN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O95" s="1">
        <f ca="1">SUMIFS(INDIRECT($F$1&amp;$F95&amp;":"&amp;$F95),INDIRECT($F$1&amp;dbP!$D$2&amp;":"&amp;dbP!$D$2),"&gt;="&amp;AO$6,INDIRECT($F$1&amp;dbP!$D$2&amp;":"&amp;dbP!$D$2),"&lt;="&amp;AO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P95" s="1">
        <f ca="1">SUMIFS(INDIRECT($F$1&amp;$F95&amp;":"&amp;$F95),INDIRECT($F$1&amp;dbP!$D$2&amp;":"&amp;dbP!$D$2),"&gt;="&amp;AP$6,INDIRECT($F$1&amp;dbP!$D$2&amp;":"&amp;dbP!$D$2),"&lt;="&amp;AP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Q95" s="1">
        <f ca="1">SUMIFS(INDIRECT($F$1&amp;$F95&amp;":"&amp;$F95),INDIRECT($F$1&amp;dbP!$D$2&amp;":"&amp;dbP!$D$2),"&gt;="&amp;AQ$6,INDIRECT($F$1&amp;dbP!$D$2&amp;":"&amp;dbP!$D$2),"&lt;="&amp;AQ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R95" s="1">
        <f ca="1">SUMIFS(INDIRECT($F$1&amp;$F95&amp;":"&amp;$F95),INDIRECT($F$1&amp;dbP!$D$2&amp;":"&amp;dbP!$D$2),"&gt;="&amp;AR$6,INDIRECT($F$1&amp;dbP!$D$2&amp;":"&amp;dbP!$D$2),"&lt;="&amp;AR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S95" s="1">
        <f ca="1">SUMIFS(INDIRECT($F$1&amp;$F95&amp;":"&amp;$F95),INDIRECT($F$1&amp;dbP!$D$2&amp;":"&amp;dbP!$D$2),"&gt;="&amp;AS$6,INDIRECT($F$1&amp;dbP!$D$2&amp;":"&amp;dbP!$D$2),"&lt;="&amp;AS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T95" s="1">
        <f ca="1">SUMIFS(INDIRECT($F$1&amp;$F95&amp;":"&amp;$F95),INDIRECT($F$1&amp;dbP!$D$2&amp;":"&amp;dbP!$D$2),"&gt;="&amp;AT$6,INDIRECT($F$1&amp;dbP!$D$2&amp;":"&amp;dbP!$D$2),"&lt;="&amp;AT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U95" s="1">
        <f ca="1">SUMIFS(INDIRECT($F$1&amp;$F95&amp;":"&amp;$F95),INDIRECT($F$1&amp;dbP!$D$2&amp;":"&amp;dbP!$D$2),"&gt;="&amp;AU$6,INDIRECT($F$1&amp;dbP!$D$2&amp;":"&amp;dbP!$D$2),"&lt;="&amp;AU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V95" s="1">
        <f ca="1">SUMIFS(INDIRECT($F$1&amp;$F95&amp;":"&amp;$F95),INDIRECT($F$1&amp;dbP!$D$2&amp;":"&amp;dbP!$D$2),"&gt;="&amp;AV$6,INDIRECT($F$1&amp;dbP!$D$2&amp;":"&amp;dbP!$D$2),"&lt;="&amp;AV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W95" s="1">
        <f ca="1">SUMIFS(INDIRECT($F$1&amp;$F95&amp;":"&amp;$F95),INDIRECT($F$1&amp;dbP!$D$2&amp;":"&amp;dbP!$D$2),"&gt;="&amp;AW$6,INDIRECT($F$1&amp;dbP!$D$2&amp;":"&amp;dbP!$D$2),"&lt;="&amp;AW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X95" s="1">
        <f ca="1">SUMIFS(INDIRECT($F$1&amp;$F95&amp;":"&amp;$F95),INDIRECT($F$1&amp;dbP!$D$2&amp;":"&amp;dbP!$D$2),"&gt;="&amp;AX$6,INDIRECT($F$1&amp;dbP!$D$2&amp;":"&amp;dbP!$D$2),"&lt;="&amp;AX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Y95" s="1">
        <f ca="1">SUMIFS(INDIRECT($F$1&amp;$F95&amp;":"&amp;$F95),INDIRECT($F$1&amp;dbP!$D$2&amp;":"&amp;dbP!$D$2),"&gt;="&amp;AY$6,INDIRECT($F$1&amp;dbP!$D$2&amp;":"&amp;dbP!$D$2),"&lt;="&amp;AY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Z95" s="1">
        <f ca="1">SUMIFS(INDIRECT($F$1&amp;$F95&amp;":"&amp;$F95),INDIRECT($F$1&amp;dbP!$D$2&amp;":"&amp;dbP!$D$2),"&gt;="&amp;AZ$6,INDIRECT($F$1&amp;dbP!$D$2&amp;":"&amp;dbP!$D$2),"&lt;="&amp;AZ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BA95" s="1">
        <f ca="1">SUMIFS(INDIRECT($F$1&amp;$F95&amp;":"&amp;$F95),INDIRECT($F$1&amp;dbP!$D$2&amp;":"&amp;dbP!$D$2),"&gt;="&amp;BA$6,INDIRECT($F$1&amp;dbP!$D$2&amp;":"&amp;dbP!$D$2),"&lt;="&amp;BA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BB95" s="1">
        <f ca="1">SUMIFS(INDIRECT($F$1&amp;$F95&amp;":"&amp;$F95),INDIRECT($F$1&amp;dbP!$D$2&amp;":"&amp;dbP!$D$2),"&gt;="&amp;BB$6,INDIRECT($F$1&amp;dbP!$D$2&amp;":"&amp;dbP!$D$2),"&lt;="&amp;BB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BC95" s="1">
        <f ca="1">SUMIFS(INDIRECT($F$1&amp;$F95&amp;":"&amp;$F95),INDIRECT($F$1&amp;dbP!$D$2&amp;":"&amp;dbP!$D$2),"&gt;="&amp;BC$6,INDIRECT($F$1&amp;dbP!$D$2&amp;":"&amp;dbP!$D$2),"&lt;="&amp;BC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BD95" s="1">
        <f ca="1">SUMIFS(INDIRECT($F$1&amp;$F95&amp;":"&amp;$F95),INDIRECT($F$1&amp;dbP!$D$2&amp;":"&amp;dbP!$D$2),"&gt;="&amp;BD$6,INDIRECT($F$1&amp;dbP!$D$2&amp;":"&amp;dbP!$D$2),"&lt;="&amp;BD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BE95" s="1">
        <f ca="1">SUMIFS(INDIRECT($F$1&amp;$F95&amp;":"&amp;$F95),INDIRECT($F$1&amp;dbP!$D$2&amp;":"&amp;dbP!$D$2),"&gt;="&amp;BE$6,INDIRECT($F$1&amp;dbP!$D$2&amp;":"&amp;dbP!$D$2),"&lt;="&amp;BE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</row>
    <row r="96" spans="2:57" x14ac:dyDescent="0.3">
      <c r="B96" s="1">
        <f>MAX(B$54:B95)+1</f>
        <v>57</v>
      </c>
      <c r="F96" s="1" t="str">
        <f ca="1">INDIRECT($B$1&amp;Items!H$2&amp;$B96)</f>
        <v>Y</v>
      </c>
      <c r="H96" s="13" t="str">
        <f ca="1">INDIRECT($B$1&amp;Items!E$2&amp;$B96)</f>
        <v>Начисление себестоимостных затрат</v>
      </c>
      <c r="I96" s="13" t="str">
        <f ca="1">IF(INDIRECT($B$1&amp;Items!F$2&amp;$B96)="",H96,INDIRECT($B$1&amp;Items!F$2&amp;$B96))</f>
        <v>Начисление затрат этапа-3 бизнес-процесса</v>
      </c>
      <c r="J96" s="1" t="str">
        <f ca="1">IF(INDIRECT($B$1&amp;Items!G$2&amp;$B96)="",IF(H96&lt;&gt;I96,"  "&amp;I96,I96),"    "&amp;INDIRECT($B$1&amp;Items!G$2&amp;$B96))</f>
        <v xml:space="preserve">    Производственные затраты-26</v>
      </c>
      <c r="S96" s="1">
        <f ca="1">SUM($U96:INDIRECT(ADDRESS(ROW(),SUMIFS($1:$1,$5:$5,MAX($5:$5)))))</f>
        <v>0</v>
      </c>
      <c r="V96" s="1">
        <f ca="1">SUMIFS(INDIRECT($F$1&amp;$F96&amp;":"&amp;$F96),INDIRECT($F$1&amp;dbP!$D$2&amp;":"&amp;dbP!$D$2),"&gt;="&amp;V$6,INDIRECT($F$1&amp;dbP!$D$2&amp;":"&amp;dbP!$D$2),"&lt;="&amp;V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W96" s="1">
        <f ca="1">SUMIFS(INDIRECT($F$1&amp;$F96&amp;":"&amp;$F96),INDIRECT($F$1&amp;dbP!$D$2&amp;":"&amp;dbP!$D$2),"&gt;="&amp;W$6,INDIRECT($F$1&amp;dbP!$D$2&amp;":"&amp;dbP!$D$2),"&lt;="&amp;W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X96" s="1">
        <f ca="1">SUMIFS(INDIRECT($F$1&amp;$F96&amp;":"&amp;$F96),INDIRECT($F$1&amp;dbP!$D$2&amp;":"&amp;dbP!$D$2),"&gt;="&amp;X$6,INDIRECT($F$1&amp;dbP!$D$2&amp;":"&amp;dbP!$D$2),"&lt;="&amp;X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Y96" s="1">
        <f ca="1">SUMIFS(INDIRECT($F$1&amp;$F96&amp;":"&amp;$F96),INDIRECT($F$1&amp;dbP!$D$2&amp;":"&amp;dbP!$D$2),"&gt;="&amp;Y$6,INDIRECT($F$1&amp;dbP!$D$2&amp;":"&amp;dbP!$D$2),"&lt;="&amp;Y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Z96" s="1">
        <f ca="1">SUMIFS(INDIRECT($F$1&amp;$F96&amp;":"&amp;$F96),INDIRECT($F$1&amp;dbP!$D$2&amp;":"&amp;dbP!$D$2),"&gt;="&amp;Z$6,INDIRECT($F$1&amp;dbP!$D$2&amp;":"&amp;dbP!$D$2),"&lt;="&amp;Z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A96" s="1">
        <f ca="1">SUMIFS(INDIRECT($F$1&amp;$F96&amp;":"&amp;$F96),INDIRECT($F$1&amp;dbP!$D$2&amp;":"&amp;dbP!$D$2),"&gt;="&amp;AA$6,INDIRECT($F$1&amp;dbP!$D$2&amp;":"&amp;dbP!$D$2),"&lt;="&amp;AA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B96" s="1">
        <f ca="1">SUMIFS(INDIRECT($F$1&amp;$F96&amp;":"&amp;$F96),INDIRECT($F$1&amp;dbP!$D$2&amp;":"&amp;dbP!$D$2),"&gt;="&amp;AB$6,INDIRECT($F$1&amp;dbP!$D$2&amp;":"&amp;dbP!$D$2),"&lt;="&amp;AB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C96" s="1">
        <f ca="1">SUMIFS(INDIRECT($F$1&amp;$F96&amp;":"&amp;$F96),INDIRECT($F$1&amp;dbP!$D$2&amp;":"&amp;dbP!$D$2),"&gt;="&amp;AC$6,INDIRECT($F$1&amp;dbP!$D$2&amp;":"&amp;dbP!$D$2),"&lt;="&amp;AC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D96" s="1">
        <f ca="1">SUMIFS(INDIRECT($F$1&amp;$F96&amp;":"&amp;$F96),INDIRECT($F$1&amp;dbP!$D$2&amp;":"&amp;dbP!$D$2),"&gt;="&amp;AD$6,INDIRECT($F$1&amp;dbP!$D$2&amp;":"&amp;dbP!$D$2),"&lt;="&amp;AD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E96" s="1">
        <f ca="1">SUMIFS(INDIRECT($F$1&amp;$F96&amp;":"&amp;$F96),INDIRECT($F$1&amp;dbP!$D$2&amp;":"&amp;dbP!$D$2),"&gt;="&amp;AE$6,INDIRECT($F$1&amp;dbP!$D$2&amp;":"&amp;dbP!$D$2),"&lt;="&amp;AE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F96" s="1">
        <f ca="1">SUMIFS(INDIRECT($F$1&amp;$F96&amp;":"&amp;$F96),INDIRECT($F$1&amp;dbP!$D$2&amp;":"&amp;dbP!$D$2),"&gt;="&amp;AF$6,INDIRECT($F$1&amp;dbP!$D$2&amp;":"&amp;dbP!$D$2),"&lt;="&amp;AF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G96" s="1">
        <f ca="1">SUMIFS(INDIRECT($F$1&amp;$F96&amp;":"&amp;$F96),INDIRECT($F$1&amp;dbP!$D$2&amp;":"&amp;dbP!$D$2),"&gt;="&amp;AG$6,INDIRECT($F$1&amp;dbP!$D$2&amp;":"&amp;dbP!$D$2),"&lt;="&amp;AG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H96" s="1">
        <f ca="1">SUMIFS(INDIRECT($F$1&amp;$F96&amp;":"&amp;$F96),INDIRECT($F$1&amp;dbP!$D$2&amp;":"&amp;dbP!$D$2),"&gt;="&amp;AH$6,INDIRECT($F$1&amp;dbP!$D$2&amp;":"&amp;dbP!$D$2),"&lt;="&amp;AH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I96" s="1">
        <f ca="1">SUMIFS(INDIRECT($F$1&amp;$F96&amp;":"&amp;$F96),INDIRECT($F$1&amp;dbP!$D$2&amp;":"&amp;dbP!$D$2),"&gt;="&amp;AI$6,INDIRECT($F$1&amp;dbP!$D$2&amp;":"&amp;dbP!$D$2),"&lt;="&amp;AI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J96" s="1">
        <f ca="1">SUMIFS(INDIRECT($F$1&amp;$F96&amp;":"&amp;$F96),INDIRECT($F$1&amp;dbP!$D$2&amp;":"&amp;dbP!$D$2),"&gt;="&amp;AJ$6,INDIRECT($F$1&amp;dbP!$D$2&amp;":"&amp;dbP!$D$2),"&lt;="&amp;AJ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K96" s="1">
        <f ca="1">SUMIFS(INDIRECT($F$1&amp;$F96&amp;":"&amp;$F96),INDIRECT($F$1&amp;dbP!$D$2&amp;":"&amp;dbP!$D$2),"&gt;="&amp;AK$6,INDIRECT($F$1&amp;dbP!$D$2&amp;":"&amp;dbP!$D$2),"&lt;="&amp;AK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L96" s="1">
        <f ca="1">SUMIFS(INDIRECT($F$1&amp;$F96&amp;":"&amp;$F96),INDIRECT($F$1&amp;dbP!$D$2&amp;":"&amp;dbP!$D$2),"&gt;="&amp;AL$6,INDIRECT($F$1&amp;dbP!$D$2&amp;":"&amp;dbP!$D$2),"&lt;="&amp;AL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M96" s="1">
        <f ca="1">SUMIFS(INDIRECT($F$1&amp;$F96&amp;":"&amp;$F96),INDIRECT($F$1&amp;dbP!$D$2&amp;":"&amp;dbP!$D$2),"&gt;="&amp;AM$6,INDIRECT($F$1&amp;dbP!$D$2&amp;":"&amp;dbP!$D$2),"&lt;="&amp;AM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N96" s="1">
        <f ca="1">SUMIFS(INDIRECT($F$1&amp;$F96&amp;":"&amp;$F96),INDIRECT($F$1&amp;dbP!$D$2&amp;":"&amp;dbP!$D$2),"&gt;="&amp;AN$6,INDIRECT($F$1&amp;dbP!$D$2&amp;":"&amp;dbP!$D$2),"&lt;="&amp;AN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O96" s="1">
        <f ca="1">SUMIFS(INDIRECT($F$1&amp;$F96&amp;":"&amp;$F96),INDIRECT($F$1&amp;dbP!$D$2&amp;":"&amp;dbP!$D$2),"&gt;="&amp;AO$6,INDIRECT($F$1&amp;dbP!$D$2&amp;":"&amp;dbP!$D$2),"&lt;="&amp;AO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P96" s="1">
        <f ca="1">SUMIFS(INDIRECT($F$1&amp;$F96&amp;":"&amp;$F96),INDIRECT($F$1&amp;dbP!$D$2&amp;":"&amp;dbP!$D$2),"&gt;="&amp;AP$6,INDIRECT($F$1&amp;dbP!$D$2&amp;":"&amp;dbP!$D$2),"&lt;="&amp;AP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Q96" s="1">
        <f ca="1">SUMIFS(INDIRECT($F$1&amp;$F96&amp;":"&amp;$F96),INDIRECT($F$1&amp;dbP!$D$2&amp;":"&amp;dbP!$D$2),"&gt;="&amp;AQ$6,INDIRECT($F$1&amp;dbP!$D$2&amp;":"&amp;dbP!$D$2),"&lt;="&amp;AQ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R96" s="1">
        <f ca="1">SUMIFS(INDIRECT($F$1&amp;$F96&amp;":"&amp;$F96),INDIRECT($F$1&amp;dbP!$D$2&amp;":"&amp;dbP!$D$2),"&gt;="&amp;AR$6,INDIRECT($F$1&amp;dbP!$D$2&amp;":"&amp;dbP!$D$2),"&lt;="&amp;AR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S96" s="1">
        <f ca="1">SUMIFS(INDIRECT($F$1&amp;$F96&amp;":"&amp;$F96),INDIRECT($F$1&amp;dbP!$D$2&amp;":"&amp;dbP!$D$2),"&gt;="&amp;AS$6,INDIRECT($F$1&amp;dbP!$D$2&amp;":"&amp;dbP!$D$2),"&lt;="&amp;AS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T96" s="1">
        <f ca="1">SUMIFS(INDIRECT($F$1&amp;$F96&amp;":"&amp;$F96),INDIRECT($F$1&amp;dbP!$D$2&amp;":"&amp;dbP!$D$2),"&gt;="&amp;AT$6,INDIRECT($F$1&amp;dbP!$D$2&amp;":"&amp;dbP!$D$2),"&lt;="&amp;AT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U96" s="1">
        <f ca="1">SUMIFS(INDIRECT($F$1&amp;$F96&amp;":"&amp;$F96),INDIRECT($F$1&amp;dbP!$D$2&amp;":"&amp;dbP!$D$2),"&gt;="&amp;AU$6,INDIRECT($F$1&amp;dbP!$D$2&amp;":"&amp;dbP!$D$2),"&lt;="&amp;AU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V96" s="1">
        <f ca="1">SUMIFS(INDIRECT($F$1&amp;$F96&amp;":"&amp;$F96),INDIRECT($F$1&amp;dbP!$D$2&amp;":"&amp;dbP!$D$2),"&gt;="&amp;AV$6,INDIRECT($F$1&amp;dbP!$D$2&amp;":"&amp;dbP!$D$2),"&lt;="&amp;AV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W96" s="1">
        <f ca="1">SUMIFS(INDIRECT($F$1&amp;$F96&amp;":"&amp;$F96),INDIRECT($F$1&amp;dbP!$D$2&amp;":"&amp;dbP!$D$2),"&gt;="&amp;AW$6,INDIRECT($F$1&amp;dbP!$D$2&amp;":"&amp;dbP!$D$2),"&lt;="&amp;AW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X96" s="1">
        <f ca="1">SUMIFS(INDIRECT($F$1&amp;$F96&amp;":"&amp;$F96),INDIRECT($F$1&amp;dbP!$D$2&amp;":"&amp;dbP!$D$2),"&gt;="&amp;AX$6,INDIRECT($F$1&amp;dbP!$D$2&amp;":"&amp;dbP!$D$2),"&lt;="&amp;AX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Y96" s="1">
        <f ca="1">SUMIFS(INDIRECT($F$1&amp;$F96&amp;":"&amp;$F96),INDIRECT($F$1&amp;dbP!$D$2&amp;":"&amp;dbP!$D$2),"&gt;="&amp;AY$6,INDIRECT($F$1&amp;dbP!$D$2&amp;":"&amp;dbP!$D$2),"&lt;="&amp;AY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Z96" s="1">
        <f ca="1">SUMIFS(INDIRECT($F$1&amp;$F96&amp;":"&amp;$F96),INDIRECT($F$1&amp;dbP!$D$2&amp;":"&amp;dbP!$D$2),"&gt;="&amp;AZ$6,INDIRECT($F$1&amp;dbP!$D$2&amp;":"&amp;dbP!$D$2),"&lt;="&amp;AZ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BA96" s="1">
        <f ca="1">SUMIFS(INDIRECT($F$1&amp;$F96&amp;":"&amp;$F96),INDIRECT($F$1&amp;dbP!$D$2&amp;":"&amp;dbP!$D$2),"&gt;="&amp;BA$6,INDIRECT($F$1&amp;dbP!$D$2&amp;":"&amp;dbP!$D$2),"&lt;="&amp;BA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BB96" s="1">
        <f ca="1">SUMIFS(INDIRECT($F$1&amp;$F96&amp;":"&amp;$F96),INDIRECT($F$1&amp;dbP!$D$2&amp;":"&amp;dbP!$D$2),"&gt;="&amp;BB$6,INDIRECT($F$1&amp;dbP!$D$2&amp;":"&amp;dbP!$D$2),"&lt;="&amp;BB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BC96" s="1">
        <f ca="1">SUMIFS(INDIRECT($F$1&amp;$F96&amp;":"&amp;$F96),INDIRECT($F$1&amp;dbP!$D$2&amp;":"&amp;dbP!$D$2),"&gt;="&amp;BC$6,INDIRECT($F$1&amp;dbP!$D$2&amp;":"&amp;dbP!$D$2),"&lt;="&amp;BC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BD96" s="1">
        <f ca="1">SUMIFS(INDIRECT($F$1&amp;$F96&amp;":"&amp;$F96),INDIRECT($F$1&amp;dbP!$D$2&amp;":"&amp;dbP!$D$2),"&gt;="&amp;BD$6,INDIRECT($F$1&amp;dbP!$D$2&amp;":"&amp;dbP!$D$2),"&lt;="&amp;BD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BE96" s="1">
        <f ca="1">SUMIFS(INDIRECT($F$1&amp;$F96&amp;":"&amp;$F96),INDIRECT($F$1&amp;dbP!$D$2&amp;":"&amp;dbP!$D$2),"&gt;="&amp;BE$6,INDIRECT($F$1&amp;dbP!$D$2&amp;":"&amp;dbP!$D$2),"&lt;="&amp;BE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</row>
    <row r="97" spans="2:57" x14ac:dyDescent="0.3">
      <c r="B97" s="1">
        <f>MAX(B$54:B96)+1</f>
        <v>58</v>
      </c>
      <c r="F97" s="1" t="str">
        <f ca="1">INDIRECT($B$1&amp;Items!H$2&amp;$B97)</f>
        <v>Y</v>
      </c>
      <c r="H97" s="13" t="str">
        <f ca="1">INDIRECT($B$1&amp;Items!E$2&amp;$B97)</f>
        <v>Начисление себестоимостных затрат</v>
      </c>
      <c r="I97" s="13" t="str">
        <f ca="1">IF(INDIRECT($B$1&amp;Items!F$2&amp;$B97)="",H97,INDIRECT($B$1&amp;Items!F$2&amp;$B97))</f>
        <v>Начисление затрат этапа-3 бизнес-процесса</v>
      </c>
      <c r="J97" s="1" t="str">
        <f ca="1">IF(INDIRECT($B$1&amp;Items!G$2&amp;$B97)="",IF(H97&lt;&gt;I97,"  "&amp;I97,I97),"    "&amp;INDIRECT($B$1&amp;Items!G$2&amp;$B97))</f>
        <v xml:space="preserve">    Производственные затраты-27</v>
      </c>
      <c r="S97" s="1">
        <f ca="1">SUM($U97:INDIRECT(ADDRESS(ROW(),SUMIFS($1:$1,$5:$5,MAX($5:$5)))))</f>
        <v>1002477.06</v>
      </c>
      <c r="V97" s="1">
        <f ca="1">SUMIFS(INDIRECT($F$1&amp;$F97&amp;":"&amp;$F97),INDIRECT($F$1&amp;dbP!$D$2&amp;":"&amp;dbP!$D$2),"&gt;="&amp;V$6,INDIRECT($F$1&amp;dbP!$D$2&amp;":"&amp;dbP!$D$2),"&lt;="&amp;V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W97" s="1">
        <f ca="1">SUMIFS(INDIRECT($F$1&amp;$F97&amp;":"&amp;$F97),INDIRECT($F$1&amp;dbP!$D$2&amp;":"&amp;dbP!$D$2),"&gt;="&amp;W$6,INDIRECT($F$1&amp;dbP!$D$2&amp;":"&amp;dbP!$D$2),"&lt;="&amp;W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1002477.06</v>
      </c>
      <c r="X97" s="1">
        <f ca="1">SUMIFS(INDIRECT($F$1&amp;$F97&amp;":"&amp;$F97),INDIRECT($F$1&amp;dbP!$D$2&amp;":"&amp;dbP!$D$2),"&gt;="&amp;X$6,INDIRECT($F$1&amp;dbP!$D$2&amp;":"&amp;dbP!$D$2),"&lt;="&amp;X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Y97" s="1">
        <f ca="1">SUMIFS(INDIRECT($F$1&amp;$F97&amp;":"&amp;$F97),INDIRECT($F$1&amp;dbP!$D$2&amp;":"&amp;dbP!$D$2),"&gt;="&amp;Y$6,INDIRECT($F$1&amp;dbP!$D$2&amp;":"&amp;dbP!$D$2),"&lt;="&amp;Y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Z97" s="1">
        <f ca="1">SUMIFS(INDIRECT($F$1&amp;$F97&amp;":"&amp;$F97),INDIRECT($F$1&amp;dbP!$D$2&amp;":"&amp;dbP!$D$2),"&gt;="&amp;Z$6,INDIRECT($F$1&amp;dbP!$D$2&amp;":"&amp;dbP!$D$2),"&lt;="&amp;Z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A97" s="1">
        <f ca="1">SUMIFS(INDIRECT($F$1&amp;$F97&amp;":"&amp;$F97),INDIRECT($F$1&amp;dbP!$D$2&amp;":"&amp;dbP!$D$2),"&gt;="&amp;AA$6,INDIRECT($F$1&amp;dbP!$D$2&amp;":"&amp;dbP!$D$2),"&lt;="&amp;AA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B97" s="1">
        <f ca="1">SUMIFS(INDIRECT($F$1&amp;$F97&amp;":"&amp;$F97),INDIRECT($F$1&amp;dbP!$D$2&amp;":"&amp;dbP!$D$2),"&gt;="&amp;AB$6,INDIRECT($F$1&amp;dbP!$D$2&amp;":"&amp;dbP!$D$2),"&lt;="&amp;AB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C97" s="1">
        <f ca="1">SUMIFS(INDIRECT($F$1&amp;$F97&amp;":"&amp;$F97),INDIRECT($F$1&amp;dbP!$D$2&amp;":"&amp;dbP!$D$2),"&gt;="&amp;AC$6,INDIRECT($F$1&amp;dbP!$D$2&amp;":"&amp;dbP!$D$2),"&lt;="&amp;AC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D97" s="1">
        <f ca="1">SUMIFS(INDIRECT($F$1&amp;$F97&amp;":"&amp;$F97),INDIRECT($F$1&amp;dbP!$D$2&amp;":"&amp;dbP!$D$2),"&gt;="&amp;AD$6,INDIRECT($F$1&amp;dbP!$D$2&amp;":"&amp;dbP!$D$2),"&lt;="&amp;AD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E97" s="1">
        <f ca="1">SUMIFS(INDIRECT($F$1&amp;$F97&amp;":"&amp;$F97),INDIRECT($F$1&amp;dbP!$D$2&amp;":"&amp;dbP!$D$2),"&gt;="&amp;AE$6,INDIRECT($F$1&amp;dbP!$D$2&amp;":"&amp;dbP!$D$2),"&lt;="&amp;AE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F97" s="1">
        <f ca="1">SUMIFS(INDIRECT($F$1&amp;$F97&amp;":"&amp;$F97),INDIRECT($F$1&amp;dbP!$D$2&amp;":"&amp;dbP!$D$2),"&gt;="&amp;AF$6,INDIRECT($F$1&amp;dbP!$D$2&amp;":"&amp;dbP!$D$2),"&lt;="&amp;AF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G97" s="1">
        <f ca="1">SUMIFS(INDIRECT($F$1&amp;$F97&amp;":"&amp;$F97),INDIRECT($F$1&amp;dbP!$D$2&amp;":"&amp;dbP!$D$2),"&gt;="&amp;AG$6,INDIRECT($F$1&amp;dbP!$D$2&amp;":"&amp;dbP!$D$2),"&lt;="&amp;AG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H97" s="1">
        <f ca="1">SUMIFS(INDIRECT($F$1&amp;$F97&amp;":"&amp;$F97),INDIRECT($F$1&amp;dbP!$D$2&amp;":"&amp;dbP!$D$2),"&gt;="&amp;AH$6,INDIRECT($F$1&amp;dbP!$D$2&amp;":"&amp;dbP!$D$2),"&lt;="&amp;AH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I97" s="1">
        <f ca="1">SUMIFS(INDIRECT($F$1&amp;$F97&amp;":"&amp;$F97),INDIRECT($F$1&amp;dbP!$D$2&amp;":"&amp;dbP!$D$2),"&gt;="&amp;AI$6,INDIRECT($F$1&amp;dbP!$D$2&amp;":"&amp;dbP!$D$2),"&lt;="&amp;AI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J97" s="1">
        <f ca="1">SUMIFS(INDIRECT($F$1&amp;$F97&amp;":"&amp;$F97),INDIRECT($F$1&amp;dbP!$D$2&amp;":"&amp;dbP!$D$2),"&gt;="&amp;AJ$6,INDIRECT($F$1&amp;dbP!$D$2&amp;":"&amp;dbP!$D$2),"&lt;="&amp;AJ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K97" s="1">
        <f ca="1">SUMIFS(INDIRECT($F$1&amp;$F97&amp;":"&amp;$F97),INDIRECT($F$1&amp;dbP!$D$2&amp;":"&amp;dbP!$D$2),"&gt;="&amp;AK$6,INDIRECT($F$1&amp;dbP!$D$2&amp;":"&amp;dbP!$D$2),"&lt;="&amp;AK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L97" s="1">
        <f ca="1">SUMIFS(INDIRECT($F$1&amp;$F97&amp;":"&amp;$F97),INDIRECT($F$1&amp;dbP!$D$2&amp;":"&amp;dbP!$D$2),"&gt;="&amp;AL$6,INDIRECT($F$1&amp;dbP!$D$2&amp;":"&amp;dbP!$D$2),"&lt;="&amp;AL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M97" s="1">
        <f ca="1">SUMIFS(INDIRECT($F$1&amp;$F97&amp;":"&amp;$F97),INDIRECT($F$1&amp;dbP!$D$2&amp;":"&amp;dbP!$D$2),"&gt;="&amp;AM$6,INDIRECT($F$1&amp;dbP!$D$2&amp;":"&amp;dbP!$D$2),"&lt;="&amp;AM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N97" s="1">
        <f ca="1">SUMIFS(INDIRECT($F$1&amp;$F97&amp;":"&amp;$F97),INDIRECT($F$1&amp;dbP!$D$2&amp;":"&amp;dbP!$D$2),"&gt;="&amp;AN$6,INDIRECT($F$1&amp;dbP!$D$2&amp;":"&amp;dbP!$D$2),"&lt;="&amp;AN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O97" s="1">
        <f ca="1">SUMIFS(INDIRECT($F$1&amp;$F97&amp;":"&amp;$F97),INDIRECT($F$1&amp;dbP!$D$2&amp;":"&amp;dbP!$D$2),"&gt;="&amp;AO$6,INDIRECT($F$1&amp;dbP!$D$2&amp;":"&amp;dbP!$D$2),"&lt;="&amp;AO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P97" s="1">
        <f ca="1">SUMIFS(INDIRECT($F$1&amp;$F97&amp;":"&amp;$F97),INDIRECT($F$1&amp;dbP!$D$2&amp;":"&amp;dbP!$D$2),"&gt;="&amp;AP$6,INDIRECT($F$1&amp;dbP!$D$2&amp;":"&amp;dbP!$D$2),"&lt;="&amp;AP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Q97" s="1">
        <f ca="1">SUMIFS(INDIRECT($F$1&amp;$F97&amp;":"&amp;$F97),INDIRECT($F$1&amp;dbP!$D$2&amp;":"&amp;dbP!$D$2),"&gt;="&amp;AQ$6,INDIRECT($F$1&amp;dbP!$D$2&amp;":"&amp;dbP!$D$2),"&lt;="&amp;AQ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R97" s="1">
        <f ca="1">SUMIFS(INDIRECT($F$1&amp;$F97&amp;":"&amp;$F97),INDIRECT($F$1&amp;dbP!$D$2&amp;":"&amp;dbP!$D$2),"&gt;="&amp;AR$6,INDIRECT($F$1&amp;dbP!$D$2&amp;":"&amp;dbP!$D$2),"&lt;="&amp;AR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S97" s="1">
        <f ca="1">SUMIFS(INDIRECT($F$1&amp;$F97&amp;":"&amp;$F97),INDIRECT($F$1&amp;dbP!$D$2&amp;":"&amp;dbP!$D$2),"&gt;="&amp;AS$6,INDIRECT($F$1&amp;dbP!$D$2&amp;":"&amp;dbP!$D$2),"&lt;="&amp;AS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T97" s="1">
        <f ca="1">SUMIFS(INDIRECT($F$1&amp;$F97&amp;":"&amp;$F97),INDIRECT($F$1&amp;dbP!$D$2&amp;":"&amp;dbP!$D$2),"&gt;="&amp;AT$6,INDIRECT($F$1&amp;dbP!$D$2&amp;":"&amp;dbP!$D$2),"&lt;="&amp;AT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U97" s="1">
        <f ca="1">SUMIFS(INDIRECT($F$1&amp;$F97&amp;":"&amp;$F97),INDIRECT($F$1&amp;dbP!$D$2&amp;":"&amp;dbP!$D$2),"&gt;="&amp;AU$6,INDIRECT($F$1&amp;dbP!$D$2&amp;":"&amp;dbP!$D$2),"&lt;="&amp;AU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V97" s="1">
        <f ca="1">SUMIFS(INDIRECT($F$1&amp;$F97&amp;":"&amp;$F97),INDIRECT($F$1&amp;dbP!$D$2&amp;":"&amp;dbP!$D$2),"&gt;="&amp;AV$6,INDIRECT($F$1&amp;dbP!$D$2&amp;":"&amp;dbP!$D$2),"&lt;="&amp;AV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W97" s="1">
        <f ca="1">SUMIFS(INDIRECT($F$1&amp;$F97&amp;":"&amp;$F97),INDIRECT($F$1&amp;dbP!$D$2&amp;":"&amp;dbP!$D$2),"&gt;="&amp;AW$6,INDIRECT($F$1&amp;dbP!$D$2&amp;":"&amp;dbP!$D$2),"&lt;="&amp;AW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X97" s="1">
        <f ca="1">SUMIFS(INDIRECT($F$1&amp;$F97&amp;":"&amp;$F97),INDIRECT($F$1&amp;dbP!$D$2&amp;":"&amp;dbP!$D$2),"&gt;="&amp;AX$6,INDIRECT($F$1&amp;dbP!$D$2&amp;":"&amp;dbP!$D$2),"&lt;="&amp;AX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Y97" s="1">
        <f ca="1">SUMIFS(INDIRECT($F$1&amp;$F97&amp;":"&amp;$F97),INDIRECT($F$1&amp;dbP!$D$2&amp;":"&amp;dbP!$D$2),"&gt;="&amp;AY$6,INDIRECT($F$1&amp;dbP!$D$2&amp;":"&amp;dbP!$D$2),"&lt;="&amp;AY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Z97" s="1">
        <f ca="1">SUMIFS(INDIRECT($F$1&amp;$F97&amp;":"&amp;$F97),INDIRECT($F$1&amp;dbP!$D$2&amp;":"&amp;dbP!$D$2),"&gt;="&amp;AZ$6,INDIRECT($F$1&amp;dbP!$D$2&amp;":"&amp;dbP!$D$2),"&lt;="&amp;AZ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BA97" s="1">
        <f ca="1">SUMIFS(INDIRECT($F$1&amp;$F97&amp;":"&amp;$F97),INDIRECT($F$1&amp;dbP!$D$2&amp;":"&amp;dbP!$D$2),"&gt;="&amp;BA$6,INDIRECT($F$1&amp;dbP!$D$2&amp;":"&amp;dbP!$D$2),"&lt;="&amp;BA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BB97" s="1">
        <f ca="1">SUMIFS(INDIRECT($F$1&amp;$F97&amp;":"&amp;$F97),INDIRECT($F$1&amp;dbP!$D$2&amp;":"&amp;dbP!$D$2),"&gt;="&amp;BB$6,INDIRECT($F$1&amp;dbP!$D$2&amp;":"&amp;dbP!$D$2),"&lt;="&amp;BB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BC97" s="1">
        <f ca="1">SUMIFS(INDIRECT($F$1&amp;$F97&amp;":"&amp;$F97),INDIRECT($F$1&amp;dbP!$D$2&amp;":"&amp;dbP!$D$2),"&gt;="&amp;BC$6,INDIRECT($F$1&amp;dbP!$D$2&amp;":"&amp;dbP!$D$2),"&lt;="&amp;BC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BD97" s="1">
        <f ca="1">SUMIFS(INDIRECT($F$1&amp;$F97&amp;":"&amp;$F97),INDIRECT($F$1&amp;dbP!$D$2&amp;":"&amp;dbP!$D$2),"&gt;="&amp;BD$6,INDIRECT($F$1&amp;dbP!$D$2&amp;":"&amp;dbP!$D$2),"&lt;="&amp;BD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BE97" s="1">
        <f ca="1">SUMIFS(INDIRECT($F$1&amp;$F97&amp;":"&amp;$F97),INDIRECT($F$1&amp;dbP!$D$2&amp;":"&amp;dbP!$D$2),"&gt;="&amp;BE$6,INDIRECT($F$1&amp;dbP!$D$2&amp;":"&amp;dbP!$D$2),"&lt;="&amp;BE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</row>
    <row r="98" spans="2:57" x14ac:dyDescent="0.3">
      <c r="B98" s="1">
        <f>MAX(B$54:B97)+1</f>
        <v>59</v>
      </c>
      <c r="F98" s="1" t="str">
        <f ca="1">INDIRECT($B$1&amp;Items!H$2&amp;$B98)</f>
        <v>Y</v>
      </c>
      <c r="H98" s="13" t="str">
        <f ca="1">INDIRECT($B$1&amp;Items!E$2&amp;$B98)</f>
        <v>Начисление себестоимостных затрат</v>
      </c>
      <c r="I98" s="13" t="str">
        <f ca="1">IF(INDIRECT($B$1&amp;Items!F$2&amp;$B98)="",H98,INDIRECT($B$1&amp;Items!F$2&amp;$B98))</f>
        <v>Начисление затрат этапа-4 бизнес-процесса</v>
      </c>
      <c r="J98" s="1" t="str">
        <f ca="1">IF(INDIRECT($B$1&amp;Items!G$2&amp;$B98)="",IF(H98&lt;&gt;I98,"  "&amp;I98,I98),"    "&amp;INDIRECT($B$1&amp;Items!G$2&amp;$B98))</f>
        <v xml:space="preserve">  Начисление затрат этапа-4 бизнес-процесса</v>
      </c>
      <c r="S98" s="1">
        <f ca="1">SUM($U98:INDIRECT(ADDRESS(ROW(),SUMIFS($1:$1,$5:$5,MAX($5:$5)))))</f>
        <v>1909969.691994</v>
      </c>
      <c r="V98" s="1">
        <f ca="1">SUMIFS(INDIRECT($F$1&amp;$F98&amp;":"&amp;$F98),INDIRECT($F$1&amp;dbP!$D$2&amp;":"&amp;dbP!$D$2),"&gt;="&amp;V$6,INDIRECT($F$1&amp;dbP!$D$2&amp;":"&amp;dbP!$D$2),"&lt;="&amp;V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W98" s="1">
        <f ca="1">SUMIFS(INDIRECT($F$1&amp;$F98&amp;":"&amp;$F98),INDIRECT($F$1&amp;dbP!$D$2&amp;":"&amp;dbP!$D$2),"&gt;="&amp;W$6,INDIRECT($F$1&amp;dbP!$D$2&amp;":"&amp;dbP!$D$2),"&lt;="&amp;W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X98" s="1">
        <f ca="1">SUMIFS(INDIRECT($F$1&amp;$F98&amp;":"&amp;$F98),INDIRECT($F$1&amp;dbP!$D$2&amp;":"&amp;dbP!$D$2),"&gt;="&amp;X$6,INDIRECT($F$1&amp;dbP!$D$2&amp;":"&amp;dbP!$D$2),"&lt;="&amp;X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1161637.691994</v>
      </c>
      <c r="Y98" s="1">
        <f ca="1">SUMIFS(INDIRECT($F$1&amp;$F98&amp;":"&amp;$F98),INDIRECT($F$1&amp;dbP!$D$2&amp;":"&amp;dbP!$D$2),"&gt;="&amp;Y$6,INDIRECT($F$1&amp;dbP!$D$2&amp;":"&amp;dbP!$D$2),"&lt;="&amp;Y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748332</v>
      </c>
      <c r="Z98" s="1">
        <f ca="1">SUMIFS(INDIRECT($F$1&amp;$F98&amp;":"&amp;$F98),INDIRECT($F$1&amp;dbP!$D$2&amp;":"&amp;dbP!$D$2),"&gt;="&amp;Z$6,INDIRECT($F$1&amp;dbP!$D$2&amp;":"&amp;dbP!$D$2),"&lt;="&amp;Z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A98" s="1">
        <f ca="1">SUMIFS(INDIRECT($F$1&amp;$F98&amp;":"&amp;$F98),INDIRECT($F$1&amp;dbP!$D$2&amp;":"&amp;dbP!$D$2),"&gt;="&amp;AA$6,INDIRECT($F$1&amp;dbP!$D$2&amp;":"&amp;dbP!$D$2),"&lt;="&amp;AA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B98" s="1">
        <f ca="1">SUMIFS(INDIRECT($F$1&amp;$F98&amp;":"&amp;$F98),INDIRECT($F$1&amp;dbP!$D$2&amp;":"&amp;dbP!$D$2),"&gt;="&amp;AB$6,INDIRECT($F$1&amp;dbP!$D$2&amp;":"&amp;dbP!$D$2),"&lt;="&amp;AB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C98" s="1">
        <f ca="1">SUMIFS(INDIRECT($F$1&amp;$F98&amp;":"&amp;$F98),INDIRECT($F$1&amp;dbP!$D$2&amp;":"&amp;dbP!$D$2),"&gt;="&amp;AC$6,INDIRECT($F$1&amp;dbP!$D$2&amp;":"&amp;dbP!$D$2),"&lt;="&amp;AC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D98" s="1">
        <f ca="1">SUMIFS(INDIRECT($F$1&amp;$F98&amp;":"&amp;$F98),INDIRECT($F$1&amp;dbP!$D$2&amp;":"&amp;dbP!$D$2),"&gt;="&amp;AD$6,INDIRECT($F$1&amp;dbP!$D$2&amp;":"&amp;dbP!$D$2),"&lt;="&amp;AD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E98" s="1">
        <f ca="1">SUMIFS(INDIRECT($F$1&amp;$F98&amp;":"&amp;$F98),INDIRECT($F$1&amp;dbP!$D$2&amp;":"&amp;dbP!$D$2),"&gt;="&amp;AE$6,INDIRECT($F$1&amp;dbP!$D$2&amp;":"&amp;dbP!$D$2),"&lt;="&amp;AE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F98" s="1">
        <f ca="1">SUMIFS(INDIRECT($F$1&amp;$F98&amp;":"&amp;$F98),INDIRECT($F$1&amp;dbP!$D$2&amp;":"&amp;dbP!$D$2),"&gt;="&amp;AF$6,INDIRECT($F$1&amp;dbP!$D$2&amp;":"&amp;dbP!$D$2),"&lt;="&amp;AF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G98" s="1">
        <f ca="1">SUMIFS(INDIRECT($F$1&amp;$F98&amp;":"&amp;$F98),INDIRECT($F$1&amp;dbP!$D$2&amp;":"&amp;dbP!$D$2),"&gt;="&amp;AG$6,INDIRECT($F$1&amp;dbP!$D$2&amp;":"&amp;dbP!$D$2),"&lt;="&amp;AG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H98" s="1">
        <f ca="1">SUMIFS(INDIRECT($F$1&amp;$F98&amp;":"&amp;$F98),INDIRECT($F$1&amp;dbP!$D$2&amp;":"&amp;dbP!$D$2),"&gt;="&amp;AH$6,INDIRECT($F$1&amp;dbP!$D$2&amp;":"&amp;dbP!$D$2),"&lt;="&amp;AH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I98" s="1">
        <f ca="1">SUMIFS(INDIRECT($F$1&amp;$F98&amp;":"&amp;$F98),INDIRECT($F$1&amp;dbP!$D$2&amp;":"&amp;dbP!$D$2),"&gt;="&amp;AI$6,INDIRECT($F$1&amp;dbP!$D$2&amp;":"&amp;dbP!$D$2),"&lt;="&amp;AI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J98" s="1">
        <f ca="1">SUMIFS(INDIRECT($F$1&amp;$F98&amp;":"&amp;$F98),INDIRECT($F$1&amp;dbP!$D$2&amp;":"&amp;dbP!$D$2),"&gt;="&amp;AJ$6,INDIRECT($F$1&amp;dbP!$D$2&amp;":"&amp;dbP!$D$2),"&lt;="&amp;AJ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K98" s="1">
        <f ca="1">SUMIFS(INDIRECT($F$1&amp;$F98&amp;":"&amp;$F98),INDIRECT($F$1&amp;dbP!$D$2&amp;":"&amp;dbP!$D$2),"&gt;="&amp;AK$6,INDIRECT($F$1&amp;dbP!$D$2&amp;":"&amp;dbP!$D$2),"&lt;="&amp;AK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L98" s="1">
        <f ca="1">SUMIFS(INDIRECT($F$1&amp;$F98&amp;":"&amp;$F98),INDIRECT($F$1&amp;dbP!$D$2&amp;":"&amp;dbP!$D$2),"&gt;="&amp;AL$6,INDIRECT($F$1&amp;dbP!$D$2&amp;":"&amp;dbP!$D$2),"&lt;="&amp;AL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M98" s="1">
        <f ca="1">SUMIFS(INDIRECT($F$1&amp;$F98&amp;":"&amp;$F98),INDIRECT($F$1&amp;dbP!$D$2&amp;":"&amp;dbP!$D$2),"&gt;="&amp;AM$6,INDIRECT($F$1&amp;dbP!$D$2&amp;":"&amp;dbP!$D$2),"&lt;="&amp;AM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N98" s="1">
        <f ca="1">SUMIFS(INDIRECT($F$1&amp;$F98&amp;":"&amp;$F98),INDIRECT($F$1&amp;dbP!$D$2&amp;":"&amp;dbP!$D$2),"&gt;="&amp;AN$6,INDIRECT($F$1&amp;dbP!$D$2&amp;":"&amp;dbP!$D$2),"&lt;="&amp;AN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O98" s="1">
        <f ca="1">SUMIFS(INDIRECT($F$1&amp;$F98&amp;":"&amp;$F98),INDIRECT($F$1&amp;dbP!$D$2&amp;":"&amp;dbP!$D$2),"&gt;="&amp;AO$6,INDIRECT($F$1&amp;dbP!$D$2&amp;":"&amp;dbP!$D$2),"&lt;="&amp;AO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P98" s="1">
        <f ca="1">SUMIFS(INDIRECT($F$1&amp;$F98&amp;":"&amp;$F98),INDIRECT($F$1&amp;dbP!$D$2&amp;":"&amp;dbP!$D$2),"&gt;="&amp;AP$6,INDIRECT($F$1&amp;dbP!$D$2&amp;":"&amp;dbP!$D$2),"&lt;="&amp;AP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Q98" s="1">
        <f ca="1">SUMIFS(INDIRECT($F$1&amp;$F98&amp;":"&amp;$F98),INDIRECT($F$1&amp;dbP!$D$2&amp;":"&amp;dbP!$D$2),"&gt;="&amp;AQ$6,INDIRECT($F$1&amp;dbP!$D$2&amp;":"&amp;dbP!$D$2),"&lt;="&amp;AQ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R98" s="1">
        <f ca="1">SUMIFS(INDIRECT($F$1&amp;$F98&amp;":"&amp;$F98),INDIRECT($F$1&amp;dbP!$D$2&amp;":"&amp;dbP!$D$2),"&gt;="&amp;AR$6,INDIRECT($F$1&amp;dbP!$D$2&amp;":"&amp;dbP!$D$2),"&lt;="&amp;AR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S98" s="1">
        <f ca="1">SUMIFS(INDIRECT($F$1&amp;$F98&amp;":"&amp;$F98),INDIRECT($F$1&amp;dbP!$D$2&amp;":"&amp;dbP!$D$2),"&gt;="&amp;AS$6,INDIRECT($F$1&amp;dbP!$D$2&amp;":"&amp;dbP!$D$2),"&lt;="&amp;AS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T98" s="1">
        <f ca="1">SUMIFS(INDIRECT($F$1&amp;$F98&amp;":"&amp;$F98),INDIRECT($F$1&amp;dbP!$D$2&amp;":"&amp;dbP!$D$2),"&gt;="&amp;AT$6,INDIRECT($F$1&amp;dbP!$D$2&amp;":"&amp;dbP!$D$2),"&lt;="&amp;AT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U98" s="1">
        <f ca="1">SUMIFS(INDIRECT($F$1&amp;$F98&amp;":"&amp;$F98),INDIRECT($F$1&amp;dbP!$D$2&amp;":"&amp;dbP!$D$2),"&gt;="&amp;AU$6,INDIRECT($F$1&amp;dbP!$D$2&amp;":"&amp;dbP!$D$2),"&lt;="&amp;AU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V98" s="1">
        <f ca="1">SUMIFS(INDIRECT($F$1&amp;$F98&amp;":"&amp;$F98),INDIRECT($F$1&amp;dbP!$D$2&amp;":"&amp;dbP!$D$2),"&gt;="&amp;AV$6,INDIRECT($F$1&amp;dbP!$D$2&amp;":"&amp;dbP!$D$2),"&lt;="&amp;AV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W98" s="1">
        <f ca="1">SUMIFS(INDIRECT($F$1&amp;$F98&amp;":"&amp;$F98),INDIRECT($F$1&amp;dbP!$D$2&amp;":"&amp;dbP!$D$2),"&gt;="&amp;AW$6,INDIRECT($F$1&amp;dbP!$D$2&amp;":"&amp;dbP!$D$2),"&lt;="&amp;AW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X98" s="1">
        <f ca="1">SUMIFS(INDIRECT($F$1&amp;$F98&amp;":"&amp;$F98),INDIRECT($F$1&amp;dbP!$D$2&amp;":"&amp;dbP!$D$2),"&gt;="&amp;AX$6,INDIRECT($F$1&amp;dbP!$D$2&amp;":"&amp;dbP!$D$2),"&lt;="&amp;AX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Y98" s="1">
        <f ca="1">SUMIFS(INDIRECT($F$1&amp;$F98&amp;":"&amp;$F98),INDIRECT($F$1&amp;dbP!$D$2&amp;":"&amp;dbP!$D$2),"&gt;="&amp;AY$6,INDIRECT($F$1&amp;dbP!$D$2&amp;":"&amp;dbP!$D$2),"&lt;="&amp;AY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Z98" s="1">
        <f ca="1">SUMIFS(INDIRECT($F$1&amp;$F98&amp;":"&amp;$F98),INDIRECT($F$1&amp;dbP!$D$2&amp;":"&amp;dbP!$D$2),"&gt;="&amp;AZ$6,INDIRECT($F$1&amp;dbP!$D$2&amp;":"&amp;dbP!$D$2),"&lt;="&amp;AZ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BA98" s="1">
        <f ca="1">SUMIFS(INDIRECT($F$1&amp;$F98&amp;":"&amp;$F98),INDIRECT($F$1&amp;dbP!$D$2&amp;":"&amp;dbP!$D$2),"&gt;="&amp;BA$6,INDIRECT($F$1&amp;dbP!$D$2&amp;":"&amp;dbP!$D$2),"&lt;="&amp;BA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BB98" s="1">
        <f ca="1">SUMIFS(INDIRECT($F$1&amp;$F98&amp;":"&amp;$F98),INDIRECT($F$1&amp;dbP!$D$2&amp;":"&amp;dbP!$D$2),"&gt;="&amp;BB$6,INDIRECT($F$1&amp;dbP!$D$2&amp;":"&amp;dbP!$D$2),"&lt;="&amp;BB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BC98" s="1">
        <f ca="1">SUMIFS(INDIRECT($F$1&amp;$F98&amp;":"&amp;$F98),INDIRECT($F$1&amp;dbP!$D$2&amp;":"&amp;dbP!$D$2),"&gt;="&amp;BC$6,INDIRECT($F$1&amp;dbP!$D$2&amp;":"&amp;dbP!$D$2),"&lt;="&amp;BC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BD98" s="1">
        <f ca="1">SUMIFS(INDIRECT($F$1&amp;$F98&amp;":"&amp;$F98),INDIRECT($F$1&amp;dbP!$D$2&amp;":"&amp;dbP!$D$2),"&gt;="&amp;BD$6,INDIRECT($F$1&amp;dbP!$D$2&amp;":"&amp;dbP!$D$2),"&lt;="&amp;BD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BE98" s="1">
        <f ca="1">SUMIFS(INDIRECT($F$1&amp;$F98&amp;":"&amp;$F98),INDIRECT($F$1&amp;dbP!$D$2&amp;":"&amp;dbP!$D$2),"&gt;="&amp;BE$6,INDIRECT($F$1&amp;dbP!$D$2&amp;":"&amp;dbP!$D$2),"&lt;="&amp;BE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</row>
    <row r="99" spans="2:57" x14ac:dyDescent="0.3">
      <c r="B99" s="1">
        <f>MAX(B$54:B98)+1</f>
        <v>60</v>
      </c>
      <c r="F99" s="1" t="str">
        <f ca="1">INDIRECT($B$1&amp;Items!H$2&amp;$B99)</f>
        <v>Y</v>
      </c>
      <c r="H99" s="13" t="str">
        <f ca="1">INDIRECT($B$1&amp;Items!E$2&amp;$B99)</f>
        <v>Начисление себестоимостных затрат</v>
      </c>
      <c r="I99" s="13" t="str">
        <f ca="1">IF(INDIRECT($B$1&amp;Items!F$2&amp;$B99)="",H99,INDIRECT($B$1&amp;Items!F$2&amp;$B99))</f>
        <v>Начисление затрат этапа-4 бизнес-процесса</v>
      </c>
      <c r="J99" s="1" t="str">
        <f ca="1">IF(INDIRECT($B$1&amp;Items!G$2&amp;$B99)="",IF(H99&lt;&gt;I99,"  "&amp;I99,I99),"    "&amp;INDIRECT($B$1&amp;Items!G$2&amp;$B99))</f>
        <v xml:space="preserve">    Производственные затраты-28</v>
      </c>
      <c r="S99" s="1">
        <f ca="1">SUM($U99:INDIRECT(ADDRESS(ROW(),SUMIFS($1:$1,$5:$5,MAX($5:$5)))))</f>
        <v>0</v>
      </c>
      <c r="V99" s="1">
        <f ca="1">SUMIFS(INDIRECT($F$1&amp;$F99&amp;":"&amp;$F99),INDIRECT($F$1&amp;dbP!$D$2&amp;":"&amp;dbP!$D$2),"&gt;="&amp;V$6,INDIRECT($F$1&amp;dbP!$D$2&amp;":"&amp;dbP!$D$2),"&lt;="&amp;V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W99" s="1">
        <f ca="1">SUMIFS(INDIRECT($F$1&amp;$F99&amp;":"&amp;$F99),INDIRECT($F$1&amp;dbP!$D$2&amp;":"&amp;dbP!$D$2),"&gt;="&amp;W$6,INDIRECT($F$1&amp;dbP!$D$2&amp;":"&amp;dbP!$D$2),"&lt;="&amp;W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X99" s="1">
        <f ca="1">SUMIFS(INDIRECT($F$1&amp;$F99&amp;":"&amp;$F99),INDIRECT($F$1&amp;dbP!$D$2&amp;":"&amp;dbP!$D$2),"&gt;="&amp;X$6,INDIRECT($F$1&amp;dbP!$D$2&amp;":"&amp;dbP!$D$2),"&lt;="&amp;X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Y99" s="1">
        <f ca="1">SUMIFS(INDIRECT($F$1&amp;$F99&amp;":"&amp;$F99),INDIRECT($F$1&amp;dbP!$D$2&amp;":"&amp;dbP!$D$2),"&gt;="&amp;Y$6,INDIRECT($F$1&amp;dbP!$D$2&amp;":"&amp;dbP!$D$2),"&lt;="&amp;Y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Z99" s="1">
        <f ca="1">SUMIFS(INDIRECT($F$1&amp;$F99&amp;":"&amp;$F99),INDIRECT($F$1&amp;dbP!$D$2&amp;":"&amp;dbP!$D$2),"&gt;="&amp;Z$6,INDIRECT($F$1&amp;dbP!$D$2&amp;":"&amp;dbP!$D$2),"&lt;="&amp;Z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A99" s="1">
        <f ca="1">SUMIFS(INDIRECT($F$1&amp;$F99&amp;":"&amp;$F99),INDIRECT($F$1&amp;dbP!$D$2&amp;":"&amp;dbP!$D$2),"&gt;="&amp;AA$6,INDIRECT($F$1&amp;dbP!$D$2&amp;":"&amp;dbP!$D$2),"&lt;="&amp;AA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B99" s="1">
        <f ca="1">SUMIFS(INDIRECT($F$1&amp;$F99&amp;":"&amp;$F99),INDIRECT($F$1&amp;dbP!$D$2&amp;":"&amp;dbP!$D$2),"&gt;="&amp;AB$6,INDIRECT($F$1&amp;dbP!$D$2&amp;":"&amp;dbP!$D$2),"&lt;="&amp;AB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C99" s="1">
        <f ca="1">SUMIFS(INDIRECT($F$1&amp;$F99&amp;":"&amp;$F99),INDIRECT($F$1&amp;dbP!$D$2&amp;":"&amp;dbP!$D$2),"&gt;="&amp;AC$6,INDIRECT($F$1&amp;dbP!$D$2&amp;":"&amp;dbP!$D$2),"&lt;="&amp;AC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D99" s="1">
        <f ca="1">SUMIFS(INDIRECT($F$1&amp;$F99&amp;":"&amp;$F99),INDIRECT($F$1&amp;dbP!$D$2&amp;":"&amp;dbP!$D$2),"&gt;="&amp;AD$6,INDIRECT($F$1&amp;dbP!$D$2&amp;":"&amp;dbP!$D$2),"&lt;="&amp;AD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E99" s="1">
        <f ca="1">SUMIFS(INDIRECT($F$1&amp;$F99&amp;":"&amp;$F99),INDIRECT($F$1&amp;dbP!$D$2&amp;":"&amp;dbP!$D$2),"&gt;="&amp;AE$6,INDIRECT($F$1&amp;dbP!$D$2&amp;":"&amp;dbP!$D$2),"&lt;="&amp;AE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F99" s="1">
        <f ca="1">SUMIFS(INDIRECT($F$1&amp;$F99&amp;":"&amp;$F99),INDIRECT($F$1&amp;dbP!$D$2&amp;":"&amp;dbP!$D$2),"&gt;="&amp;AF$6,INDIRECT($F$1&amp;dbP!$D$2&amp;":"&amp;dbP!$D$2),"&lt;="&amp;AF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G99" s="1">
        <f ca="1">SUMIFS(INDIRECT($F$1&amp;$F99&amp;":"&amp;$F99),INDIRECT($F$1&amp;dbP!$D$2&amp;":"&amp;dbP!$D$2),"&gt;="&amp;AG$6,INDIRECT($F$1&amp;dbP!$D$2&amp;":"&amp;dbP!$D$2),"&lt;="&amp;AG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H99" s="1">
        <f ca="1">SUMIFS(INDIRECT($F$1&amp;$F99&amp;":"&amp;$F99),INDIRECT($F$1&amp;dbP!$D$2&amp;":"&amp;dbP!$D$2),"&gt;="&amp;AH$6,INDIRECT($F$1&amp;dbP!$D$2&amp;":"&amp;dbP!$D$2),"&lt;="&amp;AH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I99" s="1">
        <f ca="1">SUMIFS(INDIRECT($F$1&amp;$F99&amp;":"&amp;$F99),INDIRECT($F$1&amp;dbP!$D$2&amp;":"&amp;dbP!$D$2),"&gt;="&amp;AI$6,INDIRECT($F$1&amp;dbP!$D$2&amp;":"&amp;dbP!$D$2),"&lt;="&amp;AI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J99" s="1">
        <f ca="1">SUMIFS(INDIRECT($F$1&amp;$F99&amp;":"&amp;$F99),INDIRECT($F$1&amp;dbP!$D$2&amp;":"&amp;dbP!$D$2),"&gt;="&amp;AJ$6,INDIRECT($F$1&amp;dbP!$D$2&amp;":"&amp;dbP!$D$2),"&lt;="&amp;AJ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K99" s="1">
        <f ca="1">SUMIFS(INDIRECT($F$1&amp;$F99&amp;":"&amp;$F99),INDIRECT($F$1&amp;dbP!$D$2&amp;":"&amp;dbP!$D$2),"&gt;="&amp;AK$6,INDIRECT($F$1&amp;dbP!$D$2&amp;":"&amp;dbP!$D$2),"&lt;="&amp;AK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L99" s="1">
        <f ca="1">SUMIFS(INDIRECT($F$1&amp;$F99&amp;":"&amp;$F99),INDIRECT($F$1&amp;dbP!$D$2&amp;":"&amp;dbP!$D$2),"&gt;="&amp;AL$6,INDIRECT($F$1&amp;dbP!$D$2&amp;":"&amp;dbP!$D$2),"&lt;="&amp;AL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M99" s="1">
        <f ca="1">SUMIFS(INDIRECT($F$1&amp;$F99&amp;":"&amp;$F99),INDIRECT($F$1&amp;dbP!$D$2&amp;":"&amp;dbP!$D$2),"&gt;="&amp;AM$6,INDIRECT($F$1&amp;dbP!$D$2&amp;":"&amp;dbP!$D$2),"&lt;="&amp;AM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N99" s="1">
        <f ca="1">SUMIFS(INDIRECT($F$1&amp;$F99&amp;":"&amp;$F99),INDIRECT($F$1&amp;dbP!$D$2&amp;":"&amp;dbP!$D$2),"&gt;="&amp;AN$6,INDIRECT($F$1&amp;dbP!$D$2&amp;":"&amp;dbP!$D$2),"&lt;="&amp;AN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O99" s="1">
        <f ca="1">SUMIFS(INDIRECT($F$1&amp;$F99&amp;":"&amp;$F99),INDIRECT($F$1&amp;dbP!$D$2&amp;":"&amp;dbP!$D$2),"&gt;="&amp;AO$6,INDIRECT($F$1&amp;dbP!$D$2&amp;":"&amp;dbP!$D$2),"&lt;="&amp;AO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P99" s="1">
        <f ca="1">SUMIFS(INDIRECT($F$1&amp;$F99&amp;":"&amp;$F99),INDIRECT($F$1&amp;dbP!$D$2&amp;":"&amp;dbP!$D$2),"&gt;="&amp;AP$6,INDIRECT($F$1&amp;dbP!$D$2&amp;":"&amp;dbP!$D$2),"&lt;="&amp;AP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Q99" s="1">
        <f ca="1">SUMIFS(INDIRECT($F$1&amp;$F99&amp;":"&amp;$F99),INDIRECT($F$1&amp;dbP!$D$2&amp;":"&amp;dbP!$D$2),"&gt;="&amp;AQ$6,INDIRECT($F$1&amp;dbP!$D$2&amp;":"&amp;dbP!$D$2),"&lt;="&amp;AQ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R99" s="1">
        <f ca="1">SUMIFS(INDIRECT($F$1&amp;$F99&amp;":"&amp;$F99),INDIRECT($F$1&amp;dbP!$D$2&amp;":"&amp;dbP!$D$2),"&gt;="&amp;AR$6,INDIRECT($F$1&amp;dbP!$D$2&amp;":"&amp;dbP!$D$2),"&lt;="&amp;AR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S99" s="1">
        <f ca="1">SUMIFS(INDIRECT($F$1&amp;$F99&amp;":"&amp;$F99),INDIRECT($F$1&amp;dbP!$D$2&amp;":"&amp;dbP!$D$2),"&gt;="&amp;AS$6,INDIRECT($F$1&amp;dbP!$D$2&amp;":"&amp;dbP!$D$2),"&lt;="&amp;AS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T99" s="1">
        <f ca="1">SUMIFS(INDIRECT($F$1&amp;$F99&amp;":"&amp;$F99),INDIRECT($F$1&amp;dbP!$D$2&amp;":"&amp;dbP!$D$2),"&gt;="&amp;AT$6,INDIRECT($F$1&amp;dbP!$D$2&amp;":"&amp;dbP!$D$2),"&lt;="&amp;AT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U99" s="1">
        <f ca="1">SUMIFS(INDIRECT($F$1&amp;$F99&amp;":"&amp;$F99),INDIRECT($F$1&amp;dbP!$D$2&amp;":"&amp;dbP!$D$2),"&gt;="&amp;AU$6,INDIRECT($F$1&amp;dbP!$D$2&amp;":"&amp;dbP!$D$2),"&lt;="&amp;AU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V99" s="1">
        <f ca="1">SUMIFS(INDIRECT($F$1&amp;$F99&amp;":"&amp;$F99),INDIRECT($F$1&amp;dbP!$D$2&amp;":"&amp;dbP!$D$2),"&gt;="&amp;AV$6,INDIRECT($F$1&amp;dbP!$D$2&amp;":"&amp;dbP!$D$2),"&lt;="&amp;AV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W99" s="1">
        <f ca="1">SUMIFS(INDIRECT($F$1&amp;$F99&amp;":"&amp;$F99),INDIRECT($F$1&amp;dbP!$D$2&amp;":"&amp;dbP!$D$2),"&gt;="&amp;AW$6,INDIRECT($F$1&amp;dbP!$D$2&amp;":"&amp;dbP!$D$2),"&lt;="&amp;AW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X99" s="1">
        <f ca="1">SUMIFS(INDIRECT($F$1&amp;$F99&amp;":"&amp;$F99),INDIRECT($F$1&amp;dbP!$D$2&amp;":"&amp;dbP!$D$2),"&gt;="&amp;AX$6,INDIRECT($F$1&amp;dbP!$D$2&amp;":"&amp;dbP!$D$2),"&lt;="&amp;AX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Y99" s="1">
        <f ca="1">SUMIFS(INDIRECT($F$1&amp;$F99&amp;":"&amp;$F99),INDIRECT($F$1&amp;dbP!$D$2&amp;":"&amp;dbP!$D$2),"&gt;="&amp;AY$6,INDIRECT($F$1&amp;dbP!$D$2&amp;":"&amp;dbP!$D$2),"&lt;="&amp;AY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Z99" s="1">
        <f ca="1">SUMIFS(INDIRECT($F$1&amp;$F99&amp;":"&amp;$F99),INDIRECT($F$1&amp;dbP!$D$2&amp;":"&amp;dbP!$D$2),"&gt;="&amp;AZ$6,INDIRECT($F$1&amp;dbP!$D$2&amp;":"&amp;dbP!$D$2),"&lt;="&amp;AZ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BA99" s="1">
        <f ca="1">SUMIFS(INDIRECT($F$1&amp;$F99&amp;":"&amp;$F99),INDIRECT($F$1&amp;dbP!$D$2&amp;":"&amp;dbP!$D$2),"&gt;="&amp;BA$6,INDIRECT($F$1&amp;dbP!$D$2&amp;":"&amp;dbP!$D$2),"&lt;="&amp;BA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BB99" s="1">
        <f ca="1">SUMIFS(INDIRECT($F$1&amp;$F99&amp;":"&amp;$F99),INDIRECT($F$1&amp;dbP!$D$2&amp;":"&amp;dbP!$D$2),"&gt;="&amp;BB$6,INDIRECT($F$1&amp;dbP!$D$2&amp;":"&amp;dbP!$D$2),"&lt;="&amp;BB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BC99" s="1">
        <f ca="1">SUMIFS(INDIRECT($F$1&amp;$F99&amp;":"&amp;$F99),INDIRECT($F$1&amp;dbP!$D$2&amp;":"&amp;dbP!$D$2),"&gt;="&amp;BC$6,INDIRECT($F$1&amp;dbP!$D$2&amp;":"&amp;dbP!$D$2),"&lt;="&amp;BC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BD99" s="1">
        <f ca="1">SUMIFS(INDIRECT($F$1&amp;$F99&amp;":"&amp;$F99),INDIRECT($F$1&amp;dbP!$D$2&amp;":"&amp;dbP!$D$2),"&gt;="&amp;BD$6,INDIRECT($F$1&amp;dbP!$D$2&amp;":"&amp;dbP!$D$2),"&lt;="&amp;BD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BE99" s="1">
        <f ca="1">SUMIFS(INDIRECT($F$1&amp;$F99&amp;":"&amp;$F99),INDIRECT($F$1&amp;dbP!$D$2&amp;":"&amp;dbP!$D$2),"&gt;="&amp;BE$6,INDIRECT($F$1&amp;dbP!$D$2&amp;":"&amp;dbP!$D$2),"&lt;="&amp;BE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</row>
    <row r="100" spans="2:57" x14ac:dyDescent="0.3">
      <c r="B100" s="1">
        <f>MAX(B$54:B99)+1</f>
        <v>61</v>
      </c>
      <c r="F100" s="1" t="str">
        <f ca="1">INDIRECT($B$1&amp;Items!H$2&amp;$B100)</f>
        <v>Y</v>
      </c>
      <c r="H100" s="13" t="str">
        <f ca="1">INDIRECT($B$1&amp;Items!E$2&amp;$B100)</f>
        <v>Начисление себестоимостных затрат</v>
      </c>
      <c r="I100" s="13" t="str">
        <f ca="1">IF(INDIRECT($B$1&amp;Items!F$2&amp;$B100)="",H100,INDIRECT($B$1&amp;Items!F$2&amp;$B100))</f>
        <v>Начисление затрат этапа-4 бизнес-процесса</v>
      </c>
      <c r="J100" s="1" t="str">
        <f ca="1">IF(INDIRECT($B$1&amp;Items!G$2&amp;$B100)="",IF(H100&lt;&gt;I100,"  "&amp;I100,I100),"    "&amp;INDIRECT($B$1&amp;Items!G$2&amp;$B100))</f>
        <v xml:space="preserve">    Производственные затраты-29</v>
      </c>
      <c r="S100" s="1">
        <f ca="1">SUM($U100:INDIRECT(ADDRESS(ROW(),SUMIFS($1:$1,$5:$5,MAX($5:$5)))))</f>
        <v>0</v>
      </c>
      <c r="V100" s="1">
        <f ca="1">SUMIFS(INDIRECT($F$1&amp;$F100&amp;":"&amp;$F100),INDIRECT($F$1&amp;dbP!$D$2&amp;":"&amp;dbP!$D$2),"&gt;="&amp;V$6,INDIRECT($F$1&amp;dbP!$D$2&amp;":"&amp;dbP!$D$2),"&lt;="&amp;V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W100" s="1">
        <f ca="1">SUMIFS(INDIRECT($F$1&amp;$F100&amp;":"&amp;$F100),INDIRECT($F$1&amp;dbP!$D$2&amp;":"&amp;dbP!$D$2),"&gt;="&amp;W$6,INDIRECT($F$1&amp;dbP!$D$2&amp;":"&amp;dbP!$D$2),"&lt;="&amp;W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X100" s="1">
        <f ca="1">SUMIFS(INDIRECT($F$1&amp;$F100&amp;":"&amp;$F100),INDIRECT($F$1&amp;dbP!$D$2&amp;":"&amp;dbP!$D$2),"&gt;="&amp;X$6,INDIRECT($F$1&amp;dbP!$D$2&amp;":"&amp;dbP!$D$2),"&lt;="&amp;X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Y100" s="1">
        <f ca="1">SUMIFS(INDIRECT($F$1&amp;$F100&amp;":"&amp;$F100),INDIRECT($F$1&amp;dbP!$D$2&amp;":"&amp;dbP!$D$2),"&gt;="&amp;Y$6,INDIRECT($F$1&amp;dbP!$D$2&amp;":"&amp;dbP!$D$2),"&lt;="&amp;Y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Z100" s="1">
        <f ca="1">SUMIFS(INDIRECT($F$1&amp;$F100&amp;":"&amp;$F100),INDIRECT($F$1&amp;dbP!$D$2&amp;":"&amp;dbP!$D$2),"&gt;="&amp;Z$6,INDIRECT($F$1&amp;dbP!$D$2&amp;":"&amp;dbP!$D$2),"&lt;="&amp;Z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A100" s="1">
        <f ca="1">SUMIFS(INDIRECT($F$1&amp;$F100&amp;":"&amp;$F100),INDIRECT($F$1&amp;dbP!$D$2&amp;":"&amp;dbP!$D$2),"&gt;="&amp;AA$6,INDIRECT($F$1&amp;dbP!$D$2&amp;":"&amp;dbP!$D$2),"&lt;="&amp;AA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B100" s="1">
        <f ca="1">SUMIFS(INDIRECT($F$1&amp;$F100&amp;":"&amp;$F100),INDIRECT($F$1&amp;dbP!$D$2&amp;":"&amp;dbP!$D$2),"&gt;="&amp;AB$6,INDIRECT($F$1&amp;dbP!$D$2&amp;":"&amp;dbP!$D$2),"&lt;="&amp;AB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C100" s="1">
        <f ca="1">SUMIFS(INDIRECT($F$1&amp;$F100&amp;":"&amp;$F100),INDIRECT($F$1&amp;dbP!$D$2&amp;":"&amp;dbP!$D$2),"&gt;="&amp;AC$6,INDIRECT($F$1&amp;dbP!$D$2&amp;":"&amp;dbP!$D$2),"&lt;="&amp;AC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D100" s="1">
        <f ca="1">SUMIFS(INDIRECT($F$1&amp;$F100&amp;":"&amp;$F100),INDIRECT($F$1&amp;dbP!$D$2&amp;":"&amp;dbP!$D$2),"&gt;="&amp;AD$6,INDIRECT($F$1&amp;dbP!$D$2&amp;":"&amp;dbP!$D$2),"&lt;="&amp;AD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E100" s="1">
        <f ca="1">SUMIFS(INDIRECT($F$1&amp;$F100&amp;":"&amp;$F100),INDIRECT($F$1&amp;dbP!$D$2&amp;":"&amp;dbP!$D$2),"&gt;="&amp;AE$6,INDIRECT($F$1&amp;dbP!$D$2&amp;":"&amp;dbP!$D$2),"&lt;="&amp;AE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F100" s="1">
        <f ca="1">SUMIFS(INDIRECT($F$1&amp;$F100&amp;":"&amp;$F100),INDIRECT($F$1&amp;dbP!$D$2&amp;":"&amp;dbP!$D$2),"&gt;="&amp;AF$6,INDIRECT($F$1&amp;dbP!$D$2&amp;":"&amp;dbP!$D$2),"&lt;="&amp;AF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G100" s="1">
        <f ca="1">SUMIFS(INDIRECT($F$1&amp;$F100&amp;":"&amp;$F100),INDIRECT($F$1&amp;dbP!$D$2&amp;":"&amp;dbP!$D$2),"&gt;="&amp;AG$6,INDIRECT($F$1&amp;dbP!$D$2&amp;":"&amp;dbP!$D$2),"&lt;="&amp;AG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H100" s="1">
        <f ca="1">SUMIFS(INDIRECT($F$1&amp;$F100&amp;":"&amp;$F100),INDIRECT($F$1&amp;dbP!$D$2&amp;":"&amp;dbP!$D$2),"&gt;="&amp;AH$6,INDIRECT($F$1&amp;dbP!$D$2&amp;":"&amp;dbP!$D$2),"&lt;="&amp;AH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I100" s="1">
        <f ca="1">SUMIFS(INDIRECT($F$1&amp;$F100&amp;":"&amp;$F100),INDIRECT($F$1&amp;dbP!$D$2&amp;":"&amp;dbP!$D$2),"&gt;="&amp;AI$6,INDIRECT($F$1&amp;dbP!$D$2&amp;":"&amp;dbP!$D$2),"&lt;="&amp;AI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J100" s="1">
        <f ca="1">SUMIFS(INDIRECT($F$1&amp;$F100&amp;":"&amp;$F100),INDIRECT($F$1&amp;dbP!$D$2&amp;":"&amp;dbP!$D$2),"&gt;="&amp;AJ$6,INDIRECT($F$1&amp;dbP!$D$2&amp;":"&amp;dbP!$D$2),"&lt;="&amp;AJ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K100" s="1">
        <f ca="1">SUMIFS(INDIRECT($F$1&amp;$F100&amp;":"&amp;$F100),INDIRECT($F$1&amp;dbP!$D$2&amp;":"&amp;dbP!$D$2),"&gt;="&amp;AK$6,INDIRECT($F$1&amp;dbP!$D$2&amp;":"&amp;dbP!$D$2),"&lt;="&amp;AK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L100" s="1">
        <f ca="1">SUMIFS(INDIRECT($F$1&amp;$F100&amp;":"&amp;$F100),INDIRECT($F$1&amp;dbP!$D$2&amp;":"&amp;dbP!$D$2),"&gt;="&amp;AL$6,INDIRECT($F$1&amp;dbP!$D$2&amp;":"&amp;dbP!$D$2),"&lt;="&amp;AL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M100" s="1">
        <f ca="1">SUMIFS(INDIRECT($F$1&amp;$F100&amp;":"&amp;$F100),INDIRECT($F$1&amp;dbP!$D$2&amp;":"&amp;dbP!$D$2),"&gt;="&amp;AM$6,INDIRECT($F$1&amp;dbP!$D$2&amp;":"&amp;dbP!$D$2),"&lt;="&amp;AM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N100" s="1">
        <f ca="1">SUMIFS(INDIRECT($F$1&amp;$F100&amp;":"&amp;$F100),INDIRECT($F$1&amp;dbP!$D$2&amp;":"&amp;dbP!$D$2),"&gt;="&amp;AN$6,INDIRECT($F$1&amp;dbP!$D$2&amp;":"&amp;dbP!$D$2),"&lt;="&amp;AN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O100" s="1">
        <f ca="1">SUMIFS(INDIRECT($F$1&amp;$F100&amp;":"&amp;$F100),INDIRECT($F$1&amp;dbP!$D$2&amp;":"&amp;dbP!$D$2),"&gt;="&amp;AO$6,INDIRECT($F$1&amp;dbP!$D$2&amp;":"&amp;dbP!$D$2),"&lt;="&amp;AO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P100" s="1">
        <f ca="1">SUMIFS(INDIRECT($F$1&amp;$F100&amp;":"&amp;$F100),INDIRECT($F$1&amp;dbP!$D$2&amp;":"&amp;dbP!$D$2),"&gt;="&amp;AP$6,INDIRECT($F$1&amp;dbP!$D$2&amp;":"&amp;dbP!$D$2),"&lt;="&amp;AP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Q100" s="1">
        <f ca="1">SUMIFS(INDIRECT($F$1&amp;$F100&amp;":"&amp;$F100),INDIRECT($F$1&amp;dbP!$D$2&amp;":"&amp;dbP!$D$2),"&gt;="&amp;AQ$6,INDIRECT($F$1&amp;dbP!$D$2&amp;":"&amp;dbP!$D$2),"&lt;="&amp;AQ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R100" s="1">
        <f ca="1">SUMIFS(INDIRECT($F$1&amp;$F100&amp;":"&amp;$F100),INDIRECT($F$1&amp;dbP!$D$2&amp;":"&amp;dbP!$D$2),"&gt;="&amp;AR$6,INDIRECT($F$1&amp;dbP!$D$2&amp;":"&amp;dbP!$D$2),"&lt;="&amp;AR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S100" s="1">
        <f ca="1">SUMIFS(INDIRECT($F$1&amp;$F100&amp;":"&amp;$F100),INDIRECT($F$1&amp;dbP!$D$2&amp;":"&amp;dbP!$D$2),"&gt;="&amp;AS$6,INDIRECT($F$1&amp;dbP!$D$2&amp;":"&amp;dbP!$D$2),"&lt;="&amp;AS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T100" s="1">
        <f ca="1">SUMIFS(INDIRECT($F$1&amp;$F100&amp;":"&amp;$F100),INDIRECT($F$1&amp;dbP!$D$2&amp;":"&amp;dbP!$D$2),"&gt;="&amp;AT$6,INDIRECT($F$1&amp;dbP!$D$2&amp;":"&amp;dbP!$D$2),"&lt;="&amp;AT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U100" s="1">
        <f ca="1">SUMIFS(INDIRECT($F$1&amp;$F100&amp;":"&amp;$F100),INDIRECT($F$1&amp;dbP!$D$2&amp;":"&amp;dbP!$D$2),"&gt;="&amp;AU$6,INDIRECT($F$1&amp;dbP!$D$2&amp;":"&amp;dbP!$D$2),"&lt;="&amp;AU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V100" s="1">
        <f ca="1">SUMIFS(INDIRECT($F$1&amp;$F100&amp;":"&amp;$F100),INDIRECT($F$1&amp;dbP!$D$2&amp;":"&amp;dbP!$D$2),"&gt;="&amp;AV$6,INDIRECT($F$1&amp;dbP!$D$2&amp;":"&amp;dbP!$D$2),"&lt;="&amp;AV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W100" s="1">
        <f ca="1">SUMIFS(INDIRECT($F$1&amp;$F100&amp;":"&amp;$F100),INDIRECT($F$1&amp;dbP!$D$2&amp;":"&amp;dbP!$D$2),"&gt;="&amp;AW$6,INDIRECT($F$1&amp;dbP!$D$2&amp;":"&amp;dbP!$D$2),"&lt;="&amp;AW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X100" s="1">
        <f ca="1">SUMIFS(INDIRECT($F$1&amp;$F100&amp;":"&amp;$F100),INDIRECT($F$1&amp;dbP!$D$2&amp;":"&amp;dbP!$D$2),"&gt;="&amp;AX$6,INDIRECT($F$1&amp;dbP!$D$2&amp;":"&amp;dbP!$D$2),"&lt;="&amp;AX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Y100" s="1">
        <f ca="1">SUMIFS(INDIRECT($F$1&amp;$F100&amp;":"&amp;$F100),INDIRECT($F$1&amp;dbP!$D$2&amp;":"&amp;dbP!$D$2),"&gt;="&amp;AY$6,INDIRECT($F$1&amp;dbP!$D$2&amp;":"&amp;dbP!$D$2),"&lt;="&amp;AY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Z100" s="1">
        <f ca="1">SUMIFS(INDIRECT($F$1&amp;$F100&amp;":"&amp;$F100),INDIRECT($F$1&amp;dbP!$D$2&amp;":"&amp;dbP!$D$2),"&gt;="&amp;AZ$6,INDIRECT($F$1&amp;dbP!$D$2&amp;":"&amp;dbP!$D$2),"&lt;="&amp;AZ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BA100" s="1">
        <f ca="1">SUMIFS(INDIRECT($F$1&amp;$F100&amp;":"&amp;$F100),INDIRECT($F$1&amp;dbP!$D$2&amp;":"&amp;dbP!$D$2),"&gt;="&amp;BA$6,INDIRECT($F$1&amp;dbP!$D$2&amp;":"&amp;dbP!$D$2),"&lt;="&amp;BA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BB100" s="1">
        <f ca="1">SUMIFS(INDIRECT($F$1&amp;$F100&amp;":"&amp;$F100),INDIRECT($F$1&amp;dbP!$D$2&amp;":"&amp;dbP!$D$2),"&gt;="&amp;BB$6,INDIRECT($F$1&amp;dbP!$D$2&amp;":"&amp;dbP!$D$2),"&lt;="&amp;BB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BC100" s="1">
        <f ca="1">SUMIFS(INDIRECT($F$1&amp;$F100&amp;":"&amp;$F100),INDIRECT($F$1&amp;dbP!$D$2&amp;":"&amp;dbP!$D$2),"&gt;="&amp;BC$6,INDIRECT($F$1&amp;dbP!$D$2&amp;":"&amp;dbP!$D$2),"&lt;="&amp;BC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BD100" s="1">
        <f ca="1">SUMIFS(INDIRECT($F$1&amp;$F100&amp;":"&amp;$F100),INDIRECT($F$1&amp;dbP!$D$2&amp;":"&amp;dbP!$D$2),"&gt;="&amp;BD$6,INDIRECT($F$1&amp;dbP!$D$2&amp;":"&amp;dbP!$D$2),"&lt;="&amp;BD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BE100" s="1">
        <f ca="1">SUMIFS(INDIRECT($F$1&amp;$F100&amp;":"&amp;$F100),INDIRECT($F$1&amp;dbP!$D$2&amp;":"&amp;dbP!$D$2),"&gt;="&amp;BE$6,INDIRECT($F$1&amp;dbP!$D$2&amp;":"&amp;dbP!$D$2),"&lt;="&amp;BE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</row>
    <row r="101" spans="2:57" x14ac:dyDescent="0.3">
      <c r="B101" s="1">
        <f>MAX(B$54:B100)+1</f>
        <v>62</v>
      </c>
      <c r="F101" s="1" t="str">
        <f ca="1">INDIRECT($B$1&amp;Items!H$2&amp;$B101)</f>
        <v>Y</v>
      </c>
      <c r="H101" s="13" t="str">
        <f ca="1">INDIRECT($B$1&amp;Items!E$2&amp;$B101)</f>
        <v>Начисление себестоимостных затрат</v>
      </c>
      <c r="I101" s="13" t="str">
        <f ca="1">IF(INDIRECT($B$1&amp;Items!F$2&amp;$B101)="",H101,INDIRECT($B$1&amp;Items!F$2&amp;$B101))</f>
        <v>Начисление затрат этапа-4 бизнес-процесса</v>
      </c>
      <c r="J101" s="1" t="str">
        <f ca="1">IF(INDIRECT($B$1&amp;Items!G$2&amp;$B101)="",IF(H101&lt;&gt;I101,"  "&amp;I101,I101),"    "&amp;INDIRECT($B$1&amp;Items!G$2&amp;$B101))</f>
        <v xml:space="preserve">    Производственные затраты-30</v>
      </c>
      <c r="S101" s="1">
        <f ca="1">SUM($U101:INDIRECT(ADDRESS(ROW(),SUMIFS($1:$1,$5:$5,MAX($5:$5)))))</f>
        <v>0</v>
      </c>
      <c r="V101" s="1">
        <f ca="1">SUMIFS(INDIRECT($F$1&amp;$F101&amp;":"&amp;$F101),INDIRECT($F$1&amp;dbP!$D$2&amp;":"&amp;dbP!$D$2),"&gt;="&amp;V$6,INDIRECT($F$1&amp;dbP!$D$2&amp;":"&amp;dbP!$D$2),"&lt;="&amp;V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W101" s="1">
        <f ca="1">SUMIFS(INDIRECT($F$1&amp;$F101&amp;":"&amp;$F101),INDIRECT($F$1&amp;dbP!$D$2&amp;":"&amp;dbP!$D$2),"&gt;="&amp;W$6,INDIRECT($F$1&amp;dbP!$D$2&amp;":"&amp;dbP!$D$2),"&lt;="&amp;W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X101" s="1">
        <f ca="1">SUMIFS(INDIRECT($F$1&amp;$F101&amp;":"&amp;$F101),INDIRECT($F$1&amp;dbP!$D$2&amp;":"&amp;dbP!$D$2),"&gt;="&amp;X$6,INDIRECT($F$1&amp;dbP!$D$2&amp;":"&amp;dbP!$D$2),"&lt;="&amp;X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Y101" s="1">
        <f ca="1">SUMIFS(INDIRECT($F$1&amp;$F101&amp;":"&amp;$F101),INDIRECT($F$1&amp;dbP!$D$2&amp;":"&amp;dbP!$D$2),"&gt;="&amp;Y$6,INDIRECT($F$1&amp;dbP!$D$2&amp;":"&amp;dbP!$D$2),"&lt;="&amp;Y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Z101" s="1">
        <f ca="1">SUMIFS(INDIRECT($F$1&amp;$F101&amp;":"&amp;$F101),INDIRECT($F$1&amp;dbP!$D$2&amp;":"&amp;dbP!$D$2),"&gt;="&amp;Z$6,INDIRECT($F$1&amp;dbP!$D$2&amp;":"&amp;dbP!$D$2),"&lt;="&amp;Z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A101" s="1">
        <f ca="1">SUMIFS(INDIRECT($F$1&amp;$F101&amp;":"&amp;$F101),INDIRECT($F$1&amp;dbP!$D$2&amp;":"&amp;dbP!$D$2),"&gt;="&amp;AA$6,INDIRECT($F$1&amp;dbP!$D$2&amp;":"&amp;dbP!$D$2),"&lt;="&amp;AA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B101" s="1">
        <f ca="1">SUMIFS(INDIRECT($F$1&amp;$F101&amp;":"&amp;$F101),INDIRECT($F$1&amp;dbP!$D$2&amp;":"&amp;dbP!$D$2),"&gt;="&amp;AB$6,INDIRECT($F$1&amp;dbP!$D$2&amp;":"&amp;dbP!$D$2),"&lt;="&amp;AB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C101" s="1">
        <f ca="1">SUMIFS(INDIRECT($F$1&amp;$F101&amp;":"&amp;$F101),INDIRECT($F$1&amp;dbP!$D$2&amp;":"&amp;dbP!$D$2),"&gt;="&amp;AC$6,INDIRECT($F$1&amp;dbP!$D$2&amp;":"&amp;dbP!$D$2),"&lt;="&amp;AC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D101" s="1">
        <f ca="1">SUMIFS(INDIRECT($F$1&amp;$F101&amp;":"&amp;$F101),INDIRECT($F$1&amp;dbP!$D$2&amp;":"&amp;dbP!$D$2),"&gt;="&amp;AD$6,INDIRECT($F$1&amp;dbP!$D$2&amp;":"&amp;dbP!$D$2),"&lt;="&amp;AD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E101" s="1">
        <f ca="1">SUMIFS(INDIRECT($F$1&amp;$F101&amp;":"&amp;$F101),INDIRECT($F$1&amp;dbP!$D$2&amp;":"&amp;dbP!$D$2),"&gt;="&amp;AE$6,INDIRECT($F$1&amp;dbP!$D$2&amp;":"&amp;dbP!$D$2),"&lt;="&amp;AE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F101" s="1">
        <f ca="1">SUMIFS(INDIRECT($F$1&amp;$F101&amp;":"&amp;$F101),INDIRECT($F$1&amp;dbP!$D$2&amp;":"&amp;dbP!$D$2),"&gt;="&amp;AF$6,INDIRECT($F$1&amp;dbP!$D$2&amp;":"&amp;dbP!$D$2),"&lt;="&amp;AF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G101" s="1">
        <f ca="1">SUMIFS(INDIRECT($F$1&amp;$F101&amp;":"&amp;$F101),INDIRECT($F$1&amp;dbP!$D$2&amp;":"&amp;dbP!$D$2),"&gt;="&amp;AG$6,INDIRECT($F$1&amp;dbP!$D$2&amp;":"&amp;dbP!$D$2),"&lt;="&amp;AG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H101" s="1">
        <f ca="1">SUMIFS(INDIRECT($F$1&amp;$F101&amp;":"&amp;$F101),INDIRECT($F$1&amp;dbP!$D$2&amp;":"&amp;dbP!$D$2),"&gt;="&amp;AH$6,INDIRECT($F$1&amp;dbP!$D$2&amp;":"&amp;dbP!$D$2),"&lt;="&amp;AH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I101" s="1">
        <f ca="1">SUMIFS(INDIRECT($F$1&amp;$F101&amp;":"&amp;$F101),INDIRECT($F$1&amp;dbP!$D$2&amp;":"&amp;dbP!$D$2),"&gt;="&amp;AI$6,INDIRECT($F$1&amp;dbP!$D$2&amp;":"&amp;dbP!$D$2),"&lt;="&amp;AI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J101" s="1">
        <f ca="1">SUMIFS(INDIRECT($F$1&amp;$F101&amp;":"&amp;$F101),INDIRECT($F$1&amp;dbP!$D$2&amp;":"&amp;dbP!$D$2),"&gt;="&amp;AJ$6,INDIRECT($F$1&amp;dbP!$D$2&amp;":"&amp;dbP!$D$2),"&lt;="&amp;AJ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K101" s="1">
        <f ca="1">SUMIFS(INDIRECT($F$1&amp;$F101&amp;":"&amp;$F101),INDIRECT($F$1&amp;dbP!$D$2&amp;":"&amp;dbP!$D$2),"&gt;="&amp;AK$6,INDIRECT($F$1&amp;dbP!$D$2&amp;":"&amp;dbP!$D$2),"&lt;="&amp;AK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L101" s="1">
        <f ca="1">SUMIFS(INDIRECT($F$1&amp;$F101&amp;":"&amp;$F101),INDIRECT($F$1&amp;dbP!$D$2&amp;":"&amp;dbP!$D$2),"&gt;="&amp;AL$6,INDIRECT($F$1&amp;dbP!$D$2&amp;":"&amp;dbP!$D$2),"&lt;="&amp;AL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M101" s="1">
        <f ca="1">SUMIFS(INDIRECT($F$1&amp;$F101&amp;":"&amp;$F101),INDIRECT($F$1&amp;dbP!$D$2&amp;":"&amp;dbP!$D$2),"&gt;="&amp;AM$6,INDIRECT($F$1&amp;dbP!$D$2&amp;":"&amp;dbP!$D$2),"&lt;="&amp;AM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N101" s="1">
        <f ca="1">SUMIFS(INDIRECT($F$1&amp;$F101&amp;":"&amp;$F101),INDIRECT($F$1&amp;dbP!$D$2&amp;":"&amp;dbP!$D$2),"&gt;="&amp;AN$6,INDIRECT($F$1&amp;dbP!$D$2&amp;":"&amp;dbP!$D$2),"&lt;="&amp;AN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O101" s="1">
        <f ca="1">SUMIFS(INDIRECT($F$1&amp;$F101&amp;":"&amp;$F101),INDIRECT($F$1&amp;dbP!$D$2&amp;":"&amp;dbP!$D$2),"&gt;="&amp;AO$6,INDIRECT($F$1&amp;dbP!$D$2&amp;":"&amp;dbP!$D$2),"&lt;="&amp;AO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P101" s="1">
        <f ca="1">SUMIFS(INDIRECT($F$1&amp;$F101&amp;":"&amp;$F101),INDIRECT($F$1&amp;dbP!$D$2&amp;":"&amp;dbP!$D$2),"&gt;="&amp;AP$6,INDIRECT($F$1&amp;dbP!$D$2&amp;":"&amp;dbP!$D$2),"&lt;="&amp;AP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Q101" s="1">
        <f ca="1">SUMIFS(INDIRECT($F$1&amp;$F101&amp;":"&amp;$F101),INDIRECT($F$1&amp;dbP!$D$2&amp;":"&amp;dbP!$D$2),"&gt;="&amp;AQ$6,INDIRECT($F$1&amp;dbP!$D$2&amp;":"&amp;dbP!$D$2),"&lt;="&amp;AQ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R101" s="1">
        <f ca="1">SUMIFS(INDIRECT($F$1&amp;$F101&amp;":"&amp;$F101),INDIRECT($F$1&amp;dbP!$D$2&amp;":"&amp;dbP!$D$2),"&gt;="&amp;AR$6,INDIRECT($F$1&amp;dbP!$D$2&amp;":"&amp;dbP!$D$2),"&lt;="&amp;AR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S101" s="1">
        <f ca="1">SUMIFS(INDIRECT($F$1&amp;$F101&amp;":"&amp;$F101),INDIRECT($F$1&amp;dbP!$D$2&amp;":"&amp;dbP!$D$2),"&gt;="&amp;AS$6,INDIRECT($F$1&amp;dbP!$D$2&amp;":"&amp;dbP!$D$2),"&lt;="&amp;AS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T101" s="1">
        <f ca="1">SUMIFS(INDIRECT($F$1&amp;$F101&amp;":"&amp;$F101),INDIRECT($F$1&amp;dbP!$D$2&amp;":"&amp;dbP!$D$2),"&gt;="&amp;AT$6,INDIRECT($F$1&amp;dbP!$D$2&amp;":"&amp;dbP!$D$2),"&lt;="&amp;AT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U101" s="1">
        <f ca="1">SUMIFS(INDIRECT($F$1&amp;$F101&amp;":"&amp;$F101),INDIRECT($F$1&amp;dbP!$D$2&amp;":"&amp;dbP!$D$2),"&gt;="&amp;AU$6,INDIRECT($F$1&amp;dbP!$D$2&amp;":"&amp;dbP!$D$2),"&lt;="&amp;AU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V101" s="1">
        <f ca="1">SUMIFS(INDIRECT($F$1&amp;$F101&amp;":"&amp;$F101),INDIRECT($F$1&amp;dbP!$D$2&amp;":"&amp;dbP!$D$2),"&gt;="&amp;AV$6,INDIRECT($F$1&amp;dbP!$D$2&amp;":"&amp;dbP!$D$2),"&lt;="&amp;AV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W101" s="1">
        <f ca="1">SUMIFS(INDIRECT($F$1&amp;$F101&amp;":"&amp;$F101),INDIRECT($F$1&amp;dbP!$D$2&amp;":"&amp;dbP!$D$2),"&gt;="&amp;AW$6,INDIRECT($F$1&amp;dbP!$D$2&amp;":"&amp;dbP!$D$2),"&lt;="&amp;AW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X101" s="1">
        <f ca="1">SUMIFS(INDIRECT($F$1&amp;$F101&amp;":"&amp;$F101),INDIRECT($F$1&amp;dbP!$D$2&amp;":"&amp;dbP!$D$2),"&gt;="&amp;AX$6,INDIRECT($F$1&amp;dbP!$D$2&amp;":"&amp;dbP!$D$2),"&lt;="&amp;AX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Y101" s="1">
        <f ca="1">SUMIFS(INDIRECT($F$1&amp;$F101&amp;":"&amp;$F101),INDIRECT($F$1&amp;dbP!$D$2&amp;":"&amp;dbP!$D$2),"&gt;="&amp;AY$6,INDIRECT($F$1&amp;dbP!$D$2&amp;":"&amp;dbP!$D$2),"&lt;="&amp;AY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Z101" s="1">
        <f ca="1">SUMIFS(INDIRECT($F$1&amp;$F101&amp;":"&amp;$F101),INDIRECT($F$1&amp;dbP!$D$2&amp;":"&amp;dbP!$D$2),"&gt;="&amp;AZ$6,INDIRECT($F$1&amp;dbP!$D$2&amp;":"&amp;dbP!$D$2),"&lt;="&amp;AZ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BA101" s="1">
        <f ca="1">SUMIFS(INDIRECT($F$1&amp;$F101&amp;":"&amp;$F101),INDIRECT($F$1&amp;dbP!$D$2&amp;":"&amp;dbP!$D$2),"&gt;="&amp;BA$6,INDIRECT($F$1&amp;dbP!$D$2&amp;":"&amp;dbP!$D$2),"&lt;="&amp;BA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BB101" s="1">
        <f ca="1">SUMIFS(INDIRECT($F$1&amp;$F101&amp;":"&amp;$F101),INDIRECT($F$1&amp;dbP!$D$2&amp;":"&amp;dbP!$D$2),"&gt;="&amp;BB$6,INDIRECT($F$1&amp;dbP!$D$2&amp;":"&amp;dbP!$D$2),"&lt;="&amp;BB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BC101" s="1">
        <f ca="1">SUMIFS(INDIRECT($F$1&amp;$F101&amp;":"&amp;$F101),INDIRECT($F$1&amp;dbP!$D$2&amp;":"&amp;dbP!$D$2),"&gt;="&amp;BC$6,INDIRECT($F$1&amp;dbP!$D$2&amp;":"&amp;dbP!$D$2),"&lt;="&amp;BC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BD101" s="1">
        <f ca="1">SUMIFS(INDIRECT($F$1&amp;$F101&amp;":"&amp;$F101),INDIRECT($F$1&amp;dbP!$D$2&amp;":"&amp;dbP!$D$2),"&gt;="&amp;BD$6,INDIRECT($F$1&amp;dbP!$D$2&amp;":"&amp;dbP!$D$2),"&lt;="&amp;BD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BE101" s="1">
        <f ca="1">SUMIFS(INDIRECT($F$1&amp;$F101&amp;":"&amp;$F101),INDIRECT($F$1&amp;dbP!$D$2&amp;":"&amp;dbP!$D$2),"&gt;="&amp;BE$6,INDIRECT($F$1&amp;dbP!$D$2&amp;":"&amp;dbP!$D$2),"&lt;="&amp;BE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</row>
    <row r="102" spans="2:57" x14ac:dyDescent="0.3">
      <c r="B102" s="1">
        <f>MAX(B$54:B101)+1</f>
        <v>63</v>
      </c>
      <c r="F102" s="1" t="str">
        <f ca="1">INDIRECT($B$1&amp;Items!H$2&amp;$B102)</f>
        <v>Y</v>
      </c>
      <c r="H102" s="13" t="str">
        <f ca="1">INDIRECT($B$1&amp;Items!E$2&amp;$B102)</f>
        <v>Начисление себестоимостных затрат</v>
      </c>
      <c r="I102" s="13" t="str">
        <f ca="1">IF(INDIRECT($B$1&amp;Items!F$2&amp;$B102)="",H102,INDIRECT($B$1&amp;Items!F$2&amp;$B102))</f>
        <v>Начисление затрат этапа-4 бизнес-процесса</v>
      </c>
      <c r="J102" s="1" t="str">
        <f ca="1">IF(INDIRECT($B$1&amp;Items!G$2&amp;$B102)="",IF(H102&lt;&gt;I102,"  "&amp;I102,I102),"    "&amp;INDIRECT($B$1&amp;Items!G$2&amp;$B102))</f>
        <v xml:space="preserve">    Производственные затраты-31</v>
      </c>
      <c r="S102" s="1">
        <f ca="1">SUM($U102:INDIRECT(ADDRESS(ROW(),SUMIFS($1:$1,$5:$5,MAX($5:$5)))))</f>
        <v>1161637.691994</v>
      </c>
      <c r="V102" s="1">
        <f ca="1">SUMIFS(INDIRECT($F$1&amp;$F102&amp;":"&amp;$F102),INDIRECT($F$1&amp;dbP!$D$2&amp;":"&amp;dbP!$D$2),"&gt;="&amp;V$6,INDIRECT($F$1&amp;dbP!$D$2&amp;":"&amp;dbP!$D$2),"&lt;="&amp;V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W102" s="1">
        <f ca="1">SUMIFS(INDIRECT($F$1&amp;$F102&amp;":"&amp;$F102),INDIRECT($F$1&amp;dbP!$D$2&amp;":"&amp;dbP!$D$2),"&gt;="&amp;W$6,INDIRECT($F$1&amp;dbP!$D$2&amp;":"&amp;dbP!$D$2),"&lt;="&amp;W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X102" s="1">
        <f ca="1">SUMIFS(INDIRECT($F$1&amp;$F102&amp;":"&amp;$F102),INDIRECT($F$1&amp;dbP!$D$2&amp;":"&amp;dbP!$D$2),"&gt;="&amp;X$6,INDIRECT($F$1&amp;dbP!$D$2&amp;":"&amp;dbP!$D$2),"&lt;="&amp;X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1161637.691994</v>
      </c>
      <c r="Y102" s="1">
        <f ca="1">SUMIFS(INDIRECT($F$1&amp;$F102&amp;":"&amp;$F102),INDIRECT($F$1&amp;dbP!$D$2&amp;":"&amp;dbP!$D$2),"&gt;="&amp;Y$6,INDIRECT($F$1&amp;dbP!$D$2&amp;":"&amp;dbP!$D$2),"&lt;="&amp;Y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Z102" s="1">
        <f ca="1">SUMIFS(INDIRECT($F$1&amp;$F102&amp;":"&amp;$F102),INDIRECT($F$1&amp;dbP!$D$2&amp;":"&amp;dbP!$D$2),"&gt;="&amp;Z$6,INDIRECT($F$1&amp;dbP!$D$2&amp;":"&amp;dbP!$D$2),"&lt;="&amp;Z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A102" s="1">
        <f ca="1">SUMIFS(INDIRECT($F$1&amp;$F102&amp;":"&amp;$F102),INDIRECT($F$1&amp;dbP!$D$2&amp;":"&amp;dbP!$D$2),"&gt;="&amp;AA$6,INDIRECT($F$1&amp;dbP!$D$2&amp;":"&amp;dbP!$D$2),"&lt;="&amp;AA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B102" s="1">
        <f ca="1">SUMIFS(INDIRECT($F$1&amp;$F102&amp;":"&amp;$F102),INDIRECT($F$1&amp;dbP!$D$2&amp;":"&amp;dbP!$D$2),"&gt;="&amp;AB$6,INDIRECT($F$1&amp;dbP!$D$2&amp;":"&amp;dbP!$D$2),"&lt;="&amp;AB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C102" s="1">
        <f ca="1">SUMIFS(INDIRECT($F$1&amp;$F102&amp;":"&amp;$F102),INDIRECT($F$1&amp;dbP!$D$2&amp;":"&amp;dbP!$D$2),"&gt;="&amp;AC$6,INDIRECT($F$1&amp;dbP!$D$2&amp;":"&amp;dbP!$D$2),"&lt;="&amp;AC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D102" s="1">
        <f ca="1">SUMIFS(INDIRECT($F$1&amp;$F102&amp;":"&amp;$F102),INDIRECT($F$1&amp;dbP!$D$2&amp;":"&amp;dbP!$D$2),"&gt;="&amp;AD$6,INDIRECT($F$1&amp;dbP!$D$2&amp;":"&amp;dbP!$D$2),"&lt;="&amp;AD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E102" s="1">
        <f ca="1">SUMIFS(INDIRECT($F$1&amp;$F102&amp;":"&amp;$F102),INDIRECT($F$1&amp;dbP!$D$2&amp;":"&amp;dbP!$D$2),"&gt;="&amp;AE$6,INDIRECT($F$1&amp;dbP!$D$2&amp;":"&amp;dbP!$D$2),"&lt;="&amp;AE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F102" s="1">
        <f ca="1">SUMIFS(INDIRECT($F$1&amp;$F102&amp;":"&amp;$F102),INDIRECT($F$1&amp;dbP!$D$2&amp;":"&amp;dbP!$D$2),"&gt;="&amp;AF$6,INDIRECT($F$1&amp;dbP!$D$2&amp;":"&amp;dbP!$D$2),"&lt;="&amp;AF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G102" s="1">
        <f ca="1">SUMIFS(INDIRECT($F$1&amp;$F102&amp;":"&amp;$F102),INDIRECT($F$1&amp;dbP!$D$2&amp;":"&amp;dbP!$D$2),"&gt;="&amp;AG$6,INDIRECT($F$1&amp;dbP!$D$2&amp;":"&amp;dbP!$D$2),"&lt;="&amp;AG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H102" s="1">
        <f ca="1">SUMIFS(INDIRECT($F$1&amp;$F102&amp;":"&amp;$F102),INDIRECT($F$1&amp;dbP!$D$2&amp;":"&amp;dbP!$D$2),"&gt;="&amp;AH$6,INDIRECT($F$1&amp;dbP!$D$2&amp;":"&amp;dbP!$D$2),"&lt;="&amp;AH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I102" s="1">
        <f ca="1">SUMIFS(INDIRECT($F$1&amp;$F102&amp;":"&amp;$F102),INDIRECT($F$1&amp;dbP!$D$2&amp;":"&amp;dbP!$D$2),"&gt;="&amp;AI$6,INDIRECT($F$1&amp;dbP!$D$2&amp;":"&amp;dbP!$D$2),"&lt;="&amp;AI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J102" s="1">
        <f ca="1">SUMIFS(INDIRECT($F$1&amp;$F102&amp;":"&amp;$F102),INDIRECT($F$1&amp;dbP!$D$2&amp;":"&amp;dbP!$D$2),"&gt;="&amp;AJ$6,INDIRECT($F$1&amp;dbP!$D$2&amp;":"&amp;dbP!$D$2),"&lt;="&amp;AJ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K102" s="1">
        <f ca="1">SUMIFS(INDIRECT($F$1&amp;$F102&amp;":"&amp;$F102),INDIRECT($F$1&amp;dbP!$D$2&amp;":"&amp;dbP!$D$2),"&gt;="&amp;AK$6,INDIRECT($F$1&amp;dbP!$D$2&amp;":"&amp;dbP!$D$2),"&lt;="&amp;AK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L102" s="1">
        <f ca="1">SUMIFS(INDIRECT($F$1&amp;$F102&amp;":"&amp;$F102),INDIRECT($F$1&amp;dbP!$D$2&amp;":"&amp;dbP!$D$2),"&gt;="&amp;AL$6,INDIRECT($F$1&amp;dbP!$D$2&amp;":"&amp;dbP!$D$2),"&lt;="&amp;AL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M102" s="1">
        <f ca="1">SUMIFS(INDIRECT($F$1&amp;$F102&amp;":"&amp;$F102),INDIRECT($F$1&amp;dbP!$D$2&amp;":"&amp;dbP!$D$2),"&gt;="&amp;AM$6,INDIRECT($F$1&amp;dbP!$D$2&amp;":"&amp;dbP!$D$2),"&lt;="&amp;AM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N102" s="1">
        <f ca="1">SUMIFS(INDIRECT($F$1&amp;$F102&amp;":"&amp;$F102),INDIRECT($F$1&amp;dbP!$D$2&amp;":"&amp;dbP!$D$2),"&gt;="&amp;AN$6,INDIRECT($F$1&amp;dbP!$D$2&amp;":"&amp;dbP!$D$2),"&lt;="&amp;AN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O102" s="1">
        <f ca="1">SUMIFS(INDIRECT($F$1&amp;$F102&amp;":"&amp;$F102),INDIRECT($F$1&amp;dbP!$D$2&amp;":"&amp;dbP!$D$2),"&gt;="&amp;AO$6,INDIRECT($F$1&amp;dbP!$D$2&amp;":"&amp;dbP!$D$2),"&lt;="&amp;AO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P102" s="1">
        <f ca="1">SUMIFS(INDIRECT($F$1&amp;$F102&amp;":"&amp;$F102),INDIRECT($F$1&amp;dbP!$D$2&amp;":"&amp;dbP!$D$2),"&gt;="&amp;AP$6,INDIRECT($F$1&amp;dbP!$D$2&amp;":"&amp;dbP!$D$2),"&lt;="&amp;AP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Q102" s="1">
        <f ca="1">SUMIFS(INDIRECT($F$1&amp;$F102&amp;":"&amp;$F102),INDIRECT($F$1&amp;dbP!$D$2&amp;":"&amp;dbP!$D$2),"&gt;="&amp;AQ$6,INDIRECT($F$1&amp;dbP!$D$2&amp;":"&amp;dbP!$D$2),"&lt;="&amp;AQ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R102" s="1">
        <f ca="1">SUMIFS(INDIRECT($F$1&amp;$F102&amp;":"&amp;$F102),INDIRECT($F$1&amp;dbP!$D$2&amp;":"&amp;dbP!$D$2),"&gt;="&amp;AR$6,INDIRECT($F$1&amp;dbP!$D$2&amp;":"&amp;dbP!$D$2),"&lt;="&amp;AR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S102" s="1">
        <f ca="1">SUMIFS(INDIRECT($F$1&amp;$F102&amp;":"&amp;$F102),INDIRECT($F$1&amp;dbP!$D$2&amp;":"&amp;dbP!$D$2),"&gt;="&amp;AS$6,INDIRECT($F$1&amp;dbP!$D$2&amp;":"&amp;dbP!$D$2),"&lt;="&amp;AS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T102" s="1">
        <f ca="1">SUMIFS(INDIRECT($F$1&amp;$F102&amp;":"&amp;$F102),INDIRECT($F$1&amp;dbP!$D$2&amp;":"&amp;dbP!$D$2),"&gt;="&amp;AT$6,INDIRECT($F$1&amp;dbP!$D$2&amp;":"&amp;dbP!$D$2),"&lt;="&amp;AT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U102" s="1">
        <f ca="1">SUMIFS(INDIRECT($F$1&amp;$F102&amp;":"&amp;$F102),INDIRECT($F$1&amp;dbP!$D$2&amp;":"&amp;dbP!$D$2),"&gt;="&amp;AU$6,INDIRECT($F$1&amp;dbP!$D$2&amp;":"&amp;dbP!$D$2),"&lt;="&amp;AU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V102" s="1">
        <f ca="1">SUMIFS(INDIRECT($F$1&amp;$F102&amp;":"&amp;$F102),INDIRECT($F$1&amp;dbP!$D$2&amp;":"&amp;dbP!$D$2),"&gt;="&amp;AV$6,INDIRECT($F$1&amp;dbP!$D$2&amp;":"&amp;dbP!$D$2),"&lt;="&amp;AV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W102" s="1">
        <f ca="1">SUMIFS(INDIRECT($F$1&amp;$F102&amp;":"&amp;$F102),INDIRECT($F$1&amp;dbP!$D$2&amp;":"&amp;dbP!$D$2),"&gt;="&amp;AW$6,INDIRECT($F$1&amp;dbP!$D$2&amp;":"&amp;dbP!$D$2),"&lt;="&amp;AW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X102" s="1">
        <f ca="1">SUMIFS(INDIRECT($F$1&amp;$F102&amp;":"&amp;$F102),INDIRECT($F$1&amp;dbP!$D$2&amp;":"&amp;dbP!$D$2),"&gt;="&amp;AX$6,INDIRECT($F$1&amp;dbP!$D$2&amp;":"&amp;dbP!$D$2),"&lt;="&amp;AX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Y102" s="1">
        <f ca="1">SUMIFS(INDIRECT($F$1&amp;$F102&amp;":"&amp;$F102),INDIRECT($F$1&amp;dbP!$D$2&amp;":"&amp;dbP!$D$2),"&gt;="&amp;AY$6,INDIRECT($F$1&amp;dbP!$D$2&amp;":"&amp;dbP!$D$2),"&lt;="&amp;AY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Z102" s="1">
        <f ca="1">SUMIFS(INDIRECT($F$1&amp;$F102&amp;":"&amp;$F102),INDIRECT($F$1&amp;dbP!$D$2&amp;":"&amp;dbP!$D$2),"&gt;="&amp;AZ$6,INDIRECT($F$1&amp;dbP!$D$2&amp;":"&amp;dbP!$D$2),"&lt;="&amp;AZ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BA102" s="1">
        <f ca="1">SUMIFS(INDIRECT($F$1&amp;$F102&amp;":"&amp;$F102),INDIRECT($F$1&amp;dbP!$D$2&amp;":"&amp;dbP!$D$2),"&gt;="&amp;BA$6,INDIRECT($F$1&amp;dbP!$D$2&amp;":"&amp;dbP!$D$2),"&lt;="&amp;BA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BB102" s="1">
        <f ca="1">SUMIFS(INDIRECT($F$1&amp;$F102&amp;":"&amp;$F102),INDIRECT($F$1&amp;dbP!$D$2&amp;":"&amp;dbP!$D$2),"&gt;="&amp;BB$6,INDIRECT($F$1&amp;dbP!$D$2&amp;":"&amp;dbP!$D$2),"&lt;="&amp;BB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BC102" s="1">
        <f ca="1">SUMIFS(INDIRECT($F$1&amp;$F102&amp;":"&amp;$F102),INDIRECT($F$1&amp;dbP!$D$2&amp;":"&amp;dbP!$D$2),"&gt;="&amp;BC$6,INDIRECT($F$1&amp;dbP!$D$2&amp;":"&amp;dbP!$D$2),"&lt;="&amp;BC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BD102" s="1">
        <f ca="1">SUMIFS(INDIRECT($F$1&amp;$F102&amp;":"&amp;$F102),INDIRECT($F$1&amp;dbP!$D$2&amp;":"&amp;dbP!$D$2),"&gt;="&amp;BD$6,INDIRECT($F$1&amp;dbP!$D$2&amp;":"&amp;dbP!$D$2),"&lt;="&amp;BD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BE102" s="1">
        <f ca="1">SUMIFS(INDIRECT($F$1&amp;$F102&amp;":"&amp;$F102),INDIRECT($F$1&amp;dbP!$D$2&amp;":"&amp;dbP!$D$2),"&gt;="&amp;BE$6,INDIRECT($F$1&amp;dbP!$D$2&amp;":"&amp;dbP!$D$2),"&lt;="&amp;BE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</row>
    <row r="103" spans="2:57" x14ac:dyDescent="0.3">
      <c r="B103" s="1">
        <f>MAX(B$54:B102)+1</f>
        <v>64</v>
      </c>
      <c r="F103" s="1" t="str">
        <f ca="1">INDIRECT($B$1&amp;Items!H$2&amp;$B103)</f>
        <v>Y</v>
      </c>
      <c r="H103" s="13" t="str">
        <f ca="1">INDIRECT($B$1&amp;Items!E$2&amp;$B103)</f>
        <v>Начисление себестоимостных затрат</v>
      </c>
      <c r="I103" s="13" t="str">
        <f ca="1">IF(INDIRECT($B$1&amp;Items!F$2&amp;$B103)="",H103,INDIRECT($B$1&amp;Items!F$2&amp;$B103))</f>
        <v>Начисление затрат этапа-4 бизнес-процесса</v>
      </c>
      <c r="J103" s="1" t="str">
        <f ca="1">IF(INDIRECT($B$1&amp;Items!G$2&amp;$B103)="",IF(H103&lt;&gt;I103,"  "&amp;I103,I103),"    "&amp;INDIRECT($B$1&amp;Items!G$2&amp;$B103))</f>
        <v xml:space="preserve">    Производственные затраты-32</v>
      </c>
      <c r="S103" s="1">
        <f ca="1">SUM($U103:INDIRECT(ADDRESS(ROW(),SUMIFS($1:$1,$5:$5,MAX($5:$5)))))</f>
        <v>0</v>
      </c>
      <c r="V103" s="1">
        <f ca="1">SUMIFS(INDIRECT($F$1&amp;$F103&amp;":"&amp;$F103),INDIRECT($F$1&amp;dbP!$D$2&amp;":"&amp;dbP!$D$2),"&gt;="&amp;V$6,INDIRECT($F$1&amp;dbP!$D$2&amp;":"&amp;dbP!$D$2),"&lt;="&amp;V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W103" s="1">
        <f ca="1">SUMIFS(INDIRECT($F$1&amp;$F103&amp;":"&amp;$F103),INDIRECT($F$1&amp;dbP!$D$2&amp;":"&amp;dbP!$D$2),"&gt;="&amp;W$6,INDIRECT($F$1&amp;dbP!$D$2&amp;":"&amp;dbP!$D$2),"&lt;="&amp;W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X103" s="1">
        <f ca="1">SUMIFS(INDIRECT($F$1&amp;$F103&amp;":"&amp;$F103),INDIRECT($F$1&amp;dbP!$D$2&amp;":"&amp;dbP!$D$2),"&gt;="&amp;X$6,INDIRECT($F$1&amp;dbP!$D$2&amp;":"&amp;dbP!$D$2),"&lt;="&amp;X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Y103" s="1">
        <f ca="1">SUMIFS(INDIRECT($F$1&amp;$F103&amp;":"&amp;$F103),INDIRECT($F$1&amp;dbP!$D$2&amp;":"&amp;dbP!$D$2),"&gt;="&amp;Y$6,INDIRECT($F$1&amp;dbP!$D$2&amp;":"&amp;dbP!$D$2),"&lt;="&amp;Y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Z103" s="1">
        <f ca="1">SUMIFS(INDIRECT($F$1&amp;$F103&amp;":"&amp;$F103),INDIRECT($F$1&amp;dbP!$D$2&amp;":"&amp;dbP!$D$2),"&gt;="&amp;Z$6,INDIRECT($F$1&amp;dbP!$D$2&amp;":"&amp;dbP!$D$2),"&lt;="&amp;Z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A103" s="1">
        <f ca="1">SUMIFS(INDIRECT($F$1&amp;$F103&amp;":"&amp;$F103),INDIRECT($F$1&amp;dbP!$D$2&amp;":"&amp;dbP!$D$2),"&gt;="&amp;AA$6,INDIRECT($F$1&amp;dbP!$D$2&amp;":"&amp;dbP!$D$2),"&lt;="&amp;AA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B103" s="1">
        <f ca="1">SUMIFS(INDIRECT($F$1&amp;$F103&amp;":"&amp;$F103),INDIRECT($F$1&amp;dbP!$D$2&amp;":"&amp;dbP!$D$2),"&gt;="&amp;AB$6,INDIRECT($F$1&amp;dbP!$D$2&amp;":"&amp;dbP!$D$2),"&lt;="&amp;AB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C103" s="1">
        <f ca="1">SUMIFS(INDIRECT($F$1&amp;$F103&amp;":"&amp;$F103),INDIRECT($F$1&amp;dbP!$D$2&amp;":"&amp;dbP!$D$2),"&gt;="&amp;AC$6,INDIRECT($F$1&amp;dbP!$D$2&amp;":"&amp;dbP!$D$2),"&lt;="&amp;AC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D103" s="1">
        <f ca="1">SUMIFS(INDIRECT($F$1&amp;$F103&amp;":"&amp;$F103),INDIRECT($F$1&amp;dbP!$D$2&amp;":"&amp;dbP!$D$2),"&gt;="&amp;AD$6,INDIRECT($F$1&amp;dbP!$D$2&amp;":"&amp;dbP!$D$2),"&lt;="&amp;AD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E103" s="1">
        <f ca="1">SUMIFS(INDIRECT($F$1&amp;$F103&amp;":"&amp;$F103),INDIRECT($F$1&amp;dbP!$D$2&amp;":"&amp;dbP!$D$2),"&gt;="&amp;AE$6,INDIRECT($F$1&amp;dbP!$D$2&amp;":"&amp;dbP!$D$2),"&lt;="&amp;AE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F103" s="1">
        <f ca="1">SUMIFS(INDIRECT($F$1&amp;$F103&amp;":"&amp;$F103),INDIRECT($F$1&amp;dbP!$D$2&amp;":"&amp;dbP!$D$2),"&gt;="&amp;AF$6,INDIRECT($F$1&amp;dbP!$D$2&amp;":"&amp;dbP!$D$2),"&lt;="&amp;AF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G103" s="1">
        <f ca="1">SUMIFS(INDIRECT($F$1&amp;$F103&amp;":"&amp;$F103),INDIRECT($F$1&amp;dbP!$D$2&amp;":"&amp;dbP!$D$2),"&gt;="&amp;AG$6,INDIRECT($F$1&amp;dbP!$D$2&amp;":"&amp;dbP!$D$2),"&lt;="&amp;AG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H103" s="1">
        <f ca="1">SUMIFS(INDIRECT($F$1&amp;$F103&amp;":"&amp;$F103),INDIRECT($F$1&amp;dbP!$D$2&amp;":"&amp;dbP!$D$2),"&gt;="&amp;AH$6,INDIRECT($F$1&amp;dbP!$D$2&amp;":"&amp;dbP!$D$2),"&lt;="&amp;AH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I103" s="1">
        <f ca="1">SUMIFS(INDIRECT($F$1&amp;$F103&amp;":"&amp;$F103),INDIRECT($F$1&amp;dbP!$D$2&amp;":"&amp;dbP!$D$2),"&gt;="&amp;AI$6,INDIRECT($F$1&amp;dbP!$D$2&amp;":"&amp;dbP!$D$2),"&lt;="&amp;AI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J103" s="1">
        <f ca="1">SUMIFS(INDIRECT($F$1&amp;$F103&amp;":"&amp;$F103),INDIRECT($F$1&amp;dbP!$D$2&amp;":"&amp;dbP!$D$2),"&gt;="&amp;AJ$6,INDIRECT($F$1&amp;dbP!$D$2&amp;":"&amp;dbP!$D$2),"&lt;="&amp;AJ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K103" s="1">
        <f ca="1">SUMIFS(INDIRECT($F$1&amp;$F103&amp;":"&amp;$F103),INDIRECT($F$1&amp;dbP!$D$2&amp;":"&amp;dbP!$D$2),"&gt;="&amp;AK$6,INDIRECT($F$1&amp;dbP!$D$2&amp;":"&amp;dbP!$D$2),"&lt;="&amp;AK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L103" s="1">
        <f ca="1">SUMIFS(INDIRECT($F$1&amp;$F103&amp;":"&amp;$F103),INDIRECT($F$1&amp;dbP!$D$2&amp;":"&amp;dbP!$D$2),"&gt;="&amp;AL$6,INDIRECT($F$1&amp;dbP!$D$2&amp;":"&amp;dbP!$D$2),"&lt;="&amp;AL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M103" s="1">
        <f ca="1">SUMIFS(INDIRECT($F$1&amp;$F103&amp;":"&amp;$F103),INDIRECT($F$1&amp;dbP!$D$2&amp;":"&amp;dbP!$D$2),"&gt;="&amp;AM$6,INDIRECT($F$1&amp;dbP!$D$2&amp;":"&amp;dbP!$D$2),"&lt;="&amp;AM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N103" s="1">
        <f ca="1">SUMIFS(INDIRECT($F$1&amp;$F103&amp;":"&amp;$F103),INDIRECT($F$1&amp;dbP!$D$2&amp;":"&amp;dbP!$D$2),"&gt;="&amp;AN$6,INDIRECT($F$1&amp;dbP!$D$2&amp;":"&amp;dbP!$D$2),"&lt;="&amp;AN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O103" s="1">
        <f ca="1">SUMIFS(INDIRECT($F$1&amp;$F103&amp;":"&amp;$F103),INDIRECT($F$1&amp;dbP!$D$2&amp;":"&amp;dbP!$D$2),"&gt;="&amp;AO$6,INDIRECT($F$1&amp;dbP!$D$2&amp;":"&amp;dbP!$D$2),"&lt;="&amp;AO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P103" s="1">
        <f ca="1">SUMIFS(INDIRECT($F$1&amp;$F103&amp;":"&amp;$F103),INDIRECT($F$1&amp;dbP!$D$2&amp;":"&amp;dbP!$D$2),"&gt;="&amp;AP$6,INDIRECT($F$1&amp;dbP!$D$2&amp;":"&amp;dbP!$D$2),"&lt;="&amp;AP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Q103" s="1">
        <f ca="1">SUMIFS(INDIRECT($F$1&amp;$F103&amp;":"&amp;$F103),INDIRECT($F$1&amp;dbP!$D$2&amp;":"&amp;dbP!$D$2),"&gt;="&amp;AQ$6,INDIRECT($F$1&amp;dbP!$D$2&amp;":"&amp;dbP!$D$2),"&lt;="&amp;AQ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R103" s="1">
        <f ca="1">SUMIFS(INDIRECT($F$1&amp;$F103&amp;":"&amp;$F103),INDIRECT($F$1&amp;dbP!$D$2&amp;":"&amp;dbP!$D$2),"&gt;="&amp;AR$6,INDIRECT($F$1&amp;dbP!$D$2&amp;":"&amp;dbP!$D$2),"&lt;="&amp;AR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S103" s="1">
        <f ca="1">SUMIFS(INDIRECT($F$1&amp;$F103&amp;":"&amp;$F103),INDIRECT($F$1&amp;dbP!$D$2&amp;":"&amp;dbP!$D$2),"&gt;="&amp;AS$6,INDIRECT($F$1&amp;dbP!$D$2&amp;":"&amp;dbP!$D$2),"&lt;="&amp;AS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T103" s="1">
        <f ca="1">SUMIFS(INDIRECT($F$1&amp;$F103&amp;":"&amp;$F103),INDIRECT($F$1&amp;dbP!$D$2&amp;":"&amp;dbP!$D$2),"&gt;="&amp;AT$6,INDIRECT($F$1&amp;dbP!$D$2&amp;":"&amp;dbP!$D$2),"&lt;="&amp;AT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U103" s="1">
        <f ca="1">SUMIFS(INDIRECT($F$1&amp;$F103&amp;":"&amp;$F103),INDIRECT($F$1&amp;dbP!$D$2&amp;":"&amp;dbP!$D$2),"&gt;="&amp;AU$6,INDIRECT($F$1&amp;dbP!$D$2&amp;":"&amp;dbP!$D$2),"&lt;="&amp;AU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V103" s="1">
        <f ca="1">SUMIFS(INDIRECT($F$1&amp;$F103&amp;":"&amp;$F103),INDIRECT($F$1&amp;dbP!$D$2&amp;":"&amp;dbP!$D$2),"&gt;="&amp;AV$6,INDIRECT($F$1&amp;dbP!$D$2&amp;":"&amp;dbP!$D$2),"&lt;="&amp;AV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W103" s="1">
        <f ca="1">SUMIFS(INDIRECT($F$1&amp;$F103&amp;":"&amp;$F103),INDIRECT($F$1&amp;dbP!$D$2&amp;":"&amp;dbP!$D$2),"&gt;="&amp;AW$6,INDIRECT($F$1&amp;dbP!$D$2&amp;":"&amp;dbP!$D$2),"&lt;="&amp;AW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X103" s="1">
        <f ca="1">SUMIFS(INDIRECT($F$1&amp;$F103&amp;":"&amp;$F103),INDIRECT($F$1&amp;dbP!$D$2&amp;":"&amp;dbP!$D$2),"&gt;="&amp;AX$6,INDIRECT($F$1&amp;dbP!$D$2&amp;":"&amp;dbP!$D$2),"&lt;="&amp;AX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Y103" s="1">
        <f ca="1">SUMIFS(INDIRECT($F$1&amp;$F103&amp;":"&amp;$F103),INDIRECT($F$1&amp;dbP!$D$2&amp;":"&amp;dbP!$D$2),"&gt;="&amp;AY$6,INDIRECT($F$1&amp;dbP!$D$2&amp;":"&amp;dbP!$D$2),"&lt;="&amp;AY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Z103" s="1">
        <f ca="1">SUMIFS(INDIRECT($F$1&amp;$F103&amp;":"&amp;$F103),INDIRECT($F$1&amp;dbP!$D$2&amp;":"&amp;dbP!$D$2),"&gt;="&amp;AZ$6,INDIRECT($F$1&amp;dbP!$D$2&amp;":"&amp;dbP!$D$2),"&lt;="&amp;AZ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BA103" s="1">
        <f ca="1">SUMIFS(INDIRECT($F$1&amp;$F103&amp;":"&amp;$F103),INDIRECT($F$1&amp;dbP!$D$2&amp;":"&amp;dbP!$D$2),"&gt;="&amp;BA$6,INDIRECT($F$1&amp;dbP!$D$2&amp;":"&amp;dbP!$D$2),"&lt;="&amp;BA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BB103" s="1">
        <f ca="1">SUMIFS(INDIRECT($F$1&amp;$F103&amp;":"&amp;$F103),INDIRECT($F$1&amp;dbP!$D$2&amp;":"&amp;dbP!$D$2),"&gt;="&amp;BB$6,INDIRECT($F$1&amp;dbP!$D$2&amp;":"&amp;dbP!$D$2),"&lt;="&amp;BB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BC103" s="1">
        <f ca="1">SUMIFS(INDIRECT($F$1&amp;$F103&amp;":"&amp;$F103),INDIRECT($F$1&amp;dbP!$D$2&amp;":"&amp;dbP!$D$2),"&gt;="&amp;BC$6,INDIRECT($F$1&amp;dbP!$D$2&amp;":"&amp;dbP!$D$2),"&lt;="&amp;BC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BD103" s="1">
        <f ca="1">SUMIFS(INDIRECT($F$1&amp;$F103&amp;":"&amp;$F103),INDIRECT($F$1&amp;dbP!$D$2&amp;":"&amp;dbP!$D$2),"&gt;="&amp;BD$6,INDIRECT($F$1&amp;dbP!$D$2&amp;":"&amp;dbP!$D$2),"&lt;="&amp;BD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BE103" s="1">
        <f ca="1">SUMIFS(INDIRECT($F$1&amp;$F103&amp;":"&amp;$F103),INDIRECT($F$1&amp;dbP!$D$2&amp;":"&amp;dbP!$D$2),"&gt;="&amp;BE$6,INDIRECT($F$1&amp;dbP!$D$2&amp;":"&amp;dbP!$D$2),"&lt;="&amp;BE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</row>
    <row r="104" spans="2:57" x14ac:dyDescent="0.3">
      <c r="B104" s="1">
        <f>MAX(B$54:B103)+1</f>
        <v>65</v>
      </c>
      <c r="F104" s="1" t="str">
        <f ca="1">INDIRECT($B$1&amp;Items!H$2&amp;$B104)</f>
        <v>Y</v>
      </c>
      <c r="H104" s="13" t="str">
        <f ca="1">INDIRECT($B$1&amp;Items!E$2&amp;$B104)</f>
        <v>Начисление себестоимостных затрат</v>
      </c>
      <c r="I104" s="13" t="str">
        <f ca="1">IF(INDIRECT($B$1&amp;Items!F$2&amp;$B104)="",H104,INDIRECT($B$1&amp;Items!F$2&amp;$B104))</f>
        <v>Начисление затрат этапа-4 бизнес-процесса</v>
      </c>
      <c r="J104" s="1" t="str">
        <f ca="1">IF(INDIRECT($B$1&amp;Items!G$2&amp;$B104)="",IF(H104&lt;&gt;I104,"  "&amp;I104,I104),"    "&amp;INDIRECT($B$1&amp;Items!G$2&amp;$B104))</f>
        <v xml:space="preserve">    Производственные затраты-33</v>
      </c>
      <c r="S104" s="1">
        <f ca="1">SUM($U104:INDIRECT(ADDRESS(ROW(),SUMIFS($1:$1,$5:$5,MAX($5:$5)))))</f>
        <v>0</v>
      </c>
      <c r="V104" s="1">
        <f ca="1">SUMIFS(INDIRECT($F$1&amp;$F104&amp;":"&amp;$F104),INDIRECT($F$1&amp;dbP!$D$2&amp;":"&amp;dbP!$D$2),"&gt;="&amp;V$6,INDIRECT($F$1&amp;dbP!$D$2&amp;":"&amp;dbP!$D$2),"&lt;="&amp;V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W104" s="1">
        <f ca="1">SUMIFS(INDIRECT($F$1&amp;$F104&amp;":"&amp;$F104),INDIRECT($F$1&amp;dbP!$D$2&amp;":"&amp;dbP!$D$2),"&gt;="&amp;W$6,INDIRECT($F$1&amp;dbP!$D$2&amp;":"&amp;dbP!$D$2),"&lt;="&amp;W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X104" s="1">
        <f ca="1">SUMIFS(INDIRECT($F$1&amp;$F104&amp;":"&amp;$F104),INDIRECT($F$1&amp;dbP!$D$2&amp;":"&amp;dbP!$D$2),"&gt;="&amp;X$6,INDIRECT($F$1&amp;dbP!$D$2&amp;":"&amp;dbP!$D$2),"&lt;="&amp;X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Y104" s="1">
        <f ca="1">SUMIFS(INDIRECT($F$1&amp;$F104&amp;":"&amp;$F104),INDIRECT($F$1&amp;dbP!$D$2&amp;":"&amp;dbP!$D$2),"&gt;="&amp;Y$6,INDIRECT($F$1&amp;dbP!$D$2&amp;":"&amp;dbP!$D$2),"&lt;="&amp;Y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Z104" s="1">
        <f ca="1">SUMIFS(INDIRECT($F$1&amp;$F104&amp;":"&amp;$F104),INDIRECT($F$1&amp;dbP!$D$2&amp;":"&amp;dbP!$D$2),"&gt;="&amp;Z$6,INDIRECT($F$1&amp;dbP!$D$2&amp;":"&amp;dbP!$D$2),"&lt;="&amp;Z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A104" s="1">
        <f ca="1">SUMIFS(INDIRECT($F$1&amp;$F104&amp;":"&amp;$F104),INDIRECT($F$1&amp;dbP!$D$2&amp;":"&amp;dbP!$D$2),"&gt;="&amp;AA$6,INDIRECT($F$1&amp;dbP!$D$2&amp;":"&amp;dbP!$D$2),"&lt;="&amp;AA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B104" s="1">
        <f ca="1">SUMIFS(INDIRECT($F$1&amp;$F104&amp;":"&amp;$F104),INDIRECT($F$1&amp;dbP!$D$2&amp;":"&amp;dbP!$D$2),"&gt;="&amp;AB$6,INDIRECT($F$1&amp;dbP!$D$2&amp;":"&amp;dbP!$D$2),"&lt;="&amp;AB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C104" s="1">
        <f ca="1">SUMIFS(INDIRECT($F$1&amp;$F104&amp;":"&amp;$F104),INDIRECT($F$1&amp;dbP!$D$2&amp;":"&amp;dbP!$D$2),"&gt;="&amp;AC$6,INDIRECT($F$1&amp;dbP!$D$2&amp;":"&amp;dbP!$D$2),"&lt;="&amp;AC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D104" s="1">
        <f ca="1">SUMIFS(INDIRECT($F$1&amp;$F104&amp;":"&amp;$F104),INDIRECT($F$1&amp;dbP!$D$2&amp;":"&amp;dbP!$D$2),"&gt;="&amp;AD$6,INDIRECT($F$1&amp;dbP!$D$2&amp;":"&amp;dbP!$D$2),"&lt;="&amp;AD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E104" s="1">
        <f ca="1">SUMIFS(INDIRECT($F$1&amp;$F104&amp;":"&amp;$F104),INDIRECT($F$1&amp;dbP!$D$2&amp;":"&amp;dbP!$D$2),"&gt;="&amp;AE$6,INDIRECT($F$1&amp;dbP!$D$2&amp;":"&amp;dbP!$D$2),"&lt;="&amp;AE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F104" s="1">
        <f ca="1">SUMIFS(INDIRECT($F$1&amp;$F104&amp;":"&amp;$F104),INDIRECT($F$1&amp;dbP!$D$2&amp;":"&amp;dbP!$D$2),"&gt;="&amp;AF$6,INDIRECT($F$1&amp;dbP!$D$2&amp;":"&amp;dbP!$D$2),"&lt;="&amp;AF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G104" s="1">
        <f ca="1">SUMIFS(INDIRECT($F$1&amp;$F104&amp;":"&amp;$F104),INDIRECT($F$1&amp;dbP!$D$2&amp;":"&amp;dbP!$D$2),"&gt;="&amp;AG$6,INDIRECT($F$1&amp;dbP!$D$2&amp;":"&amp;dbP!$D$2),"&lt;="&amp;AG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H104" s="1">
        <f ca="1">SUMIFS(INDIRECT($F$1&amp;$F104&amp;":"&amp;$F104),INDIRECT($F$1&amp;dbP!$D$2&amp;":"&amp;dbP!$D$2),"&gt;="&amp;AH$6,INDIRECT($F$1&amp;dbP!$D$2&amp;":"&amp;dbP!$D$2),"&lt;="&amp;AH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I104" s="1">
        <f ca="1">SUMIFS(INDIRECT($F$1&amp;$F104&amp;":"&amp;$F104),INDIRECT($F$1&amp;dbP!$D$2&amp;":"&amp;dbP!$D$2),"&gt;="&amp;AI$6,INDIRECT($F$1&amp;dbP!$D$2&amp;":"&amp;dbP!$D$2),"&lt;="&amp;AI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J104" s="1">
        <f ca="1">SUMIFS(INDIRECT($F$1&amp;$F104&amp;":"&amp;$F104),INDIRECT($F$1&amp;dbP!$D$2&amp;":"&amp;dbP!$D$2),"&gt;="&amp;AJ$6,INDIRECT($F$1&amp;dbP!$D$2&amp;":"&amp;dbP!$D$2),"&lt;="&amp;AJ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K104" s="1">
        <f ca="1">SUMIFS(INDIRECT($F$1&amp;$F104&amp;":"&amp;$F104),INDIRECT($F$1&amp;dbP!$D$2&amp;":"&amp;dbP!$D$2),"&gt;="&amp;AK$6,INDIRECT($F$1&amp;dbP!$D$2&amp;":"&amp;dbP!$D$2),"&lt;="&amp;AK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L104" s="1">
        <f ca="1">SUMIFS(INDIRECT($F$1&amp;$F104&amp;":"&amp;$F104),INDIRECT($F$1&amp;dbP!$D$2&amp;":"&amp;dbP!$D$2),"&gt;="&amp;AL$6,INDIRECT($F$1&amp;dbP!$D$2&amp;":"&amp;dbP!$D$2),"&lt;="&amp;AL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M104" s="1">
        <f ca="1">SUMIFS(INDIRECT($F$1&amp;$F104&amp;":"&amp;$F104),INDIRECT($F$1&amp;dbP!$D$2&amp;":"&amp;dbP!$D$2),"&gt;="&amp;AM$6,INDIRECT($F$1&amp;dbP!$D$2&amp;":"&amp;dbP!$D$2),"&lt;="&amp;AM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N104" s="1">
        <f ca="1">SUMIFS(INDIRECT($F$1&amp;$F104&amp;":"&amp;$F104),INDIRECT($F$1&amp;dbP!$D$2&amp;":"&amp;dbP!$D$2),"&gt;="&amp;AN$6,INDIRECT($F$1&amp;dbP!$D$2&amp;":"&amp;dbP!$D$2),"&lt;="&amp;AN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O104" s="1">
        <f ca="1">SUMIFS(INDIRECT($F$1&amp;$F104&amp;":"&amp;$F104),INDIRECT($F$1&amp;dbP!$D$2&amp;":"&amp;dbP!$D$2),"&gt;="&amp;AO$6,INDIRECT($F$1&amp;dbP!$D$2&amp;":"&amp;dbP!$D$2),"&lt;="&amp;AO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P104" s="1">
        <f ca="1">SUMIFS(INDIRECT($F$1&amp;$F104&amp;":"&amp;$F104),INDIRECT($F$1&amp;dbP!$D$2&amp;":"&amp;dbP!$D$2),"&gt;="&amp;AP$6,INDIRECT($F$1&amp;dbP!$D$2&amp;":"&amp;dbP!$D$2),"&lt;="&amp;AP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Q104" s="1">
        <f ca="1">SUMIFS(INDIRECT($F$1&amp;$F104&amp;":"&amp;$F104),INDIRECT($F$1&amp;dbP!$D$2&amp;":"&amp;dbP!$D$2),"&gt;="&amp;AQ$6,INDIRECT($F$1&amp;dbP!$D$2&amp;":"&amp;dbP!$D$2),"&lt;="&amp;AQ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R104" s="1">
        <f ca="1">SUMIFS(INDIRECT($F$1&amp;$F104&amp;":"&amp;$F104),INDIRECT($F$1&amp;dbP!$D$2&amp;":"&amp;dbP!$D$2),"&gt;="&amp;AR$6,INDIRECT($F$1&amp;dbP!$D$2&amp;":"&amp;dbP!$D$2),"&lt;="&amp;AR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S104" s="1">
        <f ca="1">SUMIFS(INDIRECT($F$1&amp;$F104&amp;":"&amp;$F104),INDIRECT($F$1&amp;dbP!$D$2&amp;":"&amp;dbP!$D$2),"&gt;="&amp;AS$6,INDIRECT($F$1&amp;dbP!$D$2&amp;":"&amp;dbP!$D$2),"&lt;="&amp;AS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T104" s="1">
        <f ca="1">SUMIFS(INDIRECT($F$1&amp;$F104&amp;":"&amp;$F104),INDIRECT($F$1&amp;dbP!$D$2&amp;":"&amp;dbP!$D$2),"&gt;="&amp;AT$6,INDIRECT($F$1&amp;dbP!$D$2&amp;":"&amp;dbP!$D$2),"&lt;="&amp;AT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U104" s="1">
        <f ca="1">SUMIFS(INDIRECT($F$1&amp;$F104&amp;":"&amp;$F104),INDIRECT($F$1&amp;dbP!$D$2&amp;":"&amp;dbP!$D$2),"&gt;="&amp;AU$6,INDIRECT($F$1&amp;dbP!$D$2&amp;":"&amp;dbP!$D$2),"&lt;="&amp;AU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V104" s="1">
        <f ca="1">SUMIFS(INDIRECT($F$1&amp;$F104&amp;":"&amp;$F104),INDIRECT($F$1&amp;dbP!$D$2&amp;":"&amp;dbP!$D$2),"&gt;="&amp;AV$6,INDIRECT($F$1&amp;dbP!$D$2&amp;":"&amp;dbP!$D$2),"&lt;="&amp;AV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W104" s="1">
        <f ca="1">SUMIFS(INDIRECT($F$1&amp;$F104&amp;":"&amp;$F104),INDIRECT($F$1&amp;dbP!$D$2&amp;":"&amp;dbP!$D$2),"&gt;="&amp;AW$6,INDIRECT($F$1&amp;dbP!$D$2&amp;":"&amp;dbP!$D$2),"&lt;="&amp;AW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X104" s="1">
        <f ca="1">SUMIFS(INDIRECT($F$1&amp;$F104&amp;":"&amp;$F104),INDIRECT($F$1&amp;dbP!$D$2&amp;":"&amp;dbP!$D$2),"&gt;="&amp;AX$6,INDIRECT($F$1&amp;dbP!$D$2&amp;":"&amp;dbP!$D$2),"&lt;="&amp;AX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Y104" s="1">
        <f ca="1">SUMIFS(INDIRECT($F$1&amp;$F104&amp;":"&amp;$F104),INDIRECT($F$1&amp;dbP!$D$2&amp;":"&amp;dbP!$D$2),"&gt;="&amp;AY$6,INDIRECT($F$1&amp;dbP!$D$2&amp;":"&amp;dbP!$D$2),"&lt;="&amp;AY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Z104" s="1">
        <f ca="1">SUMIFS(INDIRECT($F$1&amp;$F104&amp;":"&amp;$F104),INDIRECT($F$1&amp;dbP!$D$2&amp;":"&amp;dbP!$D$2),"&gt;="&amp;AZ$6,INDIRECT($F$1&amp;dbP!$D$2&amp;":"&amp;dbP!$D$2),"&lt;="&amp;AZ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BA104" s="1">
        <f ca="1">SUMIFS(INDIRECT($F$1&amp;$F104&amp;":"&amp;$F104),INDIRECT($F$1&amp;dbP!$D$2&amp;":"&amp;dbP!$D$2),"&gt;="&amp;BA$6,INDIRECT($F$1&amp;dbP!$D$2&amp;":"&amp;dbP!$D$2),"&lt;="&amp;BA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BB104" s="1">
        <f ca="1">SUMIFS(INDIRECT($F$1&amp;$F104&amp;":"&amp;$F104),INDIRECT($F$1&amp;dbP!$D$2&amp;":"&amp;dbP!$D$2),"&gt;="&amp;BB$6,INDIRECT($F$1&amp;dbP!$D$2&amp;":"&amp;dbP!$D$2),"&lt;="&amp;BB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BC104" s="1">
        <f ca="1">SUMIFS(INDIRECT($F$1&amp;$F104&amp;":"&amp;$F104),INDIRECT($F$1&amp;dbP!$D$2&amp;":"&amp;dbP!$D$2),"&gt;="&amp;BC$6,INDIRECT($F$1&amp;dbP!$D$2&amp;":"&amp;dbP!$D$2),"&lt;="&amp;BC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BD104" s="1">
        <f ca="1">SUMIFS(INDIRECT($F$1&amp;$F104&amp;":"&amp;$F104),INDIRECT($F$1&amp;dbP!$D$2&amp;":"&amp;dbP!$D$2),"&gt;="&amp;BD$6,INDIRECT($F$1&amp;dbP!$D$2&amp;":"&amp;dbP!$D$2),"&lt;="&amp;BD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BE104" s="1">
        <f ca="1">SUMIFS(INDIRECT($F$1&amp;$F104&amp;":"&amp;$F104),INDIRECT($F$1&amp;dbP!$D$2&amp;":"&amp;dbP!$D$2),"&gt;="&amp;BE$6,INDIRECT($F$1&amp;dbP!$D$2&amp;":"&amp;dbP!$D$2),"&lt;="&amp;BE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</row>
    <row r="105" spans="2:57" x14ac:dyDescent="0.3">
      <c r="B105" s="1">
        <f>MAX(B$54:B104)+1</f>
        <v>66</v>
      </c>
      <c r="F105" s="1" t="str">
        <f ca="1">INDIRECT($B$1&amp;Items!H$2&amp;$B105)</f>
        <v>Y</v>
      </c>
      <c r="H105" s="13" t="str">
        <f ca="1">INDIRECT($B$1&amp;Items!E$2&amp;$B105)</f>
        <v>Начисление себестоимостных затрат</v>
      </c>
      <c r="I105" s="13" t="str">
        <f ca="1">IF(INDIRECT($B$1&amp;Items!F$2&amp;$B105)="",H105,INDIRECT($B$1&amp;Items!F$2&amp;$B105))</f>
        <v>Начисление затрат этапа-4 бизнес-процесса</v>
      </c>
      <c r="J105" s="1" t="str">
        <f ca="1">IF(INDIRECT($B$1&amp;Items!G$2&amp;$B105)="",IF(H105&lt;&gt;I105,"  "&amp;I105,I105),"    "&amp;INDIRECT($B$1&amp;Items!G$2&amp;$B105))</f>
        <v xml:space="preserve">    Производственные затраты-34</v>
      </c>
      <c r="S105" s="1">
        <f ca="1">SUM($U105:INDIRECT(ADDRESS(ROW(),SUMIFS($1:$1,$5:$5,MAX($5:$5)))))</f>
        <v>0</v>
      </c>
      <c r="V105" s="1">
        <f ca="1">SUMIFS(INDIRECT($F$1&amp;$F105&amp;":"&amp;$F105),INDIRECT($F$1&amp;dbP!$D$2&amp;":"&amp;dbP!$D$2),"&gt;="&amp;V$6,INDIRECT($F$1&amp;dbP!$D$2&amp;":"&amp;dbP!$D$2),"&lt;="&amp;V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W105" s="1">
        <f ca="1">SUMIFS(INDIRECT($F$1&amp;$F105&amp;":"&amp;$F105),INDIRECT($F$1&amp;dbP!$D$2&amp;":"&amp;dbP!$D$2),"&gt;="&amp;W$6,INDIRECT($F$1&amp;dbP!$D$2&amp;":"&amp;dbP!$D$2),"&lt;="&amp;W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X105" s="1">
        <f ca="1">SUMIFS(INDIRECT($F$1&amp;$F105&amp;":"&amp;$F105),INDIRECT($F$1&amp;dbP!$D$2&amp;":"&amp;dbP!$D$2),"&gt;="&amp;X$6,INDIRECT($F$1&amp;dbP!$D$2&amp;":"&amp;dbP!$D$2),"&lt;="&amp;X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Y105" s="1">
        <f ca="1">SUMIFS(INDIRECT($F$1&amp;$F105&amp;":"&amp;$F105),INDIRECT($F$1&amp;dbP!$D$2&amp;":"&amp;dbP!$D$2),"&gt;="&amp;Y$6,INDIRECT($F$1&amp;dbP!$D$2&amp;":"&amp;dbP!$D$2),"&lt;="&amp;Y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Z105" s="1">
        <f ca="1">SUMIFS(INDIRECT($F$1&amp;$F105&amp;":"&amp;$F105),INDIRECT($F$1&amp;dbP!$D$2&amp;":"&amp;dbP!$D$2),"&gt;="&amp;Z$6,INDIRECT($F$1&amp;dbP!$D$2&amp;":"&amp;dbP!$D$2),"&lt;="&amp;Z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A105" s="1">
        <f ca="1">SUMIFS(INDIRECT($F$1&amp;$F105&amp;":"&amp;$F105),INDIRECT($F$1&amp;dbP!$D$2&amp;":"&amp;dbP!$D$2),"&gt;="&amp;AA$6,INDIRECT($F$1&amp;dbP!$D$2&amp;":"&amp;dbP!$D$2),"&lt;="&amp;AA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B105" s="1">
        <f ca="1">SUMIFS(INDIRECT($F$1&amp;$F105&amp;":"&amp;$F105),INDIRECT($F$1&amp;dbP!$D$2&amp;":"&amp;dbP!$D$2),"&gt;="&amp;AB$6,INDIRECT($F$1&amp;dbP!$D$2&amp;":"&amp;dbP!$D$2),"&lt;="&amp;AB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C105" s="1">
        <f ca="1">SUMIFS(INDIRECT($F$1&amp;$F105&amp;":"&amp;$F105),INDIRECT($F$1&amp;dbP!$D$2&amp;":"&amp;dbP!$D$2),"&gt;="&amp;AC$6,INDIRECT($F$1&amp;dbP!$D$2&amp;":"&amp;dbP!$D$2),"&lt;="&amp;AC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D105" s="1">
        <f ca="1">SUMIFS(INDIRECT($F$1&amp;$F105&amp;":"&amp;$F105),INDIRECT($F$1&amp;dbP!$D$2&amp;":"&amp;dbP!$D$2),"&gt;="&amp;AD$6,INDIRECT($F$1&amp;dbP!$D$2&amp;":"&amp;dbP!$D$2),"&lt;="&amp;AD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E105" s="1">
        <f ca="1">SUMIFS(INDIRECT($F$1&amp;$F105&amp;":"&amp;$F105),INDIRECT($F$1&amp;dbP!$D$2&amp;":"&amp;dbP!$D$2),"&gt;="&amp;AE$6,INDIRECT($F$1&amp;dbP!$D$2&amp;":"&amp;dbP!$D$2),"&lt;="&amp;AE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F105" s="1">
        <f ca="1">SUMIFS(INDIRECT($F$1&amp;$F105&amp;":"&amp;$F105),INDIRECT($F$1&amp;dbP!$D$2&amp;":"&amp;dbP!$D$2),"&gt;="&amp;AF$6,INDIRECT($F$1&amp;dbP!$D$2&amp;":"&amp;dbP!$D$2),"&lt;="&amp;AF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G105" s="1">
        <f ca="1">SUMIFS(INDIRECT($F$1&amp;$F105&amp;":"&amp;$F105),INDIRECT($F$1&amp;dbP!$D$2&amp;":"&amp;dbP!$D$2),"&gt;="&amp;AG$6,INDIRECT($F$1&amp;dbP!$D$2&amp;":"&amp;dbP!$D$2),"&lt;="&amp;AG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H105" s="1">
        <f ca="1">SUMIFS(INDIRECT($F$1&amp;$F105&amp;":"&amp;$F105),INDIRECT($F$1&amp;dbP!$D$2&amp;":"&amp;dbP!$D$2),"&gt;="&amp;AH$6,INDIRECT($F$1&amp;dbP!$D$2&amp;":"&amp;dbP!$D$2),"&lt;="&amp;AH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I105" s="1">
        <f ca="1">SUMIFS(INDIRECT($F$1&amp;$F105&amp;":"&amp;$F105),INDIRECT($F$1&amp;dbP!$D$2&amp;":"&amp;dbP!$D$2),"&gt;="&amp;AI$6,INDIRECT($F$1&amp;dbP!$D$2&amp;":"&amp;dbP!$D$2),"&lt;="&amp;AI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J105" s="1">
        <f ca="1">SUMIFS(INDIRECT($F$1&amp;$F105&amp;":"&amp;$F105),INDIRECT($F$1&amp;dbP!$D$2&amp;":"&amp;dbP!$D$2),"&gt;="&amp;AJ$6,INDIRECT($F$1&amp;dbP!$D$2&amp;":"&amp;dbP!$D$2),"&lt;="&amp;AJ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K105" s="1">
        <f ca="1">SUMIFS(INDIRECT($F$1&amp;$F105&amp;":"&amp;$F105),INDIRECT($F$1&amp;dbP!$D$2&amp;":"&amp;dbP!$D$2),"&gt;="&amp;AK$6,INDIRECT($F$1&amp;dbP!$D$2&amp;":"&amp;dbP!$D$2),"&lt;="&amp;AK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L105" s="1">
        <f ca="1">SUMIFS(INDIRECT($F$1&amp;$F105&amp;":"&amp;$F105),INDIRECT($F$1&amp;dbP!$D$2&amp;":"&amp;dbP!$D$2),"&gt;="&amp;AL$6,INDIRECT($F$1&amp;dbP!$D$2&amp;":"&amp;dbP!$D$2),"&lt;="&amp;AL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M105" s="1">
        <f ca="1">SUMIFS(INDIRECT($F$1&amp;$F105&amp;":"&amp;$F105),INDIRECT($F$1&amp;dbP!$D$2&amp;":"&amp;dbP!$D$2),"&gt;="&amp;AM$6,INDIRECT($F$1&amp;dbP!$D$2&amp;":"&amp;dbP!$D$2),"&lt;="&amp;AM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N105" s="1">
        <f ca="1">SUMIFS(INDIRECT($F$1&amp;$F105&amp;":"&amp;$F105),INDIRECT($F$1&amp;dbP!$D$2&amp;":"&amp;dbP!$D$2),"&gt;="&amp;AN$6,INDIRECT($F$1&amp;dbP!$D$2&amp;":"&amp;dbP!$D$2),"&lt;="&amp;AN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O105" s="1">
        <f ca="1">SUMIFS(INDIRECT($F$1&amp;$F105&amp;":"&amp;$F105),INDIRECT($F$1&amp;dbP!$D$2&amp;":"&amp;dbP!$D$2),"&gt;="&amp;AO$6,INDIRECT($F$1&amp;dbP!$D$2&amp;":"&amp;dbP!$D$2),"&lt;="&amp;AO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P105" s="1">
        <f ca="1">SUMIFS(INDIRECT($F$1&amp;$F105&amp;":"&amp;$F105),INDIRECT($F$1&amp;dbP!$D$2&amp;":"&amp;dbP!$D$2),"&gt;="&amp;AP$6,INDIRECT($F$1&amp;dbP!$D$2&amp;":"&amp;dbP!$D$2),"&lt;="&amp;AP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Q105" s="1">
        <f ca="1">SUMIFS(INDIRECT($F$1&amp;$F105&amp;":"&amp;$F105),INDIRECT($F$1&amp;dbP!$D$2&amp;":"&amp;dbP!$D$2),"&gt;="&amp;AQ$6,INDIRECT($F$1&amp;dbP!$D$2&amp;":"&amp;dbP!$D$2),"&lt;="&amp;AQ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R105" s="1">
        <f ca="1">SUMIFS(INDIRECT($F$1&amp;$F105&amp;":"&amp;$F105),INDIRECT($F$1&amp;dbP!$D$2&amp;":"&amp;dbP!$D$2),"&gt;="&amp;AR$6,INDIRECT($F$1&amp;dbP!$D$2&amp;":"&amp;dbP!$D$2),"&lt;="&amp;AR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S105" s="1">
        <f ca="1">SUMIFS(INDIRECT($F$1&amp;$F105&amp;":"&amp;$F105),INDIRECT($F$1&amp;dbP!$D$2&amp;":"&amp;dbP!$D$2),"&gt;="&amp;AS$6,INDIRECT($F$1&amp;dbP!$D$2&amp;":"&amp;dbP!$D$2),"&lt;="&amp;AS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T105" s="1">
        <f ca="1">SUMIFS(INDIRECT($F$1&amp;$F105&amp;":"&amp;$F105),INDIRECT($F$1&amp;dbP!$D$2&amp;":"&amp;dbP!$D$2),"&gt;="&amp;AT$6,INDIRECT($F$1&amp;dbP!$D$2&amp;":"&amp;dbP!$D$2),"&lt;="&amp;AT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U105" s="1">
        <f ca="1">SUMIFS(INDIRECT($F$1&amp;$F105&amp;":"&amp;$F105),INDIRECT($F$1&amp;dbP!$D$2&amp;":"&amp;dbP!$D$2),"&gt;="&amp;AU$6,INDIRECT($F$1&amp;dbP!$D$2&amp;":"&amp;dbP!$D$2),"&lt;="&amp;AU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V105" s="1">
        <f ca="1">SUMIFS(INDIRECT($F$1&amp;$F105&amp;":"&amp;$F105),INDIRECT($F$1&amp;dbP!$D$2&amp;":"&amp;dbP!$D$2),"&gt;="&amp;AV$6,INDIRECT($F$1&amp;dbP!$D$2&amp;":"&amp;dbP!$D$2),"&lt;="&amp;AV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W105" s="1">
        <f ca="1">SUMIFS(INDIRECT($F$1&amp;$F105&amp;":"&amp;$F105),INDIRECT($F$1&amp;dbP!$D$2&amp;":"&amp;dbP!$D$2),"&gt;="&amp;AW$6,INDIRECT($F$1&amp;dbP!$D$2&amp;":"&amp;dbP!$D$2),"&lt;="&amp;AW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X105" s="1">
        <f ca="1">SUMIFS(INDIRECT($F$1&amp;$F105&amp;":"&amp;$F105),INDIRECT($F$1&amp;dbP!$D$2&amp;":"&amp;dbP!$D$2),"&gt;="&amp;AX$6,INDIRECT($F$1&amp;dbP!$D$2&amp;":"&amp;dbP!$D$2),"&lt;="&amp;AX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Y105" s="1">
        <f ca="1">SUMIFS(INDIRECT($F$1&amp;$F105&amp;":"&amp;$F105),INDIRECT($F$1&amp;dbP!$D$2&amp;":"&amp;dbP!$D$2),"&gt;="&amp;AY$6,INDIRECT($F$1&amp;dbP!$D$2&amp;":"&amp;dbP!$D$2),"&lt;="&amp;AY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Z105" s="1">
        <f ca="1">SUMIFS(INDIRECT($F$1&amp;$F105&amp;":"&amp;$F105),INDIRECT($F$1&amp;dbP!$D$2&amp;":"&amp;dbP!$D$2),"&gt;="&amp;AZ$6,INDIRECT($F$1&amp;dbP!$D$2&amp;":"&amp;dbP!$D$2),"&lt;="&amp;AZ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BA105" s="1">
        <f ca="1">SUMIFS(INDIRECT($F$1&amp;$F105&amp;":"&amp;$F105),INDIRECT($F$1&amp;dbP!$D$2&amp;":"&amp;dbP!$D$2),"&gt;="&amp;BA$6,INDIRECT($F$1&amp;dbP!$D$2&amp;":"&amp;dbP!$D$2),"&lt;="&amp;BA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BB105" s="1">
        <f ca="1">SUMIFS(INDIRECT($F$1&amp;$F105&amp;":"&amp;$F105),INDIRECT($F$1&amp;dbP!$D$2&amp;":"&amp;dbP!$D$2),"&gt;="&amp;BB$6,INDIRECT($F$1&amp;dbP!$D$2&amp;":"&amp;dbP!$D$2),"&lt;="&amp;BB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BC105" s="1">
        <f ca="1">SUMIFS(INDIRECT($F$1&amp;$F105&amp;":"&amp;$F105),INDIRECT($F$1&amp;dbP!$D$2&amp;":"&amp;dbP!$D$2),"&gt;="&amp;BC$6,INDIRECT($F$1&amp;dbP!$D$2&amp;":"&amp;dbP!$D$2),"&lt;="&amp;BC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BD105" s="1">
        <f ca="1">SUMIFS(INDIRECT($F$1&amp;$F105&amp;":"&amp;$F105),INDIRECT($F$1&amp;dbP!$D$2&amp;":"&amp;dbP!$D$2),"&gt;="&amp;BD$6,INDIRECT($F$1&amp;dbP!$D$2&amp;":"&amp;dbP!$D$2),"&lt;="&amp;BD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BE105" s="1">
        <f ca="1">SUMIFS(INDIRECT($F$1&amp;$F105&amp;":"&amp;$F105),INDIRECT($F$1&amp;dbP!$D$2&amp;":"&amp;dbP!$D$2),"&gt;="&amp;BE$6,INDIRECT($F$1&amp;dbP!$D$2&amp;":"&amp;dbP!$D$2),"&lt;="&amp;BE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</row>
    <row r="106" spans="2:57" x14ac:dyDescent="0.3">
      <c r="B106" s="1">
        <f>MAX(B$54:B105)+1</f>
        <v>67</v>
      </c>
      <c r="F106" s="1" t="str">
        <f ca="1">INDIRECT($B$1&amp;Items!H$2&amp;$B106)</f>
        <v>Y</v>
      </c>
      <c r="H106" s="13" t="str">
        <f ca="1">INDIRECT($B$1&amp;Items!E$2&amp;$B106)</f>
        <v>Начисление себестоимостных затрат</v>
      </c>
      <c r="I106" s="13" t="str">
        <f ca="1">IF(INDIRECT($B$1&amp;Items!F$2&amp;$B106)="",H106,INDIRECT($B$1&amp;Items!F$2&amp;$B106))</f>
        <v>Начисление затрат этапа-4 бизнес-процесса</v>
      </c>
      <c r="J106" s="1" t="str">
        <f ca="1">IF(INDIRECT($B$1&amp;Items!G$2&amp;$B106)="",IF(H106&lt;&gt;I106,"  "&amp;I106,I106),"    "&amp;INDIRECT($B$1&amp;Items!G$2&amp;$B106))</f>
        <v xml:space="preserve">    Производственные затраты-35</v>
      </c>
      <c r="S106" s="1">
        <f ca="1">SUM($U106:INDIRECT(ADDRESS(ROW(),SUMIFS($1:$1,$5:$5,MAX($5:$5)))))</f>
        <v>748332</v>
      </c>
      <c r="V106" s="1">
        <f ca="1">SUMIFS(INDIRECT($F$1&amp;$F106&amp;":"&amp;$F106),INDIRECT($F$1&amp;dbP!$D$2&amp;":"&amp;dbP!$D$2),"&gt;="&amp;V$6,INDIRECT($F$1&amp;dbP!$D$2&amp;":"&amp;dbP!$D$2),"&lt;="&amp;V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W106" s="1">
        <f ca="1">SUMIFS(INDIRECT($F$1&amp;$F106&amp;":"&amp;$F106),INDIRECT($F$1&amp;dbP!$D$2&amp;":"&amp;dbP!$D$2),"&gt;="&amp;W$6,INDIRECT($F$1&amp;dbP!$D$2&amp;":"&amp;dbP!$D$2),"&lt;="&amp;W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X106" s="1">
        <f ca="1">SUMIFS(INDIRECT($F$1&amp;$F106&amp;":"&amp;$F106),INDIRECT($F$1&amp;dbP!$D$2&amp;":"&amp;dbP!$D$2),"&gt;="&amp;X$6,INDIRECT($F$1&amp;dbP!$D$2&amp;":"&amp;dbP!$D$2),"&lt;="&amp;X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Y106" s="1">
        <f ca="1">SUMIFS(INDIRECT($F$1&amp;$F106&amp;":"&amp;$F106),INDIRECT($F$1&amp;dbP!$D$2&amp;":"&amp;dbP!$D$2),"&gt;="&amp;Y$6,INDIRECT($F$1&amp;dbP!$D$2&amp;":"&amp;dbP!$D$2),"&lt;="&amp;Y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748332</v>
      </c>
      <c r="Z106" s="1">
        <f ca="1">SUMIFS(INDIRECT($F$1&amp;$F106&amp;":"&amp;$F106),INDIRECT($F$1&amp;dbP!$D$2&amp;":"&amp;dbP!$D$2),"&gt;="&amp;Z$6,INDIRECT($F$1&amp;dbP!$D$2&amp;":"&amp;dbP!$D$2),"&lt;="&amp;Z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A106" s="1">
        <f ca="1">SUMIFS(INDIRECT($F$1&amp;$F106&amp;":"&amp;$F106),INDIRECT($F$1&amp;dbP!$D$2&amp;":"&amp;dbP!$D$2),"&gt;="&amp;AA$6,INDIRECT($F$1&amp;dbP!$D$2&amp;":"&amp;dbP!$D$2),"&lt;="&amp;AA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B106" s="1">
        <f ca="1">SUMIFS(INDIRECT($F$1&amp;$F106&amp;":"&amp;$F106),INDIRECT($F$1&amp;dbP!$D$2&amp;":"&amp;dbP!$D$2),"&gt;="&amp;AB$6,INDIRECT($F$1&amp;dbP!$D$2&amp;":"&amp;dbP!$D$2),"&lt;="&amp;AB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C106" s="1">
        <f ca="1">SUMIFS(INDIRECT($F$1&amp;$F106&amp;":"&amp;$F106),INDIRECT($F$1&amp;dbP!$D$2&amp;":"&amp;dbP!$D$2),"&gt;="&amp;AC$6,INDIRECT($F$1&amp;dbP!$D$2&amp;":"&amp;dbP!$D$2),"&lt;="&amp;AC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D106" s="1">
        <f ca="1">SUMIFS(INDIRECT($F$1&amp;$F106&amp;":"&amp;$F106),INDIRECT($F$1&amp;dbP!$D$2&amp;":"&amp;dbP!$D$2),"&gt;="&amp;AD$6,INDIRECT($F$1&amp;dbP!$D$2&amp;":"&amp;dbP!$D$2),"&lt;="&amp;AD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E106" s="1">
        <f ca="1">SUMIFS(INDIRECT($F$1&amp;$F106&amp;":"&amp;$F106),INDIRECT($F$1&amp;dbP!$D$2&amp;":"&amp;dbP!$D$2),"&gt;="&amp;AE$6,INDIRECT($F$1&amp;dbP!$D$2&amp;":"&amp;dbP!$D$2),"&lt;="&amp;AE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F106" s="1">
        <f ca="1">SUMIFS(INDIRECT($F$1&amp;$F106&amp;":"&amp;$F106),INDIRECT($F$1&amp;dbP!$D$2&amp;":"&amp;dbP!$D$2),"&gt;="&amp;AF$6,INDIRECT($F$1&amp;dbP!$D$2&amp;":"&amp;dbP!$D$2),"&lt;="&amp;AF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G106" s="1">
        <f ca="1">SUMIFS(INDIRECT($F$1&amp;$F106&amp;":"&amp;$F106),INDIRECT($F$1&amp;dbP!$D$2&amp;":"&amp;dbP!$D$2),"&gt;="&amp;AG$6,INDIRECT($F$1&amp;dbP!$D$2&amp;":"&amp;dbP!$D$2),"&lt;="&amp;AG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H106" s="1">
        <f ca="1">SUMIFS(INDIRECT($F$1&amp;$F106&amp;":"&amp;$F106),INDIRECT($F$1&amp;dbP!$D$2&amp;":"&amp;dbP!$D$2),"&gt;="&amp;AH$6,INDIRECT($F$1&amp;dbP!$D$2&amp;":"&amp;dbP!$D$2),"&lt;="&amp;AH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I106" s="1">
        <f ca="1">SUMIFS(INDIRECT($F$1&amp;$F106&amp;":"&amp;$F106),INDIRECT($F$1&amp;dbP!$D$2&amp;":"&amp;dbP!$D$2),"&gt;="&amp;AI$6,INDIRECT($F$1&amp;dbP!$D$2&amp;":"&amp;dbP!$D$2),"&lt;="&amp;AI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J106" s="1">
        <f ca="1">SUMIFS(INDIRECT($F$1&amp;$F106&amp;":"&amp;$F106),INDIRECT($F$1&amp;dbP!$D$2&amp;":"&amp;dbP!$D$2),"&gt;="&amp;AJ$6,INDIRECT($F$1&amp;dbP!$D$2&amp;":"&amp;dbP!$D$2),"&lt;="&amp;AJ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K106" s="1">
        <f ca="1">SUMIFS(INDIRECT($F$1&amp;$F106&amp;":"&amp;$F106),INDIRECT($F$1&amp;dbP!$D$2&amp;":"&amp;dbP!$D$2),"&gt;="&amp;AK$6,INDIRECT($F$1&amp;dbP!$D$2&amp;":"&amp;dbP!$D$2),"&lt;="&amp;AK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L106" s="1">
        <f ca="1">SUMIFS(INDIRECT($F$1&amp;$F106&amp;":"&amp;$F106),INDIRECT($F$1&amp;dbP!$D$2&amp;":"&amp;dbP!$D$2),"&gt;="&amp;AL$6,INDIRECT($F$1&amp;dbP!$D$2&amp;":"&amp;dbP!$D$2),"&lt;="&amp;AL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M106" s="1">
        <f ca="1">SUMIFS(INDIRECT($F$1&amp;$F106&amp;":"&amp;$F106),INDIRECT($F$1&amp;dbP!$D$2&amp;":"&amp;dbP!$D$2),"&gt;="&amp;AM$6,INDIRECT($F$1&amp;dbP!$D$2&amp;":"&amp;dbP!$D$2),"&lt;="&amp;AM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N106" s="1">
        <f ca="1">SUMIFS(INDIRECT($F$1&amp;$F106&amp;":"&amp;$F106),INDIRECT($F$1&amp;dbP!$D$2&amp;":"&amp;dbP!$D$2),"&gt;="&amp;AN$6,INDIRECT($F$1&amp;dbP!$D$2&amp;":"&amp;dbP!$D$2),"&lt;="&amp;AN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O106" s="1">
        <f ca="1">SUMIFS(INDIRECT($F$1&amp;$F106&amp;":"&amp;$F106),INDIRECT($F$1&amp;dbP!$D$2&amp;":"&amp;dbP!$D$2),"&gt;="&amp;AO$6,INDIRECT($F$1&amp;dbP!$D$2&amp;":"&amp;dbP!$D$2),"&lt;="&amp;AO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P106" s="1">
        <f ca="1">SUMIFS(INDIRECT($F$1&amp;$F106&amp;":"&amp;$F106),INDIRECT($F$1&amp;dbP!$D$2&amp;":"&amp;dbP!$D$2),"&gt;="&amp;AP$6,INDIRECT($F$1&amp;dbP!$D$2&amp;":"&amp;dbP!$D$2),"&lt;="&amp;AP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Q106" s="1">
        <f ca="1">SUMIFS(INDIRECT($F$1&amp;$F106&amp;":"&amp;$F106),INDIRECT($F$1&amp;dbP!$D$2&amp;":"&amp;dbP!$D$2),"&gt;="&amp;AQ$6,INDIRECT($F$1&amp;dbP!$D$2&amp;":"&amp;dbP!$D$2),"&lt;="&amp;AQ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R106" s="1">
        <f ca="1">SUMIFS(INDIRECT($F$1&amp;$F106&amp;":"&amp;$F106),INDIRECT($F$1&amp;dbP!$D$2&amp;":"&amp;dbP!$D$2),"&gt;="&amp;AR$6,INDIRECT($F$1&amp;dbP!$D$2&amp;":"&amp;dbP!$D$2),"&lt;="&amp;AR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S106" s="1">
        <f ca="1">SUMIFS(INDIRECT($F$1&amp;$F106&amp;":"&amp;$F106),INDIRECT($F$1&amp;dbP!$D$2&amp;":"&amp;dbP!$D$2),"&gt;="&amp;AS$6,INDIRECT($F$1&amp;dbP!$D$2&amp;":"&amp;dbP!$D$2),"&lt;="&amp;AS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T106" s="1">
        <f ca="1">SUMIFS(INDIRECT($F$1&amp;$F106&amp;":"&amp;$F106),INDIRECT($F$1&amp;dbP!$D$2&amp;":"&amp;dbP!$D$2),"&gt;="&amp;AT$6,INDIRECT($F$1&amp;dbP!$D$2&amp;":"&amp;dbP!$D$2),"&lt;="&amp;AT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U106" s="1">
        <f ca="1">SUMIFS(INDIRECT($F$1&amp;$F106&amp;":"&amp;$F106),INDIRECT($F$1&amp;dbP!$D$2&amp;":"&amp;dbP!$D$2),"&gt;="&amp;AU$6,INDIRECT($F$1&amp;dbP!$D$2&amp;":"&amp;dbP!$D$2),"&lt;="&amp;AU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V106" s="1">
        <f ca="1">SUMIFS(INDIRECT($F$1&amp;$F106&amp;":"&amp;$F106),INDIRECT($F$1&amp;dbP!$D$2&amp;":"&amp;dbP!$D$2),"&gt;="&amp;AV$6,INDIRECT($F$1&amp;dbP!$D$2&amp;":"&amp;dbP!$D$2),"&lt;="&amp;AV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W106" s="1">
        <f ca="1">SUMIFS(INDIRECT($F$1&amp;$F106&amp;":"&amp;$F106),INDIRECT($F$1&amp;dbP!$D$2&amp;":"&amp;dbP!$D$2),"&gt;="&amp;AW$6,INDIRECT($F$1&amp;dbP!$D$2&amp;":"&amp;dbP!$D$2),"&lt;="&amp;AW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X106" s="1">
        <f ca="1">SUMIFS(INDIRECT($F$1&amp;$F106&amp;":"&amp;$F106),INDIRECT($F$1&amp;dbP!$D$2&amp;":"&amp;dbP!$D$2),"&gt;="&amp;AX$6,INDIRECT($F$1&amp;dbP!$D$2&amp;":"&amp;dbP!$D$2),"&lt;="&amp;AX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Y106" s="1">
        <f ca="1">SUMIFS(INDIRECT($F$1&amp;$F106&amp;":"&amp;$F106),INDIRECT($F$1&amp;dbP!$D$2&amp;":"&amp;dbP!$D$2),"&gt;="&amp;AY$6,INDIRECT($F$1&amp;dbP!$D$2&amp;":"&amp;dbP!$D$2),"&lt;="&amp;AY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Z106" s="1">
        <f ca="1">SUMIFS(INDIRECT($F$1&amp;$F106&amp;":"&amp;$F106),INDIRECT($F$1&amp;dbP!$D$2&amp;":"&amp;dbP!$D$2),"&gt;="&amp;AZ$6,INDIRECT($F$1&amp;dbP!$D$2&amp;":"&amp;dbP!$D$2),"&lt;="&amp;AZ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BA106" s="1">
        <f ca="1">SUMIFS(INDIRECT($F$1&amp;$F106&amp;":"&amp;$F106),INDIRECT($F$1&amp;dbP!$D$2&amp;":"&amp;dbP!$D$2),"&gt;="&amp;BA$6,INDIRECT($F$1&amp;dbP!$D$2&amp;":"&amp;dbP!$D$2),"&lt;="&amp;BA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BB106" s="1">
        <f ca="1">SUMIFS(INDIRECT($F$1&amp;$F106&amp;":"&amp;$F106),INDIRECT($F$1&amp;dbP!$D$2&amp;":"&amp;dbP!$D$2),"&gt;="&amp;BB$6,INDIRECT($F$1&amp;dbP!$D$2&amp;":"&amp;dbP!$D$2),"&lt;="&amp;BB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BC106" s="1">
        <f ca="1">SUMIFS(INDIRECT($F$1&amp;$F106&amp;":"&amp;$F106),INDIRECT($F$1&amp;dbP!$D$2&amp;":"&amp;dbP!$D$2),"&gt;="&amp;BC$6,INDIRECT($F$1&amp;dbP!$D$2&amp;":"&amp;dbP!$D$2),"&lt;="&amp;BC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BD106" s="1">
        <f ca="1">SUMIFS(INDIRECT($F$1&amp;$F106&amp;":"&amp;$F106),INDIRECT($F$1&amp;dbP!$D$2&amp;":"&amp;dbP!$D$2),"&gt;="&amp;BD$6,INDIRECT($F$1&amp;dbP!$D$2&amp;":"&amp;dbP!$D$2),"&lt;="&amp;BD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BE106" s="1">
        <f ca="1">SUMIFS(INDIRECT($F$1&amp;$F106&amp;":"&amp;$F106),INDIRECT($F$1&amp;dbP!$D$2&amp;":"&amp;dbP!$D$2),"&gt;="&amp;BE$6,INDIRECT($F$1&amp;dbP!$D$2&amp;":"&amp;dbP!$D$2),"&lt;="&amp;BE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</row>
    <row r="107" spans="2:57" x14ac:dyDescent="0.3">
      <c r="B107" s="1">
        <f>MAX(B$54:B106)+1</f>
        <v>68</v>
      </c>
      <c r="F107" s="1" t="str">
        <f ca="1">INDIRECT($B$1&amp;Items!H$2&amp;$B107)</f>
        <v>Y</v>
      </c>
      <c r="H107" s="13" t="str">
        <f ca="1">INDIRECT($B$1&amp;Items!E$2&amp;$B107)</f>
        <v>Начисление себестоимостных затрат</v>
      </c>
      <c r="I107" s="13" t="str">
        <f ca="1">IF(INDIRECT($B$1&amp;Items!F$2&amp;$B107)="",H107,INDIRECT($B$1&amp;Items!F$2&amp;$B107))</f>
        <v>Начисление затрат этапа-4 бизнес-процесса</v>
      </c>
      <c r="J107" s="1" t="str">
        <f ca="1">IF(INDIRECT($B$1&amp;Items!G$2&amp;$B107)="",IF(H107&lt;&gt;I107,"  "&amp;I107,I107),"    "&amp;INDIRECT($B$1&amp;Items!G$2&amp;$B107))</f>
        <v xml:space="preserve">    Производственные затраты-36</v>
      </c>
      <c r="S107" s="1">
        <f ca="1">SUM($U107:INDIRECT(ADDRESS(ROW(),SUMIFS($1:$1,$5:$5,MAX($5:$5)))))</f>
        <v>0</v>
      </c>
      <c r="V107" s="1">
        <f ca="1">SUMIFS(INDIRECT($F$1&amp;$F107&amp;":"&amp;$F107),INDIRECT($F$1&amp;dbP!$D$2&amp;":"&amp;dbP!$D$2),"&gt;="&amp;V$6,INDIRECT($F$1&amp;dbP!$D$2&amp;":"&amp;dbP!$D$2),"&lt;="&amp;V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W107" s="1">
        <f ca="1">SUMIFS(INDIRECT($F$1&amp;$F107&amp;":"&amp;$F107),INDIRECT($F$1&amp;dbP!$D$2&amp;":"&amp;dbP!$D$2),"&gt;="&amp;W$6,INDIRECT($F$1&amp;dbP!$D$2&amp;":"&amp;dbP!$D$2),"&lt;="&amp;W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X107" s="1">
        <f ca="1">SUMIFS(INDIRECT($F$1&amp;$F107&amp;":"&amp;$F107),INDIRECT($F$1&amp;dbP!$D$2&amp;":"&amp;dbP!$D$2),"&gt;="&amp;X$6,INDIRECT($F$1&amp;dbP!$D$2&amp;":"&amp;dbP!$D$2),"&lt;="&amp;X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Y107" s="1">
        <f ca="1">SUMIFS(INDIRECT($F$1&amp;$F107&amp;":"&amp;$F107),INDIRECT($F$1&amp;dbP!$D$2&amp;":"&amp;dbP!$D$2),"&gt;="&amp;Y$6,INDIRECT($F$1&amp;dbP!$D$2&amp;":"&amp;dbP!$D$2),"&lt;="&amp;Y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Z107" s="1">
        <f ca="1">SUMIFS(INDIRECT($F$1&amp;$F107&amp;":"&amp;$F107),INDIRECT($F$1&amp;dbP!$D$2&amp;":"&amp;dbP!$D$2),"&gt;="&amp;Z$6,INDIRECT($F$1&amp;dbP!$D$2&amp;":"&amp;dbP!$D$2),"&lt;="&amp;Z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A107" s="1">
        <f ca="1">SUMIFS(INDIRECT($F$1&amp;$F107&amp;":"&amp;$F107),INDIRECT($F$1&amp;dbP!$D$2&amp;":"&amp;dbP!$D$2),"&gt;="&amp;AA$6,INDIRECT($F$1&amp;dbP!$D$2&amp;":"&amp;dbP!$D$2),"&lt;="&amp;AA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B107" s="1">
        <f ca="1">SUMIFS(INDIRECT($F$1&amp;$F107&amp;":"&amp;$F107),INDIRECT($F$1&amp;dbP!$D$2&amp;":"&amp;dbP!$D$2),"&gt;="&amp;AB$6,INDIRECT($F$1&amp;dbP!$D$2&amp;":"&amp;dbP!$D$2),"&lt;="&amp;AB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C107" s="1">
        <f ca="1">SUMIFS(INDIRECT($F$1&amp;$F107&amp;":"&amp;$F107),INDIRECT($F$1&amp;dbP!$D$2&amp;":"&amp;dbP!$D$2),"&gt;="&amp;AC$6,INDIRECT($F$1&amp;dbP!$D$2&amp;":"&amp;dbP!$D$2),"&lt;="&amp;AC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D107" s="1">
        <f ca="1">SUMIFS(INDIRECT($F$1&amp;$F107&amp;":"&amp;$F107),INDIRECT($F$1&amp;dbP!$D$2&amp;":"&amp;dbP!$D$2),"&gt;="&amp;AD$6,INDIRECT($F$1&amp;dbP!$D$2&amp;":"&amp;dbP!$D$2),"&lt;="&amp;AD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E107" s="1">
        <f ca="1">SUMIFS(INDIRECT($F$1&amp;$F107&amp;":"&amp;$F107),INDIRECT($F$1&amp;dbP!$D$2&amp;":"&amp;dbP!$D$2),"&gt;="&amp;AE$6,INDIRECT($F$1&amp;dbP!$D$2&amp;":"&amp;dbP!$D$2),"&lt;="&amp;AE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F107" s="1">
        <f ca="1">SUMIFS(INDIRECT($F$1&amp;$F107&amp;":"&amp;$F107),INDIRECT($F$1&amp;dbP!$D$2&amp;":"&amp;dbP!$D$2),"&gt;="&amp;AF$6,INDIRECT($F$1&amp;dbP!$D$2&amp;":"&amp;dbP!$D$2),"&lt;="&amp;AF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G107" s="1">
        <f ca="1">SUMIFS(INDIRECT($F$1&amp;$F107&amp;":"&amp;$F107),INDIRECT($F$1&amp;dbP!$D$2&amp;":"&amp;dbP!$D$2),"&gt;="&amp;AG$6,INDIRECT($F$1&amp;dbP!$D$2&amp;":"&amp;dbP!$D$2),"&lt;="&amp;AG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H107" s="1">
        <f ca="1">SUMIFS(INDIRECT($F$1&amp;$F107&amp;":"&amp;$F107),INDIRECT($F$1&amp;dbP!$D$2&amp;":"&amp;dbP!$D$2),"&gt;="&amp;AH$6,INDIRECT($F$1&amp;dbP!$D$2&amp;":"&amp;dbP!$D$2),"&lt;="&amp;AH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I107" s="1">
        <f ca="1">SUMIFS(INDIRECT($F$1&amp;$F107&amp;":"&amp;$F107),INDIRECT($F$1&amp;dbP!$D$2&amp;":"&amp;dbP!$D$2),"&gt;="&amp;AI$6,INDIRECT($F$1&amp;dbP!$D$2&amp;":"&amp;dbP!$D$2),"&lt;="&amp;AI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J107" s="1">
        <f ca="1">SUMIFS(INDIRECT($F$1&amp;$F107&amp;":"&amp;$F107),INDIRECT($F$1&amp;dbP!$D$2&amp;":"&amp;dbP!$D$2),"&gt;="&amp;AJ$6,INDIRECT($F$1&amp;dbP!$D$2&amp;":"&amp;dbP!$D$2),"&lt;="&amp;AJ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K107" s="1">
        <f ca="1">SUMIFS(INDIRECT($F$1&amp;$F107&amp;":"&amp;$F107),INDIRECT($F$1&amp;dbP!$D$2&amp;":"&amp;dbP!$D$2),"&gt;="&amp;AK$6,INDIRECT($F$1&amp;dbP!$D$2&amp;":"&amp;dbP!$D$2),"&lt;="&amp;AK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L107" s="1">
        <f ca="1">SUMIFS(INDIRECT($F$1&amp;$F107&amp;":"&amp;$F107),INDIRECT($F$1&amp;dbP!$D$2&amp;":"&amp;dbP!$D$2),"&gt;="&amp;AL$6,INDIRECT($F$1&amp;dbP!$D$2&amp;":"&amp;dbP!$D$2),"&lt;="&amp;AL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M107" s="1">
        <f ca="1">SUMIFS(INDIRECT($F$1&amp;$F107&amp;":"&amp;$F107),INDIRECT($F$1&amp;dbP!$D$2&amp;":"&amp;dbP!$D$2),"&gt;="&amp;AM$6,INDIRECT($F$1&amp;dbP!$D$2&amp;":"&amp;dbP!$D$2),"&lt;="&amp;AM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N107" s="1">
        <f ca="1">SUMIFS(INDIRECT($F$1&amp;$F107&amp;":"&amp;$F107),INDIRECT($F$1&amp;dbP!$D$2&amp;":"&amp;dbP!$D$2),"&gt;="&amp;AN$6,INDIRECT($F$1&amp;dbP!$D$2&amp;":"&amp;dbP!$D$2),"&lt;="&amp;AN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O107" s="1">
        <f ca="1">SUMIFS(INDIRECT($F$1&amp;$F107&amp;":"&amp;$F107),INDIRECT($F$1&amp;dbP!$D$2&amp;":"&amp;dbP!$D$2),"&gt;="&amp;AO$6,INDIRECT($F$1&amp;dbP!$D$2&amp;":"&amp;dbP!$D$2),"&lt;="&amp;AO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P107" s="1">
        <f ca="1">SUMIFS(INDIRECT($F$1&amp;$F107&amp;":"&amp;$F107),INDIRECT($F$1&amp;dbP!$D$2&amp;":"&amp;dbP!$D$2),"&gt;="&amp;AP$6,INDIRECT($F$1&amp;dbP!$D$2&amp;":"&amp;dbP!$D$2),"&lt;="&amp;AP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Q107" s="1">
        <f ca="1">SUMIFS(INDIRECT($F$1&amp;$F107&amp;":"&amp;$F107),INDIRECT($F$1&amp;dbP!$D$2&amp;":"&amp;dbP!$D$2),"&gt;="&amp;AQ$6,INDIRECT($F$1&amp;dbP!$D$2&amp;":"&amp;dbP!$D$2),"&lt;="&amp;AQ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R107" s="1">
        <f ca="1">SUMIFS(INDIRECT($F$1&amp;$F107&amp;":"&amp;$F107),INDIRECT($F$1&amp;dbP!$D$2&amp;":"&amp;dbP!$D$2),"&gt;="&amp;AR$6,INDIRECT($F$1&amp;dbP!$D$2&amp;":"&amp;dbP!$D$2),"&lt;="&amp;AR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S107" s="1">
        <f ca="1">SUMIFS(INDIRECT($F$1&amp;$F107&amp;":"&amp;$F107),INDIRECT($F$1&amp;dbP!$D$2&amp;":"&amp;dbP!$D$2),"&gt;="&amp;AS$6,INDIRECT($F$1&amp;dbP!$D$2&amp;":"&amp;dbP!$D$2),"&lt;="&amp;AS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T107" s="1">
        <f ca="1">SUMIFS(INDIRECT($F$1&amp;$F107&amp;":"&amp;$F107),INDIRECT($F$1&amp;dbP!$D$2&amp;":"&amp;dbP!$D$2),"&gt;="&amp;AT$6,INDIRECT($F$1&amp;dbP!$D$2&amp;":"&amp;dbP!$D$2),"&lt;="&amp;AT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U107" s="1">
        <f ca="1">SUMIFS(INDIRECT($F$1&amp;$F107&amp;":"&amp;$F107),INDIRECT($F$1&amp;dbP!$D$2&amp;":"&amp;dbP!$D$2),"&gt;="&amp;AU$6,INDIRECT($F$1&amp;dbP!$D$2&amp;":"&amp;dbP!$D$2),"&lt;="&amp;AU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V107" s="1">
        <f ca="1">SUMIFS(INDIRECT($F$1&amp;$F107&amp;":"&amp;$F107),INDIRECT($F$1&amp;dbP!$D$2&amp;":"&amp;dbP!$D$2),"&gt;="&amp;AV$6,INDIRECT($F$1&amp;dbP!$D$2&amp;":"&amp;dbP!$D$2),"&lt;="&amp;AV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W107" s="1">
        <f ca="1">SUMIFS(INDIRECT($F$1&amp;$F107&amp;":"&amp;$F107),INDIRECT($F$1&amp;dbP!$D$2&amp;":"&amp;dbP!$D$2),"&gt;="&amp;AW$6,INDIRECT($F$1&amp;dbP!$D$2&amp;":"&amp;dbP!$D$2),"&lt;="&amp;AW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X107" s="1">
        <f ca="1">SUMIFS(INDIRECT($F$1&amp;$F107&amp;":"&amp;$F107),INDIRECT($F$1&amp;dbP!$D$2&amp;":"&amp;dbP!$D$2),"&gt;="&amp;AX$6,INDIRECT($F$1&amp;dbP!$D$2&amp;":"&amp;dbP!$D$2),"&lt;="&amp;AX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Y107" s="1">
        <f ca="1">SUMIFS(INDIRECT($F$1&amp;$F107&amp;":"&amp;$F107),INDIRECT($F$1&amp;dbP!$D$2&amp;":"&amp;dbP!$D$2),"&gt;="&amp;AY$6,INDIRECT($F$1&amp;dbP!$D$2&amp;":"&amp;dbP!$D$2),"&lt;="&amp;AY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Z107" s="1">
        <f ca="1">SUMIFS(INDIRECT($F$1&amp;$F107&amp;":"&amp;$F107),INDIRECT($F$1&amp;dbP!$D$2&amp;":"&amp;dbP!$D$2),"&gt;="&amp;AZ$6,INDIRECT($F$1&amp;dbP!$D$2&amp;":"&amp;dbP!$D$2),"&lt;="&amp;AZ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BA107" s="1">
        <f ca="1">SUMIFS(INDIRECT($F$1&amp;$F107&amp;":"&amp;$F107),INDIRECT($F$1&amp;dbP!$D$2&amp;":"&amp;dbP!$D$2),"&gt;="&amp;BA$6,INDIRECT($F$1&amp;dbP!$D$2&amp;":"&amp;dbP!$D$2),"&lt;="&amp;BA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BB107" s="1">
        <f ca="1">SUMIFS(INDIRECT($F$1&amp;$F107&amp;":"&amp;$F107),INDIRECT($F$1&amp;dbP!$D$2&amp;":"&amp;dbP!$D$2),"&gt;="&amp;BB$6,INDIRECT($F$1&amp;dbP!$D$2&amp;":"&amp;dbP!$D$2),"&lt;="&amp;BB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BC107" s="1">
        <f ca="1">SUMIFS(INDIRECT($F$1&amp;$F107&amp;":"&amp;$F107),INDIRECT($F$1&amp;dbP!$D$2&amp;":"&amp;dbP!$D$2),"&gt;="&amp;BC$6,INDIRECT($F$1&amp;dbP!$D$2&amp;":"&amp;dbP!$D$2),"&lt;="&amp;BC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BD107" s="1">
        <f ca="1">SUMIFS(INDIRECT($F$1&amp;$F107&amp;":"&amp;$F107),INDIRECT($F$1&amp;dbP!$D$2&amp;":"&amp;dbP!$D$2),"&gt;="&amp;BD$6,INDIRECT($F$1&amp;dbP!$D$2&amp;":"&amp;dbP!$D$2),"&lt;="&amp;BD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BE107" s="1">
        <f ca="1">SUMIFS(INDIRECT($F$1&amp;$F107&amp;":"&amp;$F107),INDIRECT($F$1&amp;dbP!$D$2&amp;":"&amp;dbP!$D$2),"&gt;="&amp;BE$6,INDIRECT($F$1&amp;dbP!$D$2&amp;":"&amp;dbP!$D$2),"&lt;="&amp;BE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</row>
    <row r="108" spans="2:57" x14ac:dyDescent="0.3">
      <c r="B108" s="1">
        <f>MAX(B$54:B107)+1</f>
        <v>69</v>
      </c>
      <c r="F108" s="1" t="str">
        <f ca="1">INDIRECT($B$1&amp;Items!H$2&amp;$B108)</f>
        <v>Y</v>
      </c>
      <c r="H108" s="13" t="str">
        <f ca="1">INDIRECT($B$1&amp;Items!E$2&amp;$B108)</f>
        <v>Начисление себестоимостных затрат</v>
      </c>
      <c r="I108" s="13" t="str">
        <f ca="1">IF(INDIRECT($B$1&amp;Items!F$2&amp;$B108)="",H108,INDIRECT($B$1&amp;Items!F$2&amp;$B108))</f>
        <v>Начисление затрат этапа-4 бизнес-процесса</v>
      </c>
      <c r="J108" s="1" t="str">
        <f ca="1">IF(INDIRECT($B$1&amp;Items!G$2&amp;$B108)="",IF(H108&lt;&gt;I108,"  "&amp;I108,I108),"    "&amp;INDIRECT($B$1&amp;Items!G$2&amp;$B108))</f>
        <v xml:space="preserve">    Производственные затраты-37</v>
      </c>
      <c r="S108" s="1">
        <f ca="1">SUM($U108:INDIRECT(ADDRESS(ROW(),SUMIFS($1:$1,$5:$5,MAX($5:$5)))))</f>
        <v>0</v>
      </c>
      <c r="V108" s="1">
        <f ca="1">SUMIFS(INDIRECT($F$1&amp;$F108&amp;":"&amp;$F108),INDIRECT($F$1&amp;dbP!$D$2&amp;":"&amp;dbP!$D$2),"&gt;="&amp;V$6,INDIRECT($F$1&amp;dbP!$D$2&amp;":"&amp;dbP!$D$2),"&lt;="&amp;V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W108" s="1">
        <f ca="1">SUMIFS(INDIRECT($F$1&amp;$F108&amp;":"&amp;$F108),INDIRECT($F$1&amp;dbP!$D$2&amp;":"&amp;dbP!$D$2),"&gt;="&amp;W$6,INDIRECT($F$1&amp;dbP!$D$2&amp;":"&amp;dbP!$D$2),"&lt;="&amp;W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X108" s="1">
        <f ca="1">SUMIFS(INDIRECT($F$1&amp;$F108&amp;":"&amp;$F108),INDIRECT($F$1&amp;dbP!$D$2&amp;":"&amp;dbP!$D$2),"&gt;="&amp;X$6,INDIRECT($F$1&amp;dbP!$D$2&amp;":"&amp;dbP!$D$2),"&lt;="&amp;X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Y108" s="1">
        <f ca="1">SUMIFS(INDIRECT($F$1&amp;$F108&amp;":"&amp;$F108),INDIRECT($F$1&amp;dbP!$D$2&amp;":"&amp;dbP!$D$2),"&gt;="&amp;Y$6,INDIRECT($F$1&amp;dbP!$D$2&amp;":"&amp;dbP!$D$2),"&lt;="&amp;Y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Z108" s="1">
        <f ca="1">SUMIFS(INDIRECT($F$1&amp;$F108&amp;":"&amp;$F108),INDIRECT($F$1&amp;dbP!$D$2&amp;":"&amp;dbP!$D$2),"&gt;="&amp;Z$6,INDIRECT($F$1&amp;dbP!$D$2&amp;":"&amp;dbP!$D$2),"&lt;="&amp;Z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A108" s="1">
        <f ca="1">SUMIFS(INDIRECT($F$1&amp;$F108&amp;":"&amp;$F108),INDIRECT($F$1&amp;dbP!$D$2&amp;":"&amp;dbP!$D$2),"&gt;="&amp;AA$6,INDIRECT($F$1&amp;dbP!$D$2&amp;":"&amp;dbP!$D$2),"&lt;="&amp;AA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B108" s="1">
        <f ca="1">SUMIFS(INDIRECT($F$1&amp;$F108&amp;":"&amp;$F108),INDIRECT($F$1&amp;dbP!$D$2&amp;":"&amp;dbP!$D$2),"&gt;="&amp;AB$6,INDIRECT($F$1&amp;dbP!$D$2&amp;":"&amp;dbP!$D$2),"&lt;="&amp;AB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C108" s="1">
        <f ca="1">SUMIFS(INDIRECT($F$1&amp;$F108&amp;":"&amp;$F108),INDIRECT($F$1&amp;dbP!$D$2&amp;":"&amp;dbP!$D$2),"&gt;="&amp;AC$6,INDIRECT($F$1&amp;dbP!$D$2&amp;":"&amp;dbP!$D$2),"&lt;="&amp;AC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D108" s="1">
        <f ca="1">SUMIFS(INDIRECT($F$1&amp;$F108&amp;":"&amp;$F108),INDIRECT($F$1&amp;dbP!$D$2&amp;":"&amp;dbP!$D$2),"&gt;="&amp;AD$6,INDIRECT($F$1&amp;dbP!$D$2&amp;":"&amp;dbP!$D$2),"&lt;="&amp;AD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E108" s="1">
        <f ca="1">SUMIFS(INDIRECT($F$1&amp;$F108&amp;":"&amp;$F108),INDIRECT($F$1&amp;dbP!$D$2&amp;":"&amp;dbP!$D$2),"&gt;="&amp;AE$6,INDIRECT($F$1&amp;dbP!$D$2&amp;":"&amp;dbP!$D$2),"&lt;="&amp;AE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F108" s="1">
        <f ca="1">SUMIFS(INDIRECT($F$1&amp;$F108&amp;":"&amp;$F108),INDIRECT($F$1&amp;dbP!$D$2&amp;":"&amp;dbP!$D$2),"&gt;="&amp;AF$6,INDIRECT($F$1&amp;dbP!$D$2&amp;":"&amp;dbP!$D$2),"&lt;="&amp;AF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G108" s="1">
        <f ca="1">SUMIFS(INDIRECT($F$1&amp;$F108&amp;":"&amp;$F108),INDIRECT($F$1&amp;dbP!$D$2&amp;":"&amp;dbP!$D$2),"&gt;="&amp;AG$6,INDIRECT($F$1&amp;dbP!$D$2&amp;":"&amp;dbP!$D$2),"&lt;="&amp;AG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H108" s="1">
        <f ca="1">SUMIFS(INDIRECT($F$1&amp;$F108&amp;":"&amp;$F108),INDIRECT($F$1&amp;dbP!$D$2&amp;":"&amp;dbP!$D$2),"&gt;="&amp;AH$6,INDIRECT($F$1&amp;dbP!$D$2&amp;":"&amp;dbP!$D$2),"&lt;="&amp;AH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I108" s="1">
        <f ca="1">SUMIFS(INDIRECT($F$1&amp;$F108&amp;":"&amp;$F108),INDIRECT($F$1&amp;dbP!$D$2&amp;":"&amp;dbP!$D$2),"&gt;="&amp;AI$6,INDIRECT($F$1&amp;dbP!$D$2&amp;":"&amp;dbP!$D$2),"&lt;="&amp;AI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J108" s="1">
        <f ca="1">SUMIFS(INDIRECT($F$1&amp;$F108&amp;":"&amp;$F108),INDIRECT($F$1&amp;dbP!$D$2&amp;":"&amp;dbP!$D$2),"&gt;="&amp;AJ$6,INDIRECT($F$1&amp;dbP!$D$2&amp;":"&amp;dbP!$D$2),"&lt;="&amp;AJ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K108" s="1">
        <f ca="1">SUMIFS(INDIRECT($F$1&amp;$F108&amp;":"&amp;$F108),INDIRECT($F$1&amp;dbP!$D$2&amp;":"&amp;dbP!$D$2),"&gt;="&amp;AK$6,INDIRECT($F$1&amp;dbP!$D$2&amp;":"&amp;dbP!$D$2),"&lt;="&amp;AK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L108" s="1">
        <f ca="1">SUMIFS(INDIRECT($F$1&amp;$F108&amp;":"&amp;$F108),INDIRECT($F$1&amp;dbP!$D$2&amp;":"&amp;dbP!$D$2),"&gt;="&amp;AL$6,INDIRECT($F$1&amp;dbP!$D$2&amp;":"&amp;dbP!$D$2),"&lt;="&amp;AL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M108" s="1">
        <f ca="1">SUMIFS(INDIRECT($F$1&amp;$F108&amp;":"&amp;$F108),INDIRECT($F$1&amp;dbP!$D$2&amp;":"&amp;dbP!$D$2),"&gt;="&amp;AM$6,INDIRECT($F$1&amp;dbP!$D$2&amp;":"&amp;dbP!$D$2),"&lt;="&amp;AM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N108" s="1">
        <f ca="1">SUMIFS(INDIRECT($F$1&amp;$F108&amp;":"&amp;$F108),INDIRECT($F$1&amp;dbP!$D$2&amp;":"&amp;dbP!$D$2),"&gt;="&amp;AN$6,INDIRECT($F$1&amp;dbP!$D$2&amp;":"&amp;dbP!$D$2),"&lt;="&amp;AN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O108" s="1">
        <f ca="1">SUMIFS(INDIRECT($F$1&amp;$F108&amp;":"&amp;$F108),INDIRECT($F$1&amp;dbP!$D$2&amp;":"&amp;dbP!$D$2),"&gt;="&amp;AO$6,INDIRECT($F$1&amp;dbP!$D$2&amp;":"&amp;dbP!$D$2),"&lt;="&amp;AO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P108" s="1">
        <f ca="1">SUMIFS(INDIRECT($F$1&amp;$F108&amp;":"&amp;$F108),INDIRECT($F$1&amp;dbP!$D$2&amp;":"&amp;dbP!$D$2),"&gt;="&amp;AP$6,INDIRECT($F$1&amp;dbP!$D$2&amp;":"&amp;dbP!$D$2),"&lt;="&amp;AP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Q108" s="1">
        <f ca="1">SUMIFS(INDIRECT($F$1&amp;$F108&amp;":"&amp;$F108),INDIRECT($F$1&amp;dbP!$D$2&amp;":"&amp;dbP!$D$2),"&gt;="&amp;AQ$6,INDIRECT($F$1&amp;dbP!$D$2&amp;":"&amp;dbP!$D$2),"&lt;="&amp;AQ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R108" s="1">
        <f ca="1">SUMIFS(INDIRECT($F$1&amp;$F108&amp;":"&amp;$F108),INDIRECT($F$1&amp;dbP!$D$2&amp;":"&amp;dbP!$D$2),"&gt;="&amp;AR$6,INDIRECT($F$1&amp;dbP!$D$2&amp;":"&amp;dbP!$D$2),"&lt;="&amp;AR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S108" s="1">
        <f ca="1">SUMIFS(INDIRECT($F$1&amp;$F108&amp;":"&amp;$F108),INDIRECT($F$1&amp;dbP!$D$2&amp;":"&amp;dbP!$D$2),"&gt;="&amp;AS$6,INDIRECT($F$1&amp;dbP!$D$2&amp;":"&amp;dbP!$D$2),"&lt;="&amp;AS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T108" s="1">
        <f ca="1">SUMIFS(INDIRECT($F$1&amp;$F108&amp;":"&amp;$F108),INDIRECT($F$1&amp;dbP!$D$2&amp;":"&amp;dbP!$D$2),"&gt;="&amp;AT$6,INDIRECT($F$1&amp;dbP!$D$2&amp;":"&amp;dbP!$D$2),"&lt;="&amp;AT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U108" s="1">
        <f ca="1">SUMIFS(INDIRECT($F$1&amp;$F108&amp;":"&amp;$F108),INDIRECT($F$1&amp;dbP!$D$2&amp;":"&amp;dbP!$D$2),"&gt;="&amp;AU$6,INDIRECT($F$1&amp;dbP!$D$2&amp;":"&amp;dbP!$D$2),"&lt;="&amp;AU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V108" s="1">
        <f ca="1">SUMIFS(INDIRECT($F$1&amp;$F108&amp;":"&amp;$F108),INDIRECT($F$1&amp;dbP!$D$2&amp;":"&amp;dbP!$D$2),"&gt;="&amp;AV$6,INDIRECT($F$1&amp;dbP!$D$2&amp;":"&amp;dbP!$D$2),"&lt;="&amp;AV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W108" s="1">
        <f ca="1">SUMIFS(INDIRECT($F$1&amp;$F108&amp;":"&amp;$F108),INDIRECT($F$1&amp;dbP!$D$2&amp;":"&amp;dbP!$D$2),"&gt;="&amp;AW$6,INDIRECT($F$1&amp;dbP!$D$2&amp;":"&amp;dbP!$D$2),"&lt;="&amp;AW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X108" s="1">
        <f ca="1">SUMIFS(INDIRECT($F$1&amp;$F108&amp;":"&amp;$F108),INDIRECT($F$1&amp;dbP!$D$2&amp;":"&amp;dbP!$D$2),"&gt;="&amp;AX$6,INDIRECT($F$1&amp;dbP!$D$2&amp;":"&amp;dbP!$D$2),"&lt;="&amp;AX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Y108" s="1">
        <f ca="1">SUMIFS(INDIRECT($F$1&amp;$F108&amp;":"&amp;$F108),INDIRECT($F$1&amp;dbP!$D$2&amp;":"&amp;dbP!$D$2),"&gt;="&amp;AY$6,INDIRECT($F$1&amp;dbP!$D$2&amp;":"&amp;dbP!$D$2),"&lt;="&amp;AY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Z108" s="1">
        <f ca="1">SUMIFS(INDIRECT($F$1&amp;$F108&amp;":"&amp;$F108),INDIRECT($F$1&amp;dbP!$D$2&amp;":"&amp;dbP!$D$2),"&gt;="&amp;AZ$6,INDIRECT($F$1&amp;dbP!$D$2&amp;":"&amp;dbP!$D$2),"&lt;="&amp;AZ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BA108" s="1">
        <f ca="1">SUMIFS(INDIRECT($F$1&amp;$F108&amp;":"&amp;$F108),INDIRECT($F$1&amp;dbP!$D$2&amp;":"&amp;dbP!$D$2),"&gt;="&amp;BA$6,INDIRECT($F$1&amp;dbP!$D$2&amp;":"&amp;dbP!$D$2),"&lt;="&amp;BA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BB108" s="1">
        <f ca="1">SUMIFS(INDIRECT($F$1&amp;$F108&amp;":"&amp;$F108),INDIRECT($F$1&amp;dbP!$D$2&amp;":"&amp;dbP!$D$2),"&gt;="&amp;BB$6,INDIRECT($F$1&amp;dbP!$D$2&amp;":"&amp;dbP!$D$2),"&lt;="&amp;BB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BC108" s="1">
        <f ca="1">SUMIFS(INDIRECT($F$1&amp;$F108&amp;":"&amp;$F108),INDIRECT($F$1&amp;dbP!$D$2&amp;":"&amp;dbP!$D$2),"&gt;="&amp;BC$6,INDIRECT($F$1&amp;dbP!$D$2&amp;":"&amp;dbP!$D$2),"&lt;="&amp;BC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BD108" s="1">
        <f ca="1">SUMIFS(INDIRECT($F$1&amp;$F108&amp;":"&amp;$F108),INDIRECT($F$1&amp;dbP!$D$2&amp;":"&amp;dbP!$D$2),"&gt;="&amp;BD$6,INDIRECT($F$1&amp;dbP!$D$2&amp;":"&amp;dbP!$D$2),"&lt;="&amp;BD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BE108" s="1">
        <f ca="1">SUMIFS(INDIRECT($F$1&amp;$F108&amp;":"&amp;$F108),INDIRECT($F$1&amp;dbP!$D$2&amp;":"&amp;dbP!$D$2),"&gt;="&amp;BE$6,INDIRECT($F$1&amp;dbP!$D$2&amp;":"&amp;dbP!$D$2),"&lt;="&amp;BE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</row>
    <row r="109" spans="2:57" x14ac:dyDescent="0.3">
      <c r="B109" s="1">
        <f>MAX(B$54:B108)+1</f>
        <v>70</v>
      </c>
      <c r="F109" s="1" t="str">
        <f ca="1">INDIRECT($B$1&amp;Items!H$2&amp;$B109)</f>
        <v>Y</v>
      </c>
      <c r="H109" s="13" t="str">
        <f ca="1">INDIRECT($B$1&amp;Items!E$2&amp;$B109)</f>
        <v>Начисление себестоимостных затрат</v>
      </c>
      <c r="I109" s="13" t="str">
        <f ca="1">IF(INDIRECT($B$1&amp;Items!F$2&amp;$B109)="",H109,INDIRECT($B$1&amp;Items!F$2&amp;$B109))</f>
        <v>Начисление затрат этапа-5 бизнес-процесса</v>
      </c>
      <c r="J109" s="1" t="str">
        <f ca="1">IF(INDIRECT($B$1&amp;Items!G$2&amp;$B109)="",IF(H109&lt;&gt;I109,"  "&amp;I109,I109),"    "&amp;INDIRECT($B$1&amp;Items!G$2&amp;$B109))</f>
        <v xml:space="preserve">  Начисление затрат этапа-5 бизнес-процесса</v>
      </c>
      <c r="S109" s="1">
        <f ca="1">SUM($U109:INDIRECT(ADDRESS(ROW(),SUMIFS($1:$1,$5:$5,MAX($5:$5)))))</f>
        <v>2560060.3593544201</v>
      </c>
      <c r="V109" s="1">
        <f ca="1">SUMIFS(INDIRECT($F$1&amp;$F109&amp;":"&amp;$F109),INDIRECT($F$1&amp;dbP!$D$2&amp;":"&amp;dbP!$D$2),"&gt;="&amp;V$6,INDIRECT($F$1&amp;dbP!$D$2&amp;":"&amp;dbP!$D$2),"&lt;="&amp;V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W109" s="1">
        <f ca="1">SUMIFS(INDIRECT($F$1&amp;$F109&amp;":"&amp;$F109),INDIRECT($F$1&amp;dbP!$D$2&amp;":"&amp;dbP!$D$2),"&gt;="&amp;W$6,INDIRECT($F$1&amp;dbP!$D$2&amp;":"&amp;dbP!$D$2),"&lt;="&amp;W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1025637.2535544201</v>
      </c>
      <c r="X109" s="1">
        <f ca="1">SUMIFS(INDIRECT($F$1&amp;$F109&amp;":"&amp;$F109),INDIRECT($F$1&amp;dbP!$D$2&amp;":"&amp;dbP!$D$2),"&gt;="&amp;X$6,INDIRECT($F$1&amp;dbP!$D$2&amp;":"&amp;dbP!$D$2),"&lt;="&amp;X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656805.24</v>
      </c>
      <c r="Y109" s="1">
        <f ca="1">SUMIFS(INDIRECT($F$1&amp;$F109&amp;":"&amp;$F109),INDIRECT($F$1&amp;dbP!$D$2&amp;":"&amp;dbP!$D$2),"&gt;="&amp;Y$6,INDIRECT($F$1&amp;dbP!$D$2&amp;":"&amp;dbP!$D$2),"&lt;="&amp;Y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Z109" s="1">
        <f ca="1">SUMIFS(INDIRECT($F$1&amp;$F109&amp;":"&amp;$F109),INDIRECT($F$1&amp;dbP!$D$2&amp;":"&amp;dbP!$D$2),"&gt;="&amp;Z$6,INDIRECT($F$1&amp;dbP!$D$2&amp;":"&amp;dbP!$D$2),"&lt;="&amp;Z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A109" s="1">
        <f ca="1">SUMIFS(INDIRECT($F$1&amp;$F109&amp;":"&amp;$F109),INDIRECT($F$1&amp;dbP!$D$2&amp;":"&amp;dbP!$D$2),"&gt;="&amp;AA$6,INDIRECT($F$1&amp;dbP!$D$2&amp;":"&amp;dbP!$D$2),"&lt;="&amp;AA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877617.86579999991</v>
      </c>
      <c r="AB109" s="1">
        <f ca="1">SUMIFS(INDIRECT($F$1&amp;$F109&amp;":"&amp;$F109),INDIRECT($F$1&amp;dbP!$D$2&amp;":"&amp;dbP!$D$2),"&gt;="&amp;AB$6,INDIRECT($F$1&amp;dbP!$D$2&amp;":"&amp;dbP!$D$2),"&lt;="&amp;AB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C109" s="1">
        <f ca="1">SUMIFS(INDIRECT($F$1&amp;$F109&amp;":"&amp;$F109),INDIRECT($F$1&amp;dbP!$D$2&amp;":"&amp;dbP!$D$2),"&gt;="&amp;AC$6,INDIRECT($F$1&amp;dbP!$D$2&amp;":"&amp;dbP!$D$2),"&lt;="&amp;AC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D109" s="1">
        <f ca="1">SUMIFS(INDIRECT($F$1&amp;$F109&amp;":"&amp;$F109),INDIRECT($F$1&amp;dbP!$D$2&amp;":"&amp;dbP!$D$2),"&gt;="&amp;AD$6,INDIRECT($F$1&amp;dbP!$D$2&amp;":"&amp;dbP!$D$2),"&lt;="&amp;AD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E109" s="1">
        <f ca="1">SUMIFS(INDIRECT($F$1&amp;$F109&amp;":"&amp;$F109),INDIRECT($F$1&amp;dbP!$D$2&amp;":"&amp;dbP!$D$2),"&gt;="&amp;AE$6,INDIRECT($F$1&amp;dbP!$D$2&amp;":"&amp;dbP!$D$2),"&lt;="&amp;AE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F109" s="1">
        <f ca="1">SUMIFS(INDIRECT($F$1&amp;$F109&amp;":"&amp;$F109),INDIRECT($F$1&amp;dbP!$D$2&amp;":"&amp;dbP!$D$2),"&gt;="&amp;AF$6,INDIRECT($F$1&amp;dbP!$D$2&amp;":"&amp;dbP!$D$2),"&lt;="&amp;AF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G109" s="1">
        <f ca="1">SUMIFS(INDIRECT($F$1&amp;$F109&amp;":"&amp;$F109),INDIRECT($F$1&amp;dbP!$D$2&amp;":"&amp;dbP!$D$2),"&gt;="&amp;AG$6,INDIRECT($F$1&amp;dbP!$D$2&amp;":"&amp;dbP!$D$2),"&lt;="&amp;AG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H109" s="1">
        <f ca="1">SUMIFS(INDIRECT($F$1&amp;$F109&amp;":"&amp;$F109),INDIRECT($F$1&amp;dbP!$D$2&amp;":"&amp;dbP!$D$2),"&gt;="&amp;AH$6,INDIRECT($F$1&amp;dbP!$D$2&amp;":"&amp;dbP!$D$2),"&lt;="&amp;AH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I109" s="1">
        <f ca="1">SUMIFS(INDIRECT($F$1&amp;$F109&amp;":"&amp;$F109),INDIRECT($F$1&amp;dbP!$D$2&amp;":"&amp;dbP!$D$2),"&gt;="&amp;AI$6,INDIRECT($F$1&amp;dbP!$D$2&amp;":"&amp;dbP!$D$2),"&lt;="&amp;AI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J109" s="1">
        <f ca="1">SUMIFS(INDIRECT($F$1&amp;$F109&amp;":"&amp;$F109),INDIRECT($F$1&amp;dbP!$D$2&amp;":"&amp;dbP!$D$2),"&gt;="&amp;AJ$6,INDIRECT($F$1&amp;dbP!$D$2&amp;":"&amp;dbP!$D$2),"&lt;="&amp;AJ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K109" s="1">
        <f ca="1">SUMIFS(INDIRECT($F$1&amp;$F109&amp;":"&amp;$F109),INDIRECT($F$1&amp;dbP!$D$2&amp;":"&amp;dbP!$D$2),"&gt;="&amp;AK$6,INDIRECT($F$1&amp;dbP!$D$2&amp;":"&amp;dbP!$D$2),"&lt;="&amp;AK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L109" s="1">
        <f ca="1">SUMIFS(INDIRECT($F$1&amp;$F109&amp;":"&amp;$F109),INDIRECT($F$1&amp;dbP!$D$2&amp;":"&amp;dbP!$D$2),"&gt;="&amp;AL$6,INDIRECT($F$1&amp;dbP!$D$2&amp;":"&amp;dbP!$D$2),"&lt;="&amp;AL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M109" s="1">
        <f ca="1">SUMIFS(INDIRECT($F$1&amp;$F109&amp;":"&amp;$F109),INDIRECT($F$1&amp;dbP!$D$2&amp;":"&amp;dbP!$D$2),"&gt;="&amp;AM$6,INDIRECT($F$1&amp;dbP!$D$2&amp;":"&amp;dbP!$D$2),"&lt;="&amp;AM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N109" s="1">
        <f ca="1">SUMIFS(INDIRECT($F$1&amp;$F109&amp;":"&amp;$F109),INDIRECT($F$1&amp;dbP!$D$2&amp;":"&amp;dbP!$D$2),"&gt;="&amp;AN$6,INDIRECT($F$1&amp;dbP!$D$2&amp;":"&amp;dbP!$D$2),"&lt;="&amp;AN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O109" s="1">
        <f ca="1">SUMIFS(INDIRECT($F$1&amp;$F109&amp;":"&amp;$F109),INDIRECT($F$1&amp;dbP!$D$2&amp;":"&amp;dbP!$D$2),"&gt;="&amp;AO$6,INDIRECT($F$1&amp;dbP!$D$2&amp;":"&amp;dbP!$D$2),"&lt;="&amp;AO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P109" s="1">
        <f ca="1">SUMIFS(INDIRECT($F$1&amp;$F109&amp;":"&amp;$F109),INDIRECT($F$1&amp;dbP!$D$2&amp;":"&amp;dbP!$D$2),"&gt;="&amp;AP$6,INDIRECT($F$1&amp;dbP!$D$2&amp;":"&amp;dbP!$D$2),"&lt;="&amp;AP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Q109" s="1">
        <f ca="1">SUMIFS(INDIRECT($F$1&amp;$F109&amp;":"&amp;$F109),INDIRECT($F$1&amp;dbP!$D$2&amp;":"&amp;dbP!$D$2),"&gt;="&amp;AQ$6,INDIRECT($F$1&amp;dbP!$D$2&amp;":"&amp;dbP!$D$2),"&lt;="&amp;AQ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R109" s="1">
        <f ca="1">SUMIFS(INDIRECT($F$1&amp;$F109&amp;":"&amp;$F109),INDIRECT($F$1&amp;dbP!$D$2&amp;":"&amp;dbP!$D$2),"&gt;="&amp;AR$6,INDIRECT($F$1&amp;dbP!$D$2&amp;":"&amp;dbP!$D$2),"&lt;="&amp;AR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S109" s="1">
        <f ca="1">SUMIFS(INDIRECT($F$1&amp;$F109&amp;":"&amp;$F109),INDIRECT($F$1&amp;dbP!$D$2&amp;":"&amp;dbP!$D$2),"&gt;="&amp;AS$6,INDIRECT($F$1&amp;dbP!$D$2&amp;":"&amp;dbP!$D$2),"&lt;="&amp;AS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T109" s="1">
        <f ca="1">SUMIFS(INDIRECT($F$1&amp;$F109&amp;":"&amp;$F109),INDIRECT($F$1&amp;dbP!$D$2&amp;":"&amp;dbP!$D$2),"&gt;="&amp;AT$6,INDIRECT($F$1&amp;dbP!$D$2&amp;":"&amp;dbP!$D$2),"&lt;="&amp;AT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U109" s="1">
        <f ca="1">SUMIFS(INDIRECT($F$1&amp;$F109&amp;":"&amp;$F109),INDIRECT($F$1&amp;dbP!$D$2&amp;":"&amp;dbP!$D$2),"&gt;="&amp;AU$6,INDIRECT($F$1&amp;dbP!$D$2&amp;":"&amp;dbP!$D$2),"&lt;="&amp;AU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V109" s="1">
        <f ca="1">SUMIFS(INDIRECT($F$1&amp;$F109&amp;":"&amp;$F109),INDIRECT($F$1&amp;dbP!$D$2&amp;":"&amp;dbP!$D$2),"&gt;="&amp;AV$6,INDIRECT($F$1&amp;dbP!$D$2&amp;":"&amp;dbP!$D$2),"&lt;="&amp;AV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W109" s="1">
        <f ca="1">SUMIFS(INDIRECT($F$1&amp;$F109&amp;":"&amp;$F109),INDIRECT($F$1&amp;dbP!$D$2&amp;":"&amp;dbP!$D$2),"&gt;="&amp;AW$6,INDIRECT($F$1&amp;dbP!$D$2&amp;":"&amp;dbP!$D$2),"&lt;="&amp;AW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X109" s="1">
        <f ca="1">SUMIFS(INDIRECT($F$1&amp;$F109&amp;":"&amp;$F109),INDIRECT($F$1&amp;dbP!$D$2&amp;":"&amp;dbP!$D$2),"&gt;="&amp;AX$6,INDIRECT($F$1&amp;dbP!$D$2&amp;":"&amp;dbP!$D$2),"&lt;="&amp;AX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Y109" s="1">
        <f ca="1">SUMIFS(INDIRECT($F$1&amp;$F109&amp;":"&amp;$F109),INDIRECT($F$1&amp;dbP!$D$2&amp;":"&amp;dbP!$D$2),"&gt;="&amp;AY$6,INDIRECT($F$1&amp;dbP!$D$2&amp;":"&amp;dbP!$D$2),"&lt;="&amp;AY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Z109" s="1">
        <f ca="1">SUMIFS(INDIRECT($F$1&amp;$F109&amp;":"&amp;$F109),INDIRECT($F$1&amp;dbP!$D$2&amp;":"&amp;dbP!$D$2),"&gt;="&amp;AZ$6,INDIRECT($F$1&amp;dbP!$D$2&amp;":"&amp;dbP!$D$2),"&lt;="&amp;AZ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BA109" s="1">
        <f ca="1">SUMIFS(INDIRECT($F$1&amp;$F109&amp;":"&amp;$F109),INDIRECT($F$1&amp;dbP!$D$2&amp;":"&amp;dbP!$D$2),"&gt;="&amp;BA$6,INDIRECT($F$1&amp;dbP!$D$2&amp;":"&amp;dbP!$D$2),"&lt;="&amp;BA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BB109" s="1">
        <f ca="1">SUMIFS(INDIRECT($F$1&amp;$F109&amp;":"&amp;$F109),INDIRECT($F$1&amp;dbP!$D$2&amp;":"&amp;dbP!$D$2),"&gt;="&amp;BB$6,INDIRECT($F$1&amp;dbP!$D$2&amp;":"&amp;dbP!$D$2),"&lt;="&amp;BB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BC109" s="1">
        <f ca="1">SUMIFS(INDIRECT($F$1&amp;$F109&amp;":"&amp;$F109),INDIRECT($F$1&amp;dbP!$D$2&amp;":"&amp;dbP!$D$2),"&gt;="&amp;BC$6,INDIRECT($F$1&amp;dbP!$D$2&amp;":"&amp;dbP!$D$2),"&lt;="&amp;BC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BD109" s="1">
        <f ca="1">SUMIFS(INDIRECT($F$1&amp;$F109&amp;":"&amp;$F109),INDIRECT($F$1&amp;dbP!$D$2&amp;":"&amp;dbP!$D$2),"&gt;="&amp;BD$6,INDIRECT($F$1&amp;dbP!$D$2&amp;":"&amp;dbP!$D$2),"&lt;="&amp;BD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BE109" s="1">
        <f ca="1">SUMIFS(INDIRECT($F$1&amp;$F109&amp;":"&amp;$F109),INDIRECT($F$1&amp;dbP!$D$2&amp;":"&amp;dbP!$D$2),"&gt;="&amp;BE$6,INDIRECT($F$1&amp;dbP!$D$2&amp;":"&amp;dbP!$D$2),"&lt;="&amp;BE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</row>
    <row r="110" spans="2:57" x14ac:dyDescent="0.3">
      <c r="B110" s="1">
        <f>MAX(B$54:B109)+1</f>
        <v>71</v>
      </c>
      <c r="F110" s="1" t="str">
        <f ca="1">INDIRECT($B$1&amp;Items!H$2&amp;$B110)</f>
        <v>Y</v>
      </c>
      <c r="H110" s="13" t="str">
        <f ca="1">INDIRECT($B$1&amp;Items!E$2&amp;$B110)</f>
        <v>Начисление себестоимостных затрат</v>
      </c>
      <c r="I110" s="13" t="str">
        <f ca="1">IF(INDIRECT($B$1&amp;Items!F$2&amp;$B110)="",H110,INDIRECT($B$1&amp;Items!F$2&amp;$B110))</f>
        <v>Начисление затрат этапа-5 бизнес-процесса</v>
      </c>
      <c r="J110" s="1" t="str">
        <f ca="1">IF(INDIRECT($B$1&amp;Items!G$2&amp;$B110)="",IF(H110&lt;&gt;I110,"  "&amp;I110,I110),"    "&amp;INDIRECT($B$1&amp;Items!G$2&amp;$B110))</f>
        <v xml:space="preserve">    Затраты на доставку и продажу-1</v>
      </c>
      <c r="S110" s="1">
        <f ca="1">SUM($U110:INDIRECT(ADDRESS(ROW(),SUMIFS($1:$1,$5:$5,MAX($5:$5)))))</f>
        <v>0</v>
      </c>
      <c r="V110" s="1">
        <f ca="1">SUMIFS(INDIRECT($F$1&amp;$F110&amp;":"&amp;$F110),INDIRECT($F$1&amp;dbP!$D$2&amp;":"&amp;dbP!$D$2),"&gt;="&amp;V$6,INDIRECT($F$1&amp;dbP!$D$2&amp;":"&amp;dbP!$D$2),"&lt;="&amp;V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W110" s="1">
        <f ca="1">SUMIFS(INDIRECT($F$1&amp;$F110&amp;":"&amp;$F110),INDIRECT($F$1&amp;dbP!$D$2&amp;":"&amp;dbP!$D$2),"&gt;="&amp;W$6,INDIRECT($F$1&amp;dbP!$D$2&amp;":"&amp;dbP!$D$2),"&lt;="&amp;W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X110" s="1">
        <f ca="1">SUMIFS(INDIRECT($F$1&amp;$F110&amp;":"&amp;$F110),INDIRECT($F$1&amp;dbP!$D$2&amp;":"&amp;dbP!$D$2),"&gt;="&amp;X$6,INDIRECT($F$1&amp;dbP!$D$2&amp;":"&amp;dbP!$D$2),"&lt;="&amp;X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Y110" s="1">
        <f ca="1">SUMIFS(INDIRECT($F$1&amp;$F110&amp;":"&amp;$F110),INDIRECT($F$1&amp;dbP!$D$2&amp;":"&amp;dbP!$D$2),"&gt;="&amp;Y$6,INDIRECT($F$1&amp;dbP!$D$2&amp;":"&amp;dbP!$D$2),"&lt;="&amp;Y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Z110" s="1">
        <f ca="1">SUMIFS(INDIRECT($F$1&amp;$F110&amp;":"&amp;$F110),INDIRECT($F$1&amp;dbP!$D$2&amp;":"&amp;dbP!$D$2),"&gt;="&amp;Z$6,INDIRECT($F$1&amp;dbP!$D$2&amp;":"&amp;dbP!$D$2),"&lt;="&amp;Z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A110" s="1">
        <f ca="1">SUMIFS(INDIRECT($F$1&amp;$F110&amp;":"&amp;$F110),INDIRECT($F$1&amp;dbP!$D$2&amp;":"&amp;dbP!$D$2),"&gt;="&amp;AA$6,INDIRECT($F$1&amp;dbP!$D$2&amp;":"&amp;dbP!$D$2),"&lt;="&amp;AA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B110" s="1">
        <f ca="1">SUMIFS(INDIRECT($F$1&amp;$F110&amp;":"&amp;$F110),INDIRECT($F$1&amp;dbP!$D$2&amp;":"&amp;dbP!$D$2),"&gt;="&amp;AB$6,INDIRECT($F$1&amp;dbP!$D$2&amp;":"&amp;dbP!$D$2),"&lt;="&amp;AB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C110" s="1">
        <f ca="1">SUMIFS(INDIRECT($F$1&amp;$F110&amp;":"&amp;$F110),INDIRECT($F$1&amp;dbP!$D$2&amp;":"&amp;dbP!$D$2),"&gt;="&amp;AC$6,INDIRECT($F$1&amp;dbP!$D$2&amp;":"&amp;dbP!$D$2),"&lt;="&amp;AC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D110" s="1">
        <f ca="1">SUMIFS(INDIRECT($F$1&amp;$F110&amp;":"&amp;$F110),INDIRECT($F$1&amp;dbP!$D$2&amp;":"&amp;dbP!$D$2),"&gt;="&amp;AD$6,INDIRECT($F$1&amp;dbP!$D$2&amp;":"&amp;dbP!$D$2),"&lt;="&amp;AD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E110" s="1">
        <f ca="1">SUMIFS(INDIRECT($F$1&amp;$F110&amp;":"&amp;$F110),INDIRECT($F$1&amp;dbP!$D$2&amp;":"&amp;dbP!$D$2),"&gt;="&amp;AE$6,INDIRECT($F$1&amp;dbP!$D$2&amp;":"&amp;dbP!$D$2),"&lt;="&amp;AE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F110" s="1">
        <f ca="1">SUMIFS(INDIRECT($F$1&amp;$F110&amp;":"&amp;$F110),INDIRECT($F$1&amp;dbP!$D$2&amp;":"&amp;dbP!$D$2),"&gt;="&amp;AF$6,INDIRECT($F$1&amp;dbP!$D$2&amp;":"&amp;dbP!$D$2),"&lt;="&amp;AF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G110" s="1">
        <f ca="1">SUMIFS(INDIRECT($F$1&amp;$F110&amp;":"&amp;$F110),INDIRECT($F$1&amp;dbP!$D$2&amp;":"&amp;dbP!$D$2),"&gt;="&amp;AG$6,INDIRECT($F$1&amp;dbP!$D$2&amp;":"&amp;dbP!$D$2),"&lt;="&amp;AG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H110" s="1">
        <f ca="1">SUMIFS(INDIRECT($F$1&amp;$F110&amp;":"&amp;$F110),INDIRECT($F$1&amp;dbP!$D$2&amp;":"&amp;dbP!$D$2),"&gt;="&amp;AH$6,INDIRECT($F$1&amp;dbP!$D$2&amp;":"&amp;dbP!$D$2),"&lt;="&amp;AH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I110" s="1">
        <f ca="1">SUMIFS(INDIRECT($F$1&amp;$F110&amp;":"&amp;$F110),INDIRECT($F$1&amp;dbP!$D$2&amp;":"&amp;dbP!$D$2),"&gt;="&amp;AI$6,INDIRECT($F$1&amp;dbP!$D$2&amp;":"&amp;dbP!$D$2),"&lt;="&amp;AI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J110" s="1">
        <f ca="1">SUMIFS(INDIRECT($F$1&amp;$F110&amp;":"&amp;$F110),INDIRECT($F$1&amp;dbP!$D$2&amp;":"&amp;dbP!$D$2),"&gt;="&amp;AJ$6,INDIRECT($F$1&amp;dbP!$D$2&amp;":"&amp;dbP!$D$2),"&lt;="&amp;AJ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K110" s="1">
        <f ca="1">SUMIFS(INDIRECT($F$1&amp;$F110&amp;":"&amp;$F110),INDIRECT($F$1&amp;dbP!$D$2&amp;":"&amp;dbP!$D$2),"&gt;="&amp;AK$6,INDIRECT($F$1&amp;dbP!$D$2&amp;":"&amp;dbP!$D$2),"&lt;="&amp;AK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L110" s="1">
        <f ca="1">SUMIFS(INDIRECT($F$1&amp;$F110&amp;":"&amp;$F110),INDIRECT($F$1&amp;dbP!$D$2&amp;":"&amp;dbP!$D$2),"&gt;="&amp;AL$6,INDIRECT($F$1&amp;dbP!$D$2&amp;":"&amp;dbP!$D$2),"&lt;="&amp;AL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M110" s="1">
        <f ca="1">SUMIFS(INDIRECT($F$1&amp;$F110&amp;":"&amp;$F110),INDIRECT($F$1&amp;dbP!$D$2&amp;":"&amp;dbP!$D$2),"&gt;="&amp;AM$6,INDIRECT($F$1&amp;dbP!$D$2&amp;":"&amp;dbP!$D$2),"&lt;="&amp;AM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N110" s="1">
        <f ca="1">SUMIFS(INDIRECT($F$1&amp;$F110&amp;":"&amp;$F110),INDIRECT($F$1&amp;dbP!$D$2&amp;":"&amp;dbP!$D$2),"&gt;="&amp;AN$6,INDIRECT($F$1&amp;dbP!$D$2&amp;":"&amp;dbP!$D$2),"&lt;="&amp;AN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O110" s="1">
        <f ca="1">SUMIFS(INDIRECT($F$1&amp;$F110&amp;":"&amp;$F110),INDIRECT($F$1&amp;dbP!$D$2&amp;":"&amp;dbP!$D$2),"&gt;="&amp;AO$6,INDIRECT($F$1&amp;dbP!$D$2&amp;":"&amp;dbP!$D$2),"&lt;="&amp;AO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P110" s="1">
        <f ca="1">SUMIFS(INDIRECT($F$1&amp;$F110&amp;":"&amp;$F110),INDIRECT($F$1&amp;dbP!$D$2&amp;":"&amp;dbP!$D$2),"&gt;="&amp;AP$6,INDIRECT($F$1&amp;dbP!$D$2&amp;":"&amp;dbP!$D$2),"&lt;="&amp;AP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Q110" s="1">
        <f ca="1">SUMIFS(INDIRECT($F$1&amp;$F110&amp;":"&amp;$F110),INDIRECT($F$1&amp;dbP!$D$2&amp;":"&amp;dbP!$D$2),"&gt;="&amp;AQ$6,INDIRECT($F$1&amp;dbP!$D$2&amp;":"&amp;dbP!$D$2),"&lt;="&amp;AQ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R110" s="1">
        <f ca="1">SUMIFS(INDIRECT($F$1&amp;$F110&amp;":"&amp;$F110),INDIRECT($F$1&amp;dbP!$D$2&amp;":"&amp;dbP!$D$2),"&gt;="&amp;AR$6,INDIRECT($F$1&amp;dbP!$D$2&amp;":"&amp;dbP!$D$2),"&lt;="&amp;AR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S110" s="1">
        <f ca="1">SUMIFS(INDIRECT($F$1&amp;$F110&amp;":"&amp;$F110),INDIRECT($F$1&amp;dbP!$D$2&amp;":"&amp;dbP!$D$2),"&gt;="&amp;AS$6,INDIRECT($F$1&amp;dbP!$D$2&amp;":"&amp;dbP!$D$2),"&lt;="&amp;AS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T110" s="1">
        <f ca="1">SUMIFS(INDIRECT($F$1&amp;$F110&amp;":"&amp;$F110),INDIRECT($F$1&amp;dbP!$D$2&amp;":"&amp;dbP!$D$2),"&gt;="&amp;AT$6,INDIRECT($F$1&amp;dbP!$D$2&amp;":"&amp;dbP!$D$2),"&lt;="&amp;AT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U110" s="1">
        <f ca="1">SUMIFS(INDIRECT($F$1&amp;$F110&amp;":"&amp;$F110),INDIRECT($F$1&amp;dbP!$D$2&amp;":"&amp;dbP!$D$2),"&gt;="&amp;AU$6,INDIRECT($F$1&amp;dbP!$D$2&amp;":"&amp;dbP!$D$2),"&lt;="&amp;AU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V110" s="1">
        <f ca="1">SUMIFS(INDIRECT($F$1&amp;$F110&amp;":"&amp;$F110),INDIRECT($F$1&amp;dbP!$D$2&amp;":"&amp;dbP!$D$2),"&gt;="&amp;AV$6,INDIRECT($F$1&amp;dbP!$D$2&amp;":"&amp;dbP!$D$2),"&lt;="&amp;AV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W110" s="1">
        <f ca="1">SUMIFS(INDIRECT($F$1&amp;$F110&amp;":"&amp;$F110),INDIRECT($F$1&amp;dbP!$D$2&amp;":"&amp;dbP!$D$2),"&gt;="&amp;AW$6,INDIRECT($F$1&amp;dbP!$D$2&amp;":"&amp;dbP!$D$2),"&lt;="&amp;AW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X110" s="1">
        <f ca="1">SUMIFS(INDIRECT($F$1&amp;$F110&amp;":"&amp;$F110),INDIRECT($F$1&amp;dbP!$D$2&amp;":"&amp;dbP!$D$2),"&gt;="&amp;AX$6,INDIRECT($F$1&amp;dbP!$D$2&amp;":"&amp;dbP!$D$2),"&lt;="&amp;AX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Y110" s="1">
        <f ca="1">SUMIFS(INDIRECT($F$1&amp;$F110&amp;":"&amp;$F110),INDIRECT($F$1&amp;dbP!$D$2&amp;":"&amp;dbP!$D$2),"&gt;="&amp;AY$6,INDIRECT($F$1&amp;dbP!$D$2&amp;":"&amp;dbP!$D$2),"&lt;="&amp;AY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Z110" s="1">
        <f ca="1">SUMIFS(INDIRECT($F$1&amp;$F110&amp;":"&amp;$F110),INDIRECT($F$1&amp;dbP!$D$2&amp;":"&amp;dbP!$D$2),"&gt;="&amp;AZ$6,INDIRECT($F$1&amp;dbP!$D$2&amp;":"&amp;dbP!$D$2),"&lt;="&amp;AZ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BA110" s="1">
        <f ca="1">SUMIFS(INDIRECT($F$1&amp;$F110&amp;":"&amp;$F110),INDIRECT($F$1&amp;dbP!$D$2&amp;":"&amp;dbP!$D$2),"&gt;="&amp;BA$6,INDIRECT($F$1&amp;dbP!$D$2&amp;":"&amp;dbP!$D$2),"&lt;="&amp;BA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BB110" s="1">
        <f ca="1">SUMIFS(INDIRECT($F$1&amp;$F110&amp;":"&amp;$F110),INDIRECT($F$1&amp;dbP!$D$2&amp;":"&amp;dbP!$D$2),"&gt;="&amp;BB$6,INDIRECT($F$1&amp;dbP!$D$2&amp;":"&amp;dbP!$D$2),"&lt;="&amp;BB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BC110" s="1">
        <f ca="1">SUMIFS(INDIRECT($F$1&amp;$F110&amp;":"&amp;$F110),INDIRECT($F$1&amp;dbP!$D$2&amp;":"&amp;dbP!$D$2),"&gt;="&amp;BC$6,INDIRECT($F$1&amp;dbP!$D$2&amp;":"&amp;dbP!$D$2),"&lt;="&amp;BC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BD110" s="1">
        <f ca="1">SUMIFS(INDIRECT($F$1&amp;$F110&amp;":"&amp;$F110),INDIRECT($F$1&amp;dbP!$D$2&amp;":"&amp;dbP!$D$2),"&gt;="&amp;BD$6,INDIRECT($F$1&amp;dbP!$D$2&amp;":"&amp;dbP!$D$2),"&lt;="&amp;BD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BE110" s="1">
        <f ca="1">SUMIFS(INDIRECT($F$1&amp;$F110&amp;":"&amp;$F110),INDIRECT($F$1&amp;dbP!$D$2&amp;":"&amp;dbP!$D$2),"&gt;="&amp;BE$6,INDIRECT($F$1&amp;dbP!$D$2&amp;":"&amp;dbP!$D$2),"&lt;="&amp;BE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</row>
    <row r="111" spans="2:57" x14ac:dyDescent="0.3">
      <c r="B111" s="1">
        <f>MAX(B$54:B110)+1</f>
        <v>72</v>
      </c>
      <c r="F111" s="1" t="str">
        <f ca="1">INDIRECT($B$1&amp;Items!H$2&amp;$B111)</f>
        <v>Y</v>
      </c>
      <c r="H111" s="13" t="str">
        <f ca="1">INDIRECT($B$1&amp;Items!E$2&amp;$B111)</f>
        <v>Начисление себестоимостных затрат</v>
      </c>
      <c r="I111" s="13" t="str">
        <f ca="1">IF(INDIRECT($B$1&amp;Items!F$2&amp;$B111)="",H111,INDIRECT($B$1&amp;Items!F$2&amp;$B111))</f>
        <v>Начисление затрат этапа-5 бизнес-процесса</v>
      </c>
      <c r="J111" s="1" t="str">
        <f ca="1">IF(INDIRECT($B$1&amp;Items!G$2&amp;$B111)="",IF(H111&lt;&gt;I111,"  "&amp;I111,I111),"    "&amp;INDIRECT($B$1&amp;Items!G$2&amp;$B111))</f>
        <v xml:space="preserve">    Затраты на доставку и продажу-2</v>
      </c>
      <c r="S111" s="1">
        <f ca="1">SUM($U111:INDIRECT(ADDRESS(ROW(),SUMIFS($1:$1,$5:$5,MAX($5:$5)))))</f>
        <v>877617.86579999991</v>
      </c>
      <c r="V111" s="1">
        <f ca="1">SUMIFS(INDIRECT($F$1&amp;$F111&amp;":"&amp;$F111),INDIRECT($F$1&amp;dbP!$D$2&amp;":"&amp;dbP!$D$2),"&gt;="&amp;V$6,INDIRECT($F$1&amp;dbP!$D$2&amp;":"&amp;dbP!$D$2),"&lt;="&amp;V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W111" s="1">
        <f ca="1">SUMIFS(INDIRECT($F$1&amp;$F111&amp;":"&amp;$F111),INDIRECT($F$1&amp;dbP!$D$2&amp;":"&amp;dbP!$D$2),"&gt;="&amp;W$6,INDIRECT($F$1&amp;dbP!$D$2&amp;":"&amp;dbP!$D$2),"&lt;="&amp;W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X111" s="1">
        <f ca="1">SUMIFS(INDIRECT($F$1&amp;$F111&amp;":"&amp;$F111),INDIRECT($F$1&amp;dbP!$D$2&amp;":"&amp;dbP!$D$2),"&gt;="&amp;X$6,INDIRECT($F$1&amp;dbP!$D$2&amp;":"&amp;dbP!$D$2),"&lt;="&amp;X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Y111" s="1">
        <f ca="1">SUMIFS(INDIRECT($F$1&amp;$F111&amp;":"&amp;$F111),INDIRECT($F$1&amp;dbP!$D$2&amp;":"&amp;dbP!$D$2),"&gt;="&amp;Y$6,INDIRECT($F$1&amp;dbP!$D$2&amp;":"&amp;dbP!$D$2),"&lt;="&amp;Y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Z111" s="1">
        <f ca="1">SUMIFS(INDIRECT($F$1&amp;$F111&amp;":"&amp;$F111),INDIRECT($F$1&amp;dbP!$D$2&amp;":"&amp;dbP!$D$2),"&gt;="&amp;Z$6,INDIRECT($F$1&amp;dbP!$D$2&amp;":"&amp;dbP!$D$2),"&lt;="&amp;Z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A111" s="1">
        <f ca="1">SUMIFS(INDIRECT($F$1&amp;$F111&amp;":"&amp;$F111),INDIRECT($F$1&amp;dbP!$D$2&amp;":"&amp;dbP!$D$2),"&gt;="&amp;AA$6,INDIRECT($F$1&amp;dbP!$D$2&amp;":"&amp;dbP!$D$2),"&lt;="&amp;AA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877617.86579999991</v>
      </c>
      <c r="AB111" s="1">
        <f ca="1">SUMIFS(INDIRECT($F$1&amp;$F111&amp;":"&amp;$F111),INDIRECT($F$1&amp;dbP!$D$2&amp;":"&amp;dbP!$D$2),"&gt;="&amp;AB$6,INDIRECT($F$1&amp;dbP!$D$2&amp;":"&amp;dbP!$D$2),"&lt;="&amp;AB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C111" s="1">
        <f ca="1">SUMIFS(INDIRECT($F$1&amp;$F111&amp;":"&amp;$F111),INDIRECT($F$1&amp;dbP!$D$2&amp;":"&amp;dbP!$D$2),"&gt;="&amp;AC$6,INDIRECT($F$1&amp;dbP!$D$2&amp;":"&amp;dbP!$D$2),"&lt;="&amp;AC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D111" s="1">
        <f ca="1">SUMIFS(INDIRECT($F$1&amp;$F111&amp;":"&amp;$F111),INDIRECT($F$1&amp;dbP!$D$2&amp;":"&amp;dbP!$D$2),"&gt;="&amp;AD$6,INDIRECT($F$1&amp;dbP!$D$2&amp;":"&amp;dbP!$D$2),"&lt;="&amp;AD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E111" s="1">
        <f ca="1">SUMIFS(INDIRECT($F$1&amp;$F111&amp;":"&amp;$F111),INDIRECT($F$1&amp;dbP!$D$2&amp;":"&amp;dbP!$D$2),"&gt;="&amp;AE$6,INDIRECT($F$1&amp;dbP!$D$2&amp;":"&amp;dbP!$D$2),"&lt;="&amp;AE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F111" s="1">
        <f ca="1">SUMIFS(INDIRECT($F$1&amp;$F111&amp;":"&amp;$F111),INDIRECT($F$1&amp;dbP!$D$2&amp;":"&amp;dbP!$D$2),"&gt;="&amp;AF$6,INDIRECT($F$1&amp;dbP!$D$2&amp;":"&amp;dbP!$D$2),"&lt;="&amp;AF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G111" s="1">
        <f ca="1">SUMIFS(INDIRECT($F$1&amp;$F111&amp;":"&amp;$F111),INDIRECT($F$1&amp;dbP!$D$2&amp;":"&amp;dbP!$D$2),"&gt;="&amp;AG$6,INDIRECT($F$1&amp;dbP!$D$2&amp;":"&amp;dbP!$D$2),"&lt;="&amp;AG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H111" s="1">
        <f ca="1">SUMIFS(INDIRECT($F$1&amp;$F111&amp;":"&amp;$F111),INDIRECT($F$1&amp;dbP!$D$2&amp;":"&amp;dbP!$D$2),"&gt;="&amp;AH$6,INDIRECT($F$1&amp;dbP!$D$2&amp;":"&amp;dbP!$D$2),"&lt;="&amp;AH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I111" s="1">
        <f ca="1">SUMIFS(INDIRECT($F$1&amp;$F111&amp;":"&amp;$F111),INDIRECT($F$1&amp;dbP!$D$2&amp;":"&amp;dbP!$D$2),"&gt;="&amp;AI$6,INDIRECT($F$1&amp;dbP!$D$2&amp;":"&amp;dbP!$D$2),"&lt;="&amp;AI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J111" s="1">
        <f ca="1">SUMIFS(INDIRECT($F$1&amp;$F111&amp;":"&amp;$F111),INDIRECT($F$1&amp;dbP!$D$2&amp;":"&amp;dbP!$D$2),"&gt;="&amp;AJ$6,INDIRECT($F$1&amp;dbP!$D$2&amp;":"&amp;dbP!$D$2),"&lt;="&amp;AJ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K111" s="1">
        <f ca="1">SUMIFS(INDIRECT($F$1&amp;$F111&amp;":"&amp;$F111),INDIRECT($F$1&amp;dbP!$D$2&amp;":"&amp;dbP!$D$2),"&gt;="&amp;AK$6,INDIRECT($F$1&amp;dbP!$D$2&amp;":"&amp;dbP!$D$2),"&lt;="&amp;AK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L111" s="1">
        <f ca="1">SUMIFS(INDIRECT($F$1&amp;$F111&amp;":"&amp;$F111),INDIRECT($F$1&amp;dbP!$D$2&amp;":"&amp;dbP!$D$2),"&gt;="&amp;AL$6,INDIRECT($F$1&amp;dbP!$D$2&amp;":"&amp;dbP!$D$2),"&lt;="&amp;AL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M111" s="1">
        <f ca="1">SUMIFS(INDIRECT($F$1&amp;$F111&amp;":"&amp;$F111),INDIRECT($F$1&amp;dbP!$D$2&amp;":"&amp;dbP!$D$2),"&gt;="&amp;AM$6,INDIRECT($F$1&amp;dbP!$D$2&amp;":"&amp;dbP!$D$2),"&lt;="&amp;AM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N111" s="1">
        <f ca="1">SUMIFS(INDIRECT($F$1&amp;$F111&amp;":"&amp;$F111),INDIRECT($F$1&amp;dbP!$D$2&amp;":"&amp;dbP!$D$2),"&gt;="&amp;AN$6,INDIRECT($F$1&amp;dbP!$D$2&amp;":"&amp;dbP!$D$2),"&lt;="&amp;AN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O111" s="1">
        <f ca="1">SUMIFS(INDIRECT($F$1&amp;$F111&amp;":"&amp;$F111),INDIRECT($F$1&amp;dbP!$D$2&amp;":"&amp;dbP!$D$2),"&gt;="&amp;AO$6,INDIRECT($F$1&amp;dbP!$D$2&amp;":"&amp;dbP!$D$2),"&lt;="&amp;AO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P111" s="1">
        <f ca="1">SUMIFS(INDIRECT($F$1&amp;$F111&amp;":"&amp;$F111),INDIRECT($F$1&amp;dbP!$D$2&amp;":"&amp;dbP!$D$2),"&gt;="&amp;AP$6,INDIRECT($F$1&amp;dbP!$D$2&amp;":"&amp;dbP!$D$2),"&lt;="&amp;AP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Q111" s="1">
        <f ca="1">SUMIFS(INDIRECT($F$1&amp;$F111&amp;":"&amp;$F111),INDIRECT($F$1&amp;dbP!$D$2&amp;":"&amp;dbP!$D$2),"&gt;="&amp;AQ$6,INDIRECT($F$1&amp;dbP!$D$2&amp;":"&amp;dbP!$D$2),"&lt;="&amp;AQ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R111" s="1">
        <f ca="1">SUMIFS(INDIRECT($F$1&amp;$F111&amp;":"&amp;$F111),INDIRECT($F$1&amp;dbP!$D$2&amp;":"&amp;dbP!$D$2),"&gt;="&amp;AR$6,INDIRECT($F$1&amp;dbP!$D$2&amp;":"&amp;dbP!$D$2),"&lt;="&amp;AR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S111" s="1">
        <f ca="1">SUMIFS(INDIRECT($F$1&amp;$F111&amp;":"&amp;$F111),INDIRECT($F$1&amp;dbP!$D$2&amp;":"&amp;dbP!$D$2),"&gt;="&amp;AS$6,INDIRECT($F$1&amp;dbP!$D$2&amp;":"&amp;dbP!$D$2),"&lt;="&amp;AS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T111" s="1">
        <f ca="1">SUMIFS(INDIRECT($F$1&amp;$F111&amp;":"&amp;$F111),INDIRECT($F$1&amp;dbP!$D$2&amp;":"&amp;dbP!$D$2),"&gt;="&amp;AT$6,INDIRECT($F$1&amp;dbP!$D$2&amp;":"&amp;dbP!$D$2),"&lt;="&amp;AT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U111" s="1">
        <f ca="1">SUMIFS(INDIRECT($F$1&amp;$F111&amp;":"&amp;$F111),INDIRECT($F$1&amp;dbP!$D$2&amp;":"&amp;dbP!$D$2),"&gt;="&amp;AU$6,INDIRECT($F$1&amp;dbP!$D$2&amp;":"&amp;dbP!$D$2),"&lt;="&amp;AU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V111" s="1">
        <f ca="1">SUMIFS(INDIRECT($F$1&amp;$F111&amp;":"&amp;$F111),INDIRECT($F$1&amp;dbP!$D$2&amp;":"&amp;dbP!$D$2),"&gt;="&amp;AV$6,INDIRECT($F$1&amp;dbP!$D$2&amp;":"&amp;dbP!$D$2),"&lt;="&amp;AV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W111" s="1">
        <f ca="1">SUMIFS(INDIRECT($F$1&amp;$F111&amp;":"&amp;$F111),INDIRECT($F$1&amp;dbP!$D$2&amp;":"&amp;dbP!$D$2),"&gt;="&amp;AW$6,INDIRECT($F$1&amp;dbP!$D$2&amp;":"&amp;dbP!$D$2),"&lt;="&amp;AW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X111" s="1">
        <f ca="1">SUMIFS(INDIRECT($F$1&amp;$F111&amp;":"&amp;$F111),INDIRECT($F$1&amp;dbP!$D$2&amp;":"&amp;dbP!$D$2),"&gt;="&amp;AX$6,INDIRECT($F$1&amp;dbP!$D$2&amp;":"&amp;dbP!$D$2),"&lt;="&amp;AX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Y111" s="1">
        <f ca="1">SUMIFS(INDIRECT($F$1&amp;$F111&amp;":"&amp;$F111),INDIRECT($F$1&amp;dbP!$D$2&amp;":"&amp;dbP!$D$2),"&gt;="&amp;AY$6,INDIRECT($F$1&amp;dbP!$D$2&amp;":"&amp;dbP!$D$2),"&lt;="&amp;AY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Z111" s="1">
        <f ca="1">SUMIFS(INDIRECT($F$1&amp;$F111&amp;":"&amp;$F111),INDIRECT($F$1&amp;dbP!$D$2&amp;":"&amp;dbP!$D$2),"&gt;="&amp;AZ$6,INDIRECT($F$1&amp;dbP!$D$2&amp;":"&amp;dbP!$D$2),"&lt;="&amp;AZ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BA111" s="1">
        <f ca="1">SUMIFS(INDIRECT($F$1&amp;$F111&amp;":"&amp;$F111),INDIRECT($F$1&amp;dbP!$D$2&amp;":"&amp;dbP!$D$2),"&gt;="&amp;BA$6,INDIRECT($F$1&amp;dbP!$D$2&amp;":"&amp;dbP!$D$2),"&lt;="&amp;BA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BB111" s="1">
        <f ca="1">SUMIFS(INDIRECT($F$1&amp;$F111&amp;":"&amp;$F111),INDIRECT($F$1&amp;dbP!$D$2&amp;":"&amp;dbP!$D$2),"&gt;="&amp;BB$6,INDIRECT($F$1&amp;dbP!$D$2&amp;":"&amp;dbP!$D$2),"&lt;="&amp;BB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BC111" s="1">
        <f ca="1">SUMIFS(INDIRECT($F$1&amp;$F111&amp;":"&amp;$F111),INDIRECT($F$1&amp;dbP!$D$2&amp;":"&amp;dbP!$D$2),"&gt;="&amp;BC$6,INDIRECT($F$1&amp;dbP!$D$2&amp;":"&amp;dbP!$D$2),"&lt;="&amp;BC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BD111" s="1">
        <f ca="1">SUMIFS(INDIRECT($F$1&amp;$F111&amp;":"&amp;$F111),INDIRECT($F$1&amp;dbP!$D$2&amp;":"&amp;dbP!$D$2),"&gt;="&amp;BD$6,INDIRECT($F$1&amp;dbP!$D$2&amp;":"&amp;dbP!$D$2),"&lt;="&amp;BD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BE111" s="1">
        <f ca="1">SUMIFS(INDIRECT($F$1&amp;$F111&amp;":"&amp;$F111),INDIRECT($F$1&amp;dbP!$D$2&amp;":"&amp;dbP!$D$2),"&gt;="&amp;BE$6,INDIRECT($F$1&amp;dbP!$D$2&amp;":"&amp;dbP!$D$2),"&lt;="&amp;BE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</row>
    <row r="112" spans="2:57" x14ac:dyDescent="0.3">
      <c r="B112" s="1">
        <f>MAX(B$54:B111)+1</f>
        <v>73</v>
      </c>
      <c r="F112" s="1" t="str">
        <f ca="1">INDIRECT($B$1&amp;Items!H$2&amp;$B112)</f>
        <v>Y</v>
      </c>
      <c r="H112" s="13" t="str">
        <f ca="1">INDIRECT($B$1&amp;Items!E$2&amp;$B112)</f>
        <v>Начисление себестоимостных затрат</v>
      </c>
      <c r="I112" s="13" t="str">
        <f ca="1">IF(INDIRECT($B$1&amp;Items!F$2&amp;$B112)="",H112,INDIRECT($B$1&amp;Items!F$2&amp;$B112))</f>
        <v>Начисление затрат этапа-5 бизнес-процесса</v>
      </c>
      <c r="J112" s="1" t="str">
        <f ca="1">IF(INDIRECT($B$1&amp;Items!G$2&amp;$B112)="",IF(H112&lt;&gt;I112,"  "&amp;I112,I112),"    "&amp;INDIRECT($B$1&amp;Items!G$2&amp;$B112))</f>
        <v xml:space="preserve">    Затраты на доставку и продажу-3</v>
      </c>
      <c r="S112" s="1">
        <f ca="1">SUM($U112:INDIRECT(ADDRESS(ROW(),SUMIFS($1:$1,$5:$5,MAX($5:$5)))))</f>
        <v>0</v>
      </c>
      <c r="V112" s="1">
        <f ca="1">SUMIFS(INDIRECT($F$1&amp;$F112&amp;":"&amp;$F112),INDIRECT($F$1&amp;dbP!$D$2&amp;":"&amp;dbP!$D$2),"&gt;="&amp;V$6,INDIRECT($F$1&amp;dbP!$D$2&amp;":"&amp;dbP!$D$2),"&lt;="&amp;V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W112" s="1">
        <f ca="1">SUMIFS(INDIRECT($F$1&amp;$F112&amp;":"&amp;$F112),INDIRECT($F$1&amp;dbP!$D$2&amp;":"&amp;dbP!$D$2),"&gt;="&amp;W$6,INDIRECT($F$1&amp;dbP!$D$2&amp;":"&amp;dbP!$D$2),"&lt;="&amp;W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X112" s="1">
        <f ca="1">SUMIFS(INDIRECT($F$1&amp;$F112&amp;":"&amp;$F112),INDIRECT($F$1&amp;dbP!$D$2&amp;":"&amp;dbP!$D$2),"&gt;="&amp;X$6,INDIRECT($F$1&amp;dbP!$D$2&amp;":"&amp;dbP!$D$2),"&lt;="&amp;X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Y112" s="1">
        <f ca="1">SUMIFS(INDIRECT($F$1&amp;$F112&amp;":"&amp;$F112),INDIRECT($F$1&amp;dbP!$D$2&amp;":"&amp;dbP!$D$2),"&gt;="&amp;Y$6,INDIRECT($F$1&amp;dbP!$D$2&amp;":"&amp;dbP!$D$2),"&lt;="&amp;Y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Z112" s="1">
        <f ca="1">SUMIFS(INDIRECT($F$1&amp;$F112&amp;":"&amp;$F112),INDIRECT($F$1&amp;dbP!$D$2&amp;":"&amp;dbP!$D$2),"&gt;="&amp;Z$6,INDIRECT($F$1&amp;dbP!$D$2&amp;":"&amp;dbP!$D$2),"&lt;="&amp;Z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A112" s="1">
        <f ca="1">SUMIFS(INDIRECT($F$1&amp;$F112&amp;":"&amp;$F112),INDIRECT($F$1&amp;dbP!$D$2&amp;":"&amp;dbP!$D$2),"&gt;="&amp;AA$6,INDIRECT($F$1&amp;dbP!$D$2&amp;":"&amp;dbP!$D$2),"&lt;="&amp;AA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B112" s="1">
        <f ca="1">SUMIFS(INDIRECT($F$1&amp;$F112&amp;":"&amp;$F112),INDIRECT($F$1&amp;dbP!$D$2&amp;":"&amp;dbP!$D$2),"&gt;="&amp;AB$6,INDIRECT($F$1&amp;dbP!$D$2&amp;":"&amp;dbP!$D$2),"&lt;="&amp;AB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C112" s="1">
        <f ca="1">SUMIFS(INDIRECT($F$1&amp;$F112&amp;":"&amp;$F112),INDIRECT($F$1&amp;dbP!$D$2&amp;":"&amp;dbP!$D$2),"&gt;="&amp;AC$6,INDIRECT($F$1&amp;dbP!$D$2&amp;":"&amp;dbP!$D$2),"&lt;="&amp;AC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D112" s="1">
        <f ca="1">SUMIFS(INDIRECT($F$1&amp;$F112&amp;":"&amp;$F112),INDIRECT($F$1&amp;dbP!$D$2&amp;":"&amp;dbP!$D$2),"&gt;="&amp;AD$6,INDIRECT($F$1&amp;dbP!$D$2&amp;":"&amp;dbP!$D$2),"&lt;="&amp;AD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E112" s="1">
        <f ca="1">SUMIFS(INDIRECT($F$1&amp;$F112&amp;":"&amp;$F112),INDIRECT($F$1&amp;dbP!$D$2&amp;":"&amp;dbP!$D$2),"&gt;="&amp;AE$6,INDIRECT($F$1&amp;dbP!$D$2&amp;":"&amp;dbP!$D$2),"&lt;="&amp;AE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F112" s="1">
        <f ca="1">SUMIFS(INDIRECT($F$1&amp;$F112&amp;":"&amp;$F112),INDIRECT($F$1&amp;dbP!$D$2&amp;":"&amp;dbP!$D$2),"&gt;="&amp;AF$6,INDIRECT($F$1&amp;dbP!$D$2&amp;":"&amp;dbP!$D$2),"&lt;="&amp;AF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G112" s="1">
        <f ca="1">SUMIFS(INDIRECT($F$1&amp;$F112&amp;":"&amp;$F112),INDIRECT($F$1&amp;dbP!$D$2&amp;":"&amp;dbP!$D$2),"&gt;="&amp;AG$6,INDIRECT($F$1&amp;dbP!$D$2&amp;":"&amp;dbP!$D$2),"&lt;="&amp;AG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H112" s="1">
        <f ca="1">SUMIFS(INDIRECT($F$1&amp;$F112&amp;":"&amp;$F112),INDIRECT($F$1&amp;dbP!$D$2&amp;":"&amp;dbP!$D$2),"&gt;="&amp;AH$6,INDIRECT($F$1&amp;dbP!$D$2&amp;":"&amp;dbP!$D$2),"&lt;="&amp;AH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I112" s="1">
        <f ca="1">SUMIFS(INDIRECT($F$1&amp;$F112&amp;":"&amp;$F112),INDIRECT($F$1&amp;dbP!$D$2&amp;":"&amp;dbP!$D$2),"&gt;="&amp;AI$6,INDIRECT($F$1&amp;dbP!$D$2&amp;":"&amp;dbP!$D$2),"&lt;="&amp;AI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J112" s="1">
        <f ca="1">SUMIFS(INDIRECT($F$1&amp;$F112&amp;":"&amp;$F112),INDIRECT($F$1&amp;dbP!$D$2&amp;":"&amp;dbP!$D$2),"&gt;="&amp;AJ$6,INDIRECT($F$1&amp;dbP!$D$2&amp;":"&amp;dbP!$D$2),"&lt;="&amp;AJ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K112" s="1">
        <f ca="1">SUMIFS(INDIRECT($F$1&amp;$F112&amp;":"&amp;$F112),INDIRECT($F$1&amp;dbP!$D$2&amp;":"&amp;dbP!$D$2),"&gt;="&amp;AK$6,INDIRECT($F$1&amp;dbP!$D$2&amp;":"&amp;dbP!$D$2),"&lt;="&amp;AK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L112" s="1">
        <f ca="1">SUMIFS(INDIRECT($F$1&amp;$F112&amp;":"&amp;$F112),INDIRECT($F$1&amp;dbP!$D$2&amp;":"&amp;dbP!$D$2),"&gt;="&amp;AL$6,INDIRECT($F$1&amp;dbP!$D$2&amp;":"&amp;dbP!$D$2),"&lt;="&amp;AL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M112" s="1">
        <f ca="1">SUMIFS(INDIRECT($F$1&amp;$F112&amp;":"&amp;$F112),INDIRECT($F$1&amp;dbP!$D$2&amp;":"&amp;dbP!$D$2),"&gt;="&amp;AM$6,INDIRECT($F$1&amp;dbP!$D$2&amp;":"&amp;dbP!$D$2),"&lt;="&amp;AM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N112" s="1">
        <f ca="1">SUMIFS(INDIRECT($F$1&amp;$F112&amp;":"&amp;$F112),INDIRECT($F$1&amp;dbP!$D$2&amp;":"&amp;dbP!$D$2),"&gt;="&amp;AN$6,INDIRECT($F$1&amp;dbP!$D$2&amp;":"&amp;dbP!$D$2),"&lt;="&amp;AN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O112" s="1">
        <f ca="1">SUMIFS(INDIRECT($F$1&amp;$F112&amp;":"&amp;$F112),INDIRECT($F$1&amp;dbP!$D$2&amp;":"&amp;dbP!$D$2),"&gt;="&amp;AO$6,INDIRECT($F$1&amp;dbP!$D$2&amp;":"&amp;dbP!$D$2),"&lt;="&amp;AO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P112" s="1">
        <f ca="1">SUMIFS(INDIRECT($F$1&amp;$F112&amp;":"&amp;$F112),INDIRECT($F$1&amp;dbP!$D$2&amp;":"&amp;dbP!$D$2),"&gt;="&amp;AP$6,INDIRECT($F$1&amp;dbP!$D$2&amp;":"&amp;dbP!$D$2),"&lt;="&amp;AP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Q112" s="1">
        <f ca="1">SUMIFS(INDIRECT($F$1&amp;$F112&amp;":"&amp;$F112),INDIRECT($F$1&amp;dbP!$D$2&amp;":"&amp;dbP!$D$2),"&gt;="&amp;AQ$6,INDIRECT($F$1&amp;dbP!$D$2&amp;":"&amp;dbP!$D$2),"&lt;="&amp;AQ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R112" s="1">
        <f ca="1">SUMIFS(INDIRECT($F$1&amp;$F112&amp;":"&amp;$F112),INDIRECT($F$1&amp;dbP!$D$2&amp;":"&amp;dbP!$D$2),"&gt;="&amp;AR$6,INDIRECT($F$1&amp;dbP!$D$2&amp;":"&amp;dbP!$D$2),"&lt;="&amp;AR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S112" s="1">
        <f ca="1">SUMIFS(INDIRECT($F$1&amp;$F112&amp;":"&amp;$F112),INDIRECT($F$1&amp;dbP!$D$2&amp;":"&amp;dbP!$D$2),"&gt;="&amp;AS$6,INDIRECT($F$1&amp;dbP!$D$2&amp;":"&amp;dbP!$D$2),"&lt;="&amp;AS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T112" s="1">
        <f ca="1">SUMIFS(INDIRECT($F$1&amp;$F112&amp;":"&amp;$F112),INDIRECT($F$1&amp;dbP!$D$2&amp;":"&amp;dbP!$D$2),"&gt;="&amp;AT$6,INDIRECT($F$1&amp;dbP!$D$2&amp;":"&amp;dbP!$D$2),"&lt;="&amp;AT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U112" s="1">
        <f ca="1">SUMIFS(INDIRECT($F$1&amp;$F112&amp;":"&amp;$F112),INDIRECT($F$1&amp;dbP!$D$2&amp;":"&amp;dbP!$D$2),"&gt;="&amp;AU$6,INDIRECT($F$1&amp;dbP!$D$2&amp;":"&amp;dbP!$D$2),"&lt;="&amp;AU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V112" s="1">
        <f ca="1">SUMIFS(INDIRECT($F$1&amp;$F112&amp;":"&amp;$F112),INDIRECT($F$1&amp;dbP!$D$2&amp;":"&amp;dbP!$D$2),"&gt;="&amp;AV$6,INDIRECT($F$1&amp;dbP!$D$2&amp;":"&amp;dbP!$D$2),"&lt;="&amp;AV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W112" s="1">
        <f ca="1">SUMIFS(INDIRECT($F$1&amp;$F112&amp;":"&amp;$F112),INDIRECT($F$1&amp;dbP!$D$2&amp;":"&amp;dbP!$D$2),"&gt;="&amp;AW$6,INDIRECT($F$1&amp;dbP!$D$2&amp;":"&amp;dbP!$D$2),"&lt;="&amp;AW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X112" s="1">
        <f ca="1">SUMIFS(INDIRECT($F$1&amp;$F112&amp;":"&amp;$F112),INDIRECT($F$1&amp;dbP!$D$2&amp;":"&amp;dbP!$D$2),"&gt;="&amp;AX$6,INDIRECT($F$1&amp;dbP!$D$2&amp;":"&amp;dbP!$D$2),"&lt;="&amp;AX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Y112" s="1">
        <f ca="1">SUMIFS(INDIRECT($F$1&amp;$F112&amp;":"&amp;$F112),INDIRECT($F$1&amp;dbP!$D$2&amp;":"&amp;dbP!$D$2),"&gt;="&amp;AY$6,INDIRECT($F$1&amp;dbP!$D$2&amp;":"&amp;dbP!$D$2),"&lt;="&amp;AY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Z112" s="1">
        <f ca="1">SUMIFS(INDIRECT($F$1&amp;$F112&amp;":"&amp;$F112),INDIRECT($F$1&amp;dbP!$D$2&amp;":"&amp;dbP!$D$2),"&gt;="&amp;AZ$6,INDIRECT($F$1&amp;dbP!$D$2&amp;":"&amp;dbP!$D$2),"&lt;="&amp;AZ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BA112" s="1">
        <f ca="1">SUMIFS(INDIRECT($F$1&amp;$F112&amp;":"&amp;$F112),INDIRECT($F$1&amp;dbP!$D$2&amp;":"&amp;dbP!$D$2),"&gt;="&amp;BA$6,INDIRECT($F$1&amp;dbP!$D$2&amp;":"&amp;dbP!$D$2),"&lt;="&amp;BA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BB112" s="1">
        <f ca="1">SUMIFS(INDIRECT($F$1&amp;$F112&amp;":"&amp;$F112),INDIRECT($F$1&amp;dbP!$D$2&amp;":"&amp;dbP!$D$2),"&gt;="&amp;BB$6,INDIRECT($F$1&amp;dbP!$D$2&amp;":"&amp;dbP!$D$2),"&lt;="&amp;BB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BC112" s="1">
        <f ca="1">SUMIFS(INDIRECT($F$1&amp;$F112&amp;":"&amp;$F112),INDIRECT($F$1&amp;dbP!$D$2&amp;":"&amp;dbP!$D$2),"&gt;="&amp;BC$6,INDIRECT($F$1&amp;dbP!$D$2&amp;":"&amp;dbP!$D$2),"&lt;="&amp;BC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BD112" s="1">
        <f ca="1">SUMIFS(INDIRECT($F$1&amp;$F112&amp;":"&amp;$F112),INDIRECT($F$1&amp;dbP!$D$2&amp;":"&amp;dbP!$D$2),"&gt;="&amp;BD$6,INDIRECT($F$1&amp;dbP!$D$2&amp;":"&amp;dbP!$D$2),"&lt;="&amp;BD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BE112" s="1">
        <f ca="1">SUMIFS(INDIRECT($F$1&amp;$F112&amp;":"&amp;$F112),INDIRECT($F$1&amp;dbP!$D$2&amp;":"&amp;dbP!$D$2),"&gt;="&amp;BE$6,INDIRECT($F$1&amp;dbP!$D$2&amp;":"&amp;dbP!$D$2),"&lt;="&amp;BE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</row>
    <row r="113" spans="1:57" x14ac:dyDescent="0.3">
      <c r="B113" s="1">
        <f>MAX(B$54:B112)+1</f>
        <v>74</v>
      </c>
      <c r="F113" s="1" t="str">
        <f ca="1">INDIRECT($B$1&amp;Items!H$2&amp;$B113)</f>
        <v>Y</v>
      </c>
      <c r="H113" s="13" t="str">
        <f ca="1">INDIRECT($B$1&amp;Items!E$2&amp;$B113)</f>
        <v>Начисление себестоимостных затрат</v>
      </c>
      <c r="I113" s="13" t="str">
        <f ca="1">IF(INDIRECT($B$1&amp;Items!F$2&amp;$B113)="",H113,INDIRECT($B$1&amp;Items!F$2&amp;$B113))</f>
        <v>Начисление затрат этапа-5 бизнес-процесса</v>
      </c>
      <c r="J113" s="1" t="str">
        <f ca="1">IF(INDIRECT($B$1&amp;Items!G$2&amp;$B113)="",IF(H113&lt;&gt;I113,"  "&amp;I113,I113),"    "&amp;INDIRECT($B$1&amp;Items!G$2&amp;$B113))</f>
        <v xml:space="preserve">    Затраты на доставку и продажу-4</v>
      </c>
      <c r="S113" s="1">
        <f ca="1">SUM($U113:INDIRECT(ADDRESS(ROW(),SUMIFS($1:$1,$5:$5,MAX($5:$5)))))</f>
        <v>0</v>
      </c>
      <c r="V113" s="1">
        <f ca="1">SUMIFS(INDIRECT($F$1&amp;$F113&amp;":"&amp;$F113),INDIRECT($F$1&amp;dbP!$D$2&amp;":"&amp;dbP!$D$2),"&gt;="&amp;V$6,INDIRECT($F$1&amp;dbP!$D$2&amp;":"&amp;dbP!$D$2),"&lt;="&amp;V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W113" s="1">
        <f ca="1">SUMIFS(INDIRECT($F$1&amp;$F113&amp;":"&amp;$F113),INDIRECT($F$1&amp;dbP!$D$2&amp;":"&amp;dbP!$D$2),"&gt;="&amp;W$6,INDIRECT($F$1&amp;dbP!$D$2&amp;":"&amp;dbP!$D$2),"&lt;="&amp;W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X113" s="1">
        <f ca="1">SUMIFS(INDIRECT($F$1&amp;$F113&amp;":"&amp;$F113),INDIRECT($F$1&amp;dbP!$D$2&amp;":"&amp;dbP!$D$2),"&gt;="&amp;X$6,INDIRECT($F$1&amp;dbP!$D$2&amp;":"&amp;dbP!$D$2),"&lt;="&amp;X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Y113" s="1">
        <f ca="1">SUMIFS(INDIRECT($F$1&amp;$F113&amp;":"&amp;$F113),INDIRECT($F$1&amp;dbP!$D$2&amp;":"&amp;dbP!$D$2),"&gt;="&amp;Y$6,INDIRECT($F$1&amp;dbP!$D$2&amp;":"&amp;dbP!$D$2),"&lt;="&amp;Y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Z113" s="1">
        <f ca="1">SUMIFS(INDIRECT($F$1&amp;$F113&amp;":"&amp;$F113),INDIRECT($F$1&amp;dbP!$D$2&amp;":"&amp;dbP!$D$2),"&gt;="&amp;Z$6,INDIRECT($F$1&amp;dbP!$D$2&amp;":"&amp;dbP!$D$2),"&lt;="&amp;Z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A113" s="1">
        <f ca="1">SUMIFS(INDIRECT($F$1&amp;$F113&amp;":"&amp;$F113),INDIRECT($F$1&amp;dbP!$D$2&amp;":"&amp;dbP!$D$2),"&gt;="&amp;AA$6,INDIRECT($F$1&amp;dbP!$D$2&amp;":"&amp;dbP!$D$2),"&lt;="&amp;AA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B113" s="1">
        <f ca="1">SUMIFS(INDIRECT($F$1&amp;$F113&amp;":"&amp;$F113),INDIRECT($F$1&amp;dbP!$D$2&amp;":"&amp;dbP!$D$2),"&gt;="&amp;AB$6,INDIRECT($F$1&amp;dbP!$D$2&amp;":"&amp;dbP!$D$2),"&lt;="&amp;AB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C113" s="1">
        <f ca="1">SUMIFS(INDIRECT($F$1&amp;$F113&amp;":"&amp;$F113),INDIRECT($F$1&amp;dbP!$D$2&amp;":"&amp;dbP!$D$2),"&gt;="&amp;AC$6,INDIRECT($F$1&amp;dbP!$D$2&amp;":"&amp;dbP!$D$2),"&lt;="&amp;AC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D113" s="1">
        <f ca="1">SUMIFS(INDIRECT($F$1&amp;$F113&amp;":"&amp;$F113),INDIRECT($F$1&amp;dbP!$D$2&amp;":"&amp;dbP!$D$2),"&gt;="&amp;AD$6,INDIRECT($F$1&amp;dbP!$D$2&amp;":"&amp;dbP!$D$2),"&lt;="&amp;AD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E113" s="1">
        <f ca="1">SUMIFS(INDIRECT($F$1&amp;$F113&amp;":"&amp;$F113),INDIRECT($F$1&amp;dbP!$D$2&amp;":"&amp;dbP!$D$2),"&gt;="&amp;AE$6,INDIRECT($F$1&amp;dbP!$D$2&amp;":"&amp;dbP!$D$2),"&lt;="&amp;AE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F113" s="1">
        <f ca="1">SUMIFS(INDIRECT($F$1&amp;$F113&amp;":"&amp;$F113),INDIRECT($F$1&amp;dbP!$D$2&amp;":"&amp;dbP!$D$2),"&gt;="&amp;AF$6,INDIRECT($F$1&amp;dbP!$D$2&amp;":"&amp;dbP!$D$2),"&lt;="&amp;AF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G113" s="1">
        <f ca="1">SUMIFS(INDIRECT($F$1&amp;$F113&amp;":"&amp;$F113),INDIRECT($F$1&amp;dbP!$D$2&amp;":"&amp;dbP!$D$2),"&gt;="&amp;AG$6,INDIRECT($F$1&amp;dbP!$D$2&amp;":"&amp;dbP!$D$2),"&lt;="&amp;AG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H113" s="1">
        <f ca="1">SUMIFS(INDIRECT($F$1&amp;$F113&amp;":"&amp;$F113),INDIRECT($F$1&amp;dbP!$D$2&amp;":"&amp;dbP!$D$2),"&gt;="&amp;AH$6,INDIRECT($F$1&amp;dbP!$D$2&amp;":"&amp;dbP!$D$2),"&lt;="&amp;AH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I113" s="1">
        <f ca="1">SUMIFS(INDIRECT($F$1&amp;$F113&amp;":"&amp;$F113),INDIRECT($F$1&amp;dbP!$D$2&amp;":"&amp;dbP!$D$2),"&gt;="&amp;AI$6,INDIRECT($F$1&amp;dbP!$D$2&amp;":"&amp;dbP!$D$2),"&lt;="&amp;AI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J113" s="1">
        <f ca="1">SUMIFS(INDIRECT($F$1&amp;$F113&amp;":"&amp;$F113),INDIRECT($F$1&amp;dbP!$D$2&amp;":"&amp;dbP!$D$2),"&gt;="&amp;AJ$6,INDIRECT($F$1&amp;dbP!$D$2&amp;":"&amp;dbP!$D$2),"&lt;="&amp;AJ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K113" s="1">
        <f ca="1">SUMIFS(INDIRECT($F$1&amp;$F113&amp;":"&amp;$F113),INDIRECT($F$1&amp;dbP!$D$2&amp;":"&amp;dbP!$D$2),"&gt;="&amp;AK$6,INDIRECT($F$1&amp;dbP!$D$2&amp;":"&amp;dbP!$D$2),"&lt;="&amp;AK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L113" s="1">
        <f ca="1">SUMIFS(INDIRECT($F$1&amp;$F113&amp;":"&amp;$F113),INDIRECT($F$1&amp;dbP!$D$2&amp;":"&amp;dbP!$D$2),"&gt;="&amp;AL$6,INDIRECT($F$1&amp;dbP!$D$2&amp;":"&amp;dbP!$D$2),"&lt;="&amp;AL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M113" s="1">
        <f ca="1">SUMIFS(INDIRECT($F$1&amp;$F113&amp;":"&amp;$F113),INDIRECT($F$1&amp;dbP!$D$2&amp;":"&amp;dbP!$D$2),"&gt;="&amp;AM$6,INDIRECT($F$1&amp;dbP!$D$2&amp;":"&amp;dbP!$D$2),"&lt;="&amp;AM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N113" s="1">
        <f ca="1">SUMIFS(INDIRECT($F$1&amp;$F113&amp;":"&amp;$F113),INDIRECT($F$1&amp;dbP!$D$2&amp;":"&amp;dbP!$D$2),"&gt;="&amp;AN$6,INDIRECT($F$1&amp;dbP!$D$2&amp;":"&amp;dbP!$D$2),"&lt;="&amp;AN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O113" s="1">
        <f ca="1">SUMIFS(INDIRECT($F$1&amp;$F113&amp;":"&amp;$F113),INDIRECT($F$1&amp;dbP!$D$2&amp;":"&amp;dbP!$D$2),"&gt;="&amp;AO$6,INDIRECT($F$1&amp;dbP!$D$2&amp;":"&amp;dbP!$D$2),"&lt;="&amp;AO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P113" s="1">
        <f ca="1">SUMIFS(INDIRECT($F$1&amp;$F113&amp;":"&amp;$F113),INDIRECT($F$1&amp;dbP!$D$2&amp;":"&amp;dbP!$D$2),"&gt;="&amp;AP$6,INDIRECT($F$1&amp;dbP!$D$2&amp;":"&amp;dbP!$D$2),"&lt;="&amp;AP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Q113" s="1">
        <f ca="1">SUMIFS(INDIRECT($F$1&amp;$F113&amp;":"&amp;$F113),INDIRECT($F$1&amp;dbP!$D$2&amp;":"&amp;dbP!$D$2),"&gt;="&amp;AQ$6,INDIRECT($F$1&amp;dbP!$D$2&amp;":"&amp;dbP!$D$2),"&lt;="&amp;AQ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R113" s="1">
        <f ca="1">SUMIFS(INDIRECT($F$1&amp;$F113&amp;":"&amp;$F113),INDIRECT($F$1&amp;dbP!$D$2&amp;":"&amp;dbP!$D$2),"&gt;="&amp;AR$6,INDIRECT($F$1&amp;dbP!$D$2&amp;":"&amp;dbP!$D$2),"&lt;="&amp;AR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S113" s="1">
        <f ca="1">SUMIFS(INDIRECT($F$1&amp;$F113&amp;":"&amp;$F113),INDIRECT($F$1&amp;dbP!$D$2&amp;":"&amp;dbP!$D$2),"&gt;="&amp;AS$6,INDIRECT($F$1&amp;dbP!$D$2&amp;":"&amp;dbP!$D$2),"&lt;="&amp;AS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T113" s="1">
        <f ca="1">SUMIFS(INDIRECT($F$1&amp;$F113&amp;":"&amp;$F113),INDIRECT($F$1&amp;dbP!$D$2&amp;":"&amp;dbP!$D$2),"&gt;="&amp;AT$6,INDIRECT($F$1&amp;dbP!$D$2&amp;":"&amp;dbP!$D$2),"&lt;="&amp;AT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U113" s="1">
        <f ca="1">SUMIFS(INDIRECT($F$1&amp;$F113&amp;":"&amp;$F113),INDIRECT($F$1&amp;dbP!$D$2&amp;":"&amp;dbP!$D$2),"&gt;="&amp;AU$6,INDIRECT($F$1&amp;dbP!$D$2&amp;":"&amp;dbP!$D$2),"&lt;="&amp;AU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V113" s="1">
        <f ca="1">SUMIFS(INDIRECT($F$1&amp;$F113&amp;":"&amp;$F113),INDIRECT($F$1&amp;dbP!$D$2&amp;":"&amp;dbP!$D$2),"&gt;="&amp;AV$6,INDIRECT($F$1&amp;dbP!$D$2&amp;":"&amp;dbP!$D$2),"&lt;="&amp;AV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W113" s="1">
        <f ca="1">SUMIFS(INDIRECT($F$1&amp;$F113&amp;":"&amp;$F113),INDIRECT($F$1&amp;dbP!$D$2&amp;":"&amp;dbP!$D$2),"&gt;="&amp;AW$6,INDIRECT($F$1&amp;dbP!$D$2&amp;":"&amp;dbP!$D$2),"&lt;="&amp;AW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X113" s="1">
        <f ca="1">SUMIFS(INDIRECT($F$1&amp;$F113&amp;":"&amp;$F113),INDIRECT($F$1&amp;dbP!$D$2&amp;":"&amp;dbP!$D$2),"&gt;="&amp;AX$6,INDIRECT($F$1&amp;dbP!$D$2&amp;":"&amp;dbP!$D$2),"&lt;="&amp;AX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Y113" s="1">
        <f ca="1">SUMIFS(INDIRECT($F$1&amp;$F113&amp;":"&amp;$F113),INDIRECT($F$1&amp;dbP!$D$2&amp;":"&amp;dbP!$D$2),"&gt;="&amp;AY$6,INDIRECT($F$1&amp;dbP!$D$2&amp;":"&amp;dbP!$D$2),"&lt;="&amp;AY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Z113" s="1">
        <f ca="1">SUMIFS(INDIRECT($F$1&amp;$F113&amp;":"&amp;$F113),INDIRECT($F$1&amp;dbP!$D$2&amp;":"&amp;dbP!$D$2),"&gt;="&amp;AZ$6,INDIRECT($F$1&amp;dbP!$D$2&amp;":"&amp;dbP!$D$2),"&lt;="&amp;AZ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BA113" s="1">
        <f ca="1">SUMIFS(INDIRECT($F$1&amp;$F113&amp;":"&amp;$F113),INDIRECT($F$1&amp;dbP!$D$2&amp;":"&amp;dbP!$D$2),"&gt;="&amp;BA$6,INDIRECT($F$1&amp;dbP!$D$2&amp;":"&amp;dbP!$D$2),"&lt;="&amp;BA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BB113" s="1">
        <f ca="1">SUMIFS(INDIRECT($F$1&amp;$F113&amp;":"&amp;$F113),INDIRECT($F$1&amp;dbP!$D$2&amp;":"&amp;dbP!$D$2),"&gt;="&amp;BB$6,INDIRECT($F$1&amp;dbP!$D$2&amp;":"&amp;dbP!$D$2),"&lt;="&amp;BB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BC113" s="1">
        <f ca="1">SUMIFS(INDIRECT($F$1&amp;$F113&amp;":"&amp;$F113),INDIRECT($F$1&amp;dbP!$D$2&amp;":"&amp;dbP!$D$2),"&gt;="&amp;BC$6,INDIRECT($F$1&amp;dbP!$D$2&amp;":"&amp;dbP!$D$2),"&lt;="&amp;BC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BD113" s="1">
        <f ca="1">SUMIFS(INDIRECT($F$1&amp;$F113&amp;":"&amp;$F113),INDIRECT($F$1&amp;dbP!$D$2&amp;":"&amp;dbP!$D$2),"&gt;="&amp;BD$6,INDIRECT($F$1&amp;dbP!$D$2&amp;":"&amp;dbP!$D$2),"&lt;="&amp;BD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BE113" s="1">
        <f ca="1">SUMIFS(INDIRECT($F$1&amp;$F113&amp;":"&amp;$F113),INDIRECT($F$1&amp;dbP!$D$2&amp;":"&amp;dbP!$D$2),"&gt;="&amp;BE$6,INDIRECT($F$1&amp;dbP!$D$2&amp;":"&amp;dbP!$D$2),"&lt;="&amp;BE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</row>
    <row r="114" spans="1:57" x14ac:dyDescent="0.3">
      <c r="B114" s="1">
        <f>MAX(B$54:B113)+1</f>
        <v>75</v>
      </c>
      <c r="F114" s="1" t="str">
        <f ca="1">INDIRECT($B$1&amp;Items!H$2&amp;$B114)</f>
        <v>Y</v>
      </c>
      <c r="H114" s="13" t="str">
        <f ca="1">INDIRECT($B$1&amp;Items!E$2&amp;$B114)</f>
        <v>Начисление себестоимостных затрат</v>
      </c>
      <c r="I114" s="13" t="str">
        <f ca="1">IF(INDIRECT($B$1&amp;Items!F$2&amp;$B114)="",H114,INDIRECT($B$1&amp;Items!F$2&amp;$B114))</f>
        <v>Начисление затрат этапа-5 бизнес-процесса</v>
      </c>
      <c r="J114" s="1" t="str">
        <f ca="1">IF(INDIRECT($B$1&amp;Items!G$2&amp;$B114)="",IF(H114&lt;&gt;I114,"  "&amp;I114,I114),"    "&amp;INDIRECT($B$1&amp;Items!G$2&amp;$B114))</f>
        <v xml:space="preserve">    Затраты на доставку и продажу-5</v>
      </c>
      <c r="S114" s="1">
        <f ca="1">SUM($U114:INDIRECT(ADDRESS(ROW(),SUMIFS($1:$1,$5:$5,MAX($5:$5)))))</f>
        <v>0</v>
      </c>
      <c r="V114" s="1">
        <f ca="1">SUMIFS(INDIRECT($F$1&amp;$F114&amp;":"&amp;$F114),INDIRECT($F$1&amp;dbP!$D$2&amp;":"&amp;dbP!$D$2),"&gt;="&amp;V$6,INDIRECT($F$1&amp;dbP!$D$2&amp;":"&amp;dbP!$D$2),"&lt;="&amp;V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W114" s="1">
        <f ca="1">SUMIFS(INDIRECT($F$1&amp;$F114&amp;":"&amp;$F114),INDIRECT($F$1&amp;dbP!$D$2&amp;":"&amp;dbP!$D$2),"&gt;="&amp;W$6,INDIRECT($F$1&amp;dbP!$D$2&amp;":"&amp;dbP!$D$2),"&lt;="&amp;W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X114" s="1">
        <f ca="1">SUMIFS(INDIRECT($F$1&amp;$F114&amp;":"&amp;$F114),INDIRECT($F$1&amp;dbP!$D$2&amp;":"&amp;dbP!$D$2),"&gt;="&amp;X$6,INDIRECT($F$1&amp;dbP!$D$2&amp;":"&amp;dbP!$D$2),"&lt;="&amp;X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Y114" s="1">
        <f ca="1">SUMIFS(INDIRECT($F$1&amp;$F114&amp;":"&amp;$F114),INDIRECT($F$1&amp;dbP!$D$2&amp;":"&amp;dbP!$D$2),"&gt;="&amp;Y$6,INDIRECT($F$1&amp;dbP!$D$2&amp;":"&amp;dbP!$D$2),"&lt;="&amp;Y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Z114" s="1">
        <f ca="1">SUMIFS(INDIRECT($F$1&amp;$F114&amp;":"&amp;$F114),INDIRECT($F$1&amp;dbP!$D$2&amp;":"&amp;dbP!$D$2),"&gt;="&amp;Z$6,INDIRECT($F$1&amp;dbP!$D$2&amp;":"&amp;dbP!$D$2),"&lt;="&amp;Z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A114" s="1">
        <f ca="1">SUMIFS(INDIRECT($F$1&amp;$F114&amp;":"&amp;$F114),INDIRECT($F$1&amp;dbP!$D$2&amp;":"&amp;dbP!$D$2),"&gt;="&amp;AA$6,INDIRECT($F$1&amp;dbP!$D$2&amp;":"&amp;dbP!$D$2),"&lt;="&amp;AA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B114" s="1">
        <f ca="1">SUMIFS(INDIRECT($F$1&amp;$F114&amp;":"&amp;$F114),INDIRECT($F$1&amp;dbP!$D$2&amp;":"&amp;dbP!$D$2),"&gt;="&amp;AB$6,INDIRECT($F$1&amp;dbP!$D$2&amp;":"&amp;dbP!$D$2),"&lt;="&amp;AB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C114" s="1">
        <f ca="1">SUMIFS(INDIRECT($F$1&amp;$F114&amp;":"&amp;$F114),INDIRECT($F$1&amp;dbP!$D$2&amp;":"&amp;dbP!$D$2),"&gt;="&amp;AC$6,INDIRECT($F$1&amp;dbP!$D$2&amp;":"&amp;dbP!$D$2),"&lt;="&amp;AC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D114" s="1">
        <f ca="1">SUMIFS(INDIRECT($F$1&amp;$F114&amp;":"&amp;$F114),INDIRECT($F$1&amp;dbP!$D$2&amp;":"&amp;dbP!$D$2),"&gt;="&amp;AD$6,INDIRECT($F$1&amp;dbP!$D$2&amp;":"&amp;dbP!$D$2),"&lt;="&amp;AD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E114" s="1">
        <f ca="1">SUMIFS(INDIRECT($F$1&amp;$F114&amp;":"&amp;$F114),INDIRECT($F$1&amp;dbP!$D$2&amp;":"&amp;dbP!$D$2),"&gt;="&amp;AE$6,INDIRECT($F$1&amp;dbP!$D$2&amp;":"&amp;dbP!$D$2),"&lt;="&amp;AE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F114" s="1">
        <f ca="1">SUMIFS(INDIRECT($F$1&amp;$F114&amp;":"&amp;$F114),INDIRECT($F$1&amp;dbP!$D$2&amp;":"&amp;dbP!$D$2),"&gt;="&amp;AF$6,INDIRECT($F$1&amp;dbP!$D$2&amp;":"&amp;dbP!$D$2),"&lt;="&amp;AF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G114" s="1">
        <f ca="1">SUMIFS(INDIRECT($F$1&amp;$F114&amp;":"&amp;$F114),INDIRECT($F$1&amp;dbP!$D$2&amp;":"&amp;dbP!$D$2),"&gt;="&amp;AG$6,INDIRECT($F$1&amp;dbP!$D$2&amp;":"&amp;dbP!$D$2),"&lt;="&amp;AG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H114" s="1">
        <f ca="1">SUMIFS(INDIRECT($F$1&amp;$F114&amp;":"&amp;$F114),INDIRECT($F$1&amp;dbP!$D$2&amp;":"&amp;dbP!$D$2),"&gt;="&amp;AH$6,INDIRECT($F$1&amp;dbP!$D$2&amp;":"&amp;dbP!$D$2),"&lt;="&amp;AH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I114" s="1">
        <f ca="1">SUMIFS(INDIRECT($F$1&amp;$F114&amp;":"&amp;$F114),INDIRECT($F$1&amp;dbP!$D$2&amp;":"&amp;dbP!$D$2),"&gt;="&amp;AI$6,INDIRECT($F$1&amp;dbP!$D$2&amp;":"&amp;dbP!$D$2),"&lt;="&amp;AI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J114" s="1">
        <f ca="1">SUMIFS(INDIRECT($F$1&amp;$F114&amp;":"&amp;$F114),INDIRECT($F$1&amp;dbP!$D$2&amp;":"&amp;dbP!$D$2),"&gt;="&amp;AJ$6,INDIRECT($F$1&amp;dbP!$D$2&amp;":"&amp;dbP!$D$2),"&lt;="&amp;AJ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K114" s="1">
        <f ca="1">SUMIFS(INDIRECT($F$1&amp;$F114&amp;":"&amp;$F114),INDIRECT($F$1&amp;dbP!$D$2&amp;":"&amp;dbP!$D$2),"&gt;="&amp;AK$6,INDIRECT($F$1&amp;dbP!$D$2&amp;":"&amp;dbP!$D$2),"&lt;="&amp;AK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L114" s="1">
        <f ca="1">SUMIFS(INDIRECT($F$1&amp;$F114&amp;":"&amp;$F114),INDIRECT($F$1&amp;dbP!$D$2&amp;":"&amp;dbP!$D$2),"&gt;="&amp;AL$6,INDIRECT($F$1&amp;dbP!$D$2&amp;":"&amp;dbP!$D$2),"&lt;="&amp;AL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M114" s="1">
        <f ca="1">SUMIFS(INDIRECT($F$1&amp;$F114&amp;":"&amp;$F114),INDIRECT($F$1&amp;dbP!$D$2&amp;":"&amp;dbP!$D$2),"&gt;="&amp;AM$6,INDIRECT($F$1&amp;dbP!$D$2&amp;":"&amp;dbP!$D$2),"&lt;="&amp;AM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N114" s="1">
        <f ca="1">SUMIFS(INDIRECT($F$1&amp;$F114&amp;":"&amp;$F114),INDIRECT($F$1&amp;dbP!$D$2&amp;":"&amp;dbP!$D$2),"&gt;="&amp;AN$6,INDIRECT($F$1&amp;dbP!$D$2&amp;":"&amp;dbP!$D$2),"&lt;="&amp;AN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O114" s="1">
        <f ca="1">SUMIFS(INDIRECT($F$1&amp;$F114&amp;":"&amp;$F114),INDIRECT($F$1&amp;dbP!$D$2&amp;":"&amp;dbP!$D$2),"&gt;="&amp;AO$6,INDIRECT($F$1&amp;dbP!$D$2&amp;":"&amp;dbP!$D$2),"&lt;="&amp;AO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P114" s="1">
        <f ca="1">SUMIFS(INDIRECT($F$1&amp;$F114&amp;":"&amp;$F114),INDIRECT($F$1&amp;dbP!$D$2&amp;":"&amp;dbP!$D$2),"&gt;="&amp;AP$6,INDIRECT($F$1&amp;dbP!$D$2&amp;":"&amp;dbP!$D$2),"&lt;="&amp;AP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Q114" s="1">
        <f ca="1">SUMIFS(INDIRECT($F$1&amp;$F114&amp;":"&amp;$F114),INDIRECT($F$1&amp;dbP!$D$2&amp;":"&amp;dbP!$D$2),"&gt;="&amp;AQ$6,INDIRECT($F$1&amp;dbP!$D$2&amp;":"&amp;dbP!$D$2),"&lt;="&amp;AQ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R114" s="1">
        <f ca="1">SUMIFS(INDIRECT($F$1&amp;$F114&amp;":"&amp;$F114),INDIRECT($F$1&amp;dbP!$D$2&amp;":"&amp;dbP!$D$2),"&gt;="&amp;AR$6,INDIRECT($F$1&amp;dbP!$D$2&amp;":"&amp;dbP!$D$2),"&lt;="&amp;AR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S114" s="1">
        <f ca="1">SUMIFS(INDIRECT($F$1&amp;$F114&amp;":"&amp;$F114),INDIRECT($F$1&amp;dbP!$D$2&amp;":"&amp;dbP!$D$2),"&gt;="&amp;AS$6,INDIRECT($F$1&amp;dbP!$D$2&amp;":"&amp;dbP!$D$2),"&lt;="&amp;AS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T114" s="1">
        <f ca="1">SUMIFS(INDIRECT($F$1&amp;$F114&amp;":"&amp;$F114),INDIRECT($F$1&amp;dbP!$D$2&amp;":"&amp;dbP!$D$2),"&gt;="&amp;AT$6,INDIRECT($F$1&amp;dbP!$D$2&amp;":"&amp;dbP!$D$2),"&lt;="&amp;AT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U114" s="1">
        <f ca="1">SUMIFS(INDIRECT($F$1&amp;$F114&amp;":"&amp;$F114),INDIRECT($F$1&amp;dbP!$D$2&amp;":"&amp;dbP!$D$2),"&gt;="&amp;AU$6,INDIRECT($F$1&amp;dbP!$D$2&amp;":"&amp;dbP!$D$2),"&lt;="&amp;AU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V114" s="1">
        <f ca="1">SUMIFS(INDIRECT($F$1&amp;$F114&amp;":"&amp;$F114),INDIRECT($F$1&amp;dbP!$D$2&amp;":"&amp;dbP!$D$2),"&gt;="&amp;AV$6,INDIRECT($F$1&amp;dbP!$D$2&amp;":"&amp;dbP!$D$2),"&lt;="&amp;AV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W114" s="1">
        <f ca="1">SUMIFS(INDIRECT($F$1&amp;$F114&amp;":"&amp;$F114),INDIRECT($F$1&amp;dbP!$D$2&amp;":"&amp;dbP!$D$2),"&gt;="&amp;AW$6,INDIRECT($F$1&amp;dbP!$D$2&amp;":"&amp;dbP!$D$2),"&lt;="&amp;AW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X114" s="1">
        <f ca="1">SUMIFS(INDIRECT($F$1&amp;$F114&amp;":"&amp;$F114),INDIRECT($F$1&amp;dbP!$D$2&amp;":"&amp;dbP!$D$2),"&gt;="&amp;AX$6,INDIRECT($F$1&amp;dbP!$D$2&amp;":"&amp;dbP!$D$2),"&lt;="&amp;AX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Y114" s="1">
        <f ca="1">SUMIFS(INDIRECT($F$1&amp;$F114&amp;":"&amp;$F114),INDIRECT($F$1&amp;dbP!$D$2&amp;":"&amp;dbP!$D$2),"&gt;="&amp;AY$6,INDIRECT($F$1&amp;dbP!$D$2&amp;":"&amp;dbP!$D$2),"&lt;="&amp;AY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Z114" s="1">
        <f ca="1">SUMIFS(INDIRECT($F$1&amp;$F114&amp;":"&amp;$F114),INDIRECT($F$1&amp;dbP!$D$2&amp;":"&amp;dbP!$D$2),"&gt;="&amp;AZ$6,INDIRECT($F$1&amp;dbP!$D$2&amp;":"&amp;dbP!$D$2),"&lt;="&amp;AZ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BA114" s="1">
        <f ca="1">SUMIFS(INDIRECT($F$1&amp;$F114&amp;":"&amp;$F114),INDIRECT($F$1&amp;dbP!$D$2&amp;":"&amp;dbP!$D$2),"&gt;="&amp;BA$6,INDIRECT($F$1&amp;dbP!$D$2&amp;":"&amp;dbP!$D$2),"&lt;="&amp;BA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BB114" s="1">
        <f ca="1">SUMIFS(INDIRECT($F$1&amp;$F114&amp;":"&amp;$F114),INDIRECT($F$1&amp;dbP!$D$2&amp;":"&amp;dbP!$D$2),"&gt;="&amp;BB$6,INDIRECT($F$1&amp;dbP!$D$2&amp;":"&amp;dbP!$D$2),"&lt;="&amp;BB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BC114" s="1">
        <f ca="1">SUMIFS(INDIRECT($F$1&amp;$F114&amp;":"&amp;$F114),INDIRECT($F$1&amp;dbP!$D$2&amp;":"&amp;dbP!$D$2),"&gt;="&amp;BC$6,INDIRECT($F$1&amp;dbP!$D$2&amp;":"&amp;dbP!$D$2),"&lt;="&amp;BC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BD114" s="1">
        <f ca="1">SUMIFS(INDIRECT($F$1&amp;$F114&amp;":"&amp;$F114),INDIRECT($F$1&amp;dbP!$D$2&amp;":"&amp;dbP!$D$2),"&gt;="&amp;BD$6,INDIRECT($F$1&amp;dbP!$D$2&amp;":"&amp;dbP!$D$2),"&lt;="&amp;BD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BE114" s="1">
        <f ca="1">SUMIFS(INDIRECT($F$1&amp;$F114&amp;":"&amp;$F114),INDIRECT($F$1&amp;dbP!$D$2&amp;":"&amp;dbP!$D$2),"&gt;="&amp;BE$6,INDIRECT($F$1&amp;dbP!$D$2&amp;":"&amp;dbP!$D$2),"&lt;="&amp;BE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</row>
    <row r="115" spans="1:57" x14ac:dyDescent="0.3">
      <c r="B115" s="1">
        <f>MAX(B$54:B114)+1</f>
        <v>76</v>
      </c>
      <c r="F115" s="1" t="str">
        <f ca="1">INDIRECT($B$1&amp;Items!H$2&amp;$B115)</f>
        <v>Y</v>
      </c>
      <c r="H115" s="13" t="str">
        <f ca="1">INDIRECT($B$1&amp;Items!E$2&amp;$B115)</f>
        <v>Начисление себестоимостных затрат</v>
      </c>
      <c r="I115" s="13" t="str">
        <f ca="1">IF(INDIRECT($B$1&amp;Items!F$2&amp;$B115)="",H115,INDIRECT($B$1&amp;Items!F$2&amp;$B115))</f>
        <v>Начисление затрат этапа-5 бизнес-процесса</v>
      </c>
      <c r="J115" s="1" t="str">
        <f ca="1">IF(INDIRECT($B$1&amp;Items!G$2&amp;$B115)="",IF(H115&lt;&gt;I115,"  "&amp;I115,I115),"    "&amp;INDIRECT($B$1&amp;Items!G$2&amp;$B115))</f>
        <v xml:space="preserve">    Затраты на доставку и продажу-6</v>
      </c>
      <c r="S115" s="1">
        <f ca="1">SUM($U115:INDIRECT(ADDRESS(ROW(),SUMIFS($1:$1,$5:$5,MAX($5:$5)))))</f>
        <v>1025637.2535544201</v>
      </c>
      <c r="V115" s="1">
        <f ca="1">SUMIFS(INDIRECT($F$1&amp;$F115&amp;":"&amp;$F115),INDIRECT($F$1&amp;dbP!$D$2&amp;":"&amp;dbP!$D$2),"&gt;="&amp;V$6,INDIRECT($F$1&amp;dbP!$D$2&amp;":"&amp;dbP!$D$2),"&lt;="&amp;V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W115" s="1">
        <f ca="1">SUMIFS(INDIRECT($F$1&amp;$F115&amp;":"&amp;$F115),INDIRECT($F$1&amp;dbP!$D$2&amp;":"&amp;dbP!$D$2),"&gt;="&amp;W$6,INDIRECT($F$1&amp;dbP!$D$2&amp;":"&amp;dbP!$D$2),"&lt;="&amp;W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1025637.2535544201</v>
      </c>
      <c r="X115" s="1">
        <f ca="1">SUMIFS(INDIRECT($F$1&amp;$F115&amp;":"&amp;$F115),INDIRECT($F$1&amp;dbP!$D$2&amp;":"&amp;dbP!$D$2),"&gt;="&amp;X$6,INDIRECT($F$1&amp;dbP!$D$2&amp;":"&amp;dbP!$D$2),"&lt;="&amp;X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Y115" s="1">
        <f ca="1">SUMIFS(INDIRECT($F$1&amp;$F115&amp;":"&amp;$F115),INDIRECT($F$1&amp;dbP!$D$2&amp;":"&amp;dbP!$D$2),"&gt;="&amp;Y$6,INDIRECT($F$1&amp;dbP!$D$2&amp;":"&amp;dbP!$D$2),"&lt;="&amp;Y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Z115" s="1">
        <f ca="1">SUMIFS(INDIRECT($F$1&amp;$F115&amp;":"&amp;$F115),INDIRECT($F$1&amp;dbP!$D$2&amp;":"&amp;dbP!$D$2),"&gt;="&amp;Z$6,INDIRECT($F$1&amp;dbP!$D$2&amp;":"&amp;dbP!$D$2),"&lt;="&amp;Z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A115" s="1">
        <f ca="1">SUMIFS(INDIRECT($F$1&amp;$F115&amp;":"&amp;$F115),INDIRECT($F$1&amp;dbP!$D$2&amp;":"&amp;dbP!$D$2),"&gt;="&amp;AA$6,INDIRECT($F$1&amp;dbP!$D$2&amp;":"&amp;dbP!$D$2),"&lt;="&amp;AA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B115" s="1">
        <f ca="1">SUMIFS(INDIRECT($F$1&amp;$F115&amp;":"&amp;$F115),INDIRECT($F$1&amp;dbP!$D$2&amp;":"&amp;dbP!$D$2),"&gt;="&amp;AB$6,INDIRECT($F$1&amp;dbP!$D$2&amp;":"&amp;dbP!$D$2),"&lt;="&amp;AB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C115" s="1">
        <f ca="1">SUMIFS(INDIRECT($F$1&amp;$F115&amp;":"&amp;$F115),INDIRECT($F$1&amp;dbP!$D$2&amp;":"&amp;dbP!$D$2),"&gt;="&amp;AC$6,INDIRECT($F$1&amp;dbP!$D$2&amp;":"&amp;dbP!$D$2),"&lt;="&amp;AC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D115" s="1">
        <f ca="1">SUMIFS(INDIRECT($F$1&amp;$F115&amp;":"&amp;$F115),INDIRECT($F$1&amp;dbP!$D$2&amp;":"&amp;dbP!$D$2),"&gt;="&amp;AD$6,INDIRECT($F$1&amp;dbP!$D$2&amp;":"&amp;dbP!$D$2),"&lt;="&amp;AD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E115" s="1">
        <f ca="1">SUMIFS(INDIRECT($F$1&amp;$F115&amp;":"&amp;$F115),INDIRECT($F$1&amp;dbP!$D$2&amp;":"&amp;dbP!$D$2),"&gt;="&amp;AE$6,INDIRECT($F$1&amp;dbP!$D$2&amp;":"&amp;dbP!$D$2),"&lt;="&amp;AE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F115" s="1">
        <f ca="1">SUMIFS(INDIRECT($F$1&amp;$F115&amp;":"&amp;$F115),INDIRECT($F$1&amp;dbP!$D$2&amp;":"&amp;dbP!$D$2),"&gt;="&amp;AF$6,INDIRECT($F$1&amp;dbP!$D$2&amp;":"&amp;dbP!$D$2),"&lt;="&amp;AF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G115" s="1">
        <f ca="1">SUMIFS(INDIRECT($F$1&amp;$F115&amp;":"&amp;$F115),INDIRECT($F$1&amp;dbP!$D$2&amp;":"&amp;dbP!$D$2),"&gt;="&amp;AG$6,INDIRECT($F$1&amp;dbP!$D$2&amp;":"&amp;dbP!$D$2),"&lt;="&amp;AG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H115" s="1">
        <f ca="1">SUMIFS(INDIRECT($F$1&amp;$F115&amp;":"&amp;$F115),INDIRECT($F$1&amp;dbP!$D$2&amp;":"&amp;dbP!$D$2),"&gt;="&amp;AH$6,INDIRECT($F$1&amp;dbP!$D$2&amp;":"&amp;dbP!$D$2),"&lt;="&amp;AH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I115" s="1">
        <f ca="1">SUMIFS(INDIRECT($F$1&amp;$F115&amp;":"&amp;$F115),INDIRECT($F$1&amp;dbP!$D$2&amp;":"&amp;dbP!$D$2),"&gt;="&amp;AI$6,INDIRECT($F$1&amp;dbP!$D$2&amp;":"&amp;dbP!$D$2),"&lt;="&amp;AI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J115" s="1">
        <f ca="1">SUMIFS(INDIRECT($F$1&amp;$F115&amp;":"&amp;$F115),INDIRECT($F$1&amp;dbP!$D$2&amp;":"&amp;dbP!$D$2),"&gt;="&amp;AJ$6,INDIRECT($F$1&amp;dbP!$D$2&amp;":"&amp;dbP!$D$2),"&lt;="&amp;AJ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K115" s="1">
        <f ca="1">SUMIFS(INDIRECT($F$1&amp;$F115&amp;":"&amp;$F115),INDIRECT($F$1&amp;dbP!$D$2&amp;":"&amp;dbP!$D$2),"&gt;="&amp;AK$6,INDIRECT($F$1&amp;dbP!$D$2&amp;":"&amp;dbP!$D$2),"&lt;="&amp;AK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L115" s="1">
        <f ca="1">SUMIFS(INDIRECT($F$1&amp;$F115&amp;":"&amp;$F115),INDIRECT($F$1&amp;dbP!$D$2&amp;":"&amp;dbP!$D$2),"&gt;="&amp;AL$6,INDIRECT($F$1&amp;dbP!$D$2&amp;":"&amp;dbP!$D$2),"&lt;="&amp;AL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M115" s="1">
        <f ca="1">SUMIFS(INDIRECT($F$1&amp;$F115&amp;":"&amp;$F115),INDIRECT($F$1&amp;dbP!$D$2&amp;":"&amp;dbP!$D$2),"&gt;="&amp;AM$6,INDIRECT($F$1&amp;dbP!$D$2&amp;":"&amp;dbP!$D$2),"&lt;="&amp;AM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N115" s="1">
        <f ca="1">SUMIFS(INDIRECT($F$1&amp;$F115&amp;":"&amp;$F115),INDIRECT($F$1&amp;dbP!$D$2&amp;":"&amp;dbP!$D$2),"&gt;="&amp;AN$6,INDIRECT($F$1&amp;dbP!$D$2&amp;":"&amp;dbP!$D$2),"&lt;="&amp;AN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O115" s="1">
        <f ca="1">SUMIFS(INDIRECT($F$1&amp;$F115&amp;":"&amp;$F115),INDIRECT($F$1&amp;dbP!$D$2&amp;":"&amp;dbP!$D$2),"&gt;="&amp;AO$6,INDIRECT($F$1&amp;dbP!$D$2&amp;":"&amp;dbP!$D$2),"&lt;="&amp;AO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P115" s="1">
        <f ca="1">SUMIFS(INDIRECT($F$1&amp;$F115&amp;":"&amp;$F115),INDIRECT($F$1&amp;dbP!$D$2&amp;":"&amp;dbP!$D$2),"&gt;="&amp;AP$6,INDIRECT($F$1&amp;dbP!$D$2&amp;":"&amp;dbP!$D$2),"&lt;="&amp;AP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Q115" s="1">
        <f ca="1">SUMIFS(INDIRECT($F$1&amp;$F115&amp;":"&amp;$F115),INDIRECT($F$1&amp;dbP!$D$2&amp;":"&amp;dbP!$D$2),"&gt;="&amp;AQ$6,INDIRECT($F$1&amp;dbP!$D$2&amp;":"&amp;dbP!$D$2),"&lt;="&amp;AQ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R115" s="1">
        <f ca="1">SUMIFS(INDIRECT($F$1&amp;$F115&amp;":"&amp;$F115),INDIRECT($F$1&amp;dbP!$D$2&amp;":"&amp;dbP!$D$2),"&gt;="&amp;AR$6,INDIRECT($F$1&amp;dbP!$D$2&amp;":"&amp;dbP!$D$2),"&lt;="&amp;AR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S115" s="1">
        <f ca="1">SUMIFS(INDIRECT($F$1&amp;$F115&amp;":"&amp;$F115),INDIRECT($F$1&amp;dbP!$D$2&amp;":"&amp;dbP!$D$2),"&gt;="&amp;AS$6,INDIRECT($F$1&amp;dbP!$D$2&amp;":"&amp;dbP!$D$2),"&lt;="&amp;AS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T115" s="1">
        <f ca="1">SUMIFS(INDIRECT($F$1&amp;$F115&amp;":"&amp;$F115),INDIRECT($F$1&amp;dbP!$D$2&amp;":"&amp;dbP!$D$2),"&gt;="&amp;AT$6,INDIRECT($F$1&amp;dbP!$D$2&amp;":"&amp;dbP!$D$2),"&lt;="&amp;AT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U115" s="1">
        <f ca="1">SUMIFS(INDIRECT($F$1&amp;$F115&amp;":"&amp;$F115),INDIRECT($F$1&amp;dbP!$D$2&amp;":"&amp;dbP!$D$2),"&gt;="&amp;AU$6,INDIRECT($F$1&amp;dbP!$D$2&amp;":"&amp;dbP!$D$2),"&lt;="&amp;AU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V115" s="1">
        <f ca="1">SUMIFS(INDIRECT($F$1&amp;$F115&amp;":"&amp;$F115),INDIRECT($F$1&amp;dbP!$D$2&amp;":"&amp;dbP!$D$2),"&gt;="&amp;AV$6,INDIRECT($F$1&amp;dbP!$D$2&amp;":"&amp;dbP!$D$2),"&lt;="&amp;AV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W115" s="1">
        <f ca="1">SUMIFS(INDIRECT($F$1&amp;$F115&amp;":"&amp;$F115),INDIRECT($F$1&amp;dbP!$D$2&amp;":"&amp;dbP!$D$2),"&gt;="&amp;AW$6,INDIRECT($F$1&amp;dbP!$D$2&amp;":"&amp;dbP!$D$2),"&lt;="&amp;AW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X115" s="1">
        <f ca="1">SUMIFS(INDIRECT($F$1&amp;$F115&amp;":"&amp;$F115),INDIRECT($F$1&amp;dbP!$D$2&amp;":"&amp;dbP!$D$2),"&gt;="&amp;AX$6,INDIRECT($F$1&amp;dbP!$D$2&amp;":"&amp;dbP!$D$2),"&lt;="&amp;AX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Y115" s="1">
        <f ca="1">SUMIFS(INDIRECT($F$1&amp;$F115&amp;":"&amp;$F115),INDIRECT($F$1&amp;dbP!$D$2&amp;":"&amp;dbP!$D$2),"&gt;="&amp;AY$6,INDIRECT($F$1&amp;dbP!$D$2&amp;":"&amp;dbP!$D$2),"&lt;="&amp;AY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Z115" s="1">
        <f ca="1">SUMIFS(INDIRECT($F$1&amp;$F115&amp;":"&amp;$F115),INDIRECT($F$1&amp;dbP!$D$2&amp;":"&amp;dbP!$D$2),"&gt;="&amp;AZ$6,INDIRECT($F$1&amp;dbP!$D$2&amp;":"&amp;dbP!$D$2),"&lt;="&amp;AZ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BA115" s="1">
        <f ca="1">SUMIFS(INDIRECT($F$1&amp;$F115&amp;":"&amp;$F115),INDIRECT($F$1&amp;dbP!$D$2&amp;":"&amp;dbP!$D$2),"&gt;="&amp;BA$6,INDIRECT($F$1&amp;dbP!$D$2&amp;":"&amp;dbP!$D$2),"&lt;="&amp;BA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BB115" s="1">
        <f ca="1">SUMIFS(INDIRECT($F$1&amp;$F115&amp;":"&amp;$F115),INDIRECT($F$1&amp;dbP!$D$2&amp;":"&amp;dbP!$D$2),"&gt;="&amp;BB$6,INDIRECT($F$1&amp;dbP!$D$2&amp;":"&amp;dbP!$D$2),"&lt;="&amp;BB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BC115" s="1">
        <f ca="1">SUMIFS(INDIRECT($F$1&amp;$F115&amp;":"&amp;$F115),INDIRECT($F$1&amp;dbP!$D$2&amp;":"&amp;dbP!$D$2),"&gt;="&amp;BC$6,INDIRECT($F$1&amp;dbP!$D$2&amp;":"&amp;dbP!$D$2),"&lt;="&amp;BC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BD115" s="1">
        <f ca="1">SUMIFS(INDIRECT($F$1&amp;$F115&amp;":"&amp;$F115),INDIRECT($F$1&amp;dbP!$D$2&amp;":"&amp;dbP!$D$2),"&gt;="&amp;BD$6,INDIRECT($F$1&amp;dbP!$D$2&amp;":"&amp;dbP!$D$2),"&lt;="&amp;BD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BE115" s="1">
        <f ca="1">SUMIFS(INDIRECT($F$1&amp;$F115&amp;":"&amp;$F115),INDIRECT($F$1&amp;dbP!$D$2&amp;":"&amp;dbP!$D$2),"&gt;="&amp;BE$6,INDIRECT($F$1&amp;dbP!$D$2&amp;":"&amp;dbP!$D$2),"&lt;="&amp;BE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</row>
    <row r="116" spans="1:57" x14ac:dyDescent="0.3">
      <c r="B116" s="1">
        <f>MAX(B$54:B115)+1</f>
        <v>77</v>
      </c>
      <c r="F116" s="1" t="str">
        <f ca="1">INDIRECT($B$1&amp;Items!H$2&amp;$B116)</f>
        <v>Y</v>
      </c>
      <c r="H116" s="13" t="str">
        <f ca="1">INDIRECT($B$1&amp;Items!E$2&amp;$B116)</f>
        <v>Начисление себестоимостных затрат</v>
      </c>
      <c r="I116" s="13" t="str">
        <f ca="1">IF(INDIRECT($B$1&amp;Items!F$2&amp;$B116)="",H116,INDIRECT($B$1&amp;Items!F$2&amp;$B116))</f>
        <v>Начисление затрат этапа-5 бизнес-процесса</v>
      </c>
      <c r="J116" s="1" t="str">
        <f ca="1">IF(INDIRECT($B$1&amp;Items!G$2&amp;$B116)="",IF(H116&lt;&gt;I116,"  "&amp;I116,I116),"    "&amp;INDIRECT($B$1&amp;Items!G$2&amp;$B116))</f>
        <v xml:space="preserve">    Затраты на доставку и продажу-7</v>
      </c>
      <c r="S116" s="1">
        <f ca="1">SUM($U116:INDIRECT(ADDRESS(ROW(),SUMIFS($1:$1,$5:$5,MAX($5:$5)))))</f>
        <v>0</v>
      </c>
      <c r="V116" s="1">
        <f ca="1">SUMIFS(INDIRECT($F$1&amp;$F116&amp;":"&amp;$F116),INDIRECT($F$1&amp;dbP!$D$2&amp;":"&amp;dbP!$D$2),"&gt;="&amp;V$6,INDIRECT($F$1&amp;dbP!$D$2&amp;":"&amp;dbP!$D$2),"&lt;="&amp;V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W116" s="1">
        <f ca="1">SUMIFS(INDIRECT($F$1&amp;$F116&amp;":"&amp;$F116),INDIRECT($F$1&amp;dbP!$D$2&amp;":"&amp;dbP!$D$2),"&gt;="&amp;W$6,INDIRECT($F$1&amp;dbP!$D$2&amp;":"&amp;dbP!$D$2),"&lt;="&amp;W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X116" s="1">
        <f ca="1">SUMIFS(INDIRECT($F$1&amp;$F116&amp;":"&amp;$F116),INDIRECT($F$1&amp;dbP!$D$2&amp;":"&amp;dbP!$D$2),"&gt;="&amp;X$6,INDIRECT($F$1&amp;dbP!$D$2&amp;":"&amp;dbP!$D$2),"&lt;="&amp;X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Y116" s="1">
        <f ca="1">SUMIFS(INDIRECT($F$1&amp;$F116&amp;":"&amp;$F116),INDIRECT($F$1&amp;dbP!$D$2&amp;":"&amp;dbP!$D$2),"&gt;="&amp;Y$6,INDIRECT($F$1&amp;dbP!$D$2&amp;":"&amp;dbP!$D$2),"&lt;="&amp;Y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Z116" s="1">
        <f ca="1">SUMIFS(INDIRECT($F$1&amp;$F116&amp;":"&amp;$F116),INDIRECT($F$1&amp;dbP!$D$2&amp;":"&amp;dbP!$D$2),"&gt;="&amp;Z$6,INDIRECT($F$1&amp;dbP!$D$2&amp;":"&amp;dbP!$D$2),"&lt;="&amp;Z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A116" s="1">
        <f ca="1">SUMIFS(INDIRECT($F$1&amp;$F116&amp;":"&amp;$F116),INDIRECT($F$1&amp;dbP!$D$2&amp;":"&amp;dbP!$D$2),"&gt;="&amp;AA$6,INDIRECT($F$1&amp;dbP!$D$2&amp;":"&amp;dbP!$D$2),"&lt;="&amp;AA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B116" s="1">
        <f ca="1">SUMIFS(INDIRECT($F$1&amp;$F116&amp;":"&amp;$F116),INDIRECT($F$1&amp;dbP!$D$2&amp;":"&amp;dbP!$D$2),"&gt;="&amp;AB$6,INDIRECT($F$1&amp;dbP!$D$2&amp;":"&amp;dbP!$D$2),"&lt;="&amp;AB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C116" s="1">
        <f ca="1">SUMIFS(INDIRECT($F$1&amp;$F116&amp;":"&amp;$F116),INDIRECT($F$1&amp;dbP!$D$2&amp;":"&amp;dbP!$D$2),"&gt;="&amp;AC$6,INDIRECT($F$1&amp;dbP!$D$2&amp;":"&amp;dbP!$D$2),"&lt;="&amp;AC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D116" s="1">
        <f ca="1">SUMIFS(INDIRECT($F$1&amp;$F116&amp;":"&amp;$F116),INDIRECT($F$1&amp;dbP!$D$2&amp;":"&amp;dbP!$D$2),"&gt;="&amp;AD$6,INDIRECT($F$1&amp;dbP!$D$2&amp;":"&amp;dbP!$D$2),"&lt;="&amp;AD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E116" s="1">
        <f ca="1">SUMIFS(INDIRECT($F$1&amp;$F116&amp;":"&amp;$F116),INDIRECT($F$1&amp;dbP!$D$2&amp;":"&amp;dbP!$D$2),"&gt;="&amp;AE$6,INDIRECT($F$1&amp;dbP!$D$2&amp;":"&amp;dbP!$D$2),"&lt;="&amp;AE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F116" s="1">
        <f ca="1">SUMIFS(INDIRECT($F$1&amp;$F116&amp;":"&amp;$F116),INDIRECT($F$1&amp;dbP!$D$2&amp;":"&amp;dbP!$D$2),"&gt;="&amp;AF$6,INDIRECT($F$1&amp;dbP!$D$2&amp;":"&amp;dbP!$D$2),"&lt;="&amp;AF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G116" s="1">
        <f ca="1">SUMIFS(INDIRECT($F$1&amp;$F116&amp;":"&amp;$F116),INDIRECT($F$1&amp;dbP!$D$2&amp;":"&amp;dbP!$D$2),"&gt;="&amp;AG$6,INDIRECT($F$1&amp;dbP!$D$2&amp;":"&amp;dbP!$D$2),"&lt;="&amp;AG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H116" s="1">
        <f ca="1">SUMIFS(INDIRECT($F$1&amp;$F116&amp;":"&amp;$F116),INDIRECT($F$1&amp;dbP!$D$2&amp;":"&amp;dbP!$D$2),"&gt;="&amp;AH$6,INDIRECT($F$1&amp;dbP!$D$2&amp;":"&amp;dbP!$D$2),"&lt;="&amp;AH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I116" s="1">
        <f ca="1">SUMIFS(INDIRECT($F$1&amp;$F116&amp;":"&amp;$F116),INDIRECT($F$1&amp;dbP!$D$2&amp;":"&amp;dbP!$D$2),"&gt;="&amp;AI$6,INDIRECT($F$1&amp;dbP!$D$2&amp;":"&amp;dbP!$D$2),"&lt;="&amp;AI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J116" s="1">
        <f ca="1">SUMIFS(INDIRECT($F$1&amp;$F116&amp;":"&amp;$F116),INDIRECT($F$1&amp;dbP!$D$2&amp;":"&amp;dbP!$D$2),"&gt;="&amp;AJ$6,INDIRECT($F$1&amp;dbP!$D$2&amp;":"&amp;dbP!$D$2),"&lt;="&amp;AJ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K116" s="1">
        <f ca="1">SUMIFS(INDIRECT($F$1&amp;$F116&amp;":"&amp;$F116),INDIRECT($F$1&amp;dbP!$D$2&amp;":"&amp;dbP!$D$2),"&gt;="&amp;AK$6,INDIRECT($F$1&amp;dbP!$D$2&amp;":"&amp;dbP!$D$2),"&lt;="&amp;AK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L116" s="1">
        <f ca="1">SUMIFS(INDIRECT($F$1&amp;$F116&amp;":"&amp;$F116),INDIRECT($F$1&amp;dbP!$D$2&amp;":"&amp;dbP!$D$2),"&gt;="&amp;AL$6,INDIRECT($F$1&amp;dbP!$D$2&amp;":"&amp;dbP!$D$2),"&lt;="&amp;AL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M116" s="1">
        <f ca="1">SUMIFS(INDIRECT($F$1&amp;$F116&amp;":"&amp;$F116),INDIRECT($F$1&amp;dbP!$D$2&amp;":"&amp;dbP!$D$2),"&gt;="&amp;AM$6,INDIRECT($F$1&amp;dbP!$D$2&amp;":"&amp;dbP!$D$2),"&lt;="&amp;AM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N116" s="1">
        <f ca="1">SUMIFS(INDIRECT($F$1&amp;$F116&amp;":"&amp;$F116),INDIRECT($F$1&amp;dbP!$D$2&amp;":"&amp;dbP!$D$2),"&gt;="&amp;AN$6,INDIRECT($F$1&amp;dbP!$D$2&amp;":"&amp;dbP!$D$2),"&lt;="&amp;AN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O116" s="1">
        <f ca="1">SUMIFS(INDIRECT($F$1&amp;$F116&amp;":"&amp;$F116),INDIRECT($F$1&amp;dbP!$D$2&amp;":"&amp;dbP!$D$2),"&gt;="&amp;AO$6,INDIRECT($F$1&amp;dbP!$D$2&amp;":"&amp;dbP!$D$2),"&lt;="&amp;AO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P116" s="1">
        <f ca="1">SUMIFS(INDIRECT($F$1&amp;$F116&amp;":"&amp;$F116),INDIRECT($F$1&amp;dbP!$D$2&amp;":"&amp;dbP!$D$2),"&gt;="&amp;AP$6,INDIRECT($F$1&amp;dbP!$D$2&amp;":"&amp;dbP!$D$2),"&lt;="&amp;AP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Q116" s="1">
        <f ca="1">SUMIFS(INDIRECT($F$1&amp;$F116&amp;":"&amp;$F116),INDIRECT($F$1&amp;dbP!$D$2&amp;":"&amp;dbP!$D$2),"&gt;="&amp;AQ$6,INDIRECT($F$1&amp;dbP!$D$2&amp;":"&amp;dbP!$D$2),"&lt;="&amp;AQ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R116" s="1">
        <f ca="1">SUMIFS(INDIRECT($F$1&amp;$F116&amp;":"&amp;$F116),INDIRECT($F$1&amp;dbP!$D$2&amp;":"&amp;dbP!$D$2),"&gt;="&amp;AR$6,INDIRECT($F$1&amp;dbP!$D$2&amp;":"&amp;dbP!$D$2),"&lt;="&amp;AR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S116" s="1">
        <f ca="1">SUMIFS(INDIRECT($F$1&amp;$F116&amp;":"&amp;$F116),INDIRECT($F$1&amp;dbP!$D$2&amp;":"&amp;dbP!$D$2),"&gt;="&amp;AS$6,INDIRECT($F$1&amp;dbP!$D$2&amp;":"&amp;dbP!$D$2),"&lt;="&amp;AS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T116" s="1">
        <f ca="1">SUMIFS(INDIRECT($F$1&amp;$F116&amp;":"&amp;$F116),INDIRECT($F$1&amp;dbP!$D$2&amp;":"&amp;dbP!$D$2),"&gt;="&amp;AT$6,INDIRECT($F$1&amp;dbP!$D$2&amp;":"&amp;dbP!$D$2),"&lt;="&amp;AT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U116" s="1">
        <f ca="1">SUMIFS(INDIRECT($F$1&amp;$F116&amp;":"&amp;$F116),INDIRECT($F$1&amp;dbP!$D$2&amp;":"&amp;dbP!$D$2),"&gt;="&amp;AU$6,INDIRECT($F$1&amp;dbP!$D$2&amp;":"&amp;dbP!$D$2),"&lt;="&amp;AU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V116" s="1">
        <f ca="1">SUMIFS(INDIRECT($F$1&amp;$F116&amp;":"&amp;$F116),INDIRECT($F$1&amp;dbP!$D$2&amp;":"&amp;dbP!$D$2),"&gt;="&amp;AV$6,INDIRECT($F$1&amp;dbP!$D$2&amp;":"&amp;dbP!$D$2),"&lt;="&amp;AV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W116" s="1">
        <f ca="1">SUMIFS(INDIRECT($F$1&amp;$F116&amp;":"&amp;$F116),INDIRECT($F$1&amp;dbP!$D$2&amp;":"&amp;dbP!$D$2),"&gt;="&amp;AW$6,INDIRECT($F$1&amp;dbP!$D$2&amp;":"&amp;dbP!$D$2),"&lt;="&amp;AW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X116" s="1">
        <f ca="1">SUMIFS(INDIRECT($F$1&amp;$F116&amp;":"&amp;$F116),INDIRECT($F$1&amp;dbP!$D$2&amp;":"&amp;dbP!$D$2),"&gt;="&amp;AX$6,INDIRECT($F$1&amp;dbP!$D$2&amp;":"&amp;dbP!$D$2),"&lt;="&amp;AX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Y116" s="1">
        <f ca="1">SUMIFS(INDIRECT($F$1&amp;$F116&amp;":"&amp;$F116),INDIRECT($F$1&amp;dbP!$D$2&amp;":"&amp;dbP!$D$2),"&gt;="&amp;AY$6,INDIRECT($F$1&amp;dbP!$D$2&amp;":"&amp;dbP!$D$2),"&lt;="&amp;AY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Z116" s="1">
        <f ca="1">SUMIFS(INDIRECT($F$1&amp;$F116&amp;":"&amp;$F116),INDIRECT($F$1&amp;dbP!$D$2&amp;":"&amp;dbP!$D$2),"&gt;="&amp;AZ$6,INDIRECT($F$1&amp;dbP!$D$2&amp;":"&amp;dbP!$D$2),"&lt;="&amp;AZ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BA116" s="1">
        <f ca="1">SUMIFS(INDIRECT($F$1&amp;$F116&amp;":"&amp;$F116),INDIRECT($F$1&amp;dbP!$D$2&amp;":"&amp;dbP!$D$2),"&gt;="&amp;BA$6,INDIRECT($F$1&amp;dbP!$D$2&amp;":"&amp;dbP!$D$2),"&lt;="&amp;BA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BB116" s="1">
        <f ca="1">SUMIFS(INDIRECT($F$1&amp;$F116&amp;":"&amp;$F116),INDIRECT($F$1&amp;dbP!$D$2&amp;":"&amp;dbP!$D$2),"&gt;="&amp;BB$6,INDIRECT($F$1&amp;dbP!$D$2&amp;":"&amp;dbP!$D$2),"&lt;="&amp;BB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BC116" s="1">
        <f ca="1">SUMIFS(INDIRECT($F$1&amp;$F116&amp;":"&amp;$F116),INDIRECT($F$1&amp;dbP!$D$2&amp;":"&amp;dbP!$D$2),"&gt;="&amp;BC$6,INDIRECT($F$1&amp;dbP!$D$2&amp;":"&amp;dbP!$D$2),"&lt;="&amp;BC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BD116" s="1">
        <f ca="1">SUMIFS(INDIRECT($F$1&amp;$F116&amp;":"&amp;$F116),INDIRECT($F$1&amp;dbP!$D$2&amp;":"&amp;dbP!$D$2),"&gt;="&amp;BD$6,INDIRECT($F$1&amp;dbP!$D$2&amp;":"&amp;dbP!$D$2),"&lt;="&amp;BD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BE116" s="1">
        <f ca="1">SUMIFS(INDIRECT($F$1&amp;$F116&amp;":"&amp;$F116),INDIRECT($F$1&amp;dbP!$D$2&amp;":"&amp;dbP!$D$2),"&gt;="&amp;BE$6,INDIRECT($F$1&amp;dbP!$D$2&amp;":"&amp;dbP!$D$2),"&lt;="&amp;BE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</row>
    <row r="117" spans="1:57" x14ac:dyDescent="0.3">
      <c r="B117" s="1">
        <f>MAX(B$54:B116)+1</f>
        <v>78</v>
      </c>
      <c r="F117" s="1" t="str">
        <f ca="1">INDIRECT($B$1&amp;Items!H$2&amp;$B117)</f>
        <v>Y</v>
      </c>
      <c r="H117" s="13" t="str">
        <f ca="1">INDIRECT($B$1&amp;Items!E$2&amp;$B117)</f>
        <v>Начисление себестоимостных затрат</v>
      </c>
      <c r="I117" s="13" t="str">
        <f ca="1">IF(INDIRECT($B$1&amp;Items!F$2&amp;$B117)="",H117,INDIRECT($B$1&amp;Items!F$2&amp;$B117))</f>
        <v>Начисление затрат этапа-5 бизнес-процесса</v>
      </c>
      <c r="J117" s="1" t="str">
        <f ca="1">IF(INDIRECT($B$1&amp;Items!G$2&amp;$B117)="",IF(H117&lt;&gt;I117,"  "&amp;I117,I117),"    "&amp;INDIRECT($B$1&amp;Items!G$2&amp;$B117))</f>
        <v xml:space="preserve">    Затраты на доставку и продажу-8</v>
      </c>
      <c r="S117" s="1">
        <f ca="1">SUM($U117:INDIRECT(ADDRESS(ROW(),SUMIFS($1:$1,$5:$5,MAX($5:$5)))))</f>
        <v>0</v>
      </c>
      <c r="V117" s="1">
        <f ca="1">SUMIFS(INDIRECT($F$1&amp;$F117&amp;":"&amp;$F117),INDIRECT($F$1&amp;dbP!$D$2&amp;":"&amp;dbP!$D$2),"&gt;="&amp;V$6,INDIRECT($F$1&amp;dbP!$D$2&amp;":"&amp;dbP!$D$2),"&lt;="&amp;V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W117" s="1">
        <f ca="1">SUMIFS(INDIRECT($F$1&amp;$F117&amp;":"&amp;$F117),INDIRECT($F$1&amp;dbP!$D$2&amp;":"&amp;dbP!$D$2),"&gt;="&amp;W$6,INDIRECT($F$1&amp;dbP!$D$2&amp;":"&amp;dbP!$D$2),"&lt;="&amp;W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X117" s="1">
        <f ca="1">SUMIFS(INDIRECT($F$1&amp;$F117&amp;":"&amp;$F117),INDIRECT($F$1&amp;dbP!$D$2&amp;":"&amp;dbP!$D$2),"&gt;="&amp;X$6,INDIRECT($F$1&amp;dbP!$D$2&amp;":"&amp;dbP!$D$2),"&lt;="&amp;X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Y117" s="1">
        <f ca="1">SUMIFS(INDIRECT($F$1&amp;$F117&amp;":"&amp;$F117),INDIRECT($F$1&amp;dbP!$D$2&amp;":"&amp;dbP!$D$2),"&gt;="&amp;Y$6,INDIRECT($F$1&amp;dbP!$D$2&amp;":"&amp;dbP!$D$2),"&lt;="&amp;Y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Z117" s="1">
        <f ca="1">SUMIFS(INDIRECT($F$1&amp;$F117&amp;":"&amp;$F117),INDIRECT($F$1&amp;dbP!$D$2&amp;":"&amp;dbP!$D$2),"&gt;="&amp;Z$6,INDIRECT($F$1&amp;dbP!$D$2&amp;":"&amp;dbP!$D$2),"&lt;="&amp;Z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A117" s="1">
        <f ca="1">SUMIFS(INDIRECT($F$1&amp;$F117&amp;":"&amp;$F117),INDIRECT($F$1&amp;dbP!$D$2&amp;":"&amp;dbP!$D$2),"&gt;="&amp;AA$6,INDIRECT($F$1&amp;dbP!$D$2&amp;":"&amp;dbP!$D$2),"&lt;="&amp;AA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B117" s="1">
        <f ca="1">SUMIFS(INDIRECT($F$1&amp;$F117&amp;":"&amp;$F117),INDIRECT($F$1&amp;dbP!$D$2&amp;":"&amp;dbP!$D$2),"&gt;="&amp;AB$6,INDIRECT($F$1&amp;dbP!$D$2&amp;":"&amp;dbP!$D$2),"&lt;="&amp;AB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C117" s="1">
        <f ca="1">SUMIFS(INDIRECT($F$1&amp;$F117&amp;":"&amp;$F117),INDIRECT($F$1&amp;dbP!$D$2&amp;":"&amp;dbP!$D$2),"&gt;="&amp;AC$6,INDIRECT($F$1&amp;dbP!$D$2&amp;":"&amp;dbP!$D$2),"&lt;="&amp;AC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D117" s="1">
        <f ca="1">SUMIFS(INDIRECT($F$1&amp;$F117&amp;":"&amp;$F117),INDIRECT($F$1&amp;dbP!$D$2&amp;":"&amp;dbP!$D$2),"&gt;="&amp;AD$6,INDIRECT($F$1&amp;dbP!$D$2&amp;":"&amp;dbP!$D$2),"&lt;="&amp;AD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E117" s="1">
        <f ca="1">SUMIFS(INDIRECT($F$1&amp;$F117&amp;":"&amp;$F117),INDIRECT($F$1&amp;dbP!$D$2&amp;":"&amp;dbP!$D$2),"&gt;="&amp;AE$6,INDIRECT($F$1&amp;dbP!$D$2&amp;":"&amp;dbP!$D$2),"&lt;="&amp;AE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F117" s="1">
        <f ca="1">SUMIFS(INDIRECT($F$1&amp;$F117&amp;":"&amp;$F117),INDIRECT($F$1&amp;dbP!$D$2&amp;":"&amp;dbP!$D$2),"&gt;="&amp;AF$6,INDIRECT($F$1&amp;dbP!$D$2&amp;":"&amp;dbP!$D$2),"&lt;="&amp;AF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G117" s="1">
        <f ca="1">SUMIFS(INDIRECT($F$1&amp;$F117&amp;":"&amp;$F117),INDIRECT($F$1&amp;dbP!$D$2&amp;":"&amp;dbP!$D$2),"&gt;="&amp;AG$6,INDIRECT($F$1&amp;dbP!$D$2&amp;":"&amp;dbP!$D$2),"&lt;="&amp;AG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H117" s="1">
        <f ca="1">SUMIFS(INDIRECT($F$1&amp;$F117&amp;":"&amp;$F117),INDIRECT($F$1&amp;dbP!$D$2&amp;":"&amp;dbP!$D$2),"&gt;="&amp;AH$6,INDIRECT($F$1&amp;dbP!$D$2&amp;":"&amp;dbP!$D$2),"&lt;="&amp;AH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I117" s="1">
        <f ca="1">SUMIFS(INDIRECT($F$1&amp;$F117&amp;":"&amp;$F117),INDIRECT($F$1&amp;dbP!$D$2&amp;":"&amp;dbP!$D$2),"&gt;="&amp;AI$6,INDIRECT($F$1&amp;dbP!$D$2&amp;":"&amp;dbP!$D$2),"&lt;="&amp;AI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J117" s="1">
        <f ca="1">SUMIFS(INDIRECT($F$1&amp;$F117&amp;":"&amp;$F117),INDIRECT($F$1&amp;dbP!$D$2&amp;":"&amp;dbP!$D$2),"&gt;="&amp;AJ$6,INDIRECT($F$1&amp;dbP!$D$2&amp;":"&amp;dbP!$D$2),"&lt;="&amp;AJ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K117" s="1">
        <f ca="1">SUMIFS(INDIRECT($F$1&amp;$F117&amp;":"&amp;$F117),INDIRECT($F$1&amp;dbP!$D$2&amp;":"&amp;dbP!$D$2),"&gt;="&amp;AK$6,INDIRECT($F$1&amp;dbP!$D$2&amp;":"&amp;dbP!$D$2),"&lt;="&amp;AK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L117" s="1">
        <f ca="1">SUMIFS(INDIRECT($F$1&amp;$F117&amp;":"&amp;$F117),INDIRECT($F$1&amp;dbP!$D$2&amp;":"&amp;dbP!$D$2),"&gt;="&amp;AL$6,INDIRECT($F$1&amp;dbP!$D$2&amp;":"&amp;dbP!$D$2),"&lt;="&amp;AL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M117" s="1">
        <f ca="1">SUMIFS(INDIRECT($F$1&amp;$F117&amp;":"&amp;$F117),INDIRECT($F$1&amp;dbP!$D$2&amp;":"&amp;dbP!$D$2),"&gt;="&amp;AM$6,INDIRECT($F$1&amp;dbP!$D$2&amp;":"&amp;dbP!$D$2),"&lt;="&amp;AM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N117" s="1">
        <f ca="1">SUMIFS(INDIRECT($F$1&amp;$F117&amp;":"&amp;$F117),INDIRECT($F$1&amp;dbP!$D$2&amp;":"&amp;dbP!$D$2),"&gt;="&amp;AN$6,INDIRECT($F$1&amp;dbP!$D$2&amp;":"&amp;dbP!$D$2),"&lt;="&amp;AN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O117" s="1">
        <f ca="1">SUMIFS(INDIRECT($F$1&amp;$F117&amp;":"&amp;$F117),INDIRECT($F$1&amp;dbP!$D$2&amp;":"&amp;dbP!$D$2),"&gt;="&amp;AO$6,INDIRECT($F$1&amp;dbP!$D$2&amp;":"&amp;dbP!$D$2),"&lt;="&amp;AO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P117" s="1">
        <f ca="1">SUMIFS(INDIRECT($F$1&amp;$F117&amp;":"&amp;$F117),INDIRECT($F$1&amp;dbP!$D$2&amp;":"&amp;dbP!$D$2),"&gt;="&amp;AP$6,INDIRECT($F$1&amp;dbP!$D$2&amp;":"&amp;dbP!$D$2),"&lt;="&amp;AP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Q117" s="1">
        <f ca="1">SUMIFS(INDIRECT($F$1&amp;$F117&amp;":"&amp;$F117),INDIRECT($F$1&amp;dbP!$D$2&amp;":"&amp;dbP!$D$2),"&gt;="&amp;AQ$6,INDIRECT($F$1&amp;dbP!$D$2&amp;":"&amp;dbP!$D$2),"&lt;="&amp;AQ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R117" s="1">
        <f ca="1">SUMIFS(INDIRECT($F$1&amp;$F117&amp;":"&amp;$F117),INDIRECT($F$1&amp;dbP!$D$2&amp;":"&amp;dbP!$D$2),"&gt;="&amp;AR$6,INDIRECT($F$1&amp;dbP!$D$2&amp;":"&amp;dbP!$D$2),"&lt;="&amp;AR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S117" s="1">
        <f ca="1">SUMIFS(INDIRECT($F$1&amp;$F117&amp;":"&amp;$F117),INDIRECT($F$1&amp;dbP!$D$2&amp;":"&amp;dbP!$D$2),"&gt;="&amp;AS$6,INDIRECT($F$1&amp;dbP!$D$2&amp;":"&amp;dbP!$D$2),"&lt;="&amp;AS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T117" s="1">
        <f ca="1">SUMIFS(INDIRECT($F$1&amp;$F117&amp;":"&amp;$F117),INDIRECT($F$1&amp;dbP!$D$2&amp;":"&amp;dbP!$D$2),"&gt;="&amp;AT$6,INDIRECT($F$1&amp;dbP!$D$2&amp;":"&amp;dbP!$D$2),"&lt;="&amp;AT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U117" s="1">
        <f ca="1">SUMIFS(INDIRECT($F$1&amp;$F117&amp;":"&amp;$F117),INDIRECT($F$1&amp;dbP!$D$2&amp;":"&amp;dbP!$D$2),"&gt;="&amp;AU$6,INDIRECT($F$1&amp;dbP!$D$2&amp;":"&amp;dbP!$D$2),"&lt;="&amp;AU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V117" s="1">
        <f ca="1">SUMIFS(INDIRECT($F$1&amp;$F117&amp;":"&amp;$F117),INDIRECT($F$1&amp;dbP!$D$2&amp;":"&amp;dbP!$D$2),"&gt;="&amp;AV$6,INDIRECT($F$1&amp;dbP!$D$2&amp;":"&amp;dbP!$D$2),"&lt;="&amp;AV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W117" s="1">
        <f ca="1">SUMIFS(INDIRECT($F$1&amp;$F117&amp;":"&amp;$F117),INDIRECT($F$1&amp;dbP!$D$2&amp;":"&amp;dbP!$D$2),"&gt;="&amp;AW$6,INDIRECT($F$1&amp;dbP!$D$2&amp;":"&amp;dbP!$D$2),"&lt;="&amp;AW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X117" s="1">
        <f ca="1">SUMIFS(INDIRECT($F$1&amp;$F117&amp;":"&amp;$F117),INDIRECT($F$1&amp;dbP!$D$2&amp;":"&amp;dbP!$D$2),"&gt;="&amp;AX$6,INDIRECT($F$1&amp;dbP!$D$2&amp;":"&amp;dbP!$D$2),"&lt;="&amp;AX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Y117" s="1">
        <f ca="1">SUMIFS(INDIRECT($F$1&amp;$F117&amp;":"&amp;$F117),INDIRECT($F$1&amp;dbP!$D$2&amp;":"&amp;dbP!$D$2),"&gt;="&amp;AY$6,INDIRECT($F$1&amp;dbP!$D$2&amp;":"&amp;dbP!$D$2),"&lt;="&amp;AY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Z117" s="1">
        <f ca="1">SUMIFS(INDIRECT($F$1&amp;$F117&amp;":"&amp;$F117),INDIRECT($F$1&amp;dbP!$D$2&amp;":"&amp;dbP!$D$2),"&gt;="&amp;AZ$6,INDIRECT($F$1&amp;dbP!$D$2&amp;":"&amp;dbP!$D$2),"&lt;="&amp;AZ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BA117" s="1">
        <f ca="1">SUMIFS(INDIRECT($F$1&amp;$F117&amp;":"&amp;$F117),INDIRECT($F$1&amp;dbP!$D$2&amp;":"&amp;dbP!$D$2),"&gt;="&amp;BA$6,INDIRECT($F$1&amp;dbP!$D$2&amp;":"&amp;dbP!$D$2),"&lt;="&amp;BA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BB117" s="1">
        <f ca="1">SUMIFS(INDIRECT($F$1&amp;$F117&amp;":"&amp;$F117),INDIRECT($F$1&amp;dbP!$D$2&amp;":"&amp;dbP!$D$2),"&gt;="&amp;BB$6,INDIRECT($F$1&amp;dbP!$D$2&amp;":"&amp;dbP!$D$2),"&lt;="&amp;BB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BC117" s="1">
        <f ca="1">SUMIFS(INDIRECT($F$1&amp;$F117&amp;":"&amp;$F117),INDIRECT($F$1&amp;dbP!$D$2&amp;":"&amp;dbP!$D$2),"&gt;="&amp;BC$6,INDIRECT($F$1&amp;dbP!$D$2&amp;":"&amp;dbP!$D$2),"&lt;="&amp;BC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BD117" s="1">
        <f ca="1">SUMIFS(INDIRECT($F$1&amp;$F117&amp;":"&amp;$F117),INDIRECT($F$1&amp;dbP!$D$2&amp;":"&amp;dbP!$D$2),"&gt;="&amp;BD$6,INDIRECT($F$1&amp;dbP!$D$2&amp;":"&amp;dbP!$D$2),"&lt;="&amp;BD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BE117" s="1">
        <f ca="1">SUMIFS(INDIRECT($F$1&amp;$F117&amp;":"&amp;$F117),INDIRECT($F$1&amp;dbP!$D$2&amp;":"&amp;dbP!$D$2),"&gt;="&amp;BE$6,INDIRECT($F$1&amp;dbP!$D$2&amp;":"&amp;dbP!$D$2),"&lt;="&amp;BE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</row>
    <row r="118" spans="1:57" x14ac:dyDescent="0.3">
      <c r="B118" s="1">
        <f>MAX(B$54:B117)+1</f>
        <v>79</v>
      </c>
      <c r="F118" s="1" t="str">
        <f ca="1">INDIRECT($B$1&amp;Items!H$2&amp;$B118)</f>
        <v>Y</v>
      </c>
      <c r="H118" s="13" t="str">
        <f ca="1">INDIRECT($B$1&amp;Items!E$2&amp;$B118)</f>
        <v>Начисление себестоимостных затрат</v>
      </c>
      <c r="I118" s="13" t="str">
        <f ca="1">IF(INDIRECT($B$1&amp;Items!F$2&amp;$B118)="",H118,INDIRECT($B$1&amp;Items!F$2&amp;$B118))</f>
        <v>Начисление затрат этапа-5 бизнес-процесса</v>
      </c>
      <c r="J118" s="1" t="str">
        <f ca="1">IF(INDIRECT($B$1&amp;Items!G$2&amp;$B118)="",IF(H118&lt;&gt;I118,"  "&amp;I118,I118),"    "&amp;INDIRECT($B$1&amp;Items!G$2&amp;$B118))</f>
        <v xml:space="preserve">    Затраты на доставку и продажу-9</v>
      </c>
      <c r="S118" s="1">
        <f ca="1">SUM($U118:INDIRECT(ADDRESS(ROW(),SUMIFS($1:$1,$5:$5,MAX($5:$5)))))</f>
        <v>0</v>
      </c>
      <c r="V118" s="1">
        <f ca="1">SUMIFS(INDIRECT($F$1&amp;$F118&amp;":"&amp;$F118),INDIRECT($F$1&amp;dbP!$D$2&amp;":"&amp;dbP!$D$2),"&gt;="&amp;V$6,INDIRECT($F$1&amp;dbP!$D$2&amp;":"&amp;dbP!$D$2),"&lt;="&amp;V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W118" s="1">
        <f ca="1">SUMIFS(INDIRECT($F$1&amp;$F118&amp;":"&amp;$F118),INDIRECT($F$1&amp;dbP!$D$2&amp;":"&amp;dbP!$D$2),"&gt;="&amp;W$6,INDIRECT($F$1&amp;dbP!$D$2&amp;":"&amp;dbP!$D$2),"&lt;="&amp;W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X118" s="1">
        <f ca="1">SUMIFS(INDIRECT($F$1&amp;$F118&amp;":"&amp;$F118),INDIRECT($F$1&amp;dbP!$D$2&amp;":"&amp;dbP!$D$2),"&gt;="&amp;X$6,INDIRECT($F$1&amp;dbP!$D$2&amp;":"&amp;dbP!$D$2),"&lt;="&amp;X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Y118" s="1">
        <f ca="1">SUMIFS(INDIRECT($F$1&amp;$F118&amp;":"&amp;$F118),INDIRECT($F$1&amp;dbP!$D$2&amp;":"&amp;dbP!$D$2),"&gt;="&amp;Y$6,INDIRECT($F$1&amp;dbP!$D$2&amp;":"&amp;dbP!$D$2),"&lt;="&amp;Y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Z118" s="1">
        <f ca="1">SUMIFS(INDIRECT($F$1&amp;$F118&amp;":"&amp;$F118),INDIRECT($F$1&amp;dbP!$D$2&amp;":"&amp;dbP!$D$2),"&gt;="&amp;Z$6,INDIRECT($F$1&amp;dbP!$D$2&amp;":"&amp;dbP!$D$2),"&lt;="&amp;Z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A118" s="1">
        <f ca="1">SUMIFS(INDIRECT($F$1&amp;$F118&amp;":"&amp;$F118),INDIRECT($F$1&amp;dbP!$D$2&amp;":"&amp;dbP!$D$2),"&gt;="&amp;AA$6,INDIRECT($F$1&amp;dbP!$D$2&amp;":"&amp;dbP!$D$2),"&lt;="&amp;AA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B118" s="1">
        <f ca="1">SUMIFS(INDIRECT($F$1&amp;$F118&amp;":"&amp;$F118),INDIRECT($F$1&amp;dbP!$D$2&amp;":"&amp;dbP!$D$2),"&gt;="&amp;AB$6,INDIRECT($F$1&amp;dbP!$D$2&amp;":"&amp;dbP!$D$2),"&lt;="&amp;AB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C118" s="1">
        <f ca="1">SUMIFS(INDIRECT($F$1&amp;$F118&amp;":"&amp;$F118),INDIRECT($F$1&amp;dbP!$D$2&amp;":"&amp;dbP!$D$2),"&gt;="&amp;AC$6,INDIRECT($F$1&amp;dbP!$D$2&amp;":"&amp;dbP!$D$2),"&lt;="&amp;AC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D118" s="1">
        <f ca="1">SUMIFS(INDIRECT($F$1&amp;$F118&amp;":"&amp;$F118),INDIRECT($F$1&amp;dbP!$D$2&amp;":"&amp;dbP!$D$2),"&gt;="&amp;AD$6,INDIRECT($F$1&amp;dbP!$D$2&amp;":"&amp;dbP!$D$2),"&lt;="&amp;AD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E118" s="1">
        <f ca="1">SUMIFS(INDIRECT($F$1&amp;$F118&amp;":"&amp;$F118),INDIRECT($F$1&amp;dbP!$D$2&amp;":"&amp;dbP!$D$2),"&gt;="&amp;AE$6,INDIRECT($F$1&amp;dbP!$D$2&amp;":"&amp;dbP!$D$2),"&lt;="&amp;AE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F118" s="1">
        <f ca="1">SUMIFS(INDIRECT($F$1&amp;$F118&amp;":"&amp;$F118),INDIRECT($F$1&amp;dbP!$D$2&amp;":"&amp;dbP!$D$2),"&gt;="&amp;AF$6,INDIRECT($F$1&amp;dbP!$D$2&amp;":"&amp;dbP!$D$2),"&lt;="&amp;AF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G118" s="1">
        <f ca="1">SUMIFS(INDIRECT($F$1&amp;$F118&amp;":"&amp;$F118),INDIRECT($F$1&amp;dbP!$D$2&amp;":"&amp;dbP!$D$2),"&gt;="&amp;AG$6,INDIRECT($F$1&amp;dbP!$D$2&amp;":"&amp;dbP!$D$2),"&lt;="&amp;AG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H118" s="1">
        <f ca="1">SUMIFS(INDIRECT($F$1&amp;$F118&amp;":"&amp;$F118),INDIRECT($F$1&amp;dbP!$D$2&amp;":"&amp;dbP!$D$2),"&gt;="&amp;AH$6,INDIRECT($F$1&amp;dbP!$D$2&amp;":"&amp;dbP!$D$2),"&lt;="&amp;AH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I118" s="1">
        <f ca="1">SUMIFS(INDIRECT($F$1&amp;$F118&amp;":"&amp;$F118),INDIRECT($F$1&amp;dbP!$D$2&amp;":"&amp;dbP!$D$2),"&gt;="&amp;AI$6,INDIRECT($F$1&amp;dbP!$D$2&amp;":"&amp;dbP!$D$2),"&lt;="&amp;AI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J118" s="1">
        <f ca="1">SUMIFS(INDIRECT($F$1&amp;$F118&amp;":"&amp;$F118),INDIRECT($F$1&amp;dbP!$D$2&amp;":"&amp;dbP!$D$2),"&gt;="&amp;AJ$6,INDIRECT($F$1&amp;dbP!$D$2&amp;":"&amp;dbP!$D$2),"&lt;="&amp;AJ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K118" s="1">
        <f ca="1">SUMIFS(INDIRECT($F$1&amp;$F118&amp;":"&amp;$F118),INDIRECT($F$1&amp;dbP!$D$2&amp;":"&amp;dbP!$D$2),"&gt;="&amp;AK$6,INDIRECT($F$1&amp;dbP!$D$2&amp;":"&amp;dbP!$D$2),"&lt;="&amp;AK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L118" s="1">
        <f ca="1">SUMIFS(INDIRECT($F$1&amp;$F118&amp;":"&amp;$F118),INDIRECT($F$1&amp;dbP!$D$2&amp;":"&amp;dbP!$D$2),"&gt;="&amp;AL$6,INDIRECT($F$1&amp;dbP!$D$2&amp;":"&amp;dbP!$D$2),"&lt;="&amp;AL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M118" s="1">
        <f ca="1">SUMIFS(INDIRECT($F$1&amp;$F118&amp;":"&amp;$F118),INDIRECT($F$1&amp;dbP!$D$2&amp;":"&amp;dbP!$D$2),"&gt;="&amp;AM$6,INDIRECT($F$1&amp;dbP!$D$2&amp;":"&amp;dbP!$D$2),"&lt;="&amp;AM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N118" s="1">
        <f ca="1">SUMIFS(INDIRECT($F$1&amp;$F118&amp;":"&amp;$F118),INDIRECT($F$1&amp;dbP!$D$2&amp;":"&amp;dbP!$D$2),"&gt;="&amp;AN$6,INDIRECT($F$1&amp;dbP!$D$2&amp;":"&amp;dbP!$D$2),"&lt;="&amp;AN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O118" s="1">
        <f ca="1">SUMIFS(INDIRECT($F$1&amp;$F118&amp;":"&amp;$F118),INDIRECT($F$1&amp;dbP!$D$2&amp;":"&amp;dbP!$D$2),"&gt;="&amp;AO$6,INDIRECT($F$1&amp;dbP!$D$2&amp;":"&amp;dbP!$D$2),"&lt;="&amp;AO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P118" s="1">
        <f ca="1">SUMIFS(INDIRECT($F$1&amp;$F118&amp;":"&amp;$F118),INDIRECT($F$1&amp;dbP!$D$2&amp;":"&amp;dbP!$D$2),"&gt;="&amp;AP$6,INDIRECT($F$1&amp;dbP!$D$2&amp;":"&amp;dbP!$D$2),"&lt;="&amp;AP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Q118" s="1">
        <f ca="1">SUMIFS(INDIRECT($F$1&amp;$F118&amp;":"&amp;$F118),INDIRECT($F$1&amp;dbP!$D$2&amp;":"&amp;dbP!$D$2),"&gt;="&amp;AQ$6,INDIRECT($F$1&amp;dbP!$D$2&amp;":"&amp;dbP!$D$2),"&lt;="&amp;AQ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R118" s="1">
        <f ca="1">SUMIFS(INDIRECT($F$1&amp;$F118&amp;":"&amp;$F118),INDIRECT($F$1&amp;dbP!$D$2&amp;":"&amp;dbP!$D$2),"&gt;="&amp;AR$6,INDIRECT($F$1&amp;dbP!$D$2&amp;":"&amp;dbP!$D$2),"&lt;="&amp;AR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S118" s="1">
        <f ca="1">SUMIFS(INDIRECT($F$1&amp;$F118&amp;":"&amp;$F118),INDIRECT($F$1&amp;dbP!$D$2&amp;":"&amp;dbP!$D$2),"&gt;="&amp;AS$6,INDIRECT($F$1&amp;dbP!$D$2&amp;":"&amp;dbP!$D$2),"&lt;="&amp;AS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T118" s="1">
        <f ca="1">SUMIFS(INDIRECT($F$1&amp;$F118&amp;":"&amp;$F118),INDIRECT($F$1&amp;dbP!$D$2&amp;":"&amp;dbP!$D$2),"&gt;="&amp;AT$6,INDIRECT($F$1&amp;dbP!$D$2&amp;":"&amp;dbP!$D$2),"&lt;="&amp;AT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U118" s="1">
        <f ca="1">SUMIFS(INDIRECT($F$1&amp;$F118&amp;":"&amp;$F118),INDIRECT($F$1&amp;dbP!$D$2&amp;":"&amp;dbP!$D$2),"&gt;="&amp;AU$6,INDIRECT($F$1&amp;dbP!$D$2&amp;":"&amp;dbP!$D$2),"&lt;="&amp;AU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V118" s="1">
        <f ca="1">SUMIFS(INDIRECT($F$1&amp;$F118&amp;":"&amp;$F118),INDIRECT($F$1&amp;dbP!$D$2&amp;":"&amp;dbP!$D$2),"&gt;="&amp;AV$6,INDIRECT($F$1&amp;dbP!$D$2&amp;":"&amp;dbP!$D$2),"&lt;="&amp;AV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W118" s="1">
        <f ca="1">SUMIFS(INDIRECT($F$1&amp;$F118&amp;":"&amp;$F118),INDIRECT($F$1&amp;dbP!$D$2&amp;":"&amp;dbP!$D$2),"&gt;="&amp;AW$6,INDIRECT($F$1&amp;dbP!$D$2&amp;":"&amp;dbP!$D$2),"&lt;="&amp;AW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X118" s="1">
        <f ca="1">SUMIFS(INDIRECT($F$1&amp;$F118&amp;":"&amp;$F118),INDIRECT($F$1&amp;dbP!$D$2&amp;":"&amp;dbP!$D$2),"&gt;="&amp;AX$6,INDIRECT($F$1&amp;dbP!$D$2&amp;":"&amp;dbP!$D$2),"&lt;="&amp;AX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Y118" s="1">
        <f ca="1">SUMIFS(INDIRECT($F$1&amp;$F118&amp;":"&amp;$F118),INDIRECT($F$1&amp;dbP!$D$2&amp;":"&amp;dbP!$D$2),"&gt;="&amp;AY$6,INDIRECT($F$1&amp;dbP!$D$2&amp;":"&amp;dbP!$D$2),"&lt;="&amp;AY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Z118" s="1">
        <f ca="1">SUMIFS(INDIRECT($F$1&amp;$F118&amp;":"&amp;$F118),INDIRECT($F$1&amp;dbP!$D$2&amp;":"&amp;dbP!$D$2),"&gt;="&amp;AZ$6,INDIRECT($F$1&amp;dbP!$D$2&amp;":"&amp;dbP!$D$2),"&lt;="&amp;AZ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BA118" s="1">
        <f ca="1">SUMIFS(INDIRECT($F$1&amp;$F118&amp;":"&amp;$F118),INDIRECT($F$1&amp;dbP!$D$2&amp;":"&amp;dbP!$D$2),"&gt;="&amp;BA$6,INDIRECT($F$1&amp;dbP!$D$2&amp;":"&amp;dbP!$D$2),"&lt;="&amp;BA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BB118" s="1">
        <f ca="1">SUMIFS(INDIRECT($F$1&amp;$F118&amp;":"&amp;$F118),INDIRECT($F$1&amp;dbP!$D$2&amp;":"&amp;dbP!$D$2),"&gt;="&amp;BB$6,INDIRECT($F$1&amp;dbP!$D$2&amp;":"&amp;dbP!$D$2),"&lt;="&amp;BB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BC118" s="1">
        <f ca="1">SUMIFS(INDIRECT($F$1&amp;$F118&amp;":"&amp;$F118),INDIRECT($F$1&amp;dbP!$D$2&amp;":"&amp;dbP!$D$2),"&gt;="&amp;BC$6,INDIRECT($F$1&amp;dbP!$D$2&amp;":"&amp;dbP!$D$2),"&lt;="&amp;BC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BD118" s="1">
        <f ca="1">SUMIFS(INDIRECT($F$1&amp;$F118&amp;":"&amp;$F118),INDIRECT($F$1&amp;dbP!$D$2&amp;":"&amp;dbP!$D$2),"&gt;="&amp;BD$6,INDIRECT($F$1&amp;dbP!$D$2&amp;":"&amp;dbP!$D$2),"&lt;="&amp;BD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BE118" s="1">
        <f ca="1">SUMIFS(INDIRECT($F$1&amp;$F118&amp;":"&amp;$F118),INDIRECT($F$1&amp;dbP!$D$2&amp;":"&amp;dbP!$D$2),"&gt;="&amp;BE$6,INDIRECT($F$1&amp;dbP!$D$2&amp;":"&amp;dbP!$D$2),"&lt;="&amp;BE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</row>
    <row r="119" spans="1:57" x14ac:dyDescent="0.3">
      <c r="B119" s="1">
        <f>MAX(B$54:B118)+1</f>
        <v>80</v>
      </c>
      <c r="F119" s="1" t="str">
        <f ca="1">INDIRECT($B$1&amp;Items!H$2&amp;$B119)</f>
        <v>Y</v>
      </c>
      <c r="H119" s="13" t="str">
        <f ca="1">INDIRECT($B$1&amp;Items!E$2&amp;$B119)</f>
        <v>Начисление себестоимостных затрат</v>
      </c>
      <c r="I119" s="13" t="str">
        <f ca="1">IF(INDIRECT($B$1&amp;Items!F$2&amp;$B119)="",H119,INDIRECT($B$1&amp;Items!F$2&amp;$B119))</f>
        <v>Начисление затрат этапа-5 бизнес-процесса</v>
      </c>
      <c r="J119" s="1" t="str">
        <f ca="1">IF(INDIRECT($B$1&amp;Items!G$2&amp;$B119)="",IF(H119&lt;&gt;I119,"  "&amp;I119,I119),"    "&amp;INDIRECT($B$1&amp;Items!G$2&amp;$B119))</f>
        <v xml:space="preserve">    Затраты на доставку и продажу-10</v>
      </c>
      <c r="S119" s="1">
        <f ca="1">SUM($U119:INDIRECT(ADDRESS(ROW(),SUMIFS($1:$1,$5:$5,MAX($5:$5)))))</f>
        <v>656805.24</v>
      </c>
      <c r="V119" s="1">
        <f ca="1">SUMIFS(INDIRECT($F$1&amp;$F119&amp;":"&amp;$F119),INDIRECT($F$1&amp;dbP!$D$2&amp;":"&amp;dbP!$D$2),"&gt;="&amp;V$6,INDIRECT($F$1&amp;dbP!$D$2&amp;":"&amp;dbP!$D$2),"&lt;="&amp;V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W119" s="1">
        <f ca="1">SUMIFS(INDIRECT($F$1&amp;$F119&amp;":"&amp;$F119),INDIRECT($F$1&amp;dbP!$D$2&amp;":"&amp;dbP!$D$2),"&gt;="&amp;W$6,INDIRECT($F$1&amp;dbP!$D$2&amp;":"&amp;dbP!$D$2),"&lt;="&amp;W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X119" s="1">
        <f ca="1">SUMIFS(INDIRECT($F$1&amp;$F119&amp;":"&amp;$F119),INDIRECT($F$1&amp;dbP!$D$2&amp;":"&amp;dbP!$D$2),"&gt;="&amp;X$6,INDIRECT($F$1&amp;dbP!$D$2&amp;":"&amp;dbP!$D$2),"&lt;="&amp;X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656805.24</v>
      </c>
      <c r="Y119" s="1">
        <f ca="1">SUMIFS(INDIRECT($F$1&amp;$F119&amp;":"&amp;$F119),INDIRECT($F$1&amp;dbP!$D$2&amp;":"&amp;dbP!$D$2),"&gt;="&amp;Y$6,INDIRECT($F$1&amp;dbP!$D$2&amp;":"&amp;dbP!$D$2),"&lt;="&amp;Y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Z119" s="1">
        <f ca="1">SUMIFS(INDIRECT($F$1&amp;$F119&amp;":"&amp;$F119),INDIRECT($F$1&amp;dbP!$D$2&amp;":"&amp;dbP!$D$2),"&gt;="&amp;Z$6,INDIRECT($F$1&amp;dbP!$D$2&amp;":"&amp;dbP!$D$2),"&lt;="&amp;Z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A119" s="1">
        <f ca="1">SUMIFS(INDIRECT($F$1&amp;$F119&amp;":"&amp;$F119),INDIRECT($F$1&amp;dbP!$D$2&amp;":"&amp;dbP!$D$2),"&gt;="&amp;AA$6,INDIRECT($F$1&amp;dbP!$D$2&amp;":"&amp;dbP!$D$2),"&lt;="&amp;AA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B119" s="1">
        <f ca="1">SUMIFS(INDIRECT($F$1&amp;$F119&amp;":"&amp;$F119),INDIRECT($F$1&amp;dbP!$D$2&amp;":"&amp;dbP!$D$2),"&gt;="&amp;AB$6,INDIRECT($F$1&amp;dbP!$D$2&amp;":"&amp;dbP!$D$2),"&lt;="&amp;AB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C119" s="1">
        <f ca="1">SUMIFS(INDIRECT($F$1&amp;$F119&amp;":"&amp;$F119),INDIRECT($F$1&amp;dbP!$D$2&amp;":"&amp;dbP!$D$2),"&gt;="&amp;AC$6,INDIRECT($F$1&amp;dbP!$D$2&amp;":"&amp;dbP!$D$2),"&lt;="&amp;AC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D119" s="1">
        <f ca="1">SUMIFS(INDIRECT($F$1&amp;$F119&amp;":"&amp;$F119),INDIRECT($F$1&amp;dbP!$D$2&amp;":"&amp;dbP!$D$2),"&gt;="&amp;AD$6,INDIRECT($F$1&amp;dbP!$D$2&amp;":"&amp;dbP!$D$2),"&lt;="&amp;AD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E119" s="1">
        <f ca="1">SUMIFS(INDIRECT($F$1&amp;$F119&amp;":"&amp;$F119),INDIRECT($F$1&amp;dbP!$D$2&amp;":"&amp;dbP!$D$2),"&gt;="&amp;AE$6,INDIRECT($F$1&amp;dbP!$D$2&amp;":"&amp;dbP!$D$2),"&lt;="&amp;AE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F119" s="1">
        <f ca="1">SUMIFS(INDIRECT($F$1&amp;$F119&amp;":"&amp;$F119),INDIRECT($F$1&amp;dbP!$D$2&amp;":"&amp;dbP!$D$2),"&gt;="&amp;AF$6,INDIRECT($F$1&amp;dbP!$D$2&amp;":"&amp;dbP!$D$2),"&lt;="&amp;AF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G119" s="1">
        <f ca="1">SUMIFS(INDIRECT($F$1&amp;$F119&amp;":"&amp;$F119),INDIRECT($F$1&amp;dbP!$D$2&amp;":"&amp;dbP!$D$2),"&gt;="&amp;AG$6,INDIRECT($F$1&amp;dbP!$D$2&amp;":"&amp;dbP!$D$2),"&lt;="&amp;AG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H119" s="1">
        <f ca="1">SUMIFS(INDIRECT($F$1&amp;$F119&amp;":"&amp;$F119),INDIRECT($F$1&amp;dbP!$D$2&amp;":"&amp;dbP!$D$2),"&gt;="&amp;AH$6,INDIRECT($F$1&amp;dbP!$D$2&amp;":"&amp;dbP!$D$2),"&lt;="&amp;AH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I119" s="1">
        <f ca="1">SUMIFS(INDIRECT($F$1&amp;$F119&amp;":"&amp;$F119),INDIRECT($F$1&amp;dbP!$D$2&amp;":"&amp;dbP!$D$2),"&gt;="&amp;AI$6,INDIRECT($F$1&amp;dbP!$D$2&amp;":"&amp;dbP!$D$2),"&lt;="&amp;AI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J119" s="1">
        <f ca="1">SUMIFS(INDIRECT($F$1&amp;$F119&amp;":"&amp;$F119),INDIRECT($F$1&amp;dbP!$D$2&amp;":"&amp;dbP!$D$2),"&gt;="&amp;AJ$6,INDIRECT($F$1&amp;dbP!$D$2&amp;":"&amp;dbP!$D$2),"&lt;="&amp;AJ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K119" s="1">
        <f ca="1">SUMIFS(INDIRECT($F$1&amp;$F119&amp;":"&amp;$F119),INDIRECT($F$1&amp;dbP!$D$2&amp;":"&amp;dbP!$D$2),"&gt;="&amp;AK$6,INDIRECT($F$1&amp;dbP!$D$2&amp;":"&amp;dbP!$D$2),"&lt;="&amp;AK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L119" s="1">
        <f ca="1">SUMIFS(INDIRECT($F$1&amp;$F119&amp;":"&amp;$F119),INDIRECT($F$1&amp;dbP!$D$2&amp;":"&amp;dbP!$D$2),"&gt;="&amp;AL$6,INDIRECT($F$1&amp;dbP!$D$2&amp;":"&amp;dbP!$D$2),"&lt;="&amp;AL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M119" s="1">
        <f ca="1">SUMIFS(INDIRECT($F$1&amp;$F119&amp;":"&amp;$F119),INDIRECT($F$1&amp;dbP!$D$2&amp;":"&amp;dbP!$D$2),"&gt;="&amp;AM$6,INDIRECT($F$1&amp;dbP!$D$2&amp;":"&amp;dbP!$D$2),"&lt;="&amp;AM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N119" s="1">
        <f ca="1">SUMIFS(INDIRECT($F$1&amp;$F119&amp;":"&amp;$F119),INDIRECT($F$1&amp;dbP!$D$2&amp;":"&amp;dbP!$D$2),"&gt;="&amp;AN$6,INDIRECT($F$1&amp;dbP!$D$2&amp;":"&amp;dbP!$D$2),"&lt;="&amp;AN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O119" s="1">
        <f ca="1">SUMIFS(INDIRECT($F$1&amp;$F119&amp;":"&amp;$F119),INDIRECT($F$1&amp;dbP!$D$2&amp;":"&amp;dbP!$D$2),"&gt;="&amp;AO$6,INDIRECT($F$1&amp;dbP!$D$2&amp;":"&amp;dbP!$D$2),"&lt;="&amp;AO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P119" s="1">
        <f ca="1">SUMIFS(INDIRECT($F$1&amp;$F119&amp;":"&amp;$F119),INDIRECT($F$1&amp;dbP!$D$2&amp;":"&amp;dbP!$D$2),"&gt;="&amp;AP$6,INDIRECT($F$1&amp;dbP!$D$2&amp;":"&amp;dbP!$D$2),"&lt;="&amp;AP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Q119" s="1">
        <f ca="1">SUMIFS(INDIRECT($F$1&amp;$F119&amp;":"&amp;$F119),INDIRECT($F$1&amp;dbP!$D$2&amp;":"&amp;dbP!$D$2),"&gt;="&amp;AQ$6,INDIRECT($F$1&amp;dbP!$D$2&amp;":"&amp;dbP!$D$2),"&lt;="&amp;AQ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R119" s="1">
        <f ca="1">SUMIFS(INDIRECT($F$1&amp;$F119&amp;":"&amp;$F119),INDIRECT($F$1&amp;dbP!$D$2&amp;":"&amp;dbP!$D$2),"&gt;="&amp;AR$6,INDIRECT($F$1&amp;dbP!$D$2&amp;":"&amp;dbP!$D$2),"&lt;="&amp;AR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S119" s="1">
        <f ca="1">SUMIFS(INDIRECT($F$1&amp;$F119&amp;":"&amp;$F119),INDIRECT($F$1&amp;dbP!$D$2&amp;":"&amp;dbP!$D$2),"&gt;="&amp;AS$6,INDIRECT($F$1&amp;dbP!$D$2&amp;":"&amp;dbP!$D$2),"&lt;="&amp;AS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T119" s="1">
        <f ca="1">SUMIFS(INDIRECT($F$1&amp;$F119&amp;":"&amp;$F119),INDIRECT($F$1&amp;dbP!$D$2&amp;":"&amp;dbP!$D$2),"&gt;="&amp;AT$6,INDIRECT($F$1&amp;dbP!$D$2&amp;":"&amp;dbP!$D$2),"&lt;="&amp;AT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U119" s="1">
        <f ca="1">SUMIFS(INDIRECT($F$1&amp;$F119&amp;":"&amp;$F119),INDIRECT($F$1&amp;dbP!$D$2&amp;":"&amp;dbP!$D$2),"&gt;="&amp;AU$6,INDIRECT($F$1&amp;dbP!$D$2&amp;":"&amp;dbP!$D$2),"&lt;="&amp;AU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V119" s="1">
        <f ca="1">SUMIFS(INDIRECT($F$1&amp;$F119&amp;":"&amp;$F119),INDIRECT($F$1&amp;dbP!$D$2&amp;":"&amp;dbP!$D$2),"&gt;="&amp;AV$6,INDIRECT($F$1&amp;dbP!$D$2&amp;":"&amp;dbP!$D$2),"&lt;="&amp;AV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W119" s="1">
        <f ca="1">SUMIFS(INDIRECT($F$1&amp;$F119&amp;":"&amp;$F119),INDIRECT($F$1&amp;dbP!$D$2&amp;":"&amp;dbP!$D$2),"&gt;="&amp;AW$6,INDIRECT($F$1&amp;dbP!$D$2&amp;":"&amp;dbP!$D$2),"&lt;="&amp;AW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X119" s="1">
        <f ca="1">SUMIFS(INDIRECT($F$1&amp;$F119&amp;":"&amp;$F119),INDIRECT($F$1&amp;dbP!$D$2&amp;":"&amp;dbP!$D$2),"&gt;="&amp;AX$6,INDIRECT($F$1&amp;dbP!$D$2&amp;":"&amp;dbP!$D$2),"&lt;="&amp;AX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Y119" s="1">
        <f ca="1">SUMIFS(INDIRECT($F$1&amp;$F119&amp;":"&amp;$F119),INDIRECT($F$1&amp;dbP!$D$2&amp;":"&amp;dbP!$D$2),"&gt;="&amp;AY$6,INDIRECT($F$1&amp;dbP!$D$2&amp;":"&amp;dbP!$D$2),"&lt;="&amp;AY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Z119" s="1">
        <f ca="1">SUMIFS(INDIRECT($F$1&amp;$F119&amp;":"&amp;$F119),INDIRECT($F$1&amp;dbP!$D$2&amp;":"&amp;dbP!$D$2),"&gt;="&amp;AZ$6,INDIRECT($F$1&amp;dbP!$D$2&amp;":"&amp;dbP!$D$2),"&lt;="&amp;AZ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BA119" s="1">
        <f ca="1">SUMIFS(INDIRECT($F$1&amp;$F119&amp;":"&amp;$F119),INDIRECT($F$1&amp;dbP!$D$2&amp;":"&amp;dbP!$D$2),"&gt;="&amp;BA$6,INDIRECT($F$1&amp;dbP!$D$2&amp;":"&amp;dbP!$D$2),"&lt;="&amp;BA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BB119" s="1">
        <f ca="1">SUMIFS(INDIRECT($F$1&amp;$F119&amp;":"&amp;$F119),INDIRECT($F$1&amp;dbP!$D$2&amp;":"&amp;dbP!$D$2),"&gt;="&amp;BB$6,INDIRECT($F$1&amp;dbP!$D$2&amp;":"&amp;dbP!$D$2),"&lt;="&amp;BB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BC119" s="1">
        <f ca="1">SUMIFS(INDIRECT($F$1&amp;$F119&amp;":"&amp;$F119),INDIRECT($F$1&amp;dbP!$D$2&amp;":"&amp;dbP!$D$2),"&gt;="&amp;BC$6,INDIRECT($F$1&amp;dbP!$D$2&amp;":"&amp;dbP!$D$2),"&lt;="&amp;BC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BD119" s="1">
        <f ca="1">SUMIFS(INDIRECT($F$1&amp;$F119&amp;":"&amp;$F119),INDIRECT($F$1&amp;dbP!$D$2&amp;":"&amp;dbP!$D$2),"&gt;="&amp;BD$6,INDIRECT($F$1&amp;dbP!$D$2&amp;":"&amp;dbP!$D$2),"&lt;="&amp;BD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BE119" s="1">
        <f ca="1">SUMIFS(INDIRECT($F$1&amp;$F119&amp;":"&amp;$F119),INDIRECT($F$1&amp;dbP!$D$2&amp;":"&amp;dbP!$D$2),"&gt;="&amp;BE$6,INDIRECT($F$1&amp;dbP!$D$2&amp;":"&amp;dbP!$D$2),"&lt;="&amp;BE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</row>
    <row r="120" spans="1:57" ht="4.95" customHeight="1" x14ac:dyDescent="0.3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</row>
    <row r="122" spans="1:57" x14ac:dyDescent="0.3">
      <c r="H122" s="1" t="s">
        <v>151</v>
      </c>
    </row>
    <row r="124" spans="1:57" x14ac:dyDescent="0.3">
      <c r="B124" s="1">
        <f>ROW(Items!A9)</f>
        <v>9</v>
      </c>
      <c r="D124" s="1">
        <f ca="1">INDIRECT($B$1&amp;Items!T$2&amp;$B124)</f>
        <v>0</v>
      </c>
      <c r="F124" s="1" t="str">
        <f ca="1">INDIRECT($B$1&amp;Items!P$2&amp;$B124)</f>
        <v>Y</v>
      </c>
      <c r="H124" s="13" t="str">
        <f ca="1">INDIRECT($B$1&amp;Items!M$2&amp;$B124)</f>
        <v>Поступление ДС от продаж</v>
      </c>
      <c r="I124" s="13" t="str">
        <f ca="1">IF(INDIRECT($B$1&amp;Items!N$2&amp;$B124)="",H124,INDIRECT($B$1&amp;Items!N$2&amp;$B124))</f>
        <v>Поступление ДС от продаж</v>
      </c>
      <c r="J124" s="1" t="str">
        <f ca="1">IF(INDIRECT($B$1&amp;Items!O$2&amp;$B124)="",IF(H124&lt;&gt;I124,"  "&amp;I124,I124),"    "&amp;INDIRECT($B$1&amp;Items!O$2&amp;$B124))</f>
        <v>Поступление ДС от продаж</v>
      </c>
      <c r="S124" s="1">
        <f ca="1">SUM($U124:INDIRECT(ADDRESS(ROW(),SUMIFS($1:$1,$5:$5,MAX($5:$5)))))</f>
        <v>13560646.130083214</v>
      </c>
      <c r="V124" s="1">
        <f ca="1">SUMIFS(INDIRECT($F$1&amp;$F124&amp;":"&amp;$F124),INDIRECT($F$1&amp;dbP!$D$2&amp;":"&amp;dbP!$D$2),"&gt;="&amp;V$6,INDIRECT($F$1&amp;dbP!$D$2&amp;":"&amp;dbP!$D$2),"&lt;="&amp;V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W124" s="1">
        <f ca="1">SUMIFS(INDIRECT($F$1&amp;$F124&amp;":"&amp;$F124),INDIRECT($F$1&amp;dbP!$D$2&amp;":"&amp;dbP!$D$2),"&gt;="&amp;W$6,INDIRECT($F$1&amp;dbP!$D$2&amp;":"&amp;dbP!$D$2),"&lt;="&amp;W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X124" s="1">
        <f ca="1">SUMIFS(INDIRECT($F$1&amp;$F124&amp;":"&amp;$F124),INDIRECT($F$1&amp;dbP!$D$2&amp;":"&amp;dbP!$D$2),"&gt;="&amp;X$6,INDIRECT($F$1&amp;dbP!$D$2&amp;":"&amp;dbP!$D$2),"&lt;="&amp;X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3928235.7393302638</v>
      </c>
      <c r="Y124" s="1">
        <f ca="1">SUMIFS(INDIRECT($F$1&amp;$F124&amp;":"&amp;$F124),INDIRECT($F$1&amp;dbP!$D$2&amp;":"&amp;dbP!$D$2),"&gt;="&amp;Y$6,INDIRECT($F$1&amp;dbP!$D$2&amp;":"&amp;dbP!$D$2),"&lt;="&amp;Y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Z124" s="1">
        <f ca="1">SUMIFS(INDIRECT($F$1&amp;$F124&amp;":"&amp;$F124),INDIRECT($F$1&amp;dbP!$D$2&amp;":"&amp;dbP!$D$2),"&gt;="&amp;Z$6,INDIRECT($F$1&amp;dbP!$D$2&amp;":"&amp;dbP!$D$2),"&lt;="&amp;Z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9632410.3907529507</v>
      </c>
      <c r="AA124" s="1">
        <f ca="1">SUMIFS(INDIRECT($F$1&amp;$F124&amp;":"&amp;$F124),INDIRECT($F$1&amp;dbP!$D$2&amp;":"&amp;dbP!$D$2),"&gt;="&amp;AA$6,INDIRECT($F$1&amp;dbP!$D$2&amp;":"&amp;dbP!$D$2),"&lt;="&amp;AA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B124" s="1">
        <f ca="1">SUMIFS(INDIRECT($F$1&amp;$F124&amp;":"&amp;$F124),INDIRECT($F$1&amp;dbP!$D$2&amp;":"&amp;dbP!$D$2),"&gt;="&amp;AB$6,INDIRECT($F$1&amp;dbP!$D$2&amp;":"&amp;dbP!$D$2),"&lt;="&amp;AB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C124" s="1">
        <f ca="1">SUMIFS(INDIRECT($F$1&amp;$F124&amp;":"&amp;$F124),INDIRECT($F$1&amp;dbP!$D$2&amp;":"&amp;dbP!$D$2),"&gt;="&amp;AC$6,INDIRECT($F$1&amp;dbP!$D$2&amp;":"&amp;dbP!$D$2),"&lt;="&amp;AC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D124" s="1">
        <f ca="1">SUMIFS(INDIRECT($F$1&amp;$F124&amp;":"&amp;$F124),INDIRECT($F$1&amp;dbP!$D$2&amp;":"&amp;dbP!$D$2),"&gt;="&amp;AD$6,INDIRECT($F$1&amp;dbP!$D$2&amp;":"&amp;dbP!$D$2),"&lt;="&amp;AD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E124" s="1">
        <f ca="1">SUMIFS(INDIRECT($F$1&amp;$F124&amp;":"&amp;$F124),INDIRECT($F$1&amp;dbP!$D$2&amp;":"&amp;dbP!$D$2),"&gt;="&amp;AE$6,INDIRECT($F$1&amp;dbP!$D$2&amp;":"&amp;dbP!$D$2),"&lt;="&amp;AE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F124" s="1">
        <f ca="1">SUMIFS(INDIRECT($F$1&amp;$F124&amp;":"&amp;$F124),INDIRECT($F$1&amp;dbP!$D$2&amp;":"&amp;dbP!$D$2),"&gt;="&amp;AF$6,INDIRECT($F$1&amp;dbP!$D$2&amp;":"&amp;dbP!$D$2),"&lt;="&amp;AF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G124" s="1">
        <f ca="1">SUMIFS(INDIRECT($F$1&amp;$F124&amp;":"&amp;$F124),INDIRECT($F$1&amp;dbP!$D$2&amp;":"&amp;dbP!$D$2),"&gt;="&amp;AG$6,INDIRECT($F$1&amp;dbP!$D$2&amp;":"&amp;dbP!$D$2),"&lt;="&amp;AG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H124" s="1">
        <f ca="1">SUMIFS(INDIRECT($F$1&amp;$F124&amp;":"&amp;$F124),INDIRECT($F$1&amp;dbP!$D$2&amp;":"&amp;dbP!$D$2),"&gt;="&amp;AH$6,INDIRECT($F$1&amp;dbP!$D$2&amp;":"&amp;dbP!$D$2),"&lt;="&amp;AH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I124" s="1">
        <f ca="1">SUMIFS(INDIRECT($F$1&amp;$F124&amp;":"&amp;$F124),INDIRECT($F$1&amp;dbP!$D$2&amp;":"&amp;dbP!$D$2),"&gt;="&amp;AI$6,INDIRECT($F$1&amp;dbP!$D$2&amp;":"&amp;dbP!$D$2),"&lt;="&amp;AI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J124" s="1">
        <f ca="1">SUMIFS(INDIRECT($F$1&amp;$F124&amp;":"&amp;$F124),INDIRECT($F$1&amp;dbP!$D$2&amp;":"&amp;dbP!$D$2),"&gt;="&amp;AJ$6,INDIRECT($F$1&amp;dbP!$D$2&amp;":"&amp;dbP!$D$2),"&lt;="&amp;AJ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K124" s="1">
        <f ca="1">SUMIFS(INDIRECT($F$1&amp;$F124&amp;":"&amp;$F124),INDIRECT($F$1&amp;dbP!$D$2&amp;":"&amp;dbP!$D$2),"&gt;="&amp;AK$6,INDIRECT($F$1&amp;dbP!$D$2&amp;":"&amp;dbP!$D$2),"&lt;="&amp;AK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L124" s="1">
        <f ca="1">SUMIFS(INDIRECT($F$1&amp;$F124&amp;":"&amp;$F124),INDIRECT($F$1&amp;dbP!$D$2&amp;":"&amp;dbP!$D$2),"&gt;="&amp;AL$6,INDIRECT($F$1&amp;dbP!$D$2&amp;":"&amp;dbP!$D$2),"&lt;="&amp;AL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M124" s="1">
        <f ca="1">SUMIFS(INDIRECT($F$1&amp;$F124&amp;":"&amp;$F124),INDIRECT($F$1&amp;dbP!$D$2&amp;":"&amp;dbP!$D$2),"&gt;="&amp;AM$6,INDIRECT($F$1&amp;dbP!$D$2&amp;":"&amp;dbP!$D$2),"&lt;="&amp;AM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N124" s="1">
        <f ca="1">SUMIFS(INDIRECT($F$1&amp;$F124&amp;":"&amp;$F124),INDIRECT($F$1&amp;dbP!$D$2&amp;":"&amp;dbP!$D$2),"&gt;="&amp;AN$6,INDIRECT($F$1&amp;dbP!$D$2&amp;":"&amp;dbP!$D$2),"&lt;="&amp;AN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O124" s="1">
        <f ca="1">SUMIFS(INDIRECT($F$1&amp;$F124&amp;":"&amp;$F124),INDIRECT($F$1&amp;dbP!$D$2&amp;":"&amp;dbP!$D$2),"&gt;="&amp;AO$6,INDIRECT($F$1&amp;dbP!$D$2&amp;":"&amp;dbP!$D$2),"&lt;="&amp;AO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P124" s="1">
        <f ca="1">SUMIFS(INDIRECT($F$1&amp;$F124&amp;":"&amp;$F124),INDIRECT($F$1&amp;dbP!$D$2&amp;":"&amp;dbP!$D$2),"&gt;="&amp;AP$6,INDIRECT($F$1&amp;dbP!$D$2&amp;":"&amp;dbP!$D$2),"&lt;="&amp;AP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Q124" s="1">
        <f ca="1">SUMIFS(INDIRECT($F$1&amp;$F124&amp;":"&amp;$F124),INDIRECT($F$1&amp;dbP!$D$2&amp;":"&amp;dbP!$D$2),"&gt;="&amp;AQ$6,INDIRECT($F$1&amp;dbP!$D$2&amp;":"&amp;dbP!$D$2),"&lt;="&amp;AQ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R124" s="1">
        <f ca="1">SUMIFS(INDIRECT($F$1&amp;$F124&amp;":"&amp;$F124),INDIRECT($F$1&amp;dbP!$D$2&amp;":"&amp;dbP!$D$2),"&gt;="&amp;AR$6,INDIRECT($F$1&amp;dbP!$D$2&amp;":"&amp;dbP!$D$2),"&lt;="&amp;AR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S124" s="1">
        <f ca="1">SUMIFS(INDIRECT($F$1&amp;$F124&amp;":"&amp;$F124),INDIRECT($F$1&amp;dbP!$D$2&amp;":"&amp;dbP!$D$2),"&gt;="&amp;AS$6,INDIRECT($F$1&amp;dbP!$D$2&amp;":"&amp;dbP!$D$2),"&lt;="&amp;AS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T124" s="1">
        <f ca="1">SUMIFS(INDIRECT($F$1&amp;$F124&amp;":"&amp;$F124),INDIRECT($F$1&amp;dbP!$D$2&amp;":"&amp;dbP!$D$2),"&gt;="&amp;AT$6,INDIRECT($F$1&amp;dbP!$D$2&amp;":"&amp;dbP!$D$2),"&lt;="&amp;AT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U124" s="1">
        <f ca="1">SUMIFS(INDIRECT($F$1&amp;$F124&amp;":"&amp;$F124),INDIRECT($F$1&amp;dbP!$D$2&amp;":"&amp;dbP!$D$2),"&gt;="&amp;AU$6,INDIRECT($F$1&amp;dbP!$D$2&amp;":"&amp;dbP!$D$2),"&lt;="&amp;AU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V124" s="1">
        <f ca="1">SUMIFS(INDIRECT($F$1&amp;$F124&amp;":"&amp;$F124),INDIRECT($F$1&amp;dbP!$D$2&amp;":"&amp;dbP!$D$2),"&gt;="&amp;AV$6,INDIRECT($F$1&amp;dbP!$D$2&amp;":"&amp;dbP!$D$2),"&lt;="&amp;AV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W124" s="1">
        <f ca="1">SUMIFS(INDIRECT($F$1&amp;$F124&amp;":"&amp;$F124),INDIRECT($F$1&amp;dbP!$D$2&amp;":"&amp;dbP!$D$2),"&gt;="&amp;AW$6,INDIRECT($F$1&amp;dbP!$D$2&amp;":"&amp;dbP!$D$2),"&lt;="&amp;AW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X124" s="1">
        <f ca="1">SUMIFS(INDIRECT($F$1&amp;$F124&amp;":"&amp;$F124),INDIRECT($F$1&amp;dbP!$D$2&amp;":"&amp;dbP!$D$2),"&gt;="&amp;AX$6,INDIRECT($F$1&amp;dbP!$D$2&amp;":"&amp;dbP!$D$2),"&lt;="&amp;AX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Y124" s="1">
        <f ca="1">SUMIFS(INDIRECT($F$1&amp;$F124&amp;":"&amp;$F124),INDIRECT($F$1&amp;dbP!$D$2&amp;":"&amp;dbP!$D$2),"&gt;="&amp;AY$6,INDIRECT($F$1&amp;dbP!$D$2&amp;":"&amp;dbP!$D$2),"&lt;="&amp;AY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Z124" s="1">
        <f ca="1">SUMIFS(INDIRECT($F$1&amp;$F124&amp;":"&amp;$F124),INDIRECT($F$1&amp;dbP!$D$2&amp;":"&amp;dbP!$D$2),"&gt;="&amp;AZ$6,INDIRECT($F$1&amp;dbP!$D$2&amp;":"&amp;dbP!$D$2),"&lt;="&amp;AZ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BA124" s="1">
        <f ca="1">SUMIFS(INDIRECT($F$1&amp;$F124&amp;":"&amp;$F124),INDIRECT($F$1&amp;dbP!$D$2&amp;":"&amp;dbP!$D$2),"&gt;="&amp;BA$6,INDIRECT($F$1&amp;dbP!$D$2&amp;":"&amp;dbP!$D$2),"&lt;="&amp;BA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BB124" s="1">
        <f ca="1">SUMIFS(INDIRECT($F$1&amp;$F124&amp;":"&amp;$F124),INDIRECT($F$1&amp;dbP!$D$2&amp;":"&amp;dbP!$D$2),"&gt;="&amp;BB$6,INDIRECT($F$1&amp;dbP!$D$2&amp;":"&amp;dbP!$D$2),"&lt;="&amp;BB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BC124" s="1">
        <f ca="1">SUMIFS(INDIRECT($F$1&amp;$F124&amp;":"&amp;$F124),INDIRECT($F$1&amp;dbP!$D$2&amp;":"&amp;dbP!$D$2),"&gt;="&amp;BC$6,INDIRECT($F$1&amp;dbP!$D$2&amp;":"&amp;dbP!$D$2),"&lt;="&amp;BC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BD124" s="1">
        <f ca="1">SUMIFS(INDIRECT($F$1&amp;$F124&amp;":"&amp;$F124),INDIRECT($F$1&amp;dbP!$D$2&amp;":"&amp;dbP!$D$2),"&gt;="&amp;BD$6,INDIRECT($F$1&amp;dbP!$D$2&amp;":"&amp;dbP!$D$2),"&lt;="&amp;BD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BE124" s="1">
        <f ca="1">SUMIFS(INDIRECT($F$1&amp;$F124&amp;":"&amp;$F124),INDIRECT($F$1&amp;dbP!$D$2&amp;":"&amp;dbP!$D$2),"&gt;="&amp;BE$6,INDIRECT($F$1&amp;dbP!$D$2&amp;":"&amp;dbP!$D$2),"&lt;="&amp;BE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</row>
    <row r="125" spans="1:57" x14ac:dyDescent="0.3">
      <c r="B125" s="1">
        <f>MAX(B$120:B124)+1</f>
        <v>10</v>
      </c>
      <c r="D125" s="1">
        <f ca="1">INDIRECT($B$1&amp;Items!T$2&amp;$B125)</f>
        <v>0</v>
      </c>
      <c r="F125" s="1" t="str">
        <f ca="1">INDIRECT($B$1&amp;Items!P$2&amp;$B125)</f>
        <v>Y</v>
      </c>
      <c r="H125" s="13" t="str">
        <f ca="1">INDIRECT($B$1&amp;Items!M$2&amp;$B125)</f>
        <v>Поступление ДС от продаж</v>
      </c>
      <c r="I125" s="13" t="str">
        <f ca="1">IF(INDIRECT($B$1&amp;Items!N$2&amp;$B125)="",H125,INDIRECT($B$1&amp;Items!N$2&amp;$B125))</f>
        <v>Поступления от реализации</v>
      </c>
      <c r="J125" s="1" t="str">
        <f ca="1">IF(INDIRECT($B$1&amp;Items!O$2&amp;$B125)="",IF(H125&lt;&gt;I125,"  "&amp;I125,I125),"    "&amp;INDIRECT($B$1&amp;Items!O$2&amp;$B125))</f>
        <v xml:space="preserve">  Поступления от реализации</v>
      </c>
      <c r="S125" s="1">
        <f ca="1">SUM($U125:INDIRECT(ADDRESS(ROW(),SUMIFS($1:$1,$5:$5,MAX($5:$5)))))</f>
        <v>13560646.130083214</v>
      </c>
      <c r="V125" s="1">
        <f ca="1">SUMIFS(INDIRECT($F$1&amp;$F125&amp;":"&amp;$F125),INDIRECT($F$1&amp;dbP!$D$2&amp;":"&amp;dbP!$D$2),"&gt;="&amp;V$6,INDIRECT($F$1&amp;dbP!$D$2&amp;":"&amp;dbP!$D$2),"&lt;="&amp;V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W125" s="1">
        <f ca="1">SUMIFS(INDIRECT($F$1&amp;$F125&amp;":"&amp;$F125),INDIRECT($F$1&amp;dbP!$D$2&amp;":"&amp;dbP!$D$2),"&gt;="&amp;W$6,INDIRECT($F$1&amp;dbP!$D$2&amp;":"&amp;dbP!$D$2),"&lt;="&amp;W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X125" s="1">
        <f ca="1">SUMIFS(INDIRECT($F$1&amp;$F125&amp;":"&amp;$F125),INDIRECT($F$1&amp;dbP!$D$2&amp;":"&amp;dbP!$D$2),"&gt;="&amp;X$6,INDIRECT($F$1&amp;dbP!$D$2&amp;":"&amp;dbP!$D$2),"&lt;="&amp;X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3928235.7393302638</v>
      </c>
      <c r="Y125" s="1">
        <f ca="1">SUMIFS(INDIRECT($F$1&amp;$F125&amp;":"&amp;$F125),INDIRECT($F$1&amp;dbP!$D$2&amp;":"&amp;dbP!$D$2),"&gt;="&amp;Y$6,INDIRECT($F$1&amp;dbP!$D$2&amp;":"&amp;dbP!$D$2),"&lt;="&amp;Y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Z125" s="1">
        <f ca="1">SUMIFS(INDIRECT($F$1&amp;$F125&amp;":"&amp;$F125),INDIRECT($F$1&amp;dbP!$D$2&amp;":"&amp;dbP!$D$2),"&gt;="&amp;Z$6,INDIRECT($F$1&amp;dbP!$D$2&amp;":"&amp;dbP!$D$2),"&lt;="&amp;Z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9632410.3907529507</v>
      </c>
      <c r="AA125" s="1">
        <f ca="1">SUMIFS(INDIRECT($F$1&amp;$F125&amp;":"&amp;$F125),INDIRECT($F$1&amp;dbP!$D$2&amp;":"&amp;dbP!$D$2),"&gt;="&amp;AA$6,INDIRECT($F$1&amp;dbP!$D$2&amp;":"&amp;dbP!$D$2),"&lt;="&amp;AA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B125" s="1">
        <f ca="1">SUMIFS(INDIRECT($F$1&amp;$F125&amp;":"&amp;$F125),INDIRECT($F$1&amp;dbP!$D$2&amp;":"&amp;dbP!$D$2),"&gt;="&amp;AB$6,INDIRECT($F$1&amp;dbP!$D$2&amp;":"&amp;dbP!$D$2),"&lt;="&amp;AB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C125" s="1">
        <f ca="1">SUMIFS(INDIRECT($F$1&amp;$F125&amp;":"&amp;$F125),INDIRECT($F$1&amp;dbP!$D$2&amp;":"&amp;dbP!$D$2),"&gt;="&amp;AC$6,INDIRECT($F$1&amp;dbP!$D$2&amp;":"&amp;dbP!$D$2),"&lt;="&amp;AC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D125" s="1">
        <f ca="1">SUMIFS(INDIRECT($F$1&amp;$F125&amp;":"&amp;$F125),INDIRECT($F$1&amp;dbP!$D$2&amp;":"&amp;dbP!$D$2),"&gt;="&amp;AD$6,INDIRECT($F$1&amp;dbP!$D$2&amp;":"&amp;dbP!$D$2),"&lt;="&amp;AD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E125" s="1">
        <f ca="1">SUMIFS(INDIRECT($F$1&amp;$F125&amp;":"&amp;$F125),INDIRECT($F$1&amp;dbP!$D$2&amp;":"&amp;dbP!$D$2),"&gt;="&amp;AE$6,INDIRECT($F$1&amp;dbP!$D$2&amp;":"&amp;dbP!$D$2),"&lt;="&amp;AE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F125" s="1">
        <f ca="1">SUMIFS(INDIRECT($F$1&amp;$F125&amp;":"&amp;$F125),INDIRECT($F$1&amp;dbP!$D$2&amp;":"&amp;dbP!$D$2),"&gt;="&amp;AF$6,INDIRECT($F$1&amp;dbP!$D$2&amp;":"&amp;dbP!$D$2),"&lt;="&amp;AF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G125" s="1">
        <f ca="1">SUMIFS(INDIRECT($F$1&amp;$F125&amp;":"&amp;$F125),INDIRECT($F$1&amp;dbP!$D$2&amp;":"&amp;dbP!$D$2),"&gt;="&amp;AG$6,INDIRECT($F$1&amp;dbP!$D$2&amp;":"&amp;dbP!$D$2),"&lt;="&amp;AG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H125" s="1">
        <f ca="1">SUMIFS(INDIRECT($F$1&amp;$F125&amp;":"&amp;$F125),INDIRECT($F$1&amp;dbP!$D$2&amp;":"&amp;dbP!$D$2),"&gt;="&amp;AH$6,INDIRECT($F$1&amp;dbP!$D$2&amp;":"&amp;dbP!$D$2),"&lt;="&amp;AH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I125" s="1">
        <f ca="1">SUMIFS(INDIRECT($F$1&amp;$F125&amp;":"&amp;$F125),INDIRECT($F$1&amp;dbP!$D$2&amp;":"&amp;dbP!$D$2),"&gt;="&amp;AI$6,INDIRECT($F$1&amp;dbP!$D$2&amp;":"&amp;dbP!$D$2),"&lt;="&amp;AI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J125" s="1">
        <f ca="1">SUMIFS(INDIRECT($F$1&amp;$F125&amp;":"&amp;$F125),INDIRECT($F$1&amp;dbP!$D$2&amp;":"&amp;dbP!$D$2),"&gt;="&amp;AJ$6,INDIRECT($F$1&amp;dbP!$D$2&amp;":"&amp;dbP!$D$2),"&lt;="&amp;AJ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K125" s="1">
        <f ca="1">SUMIFS(INDIRECT($F$1&amp;$F125&amp;":"&amp;$F125),INDIRECT($F$1&amp;dbP!$D$2&amp;":"&amp;dbP!$D$2),"&gt;="&amp;AK$6,INDIRECT($F$1&amp;dbP!$D$2&amp;":"&amp;dbP!$D$2),"&lt;="&amp;AK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L125" s="1">
        <f ca="1">SUMIFS(INDIRECT($F$1&amp;$F125&amp;":"&amp;$F125),INDIRECT($F$1&amp;dbP!$D$2&amp;":"&amp;dbP!$D$2),"&gt;="&amp;AL$6,INDIRECT($F$1&amp;dbP!$D$2&amp;":"&amp;dbP!$D$2),"&lt;="&amp;AL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M125" s="1">
        <f ca="1">SUMIFS(INDIRECT($F$1&amp;$F125&amp;":"&amp;$F125),INDIRECT($F$1&amp;dbP!$D$2&amp;":"&amp;dbP!$D$2),"&gt;="&amp;AM$6,INDIRECT($F$1&amp;dbP!$D$2&amp;":"&amp;dbP!$D$2),"&lt;="&amp;AM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N125" s="1">
        <f ca="1">SUMIFS(INDIRECT($F$1&amp;$F125&amp;":"&amp;$F125),INDIRECT($F$1&amp;dbP!$D$2&amp;":"&amp;dbP!$D$2),"&gt;="&amp;AN$6,INDIRECT($F$1&amp;dbP!$D$2&amp;":"&amp;dbP!$D$2),"&lt;="&amp;AN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O125" s="1">
        <f ca="1">SUMIFS(INDIRECT($F$1&amp;$F125&amp;":"&amp;$F125),INDIRECT($F$1&amp;dbP!$D$2&amp;":"&amp;dbP!$D$2),"&gt;="&amp;AO$6,INDIRECT($F$1&amp;dbP!$D$2&amp;":"&amp;dbP!$D$2),"&lt;="&amp;AO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P125" s="1">
        <f ca="1">SUMIFS(INDIRECT($F$1&amp;$F125&amp;":"&amp;$F125),INDIRECT($F$1&amp;dbP!$D$2&amp;":"&amp;dbP!$D$2),"&gt;="&amp;AP$6,INDIRECT($F$1&amp;dbP!$D$2&amp;":"&amp;dbP!$D$2),"&lt;="&amp;AP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Q125" s="1">
        <f ca="1">SUMIFS(INDIRECT($F$1&amp;$F125&amp;":"&amp;$F125),INDIRECT($F$1&amp;dbP!$D$2&amp;":"&amp;dbP!$D$2),"&gt;="&amp;AQ$6,INDIRECT($F$1&amp;dbP!$D$2&amp;":"&amp;dbP!$D$2),"&lt;="&amp;AQ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R125" s="1">
        <f ca="1">SUMIFS(INDIRECT($F$1&amp;$F125&amp;":"&amp;$F125),INDIRECT($F$1&amp;dbP!$D$2&amp;":"&amp;dbP!$D$2),"&gt;="&amp;AR$6,INDIRECT($F$1&amp;dbP!$D$2&amp;":"&amp;dbP!$D$2),"&lt;="&amp;AR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S125" s="1">
        <f ca="1">SUMIFS(INDIRECT($F$1&amp;$F125&amp;":"&amp;$F125),INDIRECT($F$1&amp;dbP!$D$2&amp;":"&amp;dbP!$D$2),"&gt;="&amp;AS$6,INDIRECT($F$1&amp;dbP!$D$2&amp;":"&amp;dbP!$D$2),"&lt;="&amp;AS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T125" s="1">
        <f ca="1">SUMIFS(INDIRECT($F$1&amp;$F125&amp;":"&amp;$F125),INDIRECT($F$1&amp;dbP!$D$2&amp;":"&amp;dbP!$D$2),"&gt;="&amp;AT$6,INDIRECT($F$1&amp;dbP!$D$2&amp;":"&amp;dbP!$D$2),"&lt;="&amp;AT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U125" s="1">
        <f ca="1">SUMIFS(INDIRECT($F$1&amp;$F125&amp;":"&amp;$F125),INDIRECT($F$1&amp;dbP!$D$2&amp;":"&amp;dbP!$D$2),"&gt;="&amp;AU$6,INDIRECT($F$1&amp;dbP!$D$2&amp;":"&amp;dbP!$D$2),"&lt;="&amp;AU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V125" s="1">
        <f ca="1">SUMIFS(INDIRECT($F$1&amp;$F125&amp;":"&amp;$F125),INDIRECT($F$1&amp;dbP!$D$2&amp;":"&amp;dbP!$D$2),"&gt;="&amp;AV$6,INDIRECT($F$1&amp;dbP!$D$2&amp;":"&amp;dbP!$D$2),"&lt;="&amp;AV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W125" s="1">
        <f ca="1">SUMIFS(INDIRECT($F$1&amp;$F125&amp;":"&amp;$F125),INDIRECT($F$1&amp;dbP!$D$2&amp;":"&amp;dbP!$D$2),"&gt;="&amp;AW$6,INDIRECT($F$1&amp;dbP!$D$2&amp;":"&amp;dbP!$D$2),"&lt;="&amp;AW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X125" s="1">
        <f ca="1">SUMIFS(INDIRECT($F$1&amp;$F125&amp;":"&amp;$F125),INDIRECT($F$1&amp;dbP!$D$2&amp;":"&amp;dbP!$D$2),"&gt;="&amp;AX$6,INDIRECT($F$1&amp;dbP!$D$2&amp;":"&amp;dbP!$D$2),"&lt;="&amp;AX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Y125" s="1">
        <f ca="1">SUMIFS(INDIRECT($F$1&amp;$F125&amp;":"&amp;$F125),INDIRECT($F$1&amp;dbP!$D$2&amp;":"&amp;dbP!$D$2),"&gt;="&amp;AY$6,INDIRECT($F$1&amp;dbP!$D$2&amp;":"&amp;dbP!$D$2),"&lt;="&amp;AY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Z125" s="1">
        <f ca="1">SUMIFS(INDIRECT($F$1&amp;$F125&amp;":"&amp;$F125),INDIRECT($F$1&amp;dbP!$D$2&amp;":"&amp;dbP!$D$2),"&gt;="&amp;AZ$6,INDIRECT($F$1&amp;dbP!$D$2&amp;":"&amp;dbP!$D$2),"&lt;="&amp;AZ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BA125" s="1">
        <f ca="1">SUMIFS(INDIRECT($F$1&amp;$F125&amp;":"&amp;$F125),INDIRECT($F$1&amp;dbP!$D$2&amp;":"&amp;dbP!$D$2),"&gt;="&amp;BA$6,INDIRECT($F$1&amp;dbP!$D$2&amp;":"&amp;dbP!$D$2),"&lt;="&amp;BA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BB125" s="1">
        <f ca="1">SUMIFS(INDIRECT($F$1&amp;$F125&amp;":"&amp;$F125),INDIRECT($F$1&amp;dbP!$D$2&amp;":"&amp;dbP!$D$2),"&gt;="&amp;BB$6,INDIRECT($F$1&amp;dbP!$D$2&amp;":"&amp;dbP!$D$2),"&lt;="&amp;BB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BC125" s="1">
        <f ca="1">SUMIFS(INDIRECT($F$1&amp;$F125&amp;":"&amp;$F125),INDIRECT($F$1&amp;dbP!$D$2&amp;":"&amp;dbP!$D$2),"&gt;="&amp;BC$6,INDIRECT($F$1&amp;dbP!$D$2&amp;":"&amp;dbP!$D$2),"&lt;="&amp;BC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BD125" s="1">
        <f ca="1">SUMIFS(INDIRECT($F$1&amp;$F125&amp;":"&amp;$F125),INDIRECT($F$1&amp;dbP!$D$2&amp;":"&amp;dbP!$D$2),"&gt;="&amp;BD$6,INDIRECT($F$1&amp;dbP!$D$2&amp;":"&amp;dbP!$D$2),"&lt;="&amp;BD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BE125" s="1">
        <f ca="1">SUMIFS(INDIRECT($F$1&amp;$F125&amp;":"&amp;$F125),INDIRECT($F$1&amp;dbP!$D$2&amp;":"&amp;dbP!$D$2),"&gt;="&amp;BE$6,INDIRECT($F$1&amp;dbP!$D$2&amp;":"&amp;dbP!$D$2),"&lt;="&amp;BE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</row>
    <row r="126" spans="1:57" x14ac:dyDescent="0.3">
      <c r="B126" s="1">
        <f>MAX(B$120:B125)+1</f>
        <v>11</v>
      </c>
      <c r="D126" s="1" t="str">
        <f ca="1">INDIRECT($B$1&amp;Items!T$2&amp;$B126)</f>
        <v>CF(+)</v>
      </c>
      <c r="F126" s="1" t="str">
        <f ca="1">INDIRECT($B$1&amp;Items!P$2&amp;$B126)</f>
        <v>Y</v>
      </c>
      <c r="H126" s="13" t="str">
        <f ca="1">INDIRECT($B$1&amp;Items!M$2&amp;$B126)</f>
        <v>Поступление ДС от продаж</v>
      </c>
      <c r="I126" s="13" t="str">
        <f ca="1">IF(INDIRECT($B$1&amp;Items!N$2&amp;$B126)="",H126,INDIRECT($B$1&amp;Items!N$2&amp;$B126))</f>
        <v>Поступления от реализации</v>
      </c>
      <c r="J126" s="1" t="str">
        <f ca="1">IF(INDIRECT($B$1&amp;Items!O$2&amp;$B126)="",IF(H126&lt;&gt;I126,"  "&amp;I126,I126),"    "&amp;INDIRECT($B$1&amp;Items!O$2&amp;$B126))</f>
        <v xml:space="preserve">    Направление-1</v>
      </c>
      <c r="S126" s="1">
        <f ca="1">SUM($U126:INDIRECT(ADDRESS(ROW(),SUMIFS($1:$1,$5:$5,MAX($5:$5)))))</f>
        <v>3928235.7393302638</v>
      </c>
      <c r="V126" s="1">
        <f ca="1">SUMIFS(INDIRECT($F$1&amp;$F126&amp;":"&amp;$F126),INDIRECT($F$1&amp;dbP!$D$2&amp;":"&amp;dbP!$D$2),"&gt;="&amp;V$6,INDIRECT($F$1&amp;dbP!$D$2&amp;":"&amp;dbP!$D$2),"&lt;="&amp;V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W126" s="1">
        <f ca="1">SUMIFS(INDIRECT($F$1&amp;$F126&amp;":"&amp;$F126),INDIRECT($F$1&amp;dbP!$D$2&amp;":"&amp;dbP!$D$2),"&gt;="&amp;W$6,INDIRECT($F$1&amp;dbP!$D$2&amp;":"&amp;dbP!$D$2),"&lt;="&amp;W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X126" s="1">
        <f ca="1">SUMIFS(INDIRECT($F$1&amp;$F126&amp;":"&amp;$F126),INDIRECT($F$1&amp;dbP!$D$2&amp;":"&amp;dbP!$D$2),"&gt;="&amp;X$6,INDIRECT($F$1&amp;dbP!$D$2&amp;":"&amp;dbP!$D$2),"&lt;="&amp;X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3928235.7393302638</v>
      </c>
      <c r="Y126" s="1">
        <f ca="1">SUMIFS(INDIRECT($F$1&amp;$F126&amp;":"&amp;$F126),INDIRECT($F$1&amp;dbP!$D$2&amp;":"&amp;dbP!$D$2),"&gt;="&amp;Y$6,INDIRECT($F$1&amp;dbP!$D$2&amp;":"&amp;dbP!$D$2),"&lt;="&amp;Y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Z126" s="1">
        <f ca="1">SUMIFS(INDIRECT($F$1&amp;$F126&amp;":"&amp;$F126),INDIRECT($F$1&amp;dbP!$D$2&amp;":"&amp;dbP!$D$2),"&gt;="&amp;Z$6,INDIRECT($F$1&amp;dbP!$D$2&amp;":"&amp;dbP!$D$2),"&lt;="&amp;Z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A126" s="1">
        <f ca="1">SUMIFS(INDIRECT($F$1&amp;$F126&amp;":"&amp;$F126),INDIRECT($F$1&amp;dbP!$D$2&amp;":"&amp;dbP!$D$2),"&gt;="&amp;AA$6,INDIRECT($F$1&amp;dbP!$D$2&amp;":"&amp;dbP!$D$2),"&lt;="&amp;AA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B126" s="1">
        <f ca="1">SUMIFS(INDIRECT($F$1&amp;$F126&amp;":"&amp;$F126),INDIRECT($F$1&amp;dbP!$D$2&amp;":"&amp;dbP!$D$2),"&gt;="&amp;AB$6,INDIRECT($F$1&amp;dbP!$D$2&amp;":"&amp;dbP!$D$2),"&lt;="&amp;AB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C126" s="1">
        <f ca="1">SUMIFS(INDIRECT($F$1&amp;$F126&amp;":"&amp;$F126),INDIRECT($F$1&amp;dbP!$D$2&amp;":"&amp;dbP!$D$2),"&gt;="&amp;AC$6,INDIRECT($F$1&amp;dbP!$D$2&amp;":"&amp;dbP!$D$2),"&lt;="&amp;AC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D126" s="1">
        <f ca="1">SUMIFS(INDIRECT($F$1&amp;$F126&amp;":"&amp;$F126),INDIRECT($F$1&amp;dbP!$D$2&amp;":"&amp;dbP!$D$2),"&gt;="&amp;AD$6,INDIRECT($F$1&amp;dbP!$D$2&amp;":"&amp;dbP!$D$2),"&lt;="&amp;AD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E126" s="1">
        <f ca="1">SUMIFS(INDIRECT($F$1&amp;$F126&amp;":"&amp;$F126),INDIRECT($F$1&amp;dbP!$D$2&amp;":"&amp;dbP!$D$2),"&gt;="&amp;AE$6,INDIRECT($F$1&amp;dbP!$D$2&amp;":"&amp;dbP!$D$2),"&lt;="&amp;AE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F126" s="1">
        <f ca="1">SUMIFS(INDIRECT($F$1&amp;$F126&amp;":"&amp;$F126),INDIRECT($F$1&amp;dbP!$D$2&amp;":"&amp;dbP!$D$2),"&gt;="&amp;AF$6,INDIRECT($F$1&amp;dbP!$D$2&amp;":"&amp;dbP!$D$2),"&lt;="&amp;AF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G126" s="1">
        <f ca="1">SUMIFS(INDIRECT($F$1&amp;$F126&amp;":"&amp;$F126),INDIRECT($F$1&amp;dbP!$D$2&amp;":"&amp;dbP!$D$2),"&gt;="&amp;AG$6,INDIRECT($F$1&amp;dbP!$D$2&amp;":"&amp;dbP!$D$2),"&lt;="&amp;AG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H126" s="1">
        <f ca="1">SUMIFS(INDIRECT($F$1&amp;$F126&amp;":"&amp;$F126),INDIRECT($F$1&amp;dbP!$D$2&amp;":"&amp;dbP!$D$2),"&gt;="&amp;AH$6,INDIRECT($F$1&amp;dbP!$D$2&amp;":"&amp;dbP!$D$2),"&lt;="&amp;AH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I126" s="1">
        <f ca="1">SUMIFS(INDIRECT($F$1&amp;$F126&amp;":"&amp;$F126),INDIRECT($F$1&amp;dbP!$D$2&amp;":"&amp;dbP!$D$2),"&gt;="&amp;AI$6,INDIRECT($F$1&amp;dbP!$D$2&amp;":"&amp;dbP!$D$2),"&lt;="&amp;AI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J126" s="1">
        <f ca="1">SUMIFS(INDIRECT($F$1&amp;$F126&amp;":"&amp;$F126),INDIRECT($F$1&amp;dbP!$D$2&amp;":"&amp;dbP!$D$2),"&gt;="&amp;AJ$6,INDIRECT($F$1&amp;dbP!$D$2&amp;":"&amp;dbP!$D$2),"&lt;="&amp;AJ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K126" s="1">
        <f ca="1">SUMIFS(INDIRECT($F$1&amp;$F126&amp;":"&amp;$F126),INDIRECT($F$1&amp;dbP!$D$2&amp;":"&amp;dbP!$D$2),"&gt;="&amp;AK$6,INDIRECT($F$1&amp;dbP!$D$2&amp;":"&amp;dbP!$D$2),"&lt;="&amp;AK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L126" s="1">
        <f ca="1">SUMIFS(INDIRECT($F$1&amp;$F126&amp;":"&amp;$F126),INDIRECT($F$1&amp;dbP!$D$2&amp;":"&amp;dbP!$D$2),"&gt;="&amp;AL$6,INDIRECT($F$1&amp;dbP!$D$2&amp;":"&amp;dbP!$D$2),"&lt;="&amp;AL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M126" s="1">
        <f ca="1">SUMIFS(INDIRECT($F$1&amp;$F126&amp;":"&amp;$F126),INDIRECT($F$1&amp;dbP!$D$2&amp;":"&amp;dbP!$D$2),"&gt;="&amp;AM$6,INDIRECT($F$1&amp;dbP!$D$2&amp;":"&amp;dbP!$D$2),"&lt;="&amp;AM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N126" s="1">
        <f ca="1">SUMIFS(INDIRECT($F$1&amp;$F126&amp;":"&amp;$F126),INDIRECT($F$1&amp;dbP!$D$2&amp;":"&amp;dbP!$D$2),"&gt;="&amp;AN$6,INDIRECT($F$1&amp;dbP!$D$2&amp;":"&amp;dbP!$D$2),"&lt;="&amp;AN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O126" s="1">
        <f ca="1">SUMIFS(INDIRECT($F$1&amp;$F126&amp;":"&amp;$F126),INDIRECT($F$1&amp;dbP!$D$2&amp;":"&amp;dbP!$D$2),"&gt;="&amp;AO$6,INDIRECT($F$1&amp;dbP!$D$2&amp;":"&amp;dbP!$D$2),"&lt;="&amp;AO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P126" s="1">
        <f ca="1">SUMIFS(INDIRECT($F$1&amp;$F126&amp;":"&amp;$F126),INDIRECT($F$1&amp;dbP!$D$2&amp;":"&amp;dbP!$D$2),"&gt;="&amp;AP$6,INDIRECT($F$1&amp;dbP!$D$2&amp;":"&amp;dbP!$D$2),"&lt;="&amp;AP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Q126" s="1">
        <f ca="1">SUMIFS(INDIRECT($F$1&amp;$F126&amp;":"&amp;$F126),INDIRECT($F$1&amp;dbP!$D$2&amp;":"&amp;dbP!$D$2),"&gt;="&amp;AQ$6,INDIRECT($F$1&amp;dbP!$D$2&amp;":"&amp;dbP!$D$2),"&lt;="&amp;AQ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R126" s="1">
        <f ca="1">SUMIFS(INDIRECT($F$1&amp;$F126&amp;":"&amp;$F126),INDIRECT($F$1&amp;dbP!$D$2&amp;":"&amp;dbP!$D$2),"&gt;="&amp;AR$6,INDIRECT($F$1&amp;dbP!$D$2&amp;":"&amp;dbP!$D$2),"&lt;="&amp;AR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S126" s="1">
        <f ca="1">SUMIFS(INDIRECT($F$1&amp;$F126&amp;":"&amp;$F126),INDIRECT($F$1&amp;dbP!$D$2&amp;":"&amp;dbP!$D$2),"&gt;="&amp;AS$6,INDIRECT($F$1&amp;dbP!$D$2&amp;":"&amp;dbP!$D$2),"&lt;="&amp;AS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T126" s="1">
        <f ca="1">SUMIFS(INDIRECT($F$1&amp;$F126&amp;":"&amp;$F126),INDIRECT($F$1&amp;dbP!$D$2&amp;":"&amp;dbP!$D$2),"&gt;="&amp;AT$6,INDIRECT($F$1&amp;dbP!$D$2&amp;":"&amp;dbP!$D$2),"&lt;="&amp;AT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U126" s="1">
        <f ca="1">SUMIFS(INDIRECT($F$1&amp;$F126&amp;":"&amp;$F126),INDIRECT($F$1&amp;dbP!$D$2&amp;":"&amp;dbP!$D$2),"&gt;="&amp;AU$6,INDIRECT($F$1&amp;dbP!$D$2&amp;":"&amp;dbP!$D$2),"&lt;="&amp;AU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V126" s="1">
        <f ca="1">SUMIFS(INDIRECT($F$1&amp;$F126&amp;":"&amp;$F126),INDIRECT($F$1&amp;dbP!$D$2&amp;":"&amp;dbP!$D$2),"&gt;="&amp;AV$6,INDIRECT($F$1&amp;dbP!$D$2&amp;":"&amp;dbP!$D$2),"&lt;="&amp;AV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W126" s="1">
        <f ca="1">SUMIFS(INDIRECT($F$1&amp;$F126&amp;":"&amp;$F126),INDIRECT($F$1&amp;dbP!$D$2&amp;":"&amp;dbP!$D$2),"&gt;="&amp;AW$6,INDIRECT($F$1&amp;dbP!$D$2&amp;":"&amp;dbP!$D$2),"&lt;="&amp;AW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X126" s="1">
        <f ca="1">SUMIFS(INDIRECT($F$1&amp;$F126&amp;":"&amp;$F126),INDIRECT($F$1&amp;dbP!$D$2&amp;":"&amp;dbP!$D$2),"&gt;="&amp;AX$6,INDIRECT($F$1&amp;dbP!$D$2&amp;":"&amp;dbP!$D$2),"&lt;="&amp;AX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Y126" s="1">
        <f ca="1">SUMIFS(INDIRECT($F$1&amp;$F126&amp;":"&amp;$F126),INDIRECT($F$1&amp;dbP!$D$2&amp;":"&amp;dbP!$D$2),"&gt;="&amp;AY$6,INDIRECT($F$1&amp;dbP!$D$2&amp;":"&amp;dbP!$D$2),"&lt;="&amp;AY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Z126" s="1">
        <f ca="1">SUMIFS(INDIRECT($F$1&amp;$F126&amp;":"&amp;$F126),INDIRECT($F$1&amp;dbP!$D$2&amp;":"&amp;dbP!$D$2),"&gt;="&amp;AZ$6,INDIRECT($F$1&amp;dbP!$D$2&amp;":"&amp;dbP!$D$2),"&lt;="&amp;AZ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BA126" s="1">
        <f ca="1">SUMIFS(INDIRECT($F$1&amp;$F126&amp;":"&amp;$F126),INDIRECT($F$1&amp;dbP!$D$2&amp;":"&amp;dbP!$D$2),"&gt;="&amp;BA$6,INDIRECT($F$1&amp;dbP!$D$2&amp;":"&amp;dbP!$D$2),"&lt;="&amp;BA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BB126" s="1">
        <f ca="1">SUMIFS(INDIRECT($F$1&amp;$F126&amp;":"&amp;$F126),INDIRECT($F$1&amp;dbP!$D$2&amp;":"&amp;dbP!$D$2),"&gt;="&amp;BB$6,INDIRECT($F$1&amp;dbP!$D$2&amp;":"&amp;dbP!$D$2),"&lt;="&amp;BB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BC126" s="1">
        <f ca="1">SUMIFS(INDIRECT($F$1&amp;$F126&amp;":"&amp;$F126),INDIRECT($F$1&amp;dbP!$D$2&amp;":"&amp;dbP!$D$2),"&gt;="&amp;BC$6,INDIRECT($F$1&amp;dbP!$D$2&amp;":"&amp;dbP!$D$2),"&lt;="&amp;BC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BD126" s="1">
        <f ca="1">SUMIFS(INDIRECT($F$1&amp;$F126&amp;":"&amp;$F126),INDIRECT($F$1&amp;dbP!$D$2&amp;":"&amp;dbP!$D$2),"&gt;="&amp;BD$6,INDIRECT($F$1&amp;dbP!$D$2&amp;":"&amp;dbP!$D$2),"&lt;="&amp;BD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BE126" s="1">
        <f ca="1">SUMIFS(INDIRECT($F$1&amp;$F126&amp;":"&amp;$F126),INDIRECT($F$1&amp;dbP!$D$2&amp;":"&amp;dbP!$D$2),"&gt;="&amp;BE$6,INDIRECT($F$1&amp;dbP!$D$2&amp;":"&amp;dbP!$D$2),"&lt;="&amp;BE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</row>
    <row r="127" spans="1:57" x14ac:dyDescent="0.3">
      <c r="B127" s="1">
        <f>MAX(B$120:B126)+1</f>
        <v>12</v>
      </c>
      <c r="D127" s="1" t="str">
        <f ca="1">INDIRECT($B$1&amp;Items!T$2&amp;$B127)</f>
        <v>CF(+)</v>
      </c>
      <c r="F127" s="1" t="str">
        <f ca="1">INDIRECT($B$1&amp;Items!P$2&amp;$B127)</f>
        <v>Y</v>
      </c>
      <c r="H127" s="13" t="str">
        <f ca="1">INDIRECT($B$1&amp;Items!M$2&amp;$B127)</f>
        <v>Поступление ДС от продаж</v>
      </c>
      <c r="I127" s="13" t="str">
        <f ca="1">IF(INDIRECT($B$1&amp;Items!N$2&amp;$B127)="",H127,INDIRECT($B$1&amp;Items!N$2&amp;$B127))</f>
        <v>Поступления от реализации</v>
      </c>
      <c r="J127" s="1" t="str">
        <f ca="1">IF(INDIRECT($B$1&amp;Items!O$2&amp;$B127)="",IF(H127&lt;&gt;I127,"  "&amp;I127,I127),"    "&amp;INDIRECT($B$1&amp;Items!O$2&amp;$B127))</f>
        <v xml:space="preserve">    Направление-2</v>
      </c>
      <c r="S127" s="1">
        <f ca="1">SUM($U127:INDIRECT(ADDRESS(ROW(),SUMIFS($1:$1,$5:$5,MAX($5:$5)))))</f>
        <v>9632410.3907529507</v>
      </c>
      <c r="V127" s="1">
        <f ca="1">SUMIFS(INDIRECT($F$1&amp;$F127&amp;":"&amp;$F127),INDIRECT($F$1&amp;dbP!$D$2&amp;":"&amp;dbP!$D$2),"&gt;="&amp;V$6,INDIRECT($F$1&amp;dbP!$D$2&amp;":"&amp;dbP!$D$2),"&lt;="&amp;V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W127" s="1">
        <f ca="1">SUMIFS(INDIRECT($F$1&amp;$F127&amp;":"&amp;$F127),INDIRECT($F$1&amp;dbP!$D$2&amp;":"&amp;dbP!$D$2),"&gt;="&amp;W$6,INDIRECT($F$1&amp;dbP!$D$2&amp;":"&amp;dbP!$D$2),"&lt;="&amp;W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X127" s="1">
        <f ca="1">SUMIFS(INDIRECT($F$1&amp;$F127&amp;":"&amp;$F127),INDIRECT($F$1&amp;dbP!$D$2&amp;":"&amp;dbP!$D$2),"&gt;="&amp;X$6,INDIRECT($F$1&amp;dbP!$D$2&amp;":"&amp;dbP!$D$2),"&lt;="&amp;X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Y127" s="1">
        <f ca="1">SUMIFS(INDIRECT($F$1&amp;$F127&amp;":"&amp;$F127),INDIRECT($F$1&amp;dbP!$D$2&amp;":"&amp;dbP!$D$2),"&gt;="&amp;Y$6,INDIRECT($F$1&amp;dbP!$D$2&amp;":"&amp;dbP!$D$2),"&lt;="&amp;Y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Z127" s="1">
        <f ca="1">SUMIFS(INDIRECT($F$1&amp;$F127&amp;":"&amp;$F127),INDIRECT($F$1&amp;dbP!$D$2&amp;":"&amp;dbP!$D$2),"&gt;="&amp;Z$6,INDIRECT($F$1&amp;dbP!$D$2&amp;":"&amp;dbP!$D$2),"&lt;="&amp;Z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9632410.3907529507</v>
      </c>
      <c r="AA127" s="1">
        <f ca="1">SUMIFS(INDIRECT($F$1&amp;$F127&amp;":"&amp;$F127),INDIRECT($F$1&amp;dbP!$D$2&amp;":"&amp;dbP!$D$2),"&gt;="&amp;AA$6,INDIRECT($F$1&amp;dbP!$D$2&amp;":"&amp;dbP!$D$2),"&lt;="&amp;AA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B127" s="1">
        <f ca="1">SUMIFS(INDIRECT($F$1&amp;$F127&amp;":"&amp;$F127),INDIRECT($F$1&amp;dbP!$D$2&amp;":"&amp;dbP!$D$2),"&gt;="&amp;AB$6,INDIRECT($F$1&amp;dbP!$D$2&amp;":"&amp;dbP!$D$2),"&lt;="&amp;AB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C127" s="1">
        <f ca="1">SUMIFS(INDIRECT($F$1&amp;$F127&amp;":"&amp;$F127),INDIRECT($F$1&amp;dbP!$D$2&amp;":"&amp;dbP!$D$2),"&gt;="&amp;AC$6,INDIRECT($F$1&amp;dbP!$D$2&amp;":"&amp;dbP!$D$2),"&lt;="&amp;AC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D127" s="1">
        <f ca="1">SUMIFS(INDIRECT($F$1&amp;$F127&amp;":"&amp;$F127),INDIRECT($F$1&amp;dbP!$D$2&amp;":"&amp;dbP!$D$2),"&gt;="&amp;AD$6,INDIRECT($F$1&amp;dbP!$D$2&amp;":"&amp;dbP!$D$2),"&lt;="&amp;AD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E127" s="1">
        <f ca="1">SUMIFS(INDIRECT($F$1&amp;$F127&amp;":"&amp;$F127),INDIRECT($F$1&amp;dbP!$D$2&amp;":"&amp;dbP!$D$2),"&gt;="&amp;AE$6,INDIRECT($F$1&amp;dbP!$D$2&amp;":"&amp;dbP!$D$2),"&lt;="&amp;AE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F127" s="1">
        <f ca="1">SUMIFS(INDIRECT($F$1&amp;$F127&amp;":"&amp;$F127),INDIRECT($F$1&amp;dbP!$D$2&amp;":"&amp;dbP!$D$2),"&gt;="&amp;AF$6,INDIRECT($F$1&amp;dbP!$D$2&amp;":"&amp;dbP!$D$2),"&lt;="&amp;AF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G127" s="1">
        <f ca="1">SUMIFS(INDIRECT($F$1&amp;$F127&amp;":"&amp;$F127),INDIRECT($F$1&amp;dbP!$D$2&amp;":"&amp;dbP!$D$2),"&gt;="&amp;AG$6,INDIRECT($F$1&amp;dbP!$D$2&amp;":"&amp;dbP!$D$2),"&lt;="&amp;AG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H127" s="1">
        <f ca="1">SUMIFS(INDIRECT($F$1&amp;$F127&amp;":"&amp;$F127),INDIRECT($F$1&amp;dbP!$D$2&amp;":"&amp;dbP!$D$2),"&gt;="&amp;AH$6,INDIRECT($F$1&amp;dbP!$D$2&amp;":"&amp;dbP!$D$2),"&lt;="&amp;AH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I127" s="1">
        <f ca="1">SUMIFS(INDIRECT($F$1&amp;$F127&amp;":"&amp;$F127),INDIRECT($F$1&amp;dbP!$D$2&amp;":"&amp;dbP!$D$2),"&gt;="&amp;AI$6,INDIRECT($F$1&amp;dbP!$D$2&amp;":"&amp;dbP!$D$2),"&lt;="&amp;AI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J127" s="1">
        <f ca="1">SUMIFS(INDIRECT($F$1&amp;$F127&amp;":"&amp;$F127),INDIRECT($F$1&amp;dbP!$D$2&amp;":"&amp;dbP!$D$2),"&gt;="&amp;AJ$6,INDIRECT($F$1&amp;dbP!$D$2&amp;":"&amp;dbP!$D$2),"&lt;="&amp;AJ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K127" s="1">
        <f ca="1">SUMIFS(INDIRECT($F$1&amp;$F127&amp;":"&amp;$F127),INDIRECT($F$1&amp;dbP!$D$2&amp;":"&amp;dbP!$D$2),"&gt;="&amp;AK$6,INDIRECT($F$1&amp;dbP!$D$2&amp;":"&amp;dbP!$D$2),"&lt;="&amp;AK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L127" s="1">
        <f ca="1">SUMIFS(INDIRECT($F$1&amp;$F127&amp;":"&amp;$F127),INDIRECT($F$1&amp;dbP!$D$2&amp;":"&amp;dbP!$D$2),"&gt;="&amp;AL$6,INDIRECT($F$1&amp;dbP!$D$2&amp;":"&amp;dbP!$D$2),"&lt;="&amp;AL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M127" s="1">
        <f ca="1">SUMIFS(INDIRECT($F$1&amp;$F127&amp;":"&amp;$F127),INDIRECT($F$1&amp;dbP!$D$2&amp;":"&amp;dbP!$D$2),"&gt;="&amp;AM$6,INDIRECT($F$1&amp;dbP!$D$2&amp;":"&amp;dbP!$D$2),"&lt;="&amp;AM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N127" s="1">
        <f ca="1">SUMIFS(INDIRECT($F$1&amp;$F127&amp;":"&amp;$F127),INDIRECT($F$1&amp;dbP!$D$2&amp;":"&amp;dbP!$D$2),"&gt;="&amp;AN$6,INDIRECT($F$1&amp;dbP!$D$2&amp;":"&amp;dbP!$D$2),"&lt;="&amp;AN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O127" s="1">
        <f ca="1">SUMIFS(INDIRECT($F$1&amp;$F127&amp;":"&amp;$F127),INDIRECT($F$1&amp;dbP!$D$2&amp;":"&amp;dbP!$D$2),"&gt;="&amp;AO$6,INDIRECT($F$1&amp;dbP!$D$2&amp;":"&amp;dbP!$D$2),"&lt;="&amp;AO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P127" s="1">
        <f ca="1">SUMIFS(INDIRECT($F$1&amp;$F127&amp;":"&amp;$F127),INDIRECT($F$1&amp;dbP!$D$2&amp;":"&amp;dbP!$D$2),"&gt;="&amp;AP$6,INDIRECT($F$1&amp;dbP!$D$2&amp;":"&amp;dbP!$D$2),"&lt;="&amp;AP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Q127" s="1">
        <f ca="1">SUMIFS(INDIRECT($F$1&amp;$F127&amp;":"&amp;$F127),INDIRECT($F$1&amp;dbP!$D$2&amp;":"&amp;dbP!$D$2),"&gt;="&amp;AQ$6,INDIRECT($F$1&amp;dbP!$D$2&amp;":"&amp;dbP!$D$2),"&lt;="&amp;AQ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R127" s="1">
        <f ca="1">SUMIFS(INDIRECT($F$1&amp;$F127&amp;":"&amp;$F127),INDIRECT($F$1&amp;dbP!$D$2&amp;":"&amp;dbP!$D$2),"&gt;="&amp;AR$6,INDIRECT($F$1&amp;dbP!$D$2&amp;":"&amp;dbP!$D$2),"&lt;="&amp;AR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S127" s="1">
        <f ca="1">SUMIFS(INDIRECT($F$1&amp;$F127&amp;":"&amp;$F127),INDIRECT($F$1&amp;dbP!$D$2&amp;":"&amp;dbP!$D$2),"&gt;="&amp;AS$6,INDIRECT($F$1&amp;dbP!$D$2&amp;":"&amp;dbP!$D$2),"&lt;="&amp;AS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T127" s="1">
        <f ca="1">SUMIFS(INDIRECT($F$1&amp;$F127&amp;":"&amp;$F127),INDIRECT($F$1&amp;dbP!$D$2&amp;":"&amp;dbP!$D$2),"&gt;="&amp;AT$6,INDIRECT($F$1&amp;dbP!$D$2&amp;":"&amp;dbP!$D$2),"&lt;="&amp;AT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U127" s="1">
        <f ca="1">SUMIFS(INDIRECT($F$1&amp;$F127&amp;":"&amp;$F127),INDIRECT($F$1&amp;dbP!$D$2&amp;":"&amp;dbP!$D$2),"&gt;="&amp;AU$6,INDIRECT($F$1&amp;dbP!$D$2&amp;":"&amp;dbP!$D$2),"&lt;="&amp;AU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V127" s="1">
        <f ca="1">SUMIFS(INDIRECT($F$1&amp;$F127&amp;":"&amp;$F127),INDIRECT($F$1&amp;dbP!$D$2&amp;":"&amp;dbP!$D$2),"&gt;="&amp;AV$6,INDIRECT($F$1&amp;dbP!$D$2&amp;":"&amp;dbP!$D$2),"&lt;="&amp;AV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W127" s="1">
        <f ca="1">SUMIFS(INDIRECT($F$1&amp;$F127&amp;":"&amp;$F127),INDIRECT($F$1&amp;dbP!$D$2&amp;":"&amp;dbP!$D$2),"&gt;="&amp;AW$6,INDIRECT($F$1&amp;dbP!$D$2&amp;":"&amp;dbP!$D$2),"&lt;="&amp;AW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X127" s="1">
        <f ca="1">SUMIFS(INDIRECT($F$1&amp;$F127&amp;":"&amp;$F127),INDIRECT($F$1&amp;dbP!$D$2&amp;":"&amp;dbP!$D$2),"&gt;="&amp;AX$6,INDIRECT($F$1&amp;dbP!$D$2&amp;":"&amp;dbP!$D$2),"&lt;="&amp;AX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Y127" s="1">
        <f ca="1">SUMIFS(INDIRECT($F$1&amp;$F127&amp;":"&amp;$F127),INDIRECT($F$1&amp;dbP!$D$2&amp;":"&amp;dbP!$D$2),"&gt;="&amp;AY$6,INDIRECT($F$1&amp;dbP!$D$2&amp;":"&amp;dbP!$D$2),"&lt;="&amp;AY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Z127" s="1">
        <f ca="1">SUMIFS(INDIRECT($F$1&amp;$F127&amp;":"&amp;$F127),INDIRECT($F$1&amp;dbP!$D$2&amp;":"&amp;dbP!$D$2),"&gt;="&amp;AZ$6,INDIRECT($F$1&amp;dbP!$D$2&amp;":"&amp;dbP!$D$2),"&lt;="&amp;AZ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BA127" s="1">
        <f ca="1">SUMIFS(INDIRECT($F$1&amp;$F127&amp;":"&amp;$F127),INDIRECT($F$1&amp;dbP!$D$2&amp;":"&amp;dbP!$D$2),"&gt;="&amp;BA$6,INDIRECT($F$1&amp;dbP!$D$2&amp;":"&amp;dbP!$D$2),"&lt;="&amp;BA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BB127" s="1">
        <f ca="1">SUMIFS(INDIRECT($F$1&amp;$F127&amp;":"&amp;$F127),INDIRECT($F$1&amp;dbP!$D$2&amp;":"&amp;dbP!$D$2),"&gt;="&amp;BB$6,INDIRECT($F$1&amp;dbP!$D$2&amp;":"&amp;dbP!$D$2),"&lt;="&amp;BB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BC127" s="1">
        <f ca="1">SUMIFS(INDIRECT($F$1&amp;$F127&amp;":"&amp;$F127),INDIRECT($F$1&amp;dbP!$D$2&amp;":"&amp;dbP!$D$2),"&gt;="&amp;BC$6,INDIRECT($F$1&amp;dbP!$D$2&amp;":"&amp;dbP!$D$2),"&lt;="&amp;BC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BD127" s="1">
        <f ca="1">SUMIFS(INDIRECT($F$1&amp;$F127&amp;":"&amp;$F127),INDIRECT($F$1&amp;dbP!$D$2&amp;":"&amp;dbP!$D$2),"&gt;="&amp;BD$6,INDIRECT($F$1&amp;dbP!$D$2&amp;":"&amp;dbP!$D$2),"&lt;="&amp;BD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BE127" s="1">
        <f ca="1">SUMIFS(INDIRECT($F$1&amp;$F127&amp;":"&amp;$F127),INDIRECT($F$1&amp;dbP!$D$2&amp;":"&amp;dbP!$D$2),"&gt;="&amp;BE$6,INDIRECT($F$1&amp;dbP!$D$2&amp;":"&amp;dbP!$D$2),"&lt;="&amp;BE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</row>
    <row r="128" spans="1:57" x14ac:dyDescent="0.3">
      <c r="B128" s="1">
        <f>MAX(B$120:B127)+1</f>
        <v>13</v>
      </c>
      <c r="D128" s="1" t="str">
        <f ca="1">INDIRECT($B$1&amp;Items!T$2&amp;$B128)</f>
        <v>CF(+)</v>
      </c>
      <c r="F128" s="1" t="str">
        <f ca="1">INDIRECT($B$1&amp;Items!P$2&amp;$B128)</f>
        <v>Y</v>
      </c>
      <c r="H128" s="13" t="str">
        <f ca="1">INDIRECT($B$1&amp;Items!M$2&amp;$B128)</f>
        <v>Поступление ДС от продаж</v>
      </c>
      <c r="I128" s="13" t="str">
        <f ca="1">IF(INDIRECT($B$1&amp;Items!N$2&amp;$B128)="",H128,INDIRECT($B$1&amp;Items!N$2&amp;$B128))</f>
        <v>Поступления от реализации</v>
      </c>
      <c r="J128" s="1" t="str">
        <f ca="1">IF(INDIRECT($B$1&amp;Items!O$2&amp;$B128)="",IF(H128&lt;&gt;I128,"  "&amp;I128,I128),"    "&amp;INDIRECT($B$1&amp;Items!O$2&amp;$B128))</f>
        <v xml:space="preserve">    Направление-3</v>
      </c>
      <c r="S128" s="1">
        <f ca="1">SUM($U128:INDIRECT(ADDRESS(ROW(),SUMIFS($1:$1,$5:$5,MAX($5:$5)))))</f>
        <v>0</v>
      </c>
      <c r="V128" s="1">
        <f ca="1">SUMIFS(INDIRECT($F$1&amp;$F128&amp;":"&amp;$F128),INDIRECT($F$1&amp;dbP!$D$2&amp;":"&amp;dbP!$D$2),"&gt;="&amp;V$6,INDIRECT($F$1&amp;dbP!$D$2&amp;":"&amp;dbP!$D$2),"&lt;="&amp;V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W128" s="1">
        <f ca="1">SUMIFS(INDIRECT($F$1&amp;$F128&amp;":"&amp;$F128),INDIRECT($F$1&amp;dbP!$D$2&amp;":"&amp;dbP!$D$2),"&gt;="&amp;W$6,INDIRECT($F$1&amp;dbP!$D$2&amp;":"&amp;dbP!$D$2),"&lt;="&amp;W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X128" s="1">
        <f ca="1">SUMIFS(INDIRECT($F$1&amp;$F128&amp;":"&amp;$F128),INDIRECT($F$1&amp;dbP!$D$2&amp;":"&amp;dbP!$D$2),"&gt;="&amp;X$6,INDIRECT($F$1&amp;dbP!$D$2&amp;":"&amp;dbP!$D$2),"&lt;="&amp;X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Y128" s="1">
        <f ca="1">SUMIFS(INDIRECT($F$1&amp;$F128&amp;":"&amp;$F128),INDIRECT($F$1&amp;dbP!$D$2&amp;":"&amp;dbP!$D$2),"&gt;="&amp;Y$6,INDIRECT($F$1&amp;dbP!$D$2&amp;":"&amp;dbP!$D$2),"&lt;="&amp;Y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Z128" s="1">
        <f ca="1">SUMIFS(INDIRECT($F$1&amp;$F128&amp;":"&amp;$F128),INDIRECT($F$1&amp;dbP!$D$2&amp;":"&amp;dbP!$D$2),"&gt;="&amp;Z$6,INDIRECT($F$1&amp;dbP!$D$2&amp;":"&amp;dbP!$D$2),"&lt;="&amp;Z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A128" s="1">
        <f ca="1">SUMIFS(INDIRECT($F$1&amp;$F128&amp;":"&amp;$F128),INDIRECT($F$1&amp;dbP!$D$2&amp;":"&amp;dbP!$D$2),"&gt;="&amp;AA$6,INDIRECT($F$1&amp;dbP!$D$2&amp;":"&amp;dbP!$D$2),"&lt;="&amp;AA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B128" s="1">
        <f ca="1">SUMIFS(INDIRECT($F$1&amp;$F128&amp;":"&amp;$F128),INDIRECT($F$1&amp;dbP!$D$2&amp;":"&amp;dbP!$D$2),"&gt;="&amp;AB$6,INDIRECT($F$1&amp;dbP!$D$2&amp;":"&amp;dbP!$D$2),"&lt;="&amp;AB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C128" s="1">
        <f ca="1">SUMIFS(INDIRECT($F$1&amp;$F128&amp;":"&amp;$F128),INDIRECT($F$1&amp;dbP!$D$2&amp;":"&amp;dbP!$D$2),"&gt;="&amp;AC$6,INDIRECT($F$1&amp;dbP!$D$2&amp;":"&amp;dbP!$D$2),"&lt;="&amp;AC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D128" s="1">
        <f ca="1">SUMIFS(INDIRECT($F$1&amp;$F128&amp;":"&amp;$F128),INDIRECT($F$1&amp;dbP!$D$2&amp;":"&amp;dbP!$D$2),"&gt;="&amp;AD$6,INDIRECT($F$1&amp;dbP!$D$2&amp;":"&amp;dbP!$D$2),"&lt;="&amp;AD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E128" s="1">
        <f ca="1">SUMIFS(INDIRECT($F$1&amp;$F128&amp;":"&amp;$F128),INDIRECT($F$1&amp;dbP!$D$2&amp;":"&amp;dbP!$D$2),"&gt;="&amp;AE$6,INDIRECT($F$1&amp;dbP!$D$2&amp;":"&amp;dbP!$D$2),"&lt;="&amp;AE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F128" s="1">
        <f ca="1">SUMIFS(INDIRECT($F$1&amp;$F128&amp;":"&amp;$F128),INDIRECT($F$1&amp;dbP!$D$2&amp;":"&amp;dbP!$D$2),"&gt;="&amp;AF$6,INDIRECT($F$1&amp;dbP!$D$2&amp;":"&amp;dbP!$D$2),"&lt;="&amp;AF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G128" s="1">
        <f ca="1">SUMIFS(INDIRECT($F$1&amp;$F128&amp;":"&amp;$F128),INDIRECT($F$1&amp;dbP!$D$2&amp;":"&amp;dbP!$D$2),"&gt;="&amp;AG$6,INDIRECT($F$1&amp;dbP!$D$2&amp;":"&amp;dbP!$D$2),"&lt;="&amp;AG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H128" s="1">
        <f ca="1">SUMIFS(INDIRECT($F$1&amp;$F128&amp;":"&amp;$F128),INDIRECT($F$1&amp;dbP!$D$2&amp;":"&amp;dbP!$D$2),"&gt;="&amp;AH$6,INDIRECT($F$1&amp;dbP!$D$2&amp;":"&amp;dbP!$D$2),"&lt;="&amp;AH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I128" s="1">
        <f ca="1">SUMIFS(INDIRECT($F$1&amp;$F128&amp;":"&amp;$F128),INDIRECT($F$1&amp;dbP!$D$2&amp;":"&amp;dbP!$D$2),"&gt;="&amp;AI$6,INDIRECT($F$1&amp;dbP!$D$2&amp;":"&amp;dbP!$D$2),"&lt;="&amp;AI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J128" s="1">
        <f ca="1">SUMIFS(INDIRECT($F$1&amp;$F128&amp;":"&amp;$F128),INDIRECT($F$1&amp;dbP!$D$2&amp;":"&amp;dbP!$D$2),"&gt;="&amp;AJ$6,INDIRECT($F$1&amp;dbP!$D$2&amp;":"&amp;dbP!$D$2),"&lt;="&amp;AJ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K128" s="1">
        <f ca="1">SUMIFS(INDIRECT($F$1&amp;$F128&amp;":"&amp;$F128),INDIRECT($F$1&amp;dbP!$D$2&amp;":"&amp;dbP!$D$2),"&gt;="&amp;AK$6,INDIRECT($F$1&amp;dbP!$D$2&amp;":"&amp;dbP!$D$2),"&lt;="&amp;AK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L128" s="1">
        <f ca="1">SUMIFS(INDIRECT($F$1&amp;$F128&amp;":"&amp;$F128),INDIRECT($F$1&amp;dbP!$D$2&amp;":"&amp;dbP!$D$2),"&gt;="&amp;AL$6,INDIRECT($F$1&amp;dbP!$D$2&amp;":"&amp;dbP!$D$2),"&lt;="&amp;AL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M128" s="1">
        <f ca="1">SUMIFS(INDIRECT($F$1&amp;$F128&amp;":"&amp;$F128),INDIRECT($F$1&amp;dbP!$D$2&amp;":"&amp;dbP!$D$2),"&gt;="&amp;AM$6,INDIRECT($F$1&amp;dbP!$D$2&amp;":"&amp;dbP!$D$2),"&lt;="&amp;AM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N128" s="1">
        <f ca="1">SUMIFS(INDIRECT($F$1&amp;$F128&amp;":"&amp;$F128),INDIRECT($F$1&amp;dbP!$D$2&amp;":"&amp;dbP!$D$2),"&gt;="&amp;AN$6,INDIRECT($F$1&amp;dbP!$D$2&amp;":"&amp;dbP!$D$2),"&lt;="&amp;AN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O128" s="1">
        <f ca="1">SUMIFS(INDIRECT($F$1&amp;$F128&amp;":"&amp;$F128),INDIRECT($F$1&amp;dbP!$D$2&amp;":"&amp;dbP!$D$2),"&gt;="&amp;AO$6,INDIRECT($F$1&amp;dbP!$D$2&amp;":"&amp;dbP!$D$2),"&lt;="&amp;AO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P128" s="1">
        <f ca="1">SUMIFS(INDIRECT($F$1&amp;$F128&amp;":"&amp;$F128),INDIRECT($F$1&amp;dbP!$D$2&amp;":"&amp;dbP!$D$2),"&gt;="&amp;AP$6,INDIRECT($F$1&amp;dbP!$D$2&amp;":"&amp;dbP!$D$2),"&lt;="&amp;AP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Q128" s="1">
        <f ca="1">SUMIFS(INDIRECT($F$1&amp;$F128&amp;":"&amp;$F128),INDIRECT($F$1&amp;dbP!$D$2&amp;":"&amp;dbP!$D$2),"&gt;="&amp;AQ$6,INDIRECT($F$1&amp;dbP!$D$2&amp;":"&amp;dbP!$D$2),"&lt;="&amp;AQ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R128" s="1">
        <f ca="1">SUMIFS(INDIRECT($F$1&amp;$F128&amp;":"&amp;$F128),INDIRECT($F$1&amp;dbP!$D$2&amp;":"&amp;dbP!$D$2),"&gt;="&amp;AR$6,INDIRECT($F$1&amp;dbP!$D$2&amp;":"&amp;dbP!$D$2),"&lt;="&amp;AR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S128" s="1">
        <f ca="1">SUMIFS(INDIRECT($F$1&amp;$F128&amp;":"&amp;$F128),INDIRECT($F$1&amp;dbP!$D$2&amp;":"&amp;dbP!$D$2),"&gt;="&amp;AS$6,INDIRECT($F$1&amp;dbP!$D$2&amp;":"&amp;dbP!$D$2),"&lt;="&amp;AS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T128" s="1">
        <f ca="1">SUMIFS(INDIRECT($F$1&amp;$F128&amp;":"&amp;$F128),INDIRECT($F$1&amp;dbP!$D$2&amp;":"&amp;dbP!$D$2),"&gt;="&amp;AT$6,INDIRECT($F$1&amp;dbP!$D$2&amp;":"&amp;dbP!$D$2),"&lt;="&amp;AT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U128" s="1">
        <f ca="1">SUMIFS(INDIRECT($F$1&amp;$F128&amp;":"&amp;$F128),INDIRECT($F$1&amp;dbP!$D$2&amp;":"&amp;dbP!$D$2),"&gt;="&amp;AU$6,INDIRECT($F$1&amp;dbP!$D$2&amp;":"&amp;dbP!$D$2),"&lt;="&amp;AU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V128" s="1">
        <f ca="1">SUMIFS(INDIRECT($F$1&amp;$F128&amp;":"&amp;$F128),INDIRECT($F$1&amp;dbP!$D$2&amp;":"&amp;dbP!$D$2),"&gt;="&amp;AV$6,INDIRECT($F$1&amp;dbP!$D$2&amp;":"&amp;dbP!$D$2),"&lt;="&amp;AV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W128" s="1">
        <f ca="1">SUMIFS(INDIRECT($F$1&amp;$F128&amp;":"&amp;$F128),INDIRECT($F$1&amp;dbP!$D$2&amp;":"&amp;dbP!$D$2),"&gt;="&amp;AW$6,INDIRECT($F$1&amp;dbP!$D$2&amp;":"&amp;dbP!$D$2),"&lt;="&amp;AW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X128" s="1">
        <f ca="1">SUMIFS(INDIRECT($F$1&amp;$F128&amp;":"&amp;$F128),INDIRECT($F$1&amp;dbP!$D$2&amp;":"&amp;dbP!$D$2),"&gt;="&amp;AX$6,INDIRECT($F$1&amp;dbP!$D$2&amp;":"&amp;dbP!$D$2),"&lt;="&amp;AX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Y128" s="1">
        <f ca="1">SUMIFS(INDIRECT($F$1&amp;$F128&amp;":"&amp;$F128),INDIRECT($F$1&amp;dbP!$D$2&amp;":"&amp;dbP!$D$2),"&gt;="&amp;AY$6,INDIRECT($F$1&amp;dbP!$D$2&amp;":"&amp;dbP!$D$2),"&lt;="&amp;AY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Z128" s="1">
        <f ca="1">SUMIFS(INDIRECT($F$1&amp;$F128&amp;":"&amp;$F128),INDIRECT($F$1&amp;dbP!$D$2&amp;":"&amp;dbP!$D$2),"&gt;="&amp;AZ$6,INDIRECT($F$1&amp;dbP!$D$2&amp;":"&amp;dbP!$D$2),"&lt;="&amp;AZ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BA128" s="1">
        <f ca="1">SUMIFS(INDIRECT($F$1&amp;$F128&amp;":"&amp;$F128),INDIRECT($F$1&amp;dbP!$D$2&amp;":"&amp;dbP!$D$2),"&gt;="&amp;BA$6,INDIRECT($F$1&amp;dbP!$D$2&amp;":"&amp;dbP!$D$2),"&lt;="&amp;BA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BB128" s="1">
        <f ca="1">SUMIFS(INDIRECT($F$1&amp;$F128&amp;":"&amp;$F128),INDIRECT($F$1&amp;dbP!$D$2&amp;":"&amp;dbP!$D$2),"&gt;="&amp;BB$6,INDIRECT($F$1&amp;dbP!$D$2&amp;":"&amp;dbP!$D$2),"&lt;="&amp;BB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BC128" s="1">
        <f ca="1">SUMIFS(INDIRECT($F$1&amp;$F128&amp;":"&amp;$F128),INDIRECT($F$1&amp;dbP!$D$2&amp;":"&amp;dbP!$D$2),"&gt;="&amp;BC$6,INDIRECT($F$1&amp;dbP!$D$2&amp;":"&amp;dbP!$D$2),"&lt;="&amp;BC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BD128" s="1">
        <f ca="1">SUMIFS(INDIRECT($F$1&amp;$F128&amp;":"&amp;$F128),INDIRECT($F$1&amp;dbP!$D$2&amp;":"&amp;dbP!$D$2),"&gt;="&amp;BD$6,INDIRECT($F$1&amp;dbP!$D$2&amp;":"&amp;dbP!$D$2),"&lt;="&amp;BD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BE128" s="1">
        <f ca="1">SUMIFS(INDIRECT($F$1&amp;$F128&amp;":"&amp;$F128),INDIRECT($F$1&amp;dbP!$D$2&amp;":"&amp;dbP!$D$2),"&gt;="&amp;BE$6,INDIRECT($F$1&amp;dbP!$D$2&amp;":"&amp;dbP!$D$2),"&lt;="&amp;BE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</row>
    <row r="129" spans="2:57" x14ac:dyDescent="0.3">
      <c r="B129" s="1">
        <f>MAX(B$120:B128)+1</f>
        <v>14</v>
      </c>
      <c r="D129" s="1">
        <f ca="1">INDIRECT($B$1&amp;Items!T$2&amp;$B129)</f>
        <v>0</v>
      </c>
      <c r="F129" s="1" t="str">
        <f ca="1">INDIRECT($B$1&amp;Items!P$2&amp;$B129)</f>
        <v>Y</v>
      </c>
      <c r="H129" s="13" t="str">
        <f ca="1">INDIRECT($B$1&amp;Items!M$2&amp;$B129)</f>
        <v>Поступление ДС от продаж</v>
      </c>
      <c r="I129" s="13" t="str">
        <f ca="1">IF(INDIRECT($B$1&amp;Items!N$2&amp;$B129)="",H129,INDIRECT($B$1&amp;Items!N$2&amp;$B129))</f>
        <v>Прочие поступления от продаж</v>
      </c>
      <c r="J129" s="1" t="str">
        <f ca="1">IF(INDIRECT($B$1&amp;Items!O$2&amp;$B129)="",IF(H129&lt;&gt;I129,"  "&amp;I129,I129),"    "&amp;INDIRECT($B$1&amp;Items!O$2&amp;$B129))</f>
        <v xml:space="preserve">  Прочие поступления от продаж</v>
      </c>
      <c r="S129" s="1">
        <f ca="1">SUM($U129:INDIRECT(ADDRESS(ROW(),SUMIFS($1:$1,$5:$5,MAX($5:$5)))))</f>
        <v>0</v>
      </c>
      <c r="V129" s="1">
        <f ca="1">SUMIFS(INDIRECT($F$1&amp;$F129&amp;":"&amp;$F129),INDIRECT($F$1&amp;dbP!$D$2&amp;":"&amp;dbP!$D$2),"&gt;="&amp;V$6,INDIRECT($F$1&amp;dbP!$D$2&amp;":"&amp;dbP!$D$2),"&lt;="&amp;V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W129" s="1">
        <f ca="1">SUMIFS(INDIRECT($F$1&amp;$F129&amp;":"&amp;$F129),INDIRECT($F$1&amp;dbP!$D$2&amp;":"&amp;dbP!$D$2),"&gt;="&amp;W$6,INDIRECT($F$1&amp;dbP!$D$2&amp;":"&amp;dbP!$D$2),"&lt;="&amp;W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X129" s="1">
        <f ca="1">SUMIFS(INDIRECT($F$1&amp;$F129&amp;":"&amp;$F129),INDIRECT($F$1&amp;dbP!$D$2&amp;":"&amp;dbP!$D$2),"&gt;="&amp;X$6,INDIRECT($F$1&amp;dbP!$D$2&amp;":"&amp;dbP!$D$2),"&lt;="&amp;X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Y129" s="1">
        <f ca="1">SUMIFS(INDIRECT($F$1&amp;$F129&amp;":"&amp;$F129),INDIRECT($F$1&amp;dbP!$D$2&amp;":"&amp;dbP!$D$2),"&gt;="&amp;Y$6,INDIRECT($F$1&amp;dbP!$D$2&amp;":"&amp;dbP!$D$2),"&lt;="&amp;Y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Z129" s="1">
        <f ca="1">SUMIFS(INDIRECT($F$1&amp;$F129&amp;":"&amp;$F129),INDIRECT($F$1&amp;dbP!$D$2&amp;":"&amp;dbP!$D$2),"&gt;="&amp;Z$6,INDIRECT($F$1&amp;dbP!$D$2&amp;":"&amp;dbP!$D$2),"&lt;="&amp;Z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A129" s="1">
        <f ca="1">SUMIFS(INDIRECT($F$1&amp;$F129&amp;":"&amp;$F129),INDIRECT($F$1&amp;dbP!$D$2&amp;":"&amp;dbP!$D$2),"&gt;="&amp;AA$6,INDIRECT($F$1&amp;dbP!$D$2&amp;":"&amp;dbP!$D$2),"&lt;="&amp;AA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B129" s="1">
        <f ca="1">SUMIFS(INDIRECT($F$1&amp;$F129&amp;":"&amp;$F129),INDIRECT($F$1&amp;dbP!$D$2&amp;":"&amp;dbP!$D$2),"&gt;="&amp;AB$6,INDIRECT($F$1&amp;dbP!$D$2&amp;":"&amp;dbP!$D$2),"&lt;="&amp;AB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C129" s="1">
        <f ca="1">SUMIFS(INDIRECT($F$1&amp;$F129&amp;":"&amp;$F129),INDIRECT($F$1&amp;dbP!$D$2&amp;":"&amp;dbP!$D$2),"&gt;="&amp;AC$6,INDIRECT($F$1&amp;dbP!$D$2&amp;":"&amp;dbP!$D$2),"&lt;="&amp;AC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D129" s="1">
        <f ca="1">SUMIFS(INDIRECT($F$1&amp;$F129&amp;":"&amp;$F129),INDIRECT($F$1&amp;dbP!$D$2&amp;":"&amp;dbP!$D$2),"&gt;="&amp;AD$6,INDIRECT($F$1&amp;dbP!$D$2&amp;":"&amp;dbP!$D$2),"&lt;="&amp;AD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E129" s="1">
        <f ca="1">SUMIFS(INDIRECT($F$1&amp;$F129&amp;":"&amp;$F129),INDIRECT($F$1&amp;dbP!$D$2&amp;":"&amp;dbP!$D$2),"&gt;="&amp;AE$6,INDIRECT($F$1&amp;dbP!$D$2&amp;":"&amp;dbP!$D$2),"&lt;="&amp;AE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F129" s="1">
        <f ca="1">SUMIFS(INDIRECT($F$1&amp;$F129&amp;":"&amp;$F129),INDIRECT($F$1&amp;dbP!$D$2&amp;":"&amp;dbP!$D$2),"&gt;="&amp;AF$6,INDIRECT($F$1&amp;dbP!$D$2&amp;":"&amp;dbP!$D$2),"&lt;="&amp;AF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G129" s="1">
        <f ca="1">SUMIFS(INDIRECT($F$1&amp;$F129&amp;":"&amp;$F129),INDIRECT($F$1&amp;dbP!$D$2&amp;":"&amp;dbP!$D$2),"&gt;="&amp;AG$6,INDIRECT($F$1&amp;dbP!$D$2&amp;":"&amp;dbP!$D$2),"&lt;="&amp;AG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H129" s="1">
        <f ca="1">SUMIFS(INDIRECT($F$1&amp;$F129&amp;":"&amp;$F129),INDIRECT($F$1&amp;dbP!$D$2&amp;":"&amp;dbP!$D$2),"&gt;="&amp;AH$6,INDIRECT($F$1&amp;dbP!$D$2&amp;":"&amp;dbP!$D$2),"&lt;="&amp;AH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I129" s="1">
        <f ca="1">SUMIFS(INDIRECT($F$1&amp;$F129&amp;":"&amp;$F129),INDIRECT($F$1&amp;dbP!$D$2&amp;":"&amp;dbP!$D$2),"&gt;="&amp;AI$6,INDIRECT($F$1&amp;dbP!$D$2&amp;":"&amp;dbP!$D$2),"&lt;="&amp;AI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J129" s="1">
        <f ca="1">SUMIFS(INDIRECT($F$1&amp;$F129&amp;":"&amp;$F129),INDIRECT($F$1&amp;dbP!$D$2&amp;":"&amp;dbP!$D$2),"&gt;="&amp;AJ$6,INDIRECT($F$1&amp;dbP!$D$2&amp;":"&amp;dbP!$D$2),"&lt;="&amp;AJ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K129" s="1">
        <f ca="1">SUMIFS(INDIRECT($F$1&amp;$F129&amp;":"&amp;$F129),INDIRECT($F$1&amp;dbP!$D$2&amp;":"&amp;dbP!$D$2),"&gt;="&amp;AK$6,INDIRECT($F$1&amp;dbP!$D$2&amp;":"&amp;dbP!$D$2),"&lt;="&amp;AK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L129" s="1">
        <f ca="1">SUMIFS(INDIRECT($F$1&amp;$F129&amp;":"&amp;$F129),INDIRECT($F$1&amp;dbP!$D$2&amp;":"&amp;dbP!$D$2),"&gt;="&amp;AL$6,INDIRECT($F$1&amp;dbP!$D$2&amp;":"&amp;dbP!$D$2),"&lt;="&amp;AL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M129" s="1">
        <f ca="1">SUMIFS(INDIRECT($F$1&amp;$F129&amp;":"&amp;$F129),INDIRECT($F$1&amp;dbP!$D$2&amp;":"&amp;dbP!$D$2),"&gt;="&amp;AM$6,INDIRECT($F$1&amp;dbP!$D$2&amp;":"&amp;dbP!$D$2),"&lt;="&amp;AM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N129" s="1">
        <f ca="1">SUMIFS(INDIRECT($F$1&amp;$F129&amp;":"&amp;$F129),INDIRECT($F$1&amp;dbP!$D$2&amp;":"&amp;dbP!$D$2),"&gt;="&amp;AN$6,INDIRECT($F$1&amp;dbP!$D$2&amp;":"&amp;dbP!$D$2),"&lt;="&amp;AN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O129" s="1">
        <f ca="1">SUMIFS(INDIRECT($F$1&amp;$F129&amp;":"&amp;$F129),INDIRECT($F$1&amp;dbP!$D$2&amp;":"&amp;dbP!$D$2),"&gt;="&amp;AO$6,INDIRECT($F$1&amp;dbP!$D$2&amp;":"&amp;dbP!$D$2),"&lt;="&amp;AO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P129" s="1">
        <f ca="1">SUMIFS(INDIRECT($F$1&amp;$F129&amp;":"&amp;$F129),INDIRECT($F$1&amp;dbP!$D$2&amp;":"&amp;dbP!$D$2),"&gt;="&amp;AP$6,INDIRECT($F$1&amp;dbP!$D$2&amp;":"&amp;dbP!$D$2),"&lt;="&amp;AP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Q129" s="1">
        <f ca="1">SUMIFS(INDIRECT($F$1&amp;$F129&amp;":"&amp;$F129),INDIRECT($F$1&amp;dbP!$D$2&amp;":"&amp;dbP!$D$2),"&gt;="&amp;AQ$6,INDIRECT($F$1&amp;dbP!$D$2&amp;":"&amp;dbP!$D$2),"&lt;="&amp;AQ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R129" s="1">
        <f ca="1">SUMIFS(INDIRECT($F$1&amp;$F129&amp;":"&amp;$F129),INDIRECT($F$1&amp;dbP!$D$2&amp;":"&amp;dbP!$D$2),"&gt;="&amp;AR$6,INDIRECT($F$1&amp;dbP!$D$2&amp;":"&amp;dbP!$D$2),"&lt;="&amp;AR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S129" s="1">
        <f ca="1">SUMIFS(INDIRECT($F$1&amp;$F129&amp;":"&amp;$F129),INDIRECT($F$1&amp;dbP!$D$2&amp;":"&amp;dbP!$D$2),"&gt;="&amp;AS$6,INDIRECT($F$1&amp;dbP!$D$2&amp;":"&amp;dbP!$D$2),"&lt;="&amp;AS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T129" s="1">
        <f ca="1">SUMIFS(INDIRECT($F$1&amp;$F129&amp;":"&amp;$F129),INDIRECT($F$1&amp;dbP!$D$2&amp;":"&amp;dbP!$D$2),"&gt;="&amp;AT$6,INDIRECT($F$1&amp;dbP!$D$2&amp;":"&amp;dbP!$D$2),"&lt;="&amp;AT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U129" s="1">
        <f ca="1">SUMIFS(INDIRECT($F$1&amp;$F129&amp;":"&amp;$F129),INDIRECT($F$1&amp;dbP!$D$2&amp;":"&amp;dbP!$D$2),"&gt;="&amp;AU$6,INDIRECT($F$1&amp;dbP!$D$2&amp;":"&amp;dbP!$D$2),"&lt;="&amp;AU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V129" s="1">
        <f ca="1">SUMIFS(INDIRECT($F$1&amp;$F129&amp;":"&amp;$F129),INDIRECT($F$1&amp;dbP!$D$2&amp;":"&amp;dbP!$D$2),"&gt;="&amp;AV$6,INDIRECT($F$1&amp;dbP!$D$2&amp;":"&amp;dbP!$D$2),"&lt;="&amp;AV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W129" s="1">
        <f ca="1">SUMIFS(INDIRECT($F$1&amp;$F129&amp;":"&amp;$F129),INDIRECT($F$1&amp;dbP!$D$2&amp;":"&amp;dbP!$D$2),"&gt;="&amp;AW$6,INDIRECT($F$1&amp;dbP!$D$2&amp;":"&amp;dbP!$D$2),"&lt;="&amp;AW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X129" s="1">
        <f ca="1">SUMIFS(INDIRECT($F$1&amp;$F129&amp;":"&amp;$F129),INDIRECT($F$1&amp;dbP!$D$2&amp;":"&amp;dbP!$D$2),"&gt;="&amp;AX$6,INDIRECT($F$1&amp;dbP!$D$2&amp;":"&amp;dbP!$D$2),"&lt;="&amp;AX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Y129" s="1">
        <f ca="1">SUMIFS(INDIRECT($F$1&amp;$F129&amp;":"&amp;$F129),INDIRECT($F$1&amp;dbP!$D$2&amp;":"&amp;dbP!$D$2),"&gt;="&amp;AY$6,INDIRECT($F$1&amp;dbP!$D$2&amp;":"&amp;dbP!$D$2),"&lt;="&amp;AY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Z129" s="1">
        <f ca="1">SUMIFS(INDIRECT($F$1&amp;$F129&amp;":"&amp;$F129),INDIRECT($F$1&amp;dbP!$D$2&amp;":"&amp;dbP!$D$2),"&gt;="&amp;AZ$6,INDIRECT($F$1&amp;dbP!$D$2&amp;":"&amp;dbP!$D$2),"&lt;="&amp;AZ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BA129" s="1">
        <f ca="1">SUMIFS(INDIRECT($F$1&amp;$F129&amp;":"&amp;$F129),INDIRECT($F$1&amp;dbP!$D$2&amp;":"&amp;dbP!$D$2),"&gt;="&amp;BA$6,INDIRECT($F$1&amp;dbP!$D$2&amp;":"&amp;dbP!$D$2),"&lt;="&amp;BA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BB129" s="1">
        <f ca="1">SUMIFS(INDIRECT($F$1&amp;$F129&amp;":"&amp;$F129),INDIRECT($F$1&amp;dbP!$D$2&amp;":"&amp;dbP!$D$2),"&gt;="&amp;BB$6,INDIRECT($F$1&amp;dbP!$D$2&amp;":"&amp;dbP!$D$2),"&lt;="&amp;BB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BC129" s="1">
        <f ca="1">SUMIFS(INDIRECT($F$1&amp;$F129&amp;":"&amp;$F129),INDIRECT($F$1&amp;dbP!$D$2&amp;":"&amp;dbP!$D$2),"&gt;="&amp;BC$6,INDIRECT($F$1&amp;dbP!$D$2&amp;":"&amp;dbP!$D$2),"&lt;="&amp;BC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BD129" s="1">
        <f ca="1">SUMIFS(INDIRECT($F$1&amp;$F129&amp;":"&amp;$F129),INDIRECT($F$1&amp;dbP!$D$2&amp;":"&amp;dbP!$D$2),"&gt;="&amp;BD$6,INDIRECT($F$1&amp;dbP!$D$2&amp;":"&amp;dbP!$D$2),"&lt;="&amp;BD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BE129" s="1">
        <f ca="1">SUMIFS(INDIRECT($F$1&amp;$F129&amp;":"&amp;$F129),INDIRECT($F$1&amp;dbP!$D$2&amp;":"&amp;dbP!$D$2),"&gt;="&amp;BE$6,INDIRECT($F$1&amp;dbP!$D$2&amp;":"&amp;dbP!$D$2),"&lt;="&amp;BE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</row>
    <row r="130" spans="2:57" x14ac:dyDescent="0.3">
      <c r="B130" s="1">
        <f>MAX(B$120:B129)+1</f>
        <v>15</v>
      </c>
      <c r="D130" s="1" t="str">
        <f ca="1">INDIRECT($B$1&amp;Items!T$2&amp;$B130)</f>
        <v>CF(+)</v>
      </c>
      <c r="F130" s="1" t="str">
        <f ca="1">INDIRECT($B$1&amp;Items!P$2&amp;$B130)</f>
        <v>Y</v>
      </c>
      <c r="H130" s="13" t="str">
        <f ca="1">INDIRECT($B$1&amp;Items!M$2&amp;$B130)</f>
        <v>Поступление ДС от продаж</v>
      </c>
      <c r="I130" s="13" t="str">
        <f ca="1">IF(INDIRECT($B$1&amp;Items!N$2&amp;$B130)="",H130,INDIRECT($B$1&amp;Items!N$2&amp;$B130))</f>
        <v>Прочие поступления от продаж</v>
      </c>
      <c r="J130" s="1" t="str">
        <f ca="1">IF(INDIRECT($B$1&amp;Items!O$2&amp;$B130)="",IF(H130&lt;&gt;I130,"  "&amp;I130,I130),"    "&amp;INDIRECT($B$1&amp;Items!O$2&amp;$B130))</f>
        <v xml:space="preserve">    Прочие продажи-1</v>
      </c>
      <c r="S130" s="1">
        <f ca="1">SUM($U130:INDIRECT(ADDRESS(ROW(),SUMIFS($1:$1,$5:$5,MAX($5:$5)))))</f>
        <v>0</v>
      </c>
      <c r="V130" s="1">
        <f ca="1">SUMIFS(INDIRECT($F$1&amp;$F130&amp;":"&amp;$F130),INDIRECT($F$1&amp;dbP!$D$2&amp;":"&amp;dbP!$D$2),"&gt;="&amp;V$6,INDIRECT($F$1&amp;dbP!$D$2&amp;":"&amp;dbP!$D$2),"&lt;="&amp;V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W130" s="1">
        <f ca="1">SUMIFS(INDIRECT($F$1&amp;$F130&amp;":"&amp;$F130),INDIRECT($F$1&amp;dbP!$D$2&amp;":"&amp;dbP!$D$2),"&gt;="&amp;W$6,INDIRECT($F$1&amp;dbP!$D$2&amp;":"&amp;dbP!$D$2),"&lt;="&amp;W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X130" s="1">
        <f ca="1">SUMIFS(INDIRECT($F$1&amp;$F130&amp;":"&amp;$F130),INDIRECT($F$1&amp;dbP!$D$2&amp;":"&amp;dbP!$D$2),"&gt;="&amp;X$6,INDIRECT($F$1&amp;dbP!$D$2&amp;":"&amp;dbP!$D$2),"&lt;="&amp;X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Y130" s="1">
        <f ca="1">SUMIFS(INDIRECT($F$1&amp;$F130&amp;":"&amp;$F130),INDIRECT($F$1&amp;dbP!$D$2&amp;":"&amp;dbP!$D$2),"&gt;="&amp;Y$6,INDIRECT($F$1&amp;dbP!$D$2&amp;":"&amp;dbP!$D$2),"&lt;="&amp;Y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Z130" s="1">
        <f ca="1">SUMIFS(INDIRECT($F$1&amp;$F130&amp;":"&amp;$F130),INDIRECT($F$1&amp;dbP!$D$2&amp;":"&amp;dbP!$D$2),"&gt;="&amp;Z$6,INDIRECT($F$1&amp;dbP!$D$2&amp;":"&amp;dbP!$D$2),"&lt;="&amp;Z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A130" s="1">
        <f ca="1">SUMIFS(INDIRECT($F$1&amp;$F130&amp;":"&amp;$F130),INDIRECT($F$1&amp;dbP!$D$2&amp;":"&amp;dbP!$D$2),"&gt;="&amp;AA$6,INDIRECT($F$1&amp;dbP!$D$2&amp;":"&amp;dbP!$D$2),"&lt;="&amp;AA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B130" s="1">
        <f ca="1">SUMIFS(INDIRECT($F$1&amp;$F130&amp;":"&amp;$F130),INDIRECT($F$1&amp;dbP!$D$2&amp;":"&amp;dbP!$D$2),"&gt;="&amp;AB$6,INDIRECT($F$1&amp;dbP!$D$2&amp;":"&amp;dbP!$D$2),"&lt;="&amp;AB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C130" s="1">
        <f ca="1">SUMIFS(INDIRECT($F$1&amp;$F130&amp;":"&amp;$F130),INDIRECT($F$1&amp;dbP!$D$2&amp;":"&amp;dbP!$D$2),"&gt;="&amp;AC$6,INDIRECT($F$1&amp;dbP!$D$2&amp;":"&amp;dbP!$D$2),"&lt;="&amp;AC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D130" s="1">
        <f ca="1">SUMIFS(INDIRECT($F$1&amp;$F130&amp;":"&amp;$F130),INDIRECT($F$1&amp;dbP!$D$2&amp;":"&amp;dbP!$D$2),"&gt;="&amp;AD$6,INDIRECT($F$1&amp;dbP!$D$2&amp;":"&amp;dbP!$D$2),"&lt;="&amp;AD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E130" s="1">
        <f ca="1">SUMIFS(INDIRECT($F$1&amp;$F130&amp;":"&amp;$F130),INDIRECT($F$1&amp;dbP!$D$2&amp;":"&amp;dbP!$D$2),"&gt;="&amp;AE$6,INDIRECT($F$1&amp;dbP!$D$2&amp;":"&amp;dbP!$D$2),"&lt;="&amp;AE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F130" s="1">
        <f ca="1">SUMIFS(INDIRECT($F$1&amp;$F130&amp;":"&amp;$F130),INDIRECT($F$1&amp;dbP!$D$2&amp;":"&amp;dbP!$D$2),"&gt;="&amp;AF$6,INDIRECT($F$1&amp;dbP!$D$2&amp;":"&amp;dbP!$D$2),"&lt;="&amp;AF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G130" s="1">
        <f ca="1">SUMIFS(INDIRECT($F$1&amp;$F130&amp;":"&amp;$F130),INDIRECT($F$1&amp;dbP!$D$2&amp;":"&amp;dbP!$D$2),"&gt;="&amp;AG$6,INDIRECT($F$1&amp;dbP!$D$2&amp;":"&amp;dbP!$D$2),"&lt;="&amp;AG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H130" s="1">
        <f ca="1">SUMIFS(INDIRECT($F$1&amp;$F130&amp;":"&amp;$F130),INDIRECT($F$1&amp;dbP!$D$2&amp;":"&amp;dbP!$D$2),"&gt;="&amp;AH$6,INDIRECT($F$1&amp;dbP!$D$2&amp;":"&amp;dbP!$D$2),"&lt;="&amp;AH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I130" s="1">
        <f ca="1">SUMIFS(INDIRECT($F$1&amp;$F130&amp;":"&amp;$F130),INDIRECT($F$1&amp;dbP!$D$2&amp;":"&amp;dbP!$D$2),"&gt;="&amp;AI$6,INDIRECT($F$1&amp;dbP!$D$2&amp;":"&amp;dbP!$D$2),"&lt;="&amp;AI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J130" s="1">
        <f ca="1">SUMIFS(INDIRECT($F$1&amp;$F130&amp;":"&amp;$F130),INDIRECT($F$1&amp;dbP!$D$2&amp;":"&amp;dbP!$D$2),"&gt;="&amp;AJ$6,INDIRECT($F$1&amp;dbP!$D$2&amp;":"&amp;dbP!$D$2),"&lt;="&amp;AJ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K130" s="1">
        <f ca="1">SUMIFS(INDIRECT($F$1&amp;$F130&amp;":"&amp;$F130),INDIRECT($F$1&amp;dbP!$D$2&amp;":"&amp;dbP!$D$2),"&gt;="&amp;AK$6,INDIRECT($F$1&amp;dbP!$D$2&amp;":"&amp;dbP!$D$2),"&lt;="&amp;AK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L130" s="1">
        <f ca="1">SUMIFS(INDIRECT($F$1&amp;$F130&amp;":"&amp;$F130),INDIRECT($F$1&amp;dbP!$D$2&amp;":"&amp;dbP!$D$2),"&gt;="&amp;AL$6,INDIRECT($F$1&amp;dbP!$D$2&amp;":"&amp;dbP!$D$2),"&lt;="&amp;AL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M130" s="1">
        <f ca="1">SUMIFS(INDIRECT($F$1&amp;$F130&amp;":"&amp;$F130),INDIRECT($F$1&amp;dbP!$D$2&amp;":"&amp;dbP!$D$2),"&gt;="&amp;AM$6,INDIRECT($F$1&amp;dbP!$D$2&amp;":"&amp;dbP!$D$2),"&lt;="&amp;AM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N130" s="1">
        <f ca="1">SUMIFS(INDIRECT($F$1&amp;$F130&amp;":"&amp;$F130),INDIRECT($F$1&amp;dbP!$D$2&amp;":"&amp;dbP!$D$2),"&gt;="&amp;AN$6,INDIRECT($F$1&amp;dbP!$D$2&amp;":"&amp;dbP!$D$2),"&lt;="&amp;AN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O130" s="1">
        <f ca="1">SUMIFS(INDIRECT($F$1&amp;$F130&amp;":"&amp;$F130),INDIRECT($F$1&amp;dbP!$D$2&amp;":"&amp;dbP!$D$2),"&gt;="&amp;AO$6,INDIRECT($F$1&amp;dbP!$D$2&amp;":"&amp;dbP!$D$2),"&lt;="&amp;AO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P130" s="1">
        <f ca="1">SUMIFS(INDIRECT($F$1&amp;$F130&amp;":"&amp;$F130),INDIRECT($F$1&amp;dbP!$D$2&amp;":"&amp;dbP!$D$2),"&gt;="&amp;AP$6,INDIRECT($F$1&amp;dbP!$D$2&amp;":"&amp;dbP!$D$2),"&lt;="&amp;AP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Q130" s="1">
        <f ca="1">SUMIFS(INDIRECT($F$1&amp;$F130&amp;":"&amp;$F130),INDIRECT($F$1&amp;dbP!$D$2&amp;":"&amp;dbP!$D$2),"&gt;="&amp;AQ$6,INDIRECT($F$1&amp;dbP!$D$2&amp;":"&amp;dbP!$D$2),"&lt;="&amp;AQ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R130" s="1">
        <f ca="1">SUMIFS(INDIRECT($F$1&amp;$F130&amp;":"&amp;$F130),INDIRECT($F$1&amp;dbP!$D$2&amp;":"&amp;dbP!$D$2),"&gt;="&amp;AR$6,INDIRECT($F$1&amp;dbP!$D$2&amp;":"&amp;dbP!$D$2),"&lt;="&amp;AR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S130" s="1">
        <f ca="1">SUMIFS(INDIRECT($F$1&amp;$F130&amp;":"&amp;$F130),INDIRECT($F$1&amp;dbP!$D$2&amp;":"&amp;dbP!$D$2),"&gt;="&amp;AS$6,INDIRECT($F$1&amp;dbP!$D$2&amp;":"&amp;dbP!$D$2),"&lt;="&amp;AS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T130" s="1">
        <f ca="1">SUMIFS(INDIRECT($F$1&amp;$F130&amp;":"&amp;$F130),INDIRECT($F$1&amp;dbP!$D$2&amp;":"&amp;dbP!$D$2),"&gt;="&amp;AT$6,INDIRECT($F$1&amp;dbP!$D$2&amp;":"&amp;dbP!$D$2),"&lt;="&amp;AT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U130" s="1">
        <f ca="1">SUMIFS(INDIRECT($F$1&amp;$F130&amp;":"&amp;$F130),INDIRECT($F$1&amp;dbP!$D$2&amp;":"&amp;dbP!$D$2),"&gt;="&amp;AU$6,INDIRECT($F$1&amp;dbP!$D$2&amp;":"&amp;dbP!$D$2),"&lt;="&amp;AU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V130" s="1">
        <f ca="1">SUMIFS(INDIRECT($F$1&amp;$F130&amp;":"&amp;$F130),INDIRECT($F$1&amp;dbP!$D$2&amp;":"&amp;dbP!$D$2),"&gt;="&amp;AV$6,INDIRECT($F$1&amp;dbP!$D$2&amp;":"&amp;dbP!$D$2),"&lt;="&amp;AV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W130" s="1">
        <f ca="1">SUMIFS(INDIRECT($F$1&amp;$F130&amp;":"&amp;$F130),INDIRECT($F$1&amp;dbP!$D$2&amp;":"&amp;dbP!$D$2),"&gt;="&amp;AW$6,INDIRECT($F$1&amp;dbP!$D$2&amp;":"&amp;dbP!$D$2),"&lt;="&amp;AW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X130" s="1">
        <f ca="1">SUMIFS(INDIRECT($F$1&amp;$F130&amp;":"&amp;$F130),INDIRECT($F$1&amp;dbP!$D$2&amp;":"&amp;dbP!$D$2),"&gt;="&amp;AX$6,INDIRECT($F$1&amp;dbP!$D$2&amp;":"&amp;dbP!$D$2),"&lt;="&amp;AX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Y130" s="1">
        <f ca="1">SUMIFS(INDIRECT($F$1&amp;$F130&amp;":"&amp;$F130),INDIRECT($F$1&amp;dbP!$D$2&amp;":"&amp;dbP!$D$2),"&gt;="&amp;AY$6,INDIRECT($F$1&amp;dbP!$D$2&amp;":"&amp;dbP!$D$2),"&lt;="&amp;AY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Z130" s="1">
        <f ca="1">SUMIFS(INDIRECT($F$1&amp;$F130&amp;":"&amp;$F130),INDIRECT($F$1&amp;dbP!$D$2&amp;":"&amp;dbP!$D$2),"&gt;="&amp;AZ$6,INDIRECT($F$1&amp;dbP!$D$2&amp;":"&amp;dbP!$D$2),"&lt;="&amp;AZ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BA130" s="1">
        <f ca="1">SUMIFS(INDIRECT($F$1&amp;$F130&amp;":"&amp;$F130),INDIRECT($F$1&amp;dbP!$D$2&amp;":"&amp;dbP!$D$2),"&gt;="&amp;BA$6,INDIRECT($F$1&amp;dbP!$D$2&amp;":"&amp;dbP!$D$2),"&lt;="&amp;BA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BB130" s="1">
        <f ca="1">SUMIFS(INDIRECT($F$1&amp;$F130&amp;":"&amp;$F130),INDIRECT($F$1&amp;dbP!$D$2&amp;":"&amp;dbP!$D$2),"&gt;="&amp;BB$6,INDIRECT($F$1&amp;dbP!$D$2&amp;":"&amp;dbP!$D$2),"&lt;="&amp;BB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BC130" s="1">
        <f ca="1">SUMIFS(INDIRECT($F$1&amp;$F130&amp;":"&amp;$F130),INDIRECT($F$1&amp;dbP!$D$2&amp;":"&amp;dbP!$D$2),"&gt;="&amp;BC$6,INDIRECT($F$1&amp;dbP!$D$2&amp;":"&amp;dbP!$D$2),"&lt;="&amp;BC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BD130" s="1">
        <f ca="1">SUMIFS(INDIRECT($F$1&amp;$F130&amp;":"&amp;$F130),INDIRECT($F$1&amp;dbP!$D$2&amp;":"&amp;dbP!$D$2),"&gt;="&amp;BD$6,INDIRECT($F$1&amp;dbP!$D$2&amp;":"&amp;dbP!$D$2),"&lt;="&amp;BD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BE130" s="1">
        <f ca="1">SUMIFS(INDIRECT($F$1&amp;$F130&amp;":"&amp;$F130),INDIRECT($F$1&amp;dbP!$D$2&amp;":"&amp;dbP!$D$2),"&gt;="&amp;BE$6,INDIRECT($F$1&amp;dbP!$D$2&amp;":"&amp;dbP!$D$2),"&lt;="&amp;BE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</row>
    <row r="131" spans="2:57" x14ac:dyDescent="0.3">
      <c r="B131" s="1">
        <f>MAX(B$120:B130)+1</f>
        <v>16</v>
      </c>
      <c r="D131" s="1" t="str">
        <f ca="1">INDIRECT($B$1&amp;Items!T$2&amp;$B131)</f>
        <v>CF(+)</v>
      </c>
      <c r="F131" s="1" t="str">
        <f ca="1">INDIRECT($B$1&amp;Items!P$2&amp;$B131)</f>
        <v>Y</v>
      </c>
      <c r="H131" s="13" t="str">
        <f ca="1">INDIRECT($B$1&amp;Items!M$2&amp;$B131)</f>
        <v>Поступление ДС от продаж</v>
      </c>
      <c r="I131" s="13" t="str">
        <f ca="1">IF(INDIRECT($B$1&amp;Items!N$2&amp;$B131)="",H131,INDIRECT($B$1&amp;Items!N$2&amp;$B131))</f>
        <v>Прочие поступления от продаж</v>
      </c>
      <c r="J131" s="1" t="str">
        <f ca="1">IF(INDIRECT($B$1&amp;Items!O$2&amp;$B131)="",IF(H131&lt;&gt;I131,"  "&amp;I131,I131),"    "&amp;INDIRECT($B$1&amp;Items!O$2&amp;$B131))</f>
        <v xml:space="preserve">    Прочие продажи-2</v>
      </c>
      <c r="S131" s="1">
        <f ca="1">SUM($U131:INDIRECT(ADDRESS(ROW(),SUMIFS($1:$1,$5:$5,MAX($5:$5)))))</f>
        <v>0</v>
      </c>
      <c r="V131" s="1">
        <f ca="1">SUMIFS(INDIRECT($F$1&amp;$F131&amp;":"&amp;$F131),INDIRECT($F$1&amp;dbP!$D$2&amp;":"&amp;dbP!$D$2),"&gt;="&amp;V$6,INDIRECT($F$1&amp;dbP!$D$2&amp;":"&amp;dbP!$D$2),"&lt;="&amp;V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W131" s="1">
        <f ca="1">SUMIFS(INDIRECT($F$1&amp;$F131&amp;":"&amp;$F131),INDIRECT($F$1&amp;dbP!$D$2&amp;":"&amp;dbP!$D$2),"&gt;="&amp;W$6,INDIRECT($F$1&amp;dbP!$D$2&amp;":"&amp;dbP!$D$2),"&lt;="&amp;W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X131" s="1">
        <f ca="1">SUMIFS(INDIRECT($F$1&amp;$F131&amp;":"&amp;$F131),INDIRECT($F$1&amp;dbP!$D$2&amp;":"&amp;dbP!$D$2),"&gt;="&amp;X$6,INDIRECT($F$1&amp;dbP!$D$2&amp;":"&amp;dbP!$D$2),"&lt;="&amp;X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Y131" s="1">
        <f ca="1">SUMIFS(INDIRECT($F$1&amp;$F131&amp;":"&amp;$F131),INDIRECT($F$1&amp;dbP!$D$2&amp;":"&amp;dbP!$D$2),"&gt;="&amp;Y$6,INDIRECT($F$1&amp;dbP!$D$2&amp;":"&amp;dbP!$D$2),"&lt;="&amp;Y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Z131" s="1">
        <f ca="1">SUMIFS(INDIRECT($F$1&amp;$F131&amp;":"&amp;$F131),INDIRECT($F$1&amp;dbP!$D$2&amp;":"&amp;dbP!$D$2),"&gt;="&amp;Z$6,INDIRECT($F$1&amp;dbP!$D$2&amp;":"&amp;dbP!$D$2),"&lt;="&amp;Z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A131" s="1">
        <f ca="1">SUMIFS(INDIRECT($F$1&amp;$F131&amp;":"&amp;$F131),INDIRECT($F$1&amp;dbP!$D$2&amp;":"&amp;dbP!$D$2),"&gt;="&amp;AA$6,INDIRECT($F$1&amp;dbP!$D$2&amp;":"&amp;dbP!$D$2),"&lt;="&amp;AA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B131" s="1">
        <f ca="1">SUMIFS(INDIRECT($F$1&amp;$F131&amp;":"&amp;$F131),INDIRECT($F$1&amp;dbP!$D$2&amp;":"&amp;dbP!$D$2),"&gt;="&amp;AB$6,INDIRECT($F$1&amp;dbP!$D$2&amp;":"&amp;dbP!$D$2),"&lt;="&amp;AB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C131" s="1">
        <f ca="1">SUMIFS(INDIRECT($F$1&amp;$F131&amp;":"&amp;$F131),INDIRECT($F$1&amp;dbP!$D$2&amp;":"&amp;dbP!$D$2),"&gt;="&amp;AC$6,INDIRECT($F$1&amp;dbP!$D$2&amp;":"&amp;dbP!$D$2),"&lt;="&amp;AC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D131" s="1">
        <f ca="1">SUMIFS(INDIRECT($F$1&amp;$F131&amp;":"&amp;$F131),INDIRECT($F$1&amp;dbP!$D$2&amp;":"&amp;dbP!$D$2),"&gt;="&amp;AD$6,INDIRECT($F$1&amp;dbP!$D$2&amp;":"&amp;dbP!$D$2),"&lt;="&amp;AD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E131" s="1">
        <f ca="1">SUMIFS(INDIRECT($F$1&amp;$F131&amp;":"&amp;$F131),INDIRECT($F$1&amp;dbP!$D$2&amp;":"&amp;dbP!$D$2),"&gt;="&amp;AE$6,INDIRECT($F$1&amp;dbP!$D$2&amp;":"&amp;dbP!$D$2),"&lt;="&amp;AE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F131" s="1">
        <f ca="1">SUMIFS(INDIRECT($F$1&amp;$F131&amp;":"&amp;$F131),INDIRECT($F$1&amp;dbP!$D$2&amp;":"&amp;dbP!$D$2),"&gt;="&amp;AF$6,INDIRECT($F$1&amp;dbP!$D$2&amp;":"&amp;dbP!$D$2),"&lt;="&amp;AF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G131" s="1">
        <f ca="1">SUMIFS(INDIRECT($F$1&amp;$F131&amp;":"&amp;$F131),INDIRECT($F$1&amp;dbP!$D$2&amp;":"&amp;dbP!$D$2),"&gt;="&amp;AG$6,INDIRECT($F$1&amp;dbP!$D$2&amp;":"&amp;dbP!$D$2),"&lt;="&amp;AG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H131" s="1">
        <f ca="1">SUMIFS(INDIRECT($F$1&amp;$F131&amp;":"&amp;$F131),INDIRECT($F$1&amp;dbP!$D$2&amp;":"&amp;dbP!$D$2),"&gt;="&amp;AH$6,INDIRECT($F$1&amp;dbP!$D$2&amp;":"&amp;dbP!$D$2),"&lt;="&amp;AH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I131" s="1">
        <f ca="1">SUMIFS(INDIRECT($F$1&amp;$F131&amp;":"&amp;$F131),INDIRECT($F$1&amp;dbP!$D$2&amp;":"&amp;dbP!$D$2),"&gt;="&amp;AI$6,INDIRECT($F$1&amp;dbP!$D$2&amp;":"&amp;dbP!$D$2),"&lt;="&amp;AI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J131" s="1">
        <f ca="1">SUMIFS(INDIRECT($F$1&amp;$F131&amp;":"&amp;$F131),INDIRECT($F$1&amp;dbP!$D$2&amp;":"&amp;dbP!$D$2),"&gt;="&amp;AJ$6,INDIRECT($F$1&amp;dbP!$D$2&amp;":"&amp;dbP!$D$2),"&lt;="&amp;AJ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K131" s="1">
        <f ca="1">SUMIFS(INDIRECT($F$1&amp;$F131&amp;":"&amp;$F131),INDIRECT($F$1&amp;dbP!$D$2&amp;":"&amp;dbP!$D$2),"&gt;="&amp;AK$6,INDIRECT($F$1&amp;dbP!$D$2&amp;":"&amp;dbP!$D$2),"&lt;="&amp;AK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L131" s="1">
        <f ca="1">SUMIFS(INDIRECT($F$1&amp;$F131&amp;":"&amp;$F131),INDIRECT($F$1&amp;dbP!$D$2&amp;":"&amp;dbP!$D$2),"&gt;="&amp;AL$6,INDIRECT($F$1&amp;dbP!$D$2&amp;":"&amp;dbP!$D$2),"&lt;="&amp;AL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M131" s="1">
        <f ca="1">SUMIFS(INDIRECT($F$1&amp;$F131&amp;":"&amp;$F131),INDIRECT($F$1&amp;dbP!$D$2&amp;":"&amp;dbP!$D$2),"&gt;="&amp;AM$6,INDIRECT($F$1&amp;dbP!$D$2&amp;":"&amp;dbP!$D$2),"&lt;="&amp;AM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N131" s="1">
        <f ca="1">SUMIFS(INDIRECT($F$1&amp;$F131&amp;":"&amp;$F131),INDIRECT($F$1&amp;dbP!$D$2&amp;":"&amp;dbP!$D$2),"&gt;="&amp;AN$6,INDIRECT($F$1&amp;dbP!$D$2&amp;":"&amp;dbP!$D$2),"&lt;="&amp;AN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O131" s="1">
        <f ca="1">SUMIFS(INDIRECT($F$1&amp;$F131&amp;":"&amp;$F131),INDIRECT($F$1&amp;dbP!$D$2&amp;":"&amp;dbP!$D$2),"&gt;="&amp;AO$6,INDIRECT($F$1&amp;dbP!$D$2&amp;":"&amp;dbP!$D$2),"&lt;="&amp;AO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P131" s="1">
        <f ca="1">SUMIFS(INDIRECT($F$1&amp;$F131&amp;":"&amp;$F131),INDIRECT($F$1&amp;dbP!$D$2&amp;":"&amp;dbP!$D$2),"&gt;="&amp;AP$6,INDIRECT($F$1&amp;dbP!$D$2&amp;":"&amp;dbP!$D$2),"&lt;="&amp;AP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Q131" s="1">
        <f ca="1">SUMIFS(INDIRECT($F$1&amp;$F131&amp;":"&amp;$F131),INDIRECT($F$1&amp;dbP!$D$2&amp;":"&amp;dbP!$D$2),"&gt;="&amp;AQ$6,INDIRECT($F$1&amp;dbP!$D$2&amp;":"&amp;dbP!$D$2),"&lt;="&amp;AQ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R131" s="1">
        <f ca="1">SUMIFS(INDIRECT($F$1&amp;$F131&amp;":"&amp;$F131),INDIRECT($F$1&amp;dbP!$D$2&amp;":"&amp;dbP!$D$2),"&gt;="&amp;AR$6,INDIRECT($F$1&amp;dbP!$D$2&amp;":"&amp;dbP!$D$2),"&lt;="&amp;AR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S131" s="1">
        <f ca="1">SUMIFS(INDIRECT($F$1&amp;$F131&amp;":"&amp;$F131),INDIRECT($F$1&amp;dbP!$D$2&amp;":"&amp;dbP!$D$2),"&gt;="&amp;AS$6,INDIRECT($F$1&amp;dbP!$D$2&amp;":"&amp;dbP!$D$2),"&lt;="&amp;AS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T131" s="1">
        <f ca="1">SUMIFS(INDIRECT($F$1&amp;$F131&amp;":"&amp;$F131),INDIRECT($F$1&amp;dbP!$D$2&amp;":"&amp;dbP!$D$2),"&gt;="&amp;AT$6,INDIRECT($F$1&amp;dbP!$D$2&amp;":"&amp;dbP!$D$2),"&lt;="&amp;AT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U131" s="1">
        <f ca="1">SUMIFS(INDIRECT($F$1&amp;$F131&amp;":"&amp;$F131),INDIRECT($F$1&amp;dbP!$D$2&amp;":"&amp;dbP!$D$2),"&gt;="&amp;AU$6,INDIRECT($F$1&amp;dbP!$D$2&amp;":"&amp;dbP!$D$2),"&lt;="&amp;AU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V131" s="1">
        <f ca="1">SUMIFS(INDIRECT($F$1&amp;$F131&amp;":"&amp;$F131),INDIRECT($F$1&amp;dbP!$D$2&amp;":"&amp;dbP!$D$2),"&gt;="&amp;AV$6,INDIRECT($F$1&amp;dbP!$D$2&amp;":"&amp;dbP!$D$2),"&lt;="&amp;AV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W131" s="1">
        <f ca="1">SUMIFS(INDIRECT($F$1&amp;$F131&amp;":"&amp;$F131),INDIRECT($F$1&amp;dbP!$D$2&amp;":"&amp;dbP!$D$2),"&gt;="&amp;AW$6,INDIRECT($F$1&amp;dbP!$D$2&amp;":"&amp;dbP!$D$2),"&lt;="&amp;AW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X131" s="1">
        <f ca="1">SUMIFS(INDIRECT($F$1&amp;$F131&amp;":"&amp;$F131),INDIRECT($F$1&amp;dbP!$D$2&amp;":"&amp;dbP!$D$2),"&gt;="&amp;AX$6,INDIRECT($F$1&amp;dbP!$D$2&amp;":"&amp;dbP!$D$2),"&lt;="&amp;AX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Y131" s="1">
        <f ca="1">SUMIFS(INDIRECT($F$1&amp;$F131&amp;":"&amp;$F131),INDIRECT($F$1&amp;dbP!$D$2&amp;":"&amp;dbP!$D$2),"&gt;="&amp;AY$6,INDIRECT($F$1&amp;dbP!$D$2&amp;":"&amp;dbP!$D$2),"&lt;="&amp;AY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Z131" s="1">
        <f ca="1">SUMIFS(INDIRECT($F$1&amp;$F131&amp;":"&amp;$F131),INDIRECT($F$1&amp;dbP!$D$2&amp;":"&amp;dbP!$D$2),"&gt;="&amp;AZ$6,INDIRECT($F$1&amp;dbP!$D$2&amp;":"&amp;dbP!$D$2),"&lt;="&amp;AZ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BA131" s="1">
        <f ca="1">SUMIFS(INDIRECT($F$1&amp;$F131&amp;":"&amp;$F131),INDIRECT($F$1&amp;dbP!$D$2&amp;":"&amp;dbP!$D$2),"&gt;="&amp;BA$6,INDIRECT($F$1&amp;dbP!$D$2&amp;":"&amp;dbP!$D$2),"&lt;="&amp;BA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BB131" s="1">
        <f ca="1">SUMIFS(INDIRECT($F$1&amp;$F131&amp;":"&amp;$F131),INDIRECT($F$1&amp;dbP!$D$2&amp;":"&amp;dbP!$D$2),"&gt;="&amp;BB$6,INDIRECT($F$1&amp;dbP!$D$2&amp;":"&amp;dbP!$D$2),"&lt;="&amp;BB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BC131" s="1">
        <f ca="1">SUMIFS(INDIRECT($F$1&amp;$F131&amp;":"&amp;$F131),INDIRECT($F$1&amp;dbP!$D$2&amp;":"&amp;dbP!$D$2),"&gt;="&amp;BC$6,INDIRECT($F$1&amp;dbP!$D$2&amp;":"&amp;dbP!$D$2),"&lt;="&amp;BC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BD131" s="1">
        <f ca="1">SUMIFS(INDIRECT($F$1&amp;$F131&amp;":"&amp;$F131),INDIRECT($F$1&amp;dbP!$D$2&amp;":"&amp;dbP!$D$2),"&gt;="&amp;BD$6,INDIRECT($F$1&amp;dbP!$D$2&amp;":"&amp;dbP!$D$2),"&lt;="&amp;BD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BE131" s="1">
        <f ca="1">SUMIFS(INDIRECT($F$1&amp;$F131&amp;":"&amp;$F131),INDIRECT($F$1&amp;dbP!$D$2&amp;":"&amp;dbP!$D$2),"&gt;="&amp;BE$6,INDIRECT($F$1&amp;dbP!$D$2&amp;":"&amp;dbP!$D$2),"&lt;="&amp;BE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</row>
    <row r="132" spans="2:57" x14ac:dyDescent="0.3">
      <c r="B132" s="1">
        <f>MAX(B$120:B131)+1</f>
        <v>17</v>
      </c>
      <c r="D132" s="1">
        <f ca="1">INDIRECT($B$1&amp;Items!T$2&amp;$B132)</f>
        <v>0</v>
      </c>
      <c r="F132" s="1" t="str">
        <f ca="1">INDIRECT($B$1&amp;Items!P$2&amp;$B132)</f>
        <v>AA</v>
      </c>
      <c r="H132" s="13" t="str">
        <f ca="1">INDIRECT($B$1&amp;Items!M$2&amp;$B132)</f>
        <v>Оплаты себестоимостных затрат</v>
      </c>
      <c r="I132" s="13" t="str">
        <f ca="1">IF(INDIRECT($B$1&amp;Items!N$2&amp;$B132)="",H132,INDIRECT($B$1&amp;Items!N$2&amp;$B132))</f>
        <v>Оплаты себестоимостных затрат</v>
      </c>
      <c r="J132" s="1" t="str">
        <f ca="1">IF(INDIRECT($B$1&amp;Items!O$2&amp;$B132)="",IF(H132&lt;&gt;I132,"  "&amp;I132,I132),"    "&amp;INDIRECT($B$1&amp;Items!O$2&amp;$B132))</f>
        <v>Оплаты себестоимостных затрат</v>
      </c>
      <c r="S132" s="1">
        <f ca="1">SUM($U132:INDIRECT(ADDRESS(ROW(),SUMIFS($1:$1,$5:$5,MAX($5:$5)))))</f>
        <v>19861609.339152213</v>
      </c>
      <c r="V132" s="1">
        <f ca="1">SUMIFS(INDIRECT($F$1&amp;$F132&amp;":"&amp;$F132),INDIRECT($F$1&amp;dbP!$D$2&amp;":"&amp;dbP!$D$2),"&gt;="&amp;V$6,INDIRECT($F$1&amp;dbP!$D$2&amp;":"&amp;dbP!$D$2),"&lt;="&amp;V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3833530.8264059997</v>
      </c>
      <c r="W132" s="1">
        <f ca="1">SUMIFS(INDIRECT($F$1&amp;$F132&amp;":"&amp;$F132),INDIRECT($F$1&amp;dbP!$D$2&amp;":"&amp;dbP!$D$2),"&gt;="&amp;W$6,INDIRECT($F$1&amp;dbP!$D$2&amp;":"&amp;dbP!$D$2),"&lt;="&amp;W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713460</v>
      </c>
      <c r="X132" s="1">
        <f ca="1">SUMIFS(INDIRECT($F$1&amp;$F132&amp;":"&amp;$F132),INDIRECT($F$1&amp;dbP!$D$2&amp;":"&amp;dbP!$D$2),"&gt;="&amp;X$6,INDIRECT($F$1&amp;dbP!$D$2&amp;":"&amp;dbP!$D$2),"&lt;="&amp;X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3667590.3000000003</v>
      </c>
      <c r="Y132" s="1">
        <f ca="1">SUMIFS(INDIRECT($F$1&amp;$F132&amp;":"&amp;$F132),INDIRECT($F$1&amp;dbP!$D$2&amp;":"&amp;dbP!$D$2),"&gt;="&amp;Y$6,INDIRECT($F$1&amp;dbP!$D$2&amp;":"&amp;dbP!$D$2),"&lt;="&amp;Y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4852178.181696211</v>
      </c>
      <c r="Z132" s="1">
        <f ca="1">SUMIFS(INDIRECT($F$1&amp;$F132&amp;":"&amp;$F132),INDIRECT($F$1&amp;dbP!$D$2&amp;":"&amp;dbP!$D$2),"&gt;="&amp;Z$6,INDIRECT($F$1&amp;dbP!$D$2&amp;":"&amp;dbP!$D$2),"&lt;="&amp;Z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3976807.5452970006</v>
      </c>
      <c r="AA132" s="1">
        <f ca="1">SUMIFS(INDIRECT($F$1&amp;$F132&amp;":"&amp;$F132),INDIRECT($F$1&amp;dbP!$D$2&amp;":"&amp;dbP!$D$2),"&gt;="&amp;AA$6,INDIRECT($F$1&amp;dbP!$D$2&amp;":"&amp;dbP!$D$2),"&lt;="&amp;AA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609520.14465000003</v>
      </c>
      <c r="AB132" s="1">
        <f ca="1">SUMIFS(INDIRECT($F$1&amp;$F132&amp;":"&amp;$F132),INDIRECT($F$1&amp;dbP!$D$2&amp;":"&amp;dbP!$D$2),"&gt;="&amp;AB$6,INDIRECT($F$1&amp;dbP!$D$2&amp;":"&amp;dbP!$D$2),"&lt;="&amp;AB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1337983.408203</v>
      </c>
      <c r="AC132" s="1">
        <f ca="1">SUMIFS(INDIRECT($F$1&amp;$F132&amp;":"&amp;$F132),INDIRECT($F$1&amp;dbP!$D$2&amp;":"&amp;dbP!$D$2),"&gt;="&amp;AC$6,INDIRECT($F$1&amp;dbP!$D$2&amp;":"&amp;dbP!$D$2),"&lt;="&amp;AC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870538.9328999999</v>
      </c>
      <c r="AD132" s="1">
        <f ca="1">SUMIFS(INDIRECT($F$1&amp;$F132&amp;":"&amp;$F132),INDIRECT($F$1&amp;dbP!$D$2&amp;":"&amp;dbP!$D$2),"&gt;="&amp;AD$6,INDIRECT($F$1&amp;dbP!$D$2&amp;":"&amp;dbP!$D$2),"&lt;="&amp;AD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E132" s="1">
        <f ca="1">SUMIFS(INDIRECT($F$1&amp;$F132&amp;":"&amp;$F132),INDIRECT($F$1&amp;dbP!$D$2&amp;":"&amp;dbP!$D$2),"&gt;="&amp;AE$6,INDIRECT($F$1&amp;dbP!$D$2&amp;":"&amp;dbP!$D$2),"&lt;="&amp;AE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F132" s="1">
        <f ca="1">SUMIFS(INDIRECT($F$1&amp;$F132&amp;":"&amp;$F132),INDIRECT($F$1&amp;dbP!$D$2&amp;":"&amp;dbP!$D$2),"&gt;="&amp;AF$6,INDIRECT($F$1&amp;dbP!$D$2&amp;":"&amp;dbP!$D$2),"&lt;="&amp;AF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G132" s="1">
        <f ca="1">SUMIFS(INDIRECT($F$1&amp;$F132&amp;":"&amp;$F132),INDIRECT($F$1&amp;dbP!$D$2&amp;":"&amp;dbP!$D$2),"&gt;="&amp;AG$6,INDIRECT($F$1&amp;dbP!$D$2&amp;":"&amp;dbP!$D$2),"&lt;="&amp;AG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H132" s="1">
        <f ca="1">SUMIFS(INDIRECT($F$1&amp;$F132&amp;":"&amp;$F132),INDIRECT($F$1&amp;dbP!$D$2&amp;":"&amp;dbP!$D$2),"&gt;="&amp;AH$6,INDIRECT($F$1&amp;dbP!$D$2&amp;":"&amp;dbP!$D$2),"&lt;="&amp;AH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I132" s="1">
        <f ca="1">SUMIFS(INDIRECT($F$1&amp;$F132&amp;":"&amp;$F132),INDIRECT($F$1&amp;dbP!$D$2&amp;":"&amp;dbP!$D$2),"&gt;="&amp;AI$6,INDIRECT($F$1&amp;dbP!$D$2&amp;":"&amp;dbP!$D$2),"&lt;="&amp;AI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J132" s="1">
        <f ca="1">SUMIFS(INDIRECT($F$1&amp;$F132&amp;":"&amp;$F132),INDIRECT($F$1&amp;dbP!$D$2&amp;":"&amp;dbP!$D$2),"&gt;="&amp;AJ$6,INDIRECT($F$1&amp;dbP!$D$2&amp;":"&amp;dbP!$D$2),"&lt;="&amp;AJ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K132" s="1">
        <f ca="1">SUMIFS(INDIRECT($F$1&amp;$F132&amp;":"&amp;$F132),INDIRECT($F$1&amp;dbP!$D$2&amp;":"&amp;dbP!$D$2),"&gt;="&amp;AK$6,INDIRECT($F$1&amp;dbP!$D$2&amp;":"&amp;dbP!$D$2),"&lt;="&amp;AK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L132" s="1">
        <f ca="1">SUMIFS(INDIRECT($F$1&amp;$F132&amp;":"&amp;$F132),INDIRECT($F$1&amp;dbP!$D$2&amp;":"&amp;dbP!$D$2),"&gt;="&amp;AL$6,INDIRECT($F$1&amp;dbP!$D$2&amp;":"&amp;dbP!$D$2),"&lt;="&amp;AL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M132" s="1">
        <f ca="1">SUMIFS(INDIRECT($F$1&amp;$F132&amp;":"&amp;$F132),INDIRECT($F$1&amp;dbP!$D$2&amp;":"&amp;dbP!$D$2),"&gt;="&amp;AM$6,INDIRECT($F$1&amp;dbP!$D$2&amp;":"&amp;dbP!$D$2),"&lt;="&amp;AM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N132" s="1">
        <f ca="1">SUMIFS(INDIRECT($F$1&amp;$F132&amp;":"&amp;$F132),INDIRECT($F$1&amp;dbP!$D$2&amp;":"&amp;dbP!$D$2),"&gt;="&amp;AN$6,INDIRECT($F$1&amp;dbP!$D$2&amp;":"&amp;dbP!$D$2),"&lt;="&amp;AN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O132" s="1">
        <f ca="1">SUMIFS(INDIRECT($F$1&amp;$F132&amp;":"&amp;$F132),INDIRECT($F$1&amp;dbP!$D$2&amp;":"&amp;dbP!$D$2),"&gt;="&amp;AO$6,INDIRECT($F$1&amp;dbP!$D$2&amp;":"&amp;dbP!$D$2),"&lt;="&amp;AO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P132" s="1">
        <f ca="1">SUMIFS(INDIRECT($F$1&amp;$F132&amp;":"&amp;$F132),INDIRECT($F$1&amp;dbP!$D$2&amp;":"&amp;dbP!$D$2),"&gt;="&amp;AP$6,INDIRECT($F$1&amp;dbP!$D$2&amp;":"&amp;dbP!$D$2),"&lt;="&amp;AP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Q132" s="1">
        <f ca="1">SUMIFS(INDIRECT($F$1&amp;$F132&amp;":"&amp;$F132),INDIRECT($F$1&amp;dbP!$D$2&amp;":"&amp;dbP!$D$2),"&gt;="&amp;AQ$6,INDIRECT($F$1&amp;dbP!$D$2&amp;":"&amp;dbP!$D$2),"&lt;="&amp;AQ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R132" s="1">
        <f ca="1">SUMIFS(INDIRECT($F$1&amp;$F132&amp;":"&amp;$F132),INDIRECT($F$1&amp;dbP!$D$2&amp;":"&amp;dbP!$D$2),"&gt;="&amp;AR$6,INDIRECT($F$1&amp;dbP!$D$2&amp;":"&amp;dbP!$D$2),"&lt;="&amp;AR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S132" s="1">
        <f ca="1">SUMIFS(INDIRECT($F$1&amp;$F132&amp;":"&amp;$F132),INDIRECT($F$1&amp;dbP!$D$2&amp;":"&amp;dbP!$D$2),"&gt;="&amp;AS$6,INDIRECT($F$1&amp;dbP!$D$2&amp;":"&amp;dbP!$D$2),"&lt;="&amp;AS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T132" s="1">
        <f ca="1">SUMIFS(INDIRECT($F$1&amp;$F132&amp;":"&amp;$F132),INDIRECT($F$1&amp;dbP!$D$2&amp;":"&amp;dbP!$D$2),"&gt;="&amp;AT$6,INDIRECT($F$1&amp;dbP!$D$2&amp;":"&amp;dbP!$D$2),"&lt;="&amp;AT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U132" s="1">
        <f ca="1">SUMIFS(INDIRECT($F$1&amp;$F132&amp;":"&amp;$F132),INDIRECT($F$1&amp;dbP!$D$2&amp;":"&amp;dbP!$D$2),"&gt;="&amp;AU$6,INDIRECT($F$1&amp;dbP!$D$2&amp;":"&amp;dbP!$D$2),"&lt;="&amp;AU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V132" s="1">
        <f ca="1">SUMIFS(INDIRECT($F$1&amp;$F132&amp;":"&amp;$F132),INDIRECT($F$1&amp;dbP!$D$2&amp;":"&amp;dbP!$D$2),"&gt;="&amp;AV$6,INDIRECT($F$1&amp;dbP!$D$2&amp;":"&amp;dbP!$D$2),"&lt;="&amp;AV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W132" s="1">
        <f ca="1">SUMIFS(INDIRECT($F$1&amp;$F132&amp;":"&amp;$F132),INDIRECT($F$1&amp;dbP!$D$2&amp;":"&amp;dbP!$D$2),"&gt;="&amp;AW$6,INDIRECT($F$1&amp;dbP!$D$2&amp;":"&amp;dbP!$D$2),"&lt;="&amp;AW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X132" s="1">
        <f ca="1">SUMIFS(INDIRECT($F$1&amp;$F132&amp;":"&amp;$F132),INDIRECT($F$1&amp;dbP!$D$2&amp;":"&amp;dbP!$D$2),"&gt;="&amp;AX$6,INDIRECT($F$1&amp;dbP!$D$2&amp;":"&amp;dbP!$D$2),"&lt;="&amp;AX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Y132" s="1">
        <f ca="1">SUMIFS(INDIRECT($F$1&amp;$F132&amp;":"&amp;$F132),INDIRECT($F$1&amp;dbP!$D$2&amp;":"&amp;dbP!$D$2),"&gt;="&amp;AY$6,INDIRECT($F$1&amp;dbP!$D$2&amp;":"&amp;dbP!$D$2),"&lt;="&amp;AY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Z132" s="1">
        <f ca="1">SUMIFS(INDIRECT($F$1&amp;$F132&amp;":"&amp;$F132),INDIRECT($F$1&amp;dbP!$D$2&amp;":"&amp;dbP!$D$2),"&gt;="&amp;AZ$6,INDIRECT($F$1&amp;dbP!$D$2&amp;":"&amp;dbP!$D$2),"&lt;="&amp;AZ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BA132" s="1">
        <f ca="1">SUMIFS(INDIRECT($F$1&amp;$F132&amp;":"&amp;$F132),INDIRECT($F$1&amp;dbP!$D$2&amp;":"&amp;dbP!$D$2),"&gt;="&amp;BA$6,INDIRECT($F$1&amp;dbP!$D$2&amp;":"&amp;dbP!$D$2),"&lt;="&amp;BA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BB132" s="1">
        <f ca="1">SUMIFS(INDIRECT($F$1&amp;$F132&amp;":"&amp;$F132),INDIRECT($F$1&amp;dbP!$D$2&amp;":"&amp;dbP!$D$2),"&gt;="&amp;BB$6,INDIRECT($F$1&amp;dbP!$D$2&amp;":"&amp;dbP!$D$2),"&lt;="&amp;BB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BC132" s="1">
        <f ca="1">SUMIFS(INDIRECT($F$1&amp;$F132&amp;":"&amp;$F132),INDIRECT($F$1&amp;dbP!$D$2&amp;":"&amp;dbP!$D$2),"&gt;="&amp;BC$6,INDIRECT($F$1&amp;dbP!$D$2&amp;":"&amp;dbP!$D$2),"&lt;="&amp;BC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BD132" s="1">
        <f ca="1">SUMIFS(INDIRECT($F$1&amp;$F132&amp;":"&amp;$F132),INDIRECT($F$1&amp;dbP!$D$2&amp;":"&amp;dbP!$D$2),"&gt;="&amp;BD$6,INDIRECT($F$1&amp;dbP!$D$2&amp;":"&amp;dbP!$D$2),"&lt;="&amp;BD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BE132" s="1">
        <f ca="1">SUMIFS(INDIRECT($F$1&amp;$F132&amp;":"&amp;$F132),INDIRECT($F$1&amp;dbP!$D$2&amp;":"&amp;dbP!$D$2),"&gt;="&amp;BE$6,INDIRECT($F$1&amp;dbP!$D$2&amp;":"&amp;dbP!$D$2),"&lt;="&amp;BE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</row>
    <row r="133" spans="2:57" x14ac:dyDescent="0.3">
      <c r="B133" s="1">
        <f>MAX(B$120:B132)+1</f>
        <v>18</v>
      </c>
      <c r="D133" s="1">
        <f ca="1">INDIRECT($B$1&amp;Items!T$2&amp;$B133)</f>
        <v>0</v>
      </c>
      <c r="F133" s="1" t="str">
        <f ca="1">INDIRECT($B$1&amp;Items!P$2&amp;$B133)</f>
        <v>AA</v>
      </c>
      <c r="H133" s="13" t="str">
        <f ca="1">INDIRECT($B$1&amp;Items!M$2&amp;$B133)</f>
        <v>Оплаты себестоимостных затрат</v>
      </c>
      <c r="I133" s="13" t="str">
        <f ca="1">IF(INDIRECT($B$1&amp;Items!N$2&amp;$B133)="",H133,INDIRECT($B$1&amp;Items!N$2&amp;$B133))</f>
        <v>Оплаты расходов этапа-1 бизнес-процесса</v>
      </c>
      <c r="J133" s="1" t="str">
        <f ca="1">IF(INDIRECT($B$1&amp;Items!O$2&amp;$B133)="",IF(H133&lt;&gt;I133,"  "&amp;I133,I133),"    "&amp;INDIRECT($B$1&amp;Items!O$2&amp;$B133))</f>
        <v xml:space="preserve">  Оплаты расходов этапа-1 бизнес-процесса</v>
      </c>
      <c r="S133" s="1">
        <f ca="1">SUM($U133:INDIRECT(ADDRESS(ROW(),SUMIFS($1:$1,$5:$5,MAX($5:$5)))))</f>
        <v>3741288.6346500004</v>
      </c>
      <c r="V133" s="1">
        <f ca="1">SUMIFS(INDIRECT($F$1&amp;$F133&amp;":"&amp;$F133),INDIRECT($F$1&amp;dbP!$D$2&amp;":"&amp;dbP!$D$2),"&gt;="&amp;V$6,INDIRECT($F$1&amp;dbP!$D$2&amp;":"&amp;dbP!$D$2),"&lt;="&amp;V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995100</v>
      </c>
      <c r="W133" s="1">
        <f ca="1">SUMIFS(INDIRECT($F$1&amp;$F133&amp;":"&amp;$F133),INDIRECT($F$1&amp;dbP!$D$2&amp;":"&amp;dbP!$D$2),"&gt;="&amp;W$6,INDIRECT($F$1&amp;dbP!$D$2&amp;":"&amp;dbP!$D$2),"&lt;="&amp;W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X133" s="1">
        <f ca="1">SUMIFS(INDIRECT($F$1&amp;$F133&amp;":"&amp;$F133),INDIRECT($F$1&amp;dbP!$D$2&amp;":"&amp;dbP!$D$2),"&gt;="&amp;X$6,INDIRECT($F$1&amp;dbP!$D$2&amp;":"&amp;dbP!$D$2),"&lt;="&amp;X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1604289.99</v>
      </c>
      <c r="Y133" s="1">
        <f ca="1">SUMIFS(INDIRECT($F$1&amp;$F133&amp;":"&amp;$F133),INDIRECT($F$1&amp;dbP!$D$2&amp;":"&amp;dbP!$D$2),"&gt;="&amp;Y$6,INDIRECT($F$1&amp;dbP!$D$2&amp;":"&amp;dbP!$D$2),"&lt;="&amp;Y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532378.5</v>
      </c>
      <c r="Z133" s="1">
        <f ca="1">SUMIFS(INDIRECT($F$1&amp;$F133&amp;":"&amp;$F133),INDIRECT($F$1&amp;dbP!$D$2&amp;":"&amp;dbP!$D$2),"&gt;="&amp;Z$6,INDIRECT($F$1&amp;dbP!$D$2&amp;":"&amp;dbP!$D$2),"&lt;="&amp;Z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A133" s="1">
        <f ca="1">SUMIFS(INDIRECT($F$1&amp;$F133&amp;":"&amp;$F133),INDIRECT($F$1&amp;dbP!$D$2&amp;":"&amp;dbP!$D$2),"&gt;="&amp;AA$6,INDIRECT($F$1&amp;dbP!$D$2&amp;":"&amp;dbP!$D$2),"&lt;="&amp;AA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609520.14465000003</v>
      </c>
      <c r="AB133" s="1">
        <f ca="1">SUMIFS(INDIRECT($F$1&amp;$F133&amp;":"&amp;$F133),INDIRECT($F$1&amp;dbP!$D$2&amp;":"&amp;dbP!$D$2),"&gt;="&amp;AB$6,INDIRECT($F$1&amp;dbP!$D$2&amp;":"&amp;dbP!$D$2),"&lt;="&amp;AB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C133" s="1">
        <f ca="1">SUMIFS(INDIRECT($F$1&amp;$F133&amp;":"&amp;$F133),INDIRECT($F$1&amp;dbP!$D$2&amp;":"&amp;dbP!$D$2),"&gt;="&amp;AC$6,INDIRECT($F$1&amp;dbP!$D$2&amp;":"&amp;dbP!$D$2),"&lt;="&amp;AC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D133" s="1">
        <f ca="1">SUMIFS(INDIRECT($F$1&amp;$F133&amp;":"&amp;$F133),INDIRECT($F$1&amp;dbP!$D$2&amp;":"&amp;dbP!$D$2),"&gt;="&amp;AD$6,INDIRECT($F$1&amp;dbP!$D$2&amp;":"&amp;dbP!$D$2),"&lt;="&amp;AD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E133" s="1">
        <f ca="1">SUMIFS(INDIRECT($F$1&amp;$F133&amp;":"&amp;$F133),INDIRECT($F$1&amp;dbP!$D$2&amp;":"&amp;dbP!$D$2),"&gt;="&amp;AE$6,INDIRECT($F$1&amp;dbP!$D$2&amp;":"&amp;dbP!$D$2),"&lt;="&amp;AE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F133" s="1">
        <f ca="1">SUMIFS(INDIRECT($F$1&amp;$F133&amp;":"&amp;$F133),INDIRECT($F$1&amp;dbP!$D$2&amp;":"&amp;dbP!$D$2),"&gt;="&amp;AF$6,INDIRECT($F$1&amp;dbP!$D$2&amp;":"&amp;dbP!$D$2),"&lt;="&amp;AF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G133" s="1">
        <f ca="1">SUMIFS(INDIRECT($F$1&amp;$F133&amp;":"&amp;$F133),INDIRECT($F$1&amp;dbP!$D$2&amp;":"&amp;dbP!$D$2),"&gt;="&amp;AG$6,INDIRECT($F$1&amp;dbP!$D$2&amp;":"&amp;dbP!$D$2),"&lt;="&amp;AG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H133" s="1">
        <f ca="1">SUMIFS(INDIRECT($F$1&amp;$F133&amp;":"&amp;$F133),INDIRECT($F$1&amp;dbP!$D$2&amp;":"&amp;dbP!$D$2),"&gt;="&amp;AH$6,INDIRECT($F$1&amp;dbP!$D$2&amp;":"&amp;dbP!$D$2),"&lt;="&amp;AH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I133" s="1">
        <f ca="1">SUMIFS(INDIRECT($F$1&amp;$F133&amp;":"&amp;$F133),INDIRECT($F$1&amp;dbP!$D$2&amp;":"&amp;dbP!$D$2),"&gt;="&amp;AI$6,INDIRECT($F$1&amp;dbP!$D$2&amp;":"&amp;dbP!$D$2),"&lt;="&amp;AI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J133" s="1">
        <f ca="1">SUMIFS(INDIRECT($F$1&amp;$F133&amp;":"&amp;$F133),INDIRECT($F$1&amp;dbP!$D$2&amp;":"&amp;dbP!$D$2),"&gt;="&amp;AJ$6,INDIRECT($F$1&amp;dbP!$D$2&amp;":"&amp;dbP!$D$2),"&lt;="&amp;AJ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K133" s="1">
        <f ca="1">SUMIFS(INDIRECT($F$1&amp;$F133&amp;":"&amp;$F133),INDIRECT($F$1&amp;dbP!$D$2&amp;":"&amp;dbP!$D$2),"&gt;="&amp;AK$6,INDIRECT($F$1&amp;dbP!$D$2&amp;":"&amp;dbP!$D$2),"&lt;="&amp;AK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L133" s="1">
        <f ca="1">SUMIFS(INDIRECT($F$1&amp;$F133&amp;":"&amp;$F133),INDIRECT($F$1&amp;dbP!$D$2&amp;":"&amp;dbP!$D$2),"&gt;="&amp;AL$6,INDIRECT($F$1&amp;dbP!$D$2&amp;":"&amp;dbP!$D$2),"&lt;="&amp;AL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M133" s="1">
        <f ca="1">SUMIFS(INDIRECT($F$1&amp;$F133&amp;":"&amp;$F133),INDIRECT($F$1&amp;dbP!$D$2&amp;":"&amp;dbP!$D$2),"&gt;="&amp;AM$6,INDIRECT($F$1&amp;dbP!$D$2&amp;":"&amp;dbP!$D$2),"&lt;="&amp;AM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N133" s="1">
        <f ca="1">SUMIFS(INDIRECT($F$1&amp;$F133&amp;":"&amp;$F133),INDIRECT($F$1&amp;dbP!$D$2&amp;":"&amp;dbP!$D$2),"&gt;="&amp;AN$6,INDIRECT($F$1&amp;dbP!$D$2&amp;":"&amp;dbP!$D$2),"&lt;="&amp;AN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O133" s="1">
        <f ca="1">SUMIFS(INDIRECT($F$1&amp;$F133&amp;":"&amp;$F133),INDIRECT($F$1&amp;dbP!$D$2&amp;":"&amp;dbP!$D$2),"&gt;="&amp;AO$6,INDIRECT($F$1&amp;dbP!$D$2&amp;":"&amp;dbP!$D$2),"&lt;="&amp;AO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P133" s="1">
        <f ca="1">SUMIFS(INDIRECT($F$1&amp;$F133&amp;":"&amp;$F133),INDIRECT($F$1&amp;dbP!$D$2&amp;":"&amp;dbP!$D$2),"&gt;="&amp;AP$6,INDIRECT($F$1&amp;dbP!$D$2&amp;":"&amp;dbP!$D$2),"&lt;="&amp;AP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Q133" s="1">
        <f ca="1">SUMIFS(INDIRECT($F$1&amp;$F133&amp;":"&amp;$F133),INDIRECT($F$1&amp;dbP!$D$2&amp;":"&amp;dbP!$D$2),"&gt;="&amp;AQ$6,INDIRECT($F$1&amp;dbP!$D$2&amp;":"&amp;dbP!$D$2),"&lt;="&amp;AQ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R133" s="1">
        <f ca="1">SUMIFS(INDIRECT($F$1&amp;$F133&amp;":"&amp;$F133),INDIRECT($F$1&amp;dbP!$D$2&amp;":"&amp;dbP!$D$2),"&gt;="&amp;AR$6,INDIRECT($F$1&amp;dbP!$D$2&amp;":"&amp;dbP!$D$2),"&lt;="&amp;AR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S133" s="1">
        <f ca="1">SUMIFS(INDIRECT($F$1&amp;$F133&amp;":"&amp;$F133),INDIRECT($F$1&amp;dbP!$D$2&amp;":"&amp;dbP!$D$2),"&gt;="&amp;AS$6,INDIRECT($F$1&amp;dbP!$D$2&amp;":"&amp;dbP!$D$2),"&lt;="&amp;AS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T133" s="1">
        <f ca="1">SUMIFS(INDIRECT($F$1&amp;$F133&amp;":"&amp;$F133),INDIRECT($F$1&amp;dbP!$D$2&amp;":"&amp;dbP!$D$2),"&gt;="&amp;AT$6,INDIRECT($F$1&amp;dbP!$D$2&amp;":"&amp;dbP!$D$2),"&lt;="&amp;AT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U133" s="1">
        <f ca="1">SUMIFS(INDIRECT($F$1&amp;$F133&amp;":"&amp;$F133),INDIRECT($F$1&amp;dbP!$D$2&amp;":"&amp;dbP!$D$2),"&gt;="&amp;AU$6,INDIRECT($F$1&amp;dbP!$D$2&amp;":"&amp;dbP!$D$2),"&lt;="&amp;AU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V133" s="1">
        <f ca="1">SUMIFS(INDIRECT($F$1&amp;$F133&amp;":"&amp;$F133),INDIRECT($F$1&amp;dbP!$D$2&amp;":"&amp;dbP!$D$2),"&gt;="&amp;AV$6,INDIRECT($F$1&amp;dbP!$D$2&amp;":"&amp;dbP!$D$2),"&lt;="&amp;AV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W133" s="1">
        <f ca="1">SUMIFS(INDIRECT($F$1&amp;$F133&amp;":"&amp;$F133),INDIRECT($F$1&amp;dbP!$D$2&amp;":"&amp;dbP!$D$2),"&gt;="&amp;AW$6,INDIRECT($F$1&amp;dbP!$D$2&amp;":"&amp;dbP!$D$2),"&lt;="&amp;AW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X133" s="1">
        <f ca="1">SUMIFS(INDIRECT($F$1&amp;$F133&amp;":"&amp;$F133),INDIRECT($F$1&amp;dbP!$D$2&amp;":"&amp;dbP!$D$2),"&gt;="&amp;AX$6,INDIRECT($F$1&amp;dbP!$D$2&amp;":"&amp;dbP!$D$2),"&lt;="&amp;AX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Y133" s="1">
        <f ca="1">SUMIFS(INDIRECT($F$1&amp;$F133&amp;":"&amp;$F133),INDIRECT($F$1&amp;dbP!$D$2&amp;":"&amp;dbP!$D$2),"&gt;="&amp;AY$6,INDIRECT($F$1&amp;dbP!$D$2&amp;":"&amp;dbP!$D$2),"&lt;="&amp;AY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Z133" s="1">
        <f ca="1">SUMIFS(INDIRECT($F$1&amp;$F133&amp;":"&amp;$F133),INDIRECT($F$1&amp;dbP!$D$2&amp;":"&amp;dbP!$D$2),"&gt;="&amp;AZ$6,INDIRECT($F$1&amp;dbP!$D$2&amp;":"&amp;dbP!$D$2),"&lt;="&amp;AZ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BA133" s="1">
        <f ca="1">SUMIFS(INDIRECT($F$1&amp;$F133&amp;":"&amp;$F133),INDIRECT($F$1&amp;dbP!$D$2&amp;":"&amp;dbP!$D$2),"&gt;="&amp;BA$6,INDIRECT($F$1&amp;dbP!$D$2&amp;":"&amp;dbP!$D$2),"&lt;="&amp;BA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BB133" s="1">
        <f ca="1">SUMIFS(INDIRECT($F$1&amp;$F133&amp;":"&amp;$F133),INDIRECT($F$1&amp;dbP!$D$2&amp;":"&amp;dbP!$D$2),"&gt;="&amp;BB$6,INDIRECT($F$1&amp;dbP!$D$2&amp;":"&amp;dbP!$D$2),"&lt;="&amp;BB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BC133" s="1">
        <f ca="1">SUMIFS(INDIRECT($F$1&amp;$F133&amp;":"&amp;$F133),INDIRECT($F$1&amp;dbP!$D$2&amp;":"&amp;dbP!$D$2),"&gt;="&amp;BC$6,INDIRECT($F$1&amp;dbP!$D$2&amp;":"&amp;dbP!$D$2),"&lt;="&amp;BC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BD133" s="1">
        <f ca="1">SUMIFS(INDIRECT($F$1&amp;$F133&amp;":"&amp;$F133),INDIRECT($F$1&amp;dbP!$D$2&amp;":"&amp;dbP!$D$2),"&gt;="&amp;BD$6,INDIRECT($F$1&amp;dbP!$D$2&amp;":"&amp;dbP!$D$2),"&lt;="&amp;BD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BE133" s="1">
        <f ca="1">SUMIFS(INDIRECT($F$1&amp;$F133&amp;":"&amp;$F133),INDIRECT($F$1&amp;dbP!$D$2&amp;":"&amp;dbP!$D$2),"&gt;="&amp;BE$6,INDIRECT($F$1&amp;dbP!$D$2&amp;":"&amp;dbP!$D$2),"&lt;="&amp;BE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</row>
    <row r="134" spans="2:57" x14ac:dyDescent="0.3">
      <c r="B134" s="1">
        <f>MAX(B$120:B133)+1</f>
        <v>19</v>
      </c>
      <c r="D134" s="1" t="str">
        <f ca="1">INDIRECT($B$1&amp;Items!T$2&amp;$B134)</f>
        <v>CF(-)</v>
      </c>
      <c r="F134" s="1" t="str">
        <f ca="1">INDIRECT($B$1&amp;Items!P$2&amp;$B134)</f>
        <v>AA</v>
      </c>
      <c r="H134" s="13" t="str">
        <f ca="1">INDIRECT($B$1&amp;Items!M$2&amp;$B134)</f>
        <v>Оплаты себестоимостных затрат</v>
      </c>
      <c r="I134" s="13" t="str">
        <f ca="1">IF(INDIRECT($B$1&amp;Items!N$2&amp;$B134)="",H134,INDIRECT($B$1&amp;Items!N$2&amp;$B134))</f>
        <v>Оплаты расходов этапа-1 бизнес-процесса</v>
      </c>
      <c r="J134" s="1" t="str">
        <f ca="1">IF(INDIRECT($B$1&amp;Items!O$2&amp;$B134)="",IF(H134&lt;&gt;I134,"  "&amp;I134,I134),"    "&amp;INDIRECT($B$1&amp;Items!O$2&amp;$B134))</f>
        <v xml:space="preserve">    Сырье и материалы-1</v>
      </c>
      <c r="S134" s="1">
        <f ca="1">SUM($U134:INDIRECT(ADDRESS(ROW(),SUMIFS($1:$1,$5:$5,MAX($5:$5)))))</f>
        <v>0</v>
      </c>
      <c r="V134" s="1">
        <f ca="1">SUMIFS(INDIRECT($F$1&amp;$F134&amp;":"&amp;$F134),INDIRECT($F$1&amp;dbP!$D$2&amp;":"&amp;dbP!$D$2),"&gt;="&amp;V$6,INDIRECT($F$1&amp;dbP!$D$2&amp;":"&amp;dbP!$D$2),"&lt;="&amp;V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W134" s="1">
        <f ca="1">SUMIFS(INDIRECT($F$1&amp;$F134&amp;":"&amp;$F134),INDIRECT($F$1&amp;dbP!$D$2&amp;":"&amp;dbP!$D$2),"&gt;="&amp;W$6,INDIRECT($F$1&amp;dbP!$D$2&amp;":"&amp;dbP!$D$2),"&lt;="&amp;W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X134" s="1">
        <f ca="1">SUMIFS(INDIRECT($F$1&amp;$F134&amp;":"&amp;$F134),INDIRECT($F$1&amp;dbP!$D$2&amp;":"&amp;dbP!$D$2),"&gt;="&amp;X$6,INDIRECT($F$1&amp;dbP!$D$2&amp;":"&amp;dbP!$D$2),"&lt;="&amp;X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Y134" s="1">
        <f ca="1">SUMIFS(INDIRECT($F$1&amp;$F134&amp;":"&amp;$F134),INDIRECT($F$1&amp;dbP!$D$2&amp;":"&amp;dbP!$D$2),"&gt;="&amp;Y$6,INDIRECT($F$1&amp;dbP!$D$2&amp;":"&amp;dbP!$D$2),"&lt;="&amp;Y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Z134" s="1">
        <f ca="1">SUMIFS(INDIRECT($F$1&amp;$F134&amp;":"&amp;$F134),INDIRECT($F$1&amp;dbP!$D$2&amp;":"&amp;dbP!$D$2),"&gt;="&amp;Z$6,INDIRECT($F$1&amp;dbP!$D$2&amp;":"&amp;dbP!$D$2),"&lt;="&amp;Z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A134" s="1">
        <f ca="1">SUMIFS(INDIRECT($F$1&amp;$F134&amp;":"&amp;$F134),INDIRECT($F$1&amp;dbP!$D$2&amp;":"&amp;dbP!$D$2),"&gt;="&amp;AA$6,INDIRECT($F$1&amp;dbP!$D$2&amp;":"&amp;dbP!$D$2),"&lt;="&amp;AA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B134" s="1">
        <f ca="1">SUMIFS(INDIRECT($F$1&amp;$F134&amp;":"&amp;$F134),INDIRECT($F$1&amp;dbP!$D$2&amp;":"&amp;dbP!$D$2),"&gt;="&amp;AB$6,INDIRECT($F$1&amp;dbP!$D$2&amp;":"&amp;dbP!$D$2),"&lt;="&amp;AB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C134" s="1">
        <f ca="1">SUMIFS(INDIRECT($F$1&amp;$F134&amp;":"&amp;$F134),INDIRECT($F$1&amp;dbP!$D$2&amp;":"&amp;dbP!$D$2),"&gt;="&amp;AC$6,INDIRECT($F$1&amp;dbP!$D$2&amp;":"&amp;dbP!$D$2),"&lt;="&amp;AC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D134" s="1">
        <f ca="1">SUMIFS(INDIRECT($F$1&amp;$F134&amp;":"&amp;$F134),INDIRECT($F$1&amp;dbP!$D$2&amp;":"&amp;dbP!$D$2),"&gt;="&amp;AD$6,INDIRECT($F$1&amp;dbP!$D$2&amp;":"&amp;dbP!$D$2),"&lt;="&amp;AD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E134" s="1">
        <f ca="1">SUMIFS(INDIRECT($F$1&amp;$F134&amp;":"&amp;$F134),INDIRECT($F$1&amp;dbP!$D$2&amp;":"&amp;dbP!$D$2),"&gt;="&amp;AE$6,INDIRECT($F$1&amp;dbP!$D$2&amp;":"&amp;dbP!$D$2),"&lt;="&amp;AE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F134" s="1">
        <f ca="1">SUMIFS(INDIRECT($F$1&amp;$F134&amp;":"&amp;$F134),INDIRECT($F$1&amp;dbP!$D$2&amp;":"&amp;dbP!$D$2),"&gt;="&amp;AF$6,INDIRECT($F$1&amp;dbP!$D$2&amp;":"&amp;dbP!$D$2),"&lt;="&amp;AF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G134" s="1">
        <f ca="1">SUMIFS(INDIRECT($F$1&amp;$F134&amp;":"&amp;$F134),INDIRECT($F$1&amp;dbP!$D$2&amp;":"&amp;dbP!$D$2),"&gt;="&amp;AG$6,INDIRECT($F$1&amp;dbP!$D$2&amp;":"&amp;dbP!$D$2),"&lt;="&amp;AG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H134" s="1">
        <f ca="1">SUMIFS(INDIRECT($F$1&amp;$F134&amp;":"&amp;$F134),INDIRECT($F$1&amp;dbP!$D$2&amp;":"&amp;dbP!$D$2),"&gt;="&amp;AH$6,INDIRECT($F$1&amp;dbP!$D$2&amp;":"&amp;dbP!$D$2),"&lt;="&amp;AH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I134" s="1">
        <f ca="1">SUMIFS(INDIRECT($F$1&amp;$F134&amp;":"&amp;$F134),INDIRECT($F$1&amp;dbP!$D$2&amp;":"&amp;dbP!$D$2),"&gt;="&amp;AI$6,INDIRECT($F$1&amp;dbP!$D$2&amp;":"&amp;dbP!$D$2),"&lt;="&amp;AI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J134" s="1">
        <f ca="1">SUMIFS(INDIRECT($F$1&amp;$F134&amp;":"&amp;$F134),INDIRECT($F$1&amp;dbP!$D$2&amp;":"&amp;dbP!$D$2),"&gt;="&amp;AJ$6,INDIRECT($F$1&amp;dbP!$D$2&amp;":"&amp;dbP!$D$2),"&lt;="&amp;AJ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K134" s="1">
        <f ca="1">SUMIFS(INDIRECT($F$1&amp;$F134&amp;":"&amp;$F134),INDIRECT($F$1&amp;dbP!$D$2&amp;":"&amp;dbP!$D$2),"&gt;="&amp;AK$6,INDIRECT($F$1&amp;dbP!$D$2&amp;":"&amp;dbP!$D$2),"&lt;="&amp;AK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L134" s="1">
        <f ca="1">SUMIFS(INDIRECT($F$1&amp;$F134&amp;":"&amp;$F134),INDIRECT($F$1&amp;dbP!$D$2&amp;":"&amp;dbP!$D$2),"&gt;="&amp;AL$6,INDIRECT($F$1&amp;dbP!$D$2&amp;":"&amp;dbP!$D$2),"&lt;="&amp;AL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M134" s="1">
        <f ca="1">SUMIFS(INDIRECT($F$1&amp;$F134&amp;":"&amp;$F134),INDIRECT($F$1&amp;dbP!$D$2&amp;":"&amp;dbP!$D$2),"&gt;="&amp;AM$6,INDIRECT($F$1&amp;dbP!$D$2&amp;":"&amp;dbP!$D$2),"&lt;="&amp;AM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N134" s="1">
        <f ca="1">SUMIFS(INDIRECT($F$1&amp;$F134&amp;":"&amp;$F134),INDIRECT($F$1&amp;dbP!$D$2&amp;":"&amp;dbP!$D$2),"&gt;="&amp;AN$6,INDIRECT($F$1&amp;dbP!$D$2&amp;":"&amp;dbP!$D$2),"&lt;="&amp;AN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O134" s="1">
        <f ca="1">SUMIFS(INDIRECT($F$1&amp;$F134&amp;":"&amp;$F134),INDIRECT($F$1&amp;dbP!$D$2&amp;":"&amp;dbP!$D$2),"&gt;="&amp;AO$6,INDIRECT($F$1&amp;dbP!$D$2&amp;":"&amp;dbP!$D$2),"&lt;="&amp;AO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P134" s="1">
        <f ca="1">SUMIFS(INDIRECT($F$1&amp;$F134&amp;":"&amp;$F134),INDIRECT($F$1&amp;dbP!$D$2&amp;":"&amp;dbP!$D$2),"&gt;="&amp;AP$6,INDIRECT($F$1&amp;dbP!$D$2&amp;":"&amp;dbP!$D$2),"&lt;="&amp;AP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Q134" s="1">
        <f ca="1">SUMIFS(INDIRECT($F$1&amp;$F134&amp;":"&amp;$F134),INDIRECT($F$1&amp;dbP!$D$2&amp;":"&amp;dbP!$D$2),"&gt;="&amp;AQ$6,INDIRECT($F$1&amp;dbP!$D$2&amp;":"&amp;dbP!$D$2),"&lt;="&amp;AQ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R134" s="1">
        <f ca="1">SUMIFS(INDIRECT($F$1&amp;$F134&amp;":"&amp;$F134),INDIRECT($F$1&amp;dbP!$D$2&amp;":"&amp;dbP!$D$2),"&gt;="&amp;AR$6,INDIRECT($F$1&amp;dbP!$D$2&amp;":"&amp;dbP!$D$2),"&lt;="&amp;AR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S134" s="1">
        <f ca="1">SUMIFS(INDIRECT($F$1&amp;$F134&amp;":"&amp;$F134),INDIRECT($F$1&amp;dbP!$D$2&amp;":"&amp;dbP!$D$2),"&gt;="&amp;AS$6,INDIRECT($F$1&amp;dbP!$D$2&amp;":"&amp;dbP!$D$2),"&lt;="&amp;AS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T134" s="1">
        <f ca="1">SUMIFS(INDIRECT($F$1&amp;$F134&amp;":"&amp;$F134),INDIRECT($F$1&amp;dbP!$D$2&amp;":"&amp;dbP!$D$2),"&gt;="&amp;AT$6,INDIRECT($F$1&amp;dbP!$D$2&amp;":"&amp;dbP!$D$2),"&lt;="&amp;AT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U134" s="1">
        <f ca="1">SUMIFS(INDIRECT($F$1&amp;$F134&amp;":"&amp;$F134),INDIRECT($F$1&amp;dbP!$D$2&amp;":"&amp;dbP!$D$2),"&gt;="&amp;AU$6,INDIRECT($F$1&amp;dbP!$D$2&amp;":"&amp;dbP!$D$2),"&lt;="&amp;AU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V134" s="1">
        <f ca="1">SUMIFS(INDIRECT($F$1&amp;$F134&amp;":"&amp;$F134),INDIRECT($F$1&amp;dbP!$D$2&amp;":"&amp;dbP!$D$2),"&gt;="&amp;AV$6,INDIRECT($F$1&amp;dbP!$D$2&amp;":"&amp;dbP!$D$2),"&lt;="&amp;AV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W134" s="1">
        <f ca="1">SUMIFS(INDIRECT($F$1&amp;$F134&amp;":"&amp;$F134),INDIRECT($F$1&amp;dbP!$D$2&amp;":"&amp;dbP!$D$2),"&gt;="&amp;AW$6,INDIRECT($F$1&amp;dbP!$D$2&amp;":"&amp;dbP!$D$2),"&lt;="&amp;AW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X134" s="1">
        <f ca="1">SUMIFS(INDIRECT($F$1&amp;$F134&amp;":"&amp;$F134),INDIRECT($F$1&amp;dbP!$D$2&amp;":"&amp;dbP!$D$2),"&gt;="&amp;AX$6,INDIRECT($F$1&amp;dbP!$D$2&amp;":"&amp;dbP!$D$2),"&lt;="&amp;AX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Y134" s="1">
        <f ca="1">SUMIFS(INDIRECT($F$1&amp;$F134&amp;":"&amp;$F134),INDIRECT($F$1&amp;dbP!$D$2&amp;":"&amp;dbP!$D$2),"&gt;="&amp;AY$6,INDIRECT($F$1&amp;dbP!$D$2&amp;":"&amp;dbP!$D$2),"&lt;="&amp;AY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Z134" s="1">
        <f ca="1">SUMIFS(INDIRECT($F$1&amp;$F134&amp;":"&amp;$F134),INDIRECT($F$1&amp;dbP!$D$2&amp;":"&amp;dbP!$D$2),"&gt;="&amp;AZ$6,INDIRECT($F$1&amp;dbP!$D$2&amp;":"&amp;dbP!$D$2),"&lt;="&amp;AZ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BA134" s="1">
        <f ca="1">SUMIFS(INDIRECT($F$1&amp;$F134&amp;":"&amp;$F134),INDIRECT($F$1&amp;dbP!$D$2&amp;":"&amp;dbP!$D$2),"&gt;="&amp;BA$6,INDIRECT($F$1&amp;dbP!$D$2&amp;":"&amp;dbP!$D$2),"&lt;="&amp;BA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BB134" s="1">
        <f ca="1">SUMIFS(INDIRECT($F$1&amp;$F134&amp;":"&amp;$F134),INDIRECT($F$1&amp;dbP!$D$2&amp;":"&amp;dbP!$D$2),"&gt;="&amp;BB$6,INDIRECT($F$1&amp;dbP!$D$2&amp;":"&amp;dbP!$D$2),"&lt;="&amp;BB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BC134" s="1">
        <f ca="1">SUMIFS(INDIRECT($F$1&amp;$F134&amp;":"&amp;$F134),INDIRECT($F$1&amp;dbP!$D$2&amp;":"&amp;dbP!$D$2),"&gt;="&amp;BC$6,INDIRECT($F$1&amp;dbP!$D$2&amp;":"&amp;dbP!$D$2),"&lt;="&amp;BC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BD134" s="1">
        <f ca="1">SUMIFS(INDIRECT($F$1&amp;$F134&amp;":"&amp;$F134),INDIRECT($F$1&amp;dbP!$D$2&amp;":"&amp;dbP!$D$2),"&gt;="&amp;BD$6,INDIRECT($F$1&amp;dbP!$D$2&amp;":"&amp;dbP!$D$2),"&lt;="&amp;BD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BE134" s="1">
        <f ca="1">SUMIFS(INDIRECT($F$1&amp;$F134&amp;":"&amp;$F134),INDIRECT($F$1&amp;dbP!$D$2&amp;":"&amp;dbP!$D$2),"&gt;="&amp;BE$6,INDIRECT($F$1&amp;dbP!$D$2&amp;":"&amp;dbP!$D$2),"&lt;="&amp;BE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</row>
    <row r="135" spans="2:57" x14ac:dyDescent="0.3">
      <c r="B135" s="1">
        <f>MAX(B$120:B134)+1</f>
        <v>20</v>
      </c>
      <c r="D135" s="1" t="str">
        <f ca="1">INDIRECT($B$1&amp;Items!T$2&amp;$B135)</f>
        <v>CF(-)</v>
      </c>
      <c r="F135" s="1" t="str">
        <f ca="1">INDIRECT($B$1&amp;Items!P$2&amp;$B135)</f>
        <v>AA</v>
      </c>
      <c r="H135" s="13" t="str">
        <f ca="1">INDIRECT($B$1&amp;Items!M$2&amp;$B135)</f>
        <v>Оплаты себестоимостных затрат</v>
      </c>
      <c r="I135" s="13" t="str">
        <f ca="1">IF(INDIRECT($B$1&amp;Items!N$2&amp;$B135)="",H135,INDIRECT($B$1&amp;Items!N$2&amp;$B135))</f>
        <v>Оплаты расходов этапа-1 бизнес-процесса</v>
      </c>
      <c r="J135" s="1" t="str">
        <f ca="1">IF(INDIRECT($B$1&amp;Items!O$2&amp;$B135)="",IF(H135&lt;&gt;I135,"  "&amp;I135,I135),"    "&amp;INDIRECT($B$1&amp;Items!O$2&amp;$B135))</f>
        <v xml:space="preserve">    Сырье и материалы-2</v>
      </c>
      <c r="S135" s="1">
        <f ca="1">SUM($U135:INDIRECT(ADDRESS(ROW(),SUMIFS($1:$1,$5:$5,MAX($5:$5)))))</f>
        <v>465000</v>
      </c>
      <c r="V135" s="1">
        <f ca="1">SUMIFS(INDIRECT($F$1&amp;$F135&amp;":"&amp;$F135),INDIRECT($F$1&amp;dbP!$D$2&amp;":"&amp;dbP!$D$2),"&gt;="&amp;V$6,INDIRECT($F$1&amp;dbP!$D$2&amp;":"&amp;dbP!$D$2),"&lt;="&amp;V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W135" s="1">
        <f ca="1">SUMIFS(INDIRECT($F$1&amp;$F135&amp;":"&amp;$F135),INDIRECT($F$1&amp;dbP!$D$2&amp;":"&amp;dbP!$D$2),"&gt;="&amp;W$6,INDIRECT($F$1&amp;dbP!$D$2&amp;":"&amp;dbP!$D$2),"&lt;="&amp;W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X135" s="1">
        <f ca="1">SUMIFS(INDIRECT($F$1&amp;$F135&amp;":"&amp;$F135),INDIRECT($F$1&amp;dbP!$D$2&amp;":"&amp;dbP!$D$2),"&gt;="&amp;X$6,INDIRECT($F$1&amp;dbP!$D$2&amp;":"&amp;dbP!$D$2),"&lt;="&amp;X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465000</v>
      </c>
      <c r="Y135" s="1">
        <f ca="1">SUMIFS(INDIRECT($F$1&amp;$F135&amp;":"&amp;$F135),INDIRECT($F$1&amp;dbP!$D$2&amp;":"&amp;dbP!$D$2),"&gt;="&amp;Y$6,INDIRECT($F$1&amp;dbP!$D$2&amp;":"&amp;dbP!$D$2),"&lt;="&amp;Y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Z135" s="1">
        <f ca="1">SUMIFS(INDIRECT($F$1&amp;$F135&amp;":"&amp;$F135),INDIRECT($F$1&amp;dbP!$D$2&amp;":"&amp;dbP!$D$2),"&gt;="&amp;Z$6,INDIRECT($F$1&amp;dbP!$D$2&amp;":"&amp;dbP!$D$2),"&lt;="&amp;Z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A135" s="1">
        <f ca="1">SUMIFS(INDIRECT($F$1&amp;$F135&amp;":"&amp;$F135),INDIRECT($F$1&amp;dbP!$D$2&amp;":"&amp;dbP!$D$2),"&gt;="&amp;AA$6,INDIRECT($F$1&amp;dbP!$D$2&amp;":"&amp;dbP!$D$2),"&lt;="&amp;AA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B135" s="1">
        <f ca="1">SUMIFS(INDIRECT($F$1&amp;$F135&amp;":"&amp;$F135),INDIRECT($F$1&amp;dbP!$D$2&amp;":"&amp;dbP!$D$2),"&gt;="&amp;AB$6,INDIRECT($F$1&amp;dbP!$D$2&amp;":"&amp;dbP!$D$2),"&lt;="&amp;AB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C135" s="1">
        <f ca="1">SUMIFS(INDIRECT($F$1&amp;$F135&amp;":"&amp;$F135),INDIRECT($F$1&amp;dbP!$D$2&amp;":"&amp;dbP!$D$2),"&gt;="&amp;AC$6,INDIRECT($F$1&amp;dbP!$D$2&amp;":"&amp;dbP!$D$2),"&lt;="&amp;AC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D135" s="1">
        <f ca="1">SUMIFS(INDIRECT($F$1&amp;$F135&amp;":"&amp;$F135),INDIRECT($F$1&amp;dbP!$D$2&amp;":"&amp;dbP!$D$2),"&gt;="&amp;AD$6,INDIRECT($F$1&amp;dbP!$D$2&amp;":"&amp;dbP!$D$2),"&lt;="&amp;AD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E135" s="1">
        <f ca="1">SUMIFS(INDIRECT($F$1&amp;$F135&amp;":"&amp;$F135),INDIRECT($F$1&amp;dbP!$D$2&amp;":"&amp;dbP!$D$2),"&gt;="&amp;AE$6,INDIRECT($F$1&amp;dbP!$D$2&amp;":"&amp;dbP!$D$2),"&lt;="&amp;AE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F135" s="1">
        <f ca="1">SUMIFS(INDIRECT($F$1&amp;$F135&amp;":"&amp;$F135),INDIRECT($F$1&amp;dbP!$D$2&amp;":"&amp;dbP!$D$2),"&gt;="&amp;AF$6,INDIRECT($F$1&amp;dbP!$D$2&amp;":"&amp;dbP!$D$2),"&lt;="&amp;AF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G135" s="1">
        <f ca="1">SUMIFS(INDIRECT($F$1&amp;$F135&amp;":"&amp;$F135),INDIRECT($F$1&amp;dbP!$D$2&amp;":"&amp;dbP!$D$2),"&gt;="&amp;AG$6,INDIRECT($F$1&amp;dbP!$D$2&amp;":"&amp;dbP!$D$2),"&lt;="&amp;AG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H135" s="1">
        <f ca="1">SUMIFS(INDIRECT($F$1&amp;$F135&amp;":"&amp;$F135),INDIRECT($F$1&amp;dbP!$D$2&amp;":"&amp;dbP!$D$2),"&gt;="&amp;AH$6,INDIRECT($F$1&amp;dbP!$D$2&amp;":"&amp;dbP!$D$2),"&lt;="&amp;AH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I135" s="1">
        <f ca="1">SUMIFS(INDIRECT($F$1&amp;$F135&amp;":"&amp;$F135),INDIRECT($F$1&amp;dbP!$D$2&amp;":"&amp;dbP!$D$2),"&gt;="&amp;AI$6,INDIRECT($F$1&amp;dbP!$D$2&amp;":"&amp;dbP!$D$2),"&lt;="&amp;AI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J135" s="1">
        <f ca="1">SUMIFS(INDIRECT($F$1&amp;$F135&amp;":"&amp;$F135),INDIRECT($F$1&amp;dbP!$D$2&amp;":"&amp;dbP!$D$2),"&gt;="&amp;AJ$6,INDIRECT($F$1&amp;dbP!$D$2&amp;":"&amp;dbP!$D$2),"&lt;="&amp;AJ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K135" s="1">
        <f ca="1">SUMIFS(INDIRECT($F$1&amp;$F135&amp;":"&amp;$F135),INDIRECT($F$1&amp;dbP!$D$2&amp;":"&amp;dbP!$D$2),"&gt;="&amp;AK$6,INDIRECT($F$1&amp;dbP!$D$2&amp;":"&amp;dbP!$D$2),"&lt;="&amp;AK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L135" s="1">
        <f ca="1">SUMIFS(INDIRECT($F$1&amp;$F135&amp;":"&amp;$F135),INDIRECT($F$1&amp;dbP!$D$2&amp;":"&amp;dbP!$D$2),"&gt;="&amp;AL$6,INDIRECT($F$1&amp;dbP!$D$2&amp;":"&amp;dbP!$D$2),"&lt;="&amp;AL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M135" s="1">
        <f ca="1">SUMIFS(INDIRECT($F$1&amp;$F135&amp;":"&amp;$F135),INDIRECT($F$1&amp;dbP!$D$2&amp;":"&amp;dbP!$D$2),"&gt;="&amp;AM$6,INDIRECT($F$1&amp;dbP!$D$2&amp;":"&amp;dbP!$D$2),"&lt;="&amp;AM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N135" s="1">
        <f ca="1">SUMIFS(INDIRECT($F$1&amp;$F135&amp;":"&amp;$F135),INDIRECT($F$1&amp;dbP!$D$2&amp;":"&amp;dbP!$D$2),"&gt;="&amp;AN$6,INDIRECT($F$1&amp;dbP!$D$2&amp;":"&amp;dbP!$D$2),"&lt;="&amp;AN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O135" s="1">
        <f ca="1">SUMIFS(INDIRECT($F$1&amp;$F135&amp;":"&amp;$F135),INDIRECT($F$1&amp;dbP!$D$2&amp;":"&amp;dbP!$D$2),"&gt;="&amp;AO$6,INDIRECT($F$1&amp;dbP!$D$2&amp;":"&amp;dbP!$D$2),"&lt;="&amp;AO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P135" s="1">
        <f ca="1">SUMIFS(INDIRECT($F$1&amp;$F135&amp;":"&amp;$F135),INDIRECT($F$1&amp;dbP!$D$2&amp;":"&amp;dbP!$D$2),"&gt;="&amp;AP$6,INDIRECT($F$1&amp;dbP!$D$2&amp;":"&amp;dbP!$D$2),"&lt;="&amp;AP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Q135" s="1">
        <f ca="1">SUMIFS(INDIRECT($F$1&amp;$F135&amp;":"&amp;$F135),INDIRECT($F$1&amp;dbP!$D$2&amp;":"&amp;dbP!$D$2),"&gt;="&amp;AQ$6,INDIRECT($F$1&amp;dbP!$D$2&amp;":"&amp;dbP!$D$2),"&lt;="&amp;AQ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R135" s="1">
        <f ca="1">SUMIFS(INDIRECT($F$1&amp;$F135&amp;":"&amp;$F135),INDIRECT($F$1&amp;dbP!$D$2&amp;":"&amp;dbP!$D$2),"&gt;="&amp;AR$6,INDIRECT($F$1&amp;dbP!$D$2&amp;":"&amp;dbP!$D$2),"&lt;="&amp;AR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S135" s="1">
        <f ca="1">SUMIFS(INDIRECT($F$1&amp;$F135&amp;":"&amp;$F135),INDIRECT($F$1&amp;dbP!$D$2&amp;":"&amp;dbP!$D$2),"&gt;="&amp;AS$6,INDIRECT($F$1&amp;dbP!$D$2&amp;":"&amp;dbP!$D$2),"&lt;="&amp;AS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T135" s="1">
        <f ca="1">SUMIFS(INDIRECT($F$1&amp;$F135&amp;":"&amp;$F135),INDIRECT($F$1&amp;dbP!$D$2&amp;":"&amp;dbP!$D$2),"&gt;="&amp;AT$6,INDIRECT($F$1&amp;dbP!$D$2&amp;":"&amp;dbP!$D$2),"&lt;="&amp;AT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U135" s="1">
        <f ca="1">SUMIFS(INDIRECT($F$1&amp;$F135&amp;":"&amp;$F135),INDIRECT($F$1&amp;dbP!$D$2&amp;":"&amp;dbP!$D$2),"&gt;="&amp;AU$6,INDIRECT($F$1&amp;dbP!$D$2&amp;":"&amp;dbP!$D$2),"&lt;="&amp;AU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V135" s="1">
        <f ca="1">SUMIFS(INDIRECT($F$1&amp;$F135&amp;":"&amp;$F135),INDIRECT($F$1&amp;dbP!$D$2&amp;":"&amp;dbP!$D$2),"&gt;="&amp;AV$6,INDIRECT($F$1&amp;dbP!$D$2&amp;":"&amp;dbP!$D$2),"&lt;="&amp;AV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W135" s="1">
        <f ca="1">SUMIFS(INDIRECT($F$1&amp;$F135&amp;":"&amp;$F135),INDIRECT($F$1&amp;dbP!$D$2&amp;":"&amp;dbP!$D$2),"&gt;="&amp;AW$6,INDIRECT($F$1&amp;dbP!$D$2&amp;":"&amp;dbP!$D$2),"&lt;="&amp;AW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X135" s="1">
        <f ca="1">SUMIFS(INDIRECT($F$1&amp;$F135&amp;":"&amp;$F135),INDIRECT($F$1&amp;dbP!$D$2&amp;":"&amp;dbP!$D$2),"&gt;="&amp;AX$6,INDIRECT($F$1&amp;dbP!$D$2&amp;":"&amp;dbP!$D$2),"&lt;="&amp;AX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Y135" s="1">
        <f ca="1">SUMIFS(INDIRECT($F$1&amp;$F135&amp;":"&amp;$F135),INDIRECT($F$1&amp;dbP!$D$2&amp;":"&amp;dbP!$D$2),"&gt;="&amp;AY$6,INDIRECT($F$1&amp;dbP!$D$2&amp;":"&amp;dbP!$D$2),"&lt;="&amp;AY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Z135" s="1">
        <f ca="1">SUMIFS(INDIRECT($F$1&amp;$F135&amp;":"&amp;$F135),INDIRECT($F$1&amp;dbP!$D$2&amp;":"&amp;dbP!$D$2),"&gt;="&amp;AZ$6,INDIRECT($F$1&amp;dbP!$D$2&amp;":"&amp;dbP!$D$2),"&lt;="&amp;AZ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BA135" s="1">
        <f ca="1">SUMIFS(INDIRECT($F$1&amp;$F135&amp;":"&amp;$F135),INDIRECT($F$1&amp;dbP!$D$2&amp;":"&amp;dbP!$D$2),"&gt;="&amp;BA$6,INDIRECT($F$1&amp;dbP!$D$2&amp;":"&amp;dbP!$D$2),"&lt;="&amp;BA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BB135" s="1">
        <f ca="1">SUMIFS(INDIRECT($F$1&amp;$F135&amp;":"&amp;$F135),INDIRECT($F$1&amp;dbP!$D$2&amp;":"&amp;dbP!$D$2),"&gt;="&amp;BB$6,INDIRECT($F$1&amp;dbP!$D$2&amp;":"&amp;dbP!$D$2),"&lt;="&amp;BB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BC135" s="1">
        <f ca="1">SUMIFS(INDIRECT($F$1&amp;$F135&amp;":"&amp;$F135),INDIRECT($F$1&amp;dbP!$D$2&amp;":"&amp;dbP!$D$2),"&gt;="&amp;BC$6,INDIRECT($F$1&amp;dbP!$D$2&amp;":"&amp;dbP!$D$2),"&lt;="&amp;BC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BD135" s="1">
        <f ca="1">SUMIFS(INDIRECT($F$1&amp;$F135&amp;":"&amp;$F135),INDIRECT($F$1&amp;dbP!$D$2&amp;":"&amp;dbP!$D$2),"&gt;="&amp;BD$6,INDIRECT($F$1&amp;dbP!$D$2&amp;":"&amp;dbP!$D$2),"&lt;="&amp;BD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BE135" s="1">
        <f ca="1">SUMIFS(INDIRECT($F$1&amp;$F135&amp;":"&amp;$F135),INDIRECT($F$1&amp;dbP!$D$2&amp;":"&amp;dbP!$D$2),"&gt;="&amp;BE$6,INDIRECT($F$1&amp;dbP!$D$2&amp;":"&amp;dbP!$D$2),"&lt;="&amp;BE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</row>
    <row r="136" spans="2:57" x14ac:dyDescent="0.3">
      <c r="B136" s="1">
        <f>MAX(B$120:B135)+1</f>
        <v>21</v>
      </c>
      <c r="D136" s="1" t="str">
        <f ca="1">INDIRECT($B$1&amp;Items!T$2&amp;$B136)</f>
        <v>CF(-)</v>
      </c>
      <c r="F136" s="1" t="str">
        <f ca="1">INDIRECT($B$1&amp;Items!P$2&amp;$B136)</f>
        <v>AA</v>
      </c>
      <c r="H136" s="13" t="str">
        <f ca="1">INDIRECT($B$1&amp;Items!M$2&amp;$B136)</f>
        <v>Оплаты себестоимостных затрат</v>
      </c>
      <c r="I136" s="13" t="str">
        <f ca="1">IF(INDIRECT($B$1&amp;Items!N$2&amp;$B136)="",H136,INDIRECT($B$1&amp;Items!N$2&amp;$B136))</f>
        <v>Оплаты расходов этапа-1 бизнес-процесса</v>
      </c>
      <c r="J136" s="1" t="str">
        <f ca="1">IF(INDIRECT($B$1&amp;Items!O$2&amp;$B136)="",IF(H136&lt;&gt;I136,"  "&amp;I136,I136),"    "&amp;INDIRECT($B$1&amp;Items!O$2&amp;$B136))</f>
        <v xml:space="preserve">    Сырье и материалы-3</v>
      </c>
      <c r="S136" s="1">
        <f ca="1">SUM($U136:INDIRECT(ADDRESS(ROW(),SUMIFS($1:$1,$5:$5,MAX($5:$5)))))</f>
        <v>0</v>
      </c>
      <c r="V136" s="1">
        <f ca="1">SUMIFS(INDIRECT($F$1&amp;$F136&amp;":"&amp;$F136),INDIRECT($F$1&amp;dbP!$D$2&amp;":"&amp;dbP!$D$2),"&gt;="&amp;V$6,INDIRECT($F$1&amp;dbP!$D$2&amp;":"&amp;dbP!$D$2),"&lt;="&amp;V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W136" s="1">
        <f ca="1">SUMIFS(INDIRECT($F$1&amp;$F136&amp;":"&amp;$F136),INDIRECT($F$1&amp;dbP!$D$2&amp;":"&amp;dbP!$D$2),"&gt;="&amp;W$6,INDIRECT($F$1&amp;dbP!$D$2&amp;":"&amp;dbP!$D$2),"&lt;="&amp;W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X136" s="1">
        <f ca="1">SUMIFS(INDIRECT($F$1&amp;$F136&amp;":"&amp;$F136),INDIRECT($F$1&amp;dbP!$D$2&amp;":"&amp;dbP!$D$2),"&gt;="&amp;X$6,INDIRECT($F$1&amp;dbP!$D$2&amp;":"&amp;dbP!$D$2),"&lt;="&amp;X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Y136" s="1">
        <f ca="1">SUMIFS(INDIRECT($F$1&amp;$F136&amp;":"&amp;$F136),INDIRECT($F$1&amp;dbP!$D$2&amp;":"&amp;dbP!$D$2),"&gt;="&amp;Y$6,INDIRECT($F$1&amp;dbP!$D$2&amp;":"&amp;dbP!$D$2),"&lt;="&amp;Y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Z136" s="1">
        <f ca="1">SUMIFS(INDIRECT($F$1&amp;$F136&amp;":"&amp;$F136),INDIRECT($F$1&amp;dbP!$D$2&amp;":"&amp;dbP!$D$2),"&gt;="&amp;Z$6,INDIRECT($F$1&amp;dbP!$D$2&amp;":"&amp;dbP!$D$2),"&lt;="&amp;Z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AA136" s="1">
        <f ca="1">SUMIFS(INDIRECT($F$1&amp;$F136&amp;":"&amp;$F136),INDIRECT($F$1&amp;dbP!$D$2&amp;":"&amp;dbP!$D$2),"&gt;="&amp;AA$6,INDIRECT($F$1&amp;dbP!$D$2&amp;":"&amp;dbP!$D$2),"&lt;="&amp;AA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AB136" s="1">
        <f ca="1">SUMIFS(INDIRECT($F$1&amp;$F136&amp;":"&amp;$F136),INDIRECT($F$1&amp;dbP!$D$2&amp;":"&amp;dbP!$D$2),"&gt;="&amp;AB$6,INDIRECT($F$1&amp;dbP!$D$2&amp;":"&amp;dbP!$D$2),"&lt;="&amp;AB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AC136" s="1">
        <f ca="1">SUMIFS(INDIRECT($F$1&amp;$F136&amp;":"&amp;$F136),INDIRECT($F$1&amp;dbP!$D$2&amp;":"&amp;dbP!$D$2),"&gt;="&amp;AC$6,INDIRECT($F$1&amp;dbP!$D$2&amp;":"&amp;dbP!$D$2),"&lt;="&amp;AC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AD136" s="1">
        <f ca="1">SUMIFS(INDIRECT($F$1&amp;$F136&amp;":"&amp;$F136),INDIRECT($F$1&amp;dbP!$D$2&amp;":"&amp;dbP!$D$2),"&gt;="&amp;AD$6,INDIRECT($F$1&amp;dbP!$D$2&amp;":"&amp;dbP!$D$2),"&lt;="&amp;AD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AE136" s="1">
        <f ca="1">SUMIFS(INDIRECT($F$1&amp;$F136&amp;":"&amp;$F136),INDIRECT($F$1&amp;dbP!$D$2&amp;":"&amp;dbP!$D$2),"&gt;="&amp;AE$6,INDIRECT($F$1&amp;dbP!$D$2&amp;":"&amp;dbP!$D$2),"&lt;="&amp;AE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AF136" s="1">
        <f ca="1">SUMIFS(INDIRECT($F$1&amp;$F136&amp;":"&amp;$F136),INDIRECT($F$1&amp;dbP!$D$2&amp;":"&amp;dbP!$D$2),"&gt;="&amp;AF$6,INDIRECT($F$1&amp;dbP!$D$2&amp;":"&amp;dbP!$D$2),"&lt;="&amp;AF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AG136" s="1">
        <f ca="1">SUMIFS(INDIRECT($F$1&amp;$F136&amp;":"&amp;$F136),INDIRECT($F$1&amp;dbP!$D$2&amp;":"&amp;dbP!$D$2),"&gt;="&amp;AG$6,INDIRECT($F$1&amp;dbP!$D$2&amp;":"&amp;dbP!$D$2),"&lt;="&amp;AG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AH136" s="1">
        <f ca="1">SUMIFS(INDIRECT($F$1&amp;$F136&amp;":"&amp;$F136),INDIRECT($F$1&amp;dbP!$D$2&amp;":"&amp;dbP!$D$2),"&gt;="&amp;AH$6,INDIRECT($F$1&amp;dbP!$D$2&amp;":"&amp;dbP!$D$2),"&lt;="&amp;AH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AI136" s="1">
        <f ca="1">SUMIFS(INDIRECT($F$1&amp;$F136&amp;":"&amp;$F136),INDIRECT($F$1&amp;dbP!$D$2&amp;":"&amp;dbP!$D$2),"&gt;="&amp;AI$6,INDIRECT($F$1&amp;dbP!$D$2&amp;":"&amp;dbP!$D$2),"&lt;="&amp;AI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AJ136" s="1">
        <f ca="1">SUMIFS(INDIRECT($F$1&amp;$F136&amp;":"&amp;$F136),INDIRECT($F$1&amp;dbP!$D$2&amp;":"&amp;dbP!$D$2),"&gt;="&amp;AJ$6,INDIRECT($F$1&amp;dbP!$D$2&amp;":"&amp;dbP!$D$2),"&lt;="&amp;AJ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AK136" s="1">
        <f ca="1">SUMIFS(INDIRECT($F$1&amp;$F136&amp;":"&amp;$F136),INDIRECT($F$1&amp;dbP!$D$2&amp;":"&amp;dbP!$D$2),"&gt;="&amp;AK$6,INDIRECT($F$1&amp;dbP!$D$2&amp;":"&amp;dbP!$D$2),"&lt;="&amp;AK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AL136" s="1">
        <f ca="1">SUMIFS(INDIRECT($F$1&amp;$F136&amp;":"&amp;$F136),INDIRECT($F$1&amp;dbP!$D$2&amp;":"&amp;dbP!$D$2),"&gt;="&amp;AL$6,INDIRECT($F$1&amp;dbP!$D$2&amp;":"&amp;dbP!$D$2),"&lt;="&amp;AL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AM136" s="1">
        <f ca="1">SUMIFS(INDIRECT($F$1&amp;$F136&amp;":"&amp;$F136),INDIRECT($F$1&amp;dbP!$D$2&amp;":"&amp;dbP!$D$2),"&gt;="&amp;AM$6,INDIRECT($F$1&amp;dbP!$D$2&amp;":"&amp;dbP!$D$2),"&lt;="&amp;AM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AN136" s="1">
        <f ca="1">SUMIFS(INDIRECT($F$1&amp;$F136&amp;":"&amp;$F136),INDIRECT($F$1&amp;dbP!$D$2&amp;":"&amp;dbP!$D$2),"&gt;="&amp;AN$6,INDIRECT($F$1&amp;dbP!$D$2&amp;":"&amp;dbP!$D$2),"&lt;="&amp;AN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AO136" s="1">
        <f ca="1">SUMIFS(INDIRECT($F$1&amp;$F136&amp;":"&amp;$F136),INDIRECT($F$1&amp;dbP!$D$2&amp;":"&amp;dbP!$D$2),"&gt;="&amp;AO$6,INDIRECT($F$1&amp;dbP!$D$2&amp;":"&amp;dbP!$D$2),"&lt;="&amp;AO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AP136" s="1">
        <f ca="1">SUMIFS(INDIRECT($F$1&amp;$F136&amp;":"&amp;$F136),INDIRECT($F$1&amp;dbP!$D$2&amp;":"&amp;dbP!$D$2),"&gt;="&amp;AP$6,INDIRECT($F$1&amp;dbP!$D$2&amp;":"&amp;dbP!$D$2),"&lt;="&amp;AP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AQ136" s="1">
        <f ca="1">SUMIFS(INDIRECT($F$1&amp;$F136&amp;":"&amp;$F136),INDIRECT($F$1&amp;dbP!$D$2&amp;":"&amp;dbP!$D$2),"&gt;="&amp;AQ$6,INDIRECT($F$1&amp;dbP!$D$2&amp;":"&amp;dbP!$D$2),"&lt;="&amp;AQ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AR136" s="1">
        <f ca="1">SUMIFS(INDIRECT($F$1&amp;$F136&amp;":"&amp;$F136),INDIRECT($F$1&amp;dbP!$D$2&amp;":"&amp;dbP!$D$2),"&gt;="&amp;AR$6,INDIRECT($F$1&amp;dbP!$D$2&amp;":"&amp;dbP!$D$2),"&lt;="&amp;AR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AS136" s="1">
        <f ca="1">SUMIFS(INDIRECT($F$1&amp;$F136&amp;":"&amp;$F136),INDIRECT($F$1&amp;dbP!$D$2&amp;":"&amp;dbP!$D$2),"&gt;="&amp;AS$6,INDIRECT($F$1&amp;dbP!$D$2&amp;":"&amp;dbP!$D$2),"&lt;="&amp;AS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AT136" s="1">
        <f ca="1">SUMIFS(INDIRECT($F$1&amp;$F136&amp;":"&amp;$F136),INDIRECT($F$1&amp;dbP!$D$2&amp;":"&amp;dbP!$D$2),"&gt;="&amp;AT$6,INDIRECT($F$1&amp;dbP!$D$2&amp;":"&amp;dbP!$D$2),"&lt;="&amp;AT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AU136" s="1">
        <f ca="1">SUMIFS(INDIRECT($F$1&amp;$F136&amp;":"&amp;$F136),INDIRECT($F$1&amp;dbP!$D$2&amp;":"&amp;dbP!$D$2),"&gt;="&amp;AU$6,INDIRECT($F$1&amp;dbP!$D$2&amp;":"&amp;dbP!$D$2),"&lt;="&amp;AU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AV136" s="1">
        <f ca="1">SUMIFS(INDIRECT($F$1&amp;$F136&amp;":"&amp;$F136),INDIRECT($F$1&amp;dbP!$D$2&amp;":"&amp;dbP!$D$2),"&gt;="&amp;AV$6,INDIRECT($F$1&amp;dbP!$D$2&amp;":"&amp;dbP!$D$2),"&lt;="&amp;AV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AW136" s="1">
        <f ca="1">SUMIFS(INDIRECT($F$1&amp;$F136&amp;":"&amp;$F136),INDIRECT($F$1&amp;dbP!$D$2&amp;":"&amp;dbP!$D$2),"&gt;="&amp;AW$6,INDIRECT($F$1&amp;dbP!$D$2&amp;":"&amp;dbP!$D$2),"&lt;="&amp;AW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AX136" s="1">
        <f ca="1">SUMIFS(INDIRECT($F$1&amp;$F136&amp;":"&amp;$F136),INDIRECT($F$1&amp;dbP!$D$2&amp;":"&amp;dbP!$D$2),"&gt;="&amp;AX$6,INDIRECT($F$1&amp;dbP!$D$2&amp;":"&amp;dbP!$D$2),"&lt;="&amp;AX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AY136" s="1">
        <f ca="1">SUMIFS(INDIRECT($F$1&amp;$F136&amp;":"&amp;$F136),INDIRECT($F$1&amp;dbP!$D$2&amp;":"&amp;dbP!$D$2),"&gt;="&amp;AY$6,INDIRECT($F$1&amp;dbP!$D$2&amp;":"&amp;dbP!$D$2),"&lt;="&amp;AY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AZ136" s="1">
        <f ca="1">SUMIFS(INDIRECT($F$1&amp;$F136&amp;":"&amp;$F136),INDIRECT($F$1&amp;dbP!$D$2&amp;":"&amp;dbP!$D$2),"&gt;="&amp;AZ$6,INDIRECT($F$1&amp;dbP!$D$2&amp;":"&amp;dbP!$D$2),"&lt;="&amp;AZ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BA136" s="1">
        <f ca="1">SUMIFS(INDIRECT($F$1&amp;$F136&amp;":"&amp;$F136),INDIRECT($F$1&amp;dbP!$D$2&amp;":"&amp;dbP!$D$2),"&gt;="&amp;BA$6,INDIRECT($F$1&amp;dbP!$D$2&amp;":"&amp;dbP!$D$2),"&lt;="&amp;BA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BB136" s="1">
        <f ca="1">SUMIFS(INDIRECT($F$1&amp;$F136&amp;":"&amp;$F136),INDIRECT($F$1&amp;dbP!$D$2&amp;":"&amp;dbP!$D$2),"&gt;="&amp;BB$6,INDIRECT($F$1&amp;dbP!$D$2&amp;":"&amp;dbP!$D$2),"&lt;="&amp;BB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BC136" s="1">
        <f ca="1">SUMIFS(INDIRECT($F$1&amp;$F136&amp;":"&amp;$F136),INDIRECT($F$1&amp;dbP!$D$2&amp;":"&amp;dbP!$D$2),"&gt;="&amp;BC$6,INDIRECT($F$1&amp;dbP!$D$2&amp;":"&amp;dbP!$D$2),"&lt;="&amp;BC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BD136" s="1">
        <f ca="1">SUMIFS(INDIRECT($F$1&amp;$F136&amp;":"&amp;$F136),INDIRECT($F$1&amp;dbP!$D$2&amp;":"&amp;dbP!$D$2),"&gt;="&amp;BD$6,INDIRECT($F$1&amp;dbP!$D$2&amp;":"&amp;dbP!$D$2),"&lt;="&amp;BD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BE136" s="1">
        <f ca="1">SUMIFS(INDIRECT($F$1&amp;$F136&amp;":"&amp;$F136),INDIRECT($F$1&amp;dbP!$D$2&amp;":"&amp;dbP!$D$2),"&gt;="&amp;BE$6,INDIRECT($F$1&amp;dbP!$D$2&amp;":"&amp;dbP!$D$2),"&lt;="&amp;BE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</row>
    <row r="137" spans="2:57" x14ac:dyDescent="0.3">
      <c r="B137" s="1">
        <f>MAX(B$120:B136)+1</f>
        <v>22</v>
      </c>
      <c r="D137" s="1" t="str">
        <f ca="1">INDIRECT($B$1&amp;Items!T$2&amp;$B137)</f>
        <v>CF(-)</v>
      </c>
      <c r="F137" s="1" t="str">
        <f ca="1">INDIRECT($B$1&amp;Items!P$2&amp;$B137)</f>
        <v>AA</v>
      </c>
      <c r="H137" s="13" t="str">
        <f ca="1">INDIRECT($B$1&amp;Items!M$2&amp;$B137)</f>
        <v>Оплаты себестоимостных затрат</v>
      </c>
      <c r="I137" s="13" t="str">
        <f ca="1">IF(INDIRECT($B$1&amp;Items!N$2&amp;$B137)="",H137,INDIRECT($B$1&amp;Items!N$2&amp;$B137))</f>
        <v>Оплаты расходов этапа-1 бизнес-процесса</v>
      </c>
      <c r="J137" s="1" t="str">
        <f ca="1">IF(INDIRECT($B$1&amp;Items!O$2&amp;$B137)="",IF(H137&lt;&gt;I137,"  "&amp;I137,I137),"    "&amp;INDIRECT($B$1&amp;Items!O$2&amp;$B137))</f>
        <v xml:space="preserve">    Сырье и материалы-4</v>
      </c>
      <c r="S137" s="1">
        <f ca="1">SUM($U137:INDIRECT(ADDRESS(ROW(),SUMIFS($1:$1,$5:$5,MAX($5:$5)))))</f>
        <v>995100</v>
      </c>
      <c r="V137" s="1">
        <f ca="1">SUMIFS(INDIRECT($F$1&amp;$F137&amp;":"&amp;$F137),INDIRECT($F$1&amp;dbP!$D$2&amp;":"&amp;dbP!$D$2),"&gt;="&amp;V$6,INDIRECT($F$1&amp;dbP!$D$2&amp;":"&amp;dbP!$D$2),"&lt;="&amp;V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995100</v>
      </c>
      <c r="W137" s="1">
        <f ca="1">SUMIFS(INDIRECT($F$1&amp;$F137&amp;":"&amp;$F137),INDIRECT($F$1&amp;dbP!$D$2&amp;":"&amp;dbP!$D$2),"&gt;="&amp;W$6,INDIRECT($F$1&amp;dbP!$D$2&amp;":"&amp;dbP!$D$2),"&lt;="&amp;W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X137" s="1">
        <f ca="1">SUMIFS(INDIRECT($F$1&amp;$F137&amp;":"&amp;$F137),INDIRECT($F$1&amp;dbP!$D$2&amp;":"&amp;dbP!$D$2),"&gt;="&amp;X$6,INDIRECT($F$1&amp;dbP!$D$2&amp;":"&amp;dbP!$D$2),"&lt;="&amp;X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Y137" s="1">
        <f ca="1">SUMIFS(INDIRECT($F$1&amp;$F137&amp;":"&amp;$F137),INDIRECT($F$1&amp;dbP!$D$2&amp;":"&amp;dbP!$D$2),"&gt;="&amp;Y$6,INDIRECT($F$1&amp;dbP!$D$2&amp;":"&amp;dbP!$D$2),"&lt;="&amp;Y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Z137" s="1">
        <f ca="1">SUMIFS(INDIRECT($F$1&amp;$F137&amp;":"&amp;$F137),INDIRECT($F$1&amp;dbP!$D$2&amp;":"&amp;dbP!$D$2),"&gt;="&amp;Z$6,INDIRECT($F$1&amp;dbP!$D$2&amp;":"&amp;dbP!$D$2),"&lt;="&amp;Z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A137" s="1">
        <f ca="1">SUMIFS(INDIRECT($F$1&amp;$F137&amp;":"&amp;$F137),INDIRECT($F$1&amp;dbP!$D$2&amp;":"&amp;dbP!$D$2),"&gt;="&amp;AA$6,INDIRECT($F$1&amp;dbP!$D$2&amp;":"&amp;dbP!$D$2),"&lt;="&amp;AA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B137" s="1">
        <f ca="1">SUMIFS(INDIRECT($F$1&amp;$F137&amp;":"&amp;$F137),INDIRECT($F$1&amp;dbP!$D$2&amp;":"&amp;dbP!$D$2),"&gt;="&amp;AB$6,INDIRECT($F$1&amp;dbP!$D$2&amp;":"&amp;dbP!$D$2),"&lt;="&amp;AB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C137" s="1">
        <f ca="1">SUMIFS(INDIRECT($F$1&amp;$F137&amp;":"&amp;$F137),INDIRECT($F$1&amp;dbP!$D$2&amp;":"&amp;dbP!$D$2),"&gt;="&amp;AC$6,INDIRECT($F$1&amp;dbP!$D$2&amp;":"&amp;dbP!$D$2),"&lt;="&amp;AC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D137" s="1">
        <f ca="1">SUMIFS(INDIRECT($F$1&amp;$F137&amp;":"&amp;$F137),INDIRECT($F$1&amp;dbP!$D$2&amp;":"&amp;dbP!$D$2),"&gt;="&amp;AD$6,INDIRECT($F$1&amp;dbP!$D$2&amp;":"&amp;dbP!$D$2),"&lt;="&amp;AD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E137" s="1">
        <f ca="1">SUMIFS(INDIRECT($F$1&amp;$F137&amp;":"&amp;$F137),INDIRECT($F$1&amp;dbP!$D$2&amp;":"&amp;dbP!$D$2),"&gt;="&amp;AE$6,INDIRECT($F$1&amp;dbP!$D$2&amp;":"&amp;dbP!$D$2),"&lt;="&amp;AE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F137" s="1">
        <f ca="1">SUMIFS(INDIRECT($F$1&amp;$F137&amp;":"&amp;$F137),INDIRECT($F$1&amp;dbP!$D$2&amp;":"&amp;dbP!$D$2),"&gt;="&amp;AF$6,INDIRECT($F$1&amp;dbP!$D$2&amp;":"&amp;dbP!$D$2),"&lt;="&amp;AF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G137" s="1">
        <f ca="1">SUMIFS(INDIRECT($F$1&amp;$F137&amp;":"&amp;$F137),INDIRECT($F$1&amp;dbP!$D$2&amp;":"&amp;dbP!$D$2),"&gt;="&amp;AG$6,INDIRECT($F$1&amp;dbP!$D$2&amp;":"&amp;dbP!$D$2),"&lt;="&amp;AG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H137" s="1">
        <f ca="1">SUMIFS(INDIRECT($F$1&amp;$F137&amp;":"&amp;$F137),INDIRECT($F$1&amp;dbP!$D$2&amp;":"&amp;dbP!$D$2),"&gt;="&amp;AH$6,INDIRECT($F$1&amp;dbP!$D$2&amp;":"&amp;dbP!$D$2),"&lt;="&amp;AH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I137" s="1">
        <f ca="1">SUMIFS(INDIRECT($F$1&amp;$F137&amp;":"&amp;$F137),INDIRECT($F$1&amp;dbP!$D$2&amp;":"&amp;dbP!$D$2),"&gt;="&amp;AI$6,INDIRECT($F$1&amp;dbP!$D$2&amp;":"&amp;dbP!$D$2),"&lt;="&amp;AI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J137" s="1">
        <f ca="1">SUMIFS(INDIRECT($F$1&amp;$F137&amp;":"&amp;$F137),INDIRECT($F$1&amp;dbP!$D$2&amp;":"&amp;dbP!$D$2),"&gt;="&amp;AJ$6,INDIRECT($F$1&amp;dbP!$D$2&amp;":"&amp;dbP!$D$2),"&lt;="&amp;AJ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K137" s="1">
        <f ca="1">SUMIFS(INDIRECT($F$1&amp;$F137&amp;":"&amp;$F137),INDIRECT($F$1&amp;dbP!$D$2&amp;":"&amp;dbP!$D$2),"&gt;="&amp;AK$6,INDIRECT($F$1&amp;dbP!$D$2&amp;":"&amp;dbP!$D$2),"&lt;="&amp;AK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L137" s="1">
        <f ca="1">SUMIFS(INDIRECT($F$1&amp;$F137&amp;":"&amp;$F137),INDIRECT($F$1&amp;dbP!$D$2&amp;":"&amp;dbP!$D$2),"&gt;="&amp;AL$6,INDIRECT($F$1&amp;dbP!$D$2&amp;":"&amp;dbP!$D$2),"&lt;="&amp;AL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M137" s="1">
        <f ca="1">SUMIFS(INDIRECT($F$1&amp;$F137&amp;":"&amp;$F137),INDIRECT($F$1&amp;dbP!$D$2&amp;":"&amp;dbP!$D$2),"&gt;="&amp;AM$6,INDIRECT($F$1&amp;dbP!$D$2&amp;":"&amp;dbP!$D$2),"&lt;="&amp;AM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N137" s="1">
        <f ca="1">SUMIFS(INDIRECT($F$1&amp;$F137&amp;":"&amp;$F137),INDIRECT($F$1&amp;dbP!$D$2&amp;":"&amp;dbP!$D$2),"&gt;="&amp;AN$6,INDIRECT($F$1&amp;dbP!$D$2&amp;":"&amp;dbP!$D$2),"&lt;="&amp;AN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O137" s="1">
        <f ca="1">SUMIFS(INDIRECT($F$1&amp;$F137&amp;":"&amp;$F137),INDIRECT($F$1&amp;dbP!$D$2&amp;":"&amp;dbP!$D$2),"&gt;="&amp;AO$6,INDIRECT($F$1&amp;dbP!$D$2&amp;":"&amp;dbP!$D$2),"&lt;="&amp;AO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P137" s="1">
        <f ca="1">SUMIFS(INDIRECT($F$1&amp;$F137&amp;":"&amp;$F137),INDIRECT($F$1&amp;dbP!$D$2&amp;":"&amp;dbP!$D$2),"&gt;="&amp;AP$6,INDIRECT($F$1&amp;dbP!$D$2&amp;":"&amp;dbP!$D$2),"&lt;="&amp;AP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Q137" s="1">
        <f ca="1">SUMIFS(INDIRECT($F$1&amp;$F137&amp;":"&amp;$F137),INDIRECT($F$1&amp;dbP!$D$2&amp;":"&amp;dbP!$D$2),"&gt;="&amp;AQ$6,INDIRECT($F$1&amp;dbP!$D$2&amp;":"&amp;dbP!$D$2),"&lt;="&amp;AQ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R137" s="1">
        <f ca="1">SUMIFS(INDIRECT($F$1&amp;$F137&amp;":"&amp;$F137),INDIRECT($F$1&amp;dbP!$D$2&amp;":"&amp;dbP!$D$2),"&gt;="&amp;AR$6,INDIRECT($F$1&amp;dbP!$D$2&amp;":"&amp;dbP!$D$2),"&lt;="&amp;AR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S137" s="1">
        <f ca="1">SUMIFS(INDIRECT($F$1&amp;$F137&amp;":"&amp;$F137),INDIRECT($F$1&amp;dbP!$D$2&amp;":"&amp;dbP!$D$2),"&gt;="&amp;AS$6,INDIRECT($F$1&amp;dbP!$D$2&amp;":"&amp;dbP!$D$2),"&lt;="&amp;AS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T137" s="1">
        <f ca="1">SUMIFS(INDIRECT($F$1&amp;$F137&amp;":"&amp;$F137),INDIRECT($F$1&amp;dbP!$D$2&amp;":"&amp;dbP!$D$2),"&gt;="&amp;AT$6,INDIRECT($F$1&amp;dbP!$D$2&amp;":"&amp;dbP!$D$2),"&lt;="&amp;AT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U137" s="1">
        <f ca="1">SUMIFS(INDIRECT($F$1&amp;$F137&amp;":"&amp;$F137),INDIRECT($F$1&amp;dbP!$D$2&amp;":"&amp;dbP!$D$2),"&gt;="&amp;AU$6,INDIRECT($F$1&amp;dbP!$D$2&amp;":"&amp;dbP!$D$2),"&lt;="&amp;AU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V137" s="1">
        <f ca="1">SUMIFS(INDIRECT($F$1&amp;$F137&amp;":"&amp;$F137),INDIRECT($F$1&amp;dbP!$D$2&amp;":"&amp;dbP!$D$2),"&gt;="&amp;AV$6,INDIRECT($F$1&amp;dbP!$D$2&amp;":"&amp;dbP!$D$2),"&lt;="&amp;AV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W137" s="1">
        <f ca="1">SUMIFS(INDIRECT($F$1&amp;$F137&amp;":"&amp;$F137),INDIRECT($F$1&amp;dbP!$D$2&amp;":"&amp;dbP!$D$2),"&gt;="&amp;AW$6,INDIRECT($F$1&amp;dbP!$D$2&amp;":"&amp;dbP!$D$2),"&lt;="&amp;AW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X137" s="1">
        <f ca="1">SUMIFS(INDIRECT($F$1&amp;$F137&amp;":"&amp;$F137),INDIRECT($F$1&amp;dbP!$D$2&amp;":"&amp;dbP!$D$2),"&gt;="&amp;AX$6,INDIRECT($F$1&amp;dbP!$D$2&amp;":"&amp;dbP!$D$2),"&lt;="&amp;AX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Y137" s="1">
        <f ca="1">SUMIFS(INDIRECT($F$1&amp;$F137&amp;":"&amp;$F137),INDIRECT($F$1&amp;dbP!$D$2&amp;":"&amp;dbP!$D$2),"&gt;="&amp;AY$6,INDIRECT($F$1&amp;dbP!$D$2&amp;":"&amp;dbP!$D$2),"&lt;="&amp;AY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Z137" s="1">
        <f ca="1">SUMIFS(INDIRECT($F$1&amp;$F137&amp;":"&amp;$F137),INDIRECT($F$1&amp;dbP!$D$2&amp;":"&amp;dbP!$D$2),"&gt;="&amp;AZ$6,INDIRECT($F$1&amp;dbP!$D$2&amp;":"&amp;dbP!$D$2),"&lt;="&amp;AZ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BA137" s="1">
        <f ca="1">SUMIFS(INDIRECT($F$1&amp;$F137&amp;":"&amp;$F137),INDIRECT($F$1&amp;dbP!$D$2&amp;":"&amp;dbP!$D$2),"&gt;="&amp;BA$6,INDIRECT($F$1&amp;dbP!$D$2&amp;":"&amp;dbP!$D$2),"&lt;="&amp;BA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BB137" s="1">
        <f ca="1">SUMIFS(INDIRECT($F$1&amp;$F137&amp;":"&amp;$F137),INDIRECT($F$1&amp;dbP!$D$2&amp;":"&amp;dbP!$D$2),"&gt;="&amp;BB$6,INDIRECT($F$1&amp;dbP!$D$2&amp;":"&amp;dbP!$D$2),"&lt;="&amp;BB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BC137" s="1">
        <f ca="1">SUMIFS(INDIRECT($F$1&amp;$F137&amp;":"&amp;$F137),INDIRECT($F$1&amp;dbP!$D$2&amp;":"&amp;dbP!$D$2),"&gt;="&amp;BC$6,INDIRECT($F$1&amp;dbP!$D$2&amp;":"&amp;dbP!$D$2),"&lt;="&amp;BC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BD137" s="1">
        <f ca="1">SUMIFS(INDIRECT($F$1&amp;$F137&amp;":"&amp;$F137),INDIRECT($F$1&amp;dbP!$D$2&amp;":"&amp;dbP!$D$2),"&gt;="&amp;BD$6,INDIRECT($F$1&amp;dbP!$D$2&amp;":"&amp;dbP!$D$2),"&lt;="&amp;BD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BE137" s="1">
        <f ca="1">SUMIFS(INDIRECT($F$1&amp;$F137&amp;":"&amp;$F137),INDIRECT($F$1&amp;dbP!$D$2&amp;":"&amp;dbP!$D$2),"&gt;="&amp;BE$6,INDIRECT($F$1&amp;dbP!$D$2&amp;":"&amp;dbP!$D$2),"&lt;="&amp;BE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</row>
    <row r="138" spans="2:57" x14ac:dyDescent="0.3">
      <c r="B138" s="1">
        <f>MAX(B$120:B137)+1</f>
        <v>23</v>
      </c>
      <c r="D138" s="1" t="str">
        <f ca="1">INDIRECT($B$1&amp;Items!T$2&amp;$B138)</f>
        <v>CF(-)</v>
      </c>
      <c r="F138" s="1" t="str">
        <f ca="1">INDIRECT($B$1&amp;Items!P$2&amp;$B138)</f>
        <v>AA</v>
      </c>
      <c r="H138" s="13" t="str">
        <f ca="1">INDIRECT($B$1&amp;Items!M$2&amp;$B138)</f>
        <v>Оплаты себестоимостных затрат</v>
      </c>
      <c r="I138" s="13" t="str">
        <f ca="1">IF(INDIRECT($B$1&amp;Items!N$2&amp;$B138)="",H138,INDIRECT($B$1&amp;Items!N$2&amp;$B138))</f>
        <v>Оплаты расходов этапа-1 бизнес-процесса</v>
      </c>
      <c r="J138" s="1" t="str">
        <f ca="1">IF(INDIRECT($B$1&amp;Items!O$2&amp;$B138)="",IF(H138&lt;&gt;I138,"  "&amp;I138,I138),"    "&amp;INDIRECT($B$1&amp;Items!O$2&amp;$B138))</f>
        <v xml:space="preserve">    Сырье и материалы-5</v>
      </c>
      <c r="S138" s="1">
        <f ca="1">SUM($U138:INDIRECT(ADDRESS(ROW(),SUMIFS($1:$1,$5:$5,MAX($5:$5)))))</f>
        <v>0</v>
      </c>
      <c r="V138" s="1">
        <f ca="1">SUMIFS(INDIRECT($F$1&amp;$F138&amp;":"&amp;$F138),INDIRECT($F$1&amp;dbP!$D$2&amp;":"&amp;dbP!$D$2),"&gt;="&amp;V$6,INDIRECT($F$1&amp;dbP!$D$2&amp;":"&amp;dbP!$D$2),"&lt;="&amp;V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W138" s="1">
        <f ca="1">SUMIFS(INDIRECT($F$1&amp;$F138&amp;":"&amp;$F138),INDIRECT($F$1&amp;dbP!$D$2&amp;":"&amp;dbP!$D$2),"&gt;="&amp;W$6,INDIRECT($F$1&amp;dbP!$D$2&amp;":"&amp;dbP!$D$2),"&lt;="&amp;W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X138" s="1">
        <f ca="1">SUMIFS(INDIRECT($F$1&amp;$F138&amp;":"&amp;$F138),INDIRECT($F$1&amp;dbP!$D$2&amp;":"&amp;dbP!$D$2),"&gt;="&amp;X$6,INDIRECT($F$1&amp;dbP!$D$2&amp;":"&amp;dbP!$D$2),"&lt;="&amp;X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Y138" s="1">
        <f ca="1">SUMIFS(INDIRECT($F$1&amp;$F138&amp;":"&amp;$F138),INDIRECT($F$1&amp;dbP!$D$2&amp;":"&amp;dbP!$D$2),"&gt;="&amp;Y$6,INDIRECT($F$1&amp;dbP!$D$2&amp;":"&amp;dbP!$D$2),"&lt;="&amp;Y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Z138" s="1">
        <f ca="1">SUMIFS(INDIRECT($F$1&amp;$F138&amp;":"&amp;$F138),INDIRECT($F$1&amp;dbP!$D$2&amp;":"&amp;dbP!$D$2),"&gt;="&amp;Z$6,INDIRECT($F$1&amp;dbP!$D$2&amp;":"&amp;dbP!$D$2),"&lt;="&amp;Z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A138" s="1">
        <f ca="1">SUMIFS(INDIRECT($F$1&amp;$F138&amp;":"&amp;$F138),INDIRECT($F$1&amp;dbP!$D$2&amp;":"&amp;dbP!$D$2),"&gt;="&amp;AA$6,INDIRECT($F$1&amp;dbP!$D$2&amp;":"&amp;dbP!$D$2),"&lt;="&amp;AA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B138" s="1">
        <f ca="1">SUMIFS(INDIRECT($F$1&amp;$F138&amp;":"&amp;$F138),INDIRECT($F$1&amp;dbP!$D$2&amp;":"&amp;dbP!$D$2),"&gt;="&amp;AB$6,INDIRECT($F$1&amp;dbP!$D$2&amp;":"&amp;dbP!$D$2),"&lt;="&amp;AB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C138" s="1">
        <f ca="1">SUMIFS(INDIRECT($F$1&amp;$F138&amp;":"&amp;$F138),INDIRECT($F$1&amp;dbP!$D$2&amp;":"&amp;dbP!$D$2),"&gt;="&amp;AC$6,INDIRECT($F$1&amp;dbP!$D$2&amp;":"&amp;dbP!$D$2),"&lt;="&amp;AC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D138" s="1">
        <f ca="1">SUMIFS(INDIRECT($F$1&amp;$F138&amp;":"&amp;$F138),INDIRECT($F$1&amp;dbP!$D$2&amp;":"&amp;dbP!$D$2),"&gt;="&amp;AD$6,INDIRECT($F$1&amp;dbP!$D$2&amp;":"&amp;dbP!$D$2),"&lt;="&amp;AD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E138" s="1">
        <f ca="1">SUMIFS(INDIRECT($F$1&amp;$F138&amp;":"&amp;$F138),INDIRECT($F$1&amp;dbP!$D$2&amp;":"&amp;dbP!$D$2),"&gt;="&amp;AE$6,INDIRECT($F$1&amp;dbP!$D$2&amp;":"&amp;dbP!$D$2),"&lt;="&amp;AE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F138" s="1">
        <f ca="1">SUMIFS(INDIRECT($F$1&amp;$F138&amp;":"&amp;$F138),INDIRECT($F$1&amp;dbP!$D$2&amp;":"&amp;dbP!$D$2),"&gt;="&amp;AF$6,INDIRECT($F$1&amp;dbP!$D$2&amp;":"&amp;dbP!$D$2),"&lt;="&amp;AF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G138" s="1">
        <f ca="1">SUMIFS(INDIRECT($F$1&amp;$F138&amp;":"&amp;$F138),INDIRECT($F$1&amp;dbP!$D$2&amp;":"&amp;dbP!$D$2),"&gt;="&amp;AG$6,INDIRECT($F$1&amp;dbP!$D$2&amp;":"&amp;dbP!$D$2),"&lt;="&amp;AG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H138" s="1">
        <f ca="1">SUMIFS(INDIRECT($F$1&amp;$F138&amp;":"&amp;$F138),INDIRECT($F$1&amp;dbP!$D$2&amp;":"&amp;dbP!$D$2),"&gt;="&amp;AH$6,INDIRECT($F$1&amp;dbP!$D$2&amp;":"&amp;dbP!$D$2),"&lt;="&amp;AH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I138" s="1">
        <f ca="1">SUMIFS(INDIRECT($F$1&amp;$F138&amp;":"&amp;$F138),INDIRECT($F$1&amp;dbP!$D$2&amp;":"&amp;dbP!$D$2),"&gt;="&amp;AI$6,INDIRECT($F$1&amp;dbP!$D$2&amp;":"&amp;dbP!$D$2),"&lt;="&amp;AI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J138" s="1">
        <f ca="1">SUMIFS(INDIRECT($F$1&amp;$F138&amp;":"&amp;$F138),INDIRECT($F$1&amp;dbP!$D$2&amp;":"&amp;dbP!$D$2),"&gt;="&amp;AJ$6,INDIRECT($F$1&amp;dbP!$D$2&amp;":"&amp;dbP!$D$2),"&lt;="&amp;AJ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K138" s="1">
        <f ca="1">SUMIFS(INDIRECT($F$1&amp;$F138&amp;":"&amp;$F138),INDIRECT($F$1&amp;dbP!$D$2&amp;":"&amp;dbP!$D$2),"&gt;="&amp;AK$6,INDIRECT($F$1&amp;dbP!$D$2&amp;":"&amp;dbP!$D$2),"&lt;="&amp;AK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L138" s="1">
        <f ca="1">SUMIFS(INDIRECT($F$1&amp;$F138&amp;":"&amp;$F138),INDIRECT($F$1&amp;dbP!$D$2&amp;":"&amp;dbP!$D$2),"&gt;="&amp;AL$6,INDIRECT($F$1&amp;dbP!$D$2&amp;":"&amp;dbP!$D$2),"&lt;="&amp;AL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M138" s="1">
        <f ca="1">SUMIFS(INDIRECT($F$1&amp;$F138&amp;":"&amp;$F138),INDIRECT($F$1&amp;dbP!$D$2&amp;":"&amp;dbP!$D$2),"&gt;="&amp;AM$6,INDIRECT($F$1&amp;dbP!$D$2&amp;":"&amp;dbP!$D$2),"&lt;="&amp;AM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N138" s="1">
        <f ca="1">SUMIFS(INDIRECT($F$1&amp;$F138&amp;":"&amp;$F138),INDIRECT($F$1&amp;dbP!$D$2&amp;":"&amp;dbP!$D$2),"&gt;="&amp;AN$6,INDIRECT($F$1&amp;dbP!$D$2&amp;":"&amp;dbP!$D$2),"&lt;="&amp;AN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O138" s="1">
        <f ca="1">SUMIFS(INDIRECT($F$1&amp;$F138&amp;":"&amp;$F138),INDIRECT($F$1&amp;dbP!$D$2&amp;":"&amp;dbP!$D$2),"&gt;="&amp;AO$6,INDIRECT($F$1&amp;dbP!$D$2&amp;":"&amp;dbP!$D$2),"&lt;="&amp;AO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P138" s="1">
        <f ca="1">SUMIFS(INDIRECT($F$1&amp;$F138&amp;":"&amp;$F138),INDIRECT($F$1&amp;dbP!$D$2&amp;":"&amp;dbP!$D$2),"&gt;="&amp;AP$6,INDIRECT($F$1&amp;dbP!$D$2&amp;":"&amp;dbP!$D$2),"&lt;="&amp;AP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Q138" s="1">
        <f ca="1">SUMIFS(INDIRECT($F$1&amp;$F138&amp;":"&amp;$F138),INDIRECT($F$1&amp;dbP!$D$2&amp;":"&amp;dbP!$D$2),"&gt;="&amp;AQ$6,INDIRECT($F$1&amp;dbP!$D$2&amp;":"&amp;dbP!$D$2),"&lt;="&amp;AQ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R138" s="1">
        <f ca="1">SUMIFS(INDIRECT($F$1&amp;$F138&amp;":"&amp;$F138),INDIRECT($F$1&amp;dbP!$D$2&amp;":"&amp;dbP!$D$2),"&gt;="&amp;AR$6,INDIRECT($F$1&amp;dbP!$D$2&amp;":"&amp;dbP!$D$2),"&lt;="&amp;AR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S138" s="1">
        <f ca="1">SUMIFS(INDIRECT($F$1&amp;$F138&amp;":"&amp;$F138),INDIRECT($F$1&amp;dbP!$D$2&amp;":"&amp;dbP!$D$2),"&gt;="&amp;AS$6,INDIRECT($F$1&amp;dbP!$D$2&amp;":"&amp;dbP!$D$2),"&lt;="&amp;AS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T138" s="1">
        <f ca="1">SUMIFS(INDIRECT($F$1&amp;$F138&amp;":"&amp;$F138),INDIRECT($F$1&amp;dbP!$D$2&amp;":"&amp;dbP!$D$2),"&gt;="&amp;AT$6,INDIRECT($F$1&amp;dbP!$D$2&amp;":"&amp;dbP!$D$2),"&lt;="&amp;AT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U138" s="1">
        <f ca="1">SUMIFS(INDIRECT($F$1&amp;$F138&amp;":"&amp;$F138),INDIRECT($F$1&amp;dbP!$D$2&amp;":"&amp;dbP!$D$2),"&gt;="&amp;AU$6,INDIRECT($F$1&amp;dbP!$D$2&amp;":"&amp;dbP!$D$2),"&lt;="&amp;AU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V138" s="1">
        <f ca="1">SUMIFS(INDIRECT($F$1&amp;$F138&amp;":"&amp;$F138),INDIRECT($F$1&amp;dbP!$D$2&amp;":"&amp;dbP!$D$2),"&gt;="&amp;AV$6,INDIRECT($F$1&amp;dbP!$D$2&amp;":"&amp;dbP!$D$2),"&lt;="&amp;AV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W138" s="1">
        <f ca="1">SUMIFS(INDIRECT($F$1&amp;$F138&amp;":"&amp;$F138),INDIRECT($F$1&amp;dbP!$D$2&amp;":"&amp;dbP!$D$2),"&gt;="&amp;AW$6,INDIRECT($F$1&amp;dbP!$D$2&amp;":"&amp;dbP!$D$2),"&lt;="&amp;AW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X138" s="1">
        <f ca="1">SUMIFS(INDIRECT($F$1&amp;$F138&amp;":"&amp;$F138),INDIRECT($F$1&amp;dbP!$D$2&amp;":"&amp;dbP!$D$2),"&gt;="&amp;AX$6,INDIRECT($F$1&amp;dbP!$D$2&amp;":"&amp;dbP!$D$2),"&lt;="&amp;AX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Y138" s="1">
        <f ca="1">SUMIFS(INDIRECT($F$1&amp;$F138&amp;":"&amp;$F138),INDIRECT($F$1&amp;dbP!$D$2&amp;":"&amp;dbP!$D$2),"&gt;="&amp;AY$6,INDIRECT($F$1&amp;dbP!$D$2&amp;":"&amp;dbP!$D$2),"&lt;="&amp;AY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Z138" s="1">
        <f ca="1">SUMIFS(INDIRECT($F$1&amp;$F138&amp;":"&amp;$F138),INDIRECT($F$1&amp;dbP!$D$2&amp;":"&amp;dbP!$D$2),"&gt;="&amp;AZ$6,INDIRECT($F$1&amp;dbP!$D$2&amp;":"&amp;dbP!$D$2),"&lt;="&amp;AZ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BA138" s="1">
        <f ca="1">SUMIFS(INDIRECT($F$1&amp;$F138&amp;":"&amp;$F138),INDIRECT($F$1&amp;dbP!$D$2&amp;":"&amp;dbP!$D$2),"&gt;="&amp;BA$6,INDIRECT($F$1&amp;dbP!$D$2&amp;":"&amp;dbP!$D$2),"&lt;="&amp;BA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BB138" s="1">
        <f ca="1">SUMIFS(INDIRECT($F$1&amp;$F138&amp;":"&amp;$F138),INDIRECT($F$1&amp;dbP!$D$2&amp;":"&amp;dbP!$D$2),"&gt;="&amp;BB$6,INDIRECT($F$1&amp;dbP!$D$2&amp;":"&amp;dbP!$D$2),"&lt;="&amp;BB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BC138" s="1">
        <f ca="1">SUMIFS(INDIRECT($F$1&amp;$F138&amp;":"&amp;$F138),INDIRECT($F$1&amp;dbP!$D$2&amp;":"&amp;dbP!$D$2),"&gt;="&amp;BC$6,INDIRECT($F$1&amp;dbP!$D$2&amp;":"&amp;dbP!$D$2),"&lt;="&amp;BC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BD138" s="1">
        <f ca="1">SUMIFS(INDIRECT($F$1&amp;$F138&amp;":"&amp;$F138),INDIRECT($F$1&amp;dbP!$D$2&amp;":"&amp;dbP!$D$2),"&gt;="&amp;BD$6,INDIRECT($F$1&amp;dbP!$D$2&amp;":"&amp;dbP!$D$2),"&lt;="&amp;BD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BE138" s="1">
        <f ca="1">SUMIFS(INDIRECT($F$1&amp;$F138&amp;":"&amp;$F138),INDIRECT($F$1&amp;dbP!$D$2&amp;":"&amp;dbP!$D$2),"&gt;="&amp;BE$6,INDIRECT($F$1&amp;dbP!$D$2&amp;":"&amp;dbP!$D$2),"&lt;="&amp;BE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</row>
    <row r="139" spans="2:57" x14ac:dyDescent="0.3">
      <c r="B139" s="1">
        <f>MAX(B$120:B138)+1</f>
        <v>24</v>
      </c>
      <c r="D139" s="1" t="str">
        <f ca="1">INDIRECT($B$1&amp;Items!T$2&amp;$B139)</f>
        <v>CF(-)</v>
      </c>
      <c r="F139" s="1" t="str">
        <f ca="1">INDIRECT($B$1&amp;Items!P$2&amp;$B139)</f>
        <v>AA</v>
      </c>
      <c r="H139" s="13" t="str">
        <f ca="1">INDIRECT($B$1&amp;Items!M$2&amp;$B139)</f>
        <v>Оплаты себестоимостных затрат</v>
      </c>
      <c r="I139" s="13" t="str">
        <f ca="1">IF(INDIRECT($B$1&amp;Items!N$2&amp;$B139)="",H139,INDIRECT($B$1&amp;Items!N$2&amp;$B139))</f>
        <v>Оплаты расходов этапа-1 бизнес-процесса</v>
      </c>
      <c r="J139" s="1" t="str">
        <f ca="1">IF(INDIRECT($B$1&amp;Items!O$2&amp;$B139)="",IF(H139&lt;&gt;I139,"  "&amp;I139,I139),"    "&amp;INDIRECT($B$1&amp;Items!O$2&amp;$B139))</f>
        <v xml:space="preserve">    Сырье и материалы-6</v>
      </c>
      <c r="S139" s="1">
        <f ca="1">SUM($U139:INDIRECT(ADDRESS(ROW(),SUMIFS($1:$1,$5:$5,MAX($5:$5)))))</f>
        <v>532378.5</v>
      </c>
      <c r="V139" s="1">
        <f ca="1">SUMIFS(INDIRECT($F$1&amp;$F139&amp;":"&amp;$F139),INDIRECT($F$1&amp;dbP!$D$2&amp;":"&amp;dbP!$D$2),"&gt;="&amp;V$6,INDIRECT($F$1&amp;dbP!$D$2&amp;":"&amp;dbP!$D$2),"&lt;="&amp;V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W139" s="1">
        <f ca="1">SUMIFS(INDIRECT($F$1&amp;$F139&amp;":"&amp;$F139),INDIRECT($F$1&amp;dbP!$D$2&amp;":"&amp;dbP!$D$2),"&gt;="&amp;W$6,INDIRECT($F$1&amp;dbP!$D$2&amp;":"&amp;dbP!$D$2),"&lt;="&amp;W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X139" s="1">
        <f ca="1">SUMIFS(INDIRECT($F$1&amp;$F139&amp;":"&amp;$F139),INDIRECT($F$1&amp;dbP!$D$2&amp;":"&amp;dbP!$D$2),"&gt;="&amp;X$6,INDIRECT($F$1&amp;dbP!$D$2&amp;":"&amp;dbP!$D$2),"&lt;="&amp;X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Y139" s="1">
        <f ca="1">SUMIFS(INDIRECT($F$1&amp;$F139&amp;":"&amp;$F139),INDIRECT($F$1&amp;dbP!$D$2&amp;":"&amp;dbP!$D$2),"&gt;="&amp;Y$6,INDIRECT($F$1&amp;dbP!$D$2&amp;":"&amp;dbP!$D$2),"&lt;="&amp;Y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532378.5</v>
      </c>
      <c r="Z139" s="1">
        <f ca="1">SUMIFS(INDIRECT($F$1&amp;$F139&amp;":"&amp;$F139),INDIRECT($F$1&amp;dbP!$D$2&amp;":"&amp;dbP!$D$2),"&gt;="&amp;Z$6,INDIRECT($F$1&amp;dbP!$D$2&amp;":"&amp;dbP!$D$2),"&lt;="&amp;Z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A139" s="1">
        <f ca="1">SUMIFS(INDIRECT($F$1&amp;$F139&amp;":"&amp;$F139),INDIRECT($F$1&amp;dbP!$D$2&amp;":"&amp;dbP!$D$2),"&gt;="&amp;AA$6,INDIRECT($F$1&amp;dbP!$D$2&amp;":"&amp;dbP!$D$2),"&lt;="&amp;AA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B139" s="1">
        <f ca="1">SUMIFS(INDIRECT($F$1&amp;$F139&amp;":"&amp;$F139),INDIRECT($F$1&amp;dbP!$D$2&amp;":"&amp;dbP!$D$2),"&gt;="&amp;AB$6,INDIRECT($F$1&amp;dbP!$D$2&amp;":"&amp;dbP!$D$2),"&lt;="&amp;AB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C139" s="1">
        <f ca="1">SUMIFS(INDIRECT($F$1&amp;$F139&amp;":"&amp;$F139),INDIRECT($F$1&amp;dbP!$D$2&amp;":"&amp;dbP!$D$2),"&gt;="&amp;AC$6,INDIRECT($F$1&amp;dbP!$D$2&amp;":"&amp;dbP!$D$2),"&lt;="&amp;AC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D139" s="1">
        <f ca="1">SUMIFS(INDIRECT($F$1&amp;$F139&amp;":"&amp;$F139),INDIRECT($F$1&amp;dbP!$D$2&amp;":"&amp;dbP!$D$2),"&gt;="&amp;AD$6,INDIRECT($F$1&amp;dbP!$D$2&amp;":"&amp;dbP!$D$2),"&lt;="&amp;AD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E139" s="1">
        <f ca="1">SUMIFS(INDIRECT($F$1&amp;$F139&amp;":"&amp;$F139),INDIRECT($F$1&amp;dbP!$D$2&amp;":"&amp;dbP!$D$2),"&gt;="&amp;AE$6,INDIRECT($F$1&amp;dbP!$D$2&amp;":"&amp;dbP!$D$2),"&lt;="&amp;AE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F139" s="1">
        <f ca="1">SUMIFS(INDIRECT($F$1&amp;$F139&amp;":"&amp;$F139),INDIRECT($F$1&amp;dbP!$D$2&amp;":"&amp;dbP!$D$2),"&gt;="&amp;AF$6,INDIRECT($F$1&amp;dbP!$D$2&amp;":"&amp;dbP!$D$2),"&lt;="&amp;AF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G139" s="1">
        <f ca="1">SUMIFS(INDIRECT($F$1&amp;$F139&amp;":"&amp;$F139),INDIRECT($F$1&amp;dbP!$D$2&amp;":"&amp;dbP!$D$2),"&gt;="&amp;AG$6,INDIRECT($F$1&amp;dbP!$D$2&amp;":"&amp;dbP!$D$2),"&lt;="&amp;AG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H139" s="1">
        <f ca="1">SUMIFS(INDIRECT($F$1&amp;$F139&amp;":"&amp;$F139),INDIRECT($F$1&amp;dbP!$D$2&amp;":"&amp;dbP!$D$2),"&gt;="&amp;AH$6,INDIRECT($F$1&amp;dbP!$D$2&amp;":"&amp;dbP!$D$2),"&lt;="&amp;AH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I139" s="1">
        <f ca="1">SUMIFS(INDIRECT($F$1&amp;$F139&amp;":"&amp;$F139),INDIRECT($F$1&amp;dbP!$D$2&amp;":"&amp;dbP!$D$2),"&gt;="&amp;AI$6,INDIRECT($F$1&amp;dbP!$D$2&amp;":"&amp;dbP!$D$2),"&lt;="&amp;AI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J139" s="1">
        <f ca="1">SUMIFS(INDIRECT($F$1&amp;$F139&amp;":"&amp;$F139),INDIRECT($F$1&amp;dbP!$D$2&amp;":"&amp;dbP!$D$2),"&gt;="&amp;AJ$6,INDIRECT($F$1&amp;dbP!$D$2&amp;":"&amp;dbP!$D$2),"&lt;="&amp;AJ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K139" s="1">
        <f ca="1">SUMIFS(INDIRECT($F$1&amp;$F139&amp;":"&amp;$F139),INDIRECT($F$1&amp;dbP!$D$2&amp;":"&amp;dbP!$D$2),"&gt;="&amp;AK$6,INDIRECT($F$1&amp;dbP!$D$2&amp;":"&amp;dbP!$D$2),"&lt;="&amp;AK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L139" s="1">
        <f ca="1">SUMIFS(INDIRECT($F$1&amp;$F139&amp;":"&amp;$F139),INDIRECT($F$1&amp;dbP!$D$2&amp;":"&amp;dbP!$D$2),"&gt;="&amp;AL$6,INDIRECT($F$1&amp;dbP!$D$2&amp;":"&amp;dbP!$D$2),"&lt;="&amp;AL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M139" s="1">
        <f ca="1">SUMIFS(INDIRECT($F$1&amp;$F139&amp;":"&amp;$F139),INDIRECT($F$1&amp;dbP!$D$2&amp;":"&amp;dbP!$D$2),"&gt;="&amp;AM$6,INDIRECT($F$1&amp;dbP!$D$2&amp;":"&amp;dbP!$D$2),"&lt;="&amp;AM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N139" s="1">
        <f ca="1">SUMIFS(INDIRECT($F$1&amp;$F139&amp;":"&amp;$F139),INDIRECT($F$1&amp;dbP!$D$2&amp;":"&amp;dbP!$D$2),"&gt;="&amp;AN$6,INDIRECT($F$1&amp;dbP!$D$2&amp;":"&amp;dbP!$D$2),"&lt;="&amp;AN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O139" s="1">
        <f ca="1">SUMIFS(INDIRECT($F$1&amp;$F139&amp;":"&amp;$F139),INDIRECT($F$1&amp;dbP!$D$2&amp;":"&amp;dbP!$D$2),"&gt;="&amp;AO$6,INDIRECT($F$1&amp;dbP!$D$2&amp;":"&amp;dbP!$D$2),"&lt;="&amp;AO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P139" s="1">
        <f ca="1">SUMIFS(INDIRECT($F$1&amp;$F139&amp;":"&amp;$F139),INDIRECT($F$1&amp;dbP!$D$2&amp;":"&amp;dbP!$D$2),"&gt;="&amp;AP$6,INDIRECT($F$1&amp;dbP!$D$2&amp;":"&amp;dbP!$D$2),"&lt;="&amp;AP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Q139" s="1">
        <f ca="1">SUMIFS(INDIRECT($F$1&amp;$F139&amp;":"&amp;$F139),INDIRECT($F$1&amp;dbP!$D$2&amp;":"&amp;dbP!$D$2),"&gt;="&amp;AQ$6,INDIRECT($F$1&amp;dbP!$D$2&amp;":"&amp;dbP!$D$2),"&lt;="&amp;AQ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R139" s="1">
        <f ca="1">SUMIFS(INDIRECT($F$1&amp;$F139&amp;":"&amp;$F139),INDIRECT($F$1&amp;dbP!$D$2&amp;":"&amp;dbP!$D$2),"&gt;="&amp;AR$6,INDIRECT($F$1&amp;dbP!$D$2&amp;":"&amp;dbP!$D$2),"&lt;="&amp;AR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S139" s="1">
        <f ca="1">SUMIFS(INDIRECT($F$1&amp;$F139&amp;":"&amp;$F139),INDIRECT($F$1&amp;dbP!$D$2&amp;":"&amp;dbP!$D$2),"&gt;="&amp;AS$6,INDIRECT($F$1&amp;dbP!$D$2&amp;":"&amp;dbP!$D$2),"&lt;="&amp;AS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T139" s="1">
        <f ca="1">SUMIFS(INDIRECT($F$1&amp;$F139&amp;":"&amp;$F139),INDIRECT($F$1&amp;dbP!$D$2&amp;":"&amp;dbP!$D$2),"&gt;="&amp;AT$6,INDIRECT($F$1&amp;dbP!$D$2&amp;":"&amp;dbP!$D$2),"&lt;="&amp;AT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U139" s="1">
        <f ca="1">SUMIFS(INDIRECT($F$1&amp;$F139&amp;":"&amp;$F139),INDIRECT($F$1&amp;dbP!$D$2&amp;":"&amp;dbP!$D$2),"&gt;="&amp;AU$6,INDIRECT($F$1&amp;dbP!$D$2&amp;":"&amp;dbP!$D$2),"&lt;="&amp;AU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V139" s="1">
        <f ca="1">SUMIFS(INDIRECT($F$1&amp;$F139&amp;":"&amp;$F139),INDIRECT($F$1&amp;dbP!$D$2&amp;":"&amp;dbP!$D$2),"&gt;="&amp;AV$6,INDIRECT($F$1&amp;dbP!$D$2&amp;":"&amp;dbP!$D$2),"&lt;="&amp;AV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W139" s="1">
        <f ca="1">SUMIFS(INDIRECT($F$1&amp;$F139&amp;":"&amp;$F139),INDIRECT($F$1&amp;dbP!$D$2&amp;":"&amp;dbP!$D$2),"&gt;="&amp;AW$6,INDIRECT($F$1&amp;dbP!$D$2&amp;":"&amp;dbP!$D$2),"&lt;="&amp;AW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X139" s="1">
        <f ca="1">SUMIFS(INDIRECT($F$1&amp;$F139&amp;":"&amp;$F139),INDIRECT($F$1&amp;dbP!$D$2&amp;":"&amp;dbP!$D$2),"&gt;="&amp;AX$6,INDIRECT($F$1&amp;dbP!$D$2&amp;":"&amp;dbP!$D$2),"&lt;="&amp;AX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Y139" s="1">
        <f ca="1">SUMIFS(INDIRECT($F$1&amp;$F139&amp;":"&amp;$F139),INDIRECT($F$1&amp;dbP!$D$2&amp;":"&amp;dbP!$D$2),"&gt;="&amp;AY$6,INDIRECT($F$1&amp;dbP!$D$2&amp;":"&amp;dbP!$D$2),"&lt;="&amp;AY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Z139" s="1">
        <f ca="1">SUMIFS(INDIRECT($F$1&amp;$F139&amp;":"&amp;$F139),INDIRECT($F$1&amp;dbP!$D$2&amp;":"&amp;dbP!$D$2),"&gt;="&amp;AZ$6,INDIRECT($F$1&amp;dbP!$D$2&amp;":"&amp;dbP!$D$2),"&lt;="&amp;AZ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BA139" s="1">
        <f ca="1">SUMIFS(INDIRECT($F$1&amp;$F139&amp;":"&amp;$F139),INDIRECT($F$1&amp;dbP!$D$2&amp;":"&amp;dbP!$D$2),"&gt;="&amp;BA$6,INDIRECT($F$1&amp;dbP!$D$2&amp;":"&amp;dbP!$D$2),"&lt;="&amp;BA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BB139" s="1">
        <f ca="1">SUMIFS(INDIRECT($F$1&amp;$F139&amp;":"&amp;$F139),INDIRECT($F$1&amp;dbP!$D$2&amp;":"&amp;dbP!$D$2),"&gt;="&amp;BB$6,INDIRECT($F$1&amp;dbP!$D$2&amp;":"&amp;dbP!$D$2),"&lt;="&amp;BB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BC139" s="1">
        <f ca="1">SUMIFS(INDIRECT($F$1&amp;$F139&amp;":"&amp;$F139),INDIRECT($F$1&amp;dbP!$D$2&amp;":"&amp;dbP!$D$2),"&gt;="&amp;BC$6,INDIRECT($F$1&amp;dbP!$D$2&amp;":"&amp;dbP!$D$2),"&lt;="&amp;BC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BD139" s="1">
        <f ca="1">SUMIFS(INDIRECT($F$1&amp;$F139&amp;":"&amp;$F139),INDIRECT($F$1&amp;dbP!$D$2&amp;":"&amp;dbP!$D$2),"&gt;="&amp;BD$6,INDIRECT($F$1&amp;dbP!$D$2&amp;":"&amp;dbP!$D$2),"&lt;="&amp;BD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BE139" s="1">
        <f ca="1">SUMIFS(INDIRECT($F$1&amp;$F139&amp;":"&amp;$F139),INDIRECT($F$1&amp;dbP!$D$2&amp;":"&amp;dbP!$D$2),"&gt;="&amp;BE$6,INDIRECT($F$1&amp;dbP!$D$2&amp;":"&amp;dbP!$D$2),"&lt;="&amp;BE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</row>
    <row r="140" spans="2:57" x14ac:dyDescent="0.3">
      <c r="B140" s="1">
        <f>MAX(B$120:B139)+1</f>
        <v>25</v>
      </c>
      <c r="D140" s="1" t="str">
        <f ca="1">INDIRECT($B$1&amp;Items!T$2&amp;$B140)</f>
        <v>CF(-)</v>
      </c>
      <c r="F140" s="1" t="str">
        <f ca="1">INDIRECT($B$1&amp;Items!P$2&amp;$B140)</f>
        <v>AA</v>
      </c>
      <c r="H140" s="13" t="str">
        <f ca="1">INDIRECT($B$1&amp;Items!M$2&amp;$B140)</f>
        <v>Оплаты себестоимостных затрат</v>
      </c>
      <c r="I140" s="13" t="str">
        <f ca="1">IF(INDIRECT($B$1&amp;Items!N$2&amp;$B140)="",H140,INDIRECT($B$1&amp;Items!N$2&amp;$B140))</f>
        <v>Оплаты расходов этапа-1 бизнес-процесса</v>
      </c>
      <c r="J140" s="1" t="str">
        <f ca="1">IF(INDIRECT($B$1&amp;Items!O$2&amp;$B140)="",IF(H140&lt;&gt;I140,"  "&amp;I140,I140),"    "&amp;INDIRECT($B$1&amp;Items!O$2&amp;$B140))</f>
        <v xml:space="preserve">    Сырье и материалы-7</v>
      </c>
      <c r="S140" s="1">
        <f ca="1">SUM($U140:INDIRECT(ADDRESS(ROW(),SUMIFS($1:$1,$5:$5,MAX($5:$5)))))</f>
        <v>0</v>
      </c>
      <c r="V140" s="1">
        <f ca="1">SUMIFS(INDIRECT($F$1&amp;$F140&amp;":"&amp;$F140),INDIRECT($F$1&amp;dbP!$D$2&amp;":"&amp;dbP!$D$2),"&gt;="&amp;V$6,INDIRECT($F$1&amp;dbP!$D$2&amp;":"&amp;dbP!$D$2),"&lt;="&amp;V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W140" s="1">
        <f ca="1">SUMIFS(INDIRECT($F$1&amp;$F140&amp;":"&amp;$F140),INDIRECT($F$1&amp;dbP!$D$2&amp;":"&amp;dbP!$D$2),"&gt;="&amp;W$6,INDIRECT($F$1&amp;dbP!$D$2&amp;":"&amp;dbP!$D$2),"&lt;="&amp;W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X140" s="1">
        <f ca="1">SUMIFS(INDIRECT($F$1&amp;$F140&amp;":"&amp;$F140),INDIRECT($F$1&amp;dbP!$D$2&amp;":"&amp;dbP!$D$2),"&gt;="&amp;X$6,INDIRECT($F$1&amp;dbP!$D$2&amp;":"&amp;dbP!$D$2),"&lt;="&amp;X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Y140" s="1">
        <f ca="1">SUMIFS(INDIRECT($F$1&amp;$F140&amp;":"&amp;$F140),INDIRECT($F$1&amp;dbP!$D$2&amp;":"&amp;dbP!$D$2),"&gt;="&amp;Y$6,INDIRECT($F$1&amp;dbP!$D$2&amp;":"&amp;dbP!$D$2),"&lt;="&amp;Y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Z140" s="1">
        <f ca="1">SUMIFS(INDIRECT($F$1&amp;$F140&amp;":"&amp;$F140),INDIRECT($F$1&amp;dbP!$D$2&amp;":"&amp;dbP!$D$2),"&gt;="&amp;Z$6,INDIRECT($F$1&amp;dbP!$D$2&amp;":"&amp;dbP!$D$2),"&lt;="&amp;Z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A140" s="1">
        <f ca="1">SUMIFS(INDIRECT($F$1&amp;$F140&amp;":"&amp;$F140),INDIRECT($F$1&amp;dbP!$D$2&amp;":"&amp;dbP!$D$2),"&gt;="&amp;AA$6,INDIRECT($F$1&amp;dbP!$D$2&amp;":"&amp;dbP!$D$2),"&lt;="&amp;AA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B140" s="1">
        <f ca="1">SUMIFS(INDIRECT($F$1&amp;$F140&amp;":"&amp;$F140),INDIRECT($F$1&amp;dbP!$D$2&amp;":"&amp;dbP!$D$2),"&gt;="&amp;AB$6,INDIRECT($F$1&amp;dbP!$D$2&amp;":"&amp;dbP!$D$2),"&lt;="&amp;AB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C140" s="1">
        <f ca="1">SUMIFS(INDIRECT($F$1&amp;$F140&amp;":"&amp;$F140),INDIRECT($F$1&amp;dbP!$D$2&amp;":"&amp;dbP!$D$2),"&gt;="&amp;AC$6,INDIRECT($F$1&amp;dbP!$D$2&amp;":"&amp;dbP!$D$2),"&lt;="&amp;AC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D140" s="1">
        <f ca="1">SUMIFS(INDIRECT($F$1&amp;$F140&amp;":"&amp;$F140),INDIRECT($F$1&amp;dbP!$D$2&amp;":"&amp;dbP!$D$2),"&gt;="&amp;AD$6,INDIRECT($F$1&amp;dbP!$D$2&amp;":"&amp;dbP!$D$2),"&lt;="&amp;AD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E140" s="1">
        <f ca="1">SUMIFS(INDIRECT($F$1&amp;$F140&amp;":"&amp;$F140),INDIRECT($F$1&amp;dbP!$D$2&amp;":"&amp;dbP!$D$2),"&gt;="&amp;AE$6,INDIRECT($F$1&amp;dbP!$D$2&amp;":"&amp;dbP!$D$2),"&lt;="&amp;AE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F140" s="1">
        <f ca="1">SUMIFS(INDIRECT($F$1&amp;$F140&amp;":"&amp;$F140),INDIRECT($F$1&amp;dbP!$D$2&amp;":"&amp;dbP!$D$2),"&gt;="&amp;AF$6,INDIRECT($F$1&amp;dbP!$D$2&amp;":"&amp;dbP!$D$2),"&lt;="&amp;AF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G140" s="1">
        <f ca="1">SUMIFS(INDIRECT($F$1&amp;$F140&amp;":"&amp;$F140),INDIRECT($F$1&amp;dbP!$D$2&amp;":"&amp;dbP!$D$2),"&gt;="&amp;AG$6,INDIRECT($F$1&amp;dbP!$D$2&amp;":"&amp;dbP!$D$2),"&lt;="&amp;AG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H140" s="1">
        <f ca="1">SUMIFS(INDIRECT($F$1&amp;$F140&amp;":"&amp;$F140),INDIRECT($F$1&amp;dbP!$D$2&amp;":"&amp;dbP!$D$2),"&gt;="&amp;AH$6,INDIRECT($F$1&amp;dbP!$D$2&amp;":"&amp;dbP!$D$2),"&lt;="&amp;AH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I140" s="1">
        <f ca="1">SUMIFS(INDIRECT($F$1&amp;$F140&amp;":"&amp;$F140),INDIRECT($F$1&amp;dbP!$D$2&amp;":"&amp;dbP!$D$2),"&gt;="&amp;AI$6,INDIRECT($F$1&amp;dbP!$D$2&amp;":"&amp;dbP!$D$2),"&lt;="&amp;AI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J140" s="1">
        <f ca="1">SUMIFS(INDIRECT($F$1&amp;$F140&amp;":"&amp;$F140),INDIRECT($F$1&amp;dbP!$D$2&amp;":"&amp;dbP!$D$2),"&gt;="&amp;AJ$6,INDIRECT($F$1&amp;dbP!$D$2&amp;":"&amp;dbP!$D$2),"&lt;="&amp;AJ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K140" s="1">
        <f ca="1">SUMIFS(INDIRECT($F$1&amp;$F140&amp;":"&amp;$F140),INDIRECT($F$1&amp;dbP!$D$2&amp;":"&amp;dbP!$D$2),"&gt;="&amp;AK$6,INDIRECT($F$1&amp;dbP!$D$2&amp;":"&amp;dbP!$D$2),"&lt;="&amp;AK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L140" s="1">
        <f ca="1">SUMIFS(INDIRECT($F$1&amp;$F140&amp;":"&amp;$F140),INDIRECT($F$1&amp;dbP!$D$2&amp;":"&amp;dbP!$D$2),"&gt;="&amp;AL$6,INDIRECT($F$1&amp;dbP!$D$2&amp;":"&amp;dbP!$D$2),"&lt;="&amp;AL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M140" s="1">
        <f ca="1">SUMIFS(INDIRECT($F$1&amp;$F140&amp;":"&amp;$F140),INDIRECT($F$1&amp;dbP!$D$2&amp;":"&amp;dbP!$D$2),"&gt;="&amp;AM$6,INDIRECT($F$1&amp;dbP!$D$2&amp;":"&amp;dbP!$D$2),"&lt;="&amp;AM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N140" s="1">
        <f ca="1">SUMIFS(INDIRECT($F$1&amp;$F140&amp;":"&amp;$F140),INDIRECT($F$1&amp;dbP!$D$2&amp;":"&amp;dbP!$D$2),"&gt;="&amp;AN$6,INDIRECT($F$1&amp;dbP!$D$2&amp;":"&amp;dbP!$D$2),"&lt;="&amp;AN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O140" s="1">
        <f ca="1">SUMIFS(INDIRECT($F$1&amp;$F140&amp;":"&amp;$F140),INDIRECT($F$1&amp;dbP!$D$2&amp;":"&amp;dbP!$D$2),"&gt;="&amp;AO$6,INDIRECT($F$1&amp;dbP!$D$2&amp;":"&amp;dbP!$D$2),"&lt;="&amp;AO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P140" s="1">
        <f ca="1">SUMIFS(INDIRECT($F$1&amp;$F140&amp;":"&amp;$F140),INDIRECT($F$1&amp;dbP!$D$2&amp;":"&amp;dbP!$D$2),"&gt;="&amp;AP$6,INDIRECT($F$1&amp;dbP!$D$2&amp;":"&amp;dbP!$D$2),"&lt;="&amp;AP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Q140" s="1">
        <f ca="1">SUMIFS(INDIRECT($F$1&amp;$F140&amp;":"&amp;$F140),INDIRECT($F$1&amp;dbP!$D$2&amp;":"&amp;dbP!$D$2),"&gt;="&amp;AQ$6,INDIRECT($F$1&amp;dbP!$D$2&amp;":"&amp;dbP!$D$2),"&lt;="&amp;AQ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R140" s="1">
        <f ca="1">SUMIFS(INDIRECT($F$1&amp;$F140&amp;":"&amp;$F140),INDIRECT($F$1&amp;dbP!$D$2&amp;":"&amp;dbP!$D$2),"&gt;="&amp;AR$6,INDIRECT($F$1&amp;dbP!$D$2&amp;":"&amp;dbP!$D$2),"&lt;="&amp;AR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S140" s="1">
        <f ca="1">SUMIFS(INDIRECT($F$1&amp;$F140&amp;":"&amp;$F140),INDIRECT($F$1&amp;dbP!$D$2&amp;":"&amp;dbP!$D$2),"&gt;="&amp;AS$6,INDIRECT($F$1&amp;dbP!$D$2&amp;":"&amp;dbP!$D$2),"&lt;="&amp;AS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T140" s="1">
        <f ca="1">SUMIFS(INDIRECT($F$1&amp;$F140&amp;":"&amp;$F140),INDIRECT($F$1&amp;dbP!$D$2&amp;":"&amp;dbP!$D$2),"&gt;="&amp;AT$6,INDIRECT($F$1&amp;dbP!$D$2&amp;":"&amp;dbP!$D$2),"&lt;="&amp;AT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U140" s="1">
        <f ca="1">SUMIFS(INDIRECT($F$1&amp;$F140&amp;":"&amp;$F140),INDIRECT($F$1&amp;dbP!$D$2&amp;":"&amp;dbP!$D$2),"&gt;="&amp;AU$6,INDIRECT($F$1&amp;dbP!$D$2&amp;":"&amp;dbP!$D$2),"&lt;="&amp;AU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V140" s="1">
        <f ca="1">SUMIFS(INDIRECT($F$1&amp;$F140&amp;":"&amp;$F140),INDIRECT($F$1&amp;dbP!$D$2&amp;":"&amp;dbP!$D$2),"&gt;="&amp;AV$6,INDIRECT($F$1&amp;dbP!$D$2&amp;":"&amp;dbP!$D$2),"&lt;="&amp;AV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W140" s="1">
        <f ca="1">SUMIFS(INDIRECT($F$1&amp;$F140&amp;":"&amp;$F140),INDIRECT($F$1&amp;dbP!$D$2&amp;":"&amp;dbP!$D$2),"&gt;="&amp;AW$6,INDIRECT($F$1&amp;dbP!$D$2&amp;":"&amp;dbP!$D$2),"&lt;="&amp;AW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X140" s="1">
        <f ca="1">SUMIFS(INDIRECT($F$1&amp;$F140&amp;":"&amp;$F140),INDIRECT($F$1&amp;dbP!$D$2&amp;":"&amp;dbP!$D$2),"&gt;="&amp;AX$6,INDIRECT($F$1&amp;dbP!$D$2&amp;":"&amp;dbP!$D$2),"&lt;="&amp;AX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Y140" s="1">
        <f ca="1">SUMIFS(INDIRECT($F$1&amp;$F140&amp;":"&amp;$F140),INDIRECT($F$1&amp;dbP!$D$2&amp;":"&amp;dbP!$D$2),"&gt;="&amp;AY$6,INDIRECT($F$1&amp;dbP!$D$2&amp;":"&amp;dbP!$D$2),"&lt;="&amp;AY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Z140" s="1">
        <f ca="1">SUMIFS(INDIRECT($F$1&amp;$F140&amp;":"&amp;$F140),INDIRECT($F$1&amp;dbP!$D$2&amp;":"&amp;dbP!$D$2),"&gt;="&amp;AZ$6,INDIRECT($F$1&amp;dbP!$D$2&amp;":"&amp;dbP!$D$2),"&lt;="&amp;AZ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BA140" s="1">
        <f ca="1">SUMIFS(INDIRECT($F$1&amp;$F140&amp;":"&amp;$F140),INDIRECT($F$1&amp;dbP!$D$2&amp;":"&amp;dbP!$D$2),"&gt;="&amp;BA$6,INDIRECT($F$1&amp;dbP!$D$2&amp;":"&amp;dbP!$D$2),"&lt;="&amp;BA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BB140" s="1">
        <f ca="1">SUMIFS(INDIRECT($F$1&amp;$F140&amp;":"&amp;$F140),INDIRECT($F$1&amp;dbP!$D$2&amp;":"&amp;dbP!$D$2),"&gt;="&amp;BB$6,INDIRECT($F$1&amp;dbP!$D$2&amp;":"&amp;dbP!$D$2),"&lt;="&amp;BB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BC140" s="1">
        <f ca="1">SUMIFS(INDIRECT($F$1&amp;$F140&amp;":"&amp;$F140),INDIRECT($F$1&amp;dbP!$D$2&amp;":"&amp;dbP!$D$2),"&gt;="&amp;BC$6,INDIRECT($F$1&amp;dbP!$D$2&amp;":"&amp;dbP!$D$2),"&lt;="&amp;BC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BD140" s="1">
        <f ca="1">SUMIFS(INDIRECT($F$1&amp;$F140&amp;":"&amp;$F140),INDIRECT($F$1&amp;dbP!$D$2&amp;":"&amp;dbP!$D$2),"&gt;="&amp;BD$6,INDIRECT($F$1&amp;dbP!$D$2&amp;":"&amp;dbP!$D$2),"&lt;="&amp;BD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BE140" s="1">
        <f ca="1">SUMIFS(INDIRECT($F$1&amp;$F140&amp;":"&amp;$F140),INDIRECT($F$1&amp;dbP!$D$2&amp;":"&amp;dbP!$D$2),"&gt;="&amp;BE$6,INDIRECT($F$1&amp;dbP!$D$2&amp;":"&amp;dbP!$D$2),"&lt;="&amp;BE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</row>
    <row r="141" spans="2:57" x14ac:dyDescent="0.3">
      <c r="B141" s="1">
        <f>MAX(B$120:B140)+1</f>
        <v>26</v>
      </c>
      <c r="D141" s="1" t="str">
        <f ca="1">INDIRECT($B$1&amp;Items!T$2&amp;$B141)</f>
        <v>CF(-)</v>
      </c>
      <c r="F141" s="1" t="str">
        <f ca="1">INDIRECT($B$1&amp;Items!P$2&amp;$B141)</f>
        <v>AA</v>
      </c>
      <c r="H141" s="13" t="str">
        <f ca="1">INDIRECT($B$1&amp;Items!M$2&amp;$B141)</f>
        <v>Оплаты себестоимостных затрат</v>
      </c>
      <c r="I141" s="13" t="str">
        <f ca="1">IF(INDIRECT($B$1&amp;Items!N$2&amp;$B141)="",H141,INDIRECT($B$1&amp;Items!N$2&amp;$B141))</f>
        <v>Оплаты расходов этапа-1 бизнес-процесса</v>
      </c>
      <c r="J141" s="1" t="str">
        <f ca="1">IF(INDIRECT($B$1&amp;Items!O$2&amp;$B141)="",IF(H141&lt;&gt;I141,"  "&amp;I141,I141),"    "&amp;INDIRECT($B$1&amp;Items!O$2&amp;$B141))</f>
        <v xml:space="preserve">    Сырье и материалы-8</v>
      </c>
      <c r="S141" s="1">
        <f ca="1">SUM($U141:INDIRECT(ADDRESS(ROW(),SUMIFS($1:$1,$5:$5,MAX($5:$5)))))</f>
        <v>1139289.99</v>
      </c>
      <c r="V141" s="1">
        <f ca="1">SUMIFS(INDIRECT($F$1&amp;$F141&amp;":"&amp;$F141),INDIRECT($F$1&amp;dbP!$D$2&amp;":"&amp;dbP!$D$2),"&gt;="&amp;V$6,INDIRECT($F$1&amp;dbP!$D$2&amp;":"&amp;dbP!$D$2),"&lt;="&amp;V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W141" s="1">
        <f ca="1">SUMIFS(INDIRECT($F$1&amp;$F141&amp;":"&amp;$F141),INDIRECT($F$1&amp;dbP!$D$2&amp;":"&amp;dbP!$D$2),"&gt;="&amp;W$6,INDIRECT($F$1&amp;dbP!$D$2&amp;":"&amp;dbP!$D$2),"&lt;="&amp;W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X141" s="1">
        <f ca="1">SUMIFS(INDIRECT($F$1&amp;$F141&amp;":"&amp;$F141),INDIRECT($F$1&amp;dbP!$D$2&amp;":"&amp;dbP!$D$2),"&gt;="&amp;X$6,INDIRECT($F$1&amp;dbP!$D$2&amp;":"&amp;dbP!$D$2),"&lt;="&amp;X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1139289.99</v>
      </c>
      <c r="Y141" s="1">
        <f ca="1">SUMIFS(INDIRECT($F$1&amp;$F141&amp;":"&amp;$F141),INDIRECT($F$1&amp;dbP!$D$2&amp;":"&amp;dbP!$D$2),"&gt;="&amp;Y$6,INDIRECT($F$1&amp;dbP!$D$2&amp;":"&amp;dbP!$D$2),"&lt;="&amp;Y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Z141" s="1">
        <f ca="1">SUMIFS(INDIRECT($F$1&amp;$F141&amp;":"&amp;$F141),INDIRECT($F$1&amp;dbP!$D$2&amp;":"&amp;dbP!$D$2),"&gt;="&amp;Z$6,INDIRECT($F$1&amp;dbP!$D$2&amp;":"&amp;dbP!$D$2),"&lt;="&amp;Z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A141" s="1">
        <f ca="1">SUMIFS(INDIRECT($F$1&amp;$F141&amp;":"&amp;$F141),INDIRECT($F$1&amp;dbP!$D$2&amp;":"&amp;dbP!$D$2),"&gt;="&amp;AA$6,INDIRECT($F$1&amp;dbP!$D$2&amp;":"&amp;dbP!$D$2),"&lt;="&amp;AA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B141" s="1">
        <f ca="1">SUMIFS(INDIRECT($F$1&amp;$F141&amp;":"&amp;$F141),INDIRECT($F$1&amp;dbP!$D$2&amp;":"&amp;dbP!$D$2),"&gt;="&amp;AB$6,INDIRECT($F$1&amp;dbP!$D$2&amp;":"&amp;dbP!$D$2),"&lt;="&amp;AB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C141" s="1">
        <f ca="1">SUMIFS(INDIRECT($F$1&amp;$F141&amp;":"&amp;$F141),INDIRECT($F$1&amp;dbP!$D$2&amp;":"&amp;dbP!$D$2),"&gt;="&amp;AC$6,INDIRECT($F$1&amp;dbP!$D$2&amp;":"&amp;dbP!$D$2),"&lt;="&amp;AC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D141" s="1">
        <f ca="1">SUMIFS(INDIRECT($F$1&amp;$F141&amp;":"&amp;$F141),INDIRECT($F$1&amp;dbP!$D$2&amp;":"&amp;dbP!$D$2),"&gt;="&amp;AD$6,INDIRECT($F$1&amp;dbP!$D$2&amp;":"&amp;dbP!$D$2),"&lt;="&amp;AD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E141" s="1">
        <f ca="1">SUMIFS(INDIRECT($F$1&amp;$F141&amp;":"&amp;$F141),INDIRECT($F$1&amp;dbP!$D$2&amp;":"&amp;dbP!$D$2),"&gt;="&amp;AE$6,INDIRECT($F$1&amp;dbP!$D$2&amp;":"&amp;dbP!$D$2),"&lt;="&amp;AE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F141" s="1">
        <f ca="1">SUMIFS(INDIRECT($F$1&amp;$F141&amp;":"&amp;$F141),INDIRECT($F$1&amp;dbP!$D$2&amp;":"&amp;dbP!$D$2),"&gt;="&amp;AF$6,INDIRECT($F$1&amp;dbP!$D$2&amp;":"&amp;dbP!$D$2),"&lt;="&amp;AF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G141" s="1">
        <f ca="1">SUMIFS(INDIRECT($F$1&amp;$F141&amp;":"&amp;$F141),INDIRECT($F$1&amp;dbP!$D$2&amp;":"&amp;dbP!$D$2),"&gt;="&amp;AG$6,INDIRECT($F$1&amp;dbP!$D$2&amp;":"&amp;dbP!$D$2),"&lt;="&amp;AG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H141" s="1">
        <f ca="1">SUMIFS(INDIRECT($F$1&amp;$F141&amp;":"&amp;$F141),INDIRECT($F$1&amp;dbP!$D$2&amp;":"&amp;dbP!$D$2),"&gt;="&amp;AH$6,INDIRECT($F$1&amp;dbP!$D$2&amp;":"&amp;dbP!$D$2),"&lt;="&amp;AH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I141" s="1">
        <f ca="1">SUMIFS(INDIRECT($F$1&amp;$F141&amp;":"&amp;$F141),INDIRECT($F$1&amp;dbP!$D$2&amp;":"&amp;dbP!$D$2),"&gt;="&amp;AI$6,INDIRECT($F$1&amp;dbP!$D$2&amp;":"&amp;dbP!$D$2),"&lt;="&amp;AI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J141" s="1">
        <f ca="1">SUMIFS(INDIRECT($F$1&amp;$F141&amp;":"&amp;$F141),INDIRECT($F$1&amp;dbP!$D$2&amp;":"&amp;dbP!$D$2),"&gt;="&amp;AJ$6,INDIRECT($F$1&amp;dbP!$D$2&amp;":"&amp;dbP!$D$2),"&lt;="&amp;AJ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K141" s="1">
        <f ca="1">SUMIFS(INDIRECT($F$1&amp;$F141&amp;":"&amp;$F141),INDIRECT($F$1&amp;dbP!$D$2&amp;":"&amp;dbP!$D$2),"&gt;="&amp;AK$6,INDIRECT($F$1&amp;dbP!$D$2&amp;":"&amp;dbP!$D$2),"&lt;="&amp;AK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L141" s="1">
        <f ca="1">SUMIFS(INDIRECT($F$1&amp;$F141&amp;":"&amp;$F141),INDIRECT($F$1&amp;dbP!$D$2&amp;":"&amp;dbP!$D$2),"&gt;="&amp;AL$6,INDIRECT($F$1&amp;dbP!$D$2&amp;":"&amp;dbP!$D$2),"&lt;="&amp;AL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M141" s="1">
        <f ca="1">SUMIFS(INDIRECT($F$1&amp;$F141&amp;":"&amp;$F141),INDIRECT($F$1&amp;dbP!$D$2&amp;":"&amp;dbP!$D$2),"&gt;="&amp;AM$6,INDIRECT($F$1&amp;dbP!$D$2&amp;":"&amp;dbP!$D$2),"&lt;="&amp;AM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N141" s="1">
        <f ca="1">SUMIFS(INDIRECT($F$1&amp;$F141&amp;":"&amp;$F141),INDIRECT($F$1&amp;dbP!$D$2&amp;":"&amp;dbP!$D$2),"&gt;="&amp;AN$6,INDIRECT($F$1&amp;dbP!$D$2&amp;":"&amp;dbP!$D$2),"&lt;="&amp;AN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O141" s="1">
        <f ca="1">SUMIFS(INDIRECT($F$1&amp;$F141&amp;":"&amp;$F141),INDIRECT($F$1&amp;dbP!$D$2&amp;":"&amp;dbP!$D$2),"&gt;="&amp;AO$6,INDIRECT($F$1&amp;dbP!$D$2&amp;":"&amp;dbP!$D$2),"&lt;="&amp;AO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P141" s="1">
        <f ca="1">SUMIFS(INDIRECT($F$1&amp;$F141&amp;":"&amp;$F141),INDIRECT($F$1&amp;dbP!$D$2&amp;":"&amp;dbP!$D$2),"&gt;="&amp;AP$6,INDIRECT($F$1&amp;dbP!$D$2&amp;":"&amp;dbP!$D$2),"&lt;="&amp;AP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Q141" s="1">
        <f ca="1">SUMIFS(INDIRECT($F$1&amp;$F141&amp;":"&amp;$F141),INDIRECT($F$1&amp;dbP!$D$2&amp;":"&amp;dbP!$D$2),"&gt;="&amp;AQ$6,INDIRECT($F$1&amp;dbP!$D$2&amp;":"&amp;dbP!$D$2),"&lt;="&amp;AQ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R141" s="1">
        <f ca="1">SUMIFS(INDIRECT($F$1&amp;$F141&amp;":"&amp;$F141),INDIRECT($F$1&amp;dbP!$D$2&amp;":"&amp;dbP!$D$2),"&gt;="&amp;AR$6,INDIRECT($F$1&amp;dbP!$D$2&amp;":"&amp;dbP!$D$2),"&lt;="&amp;AR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S141" s="1">
        <f ca="1">SUMIFS(INDIRECT($F$1&amp;$F141&amp;":"&amp;$F141),INDIRECT($F$1&amp;dbP!$D$2&amp;":"&amp;dbP!$D$2),"&gt;="&amp;AS$6,INDIRECT($F$1&amp;dbP!$D$2&amp;":"&amp;dbP!$D$2),"&lt;="&amp;AS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T141" s="1">
        <f ca="1">SUMIFS(INDIRECT($F$1&amp;$F141&amp;":"&amp;$F141),INDIRECT($F$1&amp;dbP!$D$2&amp;":"&amp;dbP!$D$2),"&gt;="&amp;AT$6,INDIRECT($F$1&amp;dbP!$D$2&amp;":"&amp;dbP!$D$2),"&lt;="&amp;AT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U141" s="1">
        <f ca="1">SUMIFS(INDIRECT($F$1&amp;$F141&amp;":"&amp;$F141),INDIRECT($F$1&amp;dbP!$D$2&amp;":"&amp;dbP!$D$2),"&gt;="&amp;AU$6,INDIRECT($F$1&amp;dbP!$D$2&amp;":"&amp;dbP!$D$2),"&lt;="&amp;AU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V141" s="1">
        <f ca="1">SUMIFS(INDIRECT($F$1&amp;$F141&amp;":"&amp;$F141),INDIRECT($F$1&amp;dbP!$D$2&amp;":"&amp;dbP!$D$2),"&gt;="&amp;AV$6,INDIRECT($F$1&amp;dbP!$D$2&amp;":"&amp;dbP!$D$2),"&lt;="&amp;AV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W141" s="1">
        <f ca="1">SUMIFS(INDIRECT($F$1&amp;$F141&amp;":"&amp;$F141),INDIRECT($F$1&amp;dbP!$D$2&amp;":"&amp;dbP!$D$2),"&gt;="&amp;AW$6,INDIRECT($F$1&amp;dbP!$D$2&amp;":"&amp;dbP!$D$2),"&lt;="&amp;AW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X141" s="1">
        <f ca="1">SUMIFS(INDIRECT($F$1&amp;$F141&amp;":"&amp;$F141),INDIRECT($F$1&amp;dbP!$D$2&amp;":"&amp;dbP!$D$2),"&gt;="&amp;AX$6,INDIRECT($F$1&amp;dbP!$D$2&amp;":"&amp;dbP!$D$2),"&lt;="&amp;AX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Y141" s="1">
        <f ca="1">SUMIFS(INDIRECT($F$1&amp;$F141&amp;":"&amp;$F141),INDIRECT($F$1&amp;dbP!$D$2&amp;":"&amp;dbP!$D$2),"&gt;="&amp;AY$6,INDIRECT($F$1&amp;dbP!$D$2&amp;":"&amp;dbP!$D$2),"&lt;="&amp;AY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Z141" s="1">
        <f ca="1">SUMIFS(INDIRECT($F$1&amp;$F141&amp;":"&amp;$F141),INDIRECT($F$1&amp;dbP!$D$2&amp;":"&amp;dbP!$D$2),"&gt;="&amp;AZ$6,INDIRECT($F$1&amp;dbP!$D$2&amp;":"&amp;dbP!$D$2),"&lt;="&amp;AZ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BA141" s="1">
        <f ca="1">SUMIFS(INDIRECT($F$1&amp;$F141&amp;":"&amp;$F141),INDIRECT($F$1&amp;dbP!$D$2&amp;":"&amp;dbP!$D$2),"&gt;="&amp;BA$6,INDIRECT($F$1&amp;dbP!$D$2&amp;":"&amp;dbP!$D$2),"&lt;="&amp;BA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BB141" s="1">
        <f ca="1">SUMIFS(INDIRECT($F$1&amp;$F141&amp;":"&amp;$F141),INDIRECT($F$1&amp;dbP!$D$2&amp;":"&amp;dbP!$D$2),"&gt;="&amp;BB$6,INDIRECT($F$1&amp;dbP!$D$2&amp;":"&amp;dbP!$D$2),"&lt;="&amp;BB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BC141" s="1">
        <f ca="1">SUMIFS(INDIRECT($F$1&amp;$F141&amp;":"&amp;$F141),INDIRECT($F$1&amp;dbP!$D$2&amp;":"&amp;dbP!$D$2),"&gt;="&amp;BC$6,INDIRECT($F$1&amp;dbP!$D$2&amp;":"&amp;dbP!$D$2),"&lt;="&amp;BC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BD141" s="1">
        <f ca="1">SUMIFS(INDIRECT($F$1&amp;$F141&amp;":"&amp;$F141),INDIRECT($F$1&amp;dbP!$D$2&amp;":"&amp;dbP!$D$2),"&gt;="&amp;BD$6,INDIRECT($F$1&amp;dbP!$D$2&amp;":"&amp;dbP!$D$2),"&lt;="&amp;BD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BE141" s="1">
        <f ca="1">SUMIFS(INDIRECT($F$1&amp;$F141&amp;":"&amp;$F141),INDIRECT($F$1&amp;dbP!$D$2&amp;":"&amp;dbP!$D$2),"&gt;="&amp;BE$6,INDIRECT($F$1&amp;dbP!$D$2&amp;":"&amp;dbP!$D$2),"&lt;="&amp;BE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</row>
    <row r="142" spans="2:57" x14ac:dyDescent="0.3">
      <c r="B142" s="1">
        <f>MAX(B$120:B141)+1</f>
        <v>27</v>
      </c>
      <c r="D142" s="1" t="str">
        <f ca="1">INDIRECT($B$1&amp;Items!T$2&amp;$B142)</f>
        <v>CF(-)</v>
      </c>
      <c r="F142" s="1" t="str">
        <f ca="1">INDIRECT($B$1&amp;Items!P$2&amp;$B142)</f>
        <v>AA</v>
      </c>
      <c r="H142" s="13" t="str">
        <f ca="1">INDIRECT($B$1&amp;Items!M$2&amp;$B142)</f>
        <v>Оплаты себестоимостных затрат</v>
      </c>
      <c r="I142" s="13" t="str">
        <f ca="1">IF(INDIRECT($B$1&amp;Items!N$2&amp;$B142)="",H142,INDIRECT($B$1&amp;Items!N$2&amp;$B142))</f>
        <v>Оплаты расходов этапа-1 бизнес-процесса</v>
      </c>
      <c r="J142" s="1" t="str">
        <f ca="1">IF(INDIRECT($B$1&amp;Items!O$2&amp;$B142)="",IF(H142&lt;&gt;I142,"  "&amp;I142,I142),"    "&amp;INDIRECT($B$1&amp;Items!O$2&amp;$B142))</f>
        <v xml:space="preserve">    Сырье и материалы-9</v>
      </c>
      <c r="S142" s="1">
        <f ca="1">SUM($U142:INDIRECT(ADDRESS(ROW(),SUMIFS($1:$1,$5:$5,MAX($5:$5)))))</f>
        <v>0</v>
      </c>
      <c r="V142" s="1">
        <f ca="1">SUMIFS(INDIRECT($F$1&amp;$F142&amp;":"&amp;$F142),INDIRECT($F$1&amp;dbP!$D$2&amp;":"&amp;dbP!$D$2),"&gt;="&amp;V$6,INDIRECT($F$1&amp;dbP!$D$2&amp;":"&amp;dbP!$D$2),"&lt;="&amp;V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W142" s="1">
        <f ca="1">SUMIFS(INDIRECT($F$1&amp;$F142&amp;":"&amp;$F142),INDIRECT($F$1&amp;dbP!$D$2&amp;":"&amp;dbP!$D$2),"&gt;="&amp;W$6,INDIRECT($F$1&amp;dbP!$D$2&amp;":"&amp;dbP!$D$2),"&lt;="&amp;W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X142" s="1">
        <f ca="1">SUMIFS(INDIRECT($F$1&amp;$F142&amp;":"&amp;$F142),INDIRECT($F$1&amp;dbP!$D$2&amp;":"&amp;dbP!$D$2),"&gt;="&amp;X$6,INDIRECT($F$1&amp;dbP!$D$2&amp;":"&amp;dbP!$D$2),"&lt;="&amp;X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Y142" s="1">
        <f ca="1">SUMIFS(INDIRECT($F$1&amp;$F142&amp;":"&amp;$F142),INDIRECT($F$1&amp;dbP!$D$2&amp;":"&amp;dbP!$D$2),"&gt;="&amp;Y$6,INDIRECT($F$1&amp;dbP!$D$2&amp;":"&amp;dbP!$D$2),"&lt;="&amp;Y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Z142" s="1">
        <f ca="1">SUMIFS(INDIRECT($F$1&amp;$F142&amp;":"&amp;$F142),INDIRECT($F$1&amp;dbP!$D$2&amp;":"&amp;dbP!$D$2),"&gt;="&amp;Z$6,INDIRECT($F$1&amp;dbP!$D$2&amp;":"&amp;dbP!$D$2),"&lt;="&amp;Z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A142" s="1">
        <f ca="1">SUMIFS(INDIRECT($F$1&amp;$F142&amp;":"&amp;$F142),INDIRECT($F$1&amp;dbP!$D$2&amp;":"&amp;dbP!$D$2),"&gt;="&amp;AA$6,INDIRECT($F$1&amp;dbP!$D$2&amp;":"&amp;dbP!$D$2),"&lt;="&amp;AA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B142" s="1">
        <f ca="1">SUMIFS(INDIRECT($F$1&amp;$F142&amp;":"&amp;$F142),INDIRECT($F$1&amp;dbP!$D$2&amp;":"&amp;dbP!$D$2),"&gt;="&amp;AB$6,INDIRECT($F$1&amp;dbP!$D$2&amp;":"&amp;dbP!$D$2),"&lt;="&amp;AB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C142" s="1">
        <f ca="1">SUMIFS(INDIRECT($F$1&amp;$F142&amp;":"&amp;$F142),INDIRECT($F$1&amp;dbP!$D$2&amp;":"&amp;dbP!$D$2),"&gt;="&amp;AC$6,INDIRECT($F$1&amp;dbP!$D$2&amp;":"&amp;dbP!$D$2),"&lt;="&amp;AC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D142" s="1">
        <f ca="1">SUMIFS(INDIRECT($F$1&amp;$F142&amp;":"&amp;$F142),INDIRECT($F$1&amp;dbP!$D$2&amp;":"&amp;dbP!$D$2),"&gt;="&amp;AD$6,INDIRECT($F$1&amp;dbP!$D$2&amp;":"&amp;dbP!$D$2),"&lt;="&amp;AD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E142" s="1">
        <f ca="1">SUMIFS(INDIRECT($F$1&amp;$F142&amp;":"&amp;$F142),INDIRECT($F$1&amp;dbP!$D$2&amp;":"&amp;dbP!$D$2),"&gt;="&amp;AE$6,INDIRECT($F$1&amp;dbP!$D$2&amp;":"&amp;dbP!$D$2),"&lt;="&amp;AE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F142" s="1">
        <f ca="1">SUMIFS(INDIRECT($F$1&amp;$F142&amp;":"&amp;$F142),INDIRECT($F$1&amp;dbP!$D$2&amp;":"&amp;dbP!$D$2),"&gt;="&amp;AF$6,INDIRECT($F$1&amp;dbP!$D$2&amp;":"&amp;dbP!$D$2),"&lt;="&amp;AF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G142" s="1">
        <f ca="1">SUMIFS(INDIRECT($F$1&amp;$F142&amp;":"&amp;$F142),INDIRECT($F$1&amp;dbP!$D$2&amp;":"&amp;dbP!$D$2),"&gt;="&amp;AG$6,INDIRECT($F$1&amp;dbP!$D$2&amp;":"&amp;dbP!$D$2),"&lt;="&amp;AG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H142" s="1">
        <f ca="1">SUMIFS(INDIRECT($F$1&amp;$F142&amp;":"&amp;$F142),INDIRECT($F$1&amp;dbP!$D$2&amp;":"&amp;dbP!$D$2),"&gt;="&amp;AH$6,INDIRECT($F$1&amp;dbP!$D$2&amp;":"&amp;dbP!$D$2),"&lt;="&amp;AH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I142" s="1">
        <f ca="1">SUMIFS(INDIRECT($F$1&amp;$F142&amp;":"&amp;$F142),INDIRECT($F$1&amp;dbP!$D$2&amp;":"&amp;dbP!$D$2),"&gt;="&amp;AI$6,INDIRECT($F$1&amp;dbP!$D$2&amp;":"&amp;dbP!$D$2),"&lt;="&amp;AI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J142" s="1">
        <f ca="1">SUMIFS(INDIRECT($F$1&amp;$F142&amp;":"&amp;$F142),INDIRECT($F$1&amp;dbP!$D$2&amp;":"&amp;dbP!$D$2),"&gt;="&amp;AJ$6,INDIRECT($F$1&amp;dbP!$D$2&amp;":"&amp;dbP!$D$2),"&lt;="&amp;AJ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K142" s="1">
        <f ca="1">SUMIFS(INDIRECT($F$1&amp;$F142&amp;":"&amp;$F142),INDIRECT($F$1&amp;dbP!$D$2&amp;":"&amp;dbP!$D$2),"&gt;="&amp;AK$6,INDIRECT($F$1&amp;dbP!$D$2&amp;":"&amp;dbP!$D$2),"&lt;="&amp;AK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L142" s="1">
        <f ca="1">SUMIFS(INDIRECT($F$1&amp;$F142&amp;":"&amp;$F142),INDIRECT($F$1&amp;dbP!$D$2&amp;":"&amp;dbP!$D$2),"&gt;="&amp;AL$6,INDIRECT($F$1&amp;dbP!$D$2&amp;":"&amp;dbP!$D$2),"&lt;="&amp;AL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M142" s="1">
        <f ca="1">SUMIFS(INDIRECT($F$1&amp;$F142&amp;":"&amp;$F142),INDIRECT($F$1&amp;dbP!$D$2&amp;":"&amp;dbP!$D$2),"&gt;="&amp;AM$6,INDIRECT($F$1&amp;dbP!$D$2&amp;":"&amp;dbP!$D$2),"&lt;="&amp;AM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N142" s="1">
        <f ca="1">SUMIFS(INDIRECT($F$1&amp;$F142&amp;":"&amp;$F142),INDIRECT($F$1&amp;dbP!$D$2&amp;":"&amp;dbP!$D$2),"&gt;="&amp;AN$6,INDIRECT($F$1&amp;dbP!$D$2&amp;":"&amp;dbP!$D$2),"&lt;="&amp;AN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O142" s="1">
        <f ca="1">SUMIFS(INDIRECT($F$1&amp;$F142&amp;":"&amp;$F142),INDIRECT($F$1&amp;dbP!$D$2&amp;":"&amp;dbP!$D$2),"&gt;="&amp;AO$6,INDIRECT($F$1&amp;dbP!$D$2&amp;":"&amp;dbP!$D$2),"&lt;="&amp;AO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P142" s="1">
        <f ca="1">SUMIFS(INDIRECT($F$1&amp;$F142&amp;":"&amp;$F142),INDIRECT($F$1&amp;dbP!$D$2&amp;":"&amp;dbP!$D$2),"&gt;="&amp;AP$6,INDIRECT($F$1&amp;dbP!$D$2&amp;":"&amp;dbP!$D$2),"&lt;="&amp;AP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Q142" s="1">
        <f ca="1">SUMIFS(INDIRECT($F$1&amp;$F142&amp;":"&amp;$F142),INDIRECT($F$1&amp;dbP!$D$2&amp;":"&amp;dbP!$D$2),"&gt;="&amp;AQ$6,INDIRECT($F$1&amp;dbP!$D$2&amp;":"&amp;dbP!$D$2),"&lt;="&amp;AQ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R142" s="1">
        <f ca="1">SUMIFS(INDIRECT($F$1&amp;$F142&amp;":"&amp;$F142),INDIRECT($F$1&amp;dbP!$D$2&amp;":"&amp;dbP!$D$2),"&gt;="&amp;AR$6,INDIRECT($F$1&amp;dbP!$D$2&amp;":"&amp;dbP!$D$2),"&lt;="&amp;AR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S142" s="1">
        <f ca="1">SUMIFS(INDIRECT($F$1&amp;$F142&amp;":"&amp;$F142),INDIRECT($F$1&amp;dbP!$D$2&amp;":"&amp;dbP!$D$2),"&gt;="&amp;AS$6,INDIRECT($F$1&amp;dbP!$D$2&amp;":"&amp;dbP!$D$2),"&lt;="&amp;AS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T142" s="1">
        <f ca="1">SUMIFS(INDIRECT($F$1&amp;$F142&amp;":"&amp;$F142),INDIRECT($F$1&amp;dbP!$D$2&amp;":"&amp;dbP!$D$2),"&gt;="&amp;AT$6,INDIRECT($F$1&amp;dbP!$D$2&amp;":"&amp;dbP!$D$2),"&lt;="&amp;AT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U142" s="1">
        <f ca="1">SUMIFS(INDIRECT($F$1&amp;$F142&amp;":"&amp;$F142),INDIRECT($F$1&amp;dbP!$D$2&amp;":"&amp;dbP!$D$2),"&gt;="&amp;AU$6,INDIRECT($F$1&amp;dbP!$D$2&amp;":"&amp;dbP!$D$2),"&lt;="&amp;AU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V142" s="1">
        <f ca="1">SUMIFS(INDIRECT($F$1&amp;$F142&amp;":"&amp;$F142),INDIRECT($F$1&amp;dbP!$D$2&amp;":"&amp;dbP!$D$2),"&gt;="&amp;AV$6,INDIRECT($F$1&amp;dbP!$D$2&amp;":"&amp;dbP!$D$2),"&lt;="&amp;AV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W142" s="1">
        <f ca="1">SUMIFS(INDIRECT($F$1&amp;$F142&amp;":"&amp;$F142),INDIRECT($F$1&amp;dbP!$D$2&amp;":"&amp;dbP!$D$2),"&gt;="&amp;AW$6,INDIRECT($F$1&amp;dbP!$D$2&amp;":"&amp;dbP!$D$2),"&lt;="&amp;AW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X142" s="1">
        <f ca="1">SUMIFS(INDIRECT($F$1&amp;$F142&amp;":"&amp;$F142),INDIRECT($F$1&amp;dbP!$D$2&amp;":"&amp;dbP!$D$2),"&gt;="&amp;AX$6,INDIRECT($F$1&amp;dbP!$D$2&amp;":"&amp;dbP!$D$2),"&lt;="&amp;AX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Y142" s="1">
        <f ca="1">SUMIFS(INDIRECT($F$1&amp;$F142&amp;":"&amp;$F142),INDIRECT($F$1&amp;dbP!$D$2&amp;":"&amp;dbP!$D$2),"&gt;="&amp;AY$6,INDIRECT($F$1&amp;dbP!$D$2&amp;":"&amp;dbP!$D$2),"&lt;="&amp;AY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Z142" s="1">
        <f ca="1">SUMIFS(INDIRECT($F$1&amp;$F142&amp;":"&amp;$F142),INDIRECT($F$1&amp;dbP!$D$2&amp;":"&amp;dbP!$D$2),"&gt;="&amp;AZ$6,INDIRECT($F$1&amp;dbP!$D$2&amp;":"&amp;dbP!$D$2),"&lt;="&amp;AZ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BA142" s="1">
        <f ca="1">SUMIFS(INDIRECT($F$1&amp;$F142&amp;":"&amp;$F142),INDIRECT($F$1&amp;dbP!$D$2&amp;":"&amp;dbP!$D$2),"&gt;="&amp;BA$6,INDIRECT($F$1&amp;dbP!$D$2&amp;":"&amp;dbP!$D$2),"&lt;="&amp;BA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BB142" s="1">
        <f ca="1">SUMIFS(INDIRECT($F$1&amp;$F142&amp;":"&amp;$F142),INDIRECT($F$1&amp;dbP!$D$2&amp;":"&amp;dbP!$D$2),"&gt;="&amp;BB$6,INDIRECT($F$1&amp;dbP!$D$2&amp;":"&amp;dbP!$D$2),"&lt;="&amp;BB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BC142" s="1">
        <f ca="1">SUMIFS(INDIRECT($F$1&amp;$F142&amp;":"&amp;$F142),INDIRECT($F$1&amp;dbP!$D$2&amp;":"&amp;dbP!$D$2),"&gt;="&amp;BC$6,INDIRECT($F$1&amp;dbP!$D$2&amp;":"&amp;dbP!$D$2),"&lt;="&amp;BC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BD142" s="1">
        <f ca="1">SUMIFS(INDIRECT($F$1&amp;$F142&amp;":"&amp;$F142),INDIRECT($F$1&amp;dbP!$D$2&amp;":"&amp;dbP!$D$2),"&gt;="&amp;BD$6,INDIRECT($F$1&amp;dbP!$D$2&amp;":"&amp;dbP!$D$2),"&lt;="&amp;BD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BE142" s="1">
        <f ca="1">SUMIFS(INDIRECT($F$1&amp;$F142&amp;":"&amp;$F142),INDIRECT($F$1&amp;dbP!$D$2&amp;":"&amp;dbP!$D$2),"&gt;="&amp;BE$6,INDIRECT($F$1&amp;dbP!$D$2&amp;":"&amp;dbP!$D$2),"&lt;="&amp;BE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</row>
    <row r="143" spans="2:57" x14ac:dyDescent="0.3">
      <c r="B143" s="1">
        <f>MAX(B$120:B142)+1</f>
        <v>28</v>
      </c>
      <c r="D143" s="1" t="str">
        <f ca="1">INDIRECT($B$1&amp;Items!T$2&amp;$B143)</f>
        <v>CF(-)</v>
      </c>
      <c r="F143" s="1" t="str">
        <f ca="1">INDIRECT($B$1&amp;Items!P$2&amp;$B143)</f>
        <v>AA</v>
      </c>
      <c r="H143" s="13" t="str">
        <f ca="1">INDIRECT($B$1&amp;Items!M$2&amp;$B143)</f>
        <v>Оплаты себестоимостных затрат</v>
      </c>
      <c r="I143" s="13" t="str">
        <f ca="1">IF(INDIRECT($B$1&amp;Items!N$2&amp;$B143)="",H143,INDIRECT($B$1&amp;Items!N$2&amp;$B143))</f>
        <v>Оплаты расходов этапа-1 бизнес-процесса</v>
      </c>
      <c r="J143" s="1" t="str">
        <f ca="1">IF(INDIRECT($B$1&amp;Items!O$2&amp;$B143)="",IF(H143&lt;&gt;I143,"  "&amp;I143,I143),"    "&amp;INDIRECT($B$1&amp;Items!O$2&amp;$B143))</f>
        <v xml:space="preserve">    Сырье и материалы-10</v>
      </c>
      <c r="S143" s="1">
        <f ca="1">SUM($U143:INDIRECT(ADDRESS(ROW(),SUMIFS($1:$1,$5:$5,MAX($5:$5)))))</f>
        <v>609520.14465000003</v>
      </c>
      <c r="V143" s="1">
        <f ca="1">SUMIFS(INDIRECT($F$1&amp;$F143&amp;":"&amp;$F143),INDIRECT($F$1&amp;dbP!$D$2&amp;":"&amp;dbP!$D$2),"&gt;="&amp;V$6,INDIRECT($F$1&amp;dbP!$D$2&amp;":"&amp;dbP!$D$2),"&lt;="&amp;V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W143" s="1">
        <f ca="1">SUMIFS(INDIRECT($F$1&amp;$F143&amp;":"&amp;$F143),INDIRECT($F$1&amp;dbP!$D$2&amp;":"&amp;dbP!$D$2),"&gt;="&amp;W$6,INDIRECT($F$1&amp;dbP!$D$2&amp;":"&amp;dbP!$D$2),"&lt;="&amp;W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X143" s="1">
        <f ca="1">SUMIFS(INDIRECT($F$1&amp;$F143&amp;":"&amp;$F143),INDIRECT($F$1&amp;dbP!$D$2&amp;":"&amp;dbP!$D$2),"&gt;="&amp;X$6,INDIRECT($F$1&amp;dbP!$D$2&amp;":"&amp;dbP!$D$2),"&lt;="&amp;X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Y143" s="1">
        <f ca="1">SUMIFS(INDIRECT($F$1&amp;$F143&amp;":"&amp;$F143),INDIRECT($F$1&amp;dbP!$D$2&amp;":"&amp;dbP!$D$2),"&gt;="&amp;Y$6,INDIRECT($F$1&amp;dbP!$D$2&amp;":"&amp;dbP!$D$2),"&lt;="&amp;Y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Z143" s="1">
        <f ca="1">SUMIFS(INDIRECT($F$1&amp;$F143&amp;":"&amp;$F143),INDIRECT($F$1&amp;dbP!$D$2&amp;":"&amp;dbP!$D$2),"&gt;="&amp;Z$6,INDIRECT($F$1&amp;dbP!$D$2&amp;":"&amp;dbP!$D$2),"&lt;="&amp;Z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A143" s="1">
        <f ca="1">SUMIFS(INDIRECT($F$1&amp;$F143&amp;":"&amp;$F143),INDIRECT($F$1&amp;dbP!$D$2&amp;":"&amp;dbP!$D$2),"&gt;="&amp;AA$6,INDIRECT($F$1&amp;dbP!$D$2&amp;":"&amp;dbP!$D$2),"&lt;="&amp;AA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609520.14465000003</v>
      </c>
      <c r="AB143" s="1">
        <f ca="1">SUMIFS(INDIRECT($F$1&amp;$F143&amp;":"&amp;$F143),INDIRECT($F$1&amp;dbP!$D$2&amp;":"&amp;dbP!$D$2),"&gt;="&amp;AB$6,INDIRECT($F$1&amp;dbP!$D$2&amp;":"&amp;dbP!$D$2),"&lt;="&amp;AB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C143" s="1">
        <f ca="1">SUMIFS(INDIRECT($F$1&amp;$F143&amp;":"&amp;$F143),INDIRECT($F$1&amp;dbP!$D$2&amp;":"&amp;dbP!$D$2),"&gt;="&amp;AC$6,INDIRECT($F$1&amp;dbP!$D$2&amp;":"&amp;dbP!$D$2),"&lt;="&amp;AC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D143" s="1">
        <f ca="1">SUMIFS(INDIRECT($F$1&amp;$F143&amp;":"&amp;$F143),INDIRECT($F$1&amp;dbP!$D$2&amp;":"&amp;dbP!$D$2),"&gt;="&amp;AD$6,INDIRECT($F$1&amp;dbP!$D$2&amp;":"&amp;dbP!$D$2),"&lt;="&amp;AD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E143" s="1">
        <f ca="1">SUMIFS(INDIRECT($F$1&amp;$F143&amp;":"&amp;$F143),INDIRECT($F$1&amp;dbP!$D$2&amp;":"&amp;dbP!$D$2),"&gt;="&amp;AE$6,INDIRECT($F$1&amp;dbP!$D$2&amp;":"&amp;dbP!$D$2),"&lt;="&amp;AE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F143" s="1">
        <f ca="1">SUMIFS(INDIRECT($F$1&amp;$F143&amp;":"&amp;$F143),INDIRECT($F$1&amp;dbP!$D$2&amp;":"&amp;dbP!$D$2),"&gt;="&amp;AF$6,INDIRECT($F$1&amp;dbP!$D$2&amp;":"&amp;dbP!$D$2),"&lt;="&amp;AF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G143" s="1">
        <f ca="1">SUMIFS(INDIRECT($F$1&amp;$F143&amp;":"&amp;$F143),INDIRECT($F$1&amp;dbP!$D$2&amp;":"&amp;dbP!$D$2),"&gt;="&amp;AG$6,INDIRECT($F$1&amp;dbP!$D$2&amp;":"&amp;dbP!$D$2),"&lt;="&amp;AG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H143" s="1">
        <f ca="1">SUMIFS(INDIRECT($F$1&amp;$F143&amp;":"&amp;$F143),INDIRECT($F$1&amp;dbP!$D$2&amp;":"&amp;dbP!$D$2),"&gt;="&amp;AH$6,INDIRECT($F$1&amp;dbP!$D$2&amp;":"&amp;dbP!$D$2),"&lt;="&amp;AH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I143" s="1">
        <f ca="1">SUMIFS(INDIRECT($F$1&amp;$F143&amp;":"&amp;$F143),INDIRECT($F$1&amp;dbP!$D$2&amp;":"&amp;dbP!$D$2),"&gt;="&amp;AI$6,INDIRECT($F$1&amp;dbP!$D$2&amp;":"&amp;dbP!$D$2),"&lt;="&amp;AI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J143" s="1">
        <f ca="1">SUMIFS(INDIRECT($F$1&amp;$F143&amp;":"&amp;$F143),INDIRECT($F$1&amp;dbP!$D$2&amp;":"&amp;dbP!$D$2),"&gt;="&amp;AJ$6,INDIRECT($F$1&amp;dbP!$D$2&amp;":"&amp;dbP!$D$2),"&lt;="&amp;AJ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K143" s="1">
        <f ca="1">SUMIFS(INDIRECT($F$1&amp;$F143&amp;":"&amp;$F143),INDIRECT($F$1&amp;dbP!$D$2&amp;":"&amp;dbP!$D$2),"&gt;="&amp;AK$6,INDIRECT($F$1&amp;dbP!$D$2&amp;":"&amp;dbP!$D$2),"&lt;="&amp;AK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L143" s="1">
        <f ca="1">SUMIFS(INDIRECT($F$1&amp;$F143&amp;":"&amp;$F143),INDIRECT($F$1&amp;dbP!$D$2&amp;":"&amp;dbP!$D$2),"&gt;="&amp;AL$6,INDIRECT($F$1&amp;dbP!$D$2&amp;":"&amp;dbP!$D$2),"&lt;="&amp;AL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M143" s="1">
        <f ca="1">SUMIFS(INDIRECT($F$1&amp;$F143&amp;":"&amp;$F143),INDIRECT($F$1&amp;dbP!$D$2&amp;":"&amp;dbP!$D$2),"&gt;="&amp;AM$6,INDIRECT($F$1&amp;dbP!$D$2&amp;":"&amp;dbP!$D$2),"&lt;="&amp;AM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N143" s="1">
        <f ca="1">SUMIFS(INDIRECT($F$1&amp;$F143&amp;":"&amp;$F143),INDIRECT($F$1&amp;dbP!$D$2&amp;":"&amp;dbP!$D$2),"&gt;="&amp;AN$6,INDIRECT($F$1&amp;dbP!$D$2&amp;":"&amp;dbP!$D$2),"&lt;="&amp;AN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O143" s="1">
        <f ca="1">SUMIFS(INDIRECT($F$1&amp;$F143&amp;":"&amp;$F143),INDIRECT($F$1&amp;dbP!$D$2&amp;":"&amp;dbP!$D$2),"&gt;="&amp;AO$6,INDIRECT($F$1&amp;dbP!$D$2&amp;":"&amp;dbP!$D$2),"&lt;="&amp;AO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P143" s="1">
        <f ca="1">SUMIFS(INDIRECT($F$1&amp;$F143&amp;":"&amp;$F143),INDIRECT($F$1&amp;dbP!$D$2&amp;":"&amp;dbP!$D$2),"&gt;="&amp;AP$6,INDIRECT($F$1&amp;dbP!$D$2&amp;":"&amp;dbP!$D$2),"&lt;="&amp;AP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Q143" s="1">
        <f ca="1">SUMIFS(INDIRECT($F$1&amp;$F143&amp;":"&amp;$F143),INDIRECT($F$1&amp;dbP!$D$2&amp;":"&amp;dbP!$D$2),"&gt;="&amp;AQ$6,INDIRECT($F$1&amp;dbP!$D$2&amp;":"&amp;dbP!$D$2),"&lt;="&amp;AQ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R143" s="1">
        <f ca="1">SUMIFS(INDIRECT($F$1&amp;$F143&amp;":"&amp;$F143),INDIRECT($F$1&amp;dbP!$D$2&amp;":"&amp;dbP!$D$2),"&gt;="&amp;AR$6,INDIRECT($F$1&amp;dbP!$D$2&amp;":"&amp;dbP!$D$2),"&lt;="&amp;AR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S143" s="1">
        <f ca="1">SUMIFS(INDIRECT($F$1&amp;$F143&amp;":"&amp;$F143),INDIRECT($F$1&amp;dbP!$D$2&amp;":"&amp;dbP!$D$2),"&gt;="&amp;AS$6,INDIRECT($F$1&amp;dbP!$D$2&amp;":"&amp;dbP!$D$2),"&lt;="&amp;AS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T143" s="1">
        <f ca="1">SUMIFS(INDIRECT($F$1&amp;$F143&amp;":"&amp;$F143),INDIRECT($F$1&amp;dbP!$D$2&amp;":"&amp;dbP!$D$2),"&gt;="&amp;AT$6,INDIRECT($F$1&amp;dbP!$D$2&amp;":"&amp;dbP!$D$2),"&lt;="&amp;AT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U143" s="1">
        <f ca="1">SUMIFS(INDIRECT($F$1&amp;$F143&amp;":"&amp;$F143),INDIRECT($F$1&amp;dbP!$D$2&amp;":"&amp;dbP!$D$2),"&gt;="&amp;AU$6,INDIRECT($F$1&amp;dbP!$D$2&amp;":"&amp;dbP!$D$2),"&lt;="&amp;AU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V143" s="1">
        <f ca="1">SUMIFS(INDIRECT($F$1&amp;$F143&amp;":"&amp;$F143),INDIRECT($F$1&amp;dbP!$D$2&amp;":"&amp;dbP!$D$2),"&gt;="&amp;AV$6,INDIRECT($F$1&amp;dbP!$D$2&amp;":"&amp;dbP!$D$2),"&lt;="&amp;AV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W143" s="1">
        <f ca="1">SUMIFS(INDIRECT($F$1&amp;$F143&amp;":"&amp;$F143),INDIRECT($F$1&amp;dbP!$D$2&amp;":"&amp;dbP!$D$2),"&gt;="&amp;AW$6,INDIRECT($F$1&amp;dbP!$D$2&amp;":"&amp;dbP!$D$2),"&lt;="&amp;AW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X143" s="1">
        <f ca="1">SUMIFS(INDIRECT($F$1&amp;$F143&amp;":"&amp;$F143),INDIRECT($F$1&amp;dbP!$D$2&amp;":"&amp;dbP!$D$2),"&gt;="&amp;AX$6,INDIRECT($F$1&amp;dbP!$D$2&amp;":"&amp;dbP!$D$2),"&lt;="&amp;AX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Y143" s="1">
        <f ca="1">SUMIFS(INDIRECT($F$1&amp;$F143&amp;":"&amp;$F143),INDIRECT($F$1&amp;dbP!$D$2&amp;":"&amp;dbP!$D$2),"&gt;="&amp;AY$6,INDIRECT($F$1&amp;dbP!$D$2&amp;":"&amp;dbP!$D$2),"&lt;="&amp;AY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Z143" s="1">
        <f ca="1">SUMIFS(INDIRECT($F$1&amp;$F143&amp;":"&amp;$F143),INDIRECT($F$1&amp;dbP!$D$2&amp;":"&amp;dbP!$D$2),"&gt;="&amp;AZ$6,INDIRECT($F$1&amp;dbP!$D$2&amp;":"&amp;dbP!$D$2),"&lt;="&amp;AZ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BA143" s="1">
        <f ca="1">SUMIFS(INDIRECT($F$1&amp;$F143&amp;":"&amp;$F143),INDIRECT($F$1&amp;dbP!$D$2&amp;":"&amp;dbP!$D$2),"&gt;="&amp;BA$6,INDIRECT($F$1&amp;dbP!$D$2&amp;":"&amp;dbP!$D$2),"&lt;="&amp;BA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BB143" s="1">
        <f ca="1">SUMIFS(INDIRECT($F$1&amp;$F143&amp;":"&amp;$F143),INDIRECT($F$1&amp;dbP!$D$2&amp;":"&amp;dbP!$D$2),"&gt;="&amp;BB$6,INDIRECT($F$1&amp;dbP!$D$2&amp;":"&amp;dbP!$D$2),"&lt;="&amp;BB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BC143" s="1">
        <f ca="1">SUMIFS(INDIRECT($F$1&amp;$F143&amp;":"&amp;$F143),INDIRECT($F$1&amp;dbP!$D$2&amp;":"&amp;dbP!$D$2),"&gt;="&amp;BC$6,INDIRECT($F$1&amp;dbP!$D$2&amp;":"&amp;dbP!$D$2),"&lt;="&amp;BC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BD143" s="1">
        <f ca="1">SUMIFS(INDIRECT($F$1&amp;$F143&amp;":"&amp;$F143),INDIRECT($F$1&amp;dbP!$D$2&amp;":"&amp;dbP!$D$2),"&gt;="&amp;BD$6,INDIRECT($F$1&amp;dbP!$D$2&amp;":"&amp;dbP!$D$2),"&lt;="&amp;BD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BE143" s="1">
        <f ca="1">SUMIFS(INDIRECT($F$1&amp;$F143&amp;":"&amp;$F143),INDIRECT($F$1&amp;dbP!$D$2&amp;":"&amp;dbP!$D$2),"&gt;="&amp;BE$6,INDIRECT($F$1&amp;dbP!$D$2&amp;":"&amp;dbP!$D$2),"&lt;="&amp;BE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</row>
    <row r="144" spans="2:57" x14ac:dyDescent="0.3">
      <c r="B144" s="1">
        <f>MAX(B$120:B143)+1</f>
        <v>29</v>
      </c>
      <c r="D144" s="1" t="str">
        <f ca="1">INDIRECT($B$1&amp;Items!T$2&amp;$B144)</f>
        <v>CF(-)</v>
      </c>
      <c r="F144" s="1" t="str">
        <f ca="1">INDIRECT($B$1&amp;Items!P$2&amp;$B144)</f>
        <v>AA</v>
      </c>
      <c r="H144" s="13" t="str">
        <f ca="1">INDIRECT($B$1&amp;Items!M$2&amp;$B144)</f>
        <v>Оплаты себестоимостных затрат</v>
      </c>
      <c r="I144" s="13" t="str">
        <f ca="1">IF(INDIRECT($B$1&amp;Items!N$2&amp;$B144)="",H144,INDIRECT($B$1&amp;Items!N$2&amp;$B144))</f>
        <v>Оплаты расходов этапа-1 бизнес-процесса</v>
      </c>
      <c r="J144" s="1" t="str">
        <f ca="1">IF(INDIRECT($B$1&amp;Items!O$2&amp;$B144)="",IF(H144&lt;&gt;I144,"  "&amp;I144,I144),"    "&amp;INDIRECT($B$1&amp;Items!O$2&amp;$B144))</f>
        <v xml:space="preserve">    Сырье и материалы-11</v>
      </c>
      <c r="S144" s="1">
        <f ca="1">SUM($U144:INDIRECT(ADDRESS(ROW(),SUMIFS($1:$1,$5:$5,MAX($5:$5)))))</f>
        <v>0</v>
      </c>
      <c r="V144" s="1">
        <f ca="1">SUMIFS(INDIRECT($F$1&amp;$F144&amp;":"&amp;$F144),INDIRECT($F$1&amp;dbP!$D$2&amp;":"&amp;dbP!$D$2),"&gt;="&amp;V$6,INDIRECT($F$1&amp;dbP!$D$2&amp;":"&amp;dbP!$D$2),"&lt;="&amp;V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W144" s="1">
        <f ca="1">SUMIFS(INDIRECT($F$1&amp;$F144&amp;":"&amp;$F144),INDIRECT($F$1&amp;dbP!$D$2&amp;":"&amp;dbP!$D$2),"&gt;="&amp;W$6,INDIRECT($F$1&amp;dbP!$D$2&amp;":"&amp;dbP!$D$2),"&lt;="&amp;W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X144" s="1">
        <f ca="1">SUMIFS(INDIRECT($F$1&amp;$F144&amp;":"&amp;$F144),INDIRECT($F$1&amp;dbP!$D$2&amp;":"&amp;dbP!$D$2),"&gt;="&amp;X$6,INDIRECT($F$1&amp;dbP!$D$2&amp;":"&amp;dbP!$D$2),"&lt;="&amp;X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Y144" s="1">
        <f ca="1">SUMIFS(INDIRECT($F$1&amp;$F144&amp;":"&amp;$F144),INDIRECT($F$1&amp;dbP!$D$2&amp;":"&amp;dbP!$D$2),"&gt;="&amp;Y$6,INDIRECT($F$1&amp;dbP!$D$2&amp;":"&amp;dbP!$D$2),"&lt;="&amp;Y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Z144" s="1">
        <f ca="1">SUMIFS(INDIRECT($F$1&amp;$F144&amp;":"&amp;$F144),INDIRECT($F$1&amp;dbP!$D$2&amp;":"&amp;dbP!$D$2),"&gt;="&amp;Z$6,INDIRECT($F$1&amp;dbP!$D$2&amp;":"&amp;dbP!$D$2),"&lt;="&amp;Z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A144" s="1">
        <f ca="1">SUMIFS(INDIRECT($F$1&amp;$F144&amp;":"&amp;$F144),INDIRECT($F$1&amp;dbP!$D$2&amp;":"&amp;dbP!$D$2),"&gt;="&amp;AA$6,INDIRECT($F$1&amp;dbP!$D$2&amp;":"&amp;dbP!$D$2),"&lt;="&amp;AA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B144" s="1">
        <f ca="1">SUMIFS(INDIRECT($F$1&amp;$F144&amp;":"&amp;$F144),INDIRECT($F$1&amp;dbP!$D$2&amp;":"&amp;dbP!$D$2),"&gt;="&amp;AB$6,INDIRECT($F$1&amp;dbP!$D$2&amp;":"&amp;dbP!$D$2),"&lt;="&amp;AB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C144" s="1">
        <f ca="1">SUMIFS(INDIRECT($F$1&amp;$F144&amp;":"&amp;$F144),INDIRECT($F$1&amp;dbP!$D$2&amp;":"&amp;dbP!$D$2),"&gt;="&amp;AC$6,INDIRECT($F$1&amp;dbP!$D$2&amp;":"&amp;dbP!$D$2),"&lt;="&amp;AC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D144" s="1">
        <f ca="1">SUMIFS(INDIRECT($F$1&amp;$F144&amp;":"&amp;$F144),INDIRECT($F$1&amp;dbP!$D$2&amp;":"&amp;dbP!$D$2),"&gt;="&amp;AD$6,INDIRECT($F$1&amp;dbP!$D$2&amp;":"&amp;dbP!$D$2),"&lt;="&amp;AD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E144" s="1">
        <f ca="1">SUMIFS(INDIRECT($F$1&amp;$F144&amp;":"&amp;$F144),INDIRECT($F$1&amp;dbP!$D$2&amp;":"&amp;dbP!$D$2),"&gt;="&amp;AE$6,INDIRECT($F$1&amp;dbP!$D$2&amp;":"&amp;dbP!$D$2),"&lt;="&amp;AE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F144" s="1">
        <f ca="1">SUMIFS(INDIRECT($F$1&amp;$F144&amp;":"&amp;$F144),INDIRECT($F$1&amp;dbP!$D$2&amp;":"&amp;dbP!$D$2),"&gt;="&amp;AF$6,INDIRECT($F$1&amp;dbP!$D$2&amp;":"&amp;dbP!$D$2),"&lt;="&amp;AF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G144" s="1">
        <f ca="1">SUMIFS(INDIRECT($F$1&amp;$F144&amp;":"&amp;$F144),INDIRECT($F$1&amp;dbP!$D$2&amp;":"&amp;dbP!$D$2),"&gt;="&amp;AG$6,INDIRECT($F$1&amp;dbP!$D$2&amp;":"&amp;dbP!$D$2),"&lt;="&amp;AG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H144" s="1">
        <f ca="1">SUMIFS(INDIRECT($F$1&amp;$F144&amp;":"&amp;$F144),INDIRECT($F$1&amp;dbP!$D$2&amp;":"&amp;dbP!$D$2),"&gt;="&amp;AH$6,INDIRECT($F$1&amp;dbP!$D$2&amp;":"&amp;dbP!$D$2),"&lt;="&amp;AH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I144" s="1">
        <f ca="1">SUMIFS(INDIRECT($F$1&amp;$F144&amp;":"&amp;$F144),INDIRECT($F$1&amp;dbP!$D$2&amp;":"&amp;dbP!$D$2),"&gt;="&amp;AI$6,INDIRECT($F$1&amp;dbP!$D$2&amp;":"&amp;dbP!$D$2),"&lt;="&amp;AI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J144" s="1">
        <f ca="1">SUMIFS(INDIRECT($F$1&amp;$F144&amp;":"&amp;$F144),INDIRECT($F$1&amp;dbP!$D$2&amp;":"&amp;dbP!$D$2),"&gt;="&amp;AJ$6,INDIRECT($F$1&amp;dbP!$D$2&amp;":"&amp;dbP!$D$2),"&lt;="&amp;AJ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K144" s="1">
        <f ca="1">SUMIFS(INDIRECT($F$1&amp;$F144&amp;":"&amp;$F144),INDIRECT($F$1&amp;dbP!$D$2&amp;":"&amp;dbP!$D$2),"&gt;="&amp;AK$6,INDIRECT($F$1&amp;dbP!$D$2&amp;":"&amp;dbP!$D$2),"&lt;="&amp;AK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L144" s="1">
        <f ca="1">SUMIFS(INDIRECT($F$1&amp;$F144&amp;":"&amp;$F144),INDIRECT($F$1&amp;dbP!$D$2&amp;":"&amp;dbP!$D$2),"&gt;="&amp;AL$6,INDIRECT($F$1&amp;dbP!$D$2&amp;":"&amp;dbP!$D$2),"&lt;="&amp;AL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M144" s="1">
        <f ca="1">SUMIFS(INDIRECT($F$1&amp;$F144&amp;":"&amp;$F144),INDIRECT($F$1&amp;dbP!$D$2&amp;":"&amp;dbP!$D$2),"&gt;="&amp;AM$6,INDIRECT($F$1&amp;dbP!$D$2&amp;":"&amp;dbP!$D$2),"&lt;="&amp;AM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N144" s="1">
        <f ca="1">SUMIFS(INDIRECT($F$1&amp;$F144&amp;":"&amp;$F144),INDIRECT($F$1&amp;dbP!$D$2&amp;":"&amp;dbP!$D$2),"&gt;="&amp;AN$6,INDIRECT($F$1&amp;dbP!$D$2&amp;":"&amp;dbP!$D$2),"&lt;="&amp;AN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O144" s="1">
        <f ca="1">SUMIFS(INDIRECT($F$1&amp;$F144&amp;":"&amp;$F144),INDIRECT($F$1&amp;dbP!$D$2&amp;":"&amp;dbP!$D$2),"&gt;="&amp;AO$6,INDIRECT($F$1&amp;dbP!$D$2&amp;":"&amp;dbP!$D$2),"&lt;="&amp;AO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P144" s="1">
        <f ca="1">SUMIFS(INDIRECT($F$1&amp;$F144&amp;":"&amp;$F144),INDIRECT($F$1&amp;dbP!$D$2&amp;":"&amp;dbP!$D$2),"&gt;="&amp;AP$6,INDIRECT($F$1&amp;dbP!$D$2&amp;":"&amp;dbP!$D$2),"&lt;="&amp;AP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Q144" s="1">
        <f ca="1">SUMIFS(INDIRECT($F$1&amp;$F144&amp;":"&amp;$F144),INDIRECT($F$1&amp;dbP!$D$2&amp;":"&amp;dbP!$D$2),"&gt;="&amp;AQ$6,INDIRECT($F$1&amp;dbP!$D$2&amp;":"&amp;dbP!$D$2),"&lt;="&amp;AQ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R144" s="1">
        <f ca="1">SUMIFS(INDIRECT($F$1&amp;$F144&amp;":"&amp;$F144),INDIRECT($F$1&amp;dbP!$D$2&amp;":"&amp;dbP!$D$2),"&gt;="&amp;AR$6,INDIRECT($F$1&amp;dbP!$D$2&amp;":"&amp;dbP!$D$2),"&lt;="&amp;AR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S144" s="1">
        <f ca="1">SUMIFS(INDIRECT($F$1&amp;$F144&amp;":"&amp;$F144),INDIRECT($F$1&amp;dbP!$D$2&amp;":"&amp;dbP!$D$2),"&gt;="&amp;AS$6,INDIRECT($F$1&amp;dbP!$D$2&amp;":"&amp;dbP!$D$2),"&lt;="&amp;AS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T144" s="1">
        <f ca="1">SUMIFS(INDIRECT($F$1&amp;$F144&amp;":"&amp;$F144),INDIRECT($F$1&amp;dbP!$D$2&amp;":"&amp;dbP!$D$2),"&gt;="&amp;AT$6,INDIRECT($F$1&amp;dbP!$D$2&amp;":"&amp;dbP!$D$2),"&lt;="&amp;AT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U144" s="1">
        <f ca="1">SUMIFS(INDIRECT($F$1&amp;$F144&amp;":"&amp;$F144),INDIRECT($F$1&amp;dbP!$D$2&amp;":"&amp;dbP!$D$2),"&gt;="&amp;AU$6,INDIRECT($F$1&amp;dbP!$D$2&amp;":"&amp;dbP!$D$2),"&lt;="&amp;AU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V144" s="1">
        <f ca="1">SUMIFS(INDIRECT($F$1&amp;$F144&amp;":"&amp;$F144),INDIRECT($F$1&amp;dbP!$D$2&amp;":"&amp;dbP!$D$2),"&gt;="&amp;AV$6,INDIRECT($F$1&amp;dbP!$D$2&amp;":"&amp;dbP!$D$2),"&lt;="&amp;AV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W144" s="1">
        <f ca="1">SUMIFS(INDIRECT($F$1&amp;$F144&amp;":"&amp;$F144),INDIRECT($F$1&amp;dbP!$D$2&amp;":"&amp;dbP!$D$2),"&gt;="&amp;AW$6,INDIRECT($F$1&amp;dbP!$D$2&amp;":"&amp;dbP!$D$2),"&lt;="&amp;AW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X144" s="1">
        <f ca="1">SUMIFS(INDIRECT($F$1&amp;$F144&amp;":"&amp;$F144),INDIRECT($F$1&amp;dbP!$D$2&amp;":"&amp;dbP!$D$2),"&gt;="&amp;AX$6,INDIRECT($F$1&amp;dbP!$D$2&amp;":"&amp;dbP!$D$2),"&lt;="&amp;AX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Y144" s="1">
        <f ca="1">SUMIFS(INDIRECT($F$1&amp;$F144&amp;":"&amp;$F144),INDIRECT($F$1&amp;dbP!$D$2&amp;":"&amp;dbP!$D$2),"&gt;="&amp;AY$6,INDIRECT($F$1&amp;dbP!$D$2&amp;":"&amp;dbP!$D$2),"&lt;="&amp;AY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Z144" s="1">
        <f ca="1">SUMIFS(INDIRECT($F$1&amp;$F144&amp;":"&amp;$F144),INDIRECT($F$1&amp;dbP!$D$2&amp;":"&amp;dbP!$D$2),"&gt;="&amp;AZ$6,INDIRECT($F$1&amp;dbP!$D$2&amp;":"&amp;dbP!$D$2),"&lt;="&amp;AZ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BA144" s="1">
        <f ca="1">SUMIFS(INDIRECT($F$1&amp;$F144&amp;":"&amp;$F144),INDIRECT($F$1&amp;dbP!$D$2&amp;":"&amp;dbP!$D$2),"&gt;="&amp;BA$6,INDIRECT($F$1&amp;dbP!$D$2&amp;":"&amp;dbP!$D$2),"&lt;="&amp;BA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BB144" s="1">
        <f ca="1">SUMIFS(INDIRECT($F$1&amp;$F144&amp;":"&amp;$F144),INDIRECT($F$1&amp;dbP!$D$2&amp;":"&amp;dbP!$D$2),"&gt;="&amp;BB$6,INDIRECT($F$1&amp;dbP!$D$2&amp;":"&amp;dbP!$D$2),"&lt;="&amp;BB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BC144" s="1">
        <f ca="1">SUMIFS(INDIRECT($F$1&amp;$F144&amp;":"&amp;$F144),INDIRECT($F$1&amp;dbP!$D$2&amp;":"&amp;dbP!$D$2),"&gt;="&amp;BC$6,INDIRECT($F$1&amp;dbP!$D$2&amp;":"&amp;dbP!$D$2),"&lt;="&amp;BC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BD144" s="1">
        <f ca="1">SUMIFS(INDIRECT($F$1&amp;$F144&amp;":"&amp;$F144),INDIRECT($F$1&amp;dbP!$D$2&amp;":"&amp;dbP!$D$2),"&gt;="&amp;BD$6,INDIRECT($F$1&amp;dbP!$D$2&amp;":"&amp;dbP!$D$2),"&lt;="&amp;BD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BE144" s="1">
        <f ca="1">SUMIFS(INDIRECT($F$1&amp;$F144&amp;":"&amp;$F144),INDIRECT($F$1&amp;dbP!$D$2&amp;":"&amp;dbP!$D$2),"&gt;="&amp;BE$6,INDIRECT($F$1&amp;dbP!$D$2&amp;":"&amp;dbP!$D$2),"&lt;="&amp;BE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</row>
    <row r="145" spans="2:57" x14ac:dyDescent="0.3">
      <c r="B145" s="1">
        <f>MAX(B$120:B144)+1</f>
        <v>30</v>
      </c>
      <c r="D145" s="1">
        <f ca="1">INDIRECT($B$1&amp;Items!T$2&amp;$B145)</f>
        <v>0</v>
      </c>
      <c r="F145" s="1" t="str">
        <f ca="1">INDIRECT($B$1&amp;Items!P$2&amp;$B145)</f>
        <v>AA</v>
      </c>
      <c r="H145" s="13" t="str">
        <f ca="1">INDIRECT($B$1&amp;Items!M$2&amp;$B145)</f>
        <v>Оплаты себестоимостных затрат</v>
      </c>
      <c r="I145" s="13" t="str">
        <f ca="1">IF(INDIRECT($B$1&amp;Items!N$2&amp;$B145)="",H145,INDIRECT($B$1&amp;Items!N$2&amp;$B145))</f>
        <v>Оплаты расходов этапа-2 бизнес-процесса</v>
      </c>
      <c r="J145" s="1" t="str">
        <f ca="1">IF(INDIRECT($B$1&amp;Items!O$2&amp;$B145)="",IF(H145&lt;&gt;I145,"  "&amp;I145,I145),"    "&amp;INDIRECT($B$1&amp;Items!O$2&amp;$B145))</f>
        <v xml:space="preserve">  Оплаты расходов этапа-2 бизнес-процесса</v>
      </c>
      <c r="S145" s="1">
        <f ca="1">SUM($U145:INDIRECT(ADDRESS(ROW(),SUMIFS($1:$1,$5:$5,MAX($5:$5)))))</f>
        <v>4050762.7800000003</v>
      </c>
      <c r="V145" s="1">
        <f ca="1">SUMIFS(INDIRECT($F$1&amp;$F145&amp;":"&amp;$F145),INDIRECT($F$1&amp;dbP!$D$2&amp;":"&amp;dbP!$D$2),"&gt;="&amp;V$6,INDIRECT($F$1&amp;dbP!$D$2&amp;":"&amp;dbP!$D$2),"&lt;="&amp;V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1210796.01</v>
      </c>
      <c r="W145" s="1">
        <f ca="1">SUMIFS(INDIRECT($F$1&amp;$F145&amp;":"&amp;$F145),INDIRECT($F$1&amp;dbP!$D$2&amp;":"&amp;dbP!$D$2),"&gt;="&amp;W$6,INDIRECT($F$1&amp;dbP!$D$2&amp;":"&amp;dbP!$D$2),"&lt;="&amp;W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X145" s="1">
        <f ca="1">SUMIFS(INDIRECT($F$1&amp;$F145&amp;":"&amp;$F145),INDIRECT($F$1&amp;dbP!$D$2&amp;":"&amp;dbP!$D$2),"&gt;="&amp;X$6,INDIRECT($F$1&amp;dbP!$D$2&amp;":"&amp;dbP!$D$2),"&lt;="&amp;X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477766.77</v>
      </c>
      <c r="Y145" s="1">
        <f ca="1">SUMIFS(INDIRECT($F$1&amp;$F145&amp;":"&amp;$F145),INDIRECT($F$1&amp;dbP!$D$2&amp;":"&amp;dbP!$D$2),"&gt;="&amp;Y$6,INDIRECT($F$1&amp;dbP!$D$2&amp;":"&amp;dbP!$D$2),"&lt;="&amp;Y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900000</v>
      </c>
      <c r="Z145" s="1">
        <f ca="1">SUMIFS(INDIRECT($F$1&amp;$F145&amp;":"&amp;$F145),INDIRECT($F$1&amp;dbP!$D$2&amp;":"&amp;dbP!$D$2),"&gt;="&amp;Z$6,INDIRECT($F$1&amp;dbP!$D$2&amp;":"&amp;dbP!$D$2),"&lt;="&amp;Z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1044900</v>
      </c>
      <c r="AA145" s="1">
        <f ca="1">SUMIFS(INDIRECT($F$1&amp;$F145&amp;":"&amp;$F145),INDIRECT($F$1&amp;dbP!$D$2&amp;":"&amp;dbP!$D$2),"&gt;="&amp;AA$6,INDIRECT($F$1&amp;dbP!$D$2&amp;":"&amp;dbP!$D$2),"&lt;="&amp;AA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B145" s="1">
        <f ca="1">SUMIFS(INDIRECT($F$1&amp;$F145&amp;":"&amp;$F145),INDIRECT($F$1&amp;dbP!$D$2&amp;":"&amp;dbP!$D$2),"&gt;="&amp;AB$6,INDIRECT($F$1&amp;dbP!$D$2&amp;":"&amp;dbP!$D$2),"&lt;="&amp;AB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417300</v>
      </c>
      <c r="AC145" s="1">
        <f ca="1">SUMIFS(INDIRECT($F$1&amp;$F145&amp;":"&amp;$F145),INDIRECT($F$1&amp;dbP!$D$2&amp;":"&amp;dbP!$D$2),"&gt;="&amp;AC$6,INDIRECT($F$1&amp;dbP!$D$2&amp;":"&amp;dbP!$D$2),"&lt;="&amp;AC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D145" s="1">
        <f ca="1">SUMIFS(INDIRECT($F$1&amp;$F145&amp;":"&amp;$F145),INDIRECT($F$1&amp;dbP!$D$2&amp;":"&amp;dbP!$D$2),"&gt;="&amp;AD$6,INDIRECT($F$1&amp;dbP!$D$2&amp;":"&amp;dbP!$D$2),"&lt;="&amp;AD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E145" s="1">
        <f ca="1">SUMIFS(INDIRECT($F$1&amp;$F145&amp;":"&amp;$F145),INDIRECT($F$1&amp;dbP!$D$2&amp;":"&amp;dbP!$D$2),"&gt;="&amp;AE$6,INDIRECT($F$1&amp;dbP!$D$2&amp;":"&amp;dbP!$D$2),"&lt;="&amp;AE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F145" s="1">
        <f ca="1">SUMIFS(INDIRECT($F$1&amp;$F145&amp;":"&amp;$F145),INDIRECT($F$1&amp;dbP!$D$2&amp;":"&amp;dbP!$D$2),"&gt;="&amp;AF$6,INDIRECT($F$1&amp;dbP!$D$2&amp;":"&amp;dbP!$D$2),"&lt;="&amp;AF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G145" s="1">
        <f ca="1">SUMIFS(INDIRECT($F$1&amp;$F145&amp;":"&amp;$F145),INDIRECT($F$1&amp;dbP!$D$2&amp;":"&amp;dbP!$D$2),"&gt;="&amp;AG$6,INDIRECT($F$1&amp;dbP!$D$2&amp;":"&amp;dbP!$D$2),"&lt;="&amp;AG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H145" s="1">
        <f ca="1">SUMIFS(INDIRECT($F$1&amp;$F145&amp;":"&amp;$F145),INDIRECT($F$1&amp;dbP!$D$2&amp;":"&amp;dbP!$D$2),"&gt;="&amp;AH$6,INDIRECT($F$1&amp;dbP!$D$2&amp;":"&amp;dbP!$D$2),"&lt;="&amp;AH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I145" s="1">
        <f ca="1">SUMIFS(INDIRECT($F$1&amp;$F145&amp;":"&amp;$F145),INDIRECT($F$1&amp;dbP!$D$2&amp;":"&amp;dbP!$D$2),"&gt;="&amp;AI$6,INDIRECT($F$1&amp;dbP!$D$2&amp;":"&amp;dbP!$D$2),"&lt;="&amp;AI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J145" s="1">
        <f ca="1">SUMIFS(INDIRECT($F$1&amp;$F145&amp;":"&amp;$F145),INDIRECT($F$1&amp;dbP!$D$2&amp;":"&amp;dbP!$D$2),"&gt;="&amp;AJ$6,INDIRECT($F$1&amp;dbP!$D$2&amp;":"&amp;dbP!$D$2),"&lt;="&amp;AJ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K145" s="1">
        <f ca="1">SUMIFS(INDIRECT($F$1&amp;$F145&amp;":"&amp;$F145),INDIRECT($F$1&amp;dbP!$D$2&amp;":"&amp;dbP!$D$2),"&gt;="&amp;AK$6,INDIRECT($F$1&amp;dbP!$D$2&amp;":"&amp;dbP!$D$2),"&lt;="&amp;AK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L145" s="1">
        <f ca="1">SUMIFS(INDIRECT($F$1&amp;$F145&amp;":"&amp;$F145),INDIRECT($F$1&amp;dbP!$D$2&amp;":"&amp;dbP!$D$2),"&gt;="&amp;AL$6,INDIRECT($F$1&amp;dbP!$D$2&amp;":"&amp;dbP!$D$2),"&lt;="&amp;AL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M145" s="1">
        <f ca="1">SUMIFS(INDIRECT($F$1&amp;$F145&amp;":"&amp;$F145),INDIRECT($F$1&amp;dbP!$D$2&amp;":"&amp;dbP!$D$2),"&gt;="&amp;AM$6,INDIRECT($F$1&amp;dbP!$D$2&amp;":"&amp;dbP!$D$2),"&lt;="&amp;AM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N145" s="1">
        <f ca="1">SUMIFS(INDIRECT($F$1&amp;$F145&amp;":"&amp;$F145),INDIRECT($F$1&amp;dbP!$D$2&amp;":"&amp;dbP!$D$2),"&gt;="&amp;AN$6,INDIRECT($F$1&amp;dbP!$D$2&amp;":"&amp;dbP!$D$2),"&lt;="&amp;AN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O145" s="1">
        <f ca="1">SUMIFS(INDIRECT($F$1&amp;$F145&amp;":"&amp;$F145),INDIRECT($F$1&amp;dbP!$D$2&amp;":"&amp;dbP!$D$2),"&gt;="&amp;AO$6,INDIRECT($F$1&amp;dbP!$D$2&amp;":"&amp;dbP!$D$2),"&lt;="&amp;AO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P145" s="1">
        <f ca="1">SUMIFS(INDIRECT($F$1&amp;$F145&amp;":"&amp;$F145),INDIRECT($F$1&amp;dbP!$D$2&amp;":"&amp;dbP!$D$2),"&gt;="&amp;AP$6,INDIRECT($F$1&amp;dbP!$D$2&amp;":"&amp;dbP!$D$2),"&lt;="&amp;AP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Q145" s="1">
        <f ca="1">SUMIFS(INDIRECT($F$1&amp;$F145&amp;":"&amp;$F145),INDIRECT($F$1&amp;dbP!$D$2&amp;":"&amp;dbP!$D$2),"&gt;="&amp;AQ$6,INDIRECT($F$1&amp;dbP!$D$2&amp;":"&amp;dbP!$D$2),"&lt;="&amp;AQ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R145" s="1">
        <f ca="1">SUMIFS(INDIRECT($F$1&amp;$F145&amp;":"&amp;$F145),INDIRECT($F$1&amp;dbP!$D$2&amp;":"&amp;dbP!$D$2),"&gt;="&amp;AR$6,INDIRECT($F$1&amp;dbP!$D$2&amp;":"&amp;dbP!$D$2),"&lt;="&amp;AR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S145" s="1">
        <f ca="1">SUMIFS(INDIRECT($F$1&amp;$F145&amp;":"&amp;$F145),INDIRECT($F$1&amp;dbP!$D$2&amp;":"&amp;dbP!$D$2),"&gt;="&amp;AS$6,INDIRECT($F$1&amp;dbP!$D$2&amp;":"&amp;dbP!$D$2),"&lt;="&amp;AS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T145" s="1">
        <f ca="1">SUMIFS(INDIRECT($F$1&amp;$F145&amp;":"&amp;$F145),INDIRECT($F$1&amp;dbP!$D$2&amp;":"&amp;dbP!$D$2),"&gt;="&amp;AT$6,INDIRECT($F$1&amp;dbP!$D$2&amp;":"&amp;dbP!$D$2),"&lt;="&amp;AT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U145" s="1">
        <f ca="1">SUMIFS(INDIRECT($F$1&amp;$F145&amp;":"&amp;$F145),INDIRECT($F$1&amp;dbP!$D$2&amp;":"&amp;dbP!$D$2),"&gt;="&amp;AU$6,INDIRECT($F$1&amp;dbP!$D$2&amp;":"&amp;dbP!$D$2),"&lt;="&amp;AU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V145" s="1">
        <f ca="1">SUMIFS(INDIRECT($F$1&amp;$F145&amp;":"&amp;$F145),INDIRECT($F$1&amp;dbP!$D$2&amp;":"&amp;dbP!$D$2),"&gt;="&amp;AV$6,INDIRECT($F$1&amp;dbP!$D$2&amp;":"&amp;dbP!$D$2),"&lt;="&amp;AV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W145" s="1">
        <f ca="1">SUMIFS(INDIRECT($F$1&amp;$F145&amp;":"&amp;$F145),INDIRECT($F$1&amp;dbP!$D$2&amp;":"&amp;dbP!$D$2),"&gt;="&amp;AW$6,INDIRECT($F$1&amp;dbP!$D$2&amp;":"&amp;dbP!$D$2),"&lt;="&amp;AW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X145" s="1">
        <f ca="1">SUMIFS(INDIRECT($F$1&amp;$F145&amp;":"&amp;$F145),INDIRECT($F$1&amp;dbP!$D$2&amp;":"&amp;dbP!$D$2),"&gt;="&amp;AX$6,INDIRECT($F$1&amp;dbP!$D$2&amp;":"&amp;dbP!$D$2),"&lt;="&amp;AX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Y145" s="1">
        <f ca="1">SUMIFS(INDIRECT($F$1&amp;$F145&amp;":"&amp;$F145),INDIRECT($F$1&amp;dbP!$D$2&amp;":"&amp;dbP!$D$2),"&gt;="&amp;AY$6,INDIRECT($F$1&amp;dbP!$D$2&amp;":"&amp;dbP!$D$2),"&lt;="&amp;AY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Z145" s="1">
        <f ca="1">SUMIFS(INDIRECT($F$1&amp;$F145&amp;":"&amp;$F145),INDIRECT($F$1&amp;dbP!$D$2&amp;":"&amp;dbP!$D$2),"&gt;="&amp;AZ$6,INDIRECT($F$1&amp;dbP!$D$2&amp;":"&amp;dbP!$D$2),"&lt;="&amp;AZ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BA145" s="1">
        <f ca="1">SUMIFS(INDIRECT($F$1&amp;$F145&amp;":"&amp;$F145),INDIRECT($F$1&amp;dbP!$D$2&amp;":"&amp;dbP!$D$2),"&gt;="&amp;BA$6,INDIRECT($F$1&amp;dbP!$D$2&amp;":"&amp;dbP!$D$2),"&lt;="&amp;BA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BB145" s="1">
        <f ca="1">SUMIFS(INDIRECT($F$1&amp;$F145&amp;":"&amp;$F145),INDIRECT($F$1&amp;dbP!$D$2&amp;":"&amp;dbP!$D$2),"&gt;="&amp;BB$6,INDIRECT($F$1&amp;dbP!$D$2&amp;":"&amp;dbP!$D$2),"&lt;="&amp;BB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BC145" s="1">
        <f ca="1">SUMIFS(INDIRECT($F$1&amp;$F145&amp;":"&amp;$F145),INDIRECT($F$1&amp;dbP!$D$2&amp;":"&amp;dbP!$D$2),"&gt;="&amp;BC$6,INDIRECT($F$1&amp;dbP!$D$2&amp;":"&amp;dbP!$D$2),"&lt;="&amp;BC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BD145" s="1">
        <f ca="1">SUMIFS(INDIRECT($F$1&amp;$F145&amp;":"&amp;$F145),INDIRECT($F$1&amp;dbP!$D$2&amp;":"&amp;dbP!$D$2),"&gt;="&amp;BD$6,INDIRECT($F$1&amp;dbP!$D$2&amp;":"&amp;dbP!$D$2),"&lt;="&amp;BD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BE145" s="1">
        <f ca="1">SUMIFS(INDIRECT($F$1&amp;$F145&amp;":"&amp;$F145),INDIRECT($F$1&amp;dbP!$D$2&amp;":"&amp;dbP!$D$2),"&gt;="&amp;BE$6,INDIRECT($F$1&amp;dbP!$D$2&amp;":"&amp;dbP!$D$2),"&lt;="&amp;BE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</row>
    <row r="146" spans="2:57" x14ac:dyDescent="0.3">
      <c r="B146" s="1">
        <f>MAX(B$120:B145)+1</f>
        <v>31</v>
      </c>
      <c r="D146" s="1" t="str">
        <f ca="1">INDIRECT($B$1&amp;Items!T$2&amp;$B146)</f>
        <v>CF(-)</v>
      </c>
      <c r="F146" s="1" t="str">
        <f ca="1">INDIRECT($B$1&amp;Items!P$2&amp;$B146)</f>
        <v>AA</v>
      </c>
      <c r="H146" s="13" t="str">
        <f ca="1">INDIRECT($B$1&amp;Items!M$2&amp;$B146)</f>
        <v>Оплаты себестоимостных затрат</v>
      </c>
      <c r="I146" s="13" t="str">
        <f ca="1">IF(INDIRECT($B$1&amp;Items!N$2&amp;$B146)="",H146,INDIRECT($B$1&amp;Items!N$2&amp;$B146))</f>
        <v>Оплаты расходов этапа-2 бизнес-процесса</v>
      </c>
      <c r="J146" s="1" t="str">
        <f ca="1">IF(INDIRECT($B$1&amp;Items!O$2&amp;$B146)="",IF(H146&lt;&gt;I146,"  "&amp;I146,I146),"    "&amp;INDIRECT($B$1&amp;Items!O$2&amp;$B146))</f>
        <v xml:space="preserve">    Производственные затраты-1</v>
      </c>
      <c r="S146" s="1">
        <f ca="1">SUM($U146:INDIRECT(ADDRESS(ROW(),SUMIFS($1:$1,$5:$5,MAX($5:$5)))))</f>
        <v>900000</v>
      </c>
      <c r="V146" s="1">
        <f ca="1">SUMIFS(INDIRECT($F$1&amp;$F146&amp;":"&amp;$F146),INDIRECT($F$1&amp;dbP!$D$2&amp;":"&amp;dbP!$D$2),"&gt;="&amp;V$6,INDIRECT($F$1&amp;dbP!$D$2&amp;":"&amp;dbP!$D$2),"&lt;="&amp;V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W146" s="1">
        <f ca="1">SUMIFS(INDIRECT($F$1&amp;$F146&amp;":"&amp;$F146),INDIRECT($F$1&amp;dbP!$D$2&amp;":"&amp;dbP!$D$2),"&gt;="&amp;W$6,INDIRECT($F$1&amp;dbP!$D$2&amp;":"&amp;dbP!$D$2),"&lt;="&amp;W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X146" s="1">
        <f ca="1">SUMIFS(INDIRECT($F$1&amp;$F146&amp;":"&amp;$F146),INDIRECT($F$1&amp;dbP!$D$2&amp;":"&amp;dbP!$D$2),"&gt;="&amp;X$6,INDIRECT($F$1&amp;dbP!$D$2&amp;":"&amp;dbP!$D$2),"&lt;="&amp;X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Y146" s="1">
        <f ca="1">SUMIFS(INDIRECT($F$1&amp;$F146&amp;":"&amp;$F146),INDIRECT($F$1&amp;dbP!$D$2&amp;":"&amp;dbP!$D$2),"&gt;="&amp;Y$6,INDIRECT($F$1&amp;dbP!$D$2&amp;":"&amp;dbP!$D$2),"&lt;="&amp;Y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900000</v>
      </c>
      <c r="Z146" s="1">
        <f ca="1">SUMIFS(INDIRECT($F$1&amp;$F146&amp;":"&amp;$F146),INDIRECT($F$1&amp;dbP!$D$2&amp;":"&amp;dbP!$D$2),"&gt;="&amp;Z$6,INDIRECT($F$1&amp;dbP!$D$2&amp;":"&amp;dbP!$D$2),"&lt;="&amp;Z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A146" s="1">
        <f ca="1">SUMIFS(INDIRECT($F$1&amp;$F146&amp;":"&amp;$F146),INDIRECT($F$1&amp;dbP!$D$2&amp;":"&amp;dbP!$D$2),"&gt;="&amp;AA$6,INDIRECT($F$1&amp;dbP!$D$2&amp;":"&amp;dbP!$D$2),"&lt;="&amp;AA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B146" s="1">
        <f ca="1">SUMIFS(INDIRECT($F$1&amp;$F146&amp;":"&amp;$F146),INDIRECT($F$1&amp;dbP!$D$2&amp;":"&amp;dbP!$D$2),"&gt;="&amp;AB$6,INDIRECT($F$1&amp;dbP!$D$2&amp;":"&amp;dbP!$D$2),"&lt;="&amp;AB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C146" s="1">
        <f ca="1">SUMIFS(INDIRECT($F$1&amp;$F146&amp;":"&amp;$F146),INDIRECT($F$1&amp;dbP!$D$2&amp;":"&amp;dbP!$D$2),"&gt;="&amp;AC$6,INDIRECT($F$1&amp;dbP!$D$2&amp;":"&amp;dbP!$D$2),"&lt;="&amp;AC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D146" s="1">
        <f ca="1">SUMIFS(INDIRECT($F$1&amp;$F146&amp;":"&amp;$F146),INDIRECT($F$1&amp;dbP!$D$2&amp;":"&amp;dbP!$D$2),"&gt;="&amp;AD$6,INDIRECT($F$1&amp;dbP!$D$2&amp;":"&amp;dbP!$D$2),"&lt;="&amp;AD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E146" s="1">
        <f ca="1">SUMIFS(INDIRECT($F$1&amp;$F146&amp;":"&amp;$F146),INDIRECT($F$1&amp;dbP!$D$2&amp;":"&amp;dbP!$D$2),"&gt;="&amp;AE$6,INDIRECT($F$1&amp;dbP!$D$2&amp;":"&amp;dbP!$D$2),"&lt;="&amp;AE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F146" s="1">
        <f ca="1">SUMIFS(INDIRECT($F$1&amp;$F146&amp;":"&amp;$F146),INDIRECT($F$1&amp;dbP!$D$2&amp;":"&amp;dbP!$D$2),"&gt;="&amp;AF$6,INDIRECT($F$1&amp;dbP!$D$2&amp;":"&amp;dbP!$D$2),"&lt;="&amp;AF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G146" s="1">
        <f ca="1">SUMIFS(INDIRECT($F$1&amp;$F146&amp;":"&amp;$F146),INDIRECT($F$1&amp;dbP!$D$2&amp;":"&amp;dbP!$D$2),"&gt;="&amp;AG$6,INDIRECT($F$1&amp;dbP!$D$2&amp;":"&amp;dbP!$D$2),"&lt;="&amp;AG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H146" s="1">
        <f ca="1">SUMIFS(INDIRECT($F$1&amp;$F146&amp;":"&amp;$F146),INDIRECT($F$1&amp;dbP!$D$2&amp;":"&amp;dbP!$D$2),"&gt;="&amp;AH$6,INDIRECT($F$1&amp;dbP!$D$2&amp;":"&amp;dbP!$D$2),"&lt;="&amp;AH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I146" s="1">
        <f ca="1">SUMIFS(INDIRECT($F$1&amp;$F146&amp;":"&amp;$F146),INDIRECT($F$1&amp;dbP!$D$2&amp;":"&amp;dbP!$D$2),"&gt;="&amp;AI$6,INDIRECT($F$1&amp;dbP!$D$2&amp;":"&amp;dbP!$D$2),"&lt;="&amp;AI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J146" s="1">
        <f ca="1">SUMIFS(INDIRECT($F$1&amp;$F146&amp;":"&amp;$F146),INDIRECT($F$1&amp;dbP!$D$2&amp;":"&amp;dbP!$D$2),"&gt;="&amp;AJ$6,INDIRECT($F$1&amp;dbP!$D$2&amp;":"&amp;dbP!$D$2),"&lt;="&amp;AJ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K146" s="1">
        <f ca="1">SUMIFS(INDIRECT($F$1&amp;$F146&amp;":"&amp;$F146),INDIRECT($F$1&amp;dbP!$D$2&amp;":"&amp;dbP!$D$2),"&gt;="&amp;AK$6,INDIRECT($F$1&amp;dbP!$D$2&amp;":"&amp;dbP!$D$2),"&lt;="&amp;AK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L146" s="1">
        <f ca="1">SUMIFS(INDIRECT($F$1&amp;$F146&amp;":"&amp;$F146),INDIRECT($F$1&amp;dbP!$D$2&amp;":"&amp;dbP!$D$2),"&gt;="&amp;AL$6,INDIRECT($F$1&amp;dbP!$D$2&amp;":"&amp;dbP!$D$2),"&lt;="&amp;AL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M146" s="1">
        <f ca="1">SUMIFS(INDIRECT($F$1&amp;$F146&amp;":"&amp;$F146),INDIRECT($F$1&amp;dbP!$D$2&amp;":"&amp;dbP!$D$2),"&gt;="&amp;AM$6,INDIRECT($F$1&amp;dbP!$D$2&amp;":"&amp;dbP!$D$2),"&lt;="&amp;AM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N146" s="1">
        <f ca="1">SUMIFS(INDIRECT($F$1&amp;$F146&amp;":"&amp;$F146),INDIRECT($F$1&amp;dbP!$D$2&amp;":"&amp;dbP!$D$2),"&gt;="&amp;AN$6,INDIRECT($F$1&amp;dbP!$D$2&amp;":"&amp;dbP!$D$2),"&lt;="&amp;AN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O146" s="1">
        <f ca="1">SUMIFS(INDIRECT($F$1&amp;$F146&amp;":"&amp;$F146),INDIRECT($F$1&amp;dbP!$D$2&amp;":"&amp;dbP!$D$2),"&gt;="&amp;AO$6,INDIRECT($F$1&amp;dbP!$D$2&amp;":"&amp;dbP!$D$2),"&lt;="&amp;AO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P146" s="1">
        <f ca="1">SUMIFS(INDIRECT($F$1&amp;$F146&amp;":"&amp;$F146),INDIRECT($F$1&amp;dbP!$D$2&amp;":"&amp;dbP!$D$2),"&gt;="&amp;AP$6,INDIRECT($F$1&amp;dbP!$D$2&amp;":"&amp;dbP!$D$2),"&lt;="&amp;AP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Q146" s="1">
        <f ca="1">SUMIFS(INDIRECT($F$1&amp;$F146&amp;":"&amp;$F146),INDIRECT($F$1&amp;dbP!$D$2&amp;":"&amp;dbP!$D$2),"&gt;="&amp;AQ$6,INDIRECT($F$1&amp;dbP!$D$2&amp;":"&amp;dbP!$D$2),"&lt;="&amp;AQ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R146" s="1">
        <f ca="1">SUMIFS(INDIRECT($F$1&amp;$F146&amp;":"&amp;$F146),INDIRECT($F$1&amp;dbP!$D$2&amp;":"&amp;dbP!$D$2),"&gt;="&amp;AR$6,INDIRECT($F$1&amp;dbP!$D$2&amp;":"&amp;dbP!$D$2),"&lt;="&amp;AR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S146" s="1">
        <f ca="1">SUMIFS(INDIRECT($F$1&amp;$F146&amp;":"&amp;$F146),INDIRECT($F$1&amp;dbP!$D$2&amp;":"&amp;dbP!$D$2),"&gt;="&amp;AS$6,INDIRECT($F$1&amp;dbP!$D$2&amp;":"&amp;dbP!$D$2),"&lt;="&amp;AS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T146" s="1">
        <f ca="1">SUMIFS(INDIRECT($F$1&amp;$F146&amp;":"&amp;$F146),INDIRECT($F$1&amp;dbP!$D$2&amp;":"&amp;dbP!$D$2),"&gt;="&amp;AT$6,INDIRECT($F$1&amp;dbP!$D$2&amp;":"&amp;dbP!$D$2),"&lt;="&amp;AT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U146" s="1">
        <f ca="1">SUMIFS(INDIRECT($F$1&amp;$F146&amp;":"&amp;$F146),INDIRECT($F$1&amp;dbP!$D$2&amp;":"&amp;dbP!$D$2),"&gt;="&amp;AU$6,INDIRECT($F$1&amp;dbP!$D$2&amp;":"&amp;dbP!$D$2),"&lt;="&amp;AU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V146" s="1">
        <f ca="1">SUMIFS(INDIRECT($F$1&amp;$F146&amp;":"&amp;$F146),INDIRECT($F$1&amp;dbP!$D$2&amp;":"&amp;dbP!$D$2),"&gt;="&amp;AV$6,INDIRECT($F$1&amp;dbP!$D$2&amp;":"&amp;dbP!$D$2),"&lt;="&amp;AV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W146" s="1">
        <f ca="1">SUMIFS(INDIRECT($F$1&amp;$F146&amp;":"&amp;$F146),INDIRECT($F$1&amp;dbP!$D$2&amp;":"&amp;dbP!$D$2),"&gt;="&amp;AW$6,INDIRECT($F$1&amp;dbP!$D$2&amp;":"&amp;dbP!$D$2),"&lt;="&amp;AW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X146" s="1">
        <f ca="1">SUMIFS(INDIRECT($F$1&amp;$F146&amp;":"&amp;$F146),INDIRECT($F$1&amp;dbP!$D$2&amp;":"&amp;dbP!$D$2),"&gt;="&amp;AX$6,INDIRECT($F$1&amp;dbP!$D$2&amp;":"&amp;dbP!$D$2),"&lt;="&amp;AX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Y146" s="1">
        <f ca="1">SUMIFS(INDIRECT($F$1&amp;$F146&amp;":"&amp;$F146),INDIRECT($F$1&amp;dbP!$D$2&amp;":"&amp;dbP!$D$2),"&gt;="&amp;AY$6,INDIRECT($F$1&amp;dbP!$D$2&amp;":"&amp;dbP!$D$2),"&lt;="&amp;AY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Z146" s="1">
        <f ca="1">SUMIFS(INDIRECT($F$1&amp;$F146&amp;":"&amp;$F146),INDIRECT($F$1&amp;dbP!$D$2&amp;":"&amp;dbP!$D$2),"&gt;="&amp;AZ$6,INDIRECT($F$1&amp;dbP!$D$2&amp;":"&amp;dbP!$D$2),"&lt;="&amp;AZ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BA146" s="1">
        <f ca="1">SUMIFS(INDIRECT($F$1&amp;$F146&amp;":"&amp;$F146),INDIRECT($F$1&amp;dbP!$D$2&amp;":"&amp;dbP!$D$2),"&gt;="&amp;BA$6,INDIRECT($F$1&amp;dbP!$D$2&amp;":"&amp;dbP!$D$2),"&lt;="&amp;BA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BB146" s="1">
        <f ca="1">SUMIFS(INDIRECT($F$1&amp;$F146&amp;":"&amp;$F146),INDIRECT($F$1&amp;dbP!$D$2&amp;":"&amp;dbP!$D$2),"&gt;="&amp;BB$6,INDIRECT($F$1&amp;dbP!$D$2&amp;":"&amp;dbP!$D$2),"&lt;="&amp;BB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BC146" s="1">
        <f ca="1">SUMIFS(INDIRECT($F$1&amp;$F146&amp;":"&amp;$F146),INDIRECT($F$1&amp;dbP!$D$2&amp;":"&amp;dbP!$D$2),"&gt;="&amp;BC$6,INDIRECT($F$1&amp;dbP!$D$2&amp;":"&amp;dbP!$D$2),"&lt;="&amp;BC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BD146" s="1">
        <f ca="1">SUMIFS(INDIRECT($F$1&amp;$F146&amp;":"&amp;$F146),INDIRECT($F$1&amp;dbP!$D$2&amp;":"&amp;dbP!$D$2),"&gt;="&amp;BD$6,INDIRECT($F$1&amp;dbP!$D$2&amp;":"&amp;dbP!$D$2),"&lt;="&amp;BD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BE146" s="1">
        <f ca="1">SUMIFS(INDIRECT($F$1&amp;$F146&amp;":"&amp;$F146),INDIRECT($F$1&amp;dbP!$D$2&amp;":"&amp;dbP!$D$2),"&gt;="&amp;BE$6,INDIRECT($F$1&amp;dbP!$D$2&amp;":"&amp;dbP!$D$2),"&lt;="&amp;BE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</row>
    <row r="147" spans="2:57" x14ac:dyDescent="0.3">
      <c r="B147" s="1">
        <f>MAX(B$120:B146)+1</f>
        <v>32</v>
      </c>
      <c r="D147" s="1" t="str">
        <f ca="1">INDIRECT($B$1&amp;Items!T$2&amp;$B147)</f>
        <v>CF(-)</v>
      </c>
      <c r="F147" s="1" t="str">
        <f ca="1">INDIRECT($B$1&amp;Items!P$2&amp;$B147)</f>
        <v>AA</v>
      </c>
      <c r="H147" s="13" t="str">
        <f ca="1">INDIRECT($B$1&amp;Items!M$2&amp;$B147)</f>
        <v>Оплаты себестоимостных затрат</v>
      </c>
      <c r="I147" s="13" t="str">
        <f ca="1">IF(INDIRECT($B$1&amp;Items!N$2&amp;$B147)="",H147,INDIRECT($B$1&amp;Items!N$2&amp;$B147))</f>
        <v>Оплаты расходов этапа-2 бизнес-процесса</v>
      </c>
      <c r="J147" s="1" t="str">
        <f ca="1">IF(INDIRECT($B$1&amp;Items!O$2&amp;$B147)="",IF(H147&lt;&gt;I147,"  "&amp;I147,I147),"    "&amp;INDIRECT($B$1&amp;Items!O$2&amp;$B147))</f>
        <v xml:space="preserve">    Производственные затраты-2</v>
      </c>
      <c r="S147" s="1">
        <f ca="1">SUM($U147:INDIRECT(ADDRESS(ROW(),SUMIFS($1:$1,$5:$5,MAX($5:$5)))))</f>
        <v>0</v>
      </c>
      <c r="V147" s="1">
        <f ca="1">SUMIFS(INDIRECT($F$1&amp;$F147&amp;":"&amp;$F147),INDIRECT($F$1&amp;dbP!$D$2&amp;":"&amp;dbP!$D$2),"&gt;="&amp;V$6,INDIRECT($F$1&amp;dbP!$D$2&amp;":"&amp;dbP!$D$2),"&lt;="&amp;V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W147" s="1">
        <f ca="1">SUMIFS(INDIRECT($F$1&amp;$F147&amp;":"&amp;$F147),INDIRECT($F$1&amp;dbP!$D$2&amp;":"&amp;dbP!$D$2),"&gt;="&amp;W$6,INDIRECT($F$1&amp;dbP!$D$2&amp;":"&amp;dbP!$D$2),"&lt;="&amp;W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X147" s="1">
        <f ca="1">SUMIFS(INDIRECT($F$1&amp;$F147&amp;":"&amp;$F147),INDIRECT($F$1&amp;dbP!$D$2&amp;":"&amp;dbP!$D$2),"&gt;="&amp;X$6,INDIRECT($F$1&amp;dbP!$D$2&amp;":"&amp;dbP!$D$2),"&lt;="&amp;X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Y147" s="1">
        <f ca="1">SUMIFS(INDIRECT($F$1&amp;$F147&amp;":"&amp;$F147),INDIRECT($F$1&amp;dbP!$D$2&amp;":"&amp;dbP!$D$2),"&gt;="&amp;Y$6,INDIRECT($F$1&amp;dbP!$D$2&amp;":"&amp;dbP!$D$2),"&lt;="&amp;Y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Z147" s="1">
        <f ca="1">SUMIFS(INDIRECT($F$1&amp;$F147&amp;":"&amp;$F147),INDIRECT($F$1&amp;dbP!$D$2&amp;":"&amp;dbP!$D$2),"&gt;="&amp;Z$6,INDIRECT($F$1&amp;dbP!$D$2&amp;":"&amp;dbP!$D$2),"&lt;="&amp;Z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A147" s="1">
        <f ca="1">SUMIFS(INDIRECT($F$1&amp;$F147&amp;":"&amp;$F147),INDIRECT($F$1&amp;dbP!$D$2&amp;":"&amp;dbP!$D$2),"&gt;="&amp;AA$6,INDIRECT($F$1&amp;dbP!$D$2&amp;":"&amp;dbP!$D$2),"&lt;="&amp;AA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B147" s="1">
        <f ca="1">SUMIFS(INDIRECT($F$1&amp;$F147&amp;":"&amp;$F147),INDIRECT($F$1&amp;dbP!$D$2&amp;":"&amp;dbP!$D$2),"&gt;="&amp;AB$6,INDIRECT($F$1&amp;dbP!$D$2&amp;":"&amp;dbP!$D$2),"&lt;="&amp;AB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C147" s="1">
        <f ca="1">SUMIFS(INDIRECT($F$1&amp;$F147&amp;":"&amp;$F147),INDIRECT($F$1&amp;dbP!$D$2&amp;":"&amp;dbP!$D$2),"&gt;="&amp;AC$6,INDIRECT($F$1&amp;dbP!$D$2&amp;":"&amp;dbP!$D$2),"&lt;="&amp;AC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D147" s="1">
        <f ca="1">SUMIFS(INDIRECT($F$1&amp;$F147&amp;":"&amp;$F147),INDIRECT($F$1&amp;dbP!$D$2&amp;":"&amp;dbP!$D$2),"&gt;="&amp;AD$6,INDIRECT($F$1&amp;dbP!$D$2&amp;":"&amp;dbP!$D$2),"&lt;="&amp;AD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E147" s="1">
        <f ca="1">SUMIFS(INDIRECT($F$1&amp;$F147&amp;":"&amp;$F147),INDIRECT($F$1&amp;dbP!$D$2&amp;":"&amp;dbP!$D$2),"&gt;="&amp;AE$6,INDIRECT($F$1&amp;dbP!$D$2&amp;":"&amp;dbP!$D$2),"&lt;="&amp;AE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F147" s="1">
        <f ca="1">SUMIFS(INDIRECT($F$1&amp;$F147&amp;":"&amp;$F147),INDIRECT($F$1&amp;dbP!$D$2&amp;":"&amp;dbP!$D$2),"&gt;="&amp;AF$6,INDIRECT($F$1&amp;dbP!$D$2&amp;":"&amp;dbP!$D$2),"&lt;="&amp;AF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G147" s="1">
        <f ca="1">SUMIFS(INDIRECT($F$1&amp;$F147&amp;":"&amp;$F147),INDIRECT($F$1&amp;dbP!$D$2&amp;":"&amp;dbP!$D$2),"&gt;="&amp;AG$6,INDIRECT($F$1&amp;dbP!$D$2&amp;":"&amp;dbP!$D$2),"&lt;="&amp;AG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H147" s="1">
        <f ca="1">SUMIFS(INDIRECT($F$1&amp;$F147&amp;":"&amp;$F147),INDIRECT($F$1&amp;dbP!$D$2&amp;":"&amp;dbP!$D$2),"&gt;="&amp;AH$6,INDIRECT($F$1&amp;dbP!$D$2&amp;":"&amp;dbP!$D$2),"&lt;="&amp;AH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I147" s="1">
        <f ca="1">SUMIFS(INDIRECT($F$1&amp;$F147&amp;":"&amp;$F147),INDIRECT($F$1&amp;dbP!$D$2&amp;":"&amp;dbP!$D$2),"&gt;="&amp;AI$6,INDIRECT($F$1&amp;dbP!$D$2&amp;":"&amp;dbP!$D$2),"&lt;="&amp;AI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J147" s="1">
        <f ca="1">SUMIFS(INDIRECT($F$1&amp;$F147&amp;":"&amp;$F147),INDIRECT($F$1&amp;dbP!$D$2&amp;":"&amp;dbP!$D$2),"&gt;="&amp;AJ$6,INDIRECT($F$1&amp;dbP!$D$2&amp;":"&amp;dbP!$D$2),"&lt;="&amp;AJ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K147" s="1">
        <f ca="1">SUMIFS(INDIRECT($F$1&amp;$F147&amp;":"&amp;$F147),INDIRECT($F$1&amp;dbP!$D$2&amp;":"&amp;dbP!$D$2),"&gt;="&amp;AK$6,INDIRECT($F$1&amp;dbP!$D$2&amp;":"&amp;dbP!$D$2),"&lt;="&amp;AK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L147" s="1">
        <f ca="1">SUMIFS(INDIRECT($F$1&amp;$F147&amp;":"&amp;$F147),INDIRECT($F$1&amp;dbP!$D$2&amp;":"&amp;dbP!$D$2),"&gt;="&amp;AL$6,INDIRECT($F$1&amp;dbP!$D$2&amp;":"&amp;dbP!$D$2),"&lt;="&amp;AL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M147" s="1">
        <f ca="1">SUMIFS(INDIRECT($F$1&amp;$F147&amp;":"&amp;$F147),INDIRECT($F$1&amp;dbP!$D$2&amp;":"&amp;dbP!$D$2),"&gt;="&amp;AM$6,INDIRECT($F$1&amp;dbP!$D$2&amp;":"&amp;dbP!$D$2),"&lt;="&amp;AM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N147" s="1">
        <f ca="1">SUMIFS(INDIRECT($F$1&amp;$F147&amp;":"&amp;$F147),INDIRECT($F$1&amp;dbP!$D$2&amp;":"&amp;dbP!$D$2),"&gt;="&amp;AN$6,INDIRECT($F$1&amp;dbP!$D$2&amp;":"&amp;dbP!$D$2),"&lt;="&amp;AN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O147" s="1">
        <f ca="1">SUMIFS(INDIRECT($F$1&amp;$F147&amp;":"&amp;$F147),INDIRECT($F$1&amp;dbP!$D$2&amp;":"&amp;dbP!$D$2),"&gt;="&amp;AO$6,INDIRECT($F$1&amp;dbP!$D$2&amp;":"&amp;dbP!$D$2),"&lt;="&amp;AO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P147" s="1">
        <f ca="1">SUMIFS(INDIRECT($F$1&amp;$F147&amp;":"&amp;$F147),INDIRECT($F$1&amp;dbP!$D$2&amp;":"&amp;dbP!$D$2),"&gt;="&amp;AP$6,INDIRECT($F$1&amp;dbP!$D$2&amp;":"&amp;dbP!$D$2),"&lt;="&amp;AP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Q147" s="1">
        <f ca="1">SUMIFS(INDIRECT($F$1&amp;$F147&amp;":"&amp;$F147),INDIRECT($F$1&amp;dbP!$D$2&amp;":"&amp;dbP!$D$2),"&gt;="&amp;AQ$6,INDIRECT($F$1&amp;dbP!$D$2&amp;":"&amp;dbP!$D$2),"&lt;="&amp;AQ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R147" s="1">
        <f ca="1">SUMIFS(INDIRECT($F$1&amp;$F147&amp;":"&amp;$F147),INDIRECT($F$1&amp;dbP!$D$2&amp;":"&amp;dbP!$D$2),"&gt;="&amp;AR$6,INDIRECT($F$1&amp;dbP!$D$2&amp;":"&amp;dbP!$D$2),"&lt;="&amp;AR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S147" s="1">
        <f ca="1">SUMIFS(INDIRECT($F$1&amp;$F147&amp;":"&amp;$F147),INDIRECT($F$1&amp;dbP!$D$2&amp;":"&amp;dbP!$D$2),"&gt;="&amp;AS$6,INDIRECT($F$1&amp;dbP!$D$2&amp;":"&amp;dbP!$D$2),"&lt;="&amp;AS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T147" s="1">
        <f ca="1">SUMIFS(INDIRECT($F$1&amp;$F147&amp;":"&amp;$F147),INDIRECT($F$1&amp;dbP!$D$2&amp;":"&amp;dbP!$D$2),"&gt;="&amp;AT$6,INDIRECT($F$1&amp;dbP!$D$2&amp;":"&amp;dbP!$D$2),"&lt;="&amp;AT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U147" s="1">
        <f ca="1">SUMIFS(INDIRECT($F$1&amp;$F147&amp;":"&amp;$F147),INDIRECT($F$1&amp;dbP!$D$2&amp;":"&amp;dbP!$D$2),"&gt;="&amp;AU$6,INDIRECT($F$1&amp;dbP!$D$2&amp;":"&amp;dbP!$D$2),"&lt;="&amp;AU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V147" s="1">
        <f ca="1">SUMIFS(INDIRECT($F$1&amp;$F147&amp;":"&amp;$F147),INDIRECT($F$1&amp;dbP!$D$2&amp;":"&amp;dbP!$D$2),"&gt;="&amp;AV$6,INDIRECT($F$1&amp;dbP!$D$2&amp;":"&amp;dbP!$D$2),"&lt;="&amp;AV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W147" s="1">
        <f ca="1">SUMIFS(INDIRECT($F$1&amp;$F147&amp;":"&amp;$F147),INDIRECT($F$1&amp;dbP!$D$2&amp;":"&amp;dbP!$D$2),"&gt;="&amp;AW$6,INDIRECT($F$1&amp;dbP!$D$2&amp;":"&amp;dbP!$D$2),"&lt;="&amp;AW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X147" s="1">
        <f ca="1">SUMIFS(INDIRECT($F$1&amp;$F147&amp;":"&amp;$F147),INDIRECT($F$1&amp;dbP!$D$2&amp;":"&amp;dbP!$D$2),"&gt;="&amp;AX$6,INDIRECT($F$1&amp;dbP!$D$2&amp;":"&amp;dbP!$D$2),"&lt;="&amp;AX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Y147" s="1">
        <f ca="1">SUMIFS(INDIRECT($F$1&amp;$F147&amp;":"&amp;$F147),INDIRECT($F$1&amp;dbP!$D$2&amp;":"&amp;dbP!$D$2),"&gt;="&amp;AY$6,INDIRECT($F$1&amp;dbP!$D$2&amp;":"&amp;dbP!$D$2),"&lt;="&amp;AY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Z147" s="1">
        <f ca="1">SUMIFS(INDIRECT($F$1&amp;$F147&amp;":"&amp;$F147),INDIRECT($F$1&amp;dbP!$D$2&amp;":"&amp;dbP!$D$2),"&gt;="&amp;AZ$6,INDIRECT($F$1&amp;dbP!$D$2&amp;":"&amp;dbP!$D$2),"&lt;="&amp;AZ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BA147" s="1">
        <f ca="1">SUMIFS(INDIRECT($F$1&amp;$F147&amp;":"&amp;$F147),INDIRECT($F$1&amp;dbP!$D$2&amp;":"&amp;dbP!$D$2),"&gt;="&amp;BA$6,INDIRECT($F$1&amp;dbP!$D$2&amp;":"&amp;dbP!$D$2),"&lt;="&amp;BA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BB147" s="1">
        <f ca="1">SUMIFS(INDIRECT($F$1&amp;$F147&amp;":"&amp;$F147),INDIRECT($F$1&amp;dbP!$D$2&amp;":"&amp;dbP!$D$2),"&gt;="&amp;BB$6,INDIRECT($F$1&amp;dbP!$D$2&amp;":"&amp;dbP!$D$2),"&lt;="&amp;BB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BC147" s="1">
        <f ca="1">SUMIFS(INDIRECT($F$1&amp;$F147&amp;":"&amp;$F147),INDIRECT($F$1&amp;dbP!$D$2&amp;":"&amp;dbP!$D$2),"&gt;="&amp;BC$6,INDIRECT($F$1&amp;dbP!$D$2&amp;":"&amp;dbP!$D$2),"&lt;="&amp;BC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BD147" s="1">
        <f ca="1">SUMIFS(INDIRECT($F$1&amp;$F147&amp;":"&amp;$F147),INDIRECT($F$1&amp;dbP!$D$2&amp;":"&amp;dbP!$D$2),"&gt;="&amp;BD$6,INDIRECT($F$1&amp;dbP!$D$2&amp;":"&amp;dbP!$D$2),"&lt;="&amp;BD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BE147" s="1">
        <f ca="1">SUMIFS(INDIRECT($F$1&amp;$F147&amp;":"&amp;$F147),INDIRECT($F$1&amp;dbP!$D$2&amp;":"&amp;dbP!$D$2),"&gt;="&amp;BE$6,INDIRECT($F$1&amp;dbP!$D$2&amp;":"&amp;dbP!$D$2),"&lt;="&amp;BE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</row>
    <row r="148" spans="2:57" x14ac:dyDescent="0.3">
      <c r="B148" s="1">
        <f>MAX(B$120:B147)+1</f>
        <v>33</v>
      </c>
      <c r="D148" s="1" t="str">
        <f ca="1">INDIRECT($B$1&amp;Items!T$2&amp;$B148)</f>
        <v>CF(-)</v>
      </c>
      <c r="F148" s="1" t="str">
        <f ca="1">INDIRECT($B$1&amp;Items!P$2&amp;$B148)</f>
        <v>AA</v>
      </c>
      <c r="H148" s="13" t="str">
        <f ca="1">INDIRECT($B$1&amp;Items!M$2&amp;$B148)</f>
        <v>Оплаты себестоимостных затрат</v>
      </c>
      <c r="I148" s="13" t="str">
        <f ca="1">IF(INDIRECT($B$1&amp;Items!N$2&amp;$B148)="",H148,INDIRECT($B$1&amp;Items!N$2&amp;$B148))</f>
        <v>Оплаты расходов этапа-2 бизнес-процесса</v>
      </c>
      <c r="J148" s="1" t="str">
        <f ca="1">IF(INDIRECT($B$1&amp;Items!O$2&amp;$B148)="",IF(H148&lt;&gt;I148,"  "&amp;I148,I148),"    "&amp;INDIRECT($B$1&amp;Items!O$2&amp;$B148))</f>
        <v xml:space="preserve">    Производственные затраты-3</v>
      </c>
      <c r="S148" s="1">
        <f ca="1">SUM($U148:INDIRECT(ADDRESS(ROW(),SUMIFS($1:$1,$5:$5,MAX($5:$5)))))</f>
        <v>417300</v>
      </c>
      <c r="V148" s="1">
        <f ca="1">SUMIFS(INDIRECT($F$1&amp;$F148&amp;":"&amp;$F148),INDIRECT($F$1&amp;dbP!$D$2&amp;":"&amp;dbP!$D$2),"&gt;="&amp;V$6,INDIRECT($F$1&amp;dbP!$D$2&amp;":"&amp;dbP!$D$2),"&lt;="&amp;V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W148" s="1">
        <f ca="1">SUMIFS(INDIRECT($F$1&amp;$F148&amp;":"&amp;$F148),INDIRECT($F$1&amp;dbP!$D$2&amp;":"&amp;dbP!$D$2),"&gt;="&amp;W$6,INDIRECT($F$1&amp;dbP!$D$2&amp;":"&amp;dbP!$D$2),"&lt;="&amp;W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X148" s="1">
        <f ca="1">SUMIFS(INDIRECT($F$1&amp;$F148&amp;":"&amp;$F148),INDIRECT($F$1&amp;dbP!$D$2&amp;":"&amp;dbP!$D$2),"&gt;="&amp;X$6,INDIRECT($F$1&amp;dbP!$D$2&amp;":"&amp;dbP!$D$2),"&lt;="&amp;X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Y148" s="1">
        <f ca="1">SUMIFS(INDIRECT($F$1&amp;$F148&amp;":"&amp;$F148),INDIRECT($F$1&amp;dbP!$D$2&amp;":"&amp;dbP!$D$2),"&gt;="&amp;Y$6,INDIRECT($F$1&amp;dbP!$D$2&amp;":"&amp;dbP!$D$2),"&lt;="&amp;Y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Z148" s="1">
        <f ca="1">SUMIFS(INDIRECT($F$1&amp;$F148&amp;":"&amp;$F148),INDIRECT($F$1&amp;dbP!$D$2&amp;":"&amp;dbP!$D$2),"&gt;="&amp;Z$6,INDIRECT($F$1&amp;dbP!$D$2&amp;":"&amp;dbP!$D$2),"&lt;="&amp;Z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A148" s="1">
        <f ca="1">SUMIFS(INDIRECT($F$1&amp;$F148&amp;":"&amp;$F148),INDIRECT($F$1&amp;dbP!$D$2&amp;":"&amp;dbP!$D$2),"&gt;="&amp;AA$6,INDIRECT($F$1&amp;dbP!$D$2&amp;":"&amp;dbP!$D$2),"&lt;="&amp;AA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B148" s="1">
        <f ca="1">SUMIFS(INDIRECT($F$1&amp;$F148&amp;":"&amp;$F148),INDIRECT($F$1&amp;dbP!$D$2&amp;":"&amp;dbP!$D$2),"&gt;="&amp;AB$6,INDIRECT($F$1&amp;dbP!$D$2&amp;":"&amp;dbP!$D$2),"&lt;="&amp;AB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417300</v>
      </c>
      <c r="AC148" s="1">
        <f ca="1">SUMIFS(INDIRECT($F$1&amp;$F148&amp;":"&amp;$F148),INDIRECT($F$1&amp;dbP!$D$2&amp;":"&amp;dbP!$D$2),"&gt;="&amp;AC$6,INDIRECT($F$1&amp;dbP!$D$2&amp;":"&amp;dbP!$D$2),"&lt;="&amp;AC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D148" s="1">
        <f ca="1">SUMIFS(INDIRECT($F$1&amp;$F148&amp;":"&amp;$F148),INDIRECT($F$1&amp;dbP!$D$2&amp;":"&amp;dbP!$D$2),"&gt;="&amp;AD$6,INDIRECT($F$1&amp;dbP!$D$2&amp;":"&amp;dbP!$D$2),"&lt;="&amp;AD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E148" s="1">
        <f ca="1">SUMIFS(INDIRECT($F$1&amp;$F148&amp;":"&amp;$F148),INDIRECT($F$1&amp;dbP!$D$2&amp;":"&amp;dbP!$D$2),"&gt;="&amp;AE$6,INDIRECT($F$1&amp;dbP!$D$2&amp;":"&amp;dbP!$D$2),"&lt;="&amp;AE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F148" s="1">
        <f ca="1">SUMIFS(INDIRECT($F$1&amp;$F148&amp;":"&amp;$F148),INDIRECT($F$1&amp;dbP!$D$2&amp;":"&amp;dbP!$D$2),"&gt;="&amp;AF$6,INDIRECT($F$1&amp;dbP!$D$2&amp;":"&amp;dbP!$D$2),"&lt;="&amp;AF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G148" s="1">
        <f ca="1">SUMIFS(INDIRECT($F$1&amp;$F148&amp;":"&amp;$F148),INDIRECT($F$1&amp;dbP!$D$2&amp;":"&amp;dbP!$D$2),"&gt;="&amp;AG$6,INDIRECT($F$1&amp;dbP!$D$2&amp;":"&amp;dbP!$D$2),"&lt;="&amp;AG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H148" s="1">
        <f ca="1">SUMIFS(INDIRECT($F$1&amp;$F148&amp;":"&amp;$F148),INDIRECT($F$1&amp;dbP!$D$2&amp;":"&amp;dbP!$D$2),"&gt;="&amp;AH$6,INDIRECT($F$1&amp;dbP!$D$2&amp;":"&amp;dbP!$D$2),"&lt;="&amp;AH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I148" s="1">
        <f ca="1">SUMIFS(INDIRECT($F$1&amp;$F148&amp;":"&amp;$F148),INDIRECT($F$1&amp;dbP!$D$2&amp;":"&amp;dbP!$D$2),"&gt;="&amp;AI$6,INDIRECT($F$1&amp;dbP!$D$2&amp;":"&amp;dbP!$D$2),"&lt;="&amp;AI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J148" s="1">
        <f ca="1">SUMIFS(INDIRECT($F$1&amp;$F148&amp;":"&amp;$F148),INDIRECT($F$1&amp;dbP!$D$2&amp;":"&amp;dbP!$D$2),"&gt;="&amp;AJ$6,INDIRECT($F$1&amp;dbP!$D$2&amp;":"&amp;dbP!$D$2),"&lt;="&amp;AJ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K148" s="1">
        <f ca="1">SUMIFS(INDIRECT($F$1&amp;$F148&amp;":"&amp;$F148),INDIRECT($F$1&amp;dbP!$D$2&amp;":"&amp;dbP!$D$2),"&gt;="&amp;AK$6,INDIRECT($F$1&amp;dbP!$D$2&amp;":"&amp;dbP!$D$2),"&lt;="&amp;AK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L148" s="1">
        <f ca="1">SUMIFS(INDIRECT($F$1&amp;$F148&amp;":"&amp;$F148),INDIRECT($F$1&amp;dbP!$D$2&amp;":"&amp;dbP!$D$2),"&gt;="&amp;AL$6,INDIRECT($F$1&amp;dbP!$D$2&amp;":"&amp;dbP!$D$2),"&lt;="&amp;AL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M148" s="1">
        <f ca="1">SUMIFS(INDIRECT($F$1&amp;$F148&amp;":"&amp;$F148),INDIRECT($F$1&amp;dbP!$D$2&amp;":"&amp;dbP!$D$2),"&gt;="&amp;AM$6,INDIRECT($F$1&amp;dbP!$D$2&amp;":"&amp;dbP!$D$2),"&lt;="&amp;AM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N148" s="1">
        <f ca="1">SUMIFS(INDIRECT($F$1&amp;$F148&amp;":"&amp;$F148),INDIRECT($F$1&amp;dbP!$D$2&amp;":"&amp;dbP!$D$2),"&gt;="&amp;AN$6,INDIRECT($F$1&amp;dbP!$D$2&amp;":"&amp;dbP!$D$2),"&lt;="&amp;AN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O148" s="1">
        <f ca="1">SUMIFS(INDIRECT($F$1&amp;$F148&amp;":"&amp;$F148),INDIRECT($F$1&amp;dbP!$D$2&amp;":"&amp;dbP!$D$2),"&gt;="&amp;AO$6,INDIRECT($F$1&amp;dbP!$D$2&amp;":"&amp;dbP!$D$2),"&lt;="&amp;AO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P148" s="1">
        <f ca="1">SUMIFS(INDIRECT($F$1&amp;$F148&amp;":"&amp;$F148),INDIRECT($F$1&amp;dbP!$D$2&amp;":"&amp;dbP!$D$2),"&gt;="&amp;AP$6,INDIRECT($F$1&amp;dbP!$D$2&amp;":"&amp;dbP!$D$2),"&lt;="&amp;AP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Q148" s="1">
        <f ca="1">SUMIFS(INDIRECT($F$1&amp;$F148&amp;":"&amp;$F148),INDIRECT($F$1&amp;dbP!$D$2&amp;":"&amp;dbP!$D$2),"&gt;="&amp;AQ$6,INDIRECT($F$1&amp;dbP!$D$2&amp;":"&amp;dbP!$D$2),"&lt;="&amp;AQ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R148" s="1">
        <f ca="1">SUMIFS(INDIRECT($F$1&amp;$F148&amp;":"&amp;$F148),INDIRECT($F$1&amp;dbP!$D$2&amp;":"&amp;dbP!$D$2),"&gt;="&amp;AR$6,INDIRECT($F$1&amp;dbP!$D$2&amp;":"&amp;dbP!$D$2),"&lt;="&amp;AR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S148" s="1">
        <f ca="1">SUMIFS(INDIRECT($F$1&amp;$F148&amp;":"&amp;$F148),INDIRECT($F$1&amp;dbP!$D$2&amp;":"&amp;dbP!$D$2),"&gt;="&amp;AS$6,INDIRECT($F$1&amp;dbP!$D$2&amp;":"&amp;dbP!$D$2),"&lt;="&amp;AS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T148" s="1">
        <f ca="1">SUMIFS(INDIRECT($F$1&amp;$F148&amp;":"&amp;$F148),INDIRECT($F$1&amp;dbP!$D$2&amp;":"&amp;dbP!$D$2),"&gt;="&amp;AT$6,INDIRECT($F$1&amp;dbP!$D$2&amp;":"&amp;dbP!$D$2),"&lt;="&amp;AT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U148" s="1">
        <f ca="1">SUMIFS(INDIRECT($F$1&amp;$F148&amp;":"&amp;$F148),INDIRECT($F$1&amp;dbP!$D$2&amp;":"&amp;dbP!$D$2),"&gt;="&amp;AU$6,INDIRECT($F$1&amp;dbP!$D$2&amp;":"&amp;dbP!$D$2),"&lt;="&amp;AU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V148" s="1">
        <f ca="1">SUMIFS(INDIRECT($F$1&amp;$F148&amp;":"&amp;$F148),INDIRECT($F$1&amp;dbP!$D$2&amp;":"&amp;dbP!$D$2),"&gt;="&amp;AV$6,INDIRECT($F$1&amp;dbP!$D$2&amp;":"&amp;dbP!$D$2),"&lt;="&amp;AV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W148" s="1">
        <f ca="1">SUMIFS(INDIRECT($F$1&amp;$F148&amp;":"&amp;$F148),INDIRECT($F$1&amp;dbP!$D$2&amp;":"&amp;dbP!$D$2),"&gt;="&amp;AW$6,INDIRECT($F$1&amp;dbP!$D$2&amp;":"&amp;dbP!$D$2),"&lt;="&amp;AW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X148" s="1">
        <f ca="1">SUMIFS(INDIRECT($F$1&amp;$F148&amp;":"&amp;$F148),INDIRECT($F$1&amp;dbP!$D$2&amp;":"&amp;dbP!$D$2),"&gt;="&amp;AX$6,INDIRECT($F$1&amp;dbP!$D$2&amp;":"&amp;dbP!$D$2),"&lt;="&amp;AX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Y148" s="1">
        <f ca="1">SUMIFS(INDIRECT($F$1&amp;$F148&amp;":"&amp;$F148),INDIRECT($F$1&amp;dbP!$D$2&amp;":"&amp;dbP!$D$2),"&gt;="&amp;AY$6,INDIRECT($F$1&amp;dbP!$D$2&amp;":"&amp;dbP!$D$2),"&lt;="&amp;AY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Z148" s="1">
        <f ca="1">SUMIFS(INDIRECT($F$1&amp;$F148&amp;":"&amp;$F148),INDIRECT($F$1&amp;dbP!$D$2&amp;":"&amp;dbP!$D$2),"&gt;="&amp;AZ$6,INDIRECT($F$1&amp;dbP!$D$2&amp;":"&amp;dbP!$D$2),"&lt;="&amp;AZ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BA148" s="1">
        <f ca="1">SUMIFS(INDIRECT($F$1&amp;$F148&amp;":"&amp;$F148),INDIRECT($F$1&amp;dbP!$D$2&amp;":"&amp;dbP!$D$2),"&gt;="&amp;BA$6,INDIRECT($F$1&amp;dbP!$D$2&amp;":"&amp;dbP!$D$2),"&lt;="&amp;BA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BB148" s="1">
        <f ca="1">SUMIFS(INDIRECT($F$1&amp;$F148&amp;":"&amp;$F148),INDIRECT($F$1&amp;dbP!$D$2&amp;":"&amp;dbP!$D$2),"&gt;="&amp;BB$6,INDIRECT($F$1&amp;dbP!$D$2&amp;":"&amp;dbP!$D$2),"&lt;="&amp;BB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BC148" s="1">
        <f ca="1">SUMIFS(INDIRECT($F$1&amp;$F148&amp;":"&amp;$F148),INDIRECT($F$1&amp;dbP!$D$2&amp;":"&amp;dbP!$D$2),"&gt;="&amp;BC$6,INDIRECT($F$1&amp;dbP!$D$2&amp;":"&amp;dbP!$D$2),"&lt;="&amp;BC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BD148" s="1">
        <f ca="1">SUMIFS(INDIRECT($F$1&amp;$F148&amp;":"&amp;$F148),INDIRECT($F$1&amp;dbP!$D$2&amp;":"&amp;dbP!$D$2),"&gt;="&amp;BD$6,INDIRECT($F$1&amp;dbP!$D$2&amp;":"&amp;dbP!$D$2),"&lt;="&amp;BD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BE148" s="1">
        <f ca="1">SUMIFS(INDIRECT($F$1&amp;$F148&amp;":"&amp;$F148),INDIRECT($F$1&amp;dbP!$D$2&amp;":"&amp;dbP!$D$2),"&gt;="&amp;BE$6,INDIRECT($F$1&amp;dbP!$D$2&amp;":"&amp;dbP!$D$2),"&lt;="&amp;BE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</row>
    <row r="149" spans="2:57" x14ac:dyDescent="0.3">
      <c r="B149" s="1">
        <f>MAX(B$120:B148)+1</f>
        <v>34</v>
      </c>
      <c r="D149" s="1" t="str">
        <f ca="1">INDIRECT($B$1&amp;Items!T$2&amp;$B149)</f>
        <v>CF(-)</v>
      </c>
      <c r="F149" s="1" t="str">
        <f ca="1">INDIRECT($B$1&amp;Items!P$2&amp;$B149)</f>
        <v>AA</v>
      </c>
      <c r="H149" s="13" t="str">
        <f ca="1">INDIRECT($B$1&amp;Items!M$2&amp;$B149)</f>
        <v>Оплаты себестоимостных затрат</v>
      </c>
      <c r="I149" s="13" t="str">
        <f ca="1">IF(INDIRECT($B$1&amp;Items!N$2&amp;$B149)="",H149,INDIRECT($B$1&amp;Items!N$2&amp;$B149))</f>
        <v>Оплаты расходов этапа-2 бизнес-процесса</v>
      </c>
      <c r="J149" s="1" t="str">
        <f ca="1">IF(INDIRECT($B$1&amp;Items!O$2&amp;$B149)="",IF(H149&lt;&gt;I149,"  "&amp;I149,I149),"    "&amp;INDIRECT($B$1&amp;Items!O$2&amp;$B149))</f>
        <v xml:space="preserve">    Производственные затраты-4</v>
      </c>
      <c r="S149" s="1">
        <f ca="1">SUM($U149:INDIRECT(ADDRESS(ROW(),SUMIFS($1:$1,$5:$5,MAX($5:$5)))))</f>
        <v>0</v>
      </c>
      <c r="V149" s="1">
        <f ca="1">SUMIFS(INDIRECT($F$1&amp;$F149&amp;":"&amp;$F149),INDIRECT($F$1&amp;dbP!$D$2&amp;":"&amp;dbP!$D$2),"&gt;="&amp;V$6,INDIRECT($F$1&amp;dbP!$D$2&amp;":"&amp;dbP!$D$2),"&lt;="&amp;V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W149" s="1">
        <f ca="1">SUMIFS(INDIRECT($F$1&amp;$F149&amp;":"&amp;$F149),INDIRECT($F$1&amp;dbP!$D$2&amp;":"&amp;dbP!$D$2),"&gt;="&amp;W$6,INDIRECT($F$1&amp;dbP!$D$2&amp;":"&amp;dbP!$D$2),"&lt;="&amp;W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X149" s="1">
        <f ca="1">SUMIFS(INDIRECT($F$1&amp;$F149&amp;":"&amp;$F149),INDIRECT($F$1&amp;dbP!$D$2&amp;":"&amp;dbP!$D$2),"&gt;="&amp;X$6,INDIRECT($F$1&amp;dbP!$D$2&amp;":"&amp;dbP!$D$2),"&lt;="&amp;X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Y149" s="1">
        <f ca="1">SUMIFS(INDIRECT($F$1&amp;$F149&amp;":"&amp;$F149),INDIRECT($F$1&amp;dbP!$D$2&amp;":"&amp;dbP!$D$2),"&gt;="&amp;Y$6,INDIRECT($F$1&amp;dbP!$D$2&amp;":"&amp;dbP!$D$2),"&lt;="&amp;Y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Z149" s="1">
        <f ca="1">SUMIFS(INDIRECT($F$1&amp;$F149&amp;":"&amp;$F149),INDIRECT($F$1&amp;dbP!$D$2&amp;":"&amp;dbP!$D$2),"&gt;="&amp;Z$6,INDIRECT($F$1&amp;dbP!$D$2&amp;":"&amp;dbP!$D$2),"&lt;="&amp;Z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A149" s="1">
        <f ca="1">SUMIFS(INDIRECT($F$1&amp;$F149&amp;":"&amp;$F149),INDIRECT($F$1&amp;dbP!$D$2&amp;":"&amp;dbP!$D$2),"&gt;="&amp;AA$6,INDIRECT($F$1&amp;dbP!$D$2&amp;":"&amp;dbP!$D$2),"&lt;="&amp;AA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B149" s="1">
        <f ca="1">SUMIFS(INDIRECT($F$1&amp;$F149&amp;":"&amp;$F149),INDIRECT($F$1&amp;dbP!$D$2&amp;":"&amp;dbP!$D$2),"&gt;="&amp;AB$6,INDIRECT($F$1&amp;dbP!$D$2&amp;":"&amp;dbP!$D$2),"&lt;="&amp;AB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C149" s="1">
        <f ca="1">SUMIFS(INDIRECT($F$1&amp;$F149&amp;":"&amp;$F149),INDIRECT($F$1&amp;dbP!$D$2&amp;":"&amp;dbP!$D$2),"&gt;="&amp;AC$6,INDIRECT($F$1&amp;dbP!$D$2&amp;":"&amp;dbP!$D$2),"&lt;="&amp;AC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D149" s="1">
        <f ca="1">SUMIFS(INDIRECT($F$1&amp;$F149&amp;":"&amp;$F149),INDIRECT($F$1&amp;dbP!$D$2&amp;":"&amp;dbP!$D$2),"&gt;="&amp;AD$6,INDIRECT($F$1&amp;dbP!$D$2&amp;":"&amp;dbP!$D$2),"&lt;="&amp;AD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E149" s="1">
        <f ca="1">SUMIFS(INDIRECT($F$1&amp;$F149&amp;":"&amp;$F149),INDIRECT($F$1&amp;dbP!$D$2&amp;":"&amp;dbP!$D$2),"&gt;="&amp;AE$6,INDIRECT($F$1&amp;dbP!$D$2&amp;":"&amp;dbP!$D$2),"&lt;="&amp;AE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F149" s="1">
        <f ca="1">SUMIFS(INDIRECT($F$1&amp;$F149&amp;":"&amp;$F149),INDIRECT($F$1&amp;dbP!$D$2&amp;":"&amp;dbP!$D$2),"&gt;="&amp;AF$6,INDIRECT($F$1&amp;dbP!$D$2&amp;":"&amp;dbP!$D$2),"&lt;="&amp;AF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G149" s="1">
        <f ca="1">SUMIFS(INDIRECT($F$1&amp;$F149&amp;":"&amp;$F149),INDIRECT($F$1&amp;dbP!$D$2&amp;":"&amp;dbP!$D$2),"&gt;="&amp;AG$6,INDIRECT($F$1&amp;dbP!$D$2&amp;":"&amp;dbP!$D$2),"&lt;="&amp;AG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H149" s="1">
        <f ca="1">SUMIFS(INDIRECT($F$1&amp;$F149&amp;":"&amp;$F149),INDIRECT($F$1&amp;dbP!$D$2&amp;":"&amp;dbP!$D$2),"&gt;="&amp;AH$6,INDIRECT($F$1&amp;dbP!$D$2&amp;":"&amp;dbP!$D$2),"&lt;="&amp;AH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I149" s="1">
        <f ca="1">SUMIFS(INDIRECT($F$1&amp;$F149&amp;":"&amp;$F149),INDIRECT($F$1&amp;dbP!$D$2&amp;":"&amp;dbP!$D$2),"&gt;="&amp;AI$6,INDIRECT($F$1&amp;dbP!$D$2&amp;":"&amp;dbP!$D$2),"&lt;="&amp;AI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J149" s="1">
        <f ca="1">SUMIFS(INDIRECT($F$1&amp;$F149&amp;":"&amp;$F149),INDIRECT($F$1&amp;dbP!$D$2&amp;":"&amp;dbP!$D$2),"&gt;="&amp;AJ$6,INDIRECT($F$1&amp;dbP!$D$2&amp;":"&amp;dbP!$D$2),"&lt;="&amp;AJ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K149" s="1">
        <f ca="1">SUMIFS(INDIRECT($F$1&amp;$F149&amp;":"&amp;$F149),INDIRECT($F$1&amp;dbP!$D$2&amp;":"&amp;dbP!$D$2),"&gt;="&amp;AK$6,INDIRECT($F$1&amp;dbP!$D$2&amp;":"&amp;dbP!$D$2),"&lt;="&amp;AK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L149" s="1">
        <f ca="1">SUMIFS(INDIRECT($F$1&amp;$F149&amp;":"&amp;$F149),INDIRECT($F$1&amp;dbP!$D$2&amp;":"&amp;dbP!$D$2),"&gt;="&amp;AL$6,INDIRECT($F$1&amp;dbP!$D$2&amp;":"&amp;dbP!$D$2),"&lt;="&amp;AL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M149" s="1">
        <f ca="1">SUMIFS(INDIRECT($F$1&amp;$F149&amp;":"&amp;$F149),INDIRECT($F$1&amp;dbP!$D$2&amp;":"&amp;dbP!$D$2),"&gt;="&amp;AM$6,INDIRECT($F$1&amp;dbP!$D$2&amp;":"&amp;dbP!$D$2),"&lt;="&amp;AM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N149" s="1">
        <f ca="1">SUMIFS(INDIRECT($F$1&amp;$F149&amp;":"&amp;$F149),INDIRECT($F$1&amp;dbP!$D$2&amp;":"&amp;dbP!$D$2),"&gt;="&amp;AN$6,INDIRECT($F$1&amp;dbP!$D$2&amp;":"&amp;dbP!$D$2),"&lt;="&amp;AN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O149" s="1">
        <f ca="1">SUMIFS(INDIRECT($F$1&amp;$F149&amp;":"&amp;$F149),INDIRECT($F$1&amp;dbP!$D$2&amp;":"&amp;dbP!$D$2),"&gt;="&amp;AO$6,INDIRECT($F$1&amp;dbP!$D$2&amp;":"&amp;dbP!$D$2),"&lt;="&amp;AO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P149" s="1">
        <f ca="1">SUMIFS(INDIRECT($F$1&amp;$F149&amp;":"&amp;$F149),INDIRECT($F$1&amp;dbP!$D$2&amp;":"&amp;dbP!$D$2),"&gt;="&amp;AP$6,INDIRECT($F$1&amp;dbP!$D$2&amp;":"&amp;dbP!$D$2),"&lt;="&amp;AP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Q149" s="1">
        <f ca="1">SUMIFS(INDIRECT($F$1&amp;$F149&amp;":"&amp;$F149),INDIRECT($F$1&amp;dbP!$D$2&amp;":"&amp;dbP!$D$2),"&gt;="&amp;AQ$6,INDIRECT($F$1&amp;dbP!$D$2&amp;":"&amp;dbP!$D$2),"&lt;="&amp;AQ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R149" s="1">
        <f ca="1">SUMIFS(INDIRECT($F$1&amp;$F149&amp;":"&amp;$F149),INDIRECT($F$1&amp;dbP!$D$2&amp;":"&amp;dbP!$D$2),"&gt;="&amp;AR$6,INDIRECT($F$1&amp;dbP!$D$2&amp;":"&amp;dbP!$D$2),"&lt;="&amp;AR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S149" s="1">
        <f ca="1">SUMIFS(INDIRECT($F$1&amp;$F149&amp;":"&amp;$F149),INDIRECT($F$1&amp;dbP!$D$2&amp;":"&amp;dbP!$D$2),"&gt;="&amp;AS$6,INDIRECT($F$1&amp;dbP!$D$2&amp;":"&amp;dbP!$D$2),"&lt;="&amp;AS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T149" s="1">
        <f ca="1">SUMIFS(INDIRECT($F$1&amp;$F149&amp;":"&amp;$F149),INDIRECT($F$1&amp;dbP!$D$2&amp;":"&amp;dbP!$D$2),"&gt;="&amp;AT$6,INDIRECT($F$1&amp;dbP!$D$2&amp;":"&amp;dbP!$D$2),"&lt;="&amp;AT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U149" s="1">
        <f ca="1">SUMIFS(INDIRECT($F$1&amp;$F149&amp;":"&amp;$F149),INDIRECT($F$1&amp;dbP!$D$2&amp;":"&amp;dbP!$D$2),"&gt;="&amp;AU$6,INDIRECT($F$1&amp;dbP!$D$2&amp;":"&amp;dbP!$D$2),"&lt;="&amp;AU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V149" s="1">
        <f ca="1">SUMIFS(INDIRECT($F$1&amp;$F149&amp;":"&amp;$F149),INDIRECT($F$1&amp;dbP!$D$2&amp;":"&amp;dbP!$D$2),"&gt;="&amp;AV$6,INDIRECT($F$1&amp;dbP!$D$2&amp;":"&amp;dbP!$D$2),"&lt;="&amp;AV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W149" s="1">
        <f ca="1">SUMIFS(INDIRECT($F$1&amp;$F149&amp;":"&amp;$F149),INDIRECT($F$1&amp;dbP!$D$2&amp;":"&amp;dbP!$D$2),"&gt;="&amp;AW$6,INDIRECT($F$1&amp;dbP!$D$2&amp;":"&amp;dbP!$D$2),"&lt;="&amp;AW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X149" s="1">
        <f ca="1">SUMIFS(INDIRECT($F$1&amp;$F149&amp;":"&amp;$F149),INDIRECT($F$1&amp;dbP!$D$2&amp;":"&amp;dbP!$D$2),"&gt;="&amp;AX$6,INDIRECT($F$1&amp;dbP!$D$2&amp;":"&amp;dbP!$D$2),"&lt;="&amp;AX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Y149" s="1">
        <f ca="1">SUMIFS(INDIRECT($F$1&amp;$F149&amp;":"&amp;$F149),INDIRECT($F$1&amp;dbP!$D$2&amp;":"&amp;dbP!$D$2),"&gt;="&amp;AY$6,INDIRECT($F$1&amp;dbP!$D$2&amp;":"&amp;dbP!$D$2),"&lt;="&amp;AY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Z149" s="1">
        <f ca="1">SUMIFS(INDIRECT($F$1&amp;$F149&amp;":"&amp;$F149),INDIRECT($F$1&amp;dbP!$D$2&amp;":"&amp;dbP!$D$2),"&gt;="&amp;AZ$6,INDIRECT($F$1&amp;dbP!$D$2&amp;":"&amp;dbP!$D$2),"&lt;="&amp;AZ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BA149" s="1">
        <f ca="1">SUMIFS(INDIRECT($F$1&amp;$F149&amp;":"&amp;$F149),INDIRECT($F$1&amp;dbP!$D$2&amp;":"&amp;dbP!$D$2),"&gt;="&amp;BA$6,INDIRECT($F$1&amp;dbP!$D$2&amp;":"&amp;dbP!$D$2),"&lt;="&amp;BA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BB149" s="1">
        <f ca="1">SUMIFS(INDIRECT($F$1&amp;$F149&amp;":"&amp;$F149),INDIRECT($F$1&amp;dbP!$D$2&amp;":"&amp;dbP!$D$2),"&gt;="&amp;BB$6,INDIRECT($F$1&amp;dbP!$D$2&amp;":"&amp;dbP!$D$2),"&lt;="&amp;BB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BC149" s="1">
        <f ca="1">SUMIFS(INDIRECT($F$1&amp;$F149&amp;":"&amp;$F149),INDIRECT($F$1&amp;dbP!$D$2&amp;":"&amp;dbP!$D$2),"&gt;="&amp;BC$6,INDIRECT($F$1&amp;dbP!$D$2&amp;":"&amp;dbP!$D$2),"&lt;="&amp;BC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BD149" s="1">
        <f ca="1">SUMIFS(INDIRECT($F$1&amp;$F149&amp;":"&amp;$F149),INDIRECT($F$1&amp;dbP!$D$2&amp;":"&amp;dbP!$D$2),"&gt;="&amp;BD$6,INDIRECT($F$1&amp;dbP!$D$2&amp;":"&amp;dbP!$D$2),"&lt;="&amp;BD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BE149" s="1">
        <f ca="1">SUMIFS(INDIRECT($F$1&amp;$F149&amp;":"&amp;$F149),INDIRECT($F$1&amp;dbP!$D$2&amp;":"&amp;dbP!$D$2),"&gt;="&amp;BE$6,INDIRECT($F$1&amp;dbP!$D$2&amp;":"&amp;dbP!$D$2),"&lt;="&amp;BE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</row>
    <row r="150" spans="2:57" x14ac:dyDescent="0.3">
      <c r="B150" s="1">
        <f>MAX(B$120:B149)+1</f>
        <v>35</v>
      </c>
      <c r="D150" s="1" t="str">
        <f ca="1">INDIRECT($B$1&amp;Items!T$2&amp;$B150)</f>
        <v>CF(-)</v>
      </c>
      <c r="F150" s="1" t="str">
        <f ca="1">INDIRECT($B$1&amp;Items!P$2&amp;$B150)</f>
        <v>AA</v>
      </c>
      <c r="H150" s="13" t="str">
        <f ca="1">INDIRECT($B$1&amp;Items!M$2&amp;$B150)</f>
        <v>Оплаты себестоимостных затрат</v>
      </c>
      <c r="I150" s="13" t="str">
        <f ca="1">IF(INDIRECT($B$1&amp;Items!N$2&amp;$B150)="",H150,INDIRECT($B$1&amp;Items!N$2&amp;$B150))</f>
        <v>Оплаты расходов этапа-2 бизнес-процесса</v>
      </c>
      <c r="J150" s="1" t="str">
        <f ca="1">IF(INDIRECT($B$1&amp;Items!O$2&amp;$B150)="",IF(H150&lt;&gt;I150,"  "&amp;I150,I150),"    "&amp;INDIRECT($B$1&amp;Items!O$2&amp;$B150))</f>
        <v xml:space="preserve">    Производственные затраты-5</v>
      </c>
      <c r="S150" s="1">
        <f ca="1">SUM($U150:INDIRECT(ADDRESS(ROW(),SUMIFS($1:$1,$5:$5,MAX($5:$5)))))</f>
        <v>1044900</v>
      </c>
      <c r="V150" s="1">
        <f ca="1">SUMIFS(INDIRECT($F$1&amp;$F150&amp;":"&amp;$F150),INDIRECT($F$1&amp;dbP!$D$2&amp;":"&amp;dbP!$D$2),"&gt;="&amp;V$6,INDIRECT($F$1&amp;dbP!$D$2&amp;":"&amp;dbP!$D$2),"&lt;="&amp;V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W150" s="1">
        <f ca="1">SUMIFS(INDIRECT($F$1&amp;$F150&amp;":"&amp;$F150),INDIRECT($F$1&amp;dbP!$D$2&amp;":"&amp;dbP!$D$2),"&gt;="&amp;W$6,INDIRECT($F$1&amp;dbP!$D$2&amp;":"&amp;dbP!$D$2),"&lt;="&amp;W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X150" s="1">
        <f ca="1">SUMIFS(INDIRECT($F$1&amp;$F150&amp;":"&amp;$F150),INDIRECT($F$1&amp;dbP!$D$2&amp;":"&amp;dbP!$D$2),"&gt;="&amp;X$6,INDIRECT($F$1&amp;dbP!$D$2&amp;":"&amp;dbP!$D$2),"&lt;="&amp;X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Y150" s="1">
        <f ca="1">SUMIFS(INDIRECT($F$1&amp;$F150&amp;":"&amp;$F150),INDIRECT($F$1&amp;dbP!$D$2&amp;":"&amp;dbP!$D$2),"&gt;="&amp;Y$6,INDIRECT($F$1&amp;dbP!$D$2&amp;":"&amp;dbP!$D$2),"&lt;="&amp;Y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Z150" s="1">
        <f ca="1">SUMIFS(INDIRECT($F$1&amp;$F150&amp;":"&amp;$F150),INDIRECT($F$1&amp;dbP!$D$2&amp;":"&amp;dbP!$D$2),"&gt;="&amp;Z$6,INDIRECT($F$1&amp;dbP!$D$2&amp;":"&amp;dbP!$D$2),"&lt;="&amp;Z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1044900</v>
      </c>
      <c r="AA150" s="1">
        <f ca="1">SUMIFS(INDIRECT($F$1&amp;$F150&amp;":"&amp;$F150),INDIRECT($F$1&amp;dbP!$D$2&amp;":"&amp;dbP!$D$2),"&gt;="&amp;AA$6,INDIRECT($F$1&amp;dbP!$D$2&amp;":"&amp;dbP!$D$2),"&lt;="&amp;AA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B150" s="1">
        <f ca="1">SUMIFS(INDIRECT($F$1&amp;$F150&amp;":"&amp;$F150),INDIRECT($F$1&amp;dbP!$D$2&amp;":"&amp;dbP!$D$2),"&gt;="&amp;AB$6,INDIRECT($F$1&amp;dbP!$D$2&amp;":"&amp;dbP!$D$2),"&lt;="&amp;AB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C150" s="1">
        <f ca="1">SUMIFS(INDIRECT($F$1&amp;$F150&amp;":"&amp;$F150),INDIRECT($F$1&amp;dbP!$D$2&amp;":"&amp;dbP!$D$2),"&gt;="&amp;AC$6,INDIRECT($F$1&amp;dbP!$D$2&amp;":"&amp;dbP!$D$2),"&lt;="&amp;AC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D150" s="1">
        <f ca="1">SUMIFS(INDIRECT($F$1&amp;$F150&amp;":"&amp;$F150),INDIRECT($F$1&amp;dbP!$D$2&amp;":"&amp;dbP!$D$2),"&gt;="&amp;AD$6,INDIRECT($F$1&amp;dbP!$D$2&amp;":"&amp;dbP!$D$2),"&lt;="&amp;AD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E150" s="1">
        <f ca="1">SUMIFS(INDIRECT($F$1&amp;$F150&amp;":"&amp;$F150),INDIRECT($F$1&amp;dbP!$D$2&amp;":"&amp;dbP!$D$2),"&gt;="&amp;AE$6,INDIRECT($F$1&amp;dbP!$D$2&amp;":"&amp;dbP!$D$2),"&lt;="&amp;AE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F150" s="1">
        <f ca="1">SUMIFS(INDIRECT($F$1&amp;$F150&amp;":"&amp;$F150),INDIRECT($F$1&amp;dbP!$D$2&amp;":"&amp;dbP!$D$2),"&gt;="&amp;AF$6,INDIRECT($F$1&amp;dbP!$D$2&amp;":"&amp;dbP!$D$2),"&lt;="&amp;AF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G150" s="1">
        <f ca="1">SUMIFS(INDIRECT($F$1&amp;$F150&amp;":"&amp;$F150),INDIRECT($F$1&amp;dbP!$D$2&amp;":"&amp;dbP!$D$2),"&gt;="&amp;AG$6,INDIRECT($F$1&amp;dbP!$D$2&amp;":"&amp;dbP!$D$2),"&lt;="&amp;AG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H150" s="1">
        <f ca="1">SUMIFS(INDIRECT($F$1&amp;$F150&amp;":"&amp;$F150),INDIRECT($F$1&amp;dbP!$D$2&amp;":"&amp;dbP!$D$2),"&gt;="&amp;AH$6,INDIRECT($F$1&amp;dbP!$D$2&amp;":"&amp;dbP!$D$2),"&lt;="&amp;AH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I150" s="1">
        <f ca="1">SUMIFS(INDIRECT($F$1&amp;$F150&amp;":"&amp;$F150),INDIRECT($F$1&amp;dbP!$D$2&amp;":"&amp;dbP!$D$2),"&gt;="&amp;AI$6,INDIRECT($F$1&amp;dbP!$D$2&amp;":"&amp;dbP!$D$2),"&lt;="&amp;AI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J150" s="1">
        <f ca="1">SUMIFS(INDIRECT($F$1&amp;$F150&amp;":"&amp;$F150),INDIRECT($F$1&amp;dbP!$D$2&amp;":"&amp;dbP!$D$2),"&gt;="&amp;AJ$6,INDIRECT($F$1&amp;dbP!$D$2&amp;":"&amp;dbP!$D$2),"&lt;="&amp;AJ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K150" s="1">
        <f ca="1">SUMIFS(INDIRECT($F$1&amp;$F150&amp;":"&amp;$F150),INDIRECT($F$1&amp;dbP!$D$2&amp;":"&amp;dbP!$D$2),"&gt;="&amp;AK$6,INDIRECT($F$1&amp;dbP!$D$2&amp;":"&amp;dbP!$D$2),"&lt;="&amp;AK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L150" s="1">
        <f ca="1">SUMIFS(INDIRECT($F$1&amp;$F150&amp;":"&amp;$F150),INDIRECT($F$1&amp;dbP!$D$2&amp;":"&amp;dbP!$D$2),"&gt;="&amp;AL$6,INDIRECT($F$1&amp;dbP!$D$2&amp;":"&amp;dbP!$D$2),"&lt;="&amp;AL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M150" s="1">
        <f ca="1">SUMIFS(INDIRECT($F$1&amp;$F150&amp;":"&amp;$F150),INDIRECT($F$1&amp;dbP!$D$2&amp;":"&amp;dbP!$D$2),"&gt;="&amp;AM$6,INDIRECT($F$1&amp;dbP!$D$2&amp;":"&amp;dbP!$D$2),"&lt;="&amp;AM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N150" s="1">
        <f ca="1">SUMIFS(INDIRECT($F$1&amp;$F150&amp;":"&amp;$F150),INDIRECT($F$1&amp;dbP!$D$2&amp;":"&amp;dbP!$D$2),"&gt;="&amp;AN$6,INDIRECT($F$1&amp;dbP!$D$2&amp;":"&amp;dbP!$D$2),"&lt;="&amp;AN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O150" s="1">
        <f ca="1">SUMIFS(INDIRECT($F$1&amp;$F150&amp;":"&amp;$F150),INDIRECT($F$1&amp;dbP!$D$2&amp;":"&amp;dbP!$D$2),"&gt;="&amp;AO$6,INDIRECT($F$1&amp;dbP!$D$2&amp;":"&amp;dbP!$D$2),"&lt;="&amp;AO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P150" s="1">
        <f ca="1">SUMIFS(INDIRECT($F$1&amp;$F150&amp;":"&amp;$F150),INDIRECT($F$1&amp;dbP!$D$2&amp;":"&amp;dbP!$D$2),"&gt;="&amp;AP$6,INDIRECT($F$1&amp;dbP!$D$2&amp;":"&amp;dbP!$D$2),"&lt;="&amp;AP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Q150" s="1">
        <f ca="1">SUMIFS(INDIRECT($F$1&amp;$F150&amp;":"&amp;$F150),INDIRECT($F$1&amp;dbP!$D$2&amp;":"&amp;dbP!$D$2),"&gt;="&amp;AQ$6,INDIRECT($F$1&amp;dbP!$D$2&amp;":"&amp;dbP!$D$2),"&lt;="&amp;AQ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R150" s="1">
        <f ca="1">SUMIFS(INDIRECT($F$1&amp;$F150&amp;":"&amp;$F150),INDIRECT($F$1&amp;dbP!$D$2&amp;":"&amp;dbP!$D$2),"&gt;="&amp;AR$6,INDIRECT($F$1&amp;dbP!$D$2&amp;":"&amp;dbP!$D$2),"&lt;="&amp;AR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S150" s="1">
        <f ca="1">SUMIFS(INDIRECT($F$1&amp;$F150&amp;":"&amp;$F150),INDIRECT($F$1&amp;dbP!$D$2&amp;":"&amp;dbP!$D$2),"&gt;="&amp;AS$6,INDIRECT($F$1&amp;dbP!$D$2&amp;":"&amp;dbP!$D$2),"&lt;="&amp;AS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T150" s="1">
        <f ca="1">SUMIFS(INDIRECT($F$1&amp;$F150&amp;":"&amp;$F150),INDIRECT($F$1&amp;dbP!$D$2&amp;":"&amp;dbP!$D$2),"&gt;="&amp;AT$6,INDIRECT($F$1&amp;dbP!$D$2&amp;":"&amp;dbP!$D$2),"&lt;="&amp;AT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U150" s="1">
        <f ca="1">SUMIFS(INDIRECT($F$1&amp;$F150&amp;":"&amp;$F150),INDIRECT($F$1&amp;dbP!$D$2&amp;":"&amp;dbP!$D$2),"&gt;="&amp;AU$6,INDIRECT($F$1&amp;dbP!$D$2&amp;":"&amp;dbP!$D$2),"&lt;="&amp;AU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V150" s="1">
        <f ca="1">SUMIFS(INDIRECT($F$1&amp;$F150&amp;":"&amp;$F150),INDIRECT($F$1&amp;dbP!$D$2&amp;":"&amp;dbP!$D$2),"&gt;="&amp;AV$6,INDIRECT($F$1&amp;dbP!$D$2&amp;":"&amp;dbP!$D$2),"&lt;="&amp;AV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W150" s="1">
        <f ca="1">SUMIFS(INDIRECT($F$1&amp;$F150&amp;":"&amp;$F150),INDIRECT($F$1&amp;dbP!$D$2&amp;":"&amp;dbP!$D$2),"&gt;="&amp;AW$6,INDIRECT($F$1&amp;dbP!$D$2&amp;":"&amp;dbP!$D$2),"&lt;="&amp;AW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X150" s="1">
        <f ca="1">SUMIFS(INDIRECT($F$1&amp;$F150&amp;":"&amp;$F150),INDIRECT($F$1&amp;dbP!$D$2&amp;":"&amp;dbP!$D$2),"&gt;="&amp;AX$6,INDIRECT($F$1&amp;dbP!$D$2&amp;":"&amp;dbP!$D$2),"&lt;="&amp;AX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Y150" s="1">
        <f ca="1">SUMIFS(INDIRECT($F$1&amp;$F150&amp;":"&amp;$F150),INDIRECT($F$1&amp;dbP!$D$2&amp;":"&amp;dbP!$D$2),"&gt;="&amp;AY$6,INDIRECT($F$1&amp;dbP!$D$2&amp;":"&amp;dbP!$D$2),"&lt;="&amp;AY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Z150" s="1">
        <f ca="1">SUMIFS(INDIRECT($F$1&amp;$F150&amp;":"&amp;$F150),INDIRECT($F$1&amp;dbP!$D$2&amp;":"&amp;dbP!$D$2),"&gt;="&amp;AZ$6,INDIRECT($F$1&amp;dbP!$D$2&amp;":"&amp;dbP!$D$2),"&lt;="&amp;AZ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BA150" s="1">
        <f ca="1">SUMIFS(INDIRECT($F$1&amp;$F150&amp;":"&amp;$F150),INDIRECT($F$1&amp;dbP!$D$2&amp;":"&amp;dbP!$D$2),"&gt;="&amp;BA$6,INDIRECT($F$1&amp;dbP!$D$2&amp;":"&amp;dbP!$D$2),"&lt;="&amp;BA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BB150" s="1">
        <f ca="1">SUMIFS(INDIRECT($F$1&amp;$F150&amp;":"&amp;$F150),INDIRECT($F$1&amp;dbP!$D$2&amp;":"&amp;dbP!$D$2),"&gt;="&amp;BB$6,INDIRECT($F$1&amp;dbP!$D$2&amp;":"&amp;dbP!$D$2),"&lt;="&amp;BB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BC150" s="1">
        <f ca="1">SUMIFS(INDIRECT($F$1&amp;$F150&amp;":"&amp;$F150),INDIRECT($F$1&amp;dbP!$D$2&amp;":"&amp;dbP!$D$2),"&gt;="&amp;BC$6,INDIRECT($F$1&amp;dbP!$D$2&amp;":"&amp;dbP!$D$2),"&lt;="&amp;BC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BD150" s="1">
        <f ca="1">SUMIFS(INDIRECT($F$1&amp;$F150&amp;":"&amp;$F150),INDIRECT($F$1&amp;dbP!$D$2&amp;":"&amp;dbP!$D$2),"&gt;="&amp;BD$6,INDIRECT($F$1&amp;dbP!$D$2&amp;":"&amp;dbP!$D$2),"&lt;="&amp;BD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BE150" s="1">
        <f ca="1">SUMIFS(INDIRECT($F$1&amp;$F150&amp;":"&amp;$F150),INDIRECT($F$1&amp;dbP!$D$2&amp;":"&amp;dbP!$D$2),"&gt;="&amp;BE$6,INDIRECT($F$1&amp;dbP!$D$2&amp;":"&amp;dbP!$D$2),"&lt;="&amp;BE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</row>
    <row r="151" spans="2:57" x14ac:dyDescent="0.3">
      <c r="B151" s="1">
        <f>MAX(B$120:B150)+1</f>
        <v>36</v>
      </c>
      <c r="D151" s="1" t="str">
        <f ca="1">INDIRECT($B$1&amp;Items!T$2&amp;$B151)</f>
        <v>CF(-)</v>
      </c>
      <c r="F151" s="1" t="str">
        <f ca="1">INDIRECT($B$1&amp;Items!P$2&amp;$B151)</f>
        <v>AA</v>
      </c>
      <c r="H151" s="13" t="str">
        <f ca="1">INDIRECT($B$1&amp;Items!M$2&amp;$B151)</f>
        <v>Оплаты себестоимостных затрат</v>
      </c>
      <c r="I151" s="13" t="str">
        <f ca="1">IF(INDIRECT($B$1&amp;Items!N$2&amp;$B151)="",H151,INDIRECT($B$1&amp;Items!N$2&amp;$B151))</f>
        <v>Оплаты расходов этапа-2 бизнес-процесса</v>
      </c>
      <c r="J151" s="1" t="str">
        <f ca="1">IF(INDIRECT($B$1&amp;Items!O$2&amp;$B151)="",IF(H151&lt;&gt;I151,"  "&amp;I151,I151),"    "&amp;INDIRECT($B$1&amp;Items!O$2&amp;$B151))</f>
        <v xml:space="preserve">    Производственные затраты-6</v>
      </c>
      <c r="S151" s="1">
        <f ca="1">SUM($U151:INDIRECT(ADDRESS(ROW(),SUMIFS($1:$1,$5:$5,MAX($5:$5)))))</f>
        <v>0</v>
      </c>
      <c r="V151" s="1">
        <f ca="1">SUMIFS(INDIRECT($F$1&amp;$F151&amp;":"&amp;$F151),INDIRECT($F$1&amp;dbP!$D$2&amp;":"&amp;dbP!$D$2),"&gt;="&amp;V$6,INDIRECT($F$1&amp;dbP!$D$2&amp;":"&amp;dbP!$D$2),"&lt;="&amp;V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W151" s="1">
        <f ca="1">SUMIFS(INDIRECT($F$1&amp;$F151&amp;":"&amp;$F151),INDIRECT($F$1&amp;dbP!$D$2&amp;":"&amp;dbP!$D$2),"&gt;="&amp;W$6,INDIRECT($F$1&amp;dbP!$D$2&amp;":"&amp;dbP!$D$2),"&lt;="&amp;W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X151" s="1">
        <f ca="1">SUMIFS(INDIRECT($F$1&amp;$F151&amp;":"&amp;$F151),INDIRECT($F$1&amp;dbP!$D$2&amp;":"&amp;dbP!$D$2),"&gt;="&amp;X$6,INDIRECT($F$1&amp;dbP!$D$2&amp;":"&amp;dbP!$D$2),"&lt;="&amp;X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Y151" s="1">
        <f ca="1">SUMIFS(INDIRECT($F$1&amp;$F151&amp;":"&amp;$F151),INDIRECT($F$1&amp;dbP!$D$2&amp;":"&amp;dbP!$D$2),"&gt;="&amp;Y$6,INDIRECT($F$1&amp;dbP!$D$2&amp;":"&amp;dbP!$D$2),"&lt;="&amp;Y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Z151" s="1">
        <f ca="1">SUMIFS(INDIRECT($F$1&amp;$F151&amp;":"&amp;$F151),INDIRECT($F$1&amp;dbP!$D$2&amp;":"&amp;dbP!$D$2),"&gt;="&amp;Z$6,INDIRECT($F$1&amp;dbP!$D$2&amp;":"&amp;dbP!$D$2),"&lt;="&amp;Z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A151" s="1">
        <f ca="1">SUMIFS(INDIRECT($F$1&amp;$F151&amp;":"&amp;$F151),INDIRECT($F$1&amp;dbP!$D$2&amp;":"&amp;dbP!$D$2),"&gt;="&amp;AA$6,INDIRECT($F$1&amp;dbP!$D$2&amp;":"&amp;dbP!$D$2),"&lt;="&amp;AA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B151" s="1">
        <f ca="1">SUMIFS(INDIRECT($F$1&amp;$F151&amp;":"&amp;$F151),INDIRECT($F$1&amp;dbP!$D$2&amp;":"&amp;dbP!$D$2),"&gt;="&amp;AB$6,INDIRECT($F$1&amp;dbP!$D$2&amp;":"&amp;dbP!$D$2),"&lt;="&amp;AB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C151" s="1">
        <f ca="1">SUMIFS(INDIRECT($F$1&amp;$F151&amp;":"&amp;$F151),INDIRECT($F$1&amp;dbP!$D$2&amp;":"&amp;dbP!$D$2),"&gt;="&amp;AC$6,INDIRECT($F$1&amp;dbP!$D$2&amp;":"&amp;dbP!$D$2),"&lt;="&amp;AC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D151" s="1">
        <f ca="1">SUMIFS(INDIRECT($F$1&amp;$F151&amp;":"&amp;$F151),INDIRECT($F$1&amp;dbP!$D$2&amp;":"&amp;dbP!$D$2),"&gt;="&amp;AD$6,INDIRECT($F$1&amp;dbP!$D$2&amp;":"&amp;dbP!$D$2),"&lt;="&amp;AD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E151" s="1">
        <f ca="1">SUMIFS(INDIRECT($F$1&amp;$F151&amp;":"&amp;$F151),INDIRECT($F$1&amp;dbP!$D$2&amp;":"&amp;dbP!$D$2),"&gt;="&amp;AE$6,INDIRECT($F$1&amp;dbP!$D$2&amp;":"&amp;dbP!$D$2),"&lt;="&amp;AE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F151" s="1">
        <f ca="1">SUMIFS(INDIRECT($F$1&amp;$F151&amp;":"&amp;$F151),INDIRECT($F$1&amp;dbP!$D$2&amp;":"&amp;dbP!$D$2),"&gt;="&amp;AF$6,INDIRECT($F$1&amp;dbP!$D$2&amp;":"&amp;dbP!$D$2),"&lt;="&amp;AF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G151" s="1">
        <f ca="1">SUMIFS(INDIRECT($F$1&amp;$F151&amp;":"&amp;$F151),INDIRECT($F$1&amp;dbP!$D$2&amp;":"&amp;dbP!$D$2),"&gt;="&amp;AG$6,INDIRECT($F$1&amp;dbP!$D$2&amp;":"&amp;dbP!$D$2),"&lt;="&amp;AG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H151" s="1">
        <f ca="1">SUMIFS(INDIRECT($F$1&amp;$F151&amp;":"&amp;$F151),INDIRECT($F$1&amp;dbP!$D$2&amp;":"&amp;dbP!$D$2),"&gt;="&amp;AH$6,INDIRECT($F$1&amp;dbP!$D$2&amp;":"&amp;dbP!$D$2),"&lt;="&amp;AH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I151" s="1">
        <f ca="1">SUMIFS(INDIRECT($F$1&amp;$F151&amp;":"&amp;$F151),INDIRECT($F$1&amp;dbP!$D$2&amp;":"&amp;dbP!$D$2),"&gt;="&amp;AI$6,INDIRECT($F$1&amp;dbP!$D$2&amp;":"&amp;dbP!$D$2),"&lt;="&amp;AI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J151" s="1">
        <f ca="1">SUMIFS(INDIRECT($F$1&amp;$F151&amp;":"&amp;$F151),INDIRECT($F$1&amp;dbP!$D$2&amp;":"&amp;dbP!$D$2),"&gt;="&amp;AJ$6,INDIRECT($F$1&amp;dbP!$D$2&amp;":"&amp;dbP!$D$2),"&lt;="&amp;AJ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K151" s="1">
        <f ca="1">SUMIFS(INDIRECT($F$1&amp;$F151&amp;":"&amp;$F151),INDIRECT($F$1&amp;dbP!$D$2&amp;":"&amp;dbP!$D$2),"&gt;="&amp;AK$6,INDIRECT($F$1&amp;dbP!$D$2&amp;":"&amp;dbP!$D$2),"&lt;="&amp;AK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L151" s="1">
        <f ca="1">SUMIFS(INDIRECT($F$1&amp;$F151&amp;":"&amp;$F151),INDIRECT($F$1&amp;dbP!$D$2&amp;":"&amp;dbP!$D$2),"&gt;="&amp;AL$6,INDIRECT($F$1&amp;dbP!$D$2&amp;":"&amp;dbP!$D$2),"&lt;="&amp;AL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M151" s="1">
        <f ca="1">SUMIFS(INDIRECT($F$1&amp;$F151&amp;":"&amp;$F151),INDIRECT($F$1&amp;dbP!$D$2&amp;":"&amp;dbP!$D$2),"&gt;="&amp;AM$6,INDIRECT($F$1&amp;dbP!$D$2&amp;":"&amp;dbP!$D$2),"&lt;="&amp;AM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N151" s="1">
        <f ca="1">SUMIFS(INDIRECT($F$1&amp;$F151&amp;":"&amp;$F151),INDIRECT($F$1&amp;dbP!$D$2&amp;":"&amp;dbP!$D$2),"&gt;="&amp;AN$6,INDIRECT($F$1&amp;dbP!$D$2&amp;":"&amp;dbP!$D$2),"&lt;="&amp;AN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O151" s="1">
        <f ca="1">SUMIFS(INDIRECT($F$1&amp;$F151&amp;":"&amp;$F151),INDIRECT($F$1&amp;dbP!$D$2&amp;":"&amp;dbP!$D$2),"&gt;="&amp;AO$6,INDIRECT($F$1&amp;dbP!$D$2&amp;":"&amp;dbP!$D$2),"&lt;="&amp;AO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P151" s="1">
        <f ca="1">SUMIFS(INDIRECT($F$1&amp;$F151&amp;":"&amp;$F151),INDIRECT($F$1&amp;dbP!$D$2&amp;":"&amp;dbP!$D$2),"&gt;="&amp;AP$6,INDIRECT($F$1&amp;dbP!$D$2&amp;":"&amp;dbP!$D$2),"&lt;="&amp;AP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Q151" s="1">
        <f ca="1">SUMIFS(INDIRECT($F$1&amp;$F151&amp;":"&amp;$F151),INDIRECT($F$1&amp;dbP!$D$2&amp;":"&amp;dbP!$D$2),"&gt;="&amp;AQ$6,INDIRECT($F$1&amp;dbP!$D$2&amp;":"&amp;dbP!$D$2),"&lt;="&amp;AQ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R151" s="1">
        <f ca="1">SUMIFS(INDIRECT($F$1&amp;$F151&amp;":"&amp;$F151),INDIRECT($F$1&amp;dbP!$D$2&amp;":"&amp;dbP!$D$2),"&gt;="&amp;AR$6,INDIRECT($F$1&amp;dbP!$D$2&amp;":"&amp;dbP!$D$2),"&lt;="&amp;AR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S151" s="1">
        <f ca="1">SUMIFS(INDIRECT($F$1&amp;$F151&amp;":"&amp;$F151),INDIRECT($F$1&amp;dbP!$D$2&amp;":"&amp;dbP!$D$2),"&gt;="&amp;AS$6,INDIRECT($F$1&amp;dbP!$D$2&amp;":"&amp;dbP!$D$2),"&lt;="&amp;AS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T151" s="1">
        <f ca="1">SUMIFS(INDIRECT($F$1&amp;$F151&amp;":"&amp;$F151),INDIRECT($F$1&amp;dbP!$D$2&amp;":"&amp;dbP!$D$2),"&gt;="&amp;AT$6,INDIRECT($F$1&amp;dbP!$D$2&amp;":"&amp;dbP!$D$2),"&lt;="&amp;AT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U151" s="1">
        <f ca="1">SUMIFS(INDIRECT($F$1&amp;$F151&amp;":"&amp;$F151),INDIRECT($F$1&amp;dbP!$D$2&amp;":"&amp;dbP!$D$2),"&gt;="&amp;AU$6,INDIRECT($F$1&amp;dbP!$D$2&amp;":"&amp;dbP!$D$2),"&lt;="&amp;AU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V151" s="1">
        <f ca="1">SUMIFS(INDIRECT($F$1&amp;$F151&amp;":"&amp;$F151),INDIRECT($F$1&amp;dbP!$D$2&amp;":"&amp;dbP!$D$2),"&gt;="&amp;AV$6,INDIRECT($F$1&amp;dbP!$D$2&amp;":"&amp;dbP!$D$2),"&lt;="&amp;AV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W151" s="1">
        <f ca="1">SUMIFS(INDIRECT($F$1&amp;$F151&amp;":"&amp;$F151),INDIRECT($F$1&amp;dbP!$D$2&amp;":"&amp;dbP!$D$2),"&gt;="&amp;AW$6,INDIRECT($F$1&amp;dbP!$D$2&amp;":"&amp;dbP!$D$2),"&lt;="&amp;AW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X151" s="1">
        <f ca="1">SUMIFS(INDIRECT($F$1&amp;$F151&amp;":"&amp;$F151),INDIRECT($F$1&amp;dbP!$D$2&amp;":"&amp;dbP!$D$2),"&gt;="&amp;AX$6,INDIRECT($F$1&amp;dbP!$D$2&amp;":"&amp;dbP!$D$2),"&lt;="&amp;AX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Y151" s="1">
        <f ca="1">SUMIFS(INDIRECT($F$1&amp;$F151&amp;":"&amp;$F151),INDIRECT($F$1&amp;dbP!$D$2&amp;":"&amp;dbP!$D$2),"&gt;="&amp;AY$6,INDIRECT($F$1&amp;dbP!$D$2&amp;":"&amp;dbP!$D$2),"&lt;="&amp;AY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Z151" s="1">
        <f ca="1">SUMIFS(INDIRECT($F$1&amp;$F151&amp;":"&amp;$F151),INDIRECT($F$1&amp;dbP!$D$2&amp;":"&amp;dbP!$D$2),"&gt;="&amp;AZ$6,INDIRECT($F$1&amp;dbP!$D$2&amp;":"&amp;dbP!$D$2),"&lt;="&amp;AZ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BA151" s="1">
        <f ca="1">SUMIFS(INDIRECT($F$1&amp;$F151&amp;":"&amp;$F151),INDIRECT($F$1&amp;dbP!$D$2&amp;":"&amp;dbP!$D$2),"&gt;="&amp;BA$6,INDIRECT($F$1&amp;dbP!$D$2&amp;":"&amp;dbP!$D$2),"&lt;="&amp;BA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BB151" s="1">
        <f ca="1">SUMIFS(INDIRECT($F$1&amp;$F151&amp;":"&amp;$F151),INDIRECT($F$1&amp;dbP!$D$2&amp;":"&amp;dbP!$D$2),"&gt;="&amp;BB$6,INDIRECT($F$1&amp;dbP!$D$2&amp;":"&amp;dbP!$D$2),"&lt;="&amp;BB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BC151" s="1">
        <f ca="1">SUMIFS(INDIRECT($F$1&amp;$F151&amp;":"&amp;$F151),INDIRECT($F$1&amp;dbP!$D$2&amp;":"&amp;dbP!$D$2),"&gt;="&amp;BC$6,INDIRECT($F$1&amp;dbP!$D$2&amp;":"&amp;dbP!$D$2),"&lt;="&amp;BC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BD151" s="1">
        <f ca="1">SUMIFS(INDIRECT($F$1&amp;$F151&amp;":"&amp;$F151),INDIRECT($F$1&amp;dbP!$D$2&amp;":"&amp;dbP!$D$2),"&gt;="&amp;BD$6,INDIRECT($F$1&amp;dbP!$D$2&amp;":"&amp;dbP!$D$2),"&lt;="&amp;BD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BE151" s="1">
        <f ca="1">SUMIFS(INDIRECT($F$1&amp;$F151&amp;":"&amp;$F151),INDIRECT($F$1&amp;dbP!$D$2&amp;":"&amp;dbP!$D$2),"&gt;="&amp;BE$6,INDIRECT($F$1&amp;dbP!$D$2&amp;":"&amp;dbP!$D$2),"&lt;="&amp;BE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</row>
    <row r="152" spans="2:57" x14ac:dyDescent="0.3">
      <c r="B152" s="1">
        <f>MAX(B$120:B151)+1</f>
        <v>37</v>
      </c>
      <c r="D152" s="1" t="str">
        <f ca="1">INDIRECT($B$1&amp;Items!T$2&amp;$B152)</f>
        <v>CF(-)</v>
      </c>
      <c r="F152" s="1" t="str">
        <f ca="1">INDIRECT($B$1&amp;Items!P$2&amp;$B152)</f>
        <v>AA</v>
      </c>
      <c r="H152" s="13" t="str">
        <f ca="1">INDIRECT($B$1&amp;Items!M$2&amp;$B152)</f>
        <v>Оплаты себестоимостных затрат</v>
      </c>
      <c r="I152" s="13" t="str">
        <f ca="1">IF(INDIRECT($B$1&amp;Items!N$2&amp;$B152)="",H152,INDIRECT($B$1&amp;Items!N$2&amp;$B152))</f>
        <v>Оплаты расходов этапа-2 бизнес-процесса</v>
      </c>
      <c r="J152" s="1" t="str">
        <f ca="1">IF(INDIRECT($B$1&amp;Items!O$2&amp;$B152)="",IF(H152&lt;&gt;I152,"  "&amp;I152,I152),"    "&amp;INDIRECT($B$1&amp;Items!O$2&amp;$B152))</f>
        <v xml:space="preserve">    Производственные затраты-7</v>
      </c>
      <c r="S152" s="1">
        <f ca="1">SUM($U152:INDIRECT(ADDRESS(ROW(),SUMIFS($1:$1,$5:$5,MAX($5:$5)))))</f>
        <v>477766.77</v>
      </c>
      <c r="V152" s="1">
        <f ca="1">SUMIFS(INDIRECT($F$1&amp;$F152&amp;":"&amp;$F152),INDIRECT($F$1&amp;dbP!$D$2&amp;":"&amp;dbP!$D$2),"&gt;="&amp;V$6,INDIRECT($F$1&amp;dbP!$D$2&amp;":"&amp;dbP!$D$2),"&lt;="&amp;V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W152" s="1">
        <f ca="1">SUMIFS(INDIRECT($F$1&amp;$F152&amp;":"&amp;$F152),INDIRECT($F$1&amp;dbP!$D$2&amp;":"&amp;dbP!$D$2),"&gt;="&amp;W$6,INDIRECT($F$1&amp;dbP!$D$2&amp;":"&amp;dbP!$D$2),"&lt;="&amp;W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X152" s="1">
        <f ca="1">SUMIFS(INDIRECT($F$1&amp;$F152&amp;":"&amp;$F152),INDIRECT($F$1&amp;dbP!$D$2&amp;":"&amp;dbP!$D$2),"&gt;="&amp;X$6,INDIRECT($F$1&amp;dbP!$D$2&amp;":"&amp;dbP!$D$2),"&lt;="&amp;X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477766.77</v>
      </c>
      <c r="Y152" s="1">
        <f ca="1">SUMIFS(INDIRECT($F$1&amp;$F152&amp;":"&amp;$F152),INDIRECT($F$1&amp;dbP!$D$2&amp;":"&amp;dbP!$D$2),"&gt;="&amp;Y$6,INDIRECT($F$1&amp;dbP!$D$2&amp;":"&amp;dbP!$D$2),"&lt;="&amp;Y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Z152" s="1">
        <f ca="1">SUMIFS(INDIRECT($F$1&amp;$F152&amp;":"&amp;$F152),INDIRECT($F$1&amp;dbP!$D$2&amp;":"&amp;dbP!$D$2),"&gt;="&amp;Z$6,INDIRECT($F$1&amp;dbP!$D$2&amp;":"&amp;dbP!$D$2),"&lt;="&amp;Z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A152" s="1">
        <f ca="1">SUMIFS(INDIRECT($F$1&amp;$F152&amp;":"&amp;$F152),INDIRECT($F$1&amp;dbP!$D$2&amp;":"&amp;dbP!$D$2),"&gt;="&amp;AA$6,INDIRECT($F$1&amp;dbP!$D$2&amp;":"&amp;dbP!$D$2),"&lt;="&amp;AA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B152" s="1">
        <f ca="1">SUMIFS(INDIRECT($F$1&amp;$F152&amp;":"&amp;$F152),INDIRECT($F$1&amp;dbP!$D$2&amp;":"&amp;dbP!$D$2),"&gt;="&amp;AB$6,INDIRECT($F$1&amp;dbP!$D$2&amp;":"&amp;dbP!$D$2),"&lt;="&amp;AB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C152" s="1">
        <f ca="1">SUMIFS(INDIRECT($F$1&amp;$F152&amp;":"&amp;$F152),INDIRECT($F$1&amp;dbP!$D$2&amp;":"&amp;dbP!$D$2),"&gt;="&amp;AC$6,INDIRECT($F$1&amp;dbP!$D$2&amp;":"&amp;dbP!$D$2),"&lt;="&amp;AC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D152" s="1">
        <f ca="1">SUMIFS(INDIRECT($F$1&amp;$F152&amp;":"&amp;$F152),INDIRECT($F$1&amp;dbP!$D$2&amp;":"&amp;dbP!$D$2),"&gt;="&amp;AD$6,INDIRECT($F$1&amp;dbP!$D$2&amp;":"&amp;dbP!$D$2),"&lt;="&amp;AD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E152" s="1">
        <f ca="1">SUMIFS(INDIRECT($F$1&amp;$F152&amp;":"&amp;$F152),INDIRECT($F$1&amp;dbP!$D$2&amp;":"&amp;dbP!$D$2),"&gt;="&amp;AE$6,INDIRECT($F$1&amp;dbP!$D$2&amp;":"&amp;dbP!$D$2),"&lt;="&amp;AE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F152" s="1">
        <f ca="1">SUMIFS(INDIRECT($F$1&amp;$F152&amp;":"&amp;$F152),INDIRECT($F$1&amp;dbP!$D$2&amp;":"&amp;dbP!$D$2),"&gt;="&amp;AF$6,INDIRECT($F$1&amp;dbP!$D$2&amp;":"&amp;dbP!$D$2),"&lt;="&amp;AF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G152" s="1">
        <f ca="1">SUMIFS(INDIRECT($F$1&amp;$F152&amp;":"&amp;$F152),INDIRECT($F$1&amp;dbP!$D$2&amp;":"&amp;dbP!$D$2),"&gt;="&amp;AG$6,INDIRECT($F$1&amp;dbP!$D$2&amp;":"&amp;dbP!$D$2),"&lt;="&amp;AG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H152" s="1">
        <f ca="1">SUMIFS(INDIRECT($F$1&amp;$F152&amp;":"&amp;$F152),INDIRECT($F$1&amp;dbP!$D$2&amp;":"&amp;dbP!$D$2),"&gt;="&amp;AH$6,INDIRECT($F$1&amp;dbP!$D$2&amp;":"&amp;dbP!$D$2),"&lt;="&amp;AH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I152" s="1">
        <f ca="1">SUMIFS(INDIRECT($F$1&amp;$F152&amp;":"&amp;$F152),INDIRECT($F$1&amp;dbP!$D$2&amp;":"&amp;dbP!$D$2),"&gt;="&amp;AI$6,INDIRECT($F$1&amp;dbP!$D$2&amp;":"&amp;dbP!$D$2),"&lt;="&amp;AI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J152" s="1">
        <f ca="1">SUMIFS(INDIRECT($F$1&amp;$F152&amp;":"&amp;$F152),INDIRECT($F$1&amp;dbP!$D$2&amp;":"&amp;dbP!$D$2),"&gt;="&amp;AJ$6,INDIRECT($F$1&amp;dbP!$D$2&amp;":"&amp;dbP!$D$2),"&lt;="&amp;AJ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K152" s="1">
        <f ca="1">SUMIFS(INDIRECT($F$1&amp;$F152&amp;":"&amp;$F152),INDIRECT($F$1&amp;dbP!$D$2&amp;":"&amp;dbP!$D$2),"&gt;="&amp;AK$6,INDIRECT($F$1&amp;dbP!$D$2&amp;":"&amp;dbP!$D$2),"&lt;="&amp;AK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L152" s="1">
        <f ca="1">SUMIFS(INDIRECT($F$1&amp;$F152&amp;":"&amp;$F152),INDIRECT($F$1&amp;dbP!$D$2&amp;":"&amp;dbP!$D$2),"&gt;="&amp;AL$6,INDIRECT($F$1&amp;dbP!$D$2&amp;":"&amp;dbP!$D$2),"&lt;="&amp;AL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M152" s="1">
        <f ca="1">SUMIFS(INDIRECT($F$1&amp;$F152&amp;":"&amp;$F152),INDIRECT($F$1&amp;dbP!$D$2&amp;":"&amp;dbP!$D$2),"&gt;="&amp;AM$6,INDIRECT($F$1&amp;dbP!$D$2&amp;":"&amp;dbP!$D$2),"&lt;="&amp;AM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N152" s="1">
        <f ca="1">SUMIFS(INDIRECT($F$1&amp;$F152&amp;":"&amp;$F152),INDIRECT($F$1&amp;dbP!$D$2&amp;":"&amp;dbP!$D$2),"&gt;="&amp;AN$6,INDIRECT($F$1&amp;dbP!$D$2&amp;":"&amp;dbP!$D$2),"&lt;="&amp;AN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O152" s="1">
        <f ca="1">SUMIFS(INDIRECT($F$1&amp;$F152&amp;":"&amp;$F152),INDIRECT($F$1&amp;dbP!$D$2&amp;":"&amp;dbP!$D$2),"&gt;="&amp;AO$6,INDIRECT($F$1&amp;dbP!$D$2&amp;":"&amp;dbP!$D$2),"&lt;="&amp;AO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P152" s="1">
        <f ca="1">SUMIFS(INDIRECT($F$1&amp;$F152&amp;":"&amp;$F152),INDIRECT($F$1&amp;dbP!$D$2&amp;":"&amp;dbP!$D$2),"&gt;="&amp;AP$6,INDIRECT($F$1&amp;dbP!$D$2&amp;":"&amp;dbP!$D$2),"&lt;="&amp;AP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Q152" s="1">
        <f ca="1">SUMIFS(INDIRECT($F$1&amp;$F152&amp;":"&amp;$F152),INDIRECT($F$1&amp;dbP!$D$2&amp;":"&amp;dbP!$D$2),"&gt;="&amp;AQ$6,INDIRECT($F$1&amp;dbP!$D$2&amp;":"&amp;dbP!$D$2),"&lt;="&amp;AQ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R152" s="1">
        <f ca="1">SUMIFS(INDIRECT($F$1&amp;$F152&amp;":"&amp;$F152),INDIRECT($F$1&amp;dbP!$D$2&amp;":"&amp;dbP!$D$2),"&gt;="&amp;AR$6,INDIRECT($F$1&amp;dbP!$D$2&amp;":"&amp;dbP!$D$2),"&lt;="&amp;AR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S152" s="1">
        <f ca="1">SUMIFS(INDIRECT($F$1&amp;$F152&amp;":"&amp;$F152),INDIRECT($F$1&amp;dbP!$D$2&amp;":"&amp;dbP!$D$2),"&gt;="&amp;AS$6,INDIRECT($F$1&amp;dbP!$D$2&amp;":"&amp;dbP!$D$2),"&lt;="&amp;AS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T152" s="1">
        <f ca="1">SUMIFS(INDIRECT($F$1&amp;$F152&amp;":"&amp;$F152),INDIRECT($F$1&amp;dbP!$D$2&amp;":"&amp;dbP!$D$2),"&gt;="&amp;AT$6,INDIRECT($F$1&amp;dbP!$D$2&amp;":"&amp;dbP!$D$2),"&lt;="&amp;AT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U152" s="1">
        <f ca="1">SUMIFS(INDIRECT($F$1&amp;$F152&amp;":"&amp;$F152),INDIRECT($F$1&amp;dbP!$D$2&amp;":"&amp;dbP!$D$2),"&gt;="&amp;AU$6,INDIRECT($F$1&amp;dbP!$D$2&amp;":"&amp;dbP!$D$2),"&lt;="&amp;AU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V152" s="1">
        <f ca="1">SUMIFS(INDIRECT($F$1&amp;$F152&amp;":"&amp;$F152),INDIRECT($F$1&amp;dbP!$D$2&amp;":"&amp;dbP!$D$2),"&gt;="&amp;AV$6,INDIRECT($F$1&amp;dbP!$D$2&amp;":"&amp;dbP!$D$2),"&lt;="&amp;AV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W152" s="1">
        <f ca="1">SUMIFS(INDIRECT($F$1&amp;$F152&amp;":"&amp;$F152),INDIRECT($F$1&amp;dbP!$D$2&amp;":"&amp;dbP!$D$2),"&gt;="&amp;AW$6,INDIRECT($F$1&amp;dbP!$D$2&amp;":"&amp;dbP!$D$2),"&lt;="&amp;AW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X152" s="1">
        <f ca="1">SUMIFS(INDIRECT($F$1&amp;$F152&amp;":"&amp;$F152),INDIRECT($F$1&amp;dbP!$D$2&amp;":"&amp;dbP!$D$2),"&gt;="&amp;AX$6,INDIRECT($F$1&amp;dbP!$D$2&amp;":"&amp;dbP!$D$2),"&lt;="&amp;AX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Y152" s="1">
        <f ca="1">SUMIFS(INDIRECT($F$1&amp;$F152&amp;":"&amp;$F152),INDIRECT($F$1&amp;dbP!$D$2&amp;":"&amp;dbP!$D$2),"&gt;="&amp;AY$6,INDIRECT($F$1&amp;dbP!$D$2&amp;":"&amp;dbP!$D$2),"&lt;="&amp;AY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Z152" s="1">
        <f ca="1">SUMIFS(INDIRECT($F$1&amp;$F152&amp;":"&amp;$F152),INDIRECT($F$1&amp;dbP!$D$2&amp;":"&amp;dbP!$D$2),"&gt;="&amp;AZ$6,INDIRECT($F$1&amp;dbP!$D$2&amp;":"&amp;dbP!$D$2),"&lt;="&amp;AZ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BA152" s="1">
        <f ca="1">SUMIFS(INDIRECT($F$1&amp;$F152&amp;":"&amp;$F152),INDIRECT($F$1&amp;dbP!$D$2&amp;":"&amp;dbP!$D$2),"&gt;="&amp;BA$6,INDIRECT($F$1&amp;dbP!$D$2&amp;":"&amp;dbP!$D$2),"&lt;="&amp;BA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BB152" s="1">
        <f ca="1">SUMIFS(INDIRECT($F$1&amp;$F152&amp;":"&amp;$F152),INDIRECT($F$1&amp;dbP!$D$2&amp;":"&amp;dbP!$D$2),"&gt;="&amp;BB$6,INDIRECT($F$1&amp;dbP!$D$2&amp;":"&amp;dbP!$D$2),"&lt;="&amp;BB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BC152" s="1">
        <f ca="1">SUMIFS(INDIRECT($F$1&amp;$F152&amp;":"&amp;$F152),INDIRECT($F$1&amp;dbP!$D$2&amp;":"&amp;dbP!$D$2),"&gt;="&amp;BC$6,INDIRECT($F$1&amp;dbP!$D$2&amp;":"&amp;dbP!$D$2),"&lt;="&amp;BC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BD152" s="1">
        <f ca="1">SUMIFS(INDIRECT($F$1&amp;$F152&amp;":"&amp;$F152),INDIRECT($F$1&amp;dbP!$D$2&amp;":"&amp;dbP!$D$2),"&gt;="&amp;BD$6,INDIRECT($F$1&amp;dbP!$D$2&amp;":"&amp;dbP!$D$2),"&lt;="&amp;BD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BE152" s="1">
        <f ca="1">SUMIFS(INDIRECT($F$1&amp;$F152&amp;":"&amp;$F152),INDIRECT($F$1&amp;dbP!$D$2&amp;":"&amp;dbP!$D$2),"&gt;="&amp;BE$6,INDIRECT($F$1&amp;dbP!$D$2&amp;":"&amp;dbP!$D$2),"&lt;="&amp;BE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</row>
    <row r="153" spans="2:57" x14ac:dyDescent="0.3">
      <c r="B153" s="1">
        <f>MAX(B$120:B152)+1</f>
        <v>38</v>
      </c>
      <c r="D153" s="1" t="str">
        <f ca="1">INDIRECT($B$1&amp;Items!T$2&amp;$B153)</f>
        <v>CF(-)</v>
      </c>
      <c r="F153" s="1" t="str">
        <f ca="1">INDIRECT($B$1&amp;Items!P$2&amp;$B153)</f>
        <v>AA</v>
      </c>
      <c r="H153" s="13" t="str">
        <f ca="1">INDIRECT($B$1&amp;Items!M$2&amp;$B153)</f>
        <v>Оплаты себестоимостных затрат</v>
      </c>
      <c r="I153" s="13" t="str">
        <f ca="1">IF(INDIRECT($B$1&amp;Items!N$2&amp;$B153)="",H153,INDIRECT($B$1&amp;Items!N$2&amp;$B153))</f>
        <v>Оплаты расходов этапа-2 бизнес-процесса</v>
      </c>
      <c r="J153" s="1" t="str">
        <f ca="1">IF(INDIRECT($B$1&amp;Items!O$2&amp;$B153)="",IF(H153&lt;&gt;I153,"  "&amp;I153,I153),"    "&amp;INDIRECT($B$1&amp;Items!O$2&amp;$B153))</f>
        <v xml:space="preserve">    Производственные затраты-8</v>
      </c>
      <c r="S153" s="1">
        <f ca="1">SUM($U153:INDIRECT(ADDRESS(ROW(),SUMIFS($1:$1,$5:$5,MAX($5:$5)))))</f>
        <v>0</v>
      </c>
      <c r="V153" s="1">
        <f ca="1">SUMIFS(INDIRECT($F$1&amp;$F153&amp;":"&amp;$F153),INDIRECT($F$1&amp;dbP!$D$2&amp;":"&amp;dbP!$D$2),"&gt;="&amp;V$6,INDIRECT($F$1&amp;dbP!$D$2&amp;":"&amp;dbP!$D$2),"&lt;="&amp;V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W153" s="1">
        <f ca="1">SUMIFS(INDIRECT($F$1&amp;$F153&amp;":"&amp;$F153),INDIRECT($F$1&amp;dbP!$D$2&amp;":"&amp;dbP!$D$2),"&gt;="&amp;W$6,INDIRECT($F$1&amp;dbP!$D$2&amp;":"&amp;dbP!$D$2),"&lt;="&amp;W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X153" s="1">
        <f ca="1">SUMIFS(INDIRECT($F$1&amp;$F153&amp;":"&amp;$F153),INDIRECT($F$1&amp;dbP!$D$2&amp;":"&amp;dbP!$D$2),"&gt;="&amp;X$6,INDIRECT($F$1&amp;dbP!$D$2&amp;":"&amp;dbP!$D$2),"&lt;="&amp;X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Y153" s="1">
        <f ca="1">SUMIFS(INDIRECT($F$1&amp;$F153&amp;":"&amp;$F153),INDIRECT($F$1&amp;dbP!$D$2&amp;":"&amp;dbP!$D$2),"&gt;="&amp;Y$6,INDIRECT($F$1&amp;dbP!$D$2&amp;":"&amp;dbP!$D$2),"&lt;="&amp;Y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Z153" s="1">
        <f ca="1">SUMIFS(INDIRECT($F$1&amp;$F153&amp;":"&amp;$F153),INDIRECT($F$1&amp;dbP!$D$2&amp;":"&amp;dbP!$D$2),"&gt;="&amp;Z$6,INDIRECT($F$1&amp;dbP!$D$2&amp;":"&amp;dbP!$D$2),"&lt;="&amp;Z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A153" s="1">
        <f ca="1">SUMIFS(INDIRECT($F$1&amp;$F153&amp;":"&amp;$F153),INDIRECT($F$1&amp;dbP!$D$2&amp;":"&amp;dbP!$D$2),"&gt;="&amp;AA$6,INDIRECT($F$1&amp;dbP!$D$2&amp;":"&amp;dbP!$D$2),"&lt;="&amp;AA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B153" s="1">
        <f ca="1">SUMIFS(INDIRECT($F$1&amp;$F153&amp;":"&amp;$F153),INDIRECT($F$1&amp;dbP!$D$2&amp;":"&amp;dbP!$D$2),"&gt;="&amp;AB$6,INDIRECT($F$1&amp;dbP!$D$2&amp;":"&amp;dbP!$D$2),"&lt;="&amp;AB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C153" s="1">
        <f ca="1">SUMIFS(INDIRECT($F$1&amp;$F153&amp;":"&amp;$F153),INDIRECT($F$1&amp;dbP!$D$2&amp;":"&amp;dbP!$D$2),"&gt;="&amp;AC$6,INDIRECT($F$1&amp;dbP!$D$2&amp;":"&amp;dbP!$D$2),"&lt;="&amp;AC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D153" s="1">
        <f ca="1">SUMIFS(INDIRECT($F$1&amp;$F153&amp;":"&amp;$F153),INDIRECT($F$1&amp;dbP!$D$2&amp;":"&amp;dbP!$D$2),"&gt;="&amp;AD$6,INDIRECT($F$1&amp;dbP!$D$2&amp;":"&amp;dbP!$D$2),"&lt;="&amp;AD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E153" s="1">
        <f ca="1">SUMIFS(INDIRECT($F$1&amp;$F153&amp;":"&amp;$F153),INDIRECT($F$1&amp;dbP!$D$2&amp;":"&amp;dbP!$D$2),"&gt;="&amp;AE$6,INDIRECT($F$1&amp;dbP!$D$2&amp;":"&amp;dbP!$D$2),"&lt;="&amp;AE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F153" s="1">
        <f ca="1">SUMIFS(INDIRECT($F$1&amp;$F153&amp;":"&amp;$F153),INDIRECT($F$1&amp;dbP!$D$2&amp;":"&amp;dbP!$D$2),"&gt;="&amp;AF$6,INDIRECT($F$1&amp;dbP!$D$2&amp;":"&amp;dbP!$D$2),"&lt;="&amp;AF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G153" s="1">
        <f ca="1">SUMIFS(INDIRECT($F$1&amp;$F153&amp;":"&amp;$F153),INDIRECT($F$1&amp;dbP!$D$2&amp;":"&amp;dbP!$D$2),"&gt;="&amp;AG$6,INDIRECT($F$1&amp;dbP!$D$2&amp;":"&amp;dbP!$D$2),"&lt;="&amp;AG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H153" s="1">
        <f ca="1">SUMIFS(INDIRECT($F$1&amp;$F153&amp;":"&amp;$F153),INDIRECT($F$1&amp;dbP!$D$2&amp;":"&amp;dbP!$D$2),"&gt;="&amp;AH$6,INDIRECT($F$1&amp;dbP!$D$2&amp;":"&amp;dbP!$D$2),"&lt;="&amp;AH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I153" s="1">
        <f ca="1">SUMIFS(INDIRECT($F$1&amp;$F153&amp;":"&amp;$F153),INDIRECT($F$1&amp;dbP!$D$2&amp;":"&amp;dbP!$D$2),"&gt;="&amp;AI$6,INDIRECT($F$1&amp;dbP!$D$2&amp;":"&amp;dbP!$D$2),"&lt;="&amp;AI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J153" s="1">
        <f ca="1">SUMIFS(INDIRECT($F$1&amp;$F153&amp;":"&amp;$F153),INDIRECT($F$1&amp;dbP!$D$2&amp;":"&amp;dbP!$D$2),"&gt;="&amp;AJ$6,INDIRECT($F$1&amp;dbP!$D$2&amp;":"&amp;dbP!$D$2),"&lt;="&amp;AJ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K153" s="1">
        <f ca="1">SUMIFS(INDIRECT($F$1&amp;$F153&amp;":"&amp;$F153),INDIRECT($F$1&amp;dbP!$D$2&amp;":"&amp;dbP!$D$2),"&gt;="&amp;AK$6,INDIRECT($F$1&amp;dbP!$D$2&amp;":"&amp;dbP!$D$2),"&lt;="&amp;AK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L153" s="1">
        <f ca="1">SUMIFS(INDIRECT($F$1&amp;$F153&amp;":"&amp;$F153),INDIRECT($F$1&amp;dbP!$D$2&amp;":"&amp;dbP!$D$2),"&gt;="&amp;AL$6,INDIRECT($F$1&amp;dbP!$D$2&amp;":"&amp;dbP!$D$2),"&lt;="&amp;AL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M153" s="1">
        <f ca="1">SUMIFS(INDIRECT($F$1&amp;$F153&amp;":"&amp;$F153),INDIRECT($F$1&amp;dbP!$D$2&amp;":"&amp;dbP!$D$2),"&gt;="&amp;AM$6,INDIRECT($F$1&amp;dbP!$D$2&amp;":"&amp;dbP!$D$2),"&lt;="&amp;AM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N153" s="1">
        <f ca="1">SUMIFS(INDIRECT($F$1&amp;$F153&amp;":"&amp;$F153),INDIRECT($F$1&amp;dbP!$D$2&amp;":"&amp;dbP!$D$2),"&gt;="&amp;AN$6,INDIRECT($F$1&amp;dbP!$D$2&amp;":"&amp;dbP!$D$2),"&lt;="&amp;AN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O153" s="1">
        <f ca="1">SUMIFS(INDIRECT($F$1&amp;$F153&amp;":"&amp;$F153),INDIRECT($F$1&amp;dbP!$D$2&amp;":"&amp;dbP!$D$2),"&gt;="&amp;AO$6,INDIRECT($F$1&amp;dbP!$D$2&amp;":"&amp;dbP!$D$2),"&lt;="&amp;AO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P153" s="1">
        <f ca="1">SUMIFS(INDIRECT($F$1&amp;$F153&amp;":"&amp;$F153),INDIRECT($F$1&amp;dbP!$D$2&amp;":"&amp;dbP!$D$2),"&gt;="&amp;AP$6,INDIRECT($F$1&amp;dbP!$D$2&amp;":"&amp;dbP!$D$2),"&lt;="&amp;AP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Q153" s="1">
        <f ca="1">SUMIFS(INDIRECT($F$1&amp;$F153&amp;":"&amp;$F153),INDIRECT($F$1&amp;dbP!$D$2&amp;":"&amp;dbP!$D$2),"&gt;="&amp;AQ$6,INDIRECT($F$1&amp;dbP!$D$2&amp;":"&amp;dbP!$D$2),"&lt;="&amp;AQ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R153" s="1">
        <f ca="1">SUMIFS(INDIRECT($F$1&amp;$F153&amp;":"&amp;$F153),INDIRECT($F$1&amp;dbP!$D$2&amp;":"&amp;dbP!$D$2),"&gt;="&amp;AR$6,INDIRECT($F$1&amp;dbP!$D$2&amp;":"&amp;dbP!$D$2),"&lt;="&amp;AR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S153" s="1">
        <f ca="1">SUMIFS(INDIRECT($F$1&amp;$F153&amp;":"&amp;$F153),INDIRECT($F$1&amp;dbP!$D$2&amp;":"&amp;dbP!$D$2),"&gt;="&amp;AS$6,INDIRECT($F$1&amp;dbP!$D$2&amp;":"&amp;dbP!$D$2),"&lt;="&amp;AS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T153" s="1">
        <f ca="1">SUMIFS(INDIRECT($F$1&amp;$F153&amp;":"&amp;$F153),INDIRECT($F$1&amp;dbP!$D$2&amp;":"&amp;dbP!$D$2),"&gt;="&amp;AT$6,INDIRECT($F$1&amp;dbP!$D$2&amp;":"&amp;dbP!$D$2),"&lt;="&amp;AT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U153" s="1">
        <f ca="1">SUMIFS(INDIRECT($F$1&amp;$F153&amp;":"&amp;$F153),INDIRECT($F$1&amp;dbP!$D$2&amp;":"&amp;dbP!$D$2),"&gt;="&amp;AU$6,INDIRECT($F$1&amp;dbP!$D$2&amp;":"&amp;dbP!$D$2),"&lt;="&amp;AU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V153" s="1">
        <f ca="1">SUMIFS(INDIRECT($F$1&amp;$F153&amp;":"&amp;$F153),INDIRECT($F$1&amp;dbP!$D$2&amp;":"&amp;dbP!$D$2),"&gt;="&amp;AV$6,INDIRECT($F$1&amp;dbP!$D$2&amp;":"&amp;dbP!$D$2),"&lt;="&amp;AV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W153" s="1">
        <f ca="1">SUMIFS(INDIRECT($F$1&amp;$F153&amp;":"&amp;$F153),INDIRECT($F$1&amp;dbP!$D$2&amp;":"&amp;dbP!$D$2),"&gt;="&amp;AW$6,INDIRECT($F$1&amp;dbP!$D$2&amp;":"&amp;dbP!$D$2),"&lt;="&amp;AW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X153" s="1">
        <f ca="1">SUMIFS(INDIRECT($F$1&amp;$F153&amp;":"&amp;$F153),INDIRECT($F$1&amp;dbP!$D$2&amp;":"&amp;dbP!$D$2),"&gt;="&amp;AX$6,INDIRECT($F$1&amp;dbP!$D$2&amp;":"&amp;dbP!$D$2),"&lt;="&amp;AX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Y153" s="1">
        <f ca="1">SUMIFS(INDIRECT($F$1&amp;$F153&amp;":"&amp;$F153),INDIRECT($F$1&amp;dbP!$D$2&amp;":"&amp;dbP!$D$2),"&gt;="&amp;AY$6,INDIRECT($F$1&amp;dbP!$D$2&amp;":"&amp;dbP!$D$2),"&lt;="&amp;AY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Z153" s="1">
        <f ca="1">SUMIFS(INDIRECT($F$1&amp;$F153&amp;":"&amp;$F153),INDIRECT($F$1&amp;dbP!$D$2&amp;":"&amp;dbP!$D$2),"&gt;="&amp;AZ$6,INDIRECT($F$1&amp;dbP!$D$2&amp;":"&amp;dbP!$D$2),"&lt;="&amp;AZ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BA153" s="1">
        <f ca="1">SUMIFS(INDIRECT($F$1&amp;$F153&amp;":"&amp;$F153),INDIRECT($F$1&amp;dbP!$D$2&amp;":"&amp;dbP!$D$2),"&gt;="&amp;BA$6,INDIRECT($F$1&amp;dbP!$D$2&amp;":"&amp;dbP!$D$2),"&lt;="&amp;BA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BB153" s="1">
        <f ca="1">SUMIFS(INDIRECT($F$1&amp;$F153&amp;":"&amp;$F153),INDIRECT($F$1&amp;dbP!$D$2&amp;":"&amp;dbP!$D$2),"&gt;="&amp;BB$6,INDIRECT($F$1&amp;dbP!$D$2&amp;":"&amp;dbP!$D$2),"&lt;="&amp;BB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BC153" s="1">
        <f ca="1">SUMIFS(INDIRECT($F$1&amp;$F153&amp;":"&amp;$F153),INDIRECT($F$1&amp;dbP!$D$2&amp;":"&amp;dbP!$D$2),"&gt;="&amp;BC$6,INDIRECT($F$1&amp;dbP!$D$2&amp;":"&amp;dbP!$D$2),"&lt;="&amp;BC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BD153" s="1">
        <f ca="1">SUMIFS(INDIRECT($F$1&amp;$F153&amp;":"&amp;$F153),INDIRECT($F$1&amp;dbP!$D$2&amp;":"&amp;dbP!$D$2),"&gt;="&amp;BD$6,INDIRECT($F$1&amp;dbP!$D$2&amp;":"&amp;dbP!$D$2),"&lt;="&amp;BD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BE153" s="1">
        <f ca="1">SUMIFS(INDIRECT($F$1&amp;$F153&amp;":"&amp;$F153),INDIRECT($F$1&amp;dbP!$D$2&amp;":"&amp;dbP!$D$2),"&gt;="&amp;BE$6,INDIRECT($F$1&amp;dbP!$D$2&amp;":"&amp;dbP!$D$2),"&lt;="&amp;BE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</row>
    <row r="154" spans="2:57" x14ac:dyDescent="0.3">
      <c r="B154" s="1">
        <f>MAX(B$120:B153)+1</f>
        <v>39</v>
      </c>
      <c r="D154" s="1" t="str">
        <f ca="1">INDIRECT($B$1&amp;Items!T$2&amp;$B154)</f>
        <v>CF(-)</v>
      </c>
      <c r="F154" s="1" t="str">
        <f ca="1">INDIRECT($B$1&amp;Items!P$2&amp;$B154)</f>
        <v>AA</v>
      </c>
      <c r="H154" s="13" t="str">
        <f ca="1">INDIRECT($B$1&amp;Items!M$2&amp;$B154)</f>
        <v>Оплаты себестоимостных затрат</v>
      </c>
      <c r="I154" s="13" t="str">
        <f ca="1">IF(INDIRECT($B$1&amp;Items!N$2&amp;$B154)="",H154,INDIRECT($B$1&amp;Items!N$2&amp;$B154))</f>
        <v>Оплаты расходов этапа-2 бизнес-процесса</v>
      </c>
      <c r="J154" s="1" t="str">
        <f ca="1">IF(INDIRECT($B$1&amp;Items!O$2&amp;$B154)="",IF(H154&lt;&gt;I154,"  "&amp;I154,I154),"    "&amp;INDIRECT($B$1&amp;Items!O$2&amp;$B154))</f>
        <v xml:space="preserve">    Производственные затраты-9</v>
      </c>
      <c r="S154" s="1">
        <f ca="1">SUM($U154:INDIRECT(ADDRESS(ROW(),SUMIFS($1:$1,$5:$5,MAX($5:$5)))))</f>
        <v>1210796.01</v>
      </c>
      <c r="V154" s="1">
        <f ca="1">SUMIFS(INDIRECT($F$1&amp;$F154&amp;":"&amp;$F154),INDIRECT($F$1&amp;dbP!$D$2&amp;":"&amp;dbP!$D$2),"&gt;="&amp;V$6,INDIRECT($F$1&amp;dbP!$D$2&amp;":"&amp;dbP!$D$2),"&lt;="&amp;V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1210796.01</v>
      </c>
      <c r="W154" s="1">
        <f ca="1">SUMIFS(INDIRECT($F$1&amp;$F154&amp;":"&amp;$F154),INDIRECT($F$1&amp;dbP!$D$2&amp;":"&amp;dbP!$D$2),"&gt;="&amp;W$6,INDIRECT($F$1&amp;dbP!$D$2&amp;":"&amp;dbP!$D$2),"&lt;="&amp;W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X154" s="1">
        <f ca="1">SUMIFS(INDIRECT($F$1&amp;$F154&amp;":"&amp;$F154),INDIRECT($F$1&amp;dbP!$D$2&amp;":"&amp;dbP!$D$2),"&gt;="&amp;X$6,INDIRECT($F$1&amp;dbP!$D$2&amp;":"&amp;dbP!$D$2),"&lt;="&amp;X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Y154" s="1">
        <f ca="1">SUMIFS(INDIRECT($F$1&amp;$F154&amp;":"&amp;$F154),INDIRECT($F$1&amp;dbP!$D$2&amp;":"&amp;dbP!$D$2),"&gt;="&amp;Y$6,INDIRECT($F$1&amp;dbP!$D$2&amp;":"&amp;dbP!$D$2),"&lt;="&amp;Y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Z154" s="1">
        <f ca="1">SUMIFS(INDIRECT($F$1&amp;$F154&amp;":"&amp;$F154),INDIRECT($F$1&amp;dbP!$D$2&amp;":"&amp;dbP!$D$2),"&gt;="&amp;Z$6,INDIRECT($F$1&amp;dbP!$D$2&amp;":"&amp;dbP!$D$2),"&lt;="&amp;Z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A154" s="1">
        <f ca="1">SUMIFS(INDIRECT($F$1&amp;$F154&amp;":"&amp;$F154),INDIRECT($F$1&amp;dbP!$D$2&amp;":"&amp;dbP!$D$2),"&gt;="&amp;AA$6,INDIRECT($F$1&amp;dbP!$D$2&amp;":"&amp;dbP!$D$2),"&lt;="&amp;AA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B154" s="1">
        <f ca="1">SUMIFS(INDIRECT($F$1&amp;$F154&amp;":"&amp;$F154),INDIRECT($F$1&amp;dbP!$D$2&amp;":"&amp;dbP!$D$2),"&gt;="&amp;AB$6,INDIRECT($F$1&amp;dbP!$D$2&amp;":"&amp;dbP!$D$2),"&lt;="&amp;AB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C154" s="1">
        <f ca="1">SUMIFS(INDIRECT($F$1&amp;$F154&amp;":"&amp;$F154),INDIRECT($F$1&amp;dbP!$D$2&amp;":"&amp;dbP!$D$2),"&gt;="&amp;AC$6,INDIRECT($F$1&amp;dbP!$D$2&amp;":"&amp;dbP!$D$2),"&lt;="&amp;AC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D154" s="1">
        <f ca="1">SUMIFS(INDIRECT($F$1&amp;$F154&amp;":"&amp;$F154),INDIRECT($F$1&amp;dbP!$D$2&amp;":"&amp;dbP!$D$2),"&gt;="&amp;AD$6,INDIRECT($F$1&amp;dbP!$D$2&amp;":"&amp;dbP!$D$2),"&lt;="&amp;AD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E154" s="1">
        <f ca="1">SUMIFS(INDIRECT($F$1&amp;$F154&amp;":"&amp;$F154),INDIRECT($F$1&amp;dbP!$D$2&amp;":"&amp;dbP!$D$2),"&gt;="&amp;AE$6,INDIRECT($F$1&amp;dbP!$D$2&amp;":"&amp;dbP!$D$2),"&lt;="&amp;AE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F154" s="1">
        <f ca="1">SUMIFS(INDIRECT($F$1&amp;$F154&amp;":"&amp;$F154),INDIRECT($F$1&amp;dbP!$D$2&amp;":"&amp;dbP!$D$2),"&gt;="&amp;AF$6,INDIRECT($F$1&amp;dbP!$D$2&amp;":"&amp;dbP!$D$2),"&lt;="&amp;AF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G154" s="1">
        <f ca="1">SUMIFS(INDIRECT($F$1&amp;$F154&amp;":"&amp;$F154),INDIRECT($F$1&amp;dbP!$D$2&amp;":"&amp;dbP!$D$2),"&gt;="&amp;AG$6,INDIRECT($F$1&amp;dbP!$D$2&amp;":"&amp;dbP!$D$2),"&lt;="&amp;AG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H154" s="1">
        <f ca="1">SUMIFS(INDIRECT($F$1&amp;$F154&amp;":"&amp;$F154),INDIRECT($F$1&amp;dbP!$D$2&amp;":"&amp;dbP!$D$2),"&gt;="&amp;AH$6,INDIRECT($F$1&amp;dbP!$D$2&amp;":"&amp;dbP!$D$2),"&lt;="&amp;AH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I154" s="1">
        <f ca="1">SUMIFS(INDIRECT($F$1&amp;$F154&amp;":"&amp;$F154),INDIRECT($F$1&amp;dbP!$D$2&amp;":"&amp;dbP!$D$2),"&gt;="&amp;AI$6,INDIRECT($F$1&amp;dbP!$D$2&amp;":"&amp;dbP!$D$2),"&lt;="&amp;AI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J154" s="1">
        <f ca="1">SUMIFS(INDIRECT($F$1&amp;$F154&amp;":"&amp;$F154),INDIRECT($F$1&amp;dbP!$D$2&amp;":"&amp;dbP!$D$2),"&gt;="&amp;AJ$6,INDIRECT($F$1&amp;dbP!$D$2&amp;":"&amp;dbP!$D$2),"&lt;="&amp;AJ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K154" s="1">
        <f ca="1">SUMIFS(INDIRECT($F$1&amp;$F154&amp;":"&amp;$F154),INDIRECT($F$1&amp;dbP!$D$2&amp;":"&amp;dbP!$D$2),"&gt;="&amp;AK$6,INDIRECT($F$1&amp;dbP!$D$2&amp;":"&amp;dbP!$D$2),"&lt;="&amp;AK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L154" s="1">
        <f ca="1">SUMIFS(INDIRECT($F$1&amp;$F154&amp;":"&amp;$F154),INDIRECT($F$1&amp;dbP!$D$2&amp;":"&amp;dbP!$D$2),"&gt;="&amp;AL$6,INDIRECT($F$1&amp;dbP!$D$2&amp;":"&amp;dbP!$D$2),"&lt;="&amp;AL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M154" s="1">
        <f ca="1">SUMIFS(INDIRECT($F$1&amp;$F154&amp;":"&amp;$F154),INDIRECT($F$1&amp;dbP!$D$2&amp;":"&amp;dbP!$D$2),"&gt;="&amp;AM$6,INDIRECT($F$1&amp;dbP!$D$2&amp;":"&amp;dbP!$D$2),"&lt;="&amp;AM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N154" s="1">
        <f ca="1">SUMIFS(INDIRECT($F$1&amp;$F154&amp;":"&amp;$F154),INDIRECT($F$1&amp;dbP!$D$2&amp;":"&amp;dbP!$D$2),"&gt;="&amp;AN$6,INDIRECT($F$1&amp;dbP!$D$2&amp;":"&amp;dbP!$D$2),"&lt;="&amp;AN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O154" s="1">
        <f ca="1">SUMIFS(INDIRECT($F$1&amp;$F154&amp;":"&amp;$F154),INDIRECT($F$1&amp;dbP!$D$2&amp;":"&amp;dbP!$D$2),"&gt;="&amp;AO$6,INDIRECT($F$1&amp;dbP!$D$2&amp;":"&amp;dbP!$D$2),"&lt;="&amp;AO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P154" s="1">
        <f ca="1">SUMIFS(INDIRECT($F$1&amp;$F154&amp;":"&amp;$F154),INDIRECT($F$1&amp;dbP!$D$2&amp;":"&amp;dbP!$D$2),"&gt;="&amp;AP$6,INDIRECT($F$1&amp;dbP!$D$2&amp;":"&amp;dbP!$D$2),"&lt;="&amp;AP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Q154" s="1">
        <f ca="1">SUMIFS(INDIRECT($F$1&amp;$F154&amp;":"&amp;$F154),INDIRECT($F$1&amp;dbP!$D$2&amp;":"&amp;dbP!$D$2),"&gt;="&amp;AQ$6,INDIRECT($F$1&amp;dbP!$D$2&amp;":"&amp;dbP!$D$2),"&lt;="&amp;AQ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R154" s="1">
        <f ca="1">SUMIFS(INDIRECT($F$1&amp;$F154&amp;":"&amp;$F154),INDIRECT($F$1&amp;dbP!$D$2&amp;":"&amp;dbP!$D$2),"&gt;="&amp;AR$6,INDIRECT($F$1&amp;dbP!$D$2&amp;":"&amp;dbP!$D$2),"&lt;="&amp;AR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S154" s="1">
        <f ca="1">SUMIFS(INDIRECT($F$1&amp;$F154&amp;":"&amp;$F154),INDIRECT($F$1&amp;dbP!$D$2&amp;":"&amp;dbP!$D$2),"&gt;="&amp;AS$6,INDIRECT($F$1&amp;dbP!$D$2&amp;":"&amp;dbP!$D$2),"&lt;="&amp;AS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T154" s="1">
        <f ca="1">SUMIFS(INDIRECT($F$1&amp;$F154&amp;":"&amp;$F154),INDIRECT($F$1&amp;dbP!$D$2&amp;":"&amp;dbP!$D$2),"&gt;="&amp;AT$6,INDIRECT($F$1&amp;dbP!$D$2&amp;":"&amp;dbP!$D$2),"&lt;="&amp;AT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U154" s="1">
        <f ca="1">SUMIFS(INDIRECT($F$1&amp;$F154&amp;":"&amp;$F154),INDIRECT($F$1&amp;dbP!$D$2&amp;":"&amp;dbP!$D$2),"&gt;="&amp;AU$6,INDIRECT($F$1&amp;dbP!$D$2&amp;":"&amp;dbP!$D$2),"&lt;="&amp;AU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V154" s="1">
        <f ca="1">SUMIFS(INDIRECT($F$1&amp;$F154&amp;":"&amp;$F154),INDIRECT($F$1&amp;dbP!$D$2&amp;":"&amp;dbP!$D$2),"&gt;="&amp;AV$6,INDIRECT($F$1&amp;dbP!$D$2&amp;":"&amp;dbP!$D$2),"&lt;="&amp;AV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W154" s="1">
        <f ca="1">SUMIFS(INDIRECT($F$1&amp;$F154&amp;":"&amp;$F154),INDIRECT($F$1&amp;dbP!$D$2&amp;":"&amp;dbP!$D$2),"&gt;="&amp;AW$6,INDIRECT($F$1&amp;dbP!$D$2&amp;":"&amp;dbP!$D$2),"&lt;="&amp;AW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X154" s="1">
        <f ca="1">SUMIFS(INDIRECT($F$1&amp;$F154&amp;":"&amp;$F154),INDIRECT($F$1&amp;dbP!$D$2&amp;":"&amp;dbP!$D$2),"&gt;="&amp;AX$6,INDIRECT($F$1&amp;dbP!$D$2&amp;":"&amp;dbP!$D$2),"&lt;="&amp;AX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Y154" s="1">
        <f ca="1">SUMIFS(INDIRECT($F$1&amp;$F154&amp;":"&amp;$F154),INDIRECT($F$1&amp;dbP!$D$2&amp;":"&amp;dbP!$D$2),"&gt;="&amp;AY$6,INDIRECT($F$1&amp;dbP!$D$2&amp;":"&amp;dbP!$D$2),"&lt;="&amp;AY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Z154" s="1">
        <f ca="1">SUMIFS(INDIRECT($F$1&amp;$F154&amp;":"&amp;$F154),INDIRECT($F$1&amp;dbP!$D$2&amp;":"&amp;dbP!$D$2),"&gt;="&amp;AZ$6,INDIRECT($F$1&amp;dbP!$D$2&amp;":"&amp;dbP!$D$2),"&lt;="&amp;AZ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BA154" s="1">
        <f ca="1">SUMIFS(INDIRECT($F$1&amp;$F154&amp;":"&amp;$F154),INDIRECT($F$1&amp;dbP!$D$2&amp;":"&amp;dbP!$D$2),"&gt;="&amp;BA$6,INDIRECT($F$1&amp;dbP!$D$2&amp;":"&amp;dbP!$D$2),"&lt;="&amp;BA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BB154" s="1">
        <f ca="1">SUMIFS(INDIRECT($F$1&amp;$F154&amp;":"&amp;$F154),INDIRECT($F$1&amp;dbP!$D$2&amp;":"&amp;dbP!$D$2),"&gt;="&amp;BB$6,INDIRECT($F$1&amp;dbP!$D$2&amp;":"&amp;dbP!$D$2),"&lt;="&amp;BB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BC154" s="1">
        <f ca="1">SUMIFS(INDIRECT($F$1&amp;$F154&amp;":"&amp;$F154),INDIRECT($F$1&amp;dbP!$D$2&amp;":"&amp;dbP!$D$2),"&gt;="&amp;BC$6,INDIRECT($F$1&amp;dbP!$D$2&amp;":"&amp;dbP!$D$2),"&lt;="&amp;BC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BD154" s="1">
        <f ca="1">SUMIFS(INDIRECT($F$1&amp;$F154&amp;":"&amp;$F154),INDIRECT($F$1&amp;dbP!$D$2&amp;":"&amp;dbP!$D$2),"&gt;="&amp;BD$6,INDIRECT($F$1&amp;dbP!$D$2&amp;":"&amp;dbP!$D$2),"&lt;="&amp;BD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BE154" s="1">
        <f ca="1">SUMIFS(INDIRECT($F$1&amp;$F154&amp;":"&amp;$F154),INDIRECT($F$1&amp;dbP!$D$2&amp;":"&amp;dbP!$D$2),"&gt;="&amp;BE$6,INDIRECT($F$1&amp;dbP!$D$2&amp;":"&amp;dbP!$D$2),"&lt;="&amp;BE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</row>
    <row r="155" spans="2:57" x14ac:dyDescent="0.3">
      <c r="B155" s="1">
        <f>MAX(B$120:B154)+1</f>
        <v>40</v>
      </c>
      <c r="D155" s="1" t="str">
        <f ca="1">INDIRECT($B$1&amp;Items!T$2&amp;$B155)</f>
        <v>CF(-)</v>
      </c>
      <c r="F155" s="1" t="str">
        <f ca="1">INDIRECT($B$1&amp;Items!P$2&amp;$B155)</f>
        <v>AA</v>
      </c>
      <c r="H155" s="13" t="str">
        <f ca="1">INDIRECT($B$1&amp;Items!M$2&amp;$B155)</f>
        <v>Оплаты себестоимостных затрат</v>
      </c>
      <c r="I155" s="13" t="str">
        <f ca="1">IF(INDIRECT($B$1&amp;Items!N$2&amp;$B155)="",H155,INDIRECT($B$1&amp;Items!N$2&amp;$B155))</f>
        <v>Оплаты расходов этапа-2 бизнес-процесса</v>
      </c>
      <c r="J155" s="1" t="str">
        <f ca="1">IF(INDIRECT($B$1&amp;Items!O$2&amp;$B155)="",IF(H155&lt;&gt;I155,"  "&amp;I155,I155),"    "&amp;INDIRECT($B$1&amp;Items!O$2&amp;$B155))</f>
        <v xml:space="preserve">    Производственные затраты-10</v>
      </c>
      <c r="S155" s="1">
        <f ca="1">SUM($U155:INDIRECT(ADDRESS(ROW(),SUMIFS($1:$1,$5:$5,MAX($5:$5)))))</f>
        <v>0</v>
      </c>
      <c r="V155" s="1">
        <f ca="1">SUMIFS(INDIRECT($F$1&amp;$F155&amp;":"&amp;$F155),INDIRECT($F$1&amp;dbP!$D$2&amp;":"&amp;dbP!$D$2),"&gt;="&amp;V$6,INDIRECT($F$1&amp;dbP!$D$2&amp;":"&amp;dbP!$D$2),"&lt;="&amp;V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W155" s="1">
        <f ca="1">SUMIFS(INDIRECT($F$1&amp;$F155&amp;":"&amp;$F155),INDIRECT($F$1&amp;dbP!$D$2&amp;":"&amp;dbP!$D$2),"&gt;="&amp;W$6,INDIRECT($F$1&amp;dbP!$D$2&amp;":"&amp;dbP!$D$2),"&lt;="&amp;W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X155" s="1">
        <f ca="1">SUMIFS(INDIRECT($F$1&amp;$F155&amp;":"&amp;$F155),INDIRECT($F$1&amp;dbP!$D$2&amp;":"&amp;dbP!$D$2),"&gt;="&amp;X$6,INDIRECT($F$1&amp;dbP!$D$2&amp;":"&amp;dbP!$D$2),"&lt;="&amp;X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Y155" s="1">
        <f ca="1">SUMIFS(INDIRECT($F$1&amp;$F155&amp;":"&amp;$F155),INDIRECT($F$1&amp;dbP!$D$2&amp;":"&amp;dbP!$D$2),"&gt;="&amp;Y$6,INDIRECT($F$1&amp;dbP!$D$2&amp;":"&amp;dbP!$D$2),"&lt;="&amp;Y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Z155" s="1">
        <f ca="1">SUMIFS(INDIRECT($F$1&amp;$F155&amp;":"&amp;$F155),INDIRECT($F$1&amp;dbP!$D$2&amp;":"&amp;dbP!$D$2),"&gt;="&amp;Z$6,INDIRECT($F$1&amp;dbP!$D$2&amp;":"&amp;dbP!$D$2),"&lt;="&amp;Z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A155" s="1">
        <f ca="1">SUMIFS(INDIRECT($F$1&amp;$F155&amp;":"&amp;$F155),INDIRECT($F$1&amp;dbP!$D$2&amp;":"&amp;dbP!$D$2),"&gt;="&amp;AA$6,INDIRECT($F$1&amp;dbP!$D$2&amp;":"&amp;dbP!$D$2),"&lt;="&amp;AA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B155" s="1">
        <f ca="1">SUMIFS(INDIRECT($F$1&amp;$F155&amp;":"&amp;$F155),INDIRECT($F$1&amp;dbP!$D$2&amp;":"&amp;dbP!$D$2),"&gt;="&amp;AB$6,INDIRECT($F$1&amp;dbP!$D$2&amp;":"&amp;dbP!$D$2),"&lt;="&amp;AB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C155" s="1">
        <f ca="1">SUMIFS(INDIRECT($F$1&amp;$F155&amp;":"&amp;$F155),INDIRECT($F$1&amp;dbP!$D$2&amp;":"&amp;dbP!$D$2),"&gt;="&amp;AC$6,INDIRECT($F$1&amp;dbP!$D$2&amp;":"&amp;dbP!$D$2),"&lt;="&amp;AC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D155" s="1">
        <f ca="1">SUMIFS(INDIRECT($F$1&amp;$F155&amp;":"&amp;$F155),INDIRECT($F$1&amp;dbP!$D$2&amp;":"&amp;dbP!$D$2),"&gt;="&amp;AD$6,INDIRECT($F$1&amp;dbP!$D$2&amp;":"&amp;dbP!$D$2),"&lt;="&amp;AD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E155" s="1">
        <f ca="1">SUMIFS(INDIRECT($F$1&amp;$F155&amp;":"&amp;$F155),INDIRECT($F$1&amp;dbP!$D$2&amp;":"&amp;dbP!$D$2),"&gt;="&amp;AE$6,INDIRECT($F$1&amp;dbP!$D$2&amp;":"&amp;dbP!$D$2),"&lt;="&amp;AE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F155" s="1">
        <f ca="1">SUMIFS(INDIRECT($F$1&amp;$F155&amp;":"&amp;$F155),INDIRECT($F$1&amp;dbP!$D$2&amp;":"&amp;dbP!$D$2),"&gt;="&amp;AF$6,INDIRECT($F$1&amp;dbP!$D$2&amp;":"&amp;dbP!$D$2),"&lt;="&amp;AF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G155" s="1">
        <f ca="1">SUMIFS(INDIRECT($F$1&amp;$F155&amp;":"&amp;$F155),INDIRECT($F$1&amp;dbP!$D$2&amp;":"&amp;dbP!$D$2),"&gt;="&amp;AG$6,INDIRECT($F$1&amp;dbP!$D$2&amp;":"&amp;dbP!$D$2),"&lt;="&amp;AG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H155" s="1">
        <f ca="1">SUMIFS(INDIRECT($F$1&amp;$F155&amp;":"&amp;$F155),INDIRECT($F$1&amp;dbP!$D$2&amp;":"&amp;dbP!$D$2),"&gt;="&amp;AH$6,INDIRECT($F$1&amp;dbP!$D$2&amp;":"&amp;dbP!$D$2),"&lt;="&amp;AH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I155" s="1">
        <f ca="1">SUMIFS(INDIRECT($F$1&amp;$F155&amp;":"&amp;$F155),INDIRECT($F$1&amp;dbP!$D$2&amp;":"&amp;dbP!$D$2),"&gt;="&amp;AI$6,INDIRECT($F$1&amp;dbP!$D$2&amp;":"&amp;dbP!$D$2),"&lt;="&amp;AI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J155" s="1">
        <f ca="1">SUMIFS(INDIRECT($F$1&amp;$F155&amp;":"&amp;$F155),INDIRECT($F$1&amp;dbP!$D$2&amp;":"&amp;dbP!$D$2),"&gt;="&amp;AJ$6,INDIRECT($F$1&amp;dbP!$D$2&amp;":"&amp;dbP!$D$2),"&lt;="&amp;AJ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K155" s="1">
        <f ca="1">SUMIFS(INDIRECT($F$1&amp;$F155&amp;":"&amp;$F155),INDIRECT($F$1&amp;dbP!$D$2&amp;":"&amp;dbP!$D$2),"&gt;="&amp;AK$6,INDIRECT($F$1&amp;dbP!$D$2&amp;":"&amp;dbP!$D$2),"&lt;="&amp;AK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L155" s="1">
        <f ca="1">SUMIFS(INDIRECT($F$1&amp;$F155&amp;":"&amp;$F155),INDIRECT($F$1&amp;dbP!$D$2&amp;":"&amp;dbP!$D$2),"&gt;="&amp;AL$6,INDIRECT($F$1&amp;dbP!$D$2&amp;":"&amp;dbP!$D$2),"&lt;="&amp;AL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M155" s="1">
        <f ca="1">SUMIFS(INDIRECT($F$1&amp;$F155&amp;":"&amp;$F155),INDIRECT($F$1&amp;dbP!$D$2&amp;":"&amp;dbP!$D$2),"&gt;="&amp;AM$6,INDIRECT($F$1&amp;dbP!$D$2&amp;":"&amp;dbP!$D$2),"&lt;="&amp;AM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N155" s="1">
        <f ca="1">SUMIFS(INDIRECT($F$1&amp;$F155&amp;":"&amp;$F155),INDIRECT($F$1&amp;dbP!$D$2&amp;":"&amp;dbP!$D$2),"&gt;="&amp;AN$6,INDIRECT($F$1&amp;dbP!$D$2&amp;":"&amp;dbP!$D$2),"&lt;="&amp;AN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O155" s="1">
        <f ca="1">SUMIFS(INDIRECT($F$1&amp;$F155&amp;":"&amp;$F155),INDIRECT($F$1&amp;dbP!$D$2&amp;":"&amp;dbP!$D$2),"&gt;="&amp;AO$6,INDIRECT($F$1&amp;dbP!$D$2&amp;":"&amp;dbP!$D$2),"&lt;="&amp;AO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P155" s="1">
        <f ca="1">SUMIFS(INDIRECT($F$1&amp;$F155&amp;":"&amp;$F155),INDIRECT($F$1&amp;dbP!$D$2&amp;":"&amp;dbP!$D$2),"&gt;="&amp;AP$6,INDIRECT($F$1&amp;dbP!$D$2&amp;":"&amp;dbP!$D$2),"&lt;="&amp;AP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Q155" s="1">
        <f ca="1">SUMIFS(INDIRECT($F$1&amp;$F155&amp;":"&amp;$F155),INDIRECT($F$1&amp;dbP!$D$2&amp;":"&amp;dbP!$D$2),"&gt;="&amp;AQ$6,INDIRECT($F$1&amp;dbP!$D$2&amp;":"&amp;dbP!$D$2),"&lt;="&amp;AQ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R155" s="1">
        <f ca="1">SUMIFS(INDIRECT($F$1&amp;$F155&amp;":"&amp;$F155),INDIRECT($F$1&amp;dbP!$D$2&amp;":"&amp;dbP!$D$2),"&gt;="&amp;AR$6,INDIRECT($F$1&amp;dbP!$D$2&amp;":"&amp;dbP!$D$2),"&lt;="&amp;AR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S155" s="1">
        <f ca="1">SUMIFS(INDIRECT($F$1&amp;$F155&amp;":"&amp;$F155),INDIRECT($F$1&amp;dbP!$D$2&amp;":"&amp;dbP!$D$2),"&gt;="&amp;AS$6,INDIRECT($F$1&amp;dbP!$D$2&amp;":"&amp;dbP!$D$2),"&lt;="&amp;AS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T155" s="1">
        <f ca="1">SUMIFS(INDIRECT($F$1&amp;$F155&amp;":"&amp;$F155),INDIRECT($F$1&amp;dbP!$D$2&amp;":"&amp;dbP!$D$2),"&gt;="&amp;AT$6,INDIRECT($F$1&amp;dbP!$D$2&amp;":"&amp;dbP!$D$2),"&lt;="&amp;AT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U155" s="1">
        <f ca="1">SUMIFS(INDIRECT($F$1&amp;$F155&amp;":"&amp;$F155),INDIRECT($F$1&amp;dbP!$D$2&amp;":"&amp;dbP!$D$2),"&gt;="&amp;AU$6,INDIRECT($F$1&amp;dbP!$D$2&amp;":"&amp;dbP!$D$2),"&lt;="&amp;AU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V155" s="1">
        <f ca="1">SUMIFS(INDIRECT($F$1&amp;$F155&amp;":"&amp;$F155),INDIRECT($F$1&amp;dbP!$D$2&amp;":"&amp;dbP!$D$2),"&gt;="&amp;AV$6,INDIRECT($F$1&amp;dbP!$D$2&amp;":"&amp;dbP!$D$2),"&lt;="&amp;AV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W155" s="1">
        <f ca="1">SUMIFS(INDIRECT($F$1&amp;$F155&amp;":"&amp;$F155),INDIRECT($F$1&amp;dbP!$D$2&amp;":"&amp;dbP!$D$2),"&gt;="&amp;AW$6,INDIRECT($F$1&amp;dbP!$D$2&amp;":"&amp;dbP!$D$2),"&lt;="&amp;AW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X155" s="1">
        <f ca="1">SUMIFS(INDIRECT($F$1&amp;$F155&amp;":"&amp;$F155),INDIRECT($F$1&amp;dbP!$D$2&amp;":"&amp;dbP!$D$2),"&gt;="&amp;AX$6,INDIRECT($F$1&amp;dbP!$D$2&amp;":"&amp;dbP!$D$2),"&lt;="&amp;AX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Y155" s="1">
        <f ca="1">SUMIFS(INDIRECT($F$1&amp;$F155&amp;":"&amp;$F155),INDIRECT($F$1&amp;dbP!$D$2&amp;":"&amp;dbP!$D$2),"&gt;="&amp;AY$6,INDIRECT($F$1&amp;dbP!$D$2&amp;":"&amp;dbP!$D$2),"&lt;="&amp;AY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Z155" s="1">
        <f ca="1">SUMIFS(INDIRECT($F$1&amp;$F155&amp;":"&amp;$F155),INDIRECT($F$1&amp;dbP!$D$2&amp;":"&amp;dbP!$D$2),"&gt;="&amp;AZ$6,INDIRECT($F$1&amp;dbP!$D$2&amp;":"&amp;dbP!$D$2),"&lt;="&amp;AZ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BA155" s="1">
        <f ca="1">SUMIFS(INDIRECT($F$1&amp;$F155&amp;":"&amp;$F155),INDIRECT($F$1&amp;dbP!$D$2&amp;":"&amp;dbP!$D$2),"&gt;="&amp;BA$6,INDIRECT($F$1&amp;dbP!$D$2&amp;":"&amp;dbP!$D$2),"&lt;="&amp;BA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BB155" s="1">
        <f ca="1">SUMIFS(INDIRECT($F$1&amp;$F155&amp;":"&amp;$F155),INDIRECT($F$1&amp;dbP!$D$2&amp;":"&amp;dbP!$D$2),"&gt;="&amp;BB$6,INDIRECT($F$1&amp;dbP!$D$2&amp;":"&amp;dbP!$D$2),"&lt;="&amp;BB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BC155" s="1">
        <f ca="1">SUMIFS(INDIRECT($F$1&amp;$F155&amp;":"&amp;$F155),INDIRECT($F$1&amp;dbP!$D$2&amp;":"&amp;dbP!$D$2),"&gt;="&amp;BC$6,INDIRECT($F$1&amp;dbP!$D$2&amp;":"&amp;dbP!$D$2),"&lt;="&amp;BC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BD155" s="1">
        <f ca="1">SUMIFS(INDIRECT($F$1&amp;$F155&amp;":"&amp;$F155),INDIRECT($F$1&amp;dbP!$D$2&amp;":"&amp;dbP!$D$2),"&gt;="&amp;BD$6,INDIRECT($F$1&amp;dbP!$D$2&amp;":"&amp;dbP!$D$2),"&lt;="&amp;BD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BE155" s="1">
        <f ca="1">SUMIFS(INDIRECT($F$1&amp;$F155&amp;":"&amp;$F155),INDIRECT($F$1&amp;dbP!$D$2&amp;":"&amp;dbP!$D$2),"&gt;="&amp;BE$6,INDIRECT($F$1&amp;dbP!$D$2&amp;":"&amp;dbP!$D$2),"&lt;="&amp;BE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</row>
    <row r="156" spans="2:57" x14ac:dyDescent="0.3">
      <c r="B156" s="1">
        <f>MAX(B$120:B155)+1</f>
        <v>41</v>
      </c>
      <c r="D156" s="1">
        <f ca="1">INDIRECT($B$1&amp;Items!T$2&amp;$B156)</f>
        <v>0</v>
      </c>
      <c r="F156" s="1" t="str">
        <f ca="1">INDIRECT($B$1&amp;Items!P$2&amp;$B156)</f>
        <v>AA</v>
      </c>
      <c r="H156" s="13" t="str">
        <f ca="1">INDIRECT($B$1&amp;Items!M$2&amp;$B156)</f>
        <v>Оплаты себестоимостных затрат</v>
      </c>
      <c r="I156" s="13" t="str">
        <f ca="1">IF(INDIRECT($B$1&amp;Items!N$2&amp;$B156)="",H156,INDIRECT($B$1&amp;Items!N$2&amp;$B156))</f>
        <v>Оплаты расходов этапа-3 бизнес-процесса</v>
      </c>
      <c r="J156" s="1" t="str">
        <f ca="1">IF(INDIRECT($B$1&amp;Items!O$2&amp;$B156)="",IF(H156&lt;&gt;I156,"  "&amp;I156,I156),"    "&amp;INDIRECT($B$1&amp;Items!O$2&amp;$B156))</f>
        <v xml:space="preserve">  Оплаты расходов этапа-3 бизнес-процесса</v>
      </c>
      <c r="S156" s="1">
        <f ca="1">SUM($U156:INDIRECT(ADDRESS(ROW(),SUMIFS($1:$1,$5:$5,MAX($5:$5)))))</f>
        <v>5952227.8724760003</v>
      </c>
      <c r="V156" s="1">
        <f ca="1">SUMIFS(INDIRECT($F$1&amp;$F156&amp;":"&amp;$F156),INDIRECT($F$1&amp;dbP!$D$2&amp;":"&amp;dbP!$D$2),"&gt;="&amp;V$6,INDIRECT($F$1&amp;dbP!$D$2&amp;":"&amp;dbP!$D$2),"&lt;="&amp;V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684600</v>
      </c>
      <c r="W156" s="1">
        <f ca="1">SUMIFS(INDIRECT($F$1&amp;$F156&amp;":"&amp;$F156),INDIRECT($F$1&amp;dbP!$D$2&amp;":"&amp;dbP!$D$2),"&gt;="&amp;W$6,INDIRECT($F$1&amp;dbP!$D$2&amp;":"&amp;dbP!$D$2),"&lt;="&amp;W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X156" s="1">
        <f ca="1">SUMIFS(INDIRECT($F$1&amp;$F156&amp;":"&amp;$F156),INDIRECT($F$1&amp;dbP!$D$2&amp;":"&amp;dbP!$D$2),"&gt;="&amp;X$6,INDIRECT($F$1&amp;dbP!$D$2&amp;":"&amp;dbP!$D$2),"&lt;="&amp;X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780000</v>
      </c>
      <c r="Y156" s="1">
        <f ca="1">SUMIFS(INDIRECT($F$1&amp;$F156&amp;":"&amp;$F156),INDIRECT($F$1&amp;dbP!$D$2&amp;":"&amp;dbP!$D$2),"&gt;="&amp;Y$6,INDIRECT($F$1&amp;dbP!$D$2&amp;":"&amp;dbP!$D$2),"&lt;="&amp;Y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1962990.7049730001</v>
      </c>
      <c r="Z156" s="1">
        <f ca="1">SUMIFS(INDIRECT($F$1&amp;$F156&amp;":"&amp;$F156),INDIRECT($F$1&amp;dbP!$D$2&amp;":"&amp;dbP!$D$2),"&gt;="&amp;Z$6,INDIRECT($F$1&amp;dbP!$D$2&amp;":"&amp;dbP!$D$2),"&lt;="&amp;Z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1546389.7593</v>
      </c>
      <c r="AA156" s="1">
        <f ca="1">SUMIFS(INDIRECT($F$1&amp;$F156&amp;":"&amp;$F156),INDIRECT($F$1&amp;dbP!$D$2&amp;":"&amp;dbP!$D$2),"&gt;="&amp;AA$6,INDIRECT($F$1&amp;dbP!$D$2&amp;":"&amp;dbP!$D$2),"&lt;="&amp;AA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B156" s="1">
        <f ca="1">SUMIFS(INDIRECT($F$1&amp;$F156&amp;":"&amp;$F156),INDIRECT($F$1&amp;dbP!$D$2&amp;":"&amp;dbP!$D$2),"&gt;="&amp;AB$6,INDIRECT($F$1&amp;dbP!$D$2&amp;":"&amp;dbP!$D$2),"&lt;="&amp;AB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546517.40820299997</v>
      </c>
      <c r="AC156" s="1">
        <f ca="1">SUMIFS(INDIRECT($F$1&amp;$F156&amp;":"&amp;$F156),INDIRECT($F$1&amp;dbP!$D$2&amp;":"&amp;dbP!$D$2),"&gt;="&amp;AC$6,INDIRECT($F$1&amp;dbP!$D$2&amp;":"&amp;dbP!$D$2),"&lt;="&amp;AC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431730</v>
      </c>
      <c r="AD156" s="1">
        <f ca="1">SUMIFS(INDIRECT($F$1&amp;$F156&amp;":"&amp;$F156),INDIRECT($F$1&amp;dbP!$D$2&amp;":"&amp;dbP!$D$2),"&gt;="&amp;AD$6,INDIRECT($F$1&amp;dbP!$D$2&amp;":"&amp;dbP!$D$2),"&lt;="&amp;AD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E156" s="1">
        <f ca="1">SUMIFS(INDIRECT($F$1&amp;$F156&amp;":"&amp;$F156),INDIRECT($F$1&amp;dbP!$D$2&amp;":"&amp;dbP!$D$2),"&gt;="&amp;AE$6,INDIRECT($F$1&amp;dbP!$D$2&amp;":"&amp;dbP!$D$2),"&lt;="&amp;AE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F156" s="1">
        <f ca="1">SUMIFS(INDIRECT($F$1&amp;$F156&amp;":"&amp;$F156),INDIRECT($F$1&amp;dbP!$D$2&amp;":"&amp;dbP!$D$2),"&gt;="&amp;AF$6,INDIRECT($F$1&amp;dbP!$D$2&amp;":"&amp;dbP!$D$2),"&lt;="&amp;AF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G156" s="1">
        <f ca="1">SUMIFS(INDIRECT($F$1&amp;$F156&amp;":"&amp;$F156),INDIRECT($F$1&amp;dbP!$D$2&amp;":"&amp;dbP!$D$2),"&gt;="&amp;AG$6,INDIRECT($F$1&amp;dbP!$D$2&amp;":"&amp;dbP!$D$2),"&lt;="&amp;AG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H156" s="1">
        <f ca="1">SUMIFS(INDIRECT($F$1&amp;$F156&amp;":"&amp;$F156),INDIRECT($F$1&amp;dbP!$D$2&amp;":"&amp;dbP!$D$2),"&gt;="&amp;AH$6,INDIRECT($F$1&amp;dbP!$D$2&amp;":"&amp;dbP!$D$2),"&lt;="&amp;AH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I156" s="1">
        <f ca="1">SUMIFS(INDIRECT($F$1&amp;$F156&amp;":"&amp;$F156),INDIRECT($F$1&amp;dbP!$D$2&amp;":"&amp;dbP!$D$2),"&gt;="&amp;AI$6,INDIRECT($F$1&amp;dbP!$D$2&amp;":"&amp;dbP!$D$2),"&lt;="&amp;AI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J156" s="1">
        <f ca="1">SUMIFS(INDIRECT($F$1&amp;$F156&amp;":"&amp;$F156),INDIRECT($F$1&amp;dbP!$D$2&amp;":"&amp;dbP!$D$2),"&gt;="&amp;AJ$6,INDIRECT($F$1&amp;dbP!$D$2&amp;":"&amp;dbP!$D$2),"&lt;="&amp;AJ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K156" s="1">
        <f ca="1">SUMIFS(INDIRECT($F$1&amp;$F156&amp;":"&amp;$F156),INDIRECT($F$1&amp;dbP!$D$2&amp;":"&amp;dbP!$D$2),"&gt;="&amp;AK$6,INDIRECT($F$1&amp;dbP!$D$2&amp;":"&amp;dbP!$D$2),"&lt;="&amp;AK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L156" s="1">
        <f ca="1">SUMIFS(INDIRECT($F$1&amp;$F156&amp;":"&amp;$F156),INDIRECT($F$1&amp;dbP!$D$2&amp;":"&amp;dbP!$D$2),"&gt;="&amp;AL$6,INDIRECT($F$1&amp;dbP!$D$2&amp;":"&amp;dbP!$D$2),"&lt;="&amp;AL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M156" s="1">
        <f ca="1">SUMIFS(INDIRECT($F$1&amp;$F156&amp;":"&amp;$F156),INDIRECT($F$1&amp;dbP!$D$2&amp;":"&amp;dbP!$D$2),"&gt;="&amp;AM$6,INDIRECT($F$1&amp;dbP!$D$2&amp;":"&amp;dbP!$D$2),"&lt;="&amp;AM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N156" s="1">
        <f ca="1">SUMIFS(INDIRECT($F$1&amp;$F156&amp;":"&amp;$F156),INDIRECT($F$1&amp;dbP!$D$2&amp;":"&amp;dbP!$D$2),"&gt;="&amp;AN$6,INDIRECT($F$1&amp;dbP!$D$2&amp;":"&amp;dbP!$D$2),"&lt;="&amp;AN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O156" s="1">
        <f ca="1">SUMIFS(INDIRECT($F$1&amp;$F156&amp;":"&amp;$F156),INDIRECT($F$1&amp;dbP!$D$2&amp;":"&amp;dbP!$D$2),"&gt;="&amp;AO$6,INDIRECT($F$1&amp;dbP!$D$2&amp;":"&amp;dbP!$D$2),"&lt;="&amp;AO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P156" s="1">
        <f ca="1">SUMIFS(INDIRECT($F$1&amp;$F156&amp;":"&amp;$F156),INDIRECT($F$1&amp;dbP!$D$2&amp;":"&amp;dbP!$D$2),"&gt;="&amp;AP$6,INDIRECT($F$1&amp;dbP!$D$2&amp;":"&amp;dbP!$D$2),"&lt;="&amp;AP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Q156" s="1">
        <f ca="1">SUMIFS(INDIRECT($F$1&amp;$F156&amp;":"&amp;$F156),INDIRECT($F$1&amp;dbP!$D$2&amp;":"&amp;dbP!$D$2),"&gt;="&amp;AQ$6,INDIRECT($F$1&amp;dbP!$D$2&amp;":"&amp;dbP!$D$2),"&lt;="&amp;AQ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R156" s="1">
        <f ca="1">SUMIFS(INDIRECT($F$1&amp;$F156&amp;":"&amp;$F156),INDIRECT($F$1&amp;dbP!$D$2&amp;":"&amp;dbP!$D$2),"&gt;="&amp;AR$6,INDIRECT($F$1&amp;dbP!$D$2&amp;":"&amp;dbP!$D$2),"&lt;="&amp;AR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S156" s="1">
        <f ca="1">SUMIFS(INDIRECT($F$1&amp;$F156&amp;":"&amp;$F156),INDIRECT($F$1&amp;dbP!$D$2&amp;":"&amp;dbP!$D$2),"&gt;="&amp;AS$6,INDIRECT($F$1&amp;dbP!$D$2&amp;":"&amp;dbP!$D$2),"&lt;="&amp;AS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T156" s="1">
        <f ca="1">SUMIFS(INDIRECT($F$1&amp;$F156&amp;":"&amp;$F156),INDIRECT($F$1&amp;dbP!$D$2&amp;":"&amp;dbP!$D$2),"&gt;="&amp;AT$6,INDIRECT($F$1&amp;dbP!$D$2&amp;":"&amp;dbP!$D$2),"&lt;="&amp;AT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U156" s="1">
        <f ca="1">SUMIFS(INDIRECT($F$1&amp;$F156&amp;":"&amp;$F156),INDIRECT($F$1&amp;dbP!$D$2&amp;":"&amp;dbP!$D$2),"&gt;="&amp;AU$6,INDIRECT($F$1&amp;dbP!$D$2&amp;":"&amp;dbP!$D$2),"&lt;="&amp;AU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V156" s="1">
        <f ca="1">SUMIFS(INDIRECT($F$1&amp;$F156&amp;":"&amp;$F156),INDIRECT($F$1&amp;dbP!$D$2&amp;":"&amp;dbP!$D$2),"&gt;="&amp;AV$6,INDIRECT($F$1&amp;dbP!$D$2&amp;":"&amp;dbP!$D$2),"&lt;="&amp;AV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W156" s="1">
        <f ca="1">SUMIFS(INDIRECT($F$1&amp;$F156&amp;":"&amp;$F156),INDIRECT($F$1&amp;dbP!$D$2&amp;":"&amp;dbP!$D$2),"&gt;="&amp;AW$6,INDIRECT($F$1&amp;dbP!$D$2&amp;":"&amp;dbP!$D$2),"&lt;="&amp;AW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X156" s="1">
        <f ca="1">SUMIFS(INDIRECT($F$1&amp;$F156&amp;":"&amp;$F156),INDIRECT($F$1&amp;dbP!$D$2&amp;":"&amp;dbP!$D$2),"&gt;="&amp;AX$6,INDIRECT($F$1&amp;dbP!$D$2&amp;":"&amp;dbP!$D$2),"&lt;="&amp;AX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Y156" s="1">
        <f ca="1">SUMIFS(INDIRECT($F$1&amp;$F156&amp;":"&amp;$F156),INDIRECT($F$1&amp;dbP!$D$2&amp;":"&amp;dbP!$D$2),"&gt;="&amp;AY$6,INDIRECT($F$1&amp;dbP!$D$2&amp;":"&amp;dbP!$D$2),"&lt;="&amp;AY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Z156" s="1">
        <f ca="1">SUMIFS(INDIRECT($F$1&amp;$F156&amp;":"&amp;$F156),INDIRECT($F$1&amp;dbP!$D$2&amp;":"&amp;dbP!$D$2),"&gt;="&amp;AZ$6,INDIRECT($F$1&amp;dbP!$D$2&amp;":"&amp;dbP!$D$2),"&lt;="&amp;AZ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BA156" s="1">
        <f ca="1">SUMIFS(INDIRECT($F$1&amp;$F156&amp;":"&amp;$F156),INDIRECT($F$1&amp;dbP!$D$2&amp;":"&amp;dbP!$D$2),"&gt;="&amp;BA$6,INDIRECT($F$1&amp;dbP!$D$2&amp;":"&amp;dbP!$D$2),"&lt;="&amp;BA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BB156" s="1">
        <f ca="1">SUMIFS(INDIRECT($F$1&amp;$F156&amp;":"&amp;$F156),INDIRECT($F$1&amp;dbP!$D$2&amp;":"&amp;dbP!$D$2),"&gt;="&amp;BB$6,INDIRECT($F$1&amp;dbP!$D$2&amp;":"&amp;dbP!$D$2),"&lt;="&amp;BB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BC156" s="1">
        <f ca="1">SUMIFS(INDIRECT($F$1&amp;$F156&amp;":"&amp;$F156),INDIRECT($F$1&amp;dbP!$D$2&amp;":"&amp;dbP!$D$2),"&gt;="&amp;BC$6,INDIRECT($F$1&amp;dbP!$D$2&amp;":"&amp;dbP!$D$2),"&lt;="&amp;BC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BD156" s="1">
        <f ca="1">SUMIFS(INDIRECT($F$1&amp;$F156&amp;":"&amp;$F156),INDIRECT($F$1&amp;dbP!$D$2&amp;":"&amp;dbP!$D$2),"&gt;="&amp;BD$6,INDIRECT($F$1&amp;dbP!$D$2&amp;":"&amp;dbP!$D$2),"&lt;="&amp;BD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BE156" s="1">
        <f ca="1">SUMIFS(INDIRECT($F$1&amp;$F156&amp;":"&amp;$F156),INDIRECT($F$1&amp;dbP!$D$2&amp;":"&amp;dbP!$D$2),"&gt;="&amp;BE$6,INDIRECT($F$1&amp;dbP!$D$2&amp;":"&amp;dbP!$D$2),"&lt;="&amp;BE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</row>
    <row r="157" spans="2:57" x14ac:dyDescent="0.3">
      <c r="B157" s="1">
        <f>MAX(B$120:B156)+1</f>
        <v>42</v>
      </c>
      <c r="D157" s="1" t="str">
        <f ca="1">INDIRECT($B$1&amp;Items!T$2&amp;$B157)</f>
        <v>CF(-)</v>
      </c>
      <c r="F157" s="1" t="str">
        <f ca="1">INDIRECT($B$1&amp;Items!P$2&amp;$B157)</f>
        <v>AA</v>
      </c>
      <c r="H157" s="13" t="str">
        <f ca="1">INDIRECT($B$1&amp;Items!M$2&amp;$B157)</f>
        <v>Оплаты себестоимостных затрат</v>
      </c>
      <c r="I157" s="13" t="str">
        <f ca="1">IF(INDIRECT($B$1&amp;Items!N$2&amp;$B157)="",H157,INDIRECT($B$1&amp;Items!N$2&amp;$B157))</f>
        <v>Оплаты расходов этапа-3 бизнес-процесса</v>
      </c>
      <c r="J157" s="1" t="str">
        <f ca="1">IF(INDIRECT($B$1&amp;Items!O$2&amp;$B157)="",IF(H157&lt;&gt;I157,"  "&amp;I157,I157),"    "&amp;INDIRECT($B$1&amp;Items!O$2&amp;$B157))</f>
        <v xml:space="preserve">    Производственные затраты-11</v>
      </c>
      <c r="S157" s="1">
        <f ca="1">SUM($U157:INDIRECT(ADDRESS(ROW(),SUMIFS($1:$1,$5:$5,MAX($5:$5)))))</f>
        <v>546995.17497300007</v>
      </c>
      <c r="V157" s="1">
        <f ca="1">SUMIFS(INDIRECT($F$1&amp;$F157&amp;":"&amp;$F157),INDIRECT($F$1&amp;dbP!$D$2&amp;":"&amp;dbP!$D$2),"&gt;="&amp;V$6,INDIRECT($F$1&amp;dbP!$D$2&amp;":"&amp;dbP!$D$2),"&lt;="&amp;V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W157" s="1">
        <f ca="1">SUMIFS(INDIRECT($F$1&amp;$F157&amp;":"&amp;$F157),INDIRECT($F$1&amp;dbP!$D$2&amp;":"&amp;dbP!$D$2),"&gt;="&amp;W$6,INDIRECT($F$1&amp;dbP!$D$2&amp;":"&amp;dbP!$D$2),"&lt;="&amp;W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X157" s="1">
        <f ca="1">SUMIFS(INDIRECT($F$1&amp;$F157&amp;":"&amp;$F157),INDIRECT($F$1&amp;dbP!$D$2&amp;":"&amp;dbP!$D$2),"&gt;="&amp;X$6,INDIRECT($F$1&amp;dbP!$D$2&amp;":"&amp;dbP!$D$2),"&lt;="&amp;X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Y157" s="1">
        <f ca="1">SUMIFS(INDIRECT($F$1&amp;$F157&amp;":"&amp;$F157),INDIRECT($F$1&amp;dbP!$D$2&amp;":"&amp;dbP!$D$2),"&gt;="&amp;Y$6,INDIRECT($F$1&amp;dbP!$D$2&amp;":"&amp;dbP!$D$2),"&lt;="&amp;Y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546995.17497300007</v>
      </c>
      <c r="Z157" s="1">
        <f ca="1">SUMIFS(INDIRECT($F$1&amp;$F157&amp;":"&amp;$F157),INDIRECT($F$1&amp;dbP!$D$2&amp;":"&amp;dbP!$D$2),"&gt;="&amp;Z$6,INDIRECT($F$1&amp;dbP!$D$2&amp;":"&amp;dbP!$D$2),"&lt;="&amp;Z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A157" s="1">
        <f ca="1">SUMIFS(INDIRECT($F$1&amp;$F157&amp;":"&amp;$F157),INDIRECT($F$1&amp;dbP!$D$2&amp;":"&amp;dbP!$D$2),"&gt;="&amp;AA$6,INDIRECT($F$1&amp;dbP!$D$2&amp;":"&amp;dbP!$D$2),"&lt;="&amp;AA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B157" s="1">
        <f ca="1">SUMIFS(INDIRECT($F$1&amp;$F157&amp;":"&amp;$F157),INDIRECT($F$1&amp;dbP!$D$2&amp;":"&amp;dbP!$D$2),"&gt;="&amp;AB$6,INDIRECT($F$1&amp;dbP!$D$2&amp;":"&amp;dbP!$D$2),"&lt;="&amp;AB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C157" s="1">
        <f ca="1">SUMIFS(INDIRECT($F$1&amp;$F157&amp;":"&amp;$F157),INDIRECT($F$1&amp;dbP!$D$2&amp;":"&amp;dbP!$D$2),"&gt;="&amp;AC$6,INDIRECT($F$1&amp;dbP!$D$2&amp;":"&amp;dbP!$D$2),"&lt;="&amp;AC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D157" s="1">
        <f ca="1">SUMIFS(INDIRECT($F$1&amp;$F157&amp;":"&amp;$F157),INDIRECT($F$1&amp;dbP!$D$2&amp;":"&amp;dbP!$D$2),"&gt;="&amp;AD$6,INDIRECT($F$1&amp;dbP!$D$2&amp;":"&amp;dbP!$D$2),"&lt;="&amp;AD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E157" s="1">
        <f ca="1">SUMIFS(INDIRECT($F$1&amp;$F157&amp;":"&amp;$F157),INDIRECT($F$1&amp;dbP!$D$2&amp;":"&amp;dbP!$D$2),"&gt;="&amp;AE$6,INDIRECT($F$1&amp;dbP!$D$2&amp;":"&amp;dbP!$D$2),"&lt;="&amp;AE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F157" s="1">
        <f ca="1">SUMIFS(INDIRECT($F$1&amp;$F157&amp;":"&amp;$F157),INDIRECT($F$1&amp;dbP!$D$2&amp;":"&amp;dbP!$D$2),"&gt;="&amp;AF$6,INDIRECT($F$1&amp;dbP!$D$2&amp;":"&amp;dbP!$D$2),"&lt;="&amp;AF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G157" s="1">
        <f ca="1">SUMIFS(INDIRECT($F$1&amp;$F157&amp;":"&amp;$F157),INDIRECT($F$1&amp;dbP!$D$2&amp;":"&amp;dbP!$D$2),"&gt;="&amp;AG$6,INDIRECT($F$1&amp;dbP!$D$2&amp;":"&amp;dbP!$D$2),"&lt;="&amp;AG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H157" s="1">
        <f ca="1">SUMIFS(INDIRECT($F$1&amp;$F157&amp;":"&amp;$F157),INDIRECT($F$1&amp;dbP!$D$2&amp;":"&amp;dbP!$D$2),"&gt;="&amp;AH$6,INDIRECT($F$1&amp;dbP!$D$2&amp;":"&amp;dbP!$D$2),"&lt;="&amp;AH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I157" s="1">
        <f ca="1">SUMIFS(INDIRECT($F$1&amp;$F157&amp;":"&amp;$F157),INDIRECT($F$1&amp;dbP!$D$2&amp;":"&amp;dbP!$D$2),"&gt;="&amp;AI$6,INDIRECT($F$1&amp;dbP!$D$2&amp;":"&amp;dbP!$D$2),"&lt;="&amp;AI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J157" s="1">
        <f ca="1">SUMIFS(INDIRECT($F$1&amp;$F157&amp;":"&amp;$F157),INDIRECT($F$1&amp;dbP!$D$2&amp;":"&amp;dbP!$D$2),"&gt;="&amp;AJ$6,INDIRECT($F$1&amp;dbP!$D$2&amp;":"&amp;dbP!$D$2),"&lt;="&amp;AJ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K157" s="1">
        <f ca="1">SUMIFS(INDIRECT($F$1&amp;$F157&amp;":"&amp;$F157),INDIRECT($F$1&amp;dbP!$D$2&amp;":"&amp;dbP!$D$2),"&gt;="&amp;AK$6,INDIRECT($F$1&amp;dbP!$D$2&amp;":"&amp;dbP!$D$2),"&lt;="&amp;AK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L157" s="1">
        <f ca="1">SUMIFS(INDIRECT($F$1&amp;$F157&amp;":"&amp;$F157),INDIRECT($F$1&amp;dbP!$D$2&amp;":"&amp;dbP!$D$2),"&gt;="&amp;AL$6,INDIRECT($F$1&amp;dbP!$D$2&amp;":"&amp;dbP!$D$2),"&lt;="&amp;AL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M157" s="1">
        <f ca="1">SUMIFS(INDIRECT($F$1&amp;$F157&amp;":"&amp;$F157),INDIRECT($F$1&amp;dbP!$D$2&amp;":"&amp;dbP!$D$2),"&gt;="&amp;AM$6,INDIRECT($F$1&amp;dbP!$D$2&amp;":"&amp;dbP!$D$2),"&lt;="&amp;AM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N157" s="1">
        <f ca="1">SUMIFS(INDIRECT($F$1&amp;$F157&amp;":"&amp;$F157),INDIRECT($F$1&amp;dbP!$D$2&amp;":"&amp;dbP!$D$2),"&gt;="&amp;AN$6,INDIRECT($F$1&amp;dbP!$D$2&amp;":"&amp;dbP!$D$2),"&lt;="&amp;AN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O157" s="1">
        <f ca="1">SUMIFS(INDIRECT($F$1&amp;$F157&amp;":"&amp;$F157),INDIRECT($F$1&amp;dbP!$D$2&amp;":"&amp;dbP!$D$2),"&gt;="&amp;AO$6,INDIRECT($F$1&amp;dbP!$D$2&amp;":"&amp;dbP!$D$2),"&lt;="&amp;AO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P157" s="1">
        <f ca="1">SUMIFS(INDIRECT($F$1&amp;$F157&amp;":"&amp;$F157),INDIRECT($F$1&amp;dbP!$D$2&amp;":"&amp;dbP!$D$2),"&gt;="&amp;AP$6,INDIRECT($F$1&amp;dbP!$D$2&amp;":"&amp;dbP!$D$2),"&lt;="&amp;AP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Q157" s="1">
        <f ca="1">SUMIFS(INDIRECT($F$1&amp;$F157&amp;":"&amp;$F157),INDIRECT($F$1&amp;dbP!$D$2&amp;":"&amp;dbP!$D$2),"&gt;="&amp;AQ$6,INDIRECT($F$1&amp;dbP!$D$2&amp;":"&amp;dbP!$D$2),"&lt;="&amp;AQ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R157" s="1">
        <f ca="1">SUMIFS(INDIRECT($F$1&amp;$F157&amp;":"&amp;$F157),INDIRECT($F$1&amp;dbP!$D$2&amp;":"&amp;dbP!$D$2),"&gt;="&amp;AR$6,INDIRECT($F$1&amp;dbP!$D$2&amp;":"&amp;dbP!$D$2),"&lt;="&amp;AR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S157" s="1">
        <f ca="1">SUMIFS(INDIRECT($F$1&amp;$F157&amp;":"&amp;$F157),INDIRECT($F$1&amp;dbP!$D$2&amp;":"&amp;dbP!$D$2),"&gt;="&amp;AS$6,INDIRECT($F$1&amp;dbP!$D$2&amp;":"&amp;dbP!$D$2),"&lt;="&amp;AS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T157" s="1">
        <f ca="1">SUMIFS(INDIRECT($F$1&amp;$F157&amp;":"&amp;$F157),INDIRECT($F$1&amp;dbP!$D$2&amp;":"&amp;dbP!$D$2),"&gt;="&amp;AT$6,INDIRECT($F$1&amp;dbP!$D$2&amp;":"&amp;dbP!$D$2),"&lt;="&amp;AT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U157" s="1">
        <f ca="1">SUMIFS(INDIRECT($F$1&amp;$F157&amp;":"&amp;$F157),INDIRECT($F$1&amp;dbP!$D$2&amp;":"&amp;dbP!$D$2),"&gt;="&amp;AU$6,INDIRECT($F$1&amp;dbP!$D$2&amp;":"&amp;dbP!$D$2),"&lt;="&amp;AU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V157" s="1">
        <f ca="1">SUMIFS(INDIRECT($F$1&amp;$F157&amp;":"&amp;$F157),INDIRECT($F$1&amp;dbP!$D$2&amp;":"&amp;dbP!$D$2),"&gt;="&amp;AV$6,INDIRECT($F$1&amp;dbP!$D$2&amp;":"&amp;dbP!$D$2),"&lt;="&amp;AV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W157" s="1">
        <f ca="1">SUMIFS(INDIRECT($F$1&amp;$F157&amp;":"&amp;$F157),INDIRECT($F$1&amp;dbP!$D$2&amp;":"&amp;dbP!$D$2),"&gt;="&amp;AW$6,INDIRECT($F$1&amp;dbP!$D$2&amp;":"&amp;dbP!$D$2),"&lt;="&amp;AW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X157" s="1">
        <f ca="1">SUMIFS(INDIRECT($F$1&amp;$F157&amp;":"&amp;$F157),INDIRECT($F$1&amp;dbP!$D$2&amp;":"&amp;dbP!$D$2),"&gt;="&amp;AX$6,INDIRECT($F$1&amp;dbP!$D$2&amp;":"&amp;dbP!$D$2),"&lt;="&amp;AX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Y157" s="1">
        <f ca="1">SUMIFS(INDIRECT($F$1&amp;$F157&amp;":"&amp;$F157),INDIRECT($F$1&amp;dbP!$D$2&amp;":"&amp;dbP!$D$2),"&gt;="&amp;AY$6,INDIRECT($F$1&amp;dbP!$D$2&amp;":"&amp;dbP!$D$2),"&lt;="&amp;AY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Z157" s="1">
        <f ca="1">SUMIFS(INDIRECT($F$1&amp;$F157&amp;":"&amp;$F157),INDIRECT($F$1&amp;dbP!$D$2&amp;":"&amp;dbP!$D$2),"&gt;="&amp;AZ$6,INDIRECT($F$1&amp;dbP!$D$2&amp;":"&amp;dbP!$D$2),"&lt;="&amp;AZ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BA157" s="1">
        <f ca="1">SUMIFS(INDIRECT($F$1&amp;$F157&amp;":"&amp;$F157),INDIRECT($F$1&amp;dbP!$D$2&amp;":"&amp;dbP!$D$2),"&gt;="&amp;BA$6,INDIRECT($F$1&amp;dbP!$D$2&amp;":"&amp;dbP!$D$2),"&lt;="&amp;BA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BB157" s="1">
        <f ca="1">SUMIFS(INDIRECT($F$1&amp;$F157&amp;":"&amp;$F157),INDIRECT($F$1&amp;dbP!$D$2&amp;":"&amp;dbP!$D$2),"&gt;="&amp;BB$6,INDIRECT($F$1&amp;dbP!$D$2&amp;":"&amp;dbP!$D$2),"&lt;="&amp;BB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BC157" s="1">
        <f ca="1">SUMIFS(INDIRECT($F$1&amp;$F157&amp;":"&amp;$F157),INDIRECT($F$1&amp;dbP!$D$2&amp;":"&amp;dbP!$D$2),"&gt;="&amp;BC$6,INDIRECT($F$1&amp;dbP!$D$2&amp;":"&amp;dbP!$D$2),"&lt;="&amp;BC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BD157" s="1">
        <f ca="1">SUMIFS(INDIRECT($F$1&amp;$F157&amp;":"&amp;$F157),INDIRECT($F$1&amp;dbP!$D$2&amp;":"&amp;dbP!$D$2),"&gt;="&amp;BD$6,INDIRECT($F$1&amp;dbP!$D$2&amp;":"&amp;dbP!$D$2),"&lt;="&amp;BD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BE157" s="1">
        <f ca="1">SUMIFS(INDIRECT($F$1&amp;$F157&amp;":"&amp;$F157),INDIRECT($F$1&amp;dbP!$D$2&amp;":"&amp;dbP!$D$2),"&gt;="&amp;BE$6,INDIRECT($F$1&amp;dbP!$D$2&amp;":"&amp;dbP!$D$2),"&lt;="&amp;BE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</row>
    <row r="158" spans="2:57" x14ac:dyDescent="0.3">
      <c r="B158" s="1">
        <f>MAX(B$120:B157)+1</f>
        <v>43</v>
      </c>
      <c r="D158" s="1" t="str">
        <f ca="1">INDIRECT($B$1&amp;Items!T$2&amp;$B158)</f>
        <v>CF(-)</v>
      </c>
      <c r="F158" s="1" t="str">
        <f ca="1">INDIRECT($B$1&amp;Items!P$2&amp;$B158)</f>
        <v>AA</v>
      </c>
      <c r="H158" s="13" t="str">
        <f ca="1">INDIRECT($B$1&amp;Items!M$2&amp;$B158)</f>
        <v>Оплаты себестоимостных затрат</v>
      </c>
      <c r="I158" s="13" t="str">
        <f ca="1">IF(INDIRECT($B$1&amp;Items!N$2&amp;$B158)="",H158,INDIRECT($B$1&amp;Items!N$2&amp;$B158))</f>
        <v>Оплаты расходов этапа-3 бизнес-процесса</v>
      </c>
      <c r="J158" s="1" t="str">
        <f ca="1">IF(INDIRECT($B$1&amp;Items!O$2&amp;$B158)="",IF(H158&lt;&gt;I158,"  "&amp;I158,I158),"    "&amp;INDIRECT($B$1&amp;Items!O$2&amp;$B158))</f>
        <v xml:space="preserve">    Производственные затраты-12</v>
      </c>
      <c r="S158" s="1">
        <f ca="1">SUM($U158:INDIRECT(ADDRESS(ROW(),SUMIFS($1:$1,$5:$5,MAX($5:$5)))))</f>
        <v>0</v>
      </c>
      <c r="V158" s="1">
        <f ca="1">SUMIFS(INDIRECT($F$1&amp;$F158&amp;":"&amp;$F158),INDIRECT($F$1&amp;dbP!$D$2&amp;":"&amp;dbP!$D$2),"&gt;="&amp;V$6,INDIRECT($F$1&amp;dbP!$D$2&amp;":"&amp;dbP!$D$2),"&lt;="&amp;V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W158" s="1">
        <f ca="1">SUMIFS(INDIRECT($F$1&amp;$F158&amp;":"&amp;$F158),INDIRECT($F$1&amp;dbP!$D$2&amp;":"&amp;dbP!$D$2),"&gt;="&amp;W$6,INDIRECT($F$1&amp;dbP!$D$2&amp;":"&amp;dbP!$D$2),"&lt;="&amp;W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X158" s="1">
        <f ca="1">SUMIFS(INDIRECT($F$1&amp;$F158&amp;":"&amp;$F158),INDIRECT($F$1&amp;dbP!$D$2&amp;":"&amp;dbP!$D$2),"&gt;="&amp;X$6,INDIRECT($F$1&amp;dbP!$D$2&amp;":"&amp;dbP!$D$2),"&lt;="&amp;X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Y158" s="1">
        <f ca="1">SUMIFS(INDIRECT($F$1&amp;$F158&amp;":"&amp;$F158),INDIRECT($F$1&amp;dbP!$D$2&amp;":"&amp;dbP!$D$2),"&gt;="&amp;Y$6,INDIRECT($F$1&amp;dbP!$D$2&amp;":"&amp;dbP!$D$2),"&lt;="&amp;Y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Z158" s="1">
        <f ca="1">SUMIFS(INDIRECT($F$1&amp;$F158&amp;":"&amp;$F158),INDIRECT($F$1&amp;dbP!$D$2&amp;":"&amp;dbP!$D$2),"&gt;="&amp;Z$6,INDIRECT($F$1&amp;dbP!$D$2&amp;":"&amp;dbP!$D$2),"&lt;="&amp;Z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A158" s="1">
        <f ca="1">SUMIFS(INDIRECT($F$1&amp;$F158&amp;":"&amp;$F158),INDIRECT($F$1&amp;dbP!$D$2&amp;":"&amp;dbP!$D$2),"&gt;="&amp;AA$6,INDIRECT($F$1&amp;dbP!$D$2&amp;":"&amp;dbP!$D$2),"&lt;="&amp;AA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B158" s="1">
        <f ca="1">SUMIFS(INDIRECT($F$1&amp;$F158&amp;":"&amp;$F158),INDIRECT($F$1&amp;dbP!$D$2&amp;":"&amp;dbP!$D$2),"&gt;="&amp;AB$6,INDIRECT($F$1&amp;dbP!$D$2&amp;":"&amp;dbP!$D$2),"&lt;="&amp;AB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C158" s="1">
        <f ca="1">SUMIFS(INDIRECT($F$1&amp;$F158&amp;":"&amp;$F158),INDIRECT($F$1&amp;dbP!$D$2&amp;":"&amp;dbP!$D$2),"&gt;="&amp;AC$6,INDIRECT($F$1&amp;dbP!$D$2&amp;":"&amp;dbP!$D$2),"&lt;="&amp;AC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D158" s="1">
        <f ca="1">SUMIFS(INDIRECT($F$1&amp;$F158&amp;":"&amp;$F158),INDIRECT($F$1&amp;dbP!$D$2&amp;":"&amp;dbP!$D$2),"&gt;="&amp;AD$6,INDIRECT($F$1&amp;dbP!$D$2&amp;":"&amp;dbP!$D$2),"&lt;="&amp;AD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E158" s="1">
        <f ca="1">SUMIFS(INDIRECT($F$1&amp;$F158&amp;":"&amp;$F158),INDIRECT($F$1&amp;dbP!$D$2&amp;":"&amp;dbP!$D$2),"&gt;="&amp;AE$6,INDIRECT($F$1&amp;dbP!$D$2&amp;":"&amp;dbP!$D$2),"&lt;="&amp;AE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F158" s="1">
        <f ca="1">SUMIFS(INDIRECT($F$1&amp;$F158&amp;":"&amp;$F158),INDIRECT($F$1&amp;dbP!$D$2&amp;":"&amp;dbP!$D$2),"&gt;="&amp;AF$6,INDIRECT($F$1&amp;dbP!$D$2&amp;":"&amp;dbP!$D$2),"&lt;="&amp;AF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G158" s="1">
        <f ca="1">SUMIFS(INDIRECT($F$1&amp;$F158&amp;":"&amp;$F158),INDIRECT($F$1&amp;dbP!$D$2&amp;":"&amp;dbP!$D$2),"&gt;="&amp;AG$6,INDIRECT($F$1&amp;dbP!$D$2&amp;":"&amp;dbP!$D$2),"&lt;="&amp;AG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H158" s="1">
        <f ca="1">SUMIFS(INDIRECT($F$1&amp;$F158&amp;":"&amp;$F158),INDIRECT($F$1&amp;dbP!$D$2&amp;":"&amp;dbP!$D$2),"&gt;="&amp;AH$6,INDIRECT($F$1&amp;dbP!$D$2&amp;":"&amp;dbP!$D$2),"&lt;="&amp;AH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I158" s="1">
        <f ca="1">SUMIFS(INDIRECT($F$1&amp;$F158&amp;":"&amp;$F158),INDIRECT($F$1&amp;dbP!$D$2&amp;":"&amp;dbP!$D$2),"&gt;="&amp;AI$6,INDIRECT($F$1&amp;dbP!$D$2&amp;":"&amp;dbP!$D$2),"&lt;="&amp;AI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J158" s="1">
        <f ca="1">SUMIFS(INDIRECT($F$1&amp;$F158&amp;":"&amp;$F158),INDIRECT($F$1&amp;dbP!$D$2&amp;":"&amp;dbP!$D$2),"&gt;="&amp;AJ$6,INDIRECT($F$1&amp;dbP!$D$2&amp;":"&amp;dbP!$D$2),"&lt;="&amp;AJ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K158" s="1">
        <f ca="1">SUMIFS(INDIRECT($F$1&amp;$F158&amp;":"&amp;$F158),INDIRECT($F$1&amp;dbP!$D$2&amp;":"&amp;dbP!$D$2),"&gt;="&amp;AK$6,INDIRECT($F$1&amp;dbP!$D$2&amp;":"&amp;dbP!$D$2),"&lt;="&amp;AK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L158" s="1">
        <f ca="1">SUMIFS(INDIRECT($F$1&amp;$F158&amp;":"&amp;$F158),INDIRECT($F$1&amp;dbP!$D$2&amp;":"&amp;dbP!$D$2),"&gt;="&amp;AL$6,INDIRECT($F$1&amp;dbP!$D$2&amp;":"&amp;dbP!$D$2),"&lt;="&amp;AL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M158" s="1">
        <f ca="1">SUMIFS(INDIRECT($F$1&amp;$F158&amp;":"&amp;$F158),INDIRECT($F$1&amp;dbP!$D$2&amp;":"&amp;dbP!$D$2),"&gt;="&amp;AM$6,INDIRECT($F$1&amp;dbP!$D$2&amp;":"&amp;dbP!$D$2),"&lt;="&amp;AM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N158" s="1">
        <f ca="1">SUMIFS(INDIRECT($F$1&amp;$F158&amp;":"&amp;$F158),INDIRECT($F$1&amp;dbP!$D$2&amp;":"&amp;dbP!$D$2),"&gt;="&amp;AN$6,INDIRECT($F$1&amp;dbP!$D$2&amp;":"&amp;dbP!$D$2),"&lt;="&amp;AN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O158" s="1">
        <f ca="1">SUMIFS(INDIRECT($F$1&amp;$F158&amp;":"&amp;$F158),INDIRECT($F$1&amp;dbP!$D$2&amp;":"&amp;dbP!$D$2),"&gt;="&amp;AO$6,INDIRECT($F$1&amp;dbP!$D$2&amp;":"&amp;dbP!$D$2),"&lt;="&amp;AO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P158" s="1">
        <f ca="1">SUMIFS(INDIRECT($F$1&amp;$F158&amp;":"&amp;$F158),INDIRECT($F$1&amp;dbP!$D$2&amp;":"&amp;dbP!$D$2),"&gt;="&amp;AP$6,INDIRECT($F$1&amp;dbP!$D$2&amp;":"&amp;dbP!$D$2),"&lt;="&amp;AP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Q158" s="1">
        <f ca="1">SUMIFS(INDIRECT($F$1&amp;$F158&amp;":"&amp;$F158),INDIRECT($F$1&amp;dbP!$D$2&amp;":"&amp;dbP!$D$2),"&gt;="&amp;AQ$6,INDIRECT($F$1&amp;dbP!$D$2&amp;":"&amp;dbP!$D$2),"&lt;="&amp;AQ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R158" s="1">
        <f ca="1">SUMIFS(INDIRECT($F$1&amp;$F158&amp;":"&amp;$F158),INDIRECT($F$1&amp;dbP!$D$2&amp;":"&amp;dbP!$D$2),"&gt;="&amp;AR$6,INDIRECT($F$1&amp;dbP!$D$2&amp;":"&amp;dbP!$D$2),"&lt;="&amp;AR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S158" s="1">
        <f ca="1">SUMIFS(INDIRECT($F$1&amp;$F158&amp;":"&amp;$F158),INDIRECT($F$1&amp;dbP!$D$2&amp;":"&amp;dbP!$D$2),"&gt;="&amp;AS$6,INDIRECT($F$1&amp;dbP!$D$2&amp;":"&amp;dbP!$D$2),"&lt;="&amp;AS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T158" s="1">
        <f ca="1">SUMIFS(INDIRECT($F$1&amp;$F158&amp;":"&amp;$F158),INDIRECT($F$1&amp;dbP!$D$2&amp;":"&amp;dbP!$D$2),"&gt;="&amp;AT$6,INDIRECT($F$1&amp;dbP!$D$2&amp;":"&amp;dbP!$D$2),"&lt;="&amp;AT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U158" s="1">
        <f ca="1">SUMIFS(INDIRECT($F$1&amp;$F158&amp;":"&amp;$F158),INDIRECT($F$1&amp;dbP!$D$2&amp;":"&amp;dbP!$D$2),"&gt;="&amp;AU$6,INDIRECT($F$1&amp;dbP!$D$2&amp;":"&amp;dbP!$D$2),"&lt;="&amp;AU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V158" s="1">
        <f ca="1">SUMIFS(INDIRECT($F$1&amp;$F158&amp;":"&amp;$F158),INDIRECT($F$1&amp;dbP!$D$2&amp;":"&amp;dbP!$D$2),"&gt;="&amp;AV$6,INDIRECT($F$1&amp;dbP!$D$2&amp;":"&amp;dbP!$D$2),"&lt;="&amp;AV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W158" s="1">
        <f ca="1">SUMIFS(INDIRECT($F$1&amp;$F158&amp;":"&amp;$F158),INDIRECT($F$1&amp;dbP!$D$2&amp;":"&amp;dbP!$D$2),"&gt;="&amp;AW$6,INDIRECT($F$1&amp;dbP!$D$2&amp;":"&amp;dbP!$D$2),"&lt;="&amp;AW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X158" s="1">
        <f ca="1">SUMIFS(INDIRECT($F$1&amp;$F158&amp;":"&amp;$F158),INDIRECT($F$1&amp;dbP!$D$2&amp;":"&amp;dbP!$D$2),"&gt;="&amp;AX$6,INDIRECT($F$1&amp;dbP!$D$2&amp;":"&amp;dbP!$D$2),"&lt;="&amp;AX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Y158" s="1">
        <f ca="1">SUMIFS(INDIRECT($F$1&amp;$F158&amp;":"&amp;$F158),INDIRECT($F$1&amp;dbP!$D$2&amp;":"&amp;dbP!$D$2),"&gt;="&amp;AY$6,INDIRECT($F$1&amp;dbP!$D$2&amp;":"&amp;dbP!$D$2),"&lt;="&amp;AY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Z158" s="1">
        <f ca="1">SUMIFS(INDIRECT($F$1&amp;$F158&amp;":"&amp;$F158),INDIRECT($F$1&amp;dbP!$D$2&amp;":"&amp;dbP!$D$2),"&gt;="&amp;AZ$6,INDIRECT($F$1&amp;dbP!$D$2&amp;":"&amp;dbP!$D$2),"&lt;="&amp;AZ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BA158" s="1">
        <f ca="1">SUMIFS(INDIRECT($F$1&amp;$F158&amp;":"&amp;$F158),INDIRECT($F$1&amp;dbP!$D$2&amp;":"&amp;dbP!$D$2),"&gt;="&amp;BA$6,INDIRECT($F$1&amp;dbP!$D$2&amp;":"&amp;dbP!$D$2),"&lt;="&amp;BA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BB158" s="1">
        <f ca="1">SUMIFS(INDIRECT($F$1&amp;$F158&amp;":"&amp;$F158),INDIRECT($F$1&amp;dbP!$D$2&amp;":"&amp;dbP!$D$2),"&gt;="&amp;BB$6,INDIRECT($F$1&amp;dbP!$D$2&amp;":"&amp;dbP!$D$2),"&lt;="&amp;BB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BC158" s="1">
        <f ca="1">SUMIFS(INDIRECT($F$1&amp;$F158&amp;":"&amp;$F158),INDIRECT($F$1&amp;dbP!$D$2&amp;":"&amp;dbP!$D$2),"&gt;="&amp;BC$6,INDIRECT($F$1&amp;dbP!$D$2&amp;":"&amp;dbP!$D$2),"&lt;="&amp;BC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BD158" s="1">
        <f ca="1">SUMIFS(INDIRECT($F$1&amp;$F158&amp;":"&amp;$F158),INDIRECT($F$1&amp;dbP!$D$2&amp;":"&amp;dbP!$D$2),"&gt;="&amp;BD$6,INDIRECT($F$1&amp;dbP!$D$2&amp;":"&amp;dbP!$D$2),"&lt;="&amp;BD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BE158" s="1">
        <f ca="1">SUMIFS(INDIRECT($F$1&amp;$F158&amp;":"&amp;$F158),INDIRECT($F$1&amp;dbP!$D$2&amp;":"&amp;dbP!$D$2),"&gt;="&amp;BE$6,INDIRECT($F$1&amp;dbP!$D$2&amp;":"&amp;dbP!$D$2),"&lt;="&amp;BE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</row>
    <row r="159" spans="2:57" x14ac:dyDescent="0.3">
      <c r="B159" s="1">
        <f>MAX(B$120:B158)+1</f>
        <v>44</v>
      </c>
      <c r="D159" s="1" t="str">
        <f ca="1">INDIRECT($B$1&amp;Items!T$2&amp;$B159)</f>
        <v>CF(-)</v>
      </c>
      <c r="F159" s="1" t="str">
        <f ca="1">INDIRECT($B$1&amp;Items!P$2&amp;$B159)</f>
        <v>AA</v>
      </c>
      <c r="H159" s="13" t="str">
        <f ca="1">INDIRECT($B$1&amp;Items!M$2&amp;$B159)</f>
        <v>Оплаты себестоимостных затрат</v>
      </c>
      <c r="I159" s="13" t="str">
        <f ca="1">IF(INDIRECT($B$1&amp;Items!N$2&amp;$B159)="",H159,INDIRECT($B$1&amp;Items!N$2&amp;$B159))</f>
        <v>Оплаты расходов этапа-3 бизнес-процесса</v>
      </c>
      <c r="J159" s="1" t="str">
        <f ca="1">IF(INDIRECT($B$1&amp;Items!O$2&amp;$B159)="",IF(H159&lt;&gt;I159,"  "&amp;I159,I159),"    "&amp;INDIRECT($B$1&amp;Items!O$2&amp;$B159))</f>
        <v xml:space="preserve">    Производственные затраты-13</v>
      </c>
      <c r="S159" s="1">
        <f ca="1">SUM($U159:INDIRECT(ADDRESS(ROW(),SUMIFS($1:$1,$5:$5,MAX($5:$5)))))</f>
        <v>780000</v>
      </c>
      <c r="V159" s="1">
        <f ca="1">SUMIFS(INDIRECT($F$1&amp;$F159&amp;":"&amp;$F159),INDIRECT($F$1&amp;dbP!$D$2&amp;":"&amp;dbP!$D$2),"&gt;="&amp;V$6,INDIRECT($F$1&amp;dbP!$D$2&amp;":"&amp;dbP!$D$2),"&lt;="&amp;V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W159" s="1">
        <f ca="1">SUMIFS(INDIRECT($F$1&amp;$F159&amp;":"&amp;$F159),INDIRECT($F$1&amp;dbP!$D$2&amp;":"&amp;dbP!$D$2),"&gt;="&amp;W$6,INDIRECT($F$1&amp;dbP!$D$2&amp;":"&amp;dbP!$D$2),"&lt;="&amp;W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X159" s="1">
        <f ca="1">SUMIFS(INDIRECT($F$1&amp;$F159&amp;":"&amp;$F159),INDIRECT($F$1&amp;dbP!$D$2&amp;":"&amp;dbP!$D$2),"&gt;="&amp;X$6,INDIRECT($F$1&amp;dbP!$D$2&amp;":"&amp;dbP!$D$2),"&lt;="&amp;X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780000</v>
      </c>
      <c r="Y159" s="1">
        <f ca="1">SUMIFS(INDIRECT($F$1&amp;$F159&amp;":"&amp;$F159),INDIRECT($F$1&amp;dbP!$D$2&amp;":"&amp;dbP!$D$2),"&gt;="&amp;Y$6,INDIRECT($F$1&amp;dbP!$D$2&amp;":"&amp;dbP!$D$2),"&lt;="&amp;Y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Z159" s="1">
        <f ca="1">SUMIFS(INDIRECT($F$1&amp;$F159&amp;":"&amp;$F159),INDIRECT($F$1&amp;dbP!$D$2&amp;":"&amp;dbP!$D$2),"&gt;="&amp;Z$6,INDIRECT($F$1&amp;dbP!$D$2&amp;":"&amp;dbP!$D$2),"&lt;="&amp;Z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A159" s="1">
        <f ca="1">SUMIFS(INDIRECT($F$1&amp;$F159&amp;":"&amp;$F159),INDIRECT($F$1&amp;dbP!$D$2&amp;":"&amp;dbP!$D$2),"&gt;="&amp;AA$6,INDIRECT($F$1&amp;dbP!$D$2&amp;":"&amp;dbP!$D$2),"&lt;="&amp;AA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B159" s="1">
        <f ca="1">SUMIFS(INDIRECT($F$1&amp;$F159&amp;":"&amp;$F159),INDIRECT($F$1&amp;dbP!$D$2&amp;":"&amp;dbP!$D$2),"&gt;="&amp;AB$6,INDIRECT($F$1&amp;dbP!$D$2&amp;":"&amp;dbP!$D$2),"&lt;="&amp;AB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C159" s="1">
        <f ca="1">SUMIFS(INDIRECT($F$1&amp;$F159&amp;":"&amp;$F159),INDIRECT($F$1&amp;dbP!$D$2&amp;":"&amp;dbP!$D$2),"&gt;="&amp;AC$6,INDIRECT($F$1&amp;dbP!$D$2&amp;":"&amp;dbP!$D$2),"&lt;="&amp;AC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D159" s="1">
        <f ca="1">SUMIFS(INDIRECT($F$1&amp;$F159&amp;":"&amp;$F159),INDIRECT($F$1&amp;dbP!$D$2&amp;":"&amp;dbP!$D$2),"&gt;="&amp;AD$6,INDIRECT($F$1&amp;dbP!$D$2&amp;":"&amp;dbP!$D$2),"&lt;="&amp;AD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E159" s="1">
        <f ca="1">SUMIFS(INDIRECT($F$1&amp;$F159&amp;":"&amp;$F159),INDIRECT($F$1&amp;dbP!$D$2&amp;":"&amp;dbP!$D$2),"&gt;="&amp;AE$6,INDIRECT($F$1&amp;dbP!$D$2&amp;":"&amp;dbP!$D$2),"&lt;="&amp;AE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F159" s="1">
        <f ca="1">SUMIFS(INDIRECT($F$1&amp;$F159&amp;":"&amp;$F159),INDIRECT($F$1&amp;dbP!$D$2&amp;":"&amp;dbP!$D$2),"&gt;="&amp;AF$6,INDIRECT($F$1&amp;dbP!$D$2&amp;":"&amp;dbP!$D$2),"&lt;="&amp;AF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G159" s="1">
        <f ca="1">SUMIFS(INDIRECT($F$1&amp;$F159&amp;":"&amp;$F159),INDIRECT($F$1&amp;dbP!$D$2&amp;":"&amp;dbP!$D$2),"&gt;="&amp;AG$6,INDIRECT($F$1&amp;dbP!$D$2&amp;":"&amp;dbP!$D$2),"&lt;="&amp;AG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H159" s="1">
        <f ca="1">SUMIFS(INDIRECT($F$1&amp;$F159&amp;":"&amp;$F159),INDIRECT($F$1&amp;dbP!$D$2&amp;":"&amp;dbP!$D$2),"&gt;="&amp;AH$6,INDIRECT($F$1&amp;dbP!$D$2&amp;":"&amp;dbP!$D$2),"&lt;="&amp;AH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I159" s="1">
        <f ca="1">SUMIFS(INDIRECT($F$1&amp;$F159&amp;":"&amp;$F159),INDIRECT($F$1&amp;dbP!$D$2&amp;":"&amp;dbP!$D$2),"&gt;="&amp;AI$6,INDIRECT($F$1&amp;dbP!$D$2&amp;":"&amp;dbP!$D$2),"&lt;="&amp;AI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J159" s="1">
        <f ca="1">SUMIFS(INDIRECT($F$1&amp;$F159&amp;":"&amp;$F159),INDIRECT($F$1&amp;dbP!$D$2&amp;":"&amp;dbP!$D$2),"&gt;="&amp;AJ$6,INDIRECT($F$1&amp;dbP!$D$2&amp;":"&amp;dbP!$D$2),"&lt;="&amp;AJ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K159" s="1">
        <f ca="1">SUMIFS(INDIRECT($F$1&amp;$F159&amp;":"&amp;$F159),INDIRECT($F$1&amp;dbP!$D$2&amp;":"&amp;dbP!$D$2),"&gt;="&amp;AK$6,INDIRECT($F$1&amp;dbP!$D$2&amp;":"&amp;dbP!$D$2),"&lt;="&amp;AK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L159" s="1">
        <f ca="1">SUMIFS(INDIRECT($F$1&amp;$F159&amp;":"&amp;$F159),INDIRECT($F$1&amp;dbP!$D$2&amp;":"&amp;dbP!$D$2),"&gt;="&amp;AL$6,INDIRECT($F$1&amp;dbP!$D$2&amp;":"&amp;dbP!$D$2),"&lt;="&amp;AL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M159" s="1">
        <f ca="1">SUMIFS(INDIRECT($F$1&amp;$F159&amp;":"&amp;$F159),INDIRECT($F$1&amp;dbP!$D$2&amp;":"&amp;dbP!$D$2),"&gt;="&amp;AM$6,INDIRECT($F$1&amp;dbP!$D$2&amp;":"&amp;dbP!$D$2),"&lt;="&amp;AM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N159" s="1">
        <f ca="1">SUMIFS(INDIRECT($F$1&amp;$F159&amp;":"&amp;$F159),INDIRECT($F$1&amp;dbP!$D$2&amp;":"&amp;dbP!$D$2),"&gt;="&amp;AN$6,INDIRECT($F$1&amp;dbP!$D$2&amp;":"&amp;dbP!$D$2),"&lt;="&amp;AN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O159" s="1">
        <f ca="1">SUMIFS(INDIRECT($F$1&amp;$F159&amp;":"&amp;$F159),INDIRECT($F$1&amp;dbP!$D$2&amp;":"&amp;dbP!$D$2),"&gt;="&amp;AO$6,INDIRECT($F$1&amp;dbP!$D$2&amp;":"&amp;dbP!$D$2),"&lt;="&amp;AO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P159" s="1">
        <f ca="1">SUMIFS(INDIRECT($F$1&amp;$F159&amp;":"&amp;$F159),INDIRECT($F$1&amp;dbP!$D$2&amp;":"&amp;dbP!$D$2),"&gt;="&amp;AP$6,INDIRECT($F$1&amp;dbP!$D$2&amp;":"&amp;dbP!$D$2),"&lt;="&amp;AP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Q159" s="1">
        <f ca="1">SUMIFS(INDIRECT($F$1&amp;$F159&amp;":"&amp;$F159),INDIRECT($F$1&amp;dbP!$D$2&amp;":"&amp;dbP!$D$2),"&gt;="&amp;AQ$6,INDIRECT($F$1&amp;dbP!$D$2&amp;":"&amp;dbP!$D$2),"&lt;="&amp;AQ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R159" s="1">
        <f ca="1">SUMIFS(INDIRECT($F$1&amp;$F159&amp;":"&amp;$F159),INDIRECT($F$1&amp;dbP!$D$2&amp;":"&amp;dbP!$D$2),"&gt;="&amp;AR$6,INDIRECT($F$1&amp;dbP!$D$2&amp;":"&amp;dbP!$D$2),"&lt;="&amp;AR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S159" s="1">
        <f ca="1">SUMIFS(INDIRECT($F$1&amp;$F159&amp;":"&amp;$F159),INDIRECT($F$1&amp;dbP!$D$2&amp;":"&amp;dbP!$D$2),"&gt;="&amp;AS$6,INDIRECT($F$1&amp;dbP!$D$2&amp;":"&amp;dbP!$D$2),"&lt;="&amp;AS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T159" s="1">
        <f ca="1">SUMIFS(INDIRECT($F$1&amp;$F159&amp;":"&amp;$F159),INDIRECT($F$1&amp;dbP!$D$2&amp;":"&amp;dbP!$D$2),"&gt;="&amp;AT$6,INDIRECT($F$1&amp;dbP!$D$2&amp;":"&amp;dbP!$D$2),"&lt;="&amp;AT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U159" s="1">
        <f ca="1">SUMIFS(INDIRECT($F$1&amp;$F159&amp;":"&amp;$F159),INDIRECT($F$1&amp;dbP!$D$2&amp;":"&amp;dbP!$D$2),"&gt;="&amp;AU$6,INDIRECT($F$1&amp;dbP!$D$2&amp;":"&amp;dbP!$D$2),"&lt;="&amp;AU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V159" s="1">
        <f ca="1">SUMIFS(INDIRECT($F$1&amp;$F159&amp;":"&amp;$F159),INDIRECT($F$1&amp;dbP!$D$2&amp;":"&amp;dbP!$D$2),"&gt;="&amp;AV$6,INDIRECT($F$1&amp;dbP!$D$2&amp;":"&amp;dbP!$D$2),"&lt;="&amp;AV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W159" s="1">
        <f ca="1">SUMIFS(INDIRECT($F$1&amp;$F159&amp;":"&amp;$F159),INDIRECT($F$1&amp;dbP!$D$2&amp;":"&amp;dbP!$D$2),"&gt;="&amp;AW$6,INDIRECT($F$1&amp;dbP!$D$2&amp;":"&amp;dbP!$D$2),"&lt;="&amp;AW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X159" s="1">
        <f ca="1">SUMIFS(INDIRECT($F$1&amp;$F159&amp;":"&amp;$F159),INDIRECT($F$1&amp;dbP!$D$2&amp;":"&amp;dbP!$D$2),"&gt;="&amp;AX$6,INDIRECT($F$1&amp;dbP!$D$2&amp;":"&amp;dbP!$D$2),"&lt;="&amp;AX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Y159" s="1">
        <f ca="1">SUMIFS(INDIRECT($F$1&amp;$F159&amp;":"&amp;$F159),INDIRECT($F$1&amp;dbP!$D$2&amp;":"&amp;dbP!$D$2),"&gt;="&amp;AY$6,INDIRECT($F$1&amp;dbP!$D$2&amp;":"&amp;dbP!$D$2),"&lt;="&amp;AY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Z159" s="1">
        <f ca="1">SUMIFS(INDIRECT($F$1&amp;$F159&amp;":"&amp;$F159),INDIRECT($F$1&amp;dbP!$D$2&amp;":"&amp;dbP!$D$2),"&gt;="&amp;AZ$6,INDIRECT($F$1&amp;dbP!$D$2&amp;":"&amp;dbP!$D$2),"&lt;="&amp;AZ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BA159" s="1">
        <f ca="1">SUMIFS(INDIRECT($F$1&amp;$F159&amp;":"&amp;$F159),INDIRECT($F$1&amp;dbP!$D$2&amp;":"&amp;dbP!$D$2),"&gt;="&amp;BA$6,INDIRECT($F$1&amp;dbP!$D$2&amp;":"&amp;dbP!$D$2),"&lt;="&amp;BA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BB159" s="1">
        <f ca="1">SUMIFS(INDIRECT($F$1&amp;$F159&amp;":"&amp;$F159),INDIRECT($F$1&amp;dbP!$D$2&amp;":"&amp;dbP!$D$2),"&gt;="&amp;BB$6,INDIRECT($F$1&amp;dbP!$D$2&amp;":"&amp;dbP!$D$2),"&lt;="&amp;BB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BC159" s="1">
        <f ca="1">SUMIFS(INDIRECT($F$1&amp;$F159&amp;":"&amp;$F159),INDIRECT($F$1&amp;dbP!$D$2&amp;":"&amp;dbP!$D$2),"&gt;="&amp;BC$6,INDIRECT($F$1&amp;dbP!$D$2&amp;":"&amp;dbP!$D$2),"&lt;="&amp;BC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BD159" s="1">
        <f ca="1">SUMIFS(INDIRECT($F$1&amp;$F159&amp;":"&amp;$F159),INDIRECT($F$1&amp;dbP!$D$2&amp;":"&amp;dbP!$D$2),"&gt;="&amp;BD$6,INDIRECT($F$1&amp;dbP!$D$2&amp;":"&amp;dbP!$D$2),"&lt;="&amp;BD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BE159" s="1">
        <f ca="1">SUMIFS(INDIRECT($F$1&amp;$F159&amp;":"&amp;$F159),INDIRECT($F$1&amp;dbP!$D$2&amp;":"&amp;dbP!$D$2),"&gt;="&amp;BE$6,INDIRECT($F$1&amp;dbP!$D$2&amp;":"&amp;dbP!$D$2),"&lt;="&amp;BE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</row>
    <row r="160" spans="2:57" x14ac:dyDescent="0.3">
      <c r="B160" s="1">
        <f>MAX(B$120:B159)+1</f>
        <v>45</v>
      </c>
      <c r="D160" s="1" t="str">
        <f ca="1">INDIRECT($B$1&amp;Items!T$2&amp;$B160)</f>
        <v>CF(-)</v>
      </c>
      <c r="F160" s="1" t="str">
        <f ca="1">INDIRECT($B$1&amp;Items!P$2&amp;$B160)</f>
        <v>AA</v>
      </c>
      <c r="H160" s="13" t="str">
        <f ca="1">INDIRECT($B$1&amp;Items!M$2&amp;$B160)</f>
        <v>Оплаты себестоимостных затрат</v>
      </c>
      <c r="I160" s="13" t="str">
        <f ca="1">IF(INDIRECT($B$1&amp;Items!N$2&amp;$B160)="",H160,INDIRECT($B$1&amp;Items!N$2&amp;$B160))</f>
        <v>Оплаты расходов этапа-3 бизнес-процесса</v>
      </c>
      <c r="J160" s="1" t="str">
        <f ca="1">IF(INDIRECT($B$1&amp;Items!O$2&amp;$B160)="",IF(H160&lt;&gt;I160,"  "&amp;I160,I160),"    "&amp;INDIRECT($B$1&amp;Items!O$2&amp;$B160))</f>
        <v xml:space="preserve">    Производственные затраты-14</v>
      </c>
      <c r="S160" s="1">
        <f ca="1">SUM($U160:INDIRECT(ADDRESS(ROW(),SUMIFS($1:$1,$5:$5,MAX($5:$5)))))</f>
        <v>0</v>
      </c>
      <c r="V160" s="1">
        <f ca="1">SUMIFS(INDIRECT($F$1&amp;$F160&amp;":"&amp;$F160),INDIRECT($F$1&amp;dbP!$D$2&amp;":"&amp;dbP!$D$2),"&gt;="&amp;V$6,INDIRECT($F$1&amp;dbP!$D$2&amp;":"&amp;dbP!$D$2),"&lt;="&amp;V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W160" s="1">
        <f ca="1">SUMIFS(INDIRECT($F$1&amp;$F160&amp;":"&amp;$F160),INDIRECT($F$1&amp;dbP!$D$2&amp;":"&amp;dbP!$D$2),"&gt;="&amp;W$6,INDIRECT($F$1&amp;dbP!$D$2&amp;":"&amp;dbP!$D$2),"&lt;="&amp;W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X160" s="1">
        <f ca="1">SUMIFS(INDIRECT($F$1&amp;$F160&amp;":"&amp;$F160),INDIRECT($F$1&amp;dbP!$D$2&amp;":"&amp;dbP!$D$2),"&gt;="&amp;X$6,INDIRECT($F$1&amp;dbP!$D$2&amp;":"&amp;dbP!$D$2),"&lt;="&amp;X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Y160" s="1">
        <f ca="1">SUMIFS(INDIRECT($F$1&amp;$F160&amp;":"&amp;$F160),INDIRECT($F$1&amp;dbP!$D$2&amp;":"&amp;dbP!$D$2),"&gt;="&amp;Y$6,INDIRECT($F$1&amp;dbP!$D$2&amp;":"&amp;dbP!$D$2),"&lt;="&amp;Y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Z160" s="1">
        <f ca="1">SUMIFS(INDIRECT($F$1&amp;$F160&amp;":"&amp;$F160),INDIRECT($F$1&amp;dbP!$D$2&amp;":"&amp;dbP!$D$2),"&gt;="&amp;Z$6,INDIRECT($F$1&amp;dbP!$D$2&amp;":"&amp;dbP!$D$2),"&lt;="&amp;Z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A160" s="1">
        <f ca="1">SUMIFS(INDIRECT($F$1&amp;$F160&amp;":"&amp;$F160),INDIRECT($F$1&amp;dbP!$D$2&amp;":"&amp;dbP!$D$2),"&gt;="&amp;AA$6,INDIRECT($F$1&amp;dbP!$D$2&amp;":"&amp;dbP!$D$2),"&lt;="&amp;AA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B160" s="1">
        <f ca="1">SUMIFS(INDIRECT($F$1&amp;$F160&amp;":"&amp;$F160),INDIRECT($F$1&amp;dbP!$D$2&amp;":"&amp;dbP!$D$2),"&gt;="&amp;AB$6,INDIRECT($F$1&amp;dbP!$D$2&amp;":"&amp;dbP!$D$2),"&lt;="&amp;AB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C160" s="1">
        <f ca="1">SUMIFS(INDIRECT($F$1&amp;$F160&amp;":"&amp;$F160),INDIRECT($F$1&amp;dbP!$D$2&amp;":"&amp;dbP!$D$2),"&gt;="&amp;AC$6,INDIRECT($F$1&amp;dbP!$D$2&amp;":"&amp;dbP!$D$2),"&lt;="&amp;AC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D160" s="1">
        <f ca="1">SUMIFS(INDIRECT($F$1&amp;$F160&amp;":"&amp;$F160),INDIRECT($F$1&amp;dbP!$D$2&amp;":"&amp;dbP!$D$2),"&gt;="&amp;AD$6,INDIRECT($F$1&amp;dbP!$D$2&amp;":"&amp;dbP!$D$2),"&lt;="&amp;AD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E160" s="1">
        <f ca="1">SUMIFS(INDIRECT($F$1&amp;$F160&amp;":"&amp;$F160),INDIRECT($F$1&amp;dbP!$D$2&amp;":"&amp;dbP!$D$2),"&gt;="&amp;AE$6,INDIRECT($F$1&amp;dbP!$D$2&amp;":"&amp;dbP!$D$2),"&lt;="&amp;AE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F160" s="1">
        <f ca="1">SUMIFS(INDIRECT($F$1&amp;$F160&amp;":"&amp;$F160),INDIRECT($F$1&amp;dbP!$D$2&amp;":"&amp;dbP!$D$2),"&gt;="&amp;AF$6,INDIRECT($F$1&amp;dbP!$D$2&amp;":"&amp;dbP!$D$2),"&lt;="&amp;AF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G160" s="1">
        <f ca="1">SUMIFS(INDIRECT($F$1&amp;$F160&amp;":"&amp;$F160),INDIRECT($F$1&amp;dbP!$D$2&amp;":"&amp;dbP!$D$2),"&gt;="&amp;AG$6,INDIRECT($F$1&amp;dbP!$D$2&amp;":"&amp;dbP!$D$2),"&lt;="&amp;AG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H160" s="1">
        <f ca="1">SUMIFS(INDIRECT($F$1&amp;$F160&amp;":"&amp;$F160),INDIRECT($F$1&amp;dbP!$D$2&amp;":"&amp;dbP!$D$2),"&gt;="&amp;AH$6,INDIRECT($F$1&amp;dbP!$D$2&amp;":"&amp;dbP!$D$2),"&lt;="&amp;AH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I160" s="1">
        <f ca="1">SUMIFS(INDIRECT($F$1&amp;$F160&amp;":"&amp;$F160),INDIRECT($F$1&amp;dbP!$D$2&amp;":"&amp;dbP!$D$2),"&gt;="&amp;AI$6,INDIRECT($F$1&amp;dbP!$D$2&amp;":"&amp;dbP!$D$2),"&lt;="&amp;AI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J160" s="1">
        <f ca="1">SUMIFS(INDIRECT($F$1&amp;$F160&amp;":"&amp;$F160),INDIRECT($F$1&amp;dbP!$D$2&amp;":"&amp;dbP!$D$2),"&gt;="&amp;AJ$6,INDIRECT($F$1&amp;dbP!$D$2&amp;":"&amp;dbP!$D$2),"&lt;="&amp;AJ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K160" s="1">
        <f ca="1">SUMIFS(INDIRECT($F$1&amp;$F160&amp;":"&amp;$F160),INDIRECT($F$1&amp;dbP!$D$2&amp;":"&amp;dbP!$D$2),"&gt;="&amp;AK$6,INDIRECT($F$1&amp;dbP!$D$2&amp;":"&amp;dbP!$D$2),"&lt;="&amp;AK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L160" s="1">
        <f ca="1">SUMIFS(INDIRECT($F$1&amp;$F160&amp;":"&amp;$F160),INDIRECT($F$1&amp;dbP!$D$2&amp;":"&amp;dbP!$D$2),"&gt;="&amp;AL$6,INDIRECT($F$1&amp;dbP!$D$2&amp;":"&amp;dbP!$D$2),"&lt;="&amp;AL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M160" s="1">
        <f ca="1">SUMIFS(INDIRECT($F$1&amp;$F160&amp;":"&amp;$F160),INDIRECT($F$1&amp;dbP!$D$2&amp;":"&amp;dbP!$D$2),"&gt;="&amp;AM$6,INDIRECT($F$1&amp;dbP!$D$2&amp;":"&amp;dbP!$D$2),"&lt;="&amp;AM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N160" s="1">
        <f ca="1">SUMIFS(INDIRECT($F$1&amp;$F160&amp;":"&amp;$F160),INDIRECT($F$1&amp;dbP!$D$2&amp;":"&amp;dbP!$D$2),"&gt;="&amp;AN$6,INDIRECT($F$1&amp;dbP!$D$2&amp;":"&amp;dbP!$D$2),"&lt;="&amp;AN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O160" s="1">
        <f ca="1">SUMIFS(INDIRECT($F$1&amp;$F160&amp;":"&amp;$F160),INDIRECT($F$1&amp;dbP!$D$2&amp;":"&amp;dbP!$D$2),"&gt;="&amp;AO$6,INDIRECT($F$1&amp;dbP!$D$2&amp;":"&amp;dbP!$D$2),"&lt;="&amp;AO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P160" s="1">
        <f ca="1">SUMIFS(INDIRECT($F$1&amp;$F160&amp;":"&amp;$F160),INDIRECT($F$1&amp;dbP!$D$2&amp;":"&amp;dbP!$D$2),"&gt;="&amp;AP$6,INDIRECT($F$1&amp;dbP!$D$2&amp;":"&amp;dbP!$D$2),"&lt;="&amp;AP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Q160" s="1">
        <f ca="1">SUMIFS(INDIRECT($F$1&amp;$F160&amp;":"&amp;$F160),INDIRECT($F$1&amp;dbP!$D$2&amp;":"&amp;dbP!$D$2),"&gt;="&amp;AQ$6,INDIRECT($F$1&amp;dbP!$D$2&amp;":"&amp;dbP!$D$2),"&lt;="&amp;AQ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R160" s="1">
        <f ca="1">SUMIFS(INDIRECT($F$1&amp;$F160&amp;":"&amp;$F160),INDIRECT($F$1&amp;dbP!$D$2&amp;":"&amp;dbP!$D$2),"&gt;="&amp;AR$6,INDIRECT($F$1&amp;dbP!$D$2&amp;":"&amp;dbP!$D$2),"&lt;="&amp;AR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S160" s="1">
        <f ca="1">SUMIFS(INDIRECT($F$1&amp;$F160&amp;":"&amp;$F160),INDIRECT($F$1&amp;dbP!$D$2&amp;":"&amp;dbP!$D$2),"&gt;="&amp;AS$6,INDIRECT($F$1&amp;dbP!$D$2&amp;":"&amp;dbP!$D$2),"&lt;="&amp;AS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T160" s="1">
        <f ca="1">SUMIFS(INDIRECT($F$1&amp;$F160&amp;":"&amp;$F160),INDIRECT($F$1&amp;dbP!$D$2&amp;":"&amp;dbP!$D$2),"&gt;="&amp;AT$6,INDIRECT($F$1&amp;dbP!$D$2&amp;":"&amp;dbP!$D$2),"&lt;="&amp;AT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U160" s="1">
        <f ca="1">SUMIFS(INDIRECT($F$1&amp;$F160&amp;":"&amp;$F160),INDIRECT($F$1&amp;dbP!$D$2&amp;":"&amp;dbP!$D$2),"&gt;="&amp;AU$6,INDIRECT($F$1&amp;dbP!$D$2&amp;":"&amp;dbP!$D$2),"&lt;="&amp;AU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V160" s="1">
        <f ca="1">SUMIFS(INDIRECT($F$1&amp;$F160&amp;":"&amp;$F160),INDIRECT($F$1&amp;dbP!$D$2&amp;":"&amp;dbP!$D$2),"&gt;="&amp;AV$6,INDIRECT($F$1&amp;dbP!$D$2&amp;":"&amp;dbP!$D$2),"&lt;="&amp;AV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W160" s="1">
        <f ca="1">SUMIFS(INDIRECT($F$1&amp;$F160&amp;":"&amp;$F160),INDIRECT($F$1&amp;dbP!$D$2&amp;":"&amp;dbP!$D$2),"&gt;="&amp;AW$6,INDIRECT($F$1&amp;dbP!$D$2&amp;":"&amp;dbP!$D$2),"&lt;="&amp;AW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X160" s="1">
        <f ca="1">SUMIFS(INDIRECT($F$1&amp;$F160&amp;":"&amp;$F160),INDIRECT($F$1&amp;dbP!$D$2&amp;":"&amp;dbP!$D$2),"&gt;="&amp;AX$6,INDIRECT($F$1&amp;dbP!$D$2&amp;":"&amp;dbP!$D$2),"&lt;="&amp;AX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Y160" s="1">
        <f ca="1">SUMIFS(INDIRECT($F$1&amp;$F160&amp;":"&amp;$F160),INDIRECT($F$1&amp;dbP!$D$2&amp;":"&amp;dbP!$D$2),"&gt;="&amp;AY$6,INDIRECT($F$1&amp;dbP!$D$2&amp;":"&amp;dbP!$D$2),"&lt;="&amp;AY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Z160" s="1">
        <f ca="1">SUMIFS(INDIRECT($F$1&amp;$F160&amp;":"&amp;$F160),INDIRECT($F$1&amp;dbP!$D$2&amp;":"&amp;dbP!$D$2),"&gt;="&amp;AZ$6,INDIRECT($F$1&amp;dbP!$D$2&amp;":"&amp;dbP!$D$2),"&lt;="&amp;AZ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BA160" s="1">
        <f ca="1">SUMIFS(INDIRECT($F$1&amp;$F160&amp;":"&amp;$F160),INDIRECT($F$1&amp;dbP!$D$2&amp;":"&amp;dbP!$D$2),"&gt;="&amp;BA$6,INDIRECT($F$1&amp;dbP!$D$2&amp;":"&amp;dbP!$D$2),"&lt;="&amp;BA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BB160" s="1">
        <f ca="1">SUMIFS(INDIRECT($F$1&amp;$F160&amp;":"&amp;$F160),INDIRECT($F$1&amp;dbP!$D$2&amp;":"&amp;dbP!$D$2),"&gt;="&amp;BB$6,INDIRECT($F$1&amp;dbP!$D$2&amp;":"&amp;dbP!$D$2),"&lt;="&amp;BB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BC160" s="1">
        <f ca="1">SUMIFS(INDIRECT($F$1&amp;$F160&amp;":"&amp;$F160),INDIRECT($F$1&amp;dbP!$D$2&amp;":"&amp;dbP!$D$2),"&gt;="&amp;BC$6,INDIRECT($F$1&amp;dbP!$D$2&amp;":"&amp;dbP!$D$2),"&lt;="&amp;BC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BD160" s="1">
        <f ca="1">SUMIFS(INDIRECT($F$1&amp;$F160&amp;":"&amp;$F160),INDIRECT($F$1&amp;dbP!$D$2&amp;":"&amp;dbP!$D$2),"&gt;="&amp;BD$6,INDIRECT($F$1&amp;dbP!$D$2&amp;":"&amp;dbP!$D$2),"&lt;="&amp;BD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BE160" s="1">
        <f ca="1">SUMIFS(INDIRECT($F$1&amp;$F160&amp;":"&amp;$F160),INDIRECT($F$1&amp;dbP!$D$2&amp;":"&amp;dbP!$D$2),"&gt;="&amp;BE$6,INDIRECT($F$1&amp;dbP!$D$2&amp;":"&amp;dbP!$D$2),"&lt;="&amp;BE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</row>
    <row r="161" spans="2:57" x14ac:dyDescent="0.3">
      <c r="B161" s="1">
        <f>MAX(B$120:B160)+1</f>
        <v>46</v>
      </c>
      <c r="D161" s="1" t="str">
        <f ca="1">INDIRECT($B$1&amp;Items!T$2&amp;$B161)</f>
        <v>CF(-)</v>
      </c>
      <c r="F161" s="1" t="str">
        <f ca="1">INDIRECT($B$1&amp;Items!P$2&amp;$B161)</f>
        <v>AA</v>
      </c>
      <c r="H161" s="13" t="str">
        <f ca="1">INDIRECT($B$1&amp;Items!M$2&amp;$B161)</f>
        <v>Оплаты себестоимостных затрат</v>
      </c>
      <c r="I161" s="13" t="str">
        <f ca="1">IF(INDIRECT($B$1&amp;Items!N$2&amp;$B161)="",H161,INDIRECT($B$1&amp;Items!N$2&amp;$B161))</f>
        <v>Оплаты расходов этапа-3 бизнес-процесса</v>
      </c>
      <c r="J161" s="1" t="str">
        <f ca="1">IF(INDIRECT($B$1&amp;Items!O$2&amp;$B161)="",IF(H161&lt;&gt;I161,"  "&amp;I161,I161),"    "&amp;INDIRECT($B$1&amp;Items!O$2&amp;$B161))</f>
        <v xml:space="preserve">    Производственные затраты-15</v>
      </c>
      <c r="S161" s="1">
        <f ca="1">SUM($U161:INDIRECT(ADDRESS(ROW(),SUMIFS($1:$1,$5:$5,MAX($5:$5)))))</f>
        <v>477349.47000000003</v>
      </c>
      <c r="V161" s="1">
        <f ca="1">SUMIFS(INDIRECT($F$1&amp;$F161&amp;":"&amp;$F161),INDIRECT($F$1&amp;dbP!$D$2&amp;":"&amp;dbP!$D$2),"&gt;="&amp;V$6,INDIRECT($F$1&amp;dbP!$D$2&amp;":"&amp;dbP!$D$2),"&lt;="&amp;V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W161" s="1">
        <f ca="1">SUMIFS(INDIRECT($F$1&amp;$F161&amp;":"&amp;$F161),INDIRECT($F$1&amp;dbP!$D$2&amp;":"&amp;dbP!$D$2),"&gt;="&amp;W$6,INDIRECT($F$1&amp;dbP!$D$2&amp;":"&amp;dbP!$D$2),"&lt;="&amp;W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X161" s="1">
        <f ca="1">SUMIFS(INDIRECT($F$1&amp;$F161&amp;":"&amp;$F161),INDIRECT($F$1&amp;dbP!$D$2&amp;":"&amp;dbP!$D$2),"&gt;="&amp;X$6,INDIRECT($F$1&amp;dbP!$D$2&amp;":"&amp;dbP!$D$2),"&lt;="&amp;X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Y161" s="1">
        <f ca="1">SUMIFS(INDIRECT($F$1&amp;$F161&amp;":"&amp;$F161),INDIRECT($F$1&amp;dbP!$D$2&amp;":"&amp;dbP!$D$2),"&gt;="&amp;Y$6,INDIRECT($F$1&amp;dbP!$D$2&amp;":"&amp;dbP!$D$2),"&lt;="&amp;Y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Z161" s="1">
        <f ca="1">SUMIFS(INDIRECT($F$1&amp;$F161&amp;":"&amp;$F161),INDIRECT($F$1&amp;dbP!$D$2&amp;":"&amp;dbP!$D$2),"&gt;="&amp;Z$6,INDIRECT($F$1&amp;dbP!$D$2&amp;":"&amp;dbP!$D$2),"&lt;="&amp;Z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477349.47000000003</v>
      </c>
      <c r="AA161" s="1">
        <f ca="1">SUMIFS(INDIRECT($F$1&amp;$F161&amp;":"&amp;$F161),INDIRECT($F$1&amp;dbP!$D$2&amp;":"&amp;dbP!$D$2),"&gt;="&amp;AA$6,INDIRECT($F$1&amp;dbP!$D$2&amp;":"&amp;dbP!$D$2),"&lt;="&amp;AA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B161" s="1">
        <f ca="1">SUMIFS(INDIRECT($F$1&amp;$F161&amp;":"&amp;$F161),INDIRECT($F$1&amp;dbP!$D$2&amp;":"&amp;dbP!$D$2),"&gt;="&amp;AB$6,INDIRECT($F$1&amp;dbP!$D$2&amp;":"&amp;dbP!$D$2),"&lt;="&amp;AB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C161" s="1">
        <f ca="1">SUMIFS(INDIRECT($F$1&amp;$F161&amp;":"&amp;$F161),INDIRECT($F$1&amp;dbP!$D$2&amp;":"&amp;dbP!$D$2),"&gt;="&amp;AC$6,INDIRECT($F$1&amp;dbP!$D$2&amp;":"&amp;dbP!$D$2),"&lt;="&amp;AC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D161" s="1">
        <f ca="1">SUMIFS(INDIRECT($F$1&amp;$F161&amp;":"&amp;$F161),INDIRECT($F$1&amp;dbP!$D$2&amp;":"&amp;dbP!$D$2),"&gt;="&amp;AD$6,INDIRECT($F$1&amp;dbP!$D$2&amp;":"&amp;dbP!$D$2),"&lt;="&amp;AD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E161" s="1">
        <f ca="1">SUMIFS(INDIRECT($F$1&amp;$F161&amp;":"&amp;$F161),INDIRECT($F$1&amp;dbP!$D$2&amp;":"&amp;dbP!$D$2),"&gt;="&amp;AE$6,INDIRECT($F$1&amp;dbP!$D$2&amp;":"&amp;dbP!$D$2),"&lt;="&amp;AE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F161" s="1">
        <f ca="1">SUMIFS(INDIRECT($F$1&amp;$F161&amp;":"&amp;$F161),INDIRECT($F$1&amp;dbP!$D$2&amp;":"&amp;dbP!$D$2),"&gt;="&amp;AF$6,INDIRECT($F$1&amp;dbP!$D$2&amp;":"&amp;dbP!$D$2),"&lt;="&amp;AF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G161" s="1">
        <f ca="1">SUMIFS(INDIRECT($F$1&amp;$F161&amp;":"&amp;$F161),INDIRECT($F$1&amp;dbP!$D$2&amp;":"&amp;dbP!$D$2),"&gt;="&amp;AG$6,INDIRECT($F$1&amp;dbP!$D$2&amp;":"&amp;dbP!$D$2),"&lt;="&amp;AG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H161" s="1">
        <f ca="1">SUMIFS(INDIRECT($F$1&amp;$F161&amp;":"&amp;$F161),INDIRECT($F$1&amp;dbP!$D$2&amp;":"&amp;dbP!$D$2),"&gt;="&amp;AH$6,INDIRECT($F$1&amp;dbP!$D$2&amp;":"&amp;dbP!$D$2),"&lt;="&amp;AH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I161" s="1">
        <f ca="1">SUMIFS(INDIRECT($F$1&amp;$F161&amp;":"&amp;$F161),INDIRECT($F$1&amp;dbP!$D$2&amp;":"&amp;dbP!$D$2),"&gt;="&amp;AI$6,INDIRECT($F$1&amp;dbP!$D$2&amp;":"&amp;dbP!$D$2),"&lt;="&amp;AI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J161" s="1">
        <f ca="1">SUMIFS(INDIRECT($F$1&amp;$F161&amp;":"&amp;$F161),INDIRECT($F$1&amp;dbP!$D$2&amp;":"&amp;dbP!$D$2),"&gt;="&amp;AJ$6,INDIRECT($F$1&amp;dbP!$D$2&amp;":"&amp;dbP!$D$2),"&lt;="&amp;AJ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K161" s="1">
        <f ca="1">SUMIFS(INDIRECT($F$1&amp;$F161&amp;":"&amp;$F161),INDIRECT($F$1&amp;dbP!$D$2&amp;":"&amp;dbP!$D$2),"&gt;="&amp;AK$6,INDIRECT($F$1&amp;dbP!$D$2&amp;":"&amp;dbP!$D$2),"&lt;="&amp;AK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L161" s="1">
        <f ca="1">SUMIFS(INDIRECT($F$1&amp;$F161&amp;":"&amp;$F161),INDIRECT($F$1&amp;dbP!$D$2&amp;":"&amp;dbP!$D$2),"&gt;="&amp;AL$6,INDIRECT($F$1&amp;dbP!$D$2&amp;":"&amp;dbP!$D$2),"&lt;="&amp;AL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M161" s="1">
        <f ca="1">SUMIFS(INDIRECT($F$1&amp;$F161&amp;":"&amp;$F161),INDIRECT($F$1&amp;dbP!$D$2&amp;":"&amp;dbP!$D$2),"&gt;="&amp;AM$6,INDIRECT($F$1&amp;dbP!$D$2&amp;":"&amp;dbP!$D$2),"&lt;="&amp;AM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N161" s="1">
        <f ca="1">SUMIFS(INDIRECT($F$1&amp;$F161&amp;":"&amp;$F161),INDIRECT($F$1&amp;dbP!$D$2&amp;":"&amp;dbP!$D$2),"&gt;="&amp;AN$6,INDIRECT($F$1&amp;dbP!$D$2&amp;":"&amp;dbP!$D$2),"&lt;="&amp;AN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O161" s="1">
        <f ca="1">SUMIFS(INDIRECT($F$1&amp;$F161&amp;":"&amp;$F161),INDIRECT($F$1&amp;dbP!$D$2&amp;":"&amp;dbP!$D$2),"&gt;="&amp;AO$6,INDIRECT($F$1&amp;dbP!$D$2&amp;":"&amp;dbP!$D$2),"&lt;="&amp;AO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P161" s="1">
        <f ca="1">SUMIFS(INDIRECT($F$1&amp;$F161&amp;":"&amp;$F161),INDIRECT($F$1&amp;dbP!$D$2&amp;":"&amp;dbP!$D$2),"&gt;="&amp;AP$6,INDIRECT($F$1&amp;dbP!$D$2&amp;":"&amp;dbP!$D$2),"&lt;="&amp;AP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Q161" s="1">
        <f ca="1">SUMIFS(INDIRECT($F$1&amp;$F161&amp;":"&amp;$F161),INDIRECT($F$1&amp;dbP!$D$2&amp;":"&amp;dbP!$D$2),"&gt;="&amp;AQ$6,INDIRECT($F$1&amp;dbP!$D$2&amp;":"&amp;dbP!$D$2),"&lt;="&amp;AQ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R161" s="1">
        <f ca="1">SUMIFS(INDIRECT($F$1&amp;$F161&amp;":"&amp;$F161),INDIRECT($F$1&amp;dbP!$D$2&amp;":"&amp;dbP!$D$2),"&gt;="&amp;AR$6,INDIRECT($F$1&amp;dbP!$D$2&amp;":"&amp;dbP!$D$2),"&lt;="&amp;AR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S161" s="1">
        <f ca="1">SUMIFS(INDIRECT($F$1&amp;$F161&amp;":"&amp;$F161),INDIRECT($F$1&amp;dbP!$D$2&amp;":"&amp;dbP!$D$2),"&gt;="&amp;AS$6,INDIRECT($F$1&amp;dbP!$D$2&amp;":"&amp;dbP!$D$2),"&lt;="&amp;AS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T161" s="1">
        <f ca="1">SUMIFS(INDIRECT($F$1&amp;$F161&amp;":"&amp;$F161),INDIRECT($F$1&amp;dbP!$D$2&amp;":"&amp;dbP!$D$2),"&gt;="&amp;AT$6,INDIRECT($F$1&amp;dbP!$D$2&amp;":"&amp;dbP!$D$2),"&lt;="&amp;AT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U161" s="1">
        <f ca="1">SUMIFS(INDIRECT($F$1&amp;$F161&amp;":"&amp;$F161),INDIRECT($F$1&amp;dbP!$D$2&amp;":"&amp;dbP!$D$2),"&gt;="&amp;AU$6,INDIRECT($F$1&amp;dbP!$D$2&amp;":"&amp;dbP!$D$2),"&lt;="&amp;AU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V161" s="1">
        <f ca="1">SUMIFS(INDIRECT($F$1&amp;$F161&amp;":"&amp;$F161),INDIRECT($F$1&amp;dbP!$D$2&amp;":"&amp;dbP!$D$2),"&gt;="&amp;AV$6,INDIRECT($F$1&amp;dbP!$D$2&amp;":"&amp;dbP!$D$2),"&lt;="&amp;AV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W161" s="1">
        <f ca="1">SUMIFS(INDIRECT($F$1&amp;$F161&amp;":"&amp;$F161),INDIRECT($F$1&amp;dbP!$D$2&amp;":"&amp;dbP!$D$2),"&gt;="&amp;AW$6,INDIRECT($F$1&amp;dbP!$D$2&amp;":"&amp;dbP!$D$2),"&lt;="&amp;AW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X161" s="1">
        <f ca="1">SUMIFS(INDIRECT($F$1&amp;$F161&amp;":"&amp;$F161),INDIRECT($F$1&amp;dbP!$D$2&amp;":"&amp;dbP!$D$2),"&gt;="&amp;AX$6,INDIRECT($F$1&amp;dbP!$D$2&amp;":"&amp;dbP!$D$2),"&lt;="&amp;AX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Y161" s="1">
        <f ca="1">SUMIFS(INDIRECT($F$1&amp;$F161&amp;":"&amp;$F161),INDIRECT($F$1&amp;dbP!$D$2&amp;":"&amp;dbP!$D$2),"&gt;="&amp;AY$6,INDIRECT($F$1&amp;dbP!$D$2&amp;":"&amp;dbP!$D$2),"&lt;="&amp;AY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Z161" s="1">
        <f ca="1">SUMIFS(INDIRECT($F$1&amp;$F161&amp;":"&amp;$F161),INDIRECT($F$1&amp;dbP!$D$2&amp;":"&amp;dbP!$D$2),"&gt;="&amp;AZ$6,INDIRECT($F$1&amp;dbP!$D$2&amp;":"&amp;dbP!$D$2),"&lt;="&amp;AZ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BA161" s="1">
        <f ca="1">SUMIFS(INDIRECT($F$1&amp;$F161&amp;":"&amp;$F161),INDIRECT($F$1&amp;dbP!$D$2&amp;":"&amp;dbP!$D$2),"&gt;="&amp;BA$6,INDIRECT($F$1&amp;dbP!$D$2&amp;":"&amp;dbP!$D$2),"&lt;="&amp;BA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BB161" s="1">
        <f ca="1">SUMIFS(INDIRECT($F$1&amp;$F161&amp;":"&amp;$F161),INDIRECT($F$1&amp;dbP!$D$2&amp;":"&amp;dbP!$D$2),"&gt;="&amp;BB$6,INDIRECT($F$1&amp;dbP!$D$2&amp;":"&amp;dbP!$D$2),"&lt;="&amp;BB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BC161" s="1">
        <f ca="1">SUMIFS(INDIRECT($F$1&amp;$F161&amp;":"&amp;$F161),INDIRECT($F$1&amp;dbP!$D$2&amp;":"&amp;dbP!$D$2),"&gt;="&amp;BC$6,INDIRECT($F$1&amp;dbP!$D$2&amp;":"&amp;dbP!$D$2),"&lt;="&amp;BC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BD161" s="1">
        <f ca="1">SUMIFS(INDIRECT($F$1&amp;$F161&amp;":"&amp;$F161),INDIRECT($F$1&amp;dbP!$D$2&amp;":"&amp;dbP!$D$2),"&gt;="&amp;BD$6,INDIRECT($F$1&amp;dbP!$D$2&amp;":"&amp;dbP!$D$2),"&lt;="&amp;BD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BE161" s="1">
        <f ca="1">SUMIFS(INDIRECT($F$1&amp;$F161&amp;":"&amp;$F161),INDIRECT($F$1&amp;dbP!$D$2&amp;":"&amp;dbP!$D$2),"&gt;="&amp;BE$6,INDIRECT($F$1&amp;dbP!$D$2&amp;":"&amp;dbP!$D$2),"&lt;="&amp;BE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</row>
    <row r="162" spans="2:57" x14ac:dyDescent="0.3">
      <c r="B162" s="1">
        <f>MAX(B$120:B161)+1</f>
        <v>47</v>
      </c>
      <c r="D162" s="1" t="str">
        <f ca="1">INDIRECT($B$1&amp;Items!T$2&amp;$B162)</f>
        <v>CF(-)</v>
      </c>
      <c r="F162" s="1" t="str">
        <f ca="1">INDIRECT($B$1&amp;Items!P$2&amp;$B162)</f>
        <v>AA</v>
      </c>
      <c r="H162" s="13" t="str">
        <f ca="1">INDIRECT($B$1&amp;Items!M$2&amp;$B162)</f>
        <v>Оплаты себестоимостных затрат</v>
      </c>
      <c r="I162" s="13" t="str">
        <f ca="1">IF(INDIRECT($B$1&amp;Items!N$2&amp;$B162)="",H162,INDIRECT($B$1&amp;Items!N$2&amp;$B162))</f>
        <v>Оплаты расходов этапа-3 бизнес-процесса</v>
      </c>
      <c r="J162" s="1" t="str">
        <f ca="1">IF(INDIRECT($B$1&amp;Items!O$2&amp;$B162)="",IF(H162&lt;&gt;I162,"  "&amp;I162,I162),"    "&amp;INDIRECT($B$1&amp;Items!O$2&amp;$B162))</f>
        <v xml:space="preserve">    Производственные затраты-16</v>
      </c>
      <c r="S162" s="1">
        <f ca="1">SUM($U162:INDIRECT(ADDRESS(ROW(),SUMIFS($1:$1,$5:$5,MAX($5:$5)))))</f>
        <v>0</v>
      </c>
      <c r="V162" s="1">
        <f ca="1">SUMIFS(INDIRECT($F$1&amp;$F162&amp;":"&amp;$F162),INDIRECT($F$1&amp;dbP!$D$2&amp;":"&amp;dbP!$D$2),"&gt;="&amp;V$6,INDIRECT($F$1&amp;dbP!$D$2&amp;":"&amp;dbP!$D$2),"&lt;="&amp;V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W162" s="1">
        <f ca="1">SUMIFS(INDIRECT($F$1&amp;$F162&amp;":"&amp;$F162),INDIRECT($F$1&amp;dbP!$D$2&amp;":"&amp;dbP!$D$2),"&gt;="&amp;W$6,INDIRECT($F$1&amp;dbP!$D$2&amp;":"&amp;dbP!$D$2),"&lt;="&amp;W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X162" s="1">
        <f ca="1">SUMIFS(INDIRECT($F$1&amp;$F162&amp;":"&amp;$F162),INDIRECT($F$1&amp;dbP!$D$2&amp;":"&amp;dbP!$D$2),"&gt;="&amp;X$6,INDIRECT($F$1&amp;dbP!$D$2&amp;":"&amp;dbP!$D$2),"&lt;="&amp;X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Y162" s="1">
        <f ca="1">SUMIFS(INDIRECT($F$1&amp;$F162&amp;":"&amp;$F162),INDIRECT($F$1&amp;dbP!$D$2&amp;":"&amp;dbP!$D$2),"&gt;="&amp;Y$6,INDIRECT($F$1&amp;dbP!$D$2&amp;":"&amp;dbP!$D$2),"&lt;="&amp;Y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Z162" s="1">
        <f ca="1">SUMIFS(INDIRECT($F$1&amp;$F162&amp;":"&amp;$F162),INDIRECT($F$1&amp;dbP!$D$2&amp;":"&amp;dbP!$D$2),"&gt;="&amp;Z$6,INDIRECT($F$1&amp;dbP!$D$2&amp;":"&amp;dbP!$D$2),"&lt;="&amp;Z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A162" s="1">
        <f ca="1">SUMIFS(INDIRECT($F$1&amp;$F162&amp;":"&amp;$F162),INDIRECT($F$1&amp;dbP!$D$2&amp;":"&amp;dbP!$D$2),"&gt;="&amp;AA$6,INDIRECT($F$1&amp;dbP!$D$2&amp;":"&amp;dbP!$D$2),"&lt;="&amp;AA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B162" s="1">
        <f ca="1">SUMIFS(INDIRECT($F$1&amp;$F162&amp;":"&amp;$F162),INDIRECT($F$1&amp;dbP!$D$2&amp;":"&amp;dbP!$D$2),"&gt;="&amp;AB$6,INDIRECT($F$1&amp;dbP!$D$2&amp;":"&amp;dbP!$D$2),"&lt;="&amp;AB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C162" s="1">
        <f ca="1">SUMIFS(INDIRECT($F$1&amp;$F162&amp;":"&amp;$F162),INDIRECT($F$1&amp;dbP!$D$2&amp;":"&amp;dbP!$D$2),"&gt;="&amp;AC$6,INDIRECT($F$1&amp;dbP!$D$2&amp;":"&amp;dbP!$D$2),"&lt;="&amp;AC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D162" s="1">
        <f ca="1">SUMIFS(INDIRECT($F$1&amp;$F162&amp;":"&amp;$F162),INDIRECT($F$1&amp;dbP!$D$2&amp;":"&amp;dbP!$D$2),"&gt;="&amp;AD$6,INDIRECT($F$1&amp;dbP!$D$2&amp;":"&amp;dbP!$D$2),"&lt;="&amp;AD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E162" s="1">
        <f ca="1">SUMIFS(INDIRECT($F$1&amp;$F162&amp;":"&amp;$F162),INDIRECT($F$1&amp;dbP!$D$2&amp;":"&amp;dbP!$D$2),"&gt;="&amp;AE$6,INDIRECT($F$1&amp;dbP!$D$2&amp;":"&amp;dbP!$D$2),"&lt;="&amp;AE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F162" s="1">
        <f ca="1">SUMIFS(INDIRECT($F$1&amp;$F162&amp;":"&amp;$F162),INDIRECT($F$1&amp;dbP!$D$2&amp;":"&amp;dbP!$D$2),"&gt;="&amp;AF$6,INDIRECT($F$1&amp;dbP!$D$2&amp;":"&amp;dbP!$D$2),"&lt;="&amp;AF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G162" s="1">
        <f ca="1">SUMIFS(INDIRECT($F$1&amp;$F162&amp;":"&amp;$F162),INDIRECT($F$1&amp;dbP!$D$2&amp;":"&amp;dbP!$D$2),"&gt;="&amp;AG$6,INDIRECT($F$1&amp;dbP!$D$2&amp;":"&amp;dbP!$D$2),"&lt;="&amp;AG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H162" s="1">
        <f ca="1">SUMIFS(INDIRECT($F$1&amp;$F162&amp;":"&amp;$F162),INDIRECT($F$1&amp;dbP!$D$2&amp;":"&amp;dbP!$D$2),"&gt;="&amp;AH$6,INDIRECT($F$1&amp;dbP!$D$2&amp;":"&amp;dbP!$D$2),"&lt;="&amp;AH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I162" s="1">
        <f ca="1">SUMIFS(INDIRECT($F$1&amp;$F162&amp;":"&amp;$F162),INDIRECT($F$1&amp;dbP!$D$2&amp;":"&amp;dbP!$D$2),"&gt;="&amp;AI$6,INDIRECT($F$1&amp;dbP!$D$2&amp;":"&amp;dbP!$D$2),"&lt;="&amp;AI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J162" s="1">
        <f ca="1">SUMIFS(INDIRECT($F$1&amp;$F162&amp;":"&amp;$F162),INDIRECT($F$1&amp;dbP!$D$2&amp;":"&amp;dbP!$D$2),"&gt;="&amp;AJ$6,INDIRECT($F$1&amp;dbP!$D$2&amp;":"&amp;dbP!$D$2),"&lt;="&amp;AJ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K162" s="1">
        <f ca="1">SUMIFS(INDIRECT($F$1&amp;$F162&amp;":"&amp;$F162),INDIRECT($F$1&amp;dbP!$D$2&amp;":"&amp;dbP!$D$2),"&gt;="&amp;AK$6,INDIRECT($F$1&amp;dbP!$D$2&amp;":"&amp;dbP!$D$2),"&lt;="&amp;AK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L162" s="1">
        <f ca="1">SUMIFS(INDIRECT($F$1&amp;$F162&amp;":"&amp;$F162),INDIRECT($F$1&amp;dbP!$D$2&amp;":"&amp;dbP!$D$2),"&gt;="&amp;AL$6,INDIRECT($F$1&amp;dbP!$D$2&amp;":"&amp;dbP!$D$2),"&lt;="&amp;AL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M162" s="1">
        <f ca="1">SUMIFS(INDIRECT($F$1&amp;$F162&amp;":"&amp;$F162),INDIRECT($F$1&amp;dbP!$D$2&amp;":"&amp;dbP!$D$2),"&gt;="&amp;AM$6,INDIRECT($F$1&amp;dbP!$D$2&amp;":"&amp;dbP!$D$2),"&lt;="&amp;AM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N162" s="1">
        <f ca="1">SUMIFS(INDIRECT($F$1&amp;$F162&amp;":"&amp;$F162),INDIRECT($F$1&amp;dbP!$D$2&amp;":"&amp;dbP!$D$2),"&gt;="&amp;AN$6,INDIRECT($F$1&amp;dbP!$D$2&amp;":"&amp;dbP!$D$2),"&lt;="&amp;AN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O162" s="1">
        <f ca="1">SUMIFS(INDIRECT($F$1&amp;$F162&amp;":"&amp;$F162),INDIRECT($F$1&amp;dbP!$D$2&amp;":"&amp;dbP!$D$2),"&gt;="&amp;AO$6,INDIRECT($F$1&amp;dbP!$D$2&amp;":"&amp;dbP!$D$2),"&lt;="&amp;AO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P162" s="1">
        <f ca="1">SUMIFS(INDIRECT($F$1&amp;$F162&amp;":"&amp;$F162),INDIRECT($F$1&amp;dbP!$D$2&amp;":"&amp;dbP!$D$2),"&gt;="&amp;AP$6,INDIRECT($F$1&amp;dbP!$D$2&amp;":"&amp;dbP!$D$2),"&lt;="&amp;AP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Q162" s="1">
        <f ca="1">SUMIFS(INDIRECT($F$1&amp;$F162&amp;":"&amp;$F162),INDIRECT($F$1&amp;dbP!$D$2&amp;":"&amp;dbP!$D$2),"&gt;="&amp;AQ$6,INDIRECT($F$1&amp;dbP!$D$2&amp;":"&amp;dbP!$D$2),"&lt;="&amp;AQ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R162" s="1">
        <f ca="1">SUMIFS(INDIRECT($F$1&amp;$F162&amp;":"&amp;$F162),INDIRECT($F$1&amp;dbP!$D$2&amp;":"&amp;dbP!$D$2),"&gt;="&amp;AR$6,INDIRECT($F$1&amp;dbP!$D$2&amp;":"&amp;dbP!$D$2),"&lt;="&amp;AR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S162" s="1">
        <f ca="1">SUMIFS(INDIRECT($F$1&amp;$F162&amp;":"&amp;$F162),INDIRECT($F$1&amp;dbP!$D$2&amp;":"&amp;dbP!$D$2),"&gt;="&amp;AS$6,INDIRECT($F$1&amp;dbP!$D$2&amp;":"&amp;dbP!$D$2),"&lt;="&amp;AS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T162" s="1">
        <f ca="1">SUMIFS(INDIRECT($F$1&amp;$F162&amp;":"&amp;$F162),INDIRECT($F$1&amp;dbP!$D$2&amp;":"&amp;dbP!$D$2),"&gt;="&amp;AT$6,INDIRECT($F$1&amp;dbP!$D$2&amp;":"&amp;dbP!$D$2),"&lt;="&amp;AT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U162" s="1">
        <f ca="1">SUMIFS(INDIRECT($F$1&amp;$F162&amp;":"&amp;$F162),INDIRECT($F$1&amp;dbP!$D$2&amp;":"&amp;dbP!$D$2),"&gt;="&amp;AU$6,INDIRECT($F$1&amp;dbP!$D$2&amp;":"&amp;dbP!$D$2),"&lt;="&amp;AU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V162" s="1">
        <f ca="1">SUMIFS(INDIRECT($F$1&amp;$F162&amp;":"&amp;$F162),INDIRECT($F$1&amp;dbP!$D$2&amp;":"&amp;dbP!$D$2),"&gt;="&amp;AV$6,INDIRECT($F$1&amp;dbP!$D$2&amp;":"&amp;dbP!$D$2),"&lt;="&amp;AV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W162" s="1">
        <f ca="1">SUMIFS(INDIRECT($F$1&amp;$F162&amp;":"&amp;$F162),INDIRECT($F$1&amp;dbP!$D$2&amp;":"&amp;dbP!$D$2),"&gt;="&amp;AW$6,INDIRECT($F$1&amp;dbP!$D$2&amp;":"&amp;dbP!$D$2),"&lt;="&amp;AW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X162" s="1">
        <f ca="1">SUMIFS(INDIRECT($F$1&amp;$F162&amp;":"&amp;$F162),INDIRECT($F$1&amp;dbP!$D$2&amp;":"&amp;dbP!$D$2),"&gt;="&amp;AX$6,INDIRECT($F$1&amp;dbP!$D$2&amp;":"&amp;dbP!$D$2),"&lt;="&amp;AX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Y162" s="1">
        <f ca="1">SUMIFS(INDIRECT($F$1&amp;$F162&amp;":"&amp;$F162),INDIRECT($F$1&amp;dbP!$D$2&amp;":"&amp;dbP!$D$2),"&gt;="&amp;AY$6,INDIRECT($F$1&amp;dbP!$D$2&amp;":"&amp;dbP!$D$2),"&lt;="&amp;AY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Z162" s="1">
        <f ca="1">SUMIFS(INDIRECT($F$1&amp;$F162&amp;":"&amp;$F162),INDIRECT($F$1&amp;dbP!$D$2&amp;":"&amp;dbP!$D$2),"&gt;="&amp;AZ$6,INDIRECT($F$1&amp;dbP!$D$2&amp;":"&amp;dbP!$D$2),"&lt;="&amp;AZ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BA162" s="1">
        <f ca="1">SUMIFS(INDIRECT($F$1&amp;$F162&amp;":"&amp;$F162),INDIRECT($F$1&amp;dbP!$D$2&amp;":"&amp;dbP!$D$2),"&gt;="&amp;BA$6,INDIRECT($F$1&amp;dbP!$D$2&amp;":"&amp;dbP!$D$2),"&lt;="&amp;BA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BB162" s="1">
        <f ca="1">SUMIFS(INDIRECT($F$1&amp;$F162&amp;":"&amp;$F162),INDIRECT($F$1&amp;dbP!$D$2&amp;":"&amp;dbP!$D$2),"&gt;="&amp;BB$6,INDIRECT($F$1&amp;dbP!$D$2&amp;":"&amp;dbP!$D$2),"&lt;="&amp;BB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BC162" s="1">
        <f ca="1">SUMIFS(INDIRECT($F$1&amp;$F162&amp;":"&amp;$F162),INDIRECT($F$1&amp;dbP!$D$2&amp;":"&amp;dbP!$D$2),"&gt;="&amp;BC$6,INDIRECT($F$1&amp;dbP!$D$2&amp;":"&amp;dbP!$D$2),"&lt;="&amp;BC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BD162" s="1">
        <f ca="1">SUMIFS(INDIRECT($F$1&amp;$F162&amp;":"&amp;$F162),INDIRECT($F$1&amp;dbP!$D$2&amp;":"&amp;dbP!$D$2),"&gt;="&amp;BD$6,INDIRECT($F$1&amp;dbP!$D$2&amp;":"&amp;dbP!$D$2),"&lt;="&amp;BD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BE162" s="1">
        <f ca="1">SUMIFS(INDIRECT($F$1&amp;$F162&amp;":"&amp;$F162),INDIRECT($F$1&amp;dbP!$D$2&amp;":"&amp;dbP!$D$2),"&gt;="&amp;BE$6,INDIRECT($F$1&amp;dbP!$D$2&amp;":"&amp;dbP!$D$2),"&lt;="&amp;BE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</row>
    <row r="163" spans="2:57" x14ac:dyDescent="0.3">
      <c r="B163" s="1">
        <f>MAX(B$120:B162)+1</f>
        <v>48</v>
      </c>
      <c r="D163" s="1" t="str">
        <f ca="1">INDIRECT($B$1&amp;Items!T$2&amp;$B163)</f>
        <v>CF(-)</v>
      </c>
      <c r="F163" s="1" t="str">
        <f ca="1">INDIRECT($B$1&amp;Items!P$2&amp;$B163)</f>
        <v>AA</v>
      </c>
      <c r="H163" s="13" t="str">
        <f ca="1">INDIRECT($B$1&amp;Items!M$2&amp;$B163)</f>
        <v>Оплаты себестоимостных затрат</v>
      </c>
      <c r="I163" s="13" t="str">
        <f ca="1">IF(INDIRECT($B$1&amp;Items!N$2&amp;$B163)="",H163,INDIRECT($B$1&amp;Items!N$2&amp;$B163))</f>
        <v>Оплаты расходов этапа-3 бизнес-процесса</v>
      </c>
      <c r="J163" s="1" t="str">
        <f ca="1">IF(INDIRECT($B$1&amp;Items!O$2&amp;$B163)="",IF(H163&lt;&gt;I163,"  "&amp;I163,I163),"    "&amp;INDIRECT($B$1&amp;Items!O$2&amp;$B163))</f>
        <v xml:space="preserve">    Производственные затраты-17</v>
      </c>
      <c r="S163" s="1">
        <f ca="1">SUM($U163:INDIRECT(ADDRESS(ROW(),SUMIFS($1:$1,$5:$5,MAX($5:$5)))))</f>
        <v>914757</v>
      </c>
      <c r="V163" s="1">
        <f ca="1">SUMIFS(INDIRECT($F$1&amp;$F163&amp;":"&amp;$F163),INDIRECT($F$1&amp;dbP!$D$2&amp;":"&amp;dbP!$D$2),"&gt;="&amp;V$6,INDIRECT($F$1&amp;dbP!$D$2&amp;":"&amp;dbP!$D$2),"&lt;="&amp;V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W163" s="1">
        <f ca="1">SUMIFS(INDIRECT($F$1&amp;$F163&amp;":"&amp;$F163),INDIRECT($F$1&amp;dbP!$D$2&amp;":"&amp;dbP!$D$2),"&gt;="&amp;W$6,INDIRECT($F$1&amp;dbP!$D$2&amp;":"&amp;dbP!$D$2),"&lt;="&amp;W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X163" s="1">
        <f ca="1">SUMIFS(INDIRECT($F$1&amp;$F163&amp;":"&amp;$F163),INDIRECT($F$1&amp;dbP!$D$2&amp;":"&amp;dbP!$D$2),"&gt;="&amp;X$6,INDIRECT($F$1&amp;dbP!$D$2&amp;":"&amp;dbP!$D$2),"&lt;="&amp;X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Y163" s="1">
        <f ca="1">SUMIFS(INDIRECT($F$1&amp;$F163&amp;":"&amp;$F163),INDIRECT($F$1&amp;dbP!$D$2&amp;":"&amp;dbP!$D$2),"&gt;="&amp;Y$6,INDIRECT($F$1&amp;dbP!$D$2&amp;":"&amp;dbP!$D$2),"&lt;="&amp;Y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914757</v>
      </c>
      <c r="Z163" s="1">
        <f ca="1">SUMIFS(INDIRECT($F$1&amp;$F163&amp;":"&amp;$F163),INDIRECT($F$1&amp;dbP!$D$2&amp;":"&amp;dbP!$D$2),"&gt;="&amp;Z$6,INDIRECT($F$1&amp;dbP!$D$2&amp;":"&amp;dbP!$D$2),"&lt;="&amp;Z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A163" s="1">
        <f ca="1">SUMIFS(INDIRECT($F$1&amp;$F163&amp;":"&amp;$F163),INDIRECT($F$1&amp;dbP!$D$2&amp;":"&amp;dbP!$D$2),"&gt;="&amp;AA$6,INDIRECT($F$1&amp;dbP!$D$2&amp;":"&amp;dbP!$D$2),"&lt;="&amp;AA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B163" s="1">
        <f ca="1">SUMIFS(INDIRECT($F$1&amp;$F163&amp;":"&amp;$F163),INDIRECT($F$1&amp;dbP!$D$2&amp;":"&amp;dbP!$D$2),"&gt;="&amp;AB$6,INDIRECT($F$1&amp;dbP!$D$2&amp;":"&amp;dbP!$D$2),"&lt;="&amp;AB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C163" s="1">
        <f ca="1">SUMIFS(INDIRECT($F$1&amp;$F163&amp;":"&amp;$F163),INDIRECT($F$1&amp;dbP!$D$2&amp;":"&amp;dbP!$D$2),"&gt;="&amp;AC$6,INDIRECT($F$1&amp;dbP!$D$2&amp;":"&amp;dbP!$D$2),"&lt;="&amp;AC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D163" s="1">
        <f ca="1">SUMIFS(INDIRECT($F$1&amp;$F163&amp;":"&amp;$F163),INDIRECT($F$1&amp;dbP!$D$2&amp;":"&amp;dbP!$D$2),"&gt;="&amp;AD$6,INDIRECT($F$1&amp;dbP!$D$2&amp;":"&amp;dbP!$D$2),"&lt;="&amp;AD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E163" s="1">
        <f ca="1">SUMIFS(INDIRECT($F$1&amp;$F163&amp;":"&amp;$F163),INDIRECT($F$1&amp;dbP!$D$2&amp;":"&amp;dbP!$D$2),"&gt;="&amp;AE$6,INDIRECT($F$1&amp;dbP!$D$2&amp;":"&amp;dbP!$D$2),"&lt;="&amp;AE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F163" s="1">
        <f ca="1">SUMIFS(INDIRECT($F$1&amp;$F163&amp;":"&amp;$F163),INDIRECT($F$1&amp;dbP!$D$2&amp;":"&amp;dbP!$D$2),"&gt;="&amp;AF$6,INDIRECT($F$1&amp;dbP!$D$2&amp;":"&amp;dbP!$D$2),"&lt;="&amp;AF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G163" s="1">
        <f ca="1">SUMIFS(INDIRECT($F$1&amp;$F163&amp;":"&amp;$F163),INDIRECT($F$1&amp;dbP!$D$2&amp;":"&amp;dbP!$D$2),"&gt;="&amp;AG$6,INDIRECT($F$1&amp;dbP!$D$2&amp;":"&amp;dbP!$D$2),"&lt;="&amp;AG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H163" s="1">
        <f ca="1">SUMIFS(INDIRECT($F$1&amp;$F163&amp;":"&amp;$F163),INDIRECT($F$1&amp;dbP!$D$2&amp;":"&amp;dbP!$D$2),"&gt;="&amp;AH$6,INDIRECT($F$1&amp;dbP!$D$2&amp;":"&amp;dbP!$D$2),"&lt;="&amp;AH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I163" s="1">
        <f ca="1">SUMIFS(INDIRECT($F$1&amp;$F163&amp;":"&amp;$F163),INDIRECT($F$1&amp;dbP!$D$2&amp;":"&amp;dbP!$D$2),"&gt;="&amp;AI$6,INDIRECT($F$1&amp;dbP!$D$2&amp;":"&amp;dbP!$D$2),"&lt;="&amp;AI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J163" s="1">
        <f ca="1">SUMIFS(INDIRECT($F$1&amp;$F163&amp;":"&amp;$F163),INDIRECT($F$1&amp;dbP!$D$2&amp;":"&amp;dbP!$D$2),"&gt;="&amp;AJ$6,INDIRECT($F$1&amp;dbP!$D$2&amp;":"&amp;dbP!$D$2),"&lt;="&amp;AJ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K163" s="1">
        <f ca="1">SUMIFS(INDIRECT($F$1&amp;$F163&amp;":"&amp;$F163),INDIRECT($F$1&amp;dbP!$D$2&amp;":"&amp;dbP!$D$2),"&gt;="&amp;AK$6,INDIRECT($F$1&amp;dbP!$D$2&amp;":"&amp;dbP!$D$2),"&lt;="&amp;AK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L163" s="1">
        <f ca="1">SUMIFS(INDIRECT($F$1&amp;$F163&amp;":"&amp;$F163),INDIRECT($F$1&amp;dbP!$D$2&amp;":"&amp;dbP!$D$2),"&gt;="&amp;AL$6,INDIRECT($F$1&amp;dbP!$D$2&amp;":"&amp;dbP!$D$2),"&lt;="&amp;AL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M163" s="1">
        <f ca="1">SUMIFS(INDIRECT($F$1&amp;$F163&amp;":"&amp;$F163),INDIRECT($F$1&amp;dbP!$D$2&amp;":"&amp;dbP!$D$2),"&gt;="&amp;AM$6,INDIRECT($F$1&amp;dbP!$D$2&amp;":"&amp;dbP!$D$2),"&lt;="&amp;AM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N163" s="1">
        <f ca="1">SUMIFS(INDIRECT($F$1&amp;$F163&amp;":"&amp;$F163),INDIRECT($F$1&amp;dbP!$D$2&amp;":"&amp;dbP!$D$2),"&gt;="&amp;AN$6,INDIRECT($F$1&amp;dbP!$D$2&amp;":"&amp;dbP!$D$2),"&lt;="&amp;AN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O163" s="1">
        <f ca="1">SUMIFS(INDIRECT($F$1&amp;$F163&amp;":"&amp;$F163),INDIRECT($F$1&amp;dbP!$D$2&amp;":"&amp;dbP!$D$2),"&gt;="&amp;AO$6,INDIRECT($F$1&amp;dbP!$D$2&amp;":"&amp;dbP!$D$2),"&lt;="&amp;AO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P163" s="1">
        <f ca="1">SUMIFS(INDIRECT($F$1&amp;$F163&amp;":"&amp;$F163),INDIRECT($F$1&amp;dbP!$D$2&amp;":"&amp;dbP!$D$2),"&gt;="&amp;AP$6,INDIRECT($F$1&amp;dbP!$D$2&amp;":"&amp;dbP!$D$2),"&lt;="&amp;AP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Q163" s="1">
        <f ca="1">SUMIFS(INDIRECT($F$1&amp;$F163&amp;":"&amp;$F163),INDIRECT($F$1&amp;dbP!$D$2&amp;":"&amp;dbP!$D$2),"&gt;="&amp;AQ$6,INDIRECT($F$1&amp;dbP!$D$2&amp;":"&amp;dbP!$D$2),"&lt;="&amp;AQ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R163" s="1">
        <f ca="1">SUMIFS(INDIRECT($F$1&amp;$F163&amp;":"&amp;$F163),INDIRECT($F$1&amp;dbP!$D$2&amp;":"&amp;dbP!$D$2),"&gt;="&amp;AR$6,INDIRECT($F$1&amp;dbP!$D$2&amp;":"&amp;dbP!$D$2),"&lt;="&amp;AR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S163" s="1">
        <f ca="1">SUMIFS(INDIRECT($F$1&amp;$F163&amp;":"&amp;$F163),INDIRECT($F$1&amp;dbP!$D$2&amp;":"&amp;dbP!$D$2),"&gt;="&amp;AS$6,INDIRECT($F$1&amp;dbP!$D$2&amp;":"&amp;dbP!$D$2),"&lt;="&amp;AS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T163" s="1">
        <f ca="1">SUMIFS(INDIRECT($F$1&amp;$F163&amp;":"&amp;$F163),INDIRECT($F$1&amp;dbP!$D$2&amp;":"&amp;dbP!$D$2),"&gt;="&amp;AT$6,INDIRECT($F$1&amp;dbP!$D$2&amp;":"&amp;dbP!$D$2),"&lt;="&amp;AT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U163" s="1">
        <f ca="1">SUMIFS(INDIRECT($F$1&amp;$F163&amp;":"&amp;$F163),INDIRECT($F$1&amp;dbP!$D$2&amp;":"&amp;dbP!$D$2),"&gt;="&amp;AU$6,INDIRECT($F$1&amp;dbP!$D$2&amp;":"&amp;dbP!$D$2),"&lt;="&amp;AU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V163" s="1">
        <f ca="1">SUMIFS(INDIRECT($F$1&amp;$F163&amp;":"&amp;$F163),INDIRECT($F$1&amp;dbP!$D$2&amp;":"&amp;dbP!$D$2),"&gt;="&amp;AV$6,INDIRECT($F$1&amp;dbP!$D$2&amp;":"&amp;dbP!$D$2),"&lt;="&amp;AV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W163" s="1">
        <f ca="1">SUMIFS(INDIRECT($F$1&amp;$F163&amp;":"&amp;$F163),INDIRECT($F$1&amp;dbP!$D$2&amp;":"&amp;dbP!$D$2),"&gt;="&amp;AW$6,INDIRECT($F$1&amp;dbP!$D$2&amp;":"&amp;dbP!$D$2),"&lt;="&amp;AW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X163" s="1">
        <f ca="1">SUMIFS(INDIRECT($F$1&amp;$F163&amp;":"&amp;$F163),INDIRECT($F$1&amp;dbP!$D$2&amp;":"&amp;dbP!$D$2),"&gt;="&amp;AX$6,INDIRECT($F$1&amp;dbP!$D$2&amp;":"&amp;dbP!$D$2),"&lt;="&amp;AX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Y163" s="1">
        <f ca="1">SUMIFS(INDIRECT($F$1&amp;$F163&amp;":"&amp;$F163),INDIRECT($F$1&amp;dbP!$D$2&amp;":"&amp;dbP!$D$2),"&gt;="&amp;AY$6,INDIRECT($F$1&amp;dbP!$D$2&amp;":"&amp;dbP!$D$2),"&lt;="&amp;AY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Z163" s="1">
        <f ca="1">SUMIFS(INDIRECT($F$1&amp;$F163&amp;":"&amp;$F163),INDIRECT($F$1&amp;dbP!$D$2&amp;":"&amp;dbP!$D$2),"&gt;="&amp;AZ$6,INDIRECT($F$1&amp;dbP!$D$2&amp;":"&amp;dbP!$D$2),"&lt;="&amp;AZ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BA163" s="1">
        <f ca="1">SUMIFS(INDIRECT($F$1&amp;$F163&amp;":"&amp;$F163),INDIRECT($F$1&amp;dbP!$D$2&amp;":"&amp;dbP!$D$2),"&gt;="&amp;BA$6,INDIRECT($F$1&amp;dbP!$D$2&amp;":"&amp;dbP!$D$2),"&lt;="&amp;BA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BB163" s="1">
        <f ca="1">SUMIFS(INDIRECT($F$1&amp;$F163&amp;":"&amp;$F163),INDIRECT($F$1&amp;dbP!$D$2&amp;":"&amp;dbP!$D$2),"&gt;="&amp;BB$6,INDIRECT($F$1&amp;dbP!$D$2&amp;":"&amp;dbP!$D$2),"&lt;="&amp;BB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BC163" s="1">
        <f ca="1">SUMIFS(INDIRECT($F$1&amp;$F163&amp;":"&amp;$F163),INDIRECT($F$1&amp;dbP!$D$2&amp;":"&amp;dbP!$D$2),"&gt;="&amp;BC$6,INDIRECT($F$1&amp;dbP!$D$2&amp;":"&amp;dbP!$D$2),"&lt;="&amp;BC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BD163" s="1">
        <f ca="1">SUMIFS(INDIRECT($F$1&amp;$F163&amp;":"&amp;$F163),INDIRECT($F$1&amp;dbP!$D$2&amp;":"&amp;dbP!$D$2),"&gt;="&amp;BD$6,INDIRECT($F$1&amp;dbP!$D$2&amp;":"&amp;dbP!$D$2),"&lt;="&amp;BD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BE163" s="1">
        <f ca="1">SUMIFS(INDIRECT($F$1&amp;$F163&amp;":"&amp;$F163),INDIRECT($F$1&amp;dbP!$D$2&amp;":"&amp;dbP!$D$2),"&gt;="&amp;BE$6,INDIRECT($F$1&amp;dbP!$D$2&amp;":"&amp;dbP!$D$2),"&lt;="&amp;BE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</row>
    <row r="164" spans="2:57" x14ac:dyDescent="0.3">
      <c r="B164" s="1">
        <f>MAX(B$120:B163)+1</f>
        <v>49</v>
      </c>
      <c r="D164" s="1" t="str">
        <f ca="1">INDIRECT($B$1&amp;Items!T$2&amp;$B164)</f>
        <v>CF(-)</v>
      </c>
      <c r="F164" s="1" t="str">
        <f ca="1">INDIRECT($B$1&amp;Items!P$2&amp;$B164)</f>
        <v>AA</v>
      </c>
      <c r="H164" s="13" t="str">
        <f ca="1">INDIRECT($B$1&amp;Items!M$2&amp;$B164)</f>
        <v>Оплаты себестоимостных затрат</v>
      </c>
      <c r="I164" s="13" t="str">
        <f ca="1">IF(INDIRECT($B$1&amp;Items!N$2&amp;$B164)="",H164,INDIRECT($B$1&amp;Items!N$2&amp;$B164))</f>
        <v>Оплаты расходов этапа-3 бизнес-процесса</v>
      </c>
      <c r="J164" s="1" t="str">
        <f ca="1">IF(INDIRECT($B$1&amp;Items!O$2&amp;$B164)="",IF(H164&lt;&gt;I164,"  "&amp;I164,I164),"    "&amp;INDIRECT($B$1&amp;Items!O$2&amp;$B164))</f>
        <v xml:space="preserve">    Производственные затраты-18</v>
      </c>
      <c r="S164" s="1">
        <f ca="1">SUM($U164:INDIRECT(ADDRESS(ROW(),SUMIFS($1:$1,$5:$5,MAX($5:$5)))))</f>
        <v>0</v>
      </c>
      <c r="V164" s="1">
        <f ca="1">SUMIFS(INDIRECT($F$1&amp;$F164&amp;":"&amp;$F164),INDIRECT($F$1&amp;dbP!$D$2&amp;":"&amp;dbP!$D$2),"&gt;="&amp;V$6,INDIRECT($F$1&amp;dbP!$D$2&amp;":"&amp;dbP!$D$2),"&lt;="&amp;V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W164" s="1">
        <f ca="1">SUMIFS(INDIRECT($F$1&amp;$F164&amp;":"&amp;$F164),INDIRECT($F$1&amp;dbP!$D$2&amp;":"&amp;dbP!$D$2),"&gt;="&amp;W$6,INDIRECT($F$1&amp;dbP!$D$2&amp;":"&amp;dbP!$D$2),"&lt;="&amp;W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X164" s="1">
        <f ca="1">SUMIFS(INDIRECT($F$1&amp;$F164&amp;":"&amp;$F164),INDIRECT($F$1&amp;dbP!$D$2&amp;":"&amp;dbP!$D$2),"&gt;="&amp;X$6,INDIRECT($F$1&amp;dbP!$D$2&amp;":"&amp;dbP!$D$2),"&lt;="&amp;X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Y164" s="1">
        <f ca="1">SUMIFS(INDIRECT($F$1&amp;$F164&amp;":"&amp;$F164),INDIRECT($F$1&amp;dbP!$D$2&amp;":"&amp;dbP!$D$2),"&gt;="&amp;Y$6,INDIRECT($F$1&amp;dbP!$D$2&amp;":"&amp;dbP!$D$2),"&lt;="&amp;Y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Z164" s="1">
        <f ca="1">SUMIFS(INDIRECT($F$1&amp;$F164&amp;":"&amp;$F164),INDIRECT($F$1&amp;dbP!$D$2&amp;":"&amp;dbP!$D$2),"&gt;="&amp;Z$6,INDIRECT($F$1&amp;dbP!$D$2&amp;":"&amp;dbP!$D$2),"&lt;="&amp;Z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A164" s="1">
        <f ca="1">SUMIFS(INDIRECT($F$1&amp;$F164&amp;":"&amp;$F164),INDIRECT($F$1&amp;dbP!$D$2&amp;":"&amp;dbP!$D$2),"&gt;="&amp;AA$6,INDIRECT($F$1&amp;dbP!$D$2&amp;":"&amp;dbP!$D$2),"&lt;="&amp;AA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B164" s="1">
        <f ca="1">SUMIFS(INDIRECT($F$1&amp;$F164&amp;":"&amp;$F164),INDIRECT($F$1&amp;dbP!$D$2&amp;":"&amp;dbP!$D$2),"&gt;="&amp;AB$6,INDIRECT($F$1&amp;dbP!$D$2&amp;":"&amp;dbP!$D$2),"&lt;="&amp;AB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C164" s="1">
        <f ca="1">SUMIFS(INDIRECT($F$1&amp;$F164&amp;":"&amp;$F164),INDIRECT($F$1&amp;dbP!$D$2&amp;":"&amp;dbP!$D$2),"&gt;="&amp;AC$6,INDIRECT($F$1&amp;dbP!$D$2&amp;":"&amp;dbP!$D$2),"&lt;="&amp;AC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D164" s="1">
        <f ca="1">SUMIFS(INDIRECT($F$1&amp;$F164&amp;":"&amp;$F164),INDIRECT($F$1&amp;dbP!$D$2&amp;":"&amp;dbP!$D$2),"&gt;="&amp;AD$6,INDIRECT($F$1&amp;dbP!$D$2&amp;":"&amp;dbP!$D$2),"&lt;="&amp;AD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E164" s="1">
        <f ca="1">SUMIFS(INDIRECT($F$1&amp;$F164&amp;":"&amp;$F164),INDIRECT($F$1&amp;dbP!$D$2&amp;":"&amp;dbP!$D$2),"&gt;="&amp;AE$6,INDIRECT($F$1&amp;dbP!$D$2&amp;":"&amp;dbP!$D$2),"&lt;="&amp;AE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F164" s="1">
        <f ca="1">SUMIFS(INDIRECT($F$1&amp;$F164&amp;":"&amp;$F164),INDIRECT($F$1&amp;dbP!$D$2&amp;":"&amp;dbP!$D$2),"&gt;="&amp;AF$6,INDIRECT($F$1&amp;dbP!$D$2&amp;":"&amp;dbP!$D$2),"&lt;="&amp;AF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G164" s="1">
        <f ca="1">SUMIFS(INDIRECT($F$1&amp;$F164&amp;":"&amp;$F164),INDIRECT($F$1&amp;dbP!$D$2&amp;":"&amp;dbP!$D$2),"&gt;="&amp;AG$6,INDIRECT($F$1&amp;dbP!$D$2&amp;":"&amp;dbP!$D$2),"&lt;="&amp;AG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H164" s="1">
        <f ca="1">SUMIFS(INDIRECT($F$1&amp;$F164&amp;":"&amp;$F164),INDIRECT($F$1&amp;dbP!$D$2&amp;":"&amp;dbP!$D$2),"&gt;="&amp;AH$6,INDIRECT($F$1&amp;dbP!$D$2&amp;":"&amp;dbP!$D$2),"&lt;="&amp;AH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I164" s="1">
        <f ca="1">SUMIFS(INDIRECT($F$1&amp;$F164&amp;":"&amp;$F164),INDIRECT($F$1&amp;dbP!$D$2&amp;":"&amp;dbP!$D$2),"&gt;="&amp;AI$6,INDIRECT($F$1&amp;dbP!$D$2&amp;":"&amp;dbP!$D$2),"&lt;="&amp;AI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J164" s="1">
        <f ca="1">SUMIFS(INDIRECT($F$1&amp;$F164&amp;":"&amp;$F164),INDIRECT($F$1&amp;dbP!$D$2&amp;":"&amp;dbP!$D$2),"&gt;="&amp;AJ$6,INDIRECT($F$1&amp;dbP!$D$2&amp;":"&amp;dbP!$D$2),"&lt;="&amp;AJ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K164" s="1">
        <f ca="1">SUMIFS(INDIRECT($F$1&amp;$F164&amp;":"&amp;$F164),INDIRECT($F$1&amp;dbP!$D$2&amp;":"&amp;dbP!$D$2),"&gt;="&amp;AK$6,INDIRECT($F$1&amp;dbP!$D$2&amp;":"&amp;dbP!$D$2),"&lt;="&amp;AK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L164" s="1">
        <f ca="1">SUMIFS(INDIRECT($F$1&amp;$F164&amp;":"&amp;$F164),INDIRECT($F$1&amp;dbP!$D$2&amp;":"&amp;dbP!$D$2),"&gt;="&amp;AL$6,INDIRECT($F$1&amp;dbP!$D$2&amp;":"&amp;dbP!$D$2),"&lt;="&amp;AL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M164" s="1">
        <f ca="1">SUMIFS(INDIRECT($F$1&amp;$F164&amp;":"&amp;$F164),INDIRECT($F$1&amp;dbP!$D$2&amp;":"&amp;dbP!$D$2),"&gt;="&amp;AM$6,INDIRECT($F$1&amp;dbP!$D$2&amp;":"&amp;dbP!$D$2),"&lt;="&amp;AM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N164" s="1">
        <f ca="1">SUMIFS(INDIRECT($F$1&amp;$F164&amp;":"&amp;$F164),INDIRECT($F$1&amp;dbP!$D$2&amp;":"&amp;dbP!$D$2),"&gt;="&amp;AN$6,INDIRECT($F$1&amp;dbP!$D$2&amp;":"&amp;dbP!$D$2),"&lt;="&amp;AN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O164" s="1">
        <f ca="1">SUMIFS(INDIRECT($F$1&amp;$F164&amp;":"&amp;$F164),INDIRECT($F$1&amp;dbP!$D$2&amp;":"&amp;dbP!$D$2),"&gt;="&amp;AO$6,INDIRECT($F$1&amp;dbP!$D$2&amp;":"&amp;dbP!$D$2),"&lt;="&amp;AO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P164" s="1">
        <f ca="1">SUMIFS(INDIRECT($F$1&amp;$F164&amp;":"&amp;$F164),INDIRECT($F$1&amp;dbP!$D$2&amp;":"&amp;dbP!$D$2),"&gt;="&amp;AP$6,INDIRECT($F$1&amp;dbP!$D$2&amp;":"&amp;dbP!$D$2),"&lt;="&amp;AP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Q164" s="1">
        <f ca="1">SUMIFS(INDIRECT($F$1&amp;$F164&amp;":"&amp;$F164),INDIRECT($F$1&amp;dbP!$D$2&amp;":"&amp;dbP!$D$2),"&gt;="&amp;AQ$6,INDIRECT($F$1&amp;dbP!$D$2&amp;":"&amp;dbP!$D$2),"&lt;="&amp;AQ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R164" s="1">
        <f ca="1">SUMIFS(INDIRECT($F$1&amp;$F164&amp;":"&amp;$F164),INDIRECT($F$1&amp;dbP!$D$2&amp;":"&amp;dbP!$D$2),"&gt;="&amp;AR$6,INDIRECT($F$1&amp;dbP!$D$2&amp;":"&amp;dbP!$D$2),"&lt;="&amp;AR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S164" s="1">
        <f ca="1">SUMIFS(INDIRECT($F$1&amp;$F164&amp;":"&amp;$F164),INDIRECT($F$1&amp;dbP!$D$2&amp;":"&amp;dbP!$D$2),"&gt;="&amp;AS$6,INDIRECT($F$1&amp;dbP!$D$2&amp;":"&amp;dbP!$D$2),"&lt;="&amp;AS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T164" s="1">
        <f ca="1">SUMIFS(INDIRECT($F$1&amp;$F164&amp;":"&amp;$F164),INDIRECT($F$1&amp;dbP!$D$2&amp;":"&amp;dbP!$D$2),"&gt;="&amp;AT$6,INDIRECT($F$1&amp;dbP!$D$2&amp;":"&amp;dbP!$D$2),"&lt;="&amp;AT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U164" s="1">
        <f ca="1">SUMIFS(INDIRECT($F$1&amp;$F164&amp;":"&amp;$F164),INDIRECT($F$1&amp;dbP!$D$2&amp;":"&amp;dbP!$D$2),"&gt;="&amp;AU$6,INDIRECT($F$1&amp;dbP!$D$2&amp;":"&amp;dbP!$D$2),"&lt;="&amp;AU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V164" s="1">
        <f ca="1">SUMIFS(INDIRECT($F$1&amp;$F164&amp;":"&amp;$F164),INDIRECT($F$1&amp;dbP!$D$2&amp;":"&amp;dbP!$D$2),"&gt;="&amp;AV$6,INDIRECT($F$1&amp;dbP!$D$2&amp;":"&amp;dbP!$D$2),"&lt;="&amp;AV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W164" s="1">
        <f ca="1">SUMIFS(INDIRECT($F$1&amp;$F164&amp;":"&amp;$F164),INDIRECT($F$1&amp;dbP!$D$2&amp;":"&amp;dbP!$D$2),"&gt;="&amp;AW$6,INDIRECT($F$1&amp;dbP!$D$2&amp;":"&amp;dbP!$D$2),"&lt;="&amp;AW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X164" s="1">
        <f ca="1">SUMIFS(INDIRECT($F$1&amp;$F164&amp;":"&amp;$F164),INDIRECT($F$1&amp;dbP!$D$2&amp;":"&amp;dbP!$D$2),"&gt;="&amp;AX$6,INDIRECT($F$1&amp;dbP!$D$2&amp;":"&amp;dbP!$D$2),"&lt;="&amp;AX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Y164" s="1">
        <f ca="1">SUMIFS(INDIRECT($F$1&amp;$F164&amp;":"&amp;$F164),INDIRECT($F$1&amp;dbP!$D$2&amp;":"&amp;dbP!$D$2),"&gt;="&amp;AY$6,INDIRECT($F$1&amp;dbP!$D$2&amp;":"&amp;dbP!$D$2),"&lt;="&amp;AY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Z164" s="1">
        <f ca="1">SUMIFS(INDIRECT($F$1&amp;$F164&amp;":"&amp;$F164),INDIRECT($F$1&amp;dbP!$D$2&amp;":"&amp;dbP!$D$2),"&gt;="&amp;AZ$6,INDIRECT($F$1&amp;dbP!$D$2&amp;":"&amp;dbP!$D$2),"&lt;="&amp;AZ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BA164" s="1">
        <f ca="1">SUMIFS(INDIRECT($F$1&amp;$F164&amp;":"&amp;$F164),INDIRECT($F$1&amp;dbP!$D$2&amp;":"&amp;dbP!$D$2),"&gt;="&amp;BA$6,INDIRECT($F$1&amp;dbP!$D$2&amp;":"&amp;dbP!$D$2),"&lt;="&amp;BA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BB164" s="1">
        <f ca="1">SUMIFS(INDIRECT($F$1&amp;$F164&amp;":"&amp;$F164),INDIRECT($F$1&amp;dbP!$D$2&amp;":"&amp;dbP!$D$2),"&gt;="&amp;BB$6,INDIRECT($F$1&amp;dbP!$D$2&amp;":"&amp;dbP!$D$2),"&lt;="&amp;BB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BC164" s="1">
        <f ca="1">SUMIFS(INDIRECT($F$1&amp;$F164&amp;":"&amp;$F164),INDIRECT($F$1&amp;dbP!$D$2&amp;":"&amp;dbP!$D$2),"&gt;="&amp;BC$6,INDIRECT($F$1&amp;dbP!$D$2&amp;":"&amp;dbP!$D$2),"&lt;="&amp;BC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BD164" s="1">
        <f ca="1">SUMIFS(INDIRECT($F$1&amp;$F164&amp;":"&amp;$F164),INDIRECT($F$1&amp;dbP!$D$2&amp;":"&amp;dbP!$D$2),"&gt;="&amp;BD$6,INDIRECT($F$1&amp;dbP!$D$2&amp;":"&amp;dbP!$D$2),"&lt;="&amp;BD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BE164" s="1">
        <f ca="1">SUMIFS(INDIRECT($F$1&amp;$F164&amp;":"&amp;$F164),INDIRECT($F$1&amp;dbP!$D$2&amp;":"&amp;dbP!$D$2),"&gt;="&amp;BE$6,INDIRECT($F$1&amp;dbP!$D$2&amp;":"&amp;dbP!$D$2),"&lt;="&amp;BE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</row>
    <row r="165" spans="2:57" x14ac:dyDescent="0.3">
      <c r="B165" s="1">
        <f>MAX(B$120:B164)+1</f>
        <v>50</v>
      </c>
      <c r="D165" s="1" t="str">
        <f ca="1">INDIRECT($B$1&amp;Items!T$2&amp;$B165)</f>
        <v>CF(-)</v>
      </c>
      <c r="F165" s="1" t="str">
        <f ca="1">INDIRECT($B$1&amp;Items!P$2&amp;$B165)</f>
        <v>AA</v>
      </c>
      <c r="H165" s="13" t="str">
        <f ca="1">INDIRECT($B$1&amp;Items!M$2&amp;$B165)</f>
        <v>Оплаты себестоимостных затрат</v>
      </c>
      <c r="I165" s="13" t="str">
        <f ca="1">IF(INDIRECT($B$1&amp;Items!N$2&amp;$B165)="",H165,INDIRECT($B$1&amp;Items!N$2&amp;$B165))</f>
        <v>Оплаты расходов этапа-3 бизнес-процесса</v>
      </c>
      <c r="J165" s="1" t="str">
        <f ca="1">IF(INDIRECT($B$1&amp;Items!O$2&amp;$B165)="",IF(H165&lt;&gt;I165,"  "&amp;I165,I165),"    "&amp;INDIRECT($B$1&amp;Items!O$2&amp;$B165))</f>
        <v xml:space="preserve">    Производственные затраты-19</v>
      </c>
      <c r="S165" s="1">
        <f ca="1">SUM($U165:INDIRECT(ADDRESS(ROW(),SUMIFS($1:$1,$5:$5,MAX($5:$5)))))</f>
        <v>546517.40820299997</v>
      </c>
      <c r="V165" s="1">
        <f ca="1">SUMIFS(INDIRECT($F$1&amp;$F165&amp;":"&amp;$F165),INDIRECT($F$1&amp;dbP!$D$2&amp;":"&amp;dbP!$D$2),"&gt;="&amp;V$6,INDIRECT($F$1&amp;dbP!$D$2&amp;":"&amp;dbP!$D$2),"&lt;="&amp;V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W165" s="1">
        <f ca="1">SUMIFS(INDIRECT($F$1&amp;$F165&amp;":"&amp;$F165),INDIRECT($F$1&amp;dbP!$D$2&amp;":"&amp;dbP!$D$2),"&gt;="&amp;W$6,INDIRECT($F$1&amp;dbP!$D$2&amp;":"&amp;dbP!$D$2),"&lt;="&amp;W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X165" s="1">
        <f ca="1">SUMIFS(INDIRECT($F$1&amp;$F165&amp;":"&amp;$F165),INDIRECT($F$1&amp;dbP!$D$2&amp;":"&amp;dbP!$D$2),"&gt;="&amp;X$6,INDIRECT($F$1&amp;dbP!$D$2&amp;":"&amp;dbP!$D$2),"&lt;="&amp;X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Y165" s="1">
        <f ca="1">SUMIFS(INDIRECT($F$1&amp;$F165&amp;":"&amp;$F165),INDIRECT($F$1&amp;dbP!$D$2&amp;":"&amp;dbP!$D$2),"&gt;="&amp;Y$6,INDIRECT($F$1&amp;dbP!$D$2&amp;":"&amp;dbP!$D$2),"&lt;="&amp;Y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Z165" s="1">
        <f ca="1">SUMIFS(INDIRECT($F$1&amp;$F165&amp;":"&amp;$F165),INDIRECT($F$1&amp;dbP!$D$2&amp;":"&amp;dbP!$D$2),"&gt;="&amp;Z$6,INDIRECT($F$1&amp;dbP!$D$2&amp;":"&amp;dbP!$D$2),"&lt;="&amp;Z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A165" s="1">
        <f ca="1">SUMIFS(INDIRECT($F$1&amp;$F165&amp;":"&amp;$F165),INDIRECT($F$1&amp;dbP!$D$2&amp;":"&amp;dbP!$D$2),"&gt;="&amp;AA$6,INDIRECT($F$1&amp;dbP!$D$2&amp;":"&amp;dbP!$D$2),"&lt;="&amp;AA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B165" s="1">
        <f ca="1">SUMIFS(INDIRECT($F$1&amp;$F165&amp;":"&amp;$F165),INDIRECT($F$1&amp;dbP!$D$2&amp;":"&amp;dbP!$D$2),"&gt;="&amp;AB$6,INDIRECT($F$1&amp;dbP!$D$2&amp;":"&amp;dbP!$D$2),"&lt;="&amp;AB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546517.40820299997</v>
      </c>
      <c r="AC165" s="1">
        <f ca="1">SUMIFS(INDIRECT($F$1&amp;$F165&amp;":"&amp;$F165),INDIRECT($F$1&amp;dbP!$D$2&amp;":"&amp;dbP!$D$2),"&gt;="&amp;AC$6,INDIRECT($F$1&amp;dbP!$D$2&amp;":"&amp;dbP!$D$2),"&lt;="&amp;AC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D165" s="1">
        <f ca="1">SUMIFS(INDIRECT($F$1&amp;$F165&amp;":"&amp;$F165),INDIRECT($F$1&amp;dbP!$D$2&amp;":"&amp;dbP!$D$2),"&gt;="&amp;AD$6,INDIRECT($F$1&amp;dbP!$D$2&amp;":"&amp;dbP!$D$2),"&lt;="&amp;AD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E165" s="1">
        <f ca="1">SUMIFS(INDIRECT($F$1&amp;$F165&amp;":"&amp;$F165),INDIRECT($F$1&amp;dbP!$D$2&amp;":"&amp;dbP!$D$2),"&gt;="&amp;AE$6,INDIRECT($F$1&amp;dbP!$D$2&amp;":"&amp;dbP!$D$2),"&lt;="&amp;AE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F165" s="1">
        <f ca="1">SUMIFS(INDIRECT($F$1&amp;$F165&amp;":"&amp;$F165),INDIRECT($F$1&amp;dbP!$D$2&amp;":"&amp;dbP!$D$2),"&gt;="&amp;AF$6,INDIRECT($F$1&amp;dbP!$D$2&amp;":"&amp;dbP!$D$2),"&lt;="&amp;AF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G165" s="1">
        <f ca="1">SUMIFS(INDIRECT($F$1&amp;$F165&amp;":"&amp;$F165),INDIRECT($F$1&amp;dbP!$D$2&amp;":"&amp;dbP!$D$2),"&gt;="&amp;AG$6,INDIRECT($F$1&amp;dbP!$D$2&amp;":"&amp;dbP!$D$2),"&lt;="&amp;AG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H165" s="1">
        <f ca="1">SUMIFS(INDIRECT($F$1&amp;$F165&amp;":"&amp;$F165),INDIRECT($F$1&amp;dbP!$D$2&amp;":"&amp;dbP!$D$2),"&gt;="&amp;AH$6,INDIRECT($F$1&amp;dbP!$D$2&amp;":"&amp;dbP!$D$2),"&lt;="&amp;AH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I165" s="1">
        <f ca="1">SUMIFS(INDIRECT($F$1&amp;$F165&amp;":"&amp;$F165),INDIRECT($F$1&amp;dbP!$D$2&amp;":"&amp;dbP!$D$2),"&gt;="&amp;AI$6,INDIRECT($F$1&amp;dbP!$D$2&amp;":"&amp;dbP!$D$2),"&lt;="&amp;AI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J165" s="1">
        <f ca="1">SUMIFS(INDIRECT($F$1&amp;$F165&amp;":"&amp;$F165),INDIRECT($F$1&amp;dbP!$D$2&amp;":"&amp;dbP!$D$2),"&gt;="&amp;AJ$6,INDIRECT($F$1&amp;dbP!$D$2&amp;":"&amp;dbP!$D$2),"&lt;="&amp;AJ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K165" s="1">
        <f ca="1">SUMIFS(INDIRECT($F$1&amp;$F165&amp;":"&amp;$F165),INDIRECT($F$1&amp;dbP!$D$2&amp;":"&amp;dbP!$D$2),"&gt;="&amp;AK$6,INDIRECT($F$1&amp;dbP!$D$2&amp;":"&amp;dbP!$D$2),"&lt;="&amp;AK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L165" s="1">
        <f ca="1">SUMIFS(INDIRECT($F$1&amp;$F165&amp;":"&amp;$F165),INDIRECT($F$1&amp;dbP!$D$2&amp;":"&amp;dbP!$D$2),"&gt;="&amp;AL$6,INDIRECT($F$1&amp;dbP!$D$2&amp;":"&amp;dbP!$D$2),"&lt;="&amp;AL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M165" s="1">
        <f ca="1">SUMIFS(INDIRECT($F$1&amp;$F165&amp;":"&amp;$F165),INDIRECT($F$1&amp;dbP!$D$2&amp;":"&amp;dbP!$D$2),"&gt;="&amp;AM$6,INDIRECT($F$1&amp;dbP!$D$2&amp;":"&amp;dbP!$D$2),"&lt;="&amp;AM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N165" s="1">
        <f ca="1">SUMIFS(INDIRECT($F$1&amp;$F165&amp;":"&amp;$F165),INDIRECT($F$1&amp;dbP!$D$2&amp;":"&amp;dbP!$D$2),"&gt;="&amp;AN$6,INDIRECT($F$1&amp;dbP!$D$2&amp;":"&amp;dbP!$D$2),"&lt;="&amp;AN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O165" s="1">
        <f ca="1">SUMIFS(INDIRECT($F$1&amp;$F165&amp;":"&amp;$F165),INDIRECT($F$1&amp;dbP!$D$2&amp;":"&amp;dbP!$D$2),"&gt;="&amp;AO$6,INDIRECT($F$1&amp;dbP!$D$2&amp;":"&amp;dbP!$D$2),"&lt;="&amp;AO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P165" s="1">
        <f ca="1">SUMIFS(INDIRECT($F$1&amp;$F165&amp;":"&amp;$F165),INDIRECT($F$1&amp;dbP!$D$2&amp;":"&amp;dbP!$D$2),"&gt;="&amp;AP$6,INDIRECT($F$1&amp;dbP!$D$2&amp;":"&amp;dbP!$D$2),"&lt;="&amp;AP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Q165" s="1">
        <f ca="1">SUMIFS(INDIRECT($F$1&amp;$F165&amp;":"&amp;$F165),INDIRECT($F$1&amp;dbP!$D$2&amp;":"&amp;dbP!$D$2),"&gt;="&amp;AQ$6,INDIRECT($F$1&amp;dbP!$D$2&amp;":"&amp;dbP!$D$2),"&lt;="&amp;AQ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R165" s="1">
        <f ca="1">SUMIFS(INDIRECT($F$1&amp;$F165&amp;":"&amp;$F165),INDIRECT($F$1&amp;dbP!$D$2&amp;":"&amp;dbP!$D$2),"&gt;="&amp;AR$6,INDIRECT($F$1&amp;dbP!$D$2&amp;":"&amp;dbP!$D$2),"&lt;="&amp;AR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S165" s="1">
        <f ca="1">SUMIFS(INDIRECT($F$1&amp;$F165&amp;":"&amp;$F165),INDIRECT($F$1&amp;dbP!$D$2&amp;":"&amp;dbP!$D$2),"&gt;="&amp;AS$6,INDIRECT($F$1&amp;dbP!$D$2&amp;":"&amp;dbP!$D$2),"&lt;="&amp;AS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T165" s="1">
        <f ca="1">SUMIFS(INDIRECT($F$1&amp;$F165&amp;":"&amp;$F165),INDIRECT($F$1&amp;dbP!$D$2&amp;":"&amp;dbP!$D$2),"&gt;="&amp;AT$6,INDIRECT($F$1&amp;dbP!$D$2&amp;":"&amp;dbP!$D$2),"&lt;="&amp;AT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U165" s="1">
        <f ca="1">SUMIFS(INDIRECT($F$1&amp;$F165&amp;":"&amp;$F165),INDIRECT($F$1&amp;dbP!$D$2&amp;":"&amp;dbP!$D$2),"&gt;="&amp;AU$6,INDIRECT($F$1&amp;dbP!$D$2&amp;":"&amp;dbP!$D$2),"&lt;="&amp;AU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V165" s="1">
        <f ca="1">SUMIFS(INDIRECT($F$1&amp;$F165&amp;":"&amp;$F165),INDIRECT($F$1&amp;dbP!$D$2&amp;":"&amp;dbP!$D$2),"&gt;="&amp;AV$6,INDIRECT($F$1&amp;dbP!$D$2&amp;":"&amp;dbP!$D$2),"&lt;="&amp;AV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W165" s="1">
        <f ca="1">SUMIFS(INDIRECT($F$1&amp;$F165&amp;":"&amp;$F165),INDIRECT($F$1&amp;dbP!$D$2&amp;":"&amp;dbP!$D$2),"&gt;="&amp;AW$6,INDIRECT($F$1&amp;dbP!$D$2&amp;":"&amp;dbP!$D$2),"&lt;="&amp;AW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X165" s="1">
        <f ca="1">SUMIFS(INDIRECT($F$1&amp;$F165&amp;":"&amp;$F165),INDIRECT($F$1&amp;dbP!$D$2&amp;":"&amp;dbP!$D$2),"&gt;="&amp;AX$6,INDIRECT($F$1&amp;dbP!$D$2&amp;":"&amp;dbP!$D$2),"&lt;="&amp;AX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Y165" s="1">
        <f ca="1">SUMIFS(INDIRECT($F$1&amp;$F165&amp;":"&amp;$F165),INDIRECT($F$1&amp;dbP!$D$2&amp;":"&amp;dbP!$D$2),"&gt;="&amp;AY$6,INDIRECT($F$1&amp;dbP!$D$2&amp;":"&amp;dbP!$D$2),"&lt;="&amp;AY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Z165" s="1">
        <f ca="1">SUMIFS(INDIRECT($F$1&amp;$F165&amp;":"&amp;$F165),INDIRECT($F$1&amp;dbP!$D$2&amp;":"&amp;dbP!$D$2),"&gt;="&amp;AZ$6,INDIRECT($F$1&amp;dbP!$D$2&amp;":"&amp;dbP!$D$2),"&lt;="&amp;AZ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BA165" s="1">
        <f ca="1">SUMIFS(INDIRECT($F$1&amp;$F165&amp;":"&amp;$F165),INDIRECT($F$1&amp;dbP!$D$2&amp;":"&amp;dbP!$D$2),"&gt;="&amp;BA$6,INDIRECT($F$1&amp;dbP!$D$2&amp;":"&amp;dbP!$D$2),"&lt;="&amp;BA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BB165" s="1">
        <f ca="1">SUMIFS(INDIRECT($F$1&amp;$F165&amp;":"&amp;$F165),INDIRECT($F$1&amp;dbP!$D$2&amp;":"&amp;dbP!$D$2),"&gt;="&amp;BB$6,INDIRECT($F$1&amp;dbP!$D$2&amp;":"&amp;dbP!$D$2),"&lt;="&amp;BB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BC165" s="1">
        <f ca="1">SUMIFS(INDIRECT($F$1&amp;$F165&amp;":"&amp;$F165),INDIRECT($F$1&amp;dbP!$D$2&amp;":"&amp;dbP!$D$2),"&gt;="&amp;BC$6,INDIRECT($F$1&amp;dbP!$D$2&amp;":"&amp;dbP!$D$2),"&lt;="&amp;BC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BD165" s="1">
        <f ca="1">SUMIFS(INDIRECT($F$1&amp;$F165&amp;":"&amp;$F165),INDIRECT($F$1&amp;dbP!$D$2&amp;":"&amp;dbP!$D$2),"&gt;="&amp;BD$6,INDIRECT($F$1&amp;dbP!$D$2&amp;":"&amp;dbP!$D$2),"&lt;="&amp;BD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BE165" s="1">
        <f ca="1">SUMIFS(INDIRECT($F$1&amp;$F165&amp;":"&amp;$F165),INDIRECT($F$1&amp;dbP!$D$2&amp;":"&amp;dbP!$D$2),"&gt;="&amp;BE$6,INDIRECT($F$1&amp;dbP!$D$2&amp;":"&amp;dbP!$D$2),"&lt;="&amp;BE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</row>
    <row r="166" spans="2:57" x14ac:dyDescent="0.3">
      <c r="B166" s="1">
        <f>MAX(B$120:B165)+1</f>
        <v>51</v>
      </c>
      <c r="D166" s="1" t="str">
        <f ca="1">INDIRECT($B$1&amp;Items!T$2&amp;$B166)</f>
        <v>CF(-)</v>
      </c>
      <c r="F166" s="1" t="str">
        <f ca="1">INDIRECT($B$1&amp;Items!P$2&amp;$B166)</f>
        <v>AA</v>
      </c>
      <c r="H166" s="13" t="str">
        <f ca="1">INDIRECT($B$1&amp;Items!M$2&amp;$B166)</f>
        <v>Оплаты себестоимостных затрат</v>
      </c>
      <c r="I166" s="13" t="str">
        <f ca="1">IF(INDIRECT($B$1&amp;Items!N$2&amp;$B166)="",H166,INDIRECT($B$1&amp;Items!N$2&amp;$B166))</f>
        <v>Оплаты расходов этапа-3 бизнес-процесса</v>
      </c>
      <c r="J166" s="1" t="str">
        <f ca="1">IF(INDIRECT($B$1&amp;Items!O$2&amp;$B166)="",IF(H166&lt;&gt;I166,"  "&amp;I166,I166),"    "&amp;INDIRECT($B$1&amp;Items!O$2&amp;$B166))</f>
        <v xml:space="preserve">    Производственные затраты-20</v>
      </c>
      <c r="S166" s="1">
        <f ca="1">SUM($U166:INDIRECT(ADDRESS(ROW(),SUMIFS($1:$1,$5:$5,MAX($5:$5)))))</f>
        <v>0</v>
      </c>
      <c r="V166" s="1">
        <f ca="1">SUMIFS(INDIRECT($F$1&amp;$F166&amp;":"&amp;$F166),INDIRECT($F$1&amp;dbP!$D$2&amp;":"&amp;dbP!$D$2),"&gt;="&amp;V$6,INDIRECT($F$1&amp;dbP!$D$2&amp;":"&amp;dbP!$D$2),"&lt;="&amp;V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W166" s="1">
        <f ca="1">SUMIFS(INDIRECT($F$1&amp;$F166&amp;":"&amp;$F166),INDIRECT($F$1&amp;dbP!$D$2&amp;":"&amp;dbP!$D$2),"&gt;="&amp;W$6,INDIRECT($F$1&amp;dbP!$D$2&amp;":"&amp;dbP!$D$2),"&lt;="&amp;W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X166" s="1">
        <f ca="1">SUMIFS(INDIRECT($F$1&amp;$F166&amp;":"&amp;$F166),INDIRECT($F$1&amp;dbP!$D$2&amp;":"&amp;dbP!$D$2),"&gt;="&amp;X$6,INDIRECT($F$1&amp;dbP!$D$2&amp;":"&amp;dbP!$D$2),"&lt;="&amp;X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Y166" s="1">
        <f ca="1">SUMIFS(INDIRECT($F$1&amp;$F166&amp;":"&amp;$F166),INDIRECT($F$1&amp;dbP!$D$2&amp;":"&amp;dbP!$D$2),"&gt;="&amp;Y$6,INDIRECT($F$1&amp;dbP!$D$2&amp;":"&amp;dbP!$D$2),"&lt;="&amp;Y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Z166" s="1">
        <f ca="1">SUMIFS(INDIRECT($F$1&amp;$F166&amp;":"&amp;$F166),INDIRECT($F$1&amp;dbP!$D$2&amp;":"&amp;dbP!$D$2),"&gt;="&amp;Z$6,INDIRECT($F$1&amp;dbP!$D$2&amp;":"&amp;dbP!$D$2),"&lt;="&amp;Z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A166" s="1">
        <f ca="1">SUMIFS(INDIRECT($F$1&amp;$F166&amp;":"&amp;$F166),INDIRECT($F$1&amp;dbP!$D$2&amp;":"&amp;dbP!$D$2),"&gt;="&amp;AA$6,INDIRECT($F$1&amp;dbP!$D$2&amp;":"&amp;dbP!$D$2),"&lt;="&amp;AA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B166" s="1">
        <f ca="1">SUMIFS(INDIRECT($F$1&amp;$F166&amp;":"&amp;$F166),INDIRECT($F$1&amp;dbP!$D$2&amp;":"&amp;dbP!$D$2),"&gt;="&amp;AB$6,INDIRECT($F$1&amp;dbP!$D$2&amp;":"&amp;dbP!$D$2),"&lt;="&amp;AB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C166" s="1">
        <f ca="1">SUMIFS(INDIRECT($F$1&amp;$F166&amp;":"&amp;$F166),INDIRECT($F$1&amp;dbP!$D$2&amp;":"&amp;dbP!$D$2),"&gt;="&amp;AC$6,INDIRECT($F$1&amp;dbP!$D$2&amp;":"&amp;dbP!$D$2),"&lt;="&amp;AC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D166" s="1">
        <f ca="1">SUMIFS(INDIRECT($F$1&amp;$F166&amp;":"&amp;$F166),INDIRECT($F$1&amp;dbP!$D$2&amp;":"&amp;dbP!$D$2),"&gt;="&amp;AD$6,INDIRECT($F$1&amp;dbP!$D$2&amp;":"&amp;dbP!$D$2),"&lt;="&amp;AD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E166" s="1">
        <f ca="1">SUMIFS(INDIRECT($F$1&amp;$F166&amp;":"&amp;$F166),INDIRECT($F$1&amp;dbP!$D$2&amp;":"&amp;dbP!$D$2),"&gt;="&amp;AE$6,INDIRECT($F$1&amp;dbP!$D$2&amp;":"&amp;dbP!$D$2),"&lt;="&amp;AE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F166" s="1">
        <f ca="1">SUMIFS(INDIRECT($F$1&amp;$F166&amp;":"&amp;$F166),INDIRECT($F$1&amp;dbP!$D$2&amp;":"&amp;dbP!$D$2),"&gt;="&amp;AF$6,INDIRECT($F$1&amp;dbP!$D$2&amp;":"&amp;dbP!$D$2),"&lt;="&amp;AF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G166" s="1">
        <f ca="1">SUMIFS(INDIRECT($F$1&amp;$F166&amp;":"&amp;$F166),INDIRECT($F$1&amp;dbP!$D$2&amp;":"&amp;dbP!$D$2),"&gt;="&amp;AG$6,INDIRECT($F$1&amp;dbP!$D$2&amp;":"&amp;dbP!$D$2),"&lt;="&amp;AG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H166" s="1">
        <f ca="1">SUMIFS(INDIRECT($F$1&amp;$F166&amp;":"&amp;$F166),INDIRECT($F$1&amp;dbP!$D$2&amp;":"&amp;dbP!$D$2),"&gt;="&amp;AH$6,INDIRECT($F$1&amp;dbP!$D$2&amp;":"&amp;dbP!$D$2),"&lt;="&amp;AH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I166" s="1">
        <f ca="1">SUMIFS(INDIRECT($F$1&amp;$F166&amp;":"&amp;$F166),INDIRECT($F$1&amp;dbP!$D$2&amp;":"&amp;dbP!$D$2),"&gt;="&amp;AI$6,INDIRECT($F$1&amp;dbP!$D$2&amp;":"&amp;dbP!$D$2),"&lt;="&amp;AI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J166" s="1">
        <f ca="1">SUMIFS(INDIRECT($F$1&amp;$F166&amp;":"&amp;$F166),INDIRECT($F$1&amp;dbP!$D$2&amp;":"&amp;dbP!$D$2),"&gt;="&amp;AJ$6,INDIRECT($F$1&amp;dbP!$D$2&amp;":"&amp;dbP!$D$2),"&lt;="&amp;AJ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K166" s="1">
        <f ca="1">SUMIFS(INDIRECT($F$1&amp;$F166&amp;":"&amp;$F166),INDIRECT($F$1&amp;dbP!$D$2&amp;":"&amp;dbP!$D$2),"&gt;="&amp;AK$6,INDIRECT($F$1&amp;dbP!$D$2&amp;":"&amp;dbP!$D$2),"&lt;="&amp;AK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L166" s="1">
        <f ca="1">SUMIFS(INDIRECT($F$1&amp;$F166&amp;":"&amp;$F166),INDIRECT($F$1&amp;dbP!$D$2&amp;":"&amp;dbP!$D$2),"&gt;="&amp;AL$6,INDIRECT($F$1&amp;dbP!$D$2&amp;":"&amp;dbP!$D$2),"&lt;="&amp;AL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M166" s="1">
        <f ca="1">SUMIFS(INDIRECT($F$1&amp;$F166&amp;":"&amp;$F166),INDIRECT($F$1&amp;dbP!$D$2&amp;":"&amp;dbP!$D$2),"&gt;="&amp;AM$6,INDIRECT($F$1&amp;dbP!$D$2&amp;":"&amp;dbP!$D$2),"&lt;="&amp;AM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N166" s="1">
        <f ca="1">SUMIFS(INDIRECT($F$1&amp;$F166&amp;":"&amp;$F166),INDIRECT($F$1&amp;dbP!$D$2&amp;":"&amp;dbP!$D$2),"&gt;="&amp;AN$6,INDIRECT($F$1&amp;dbP!$D$2&amp;":"&amp;dbP!$D$2),"&lt;="&amp;AN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O166" s="1">
        <f ca="1">SUMIFS(INDIRECT($F$1&amp;$F166&amp;":"&amp;$F166),INDIRECT($F$1&amp;dbP!$D$2&amp;":"&amp;dbP!$D$2),"&gt;="&amp;AO$6,INDIRECT($F$1&amp;dbP!$D$2&amp;":"&amp;dbP!$D$2),"&lt;="&amp;AO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P166" s="1">
        <f ca="1">SUMIFS(INDIRECT($F$1&amp;$F166&amp;":"&amp;$F166),INDIRECT($F$1&amp;dbP!$D$2&amp;":"&amp;dbP!$D$2),"&gt;="&amp;AP$6,INDIRECT($F$1&amp;dbP!$D$2&amp;":"&amp;dbP!$D$2),"&lt;="&amp;AP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Q166" s="1">
        <f ca="1">SUMIFS(INDIRECT($F$1&amp;$F166&amp;":"&amp;$F166),INDIRECT($F$1&amp;dbP!$D$2&amp;":"&amp;dbP!$D$2),"&gt;="&amp;AQ$6,INDIRECT($F$1&amp;dbP!$D$2&amp;":"&amp;dbP!$D$2),"&lt;="&amp;AQ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R166" s="1">
        <f ca="1">SUMIFS(INDIRECT($F$1&amp;$F166&amp;":"&amp;$F166),INDIRECT($F$1&amp;dbP!$D$2&amp;":"&amp;dbP!$D$2),"&gt;="&amp;AR$6,INDIRECT($F$1&amp;dbP!$D$2&amp;":"&amp;dbP!$D$2),"&lt;="&amp;AR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S166" s="1">
        <f ca="1">SUMIFS(INDIRECT($F$1&amp;$F166&amp;":"&amp;$F166),INDIRECT($F$1&amp;dbP!$D$2&amp;":"&amp;dbP!$D$2),"&gt;="&amp;AS$6,INDIRECT($F$1&amp;dbP!$D$2&amp;":"&amp;dbP!$D$2),"&lt;="&amp;AS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T166" s="1">
        <f ca="1">SUMIFS(INDIRECT($F$1&amp;$F166&amp;":"&amp;$F166),INDIRECT($F$1&amp;dbP!$D$2&amp;":"&amp;dbP!$D$2),"&gt;="&amp;AT$6,INDIRECT($F$1&amp;dbP!$D$2&amp;":"&amp;dbP!$D$2),"&lt;="&amp;AT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U166" s="1">
        <f ca="1">SUMIFS(INDIRECT($F$1&amp;$F166&amp;":"&amp;$F166),INDIRECT($F$1&amp;dbP!$D$2&amp;":"&amp;dbP!$D$2),"&gt;="&amp;AU$6,INDIRECT($F$1&amp;dbP!$D$2&amp;":"&amp;dbP!$D$2),"&lt;="&amp;AU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V166" s="1">
        <f ca="1">SUMIFS(INDIRECT($F$1&amp;$F166&amp;":"&amp;$F166),INDIRECT($F$1&amp;dbP!$D$2&amp;":"&amp;dbP!$D$2),"&gt;="&amp;AV$6,INDIRECT($F$1&amp;dbP!$D$2&amp;":"&amp;dbP!$D$2),"&lt;="&amp;AV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W166" s="1">
        <f ca="1">SUMIFS(INDIRECT($F$1&amp;$F166&amp;":"&amp;$F166),INDIRECT($F$1&amp;dbP!$D$2&amp;":"&amp;dbP!$D$2),"&gt;="&amp;AW$6,INDIRECT($F$1&amp;dbP!$D$2&amp;":"&amp;dbP!$D$2),"&lt;="&amp;AW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X166" s="1">
        <f ca="1">SUMIFS(INDIRECT($F$1&amp;$F166&amp;":"&amp;$F166),INDIRECT($F$1&amp;dbP!$D$2&amp;":"&amp;dbP!$D$2),"&gt;="&amp;AX$6,INDIRECT($F$1&amp;dbP!$D$2&amp;":"&amp;dbP!$D$2),"&lt;="&amp;AX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Y166" s="1">
        <f ca="1">SUMIFS(INDIRECT($F$1&amp;$F166&amp;":"&amp;$F166),INDIRECT($F$1&amp;dbP!$D$2&amp;":"&amp;dbP!$D$2),"&gt;="&amp;AY$6,INDIRECT($F$1&amp;dbP!$D$2&amp;":"&amp;dbP!$D$2),"&lt;="&amp;AY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Z166" s="1">
        <f ca="1">SUMIFS(INDIRECT($F$1&amp;$F166&amp;":"&amp;$F166),INDIRECT($F$1&amp;dbP!$D$2&amp;":"&amp;dbP!$D$2),"&gt;="&amp;AZ$6,INDIRECT($F$1&amp;dbP!$D$2&amp;":"&amp;dbP!$D$2),"&lt;="&amp;AZ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BA166" s="1">
        <f ca="1">SUMIFS(INDIRECT($F$1&amp;$F166&amp;":"&amp;$F166),INDIRECT($F$1&amp;dbP!$D$2&amp;":"&amp;dbP!$D$2),"&gt;="&amp;BA$6,INDIRECT($F$1&amp;dbP!$D$2&amp;":"&amp;dbP!$D$2),"&lt;="&amp;BA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BB166" s="1">
        <f ca="1">SUMIFS(INDIRECT($F$1&amp;$F166&amp;":"&amp;$F166),INDIRECT($F$1&amp;dbP!$D$2&amp;":"&amp;dbP!$D$2),"&gt;="&amp;BB$6,INDIRECT($F$1&amp;dbP!$D$2&amp;":"&amp;dbP!$D$2),"&lt;="&amp;BB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BC166" s="1">
        <f ca="1">SUMIFS(INDIRECT($F$1&amp;$F166&amp;":"&amp;$F166),INDIRECT($F$1&amp;dbP!$D$2&amp;":"&amp;dbP!$D$2),"&gt;="&amp;BC$6,INDIRECT($F$1&amp;dbP!$D$2&amp;":"&amp;dbP!$D$2),"&lt;="&amp;BC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BD166" s="1">
        <f ca="1">SUMIFS(INDIRECT($F$1&amp;$F166&amp;":"&amp;$F166),INDIRECT($F$1&amp;dbP!$D$2&amp;":"&amp;dbP!$D$2),"&gt;="&amp;BD$6,INDIRECT($F$1&amp;dbP!$D$2&amp;":"&amp;dbP!$D$2),"&lt;="&amp;BD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BE166" s="1">
        <f ca="1">SUMIFS(INDIRECT($F$1&amp;$F166&amp;":"&amp;$F166),INDIRECT($F$1&amp;dbP!$D$2&amp;":"&amp;dbP!$D$2),"&gt;="&amp;BE$6,INDIRECT($F$1&amp;dbP!$D$2&amp;":"&amp;dbP!$D$2),"&lt;="&amp;BE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</row>
    <row r="167" spans="2:57" x14ac:dyDescent="0.3">
      <c r="B167" s="1">
        <f>MAX(B$120:B166)+1</f>
        <v>52</v>
      </c>
      <c r="D167" s="1" t="str">
        <f ca="1">INDIRECT($B$1&amp;Items!T$2&amp;$B167)</f>
        <v>CF(-)</v>
      </c>
      <c r="F167" s="1" t="str">
        <f ca="1">INDIRECT($B$1&amp;Items!P$2&amp;$B167)</f>
        <v>AA</v>
      </c>
      <c r="H167" s="13" t="str">
        <f ca="1">INDIRECT($B$1&amp;Items!M$2&amp;$B167)</f>
        <v>Оплаты себестоимостных затрат</v>
      </c>
      <c r="I167" s="13" t="str">
        <f ca="1">IF(INDIRECT($B$1&amp;Items!N$2&amp;$B167)="",H167,INDIRECT($B$1&amp;Items!N$2&amp;$B167))</f>
        <v>Оплаты расходов этапа-3 бизнес-процесса</v>
      </c>
      <c r="J167" s="1" t="str">
        <f ca="1">IF(INDIRECT($B$1&amp;Items!O$2&amp;$B167)="",IF(H167&lt;&gt;I167,"  "&amp;I167,I167),"    "&amp;INDIRECT($B$1&amp;Items!O$2&amp;$B167))</f>
        <v xml:space="preserve">    Производственные затраты-21</v>
      </c>
      <c r="S167" s="1">
        <f ca="1">SUM($U167:INDIRECT(ADDRESS(ROW(),SUMIFS($1:$1,$5:$5,MAX($5:$5)))))</f>
        <v>1069040.2893000001</v>
      </c>
      <c r="V167" s="1">
        <f ca="1">SUMIFS(INDIRECT($F$1&amp;$F167&amp;":"&amp;$F167),INDIRECT($F$1&amp;dbP!$D$2&amp;":"&amp;dbP!$D$2),"&gt;="&amp;V$6,INDIRECT($F$1&amp;dbP!$D$2&amp;":"&amp;dbP!$D$2),"&lt;="&amp;V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W167" s="1">
        <f ca="1">SUMIFS(INDIRECT($F$1&amp;$F167&amp;":"&amp;$F167),INDIRECT($F$1&amp;dbP!$D$2&amp;":"&amp;dbP!$D$2),"&gt;="&amp;W$6,INDIRECT($F$1&amp;dbP!$D$2&amp;":"&amp;dbP!$D$2),"&lt;="&amp;W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X167" s="1">
        <f ca="1">SUMIFS(INDIRECT($F$1&amp;$F167&amp;":"&amp;$F167),INDIRECT($F$1&amp;dbP!$D$2&amp;":"&amp;dbP!$D$2),"&gt;="&amp;X$6,INDIRECT($F$1&amp;dbP!$D$2&amp;":"&amp;dbP!$D$2),"&lt;="&amp;X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Y167" s="1">
        <f ca="1">SUMIFS(INDIRECT($F$1&amp;$F167&amp;":"&amp;$F167),INDIRECT($F$1&amp;dbP!$D$2&amp;":"&amp;dbP!$D$2),"&gt;="&amp;Y$6,INDIRECT($F$1&amp;dbP!$D$2&amp;":"&amp;dbP!$D$2),"&lt;="&amp;Y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Z167" s="1">
        <f ca="1">SUMIFS(INDIRECT($F$1&amp;$F167&amp;":"&amp;$F167),INDIRECT($F$1&amp;dbP!$D$2&amp;":"&amp;dbP!$D$2),"&gt;="&amp;Z$6,INDIRECT($F$1&amp;dbP!$D$2&amp;":"&amp;dbP!$D$2),"&lt;="&amp;Z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1069040.2893000001</v>
      </c>
      <c r="AA167" s="1">
        <f ca="1">SUMIFS(INDIRECT($F$1&amp;$F167&amp;":"&amp;$F167),INDIRECT($F$1&amp;dbP!$D$2&amp;":"&amp;dbP!$D$2),"&gt;="&amp;AA$6,INDIRECT($F$1&amp;dbP!$D$2&amp;":"&amp;dbP!$D$2),"&lt;="&amp;AA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B167" s="1">
        <f ca="1">SUMIFS(INDIRECT($F$1&amp;$F167&amp;":"&amp;$F167),INDIRECT($F$1&amp;dbP!$D$2&amp;":"&amp;dbP!$D$2),"&gt;="&amp;AB$6,INDIRECT($F$1&amp;dbP!$D$2&amp;":"&amp;dbP!$D$2),"&lt;="&amp;AB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C167" s="1">
        <f ca="1">SUMIFS(INDIRECT($F$1&amp;$F167&amp;":"&amp;$F167),INDIRECT($F$1&amp;dbP!$D$2&amp;":"&amp;dbP!$D$2),"&gt;="&amp;AC$6,INDIRECT($F$1&amp;dbP!$D$2&amp;":"&amp;dbP!$D$2),"&lt;="&amp;AC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D167" s="1">
        <f ca="1">SUMIFS(INDIRECT($F$1&amp;$F167&amp;":"&amp;$F167),INDIRECT($F$1&amp;dbP!$D$2&amp;":"&amp;dbP!$D$2),"&gt;="&amp;AD$6,INDIRECT($F$1&amp;dbP!$D$2&amp;":"&amp;dbP!$D$2),"&lt;="&amp;AD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E167" s="1">
        <f ca="1">SUMIFS(INDIRECT($F$1&amp;$F167&amp;":"&amp;$F167),INDIRECT($F$1&amp;dbP!$D$2&amp;":"&amp;dbP!$D$2),"&gt;="&amp;AE$6,INDIRECT($F$1&amp;dbP!$D$2&amp;":"&amp;dbP!$D$2),"&lt;="&amp;AE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F167" s="1">
        <f ca="1">SUMIFS(INDIRECT($F$1&amp;$F167&amp;":"&amp;$F167),INDIRECT($F$1&amp;dbP!$D$2&amp;":"&amp;dbP!$D$2),"&gt;="&amp;AF$6,INDIRECT($F$1&amp;dbP!$D$2&amp;":"&amp;dbP!$D$2),"&lt;="&amp;AF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G167" s="1">
        <f ca="1">SUMIFS(INDIRECT($F$1&amp;$F167&amp;":"&amp;$F167),INDIRECT($F$1&amp;dbP!$D$2&amp;":"&amp;dbP!$D$2),"&gt;="&amp;AG$6,INDIRECT($F$1&amp;dbP!$D$2&amp;":"&amp;dbP!$D$2),"&lt;="&amp;AG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H167" s="1">
        <f ca="1">SUMIFS(INDIRECT($F$1&amp;$F167&amp;":"&amp;$F167),INDIRECT($F$1&amp;dbP!$D$2&amp;":"&amp;dbP!$D$2),"&gt;="&amp;AH$6,INDIRECT($F$1&amp;dbP!$D$2&amp;":"&amp;dbP!$D$2),"&lt;="&amp;AH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I167" s="1">
        <f ca="1">SUMIFS(INDIRECT($F$1&amp;$F167&amp;":"&amp;$F167),INDIRECT($F$1&amp;dbP!$D$2&amp;":"&amp;dbP!$D$2),"&gt;="&amp;AI$6,INDIRECT($F$1&amp;dbP!$D$2&amp;":"&amp;dbP!$D$2),"&lt;="&amp;AI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J167" s="1">
        <f ca="1">SUMIFS(INDIRECT($F$1&amp;$F167&amp;":"&amp;$F167),INDIRECT($F$1&amp;dbP!$D$2&amp;":"&amp;dbP!$D$2),"&gt;="&amp;AJ$6,INDIRECT($F$1&amp;dbP!$D$2&amp;":"&amp;dbP!$D$2),"&lt;="&amp;AJ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K167" s="1">
        <f ca="1">SUMIFS(INDIRECT($F$1&amp;$F167&amp;":"&amp;$F167),INDIRECT($F$1&amp;dbP!$D$2&amp;":"&amp;dbP!$D$2),"&gt;="&amp;AK$6,INDIRECT($F$1&amp;dbP!$D$2&amp;":"&amp;dbP!$D$2),"&lt;="&amp;AK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L167" s="1">
        <f ca="1">SUMIFS(INDIRECT($F$1&amp;$F167&amp;":"&amp;$F167),INDIRECT($F$1&amp;dbP!$D$2&amp;":"&amp;dbP!$D$2),"&gt;="&amp;AL$6,INDIRECT($F$1&amp;dbP!$D$2&amp;":"&amp;dbP!$D$2),"&lt;="&amp;AL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M167" s="1">
        <f ca="1">SUMIFS(INDIRECT($F$1&amp;$F167&amp;":"&amp;$F167),INDIRECT($F$1&amp;dbP!$D$2&amp;":"&amp;dbP!$D$2),"&gt;="&amp;AM$6,INDIRECT($F$1&amp;dbP!$D$2&amp;":"&amp;dbP!$D$2),"&lt;="&amp;AM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N167" s="1">
        <f ca="1">SUMIFS(INDIRECT($F$1&amp;$F167&amp;":"&amp;$F167),INDIRECT($F$1&amp;dbP!$D$2&amp;":"&amp;dbP!$D$2),"&gt;="&amp;AN$6,INDIRECT($F$1&amp;dbP!$D$2&amp;":"&amp;dbP!$D$2),"&lt;="&amp;AN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O167" s="1">
        <f ca="1">SUMIFS(INDIRECT($F$1&amp;$F167&amp;":"&amp;$F167),INDIRECT($F$1&amp;dbP!$D$2&amp;":"&amp;dbP!$D$2),"&gt;="&amp;AO$6,INDIRECT($F$1&amp;dbP!$D$2&amp;":"&amp;dbP!$D$2),"&lt;="&amp;AO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P167" s="1">
        <f ca="1">SUMIFS(INDIRECT($F$1&amp;$F167&amp;":"&amp;$F167),INDIRECT($F$1&amp;dbP!$D$2&amp;":"&amp;dbP!$D$2),"&gt;="&amp;AP$6,INDIRECT($F$1&amp;dbP!$D$2&amp;":"&amp;dbP!$D$2),"&lt;="&amp;AP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Q167" s="1">
        <f ca="1">SUMIFS(INDIRECT($F$1&amp;$F167&amp;":"&amp;$F167),INDIRECT($F$1&amp;dbP!$D$2&amp;":"&amp;dbP!$D$2),"&gt;="&amp;AQ$6,INDIRECT($F$1&amp;dbP!$D$2&amp;":"&amp;dbP!$D$2),"&lt;="&amp;AQ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R167" s="1">
        <f ca="1">SUMIFS(INDIRECT($F$1&amp;$F167&amp;":"&amp;$F167),INDIRECT($F$1&amp;dbP!$D$2&amp;":"&amp;dbP!$D$2),"&gt;="&amp;AR$6,INDIRECT($F$1&amp;dbP!$D$2&amp;":"&amp;dbP!$D$2),"&lt;="&amp;AR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S167" s="1">
        <f ca="1">SUMIFS(INDIRECT($F$1&amp;$F167&amp;":"&amp;$F167),INDIRECT($F$1&amp;dbP!$D$2&amp;":"&amp;dbP!$D$2),"&gt;="&amp;AS$6,INDIRECT($F$1&amp;dbP!$D$2&amp;":"&amp;dbP!$D$2),"&lt;="&amp;AS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T167" s="1">
        <f ca="1">SUMIFS(INDIRECT($F$1&amp;$F167&amp;":"&amp;$F167),INDIRECT($F$1&amp;dbP!$D$2&amp;":"&amp;dbP!$D$2),"&gt;="&amp;AT$6,INDIRECT($F$1&amp;dbP!$D$2&amp;":"&amp;dbP!$D$2),"&lt;="&amp;AT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U167" s="1">
        <f ca="1">SUMIFS(INDIRECT($F$1&amp;$F167&amp;":"&amp;$F167),INDIRECT($F$1&amp;dbP!$D$2&amp;":"&amp;dbP!$D$2),"&gt;="&amp;AU$6,INDIRECT($F$1&amp;dbP!$D$2&amp;":"&amp;dbP!$D$2),"&lt;="&amp;AU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V167" s="1">
        <f ca="1">SUMIFS(INDIRECT($F$1&amp;$F167&amp;":"&amp;$F167),INDIRECT($F$1&amp;dbP!$D$2&amp;":"&amp;dbP!$D$2),"&gt;="&amp;AV$6,INDIRECT($F$1&amp;dbP!$D$2&amp;":"&amp;dbP!$D$2),"&lt;="&amp;AV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W167" s="1">
        <f ca="1">SUMIFS(INDIRECT($F$1&amp;$F167&amp;":"&amp;$F167),INDIRECT($F$1&amp;dbP!$D$2&amp;":"&amp;dbP!$D$2),"&gt;="&amp;AW$6,INDIRECT($F$1&amp;dbP!$D$2&amp;":"&amp;dbP!$D$2),"&lt;="&amp;AW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X167" s="1">
        <f ca="1">SUMIFS(INDIRECT($F$1&amp;$F167&amp;":"&amp;$F167),INDIRECT($F$1&amp;dbP!$D$2&amp;":"&amp;dbP!$D$2),"&gt;="&amp;AX$6,INDIRECT($F$1&amp;dbP!$D$2&amp;":"&amp;dbP!$D$2),"&lt;="&amp;AX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Y167" s="1">
        <f ca="1">SUMIFS(INDIRECT($F$1&amp;$F167&amp;":"&amp;$F167),INDIRECT($F$1&amp;dbP!$D$2&amp;":"&amp;dbP!$D$2),"&gt;="&amp;AY$6,INDIRECT($F$1&amp;dbP!$D$2&amp;":"&amp;dbP!$D$2),"&lt;="&amp;AY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Z167" s="1">
        <f ca="1">SUMIFS(INDIRECT($F$1&amp;$F167&amp;":"&amp;$F167),INDIRECT($F$1&amp;dbP!$D$2&amp;":"&amp;dbP!$D$2),"&gt;="&amp;AZ$6,INDIRECT($F$1&amp;dbP!$D$2&amp;":"&amp;dbP!$D$2),"&lt;="&amp;AZ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BA167" s="1">
        <f ca="1">SUMIFS(INDIRECT($F$1&amp;$F167&amp;":"&amp;$F167),INDIRECT($F$1&amp;dbP!$D$2&amp;":"&amp;dbP!$D$2),"&gt;="&amp;BA$6,INDIRECT($F$1&amp;dbP!$D$2&amp;":"&amp;dbP!$D$2),"&lt;="&amp;BA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BB167" s="1">
        <f ca="1">SUMIFS(INDIRECT($F$1&amp;$F167&amp;":"&amp;$F167),INDIRECT($F$1&amp;dbP!$D$2&amp;":"&amp;dbP!$D$2),"&gt;="&amp;BB$6,INDIRECT($F$1&amp;dbP!$D$2&amp;":"&amp;dbP!$D$2),"&lt;="&amp;BB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BC167" s="1">
        <f ca="1">SUMIFS(INDIRECT($F$1&amp;$F167&amp;":"&amp;$F167),INDIRECT($F$1&amp;dbP!$D$2&amp;":"&amp;dbP!$D$2),"&gt;="&amp;BC$6,INDIRECT($F$1&amp;dbP!$D$2&amp;":"&amp;dbP!$D$2),"&lt;="&amp;BC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BD167" s="1">
        <f ca="1">SUMIFS(INDIRECT($F$1&amp;$F167&amp;":"&amp;$F167),INDIRECT($F$1&amp;dbP!$D$2&amp;":"&amp;dbP!$D$2),"&gt;="&amp;BD$6,INDIRECT($F$1&amp;dbP!$D$2&amp;":"&amp;dbP!$D$2),"&lt;="&amp;BD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BE167" s="1">
        <f ca="1">SUMIFS(INDIRECT($F$1&amp;$F167&amp;":"&amp;$F167),INDIRECT($F$1&amp;dbP!$D$2&amp;":"&amp;dbP!$D$2),"&gt;="&amp;BE$6,INDIRECT($F$1&amp;dbP!$D$2&amp;":"&amp;dbP!$D$2),"&lt;="&amp;BE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</row>
    <row r="168" spans="2:57" x14ac:dyDescent="0.3">
      <c r="B168" s="1">
        <f>MAX(B$120:B167)+1</f>
        <v>53</v>
      </c>
      <c r="D168" s="1" t="str">
        <f ca="1">INDIRECT($B$1&amp;Items!T$2&amp;$B168)</f>
        <v>CF(-)</v>
      </c>
      <c r="F168" s="1" t="str">
        <f ca="1">INDIRECT($B$1&amp;Items!P$2&amp;$B168)</f>
        <v>AA</v>
      </c>
      <c r="H168" s="13" t="str">
        <f ca="1">INDIRECT($B$1&amp;Items!M$2&amp;$B168)</f>
        <v>Оплаты себестоимостных затрат</v>
      </c>
      <c r="I168" s="13" t="str">
        <f ca="1">IF(INDIRECT($B$1&amp;Items!N$2&amp;$B168)="",H168,INDIRECT($B$1&amp;Items!N$2&amp;$B168))</f>
        <v>Оплаты расходов этапа-3 бизнес-процесса</v>
      </c>
      <c r="J168" s="1" t="str">
        <f ca="1">IF(INDIRECT($B$1&amp;Items!O$2&amp;$B168)="",IF(H168&lt;&gt;I168,"  "&amp;I168,I168),"    "&amp;INDIRECT($B$1&amp;Items!O$2&amp;$B168))</f>
        <v xml:space="preserve">    Производственные затраты-22</v>
      </c>
      <c r="S168" s="1">
        <f ca="1">SUM($U168:INDIRECT(ADDRESS(ROW(),SUMIFS($1:$1,$5:$5,MAX($5:$5)))))</f>
        <v>0</v>
      </c>
      <c r="V168" s="1">
        <f ca="1">SUMIFS(INDIRECT($F$1&amp;$F168&amp;":"&amp;$F168),INDIRECT($F$1&amp;dbP!$D$2&amp;":"&amp;dbP!$D$2),"&gt;="&amp;V$6,INDIRECT($F$1&amp;dbP!$D$2&amp;":"&amp;dbP!$D$2),"&lt;="&amp;V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W168" s="1">
        <f ca="1">SUMIFS(INDIRECT($F$1&amp;$F168&amp;":"&amp;$F168),INDIRECT($F$1&amp;dbP!$D$2&amp;":"&amp;dbP!$D$2),"&gt;="&amp;W$6,INDIRECT($F$1&amp;dbP!$D$2&amp;":"&amp;dbP!$D$2),"&lt;="&amp;W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X168" s="1">
        <f ca="1">SUMIFS(INDIRECT($F$1&amp;$F168&amp;":"&amp;$F168),INDIRECT($F$1&amp;dbP!$D$2&amp;":"&amp;dbP!$D$2),"&gt;="&amp;X$6,INDIRECT($F$1&amp;dbP!$D$2&amp;":"&amp;dbP!$D$2),"&lt;="&amp;X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Y168" s="1">
        <f ca="1">SUMIFS(INDIRECT($F$1&amp;$F168&amp;":"&amp;$F168),INDIRECT($F$1&amp;dbP!$D$2&amp;":"&amp;dbP!$D$2),"&gt;="&amp;Y$6,INDIRECT($F$1&amp;dbP!$D$2&amp;":"&amp;dbP!$D$2),"&lt;="&amp;Y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Z168" s="1">
        <f ca="1">SUMIFS(INDIRECT($F$1&amp;$F168&amp;":"&amp;$F168),INDIRECT($F$1&amp;dbP!$D$2&amp;":"&amp;dbP!$D$2),"&gt;="&amp;Z$6,INDIRECT($F$1&amp;dbP!$D$2&amp;":"&amp;dbP!$D$2),"&lt;="&amp;Z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A168" s="1">
        <f ca="1">SUMIFS(INDIRECT($F$1&amp;$F168&amp;":"&amp;$F168),INDIRECT($F$1&amp;dbP!$D$2&amp;":"&amp;dbP!$D$2),"&gt;="&amp;AA$6,INDIRECT($F$1&amp;dbP!$D$2&amp;":"&amp;dbP!$D$2),"&lt;="&amp;AA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B168" s="1">
        <f ca="1">SUMIFS(INDIRECT($F$1&amp;$F168&amp;":"&amp;$F168),INDIRECT($F$1&amp;dbP!$D$2&amp;":"&amp;dbP!$D$2),"&gt;="&amp;AB$6,INDIRECT($F$1&amp;dbP!$D$2&amp;":"&amp;dbP!$D$2),"&lt;="&amp;AB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C168" s="1">
        <f ca="1">SUMIFS(INDIRECT($F$1&amp;$F168&amp;":"&amp;$F168),INDIRECT($F$1&amp;dbP!$D$2&amp;":"&amp;dbP!$D$2),"&gt;="&amp;AC$6,INDIRECT($F$1&amp;dbP!$D$2&amp;":"&amp;dbP!$D$2),"&lt;="&amp;AC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D168" s="1">
        <f ca="1">SUMIFS(INDIRECT($F$1&amp;$F168&amp;":"&amp;$F168),INDIRECT($F$1&amp;dbP!$D$2&amp;":"&amp;dbP!$D$2),"&gt;="&amp;AD$6,INDIRECT($F$1&amp;dbP!$D$2&amp;":"&amp;dbP!$D$2),"&lt;="&amp;AD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E168" s="1">
        <f ca="1">SUMIFS(INDIRECT($F$1&amp;$F168&amp;":"&amp;$F168),INDIRECT($F$1&amp;dbP!$D$2&amp;":"&amp;dbP!$D$2),"&gt;="&amp;AE$6,INDIRECT($F$1&amp;dbP!$D$2&amp;":"&amp;dbP!$D$2),"&lt;="&amp;AE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F168" s="1">
        <f ca="1">SUMIFS(INDIRECT($F$1&amp;$F168&amp;":"&amp;$F168),INDIRECT($F$1&amp;dbP!$D$2&amp;":"&amp;dbP!$D$2),"&gt;="&amp;AF$6,INDIRECT($F$1&amp;dbP!$D$2&amp;":"&amp;dbP!$D$2),"&lt;="&amp;AF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G168" s="1">
        <f ca="1">SUMIFS(INDIRECT($F$1&amp;$F168&amp;":"&amp;$F168),INDIRECT($F$1&amp;dbP!$D$2&amp;":"&amp;dbP!$D$2),"&gt;="&amp;AG$6,INDIRECT($F$1&amp;dbP!$D$2&amp;":"&amp;dbP!$D$2),"&lt;="&amp;AG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H168" s="1">
        <f ca="1">SUMIFS(INDIRECT($F$1&amp;$F168&amp;":"&amp;$F168),INDIRECT($F$1&amp;dbP!$D$2&amp;":"&amp;dbP!$D$2),"&gt;="&amp;AH$6,INDIRECT($F$1&amp;dbP!$D$2&amp;":"&amp;dbP!$D$2),"&lt;="&amp;AH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I168" s="1">
        <f ca="1">SUMIFS(INDIRECT($F$1&amp;$F168&amp;":"&amp;$F168),INDIRECT($F$1&amp;dbP!$D$2&amp;":"&amp;dbP!$D$2),"&gt;="&amp;AI$6,INDIRECT($F$1&amp;dbP!$D$2&amp;":"&amp;dbP!$D$2),"&lt;="&amp;AI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J168" s="1">
        <f ca="1">SUMIFS(INDIRECT($F$1&amp;$F168&amp;":"&amp;$F168),INDIRECT($F$1&amp;dbP!$D$2&amp;":"&amp;dbP!$D$2),"&gt;="&amp;AJ$6,INDIRECT($F$1&amp;dbP!$D$2&amp;":"&amp;dbP!$D$2),"&lt;="&amp;AJ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K168" s="1">
        <f ca="1">SUMIFS(INDIRECT($F$1&amp;$F168&amp;":"&amp;$F168),INDIRECT($F$1&amp;dbP!$D$2&amp;":"&amp;dbP!$D$2),"&gt;="&amp;AK$6,INDIRECT($F$1&amp;dbP!$D$2&amp;":"&amp;dbP!$D$2),"&lt;="&amp;AK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L168" s="1">
        <f ca="1">SUMIFS(INDIRECT($F$1&amp;$F168&amp;":"&amp;$F168),INDIRECT($F$1&amp;dbP!$D$2&amp;":"&amp;dbP!$D$2),"&gt;="&amp;AL$6,INDIRECT($F$1&amp;dbP!$D$2&amp;":"&amp;dbP!$D$2),"&lt;="&amp;AL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M168" s="1">
        <f ca="1">SUMIFS(INDIRECT($F$1&amp;$F168&amp;":"&amp;$F168),INDIRECT($F$1&amp;dbP!$D$2&amp;":"&amp;dbP!$D$2),"&gt;="&amp;AM$6,INDIRECT($F$1&amp;dbP!$D$2&amp;":"&amp;dbP!$D$2),"&lt;="&amp;AM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N168" s="1">
        <f ca="1">SUMIFS(INDIRECT($F$1&amp;$F168&amp;":"&amp;$F168),INDIRECT($F$1&amp;dbP!$D$2&amp;":"&amp;dbP!$D$2),"&gt;="&amp;AN$6,INDIRECT($F$1&amp;dbP!$D$2&amp;":"&amp;dbP!$D$2),"&lt;="&amp;AN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O168" s="1">
        <f ca="1">SUMIFS(INDIRECT($F$1&amp;$F168&amp;":"&amp;$F168),INDIRECT($F$1&amp;dbP!$D$2&amp;":"&amp;dbP!$D$2),"&gt;="&amp;AO$6,INDIRECT($F$1&amp;dbP!$D$2&amp;":"&amp;dbP!$D$2),"&lt;="&amp;AO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P168" s="1">
        <f ca="1">SUMIFS(INDIRECT($F$1&amp;$F168&amp;":"&amp;$F168),INDIRECT($F$1&amp;dbP!$D$2&amp;":"&amp;dbP!$D$2),"&gt;="&amp;AP$6,INDIRECT($F$1&amp;dbP!$D$2&amp;":"&amp;dbP!$D$2),"&lt;="&amp;AP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Q168" s="1">
        <f ca="1">SUMIFS(INDIRECT($F$1&amp;$F168&amp;":"&amp;$F168),INDIRECT($F$1&amp;dbP!$D$2&amp;":"&amp;dbP!$D$2),"&gt;="&amp;AQ$6,INDIRECT($F$1&amp;dbP!$D$2&amp;":"&amp;dbP!$D$2),"&lt;="&amp;AQ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R168" s="1">
        <f ca="1">SUMIFS(INDIRECT($F$1&amp;$F168&amp;":"&amp;$F168),INDIRECT($F$1&amp;dbP!$D$2&amp;":"&amp;dbP!$D$2),"&gt;="&amp;AR$6,INDIRECT($F$1&amp;dbP!$D$2&amp;":"&amp;dbP!$D$2),"&lt;="&amp;AR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S168" s="1">
        <f ca="1">SUMIFS(INDIRECT($F$1&amp;$F168&amp;":"&amp;$F168),INDIRECT($F$1&amp;dbP!$D$2&amp;":"&amp;dbP!$D$2),"&gt;="&amp;AS$6,INDIRECT($F$1&amp;dbP!$D$2&amp;":"&amp;dbP!$D$2),"&lt;="&amp;AS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T168" s="1">
        <f ca="1">SUMIFS(INDIRECT($F$1&amp;$F168&amp;":"&amp;$F168),INDIRECT($F$1&amp;dbP!$D$2&amp;":"&amp;dbP!$D$2),"&gt;="&amp;AT$6,INDIRECT($F$1&amp;dbP!$D$2&amp;":"&amp;dbP!$D$2),"&lt;="&amp;AT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U168" s="1">
        <f ca="1">SUMIFS(INDIRECT($F$1&amp;$F168&amp;":"&amp;$F168),INDIRECT($F$1&amp;dbP!$D$2&amp;":"&amp;dbP!$D$2),"&gt;="&amp;AU$6,INDIRECT($F$1&amp;dbP!$D$2&amp;":"&amp;dbP!$D$2),"&lt;="&amp;AU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V168" s="1">
        <f ca="1">SUMIFS(INDIRECT($F$1&amp;$F168&amp;":"&amp;$F168),INDIRECT($F$1&amp;dbP!$D$2&amp;":"&amp;dbP!$D$2),"&gt;="&amp;AV$6,INDIRECT($F$1&amp;dbP!$D$2&amp;":"&amp;dbP!$D$2),"&lt;="&amp;AV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W168" s="1">
        <f ca="1">SUMIFS(INDIRECT($F$1&amp;$F168&amp;":"&amp;$F168),INDIRECT($F$1&amp;dbP!$D$2&amp;":"&amp;dbP!$D$2),"&gt;="&amp;AW$6,INDIRECT($F$1&amp;dbP!$D$2&amp;":"&amp;dbP!$D$2),"&lt;="&amp;AW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X168" s="1">
        <f ca="1">SUMIFS(INDIRECT($F$1&amp;$F168&amp;":"&amp;$F168),INDIRECT($F$1&amp;dbP!$D$2&amp;":"&amp;dbP!$D$2),"&gt;="&amp;AX$6,INDIRECT($F$1&amp;dbP!$D$2&amp;":"&amp;dbP!$D$2),"&lt;="&amp;AX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Y168" s="1">
        <f ca="1">SUMIFS(INDIRECT($F$1&amp;$F168&amp;":"&amp;$F168),INDIRECT($F$1&amp;dbP!$D$2&amp;":"&amp;dbP!$D$2),"&gt;="&amp;AY$6,INDIRECT($F$1&amp;dbP!$D$2&amp;":"&amp;dbP!$D$2),"&lt;="&amp;AY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Z168" s="1">
        <f ca="1">SUMIFS(INDIRECT($F$1&amp;$F168&amp;":"&amp;$F168),INDIRECT($F$1&amp;dbP!$D$2&amp;":"&amp;dbP!$D$2),"&gt;="&amp;AZ$6,INDIRECT($F$1&amp;dbP!$D$2&amp;":"&amp;dbP!$D$2),"&lt;="&amp;AZ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BA168" s="1">
        <f ca="1">SUMIFS(INDIRECT($F$1&amp;$F168&amp;":"&amp;$F168),INDIRECT($F$1&amp;dbP!$D$2&amp;":"&amp;dbP!$D$2),"&gt;="&amp;BA$6,INDIRECT($F$1&amp;dbP!$D$2&amp;":"&amp;dbP!$D$2),"&lt;="&amp;BA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BB168" s="1">
        <f ca="1">SUMIFS(INDIRECT($F$1&amp;$F168&amp;":"&amp;$F168),INDIRECT($F$1&amp;dbP!$D$2&amp;":"&amp;dbP!$D$2),"&gt;="&amp;BB$6,INDIRECT($F$1&amp;dbP!$D$2&amp;":"&amp;dbP!$D$2),"&lt;="&amp;BB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BC168" s="1">
        <f ca="1">SUMIFS(INDIRECT($F$1&amp;$F168&amp;":"&amp;$F168),INDIRECT($F$1&amp;dbP!$D$2&amp;":"&amp;dbP!$D$2),"&gt;="&amp;BC$6,INDIRECT($F$1&amp;dbP!$D$2&amp;":"&amp;dbP!$D$2),"&lt;="&amp;BC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BD168" s="1">
        <f ca="1">SUMIFS(INDIRECT($F$1&amp;$F168&amp;":"&amp;$F168),INDIRECT($F$1&amp;dbP!$D$2&amp;":"&amp;dbP!$D$2),"&gt;="&amp;BD$6,INDIRECT($F$1&amp;dbP!$D$2&amp;":"&amp;dbP!$D$2),"&lt;="&amp;BD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BE168" s="1">
        <f ca="1">SUMIFS(INDIRECT($F$1&amp;$F168&amp;":"&amp;$F168),INDIRECT($F$1&amp;dbP!$D$2&amp;":"&amp;dbP!$D$2),"&gt;="&amp;BE$6,INDIRECT($F$1&amp;dbP!$D$2&amp;":"&amp;dbP!$D$2),"&lt;="&amp;BE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</row>
    <row r="169" spans="2:57" x14ac:dyDescent="0.3">
      <c r="B169" s="1">
        <f>MAX(B$120:B168)+1</f>
        <v>54</v>
      </c>
      <c r="D169" s="1" t="str">
        <f ca="1">INDIRECT($B$1&amp;Items!T$2&amp;$B169)</f>
        <v>CF(-)</v>
      </c>
      <c r="F169" s="1" t="str">
        <f ca="1">INDIRECT($B$1&amp;Items!P$2&amp;$B169)</f>
        <v>AA</v>
      </c>
      <c r="H169" s="13" t="str">
        <f ca="1">INDIRECT($B$1&amp;Items!M$2&amp;$B169)</f>
        <v>Оплаты себестоимостных затрат</v>
      </c>
      <c r="I169" s="13" t="str">
        <f ca="1">IF(INDIRECT($B$1&amp;Items!N$2&amp;$B169)="",H169,INDIRECT($B$1&amp;Items!N$2&amp;$B169))</f>
        <v>Оплаты расходов этапа-3 бизнес-процесса</v>
      </c>
      <c r="J169" s="1" t="str">
        <f ca="1">IF(INDIRECT($B$1&amp;Items!O$2&amp;$B169)="",IF(H169&lt;&gt;I169,"  "&amp;I169,I169),"    "&amp;INDIRECT($B$1&amp;Items!O$2&amp;$B169))</f>
        <v xml:space="preserve">    Производственные затраты-23</v>
      </c>
      <c r="S169" s="1">
        <f ca="1">SUM($U169:INDIRECT(ADDRESS(ROW(),SUMIFS($1:$1,$5:$5,MAX($5:$5)))))</f>
        <v>431730</v>
      </c>
      <c r="V169" s="1">
        <f ca="1">SUMIFS(INDIRECT($F$1&amp;$F169&amp;":"&amp;$F169),INDIRECT($F$1&amp;dbP!$D$2&amp;":"&amp;dbP!$D$2),"&gt;="&amp;V$6,INDIRECT($F$1&amp;dbP!$D$2&amp;":"&amp;dbP!$D$2),"&lt;="&amp;V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W169" s="1">
        <f ca="1">SUMIFS(INDIRECT($F$1&amp;$F169&amp;":"&amp;$F169),INDIRECT($F$1&amp;dbP!$D$2&amp;":"&amp;dbP!$D$2),"&gt;="&amp;W$6,INDIRECT($F$1&amp;dbP!$D$2&amp;":"&amp;dbP!$D$2),"&lt;="&amp;W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X169" s="1">
        <f ca="1">SUMIFS(INDIRECT($F$1&amp;$F169&amp;":"&amp;$F169),INDIRECT($F$1&amp;dbP!$D$2&amp;":"&amp;dbP!$D$2),"&gt;="&amp;X$6,INDIRECT($F$1&amp;dbP!$D$2&amp;":"&amp;dbP!$D$2),"&lt;="&amp;X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Y169" s="1">
        <f ca="1">SUMIFS(INDIRECT($F$1&amp;$F169&amp;":"&amp;$F169),INDIRECT($F$1&amp;dbP!$D$2&amp;":"&amp;dbP!$D$2),"&gt;="&amp;Y$6,INDIRECT($F$1&amp;dbP!$D$2&amp;":"&amp;dbP!$D$2),"&lt;="&amp;Y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Z169" s="1">
        <f ca="1">SUMIFS(INDIRECT($F$1&amp;$F169&amp;":"&amp;$F169),INDIRECT($F$1&amp;dbP!$D$2&amp;":"&amp;dbP!$D$2),"&gt;="&amp;Z$6,INDIRECT($F$1&amp;dbP!$D$2&amp;":"&amp;dbP!$D$2),"&lt;="&amp;Z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A169" s="1">
        <f ca="1">SUMIFS(INDIRECT($F$1&amp;$F169&amp;":"&amp;$F169),INDIRECT($F$1&amp;dbP!$D$2&amp;":"&amp;dbP!$D$2),"&gt;="&amp;AA$6,INDIRECT($F$1&amp;dbP!$D$2&amp;":"&amp;dbP!$D$2),"&lt;="&amp;AA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B169" s="1">
        <f ca="1">SUMIFS(INDIRECT($F$1&amp;$F169&amp;":"&amp;$F169),INDIRECT($F$1&amp;dbP!$D$2&amp;":"&amp;dbP!$D$2),"&gt;="&amp;AB$6,INDIRECT($F$1&amp;dbP!$D$2&amp;":"&amp;dbP!$D$2),"&lt;="&amp;AB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C169" s="1">
        <f ca="1">SUMIFS(INDIRECT($F$1&amp;$F169&amp;":"&amp;$F169),INDIRECT($F$1&amp;dbP!$D$2&amp;":"&amp;dbP!$D$2),"&gt;="&amp;AC$6,INDIRECT($F$1&amp;dbP!$D$2&amp;":"&amp;dbP!$D$2),"&lt;="&amp;AC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431730</v>
      </c>
      <c r="AD169" s="1">
        <f ca="1">SUMIFS(INDIRECT($F$1&amp;$F169&amp;":"&amp;$F169),INDIRECT($F$1&amp;dbP!$D$2&amp;":"&amp;dbP!$D$2),"&gt;="&amp;AD$6,INDIRECT($F$1&amp;dbP!$D$2&amp;":"&amp;dbP!$D$2),"&lt;="&amp;AD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E169" s="1">
        <f ca="1">SUMIFS(INDIRECT($F$1&amp;$F169&amp;":"&amp;$F169),INDIRECT($F$1&amp;dbP!$D$2&amp;":"&amp;dbP!$D$2),"&gt;="&amp;AE$6,INDIRECT($F$1&amp;dbP!$D$2&amp;":"&amp;dbP!$D$2),"&lt;="&amp;AE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F169" s="1">
        <f ca="1">SUMIFS(INDIRECT($F$1&amp;$F169&amp;":"&amp;$F169),INDIRECT($F$1&amp;dbP!$D$2&amp;":"&amp;dbP!$D$2),"&gt;="&amp;AF$6,INDIRECT($F$1&amp;dbP!$D$2&amp;":"&amp;dbP!$D$2),"&lt;="&amp;AF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G169" s="1">
        <f ca="1">SUMIFS(INDIRECT($F$1&amp;$F169&amp;":"&amp;$F169),INDIRECT($F$1&amp;dbP!$D$2&amp;":"&amp;dbP!$D$2),"&gt;="&amp;AG$6,INDIRECT($F$1&amp;dbP!$D$2&amp;":"&amp;dbP!$D$2),"&lt;="&amp;AG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H169" s="1">
        <f ca="1">SUMIFS(INDIRECT($F$1&amp;$F169&amp;":"&amp;$F169),INDIRECT($F$1&amp;dbP!$D$2&amp;":"&amp;dbP!$D$2),"&gt;="&amp;AH$6,INDIRECT($F$1&amp;dbP!$D$2&amp;":"&amp;dbP!$D$2),"&lt;="&amp;AH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I169" s="1">
        <f ca="1">SUMIFS(INDIRECT($F$1&amp;$F169&amp;":"&amp;$F169),INDIRECT($F$1&amp;dbP!$D$2&amp;":"&amp;dbP!$D$2),"&gt;="&amp;AI$6,INDIRECT($F$1&amp;dbP!$D$2&amp;":"&amp;dbP!$D$2),"&lt;="&amp;AI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J169" s="1">
        <f ca="1">SUMIFS(INDIRECT($F$1&amp;$F169&amp;":"&amp;$F169),INDIRECT($F$1&amp;dbP!$D$2&amp;":"&amp;dbP!$D$2),"&gt;="&amp;AJ$6,INDIRECT($F$1&amp;dbP!$D$2&amp;":"&amp;dbP!$D$2),"&lt;="&amp;AJ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K169" s="1">
        <f ca="1">SUMIFS(INDIRECT($F$1&amp;$F169&amp;":"&amp;$F169),INDIRECT($F$1&amp;dbP!$D$2&amp;":"&amp;dbP!$D$2),"&gt;="&amp;AK$6,INDIRECT($F$1&amp;dbP!$D$2&amp;":"&amp;dbP!$D$2),"&lt;="&amp;AK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L169" s="1">
        <f ca="1">SUMIFS(INDIRECT($F$1&amp;$F169&amp;":"&amp;$F169),INDIRECT($F$1&amp;dbP!$D$2&amp;":"&amp;dbP!$D$2),"&gt;="&amp;AL$6,INDIRECT($F$1&amp;dbP!$D$2&amp;":"&amp;dbP!$D$2),"&lt;="&amp;AL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M169" s="1">
        <f ca="1">SUMIFS(INDIRECT($F$1&amp;$F169&amp;":"&amp;$F169),INDIRECT($F$1&amp;dbP!$D$2&amp;":"&amp;dbP!$D$2),"&gt;="&amp;AM$6,INDIRECT($F$1&amp;dbP!$D$2&amp;":"&amp;dbP!$D$2),"&lt;="&amp;AM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N169" s="1">
        <f ca="1">SUMIFS(INDIRECT($F$1&amp;$F169&amp;":"&amp;$F169),INDIRECT($F$1&amp;dbP!$D$2&amp;":"&amp;dbP!$D$2),"&gt;="&amp;AN$6,INDIRECT($F$1&amp;dbP!$D$2&amp;":"&amp;dbP!$D$2),"&lt;="&amp;AN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O169" s="1">
        <f ca="1">SUMIFS(INDIRECT($F$1&amp;$F169&amp;":"&amp;$F169),INDIRECT($F$1&amp;dbP!$D$2&amp;":"&amp;dbP!$D$2),"&gt;="&amp;AO$6,INDIRECT($F$1&amp;dbP!$D$2&amp;":"&amp;dbP!$D$2),"&lt;="&amp;AO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P169" s="1">
        <f ca="1">SUMIFS(INDIRECT($F$1&amp;$F169&amp;":"&amp;$F169),INDIRECT($F$1&amp;dbP!$D$2&amp;":"&amp;dbP!$D$2),"&gt;="&amp;AP$6,INDIRECT($F$1&amp;dbP!$D$2&amp;":"&amp;dbP!$D$2),"&lt;="&amp;AP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Q169" s="1">
        <f ca="1">SUMIFS(INDIRECT($F$1&amp;$F169&amp;":"&amp;$F169),INDIRECT($F$1&amp;dbP!$D$2&amp;":"&amp;dbP!$D$2),"&gt;="&amp;AQ$6,INDIRECT($F$1&amp;dbP!$D$2&amp;":"&amp;dbP!$D$2),"&lt;="&amp;AQ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R169" s="1">
        <f ca="1">SUMIFS(INDIRECT($F$1&amp;$F169&amp;":"&amp;$F169),INDIRECT($F$1&amp;dbP!$D$2&amp;":"&amp;dbP!$D$2),"&gt;="&amp;AR$6,INDIRECT($F$1&amp;dbP!$D$2&amp;":"&amp;dbP!$D$2),"&lt;="&amp;AR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S169" s="1">
        <f ca="1">SUMIFS(INDIRECT($F$1&amp;$F169&amp;":"&amp;$F169),INDIRECT($F$1&amp;dbP!$D$2&amp;":"&amp;dbP!$D$2),"&gt;="&amp;AS$6,INDIRECT($F$1&amp;dbP!$D$2&amp;":"&amp;dbP!$D$2),"&lt;="&amp;AS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T169" s="1">
        <f ca="1">SUMIFS(INDIRECT($F$1&amp;$F169&amp;":"&amp;$F169),INDIRECT($F$1&amp;dbP!$D$2&amp;":"&amp;dbP!$D$2),"&gt;="&amp;AT$6,INDIRECT($F$1&amp;dbP!$D$2&amp;":"&amp;dbP!$D$2),"&lt;="&amp;AT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U169" s="1">
        <f ca="1">SUMIFS(INDIRECT($F$1&amp;$F169&amp;":"&amp;$F169),INDIRECT($F$1&amp;dbP!$D$2&amp;":"&amp;dbP!$D$2),"&gt;="&amp;AU$6,INDIRECT($F$1&amp;dbP!$D$2&amp;":"&amp;dbP!$D$2),"&lt;="&amp;AU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V169" s="1">
        <f ca="1">SUMIFS(INDIRECT($F$1&amp;$F169&amp;":"&amp;$F169),INDIRECT($F$1&amp;dbP!$D$2&amp;":"&amp;dbP!$D$2),"&gt;="&amp;AV$6,INDIRECT($F$1&amp;dbP!$D$2&amp;":"&amp;dbP!$D$2),"&lt;="&amp;AV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W169" s="1">
        <f ca="1">SUMIFS(INDIRECT($F$1&amp;$F169&amp;":"&amp;$F169),INDIRECT($F$1&amp;dbP!$D$2&amp;":"&amp;dbP!$D$2),"&gt;="&amp;AW$6,INDIRECT($F$1&amp;dbP!$D$2&amp;":"&amp;dbP!$D$2),"&lt;="&amp;AW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X169" s="1">
        <f ca="1">SUMIFS(INDIRECT($F$1&amp;$F169&amp;":"&amp;$F169),INDIRECT($F$1&amp;dbP!$D$2&amp;":"&amp;dbP!$D$2),"&gt;="&amp;AX$6,INDIRECT($F$1&amp;dbP!$D$2&amp;":"&amp;dbP!$D$2),"&lt;="&amp;AX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Y169" s="1">
        <f ca="1">SUMIFS(INDIRECT($F$1&amp;$F169&amp;":"&amp;$F169),INDIRECT($F$1&amp;dbP!$D$2&amp;":"&amp;dbP!$D$2),"&gt;="&amp;AY$6,INDIRECT($F$1&amp;dbP!$D$2&amp;":"&amp;dbP!$D$2),"&lt;="&amp;AY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Z169" s="1">
        <f ca="1">SUMIFS(INDIRECT($F$1&amp;$F169&amp;":"&amp;$F169),INDIRECT($F$1&amp;dbP!$D$2&amp;":"&amp;dbP!$D$2),"&gt;="&amp;AZ$6,INDIRECT($F$1&amp;dbP!$D$2&amp;":"&amp;dbP!$D$2),"&lt;="&amp;AZ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BA169" s="1">
        <f ca="1">SUMIFS(INDIRECT($F$1&amp;$F169&amp;":"&amp;$F169),INDIRECT($F$1&amp;dbP!$D$2&amp;":"&amp;dbP!$D$2),"&gt;="&amp;BA$6,INDIRECT($F$1&amp;dbP!$D$2&amp;":"&amp;dbP!$D$2),"&lt;="&amp;BA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BB169" s="1">
        <f ca="1">SUMIFS(INDIRECT($F$1&amp;$F169&amp;":"&amp;$F169),INDIRECT($F$1&amp;dbP!$D$2&amp;":"&amp;dbP!$D$2),"&gt;="&amp;BB$6,INDIRECT($F$1&amp;dbP!$D$2&amp;":"&amp;dbP!$D$2),"&lt;="&amp;BB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BC169" s="1">
        <f ca="1">SUMIFS(INDIRECT($F$1&amp;$F169&amp;":"&amp;$F169),INDIRECT($F$1&amp;dbP!$D$2&amp;":"&amp;dbP!$D$2),"&gt;="&amp;BC$6,INDIRECT($F$1&amp;dbP!$D$2&amp;":"&amp;dbP!$D$2),"&lt;="&amp;BC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BD169" s="1">
        <f ca="1">SUMIFS(INDIRECT($F$1&amp;$F169&amp;":"&amp;$F169),INDIRECT($F$1&amp;dbP!$D$2&amp;":"&amp;dbP!$D$2),"&gt;="&amp;BD$6,INDIRECT($F$1&amp;dbP!$D$2&amp;":"&amp;dbP!$D$2),"&lt;="&amp;BD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BE169" s="1">
        <f ca="1">SUMIFS(INDIRECT($F$1&amp;$F169&amp;":"&amp;$F169),INDIRECT($F$1&amp;dbP!$D$2&amp;":"&amp;dbP!$D$2),"&gt;="&amp;BE$6,INDIRECT($F$1&amp;dbP!$D$2&amp;":"&amp;dbP!$D$2),"&lt;="&amp;BE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</row>
    <row r="170" spans="2:57" x14ac:dyDescent="0.3">
      <c r="B170" s="1">
        <f>MAX(B$120:B169)+1</f>
        <v>55</v>
      </c>
      <c r="D170" s="1" t="str">
        <f ca="1">INDIRECT($B$1&amp;Items!T$2&amp;$B170)</f>
        <v>CF(-)</v>
      </c>
      <c r="F170" s="1" t="str">
        <f ca="1">INDIRECT($B$1&amp;Items!P$2&amp;$B170)</f>
        <v>AA</v>
      </c>
      <c r="H170" s="13" t="str">
        <f ca="1">INDIRECT($B$1&amp;Items!M$2&amp;$B170)</f>
        <v>Оплаты себестоимостных затрат</v>
      </c>
      <c r="I170" s="13" t="str">
        <f ca="1">IF(INDIRECT($B$1&amp;Items!N$2&amp;$B170)="",H170,INDIRECT($B$1&amp;Items!N$2&amp;$B170))</f>
        <v>Оплаты расходов этапа-3 бизнес-процесса</v>
      </c>
      <c r="J170" s="1" t="str">
        <f ca="1">IF(INDIRECT($B$1&amp;Items!O$2&amp;$B170)="",IF(H170&lt;&gt;I170,"  "&amp;I170,I170),"    "&amp;INDIRECT($B$1&amp;Items!O$2&amp;$B170))</f>
        <v xml:space="preserve">    Производственные затраты-24</v>
      </c>
      <c r="S170" s="1">
        <f ca="1">SUM($U170:INDIRECT(ADDRESS(ROW(),SUMIFS($1:$1,$5:$5,MAX($5:$5)))))</f>
        <v>0</v>
      </c>
      <c r="V170" s="1">
        <f ca="1">SUMIFS(INDIRECT($F$1&amp;$F170&amp;":"&amp;$F170),INDIRECT($F$1&amp;dbP!$D$2&amp;":"&amp;dbP!$D$2),"&gt;="&amp;V$6,INDIRECT($F$1&amp;dbP!$D$2&amp;":"&amp;dbP!$D$2),"&lt;="&amp;V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W170" s="1">
        <f ca="1">SUMIFS(INDIRECT($F$1&amp;$F170&amp;":"&amp;$F170),INDIRECT($F$1&amp;dbP!$D$2&amp;":"&amp;dbP!$D$2),"&gt;="&amp;W$6,INDIRECT($F$1&amp;dbP!$D$2&amp;":"&amp;dbP!$D$2),"&lt;="&amp;W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X170" s="1">
        <f ca="1">SUMIFS(INDIRECT($F$1&amp;$F170&amp;":"&amp;$F170),INDIRECT($F$1&amp;dbP!$D$2&amp;":"&amp;dbP!$D$2),"&gt;="&amp;X$6,INDIRECT($F$1&amp;dbP!$D$2&amp;":"&amp;dbP!$D$2),"&lt;="&amp;X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Y170" s="1">
        <f ca="1">SUMIFS(INDIRECT($F$1&amp;$F170&amp;":"&amp;$F170),INDIRECT($F$1&amp;dbP!$D$2&amp;":"&amp;dbP!$D$2),"&gt;="&amp;Y$6,INDIRECT($F$1&amp;dbP!$D$2&amp;":"&amp;dbP!$D$2),"&lt;="&amp;Y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Z170" s="1">
        <f ca="1">SUMIFS(INDIRECT($F$1&amp;$F170&amp;":"&amp;$F170),INDIRECT($F$1&amp;dbP!$D$2&amp;":"&amp;dbP!$D$2),"&gt;="&amp;Z$6,INDIRECT($F$1&amp;dbP!$D$2&amp;":"&amp;dbP!$D$2),"&lt;="&amp;Z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A170" s="1">
        <f ca="1">SUMIFS(INDIRECT($F$1&amp;$F170&amp;":"&amp;$F170),INDIRECT($F$1&amp;dbP!$D$2&amp;":"&amp;dbP!$D$2),"&gt;="&amp;AA$6,INDIRECT($F$1&amp;dbP!$D$2&amp;":"&amp;dbP!$D$2),"&lt;="&amp;AA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B170" s="1">
        <f ca="1">SUMIFS(INDIRECT($F$1&amp;$F170&amp;":"&amp;$F170),INDIRECT($F$1&amp;dbP!$D$2&amp;":"&amp;dbP!$D$2),"&gt;="&amp;AB$6,INDIRECT($F$1&amp;dbP!$D$2&amp;":"&amp;dbP!$D$2),"&lt;="&amp;AB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C170" s="1">
        <f ca="1">SUMIFS(INDIRECT($F$1&amp;$F170&amp;":"&amp;$F170),INDIRECT($F$1&amp;dbP!$D$2&amp;":"&amp;dbP!$D$2),"&gt;="&amp;AC$6,INDIRECT($F$1&amp;dbP!$D$2&amp;":"&amp;dbP!$D$2),"&lt;="&amp;AC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D170" s="1">
        <f ca="1">SUMIFS(INDIRECT($F$1&amp;$F170&amp;":"&amp;$F170),INDIRECT($F$1&amp;dbP!$D$2&amp;":"&amp;dbP!$D$2),"&gt;="&amp;AD$6,INDIRECT($F$1&amp;dbP!$D$2&amp;":"&amp;dbP!$D$2),"&lt;="&amp;AD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E170" s="1">
        <f ca="1">SUMIFS(INDIRECT($F$1&amp;$F170&amp;":"&amp;$F170),INDIRECT($F$1&amp;dbP!$D$2&amp;":"&amp;dbP!$D$2),"&gt;="&amp;AE$6,INDIRECT($F$1&amp;dbP!$D$2&amp;":"&amp;dbP!$D$2),"&lt;="&amp;AE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F170" s="1">
        <f ca="1">SUMIFS(INDIRECT($F$1&amp;$F170&amp;":"&amp;$F170),INDIRECT($F$1&amp;dbP!$D$2&amp;":"&amp;dbP!$D$2),"&gt;="&amp;AF$6,INDIRECT($F$1&amp;dbP!$D$2&amp;":"&amp;dbP!$D$2),"&lt;="&amp;AF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G170" s="1">
        <f ca="1">SUMIFS(INDIRECT($F$1&amp;$F170&amp;":"&amp;$F170),INDIRECT($F$1&amp;dbP!$D$2&amp;":"&amp;dbP!$D$2),"&gt;="&amp;AG$6,INDIRECT($F$1&amp;dbP!$D$2&amp;":"&amp;dbP!$D$2),"&lt;="&amp;AG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H170" s="1">
        <f ca="1">SUMIFS(INDIRECT($F$1&amp;$F170&amp;":"&amp;$F170),INDIRECT($F$1&amp;dbP!$D$2&amp;":"&amp;dbP!$D$2),"&gt;="&amp;AH$6,INDIRECT($F$1&amp;dbP!$D$2&amp;":"&amp;dbP!$D$2),"&lt;="&amp;AH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I170" s="1">
        <f ca="1">SUMIFS(INDIRECT($F$1&amp;$F170&amp;":"&amp;$F170),INDIRECT($F$1&amp;dbP!$D$2&amp;":"&amp;dbP!$D$2),"&gt;="&amp;AI$6,INDIRECT($F$1&amp;dbP!$D$2&amp;":"&amp;dbP!$D$2),"&lt;="&amp;AI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J170" s="1">
        <f ca="1">SUMIFS(INDIRECT($F$1&amp;$F170&amp;":"&amp;$F170),INDIRECT($F$1&amp;dbP!$D$2&amp;":"&amp;dbP!$D$2),"&gt;="&amp;AJ$6,INDIRECT($F$1&amp;dbP!$D$2&amp;":"&amp;dbP!$D$2),"&lt;="&amp;AJ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K170" s="1">
        <f ca="1">SUMIFS(INDIRECT($F$1&amp;$F170&amp;":"&amp;$F170),INDIRECT($F$1&amp;dbP!$D$2&amp;":"&amp;dbP!$D$2),"&gt;="&amp;AK$6,INDIRECT($F$1&amp;dbP!$D$2&amp;":"&amp;dbP!$D$2),"&lt;="&amp;AK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L170" s="1">
        <f ca="1">SUMIFS(INDIRECT($F$1&amp;$F170&amp;":"&amp;$F170),INDIRECT($F$1&amp;dbP!$D$2&amp;":"&amp;dbP!$D$2),"&gt;="&amp;AL$6,INDIRECT($F$1&amp;dbP!$D$2&amp;":"&amp;dbP!$D$2),"&lt;="&amp;AL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M170" s="1">
        <f ca="1">SUMIFS(INDIRECT($F$1&amp;$F170&amp;":"&amp;$F170),INDIRECT($F$1&amp;dbP!$D$2&amp;":"&amp;dbP!$D$2),"&gt;="&amp;AM$6,INDIRECT($F$1&amp;dbP!$D$2&amp;":"&amp;dbP!$D$2),"&lt;="&amp;AM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N170" s="1">
        <f ca="1">SUMIFS(INDIRECT($F$1&amp;$F170&amp;":"&amp;$F170),INDIRECT($F$1&amp;dbP!$D$2&amp;":"&amp;dbP!$D$2),"&gt;="&amp;AN$6,INDIRECT($F$1&amp;dbP!$D$2&amp;":"&amp;dbP!$D$2),"&lt;="&amp;AN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O170" s="1">
        <f ca="1">SUMIFS(INDIRECT($F$1&amp;$F170&amp;":"&amp;$F170),INDIRECT($F$1&amp;dbP!$D$2&amp;":"&amp;dbP!$D$2),"&gt;="&amp;AO$6,INDIRECT($F$1&amp;dbP!$D$2&amp;":"&amp;dbP!$D$2),"&lt;="&amp;AO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P170" s="1">
        <f ca="1">SUMIFS(INDIRECT($F$1&amp;$F170&amp;":"&amp;$F170),INDIRECT($F$1&amp;dbP!$D$2&amp;":"&amp;dbP!$D$2),"&gt;="&amp;AP$6,INDIRECT($F$1&amp;dbP!$D$2&amp;":"&amp;dbP!$D$2),"&lt;="&amp;AP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Q170" s="1">
        <f ca="1">SUMIFS(INDIRECT($F$1&amp;$F170&amp;":"&amp;$F170),INDIRECT($F$1&amp;dbP!$D$2&amp;":"&amp;dbP!$D$2),"&gt;="&amp;AQ$6,INDIRECT($F$1&amp;dbP!$D$2&amp;":"&amp;dbP!$D$2),"&lt;="&amp;AQ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R170" s="1">
        <f ca="1">SUMIFS(INDIRECT($F$1&amp;$F170&amp;":"&amp;$F170),INDIRECT($F$1&amp;dbP!$D$2&amp;":"&amp;dbP!$D$2),"&gt;="&amp;AR$6,INDIRECT($F$1&amp;dbP!$D$2&amp;":"&amp;dbP!$D$2),"&lt;="&amp;AR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S170" s="1">
        <f ca="1">SUMIFS(INDIRECT($F$1&amp;$F170&amp;":"&amp;$F170),INDIRECT($F$1&amp;dbP!$D$2&amp;":"&amp;dbP!$D$2),"&gt;="&amp;AS$6,INDIRECT($F$1&amp;dbP!$D$2&amp;":"&amp;dbP!$D$2),"&lt;="&amp;AS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T170" s="1">
        <f ca="1">SUMIFS(INDIRECT($F$1&amp;$F170&amp;":"&amp;$F170),INDIRECT($F$1&amp;dbP!$D$2&amp;":"&amp;dbP!$D$2),"&gt;="&amp;AT$6,INDIRECT($F$1&amp;dbP!$D$2&amp;":"&amp;dbP!$D$2),"&lt;="&amp;AT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U170" s="1">
        <f ca="1">SUMIFS(INDIRECT($F$1&amp;$F170&amp;":"&amp;$F170),INDIRECT($F$1&amp;dbP!$D$2&amp;":"&amp;dbP!$D$2),"&gt;="&amp;AU$6,INDIRECT($F$1&amp;dbP!$D$2&amp;":"&amp;dbP!$D$2),"&lt;="&amp;AU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V170" s="1">
        <f ca="1">SUMIFS(INDIRECT($F$1&amp;$F170&amp;":"&amp;$F170),INDIRECT($F$1&amp;dbP!$D$2&amp;":"&amp;dbP!$D$2),"&gt;="&amp;AV$6,INDIRECT($F$1&amp;dbP!$D$2&amp;":"&amp;dbP!$D$2),"&lt;="&amp;AV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W170" s="1">
        <f ca="1">SUMIFS(INDIRECT($F$1&amp;$F170&amp;":"&amp;$F170),INDIRECT($F$1&amp;dbP!$D$2&amp;":"&amp;dbP!$D$2),"&gt;="&amp;AW$6,INDIRECT($F$1&amp;dbP!$D$2&amp;":"&amp;dbP!$D$2),"&lt;="&amp;AW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X170" s="1">
        <f ca="1">SUMIFS(INDIRECT($F$1&amp;$F170&amp;":"&amp;$F170),INDIRECT($F$1&amp;dbP!$D$2&amp;":"&amp;dbP!$D$2),"&gt;="&amp;AX$6,INDIRECT($F$1&amp;dbP!$D$2&amp;":"&amp;dbP!$D$2),"&lt;="&amp;AX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Y170" s="1">
        <f ca="1">SUMIFS(INDIRECT($F$1&amp;$F170&amp;":"&amp;$F170),INDIRECT($F$1&amp;dbP!$D$2&amp;":"&amp;dbP!$D$2),"&gt;="&amp;AY$6,INDIRECT($F$1&amp;dbP!$D$2&amp;":"&amp;dbP!$D$2),"&lt;="&amp;AY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Z170" s="1">
        <f ca="1">SUMIFS(INDIRECT($F$1&amp;$F170&amp;":"&amp;$F170),INDIRECT($F$1&amp;dbP!$D$2&amp;":"&amp;dbP!$D$2),"&gt;="&amp;AZ$6,INDIRECT($F$1&amp;dbP!$D$2&amp;":"&amp;dbP!$D$2),"&lt;="&amp;AZ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BA170" s="1">
        <f ca="1">SUMIFS(INDIRECT($F$1&amp;$F170&amp;":"&amp;$F170),INDIRECT($F$1&amp;dbP!$D$2&amp;":"&amp;dbP!$D$2),"&gt;="&amp;BA$6,INDIRECT($F$1&amp;dbP!$D$2&amp;":"&amp;dbP!$D$2),"&lt;="&amp;BA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BB170" s="1">
        <f ca="1">SUMIFS(INDIRECT($F$1&amp;$F170&amp;":"&amp;$F170),INDIRECT($F$1&amp;dbP!$D$2&amp;":"&amp;dbP!$D$2),"&gt;="&amp;BB$6,INDIRECT($F$1&amp;dbP!$D$2&amp;":"&amp;dbP!$D$2),"&lt;="&amp;BB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BC170" s="1">
        <f ca="1">SUMIFS(INDIRECT($F$1&amp;$F170&amp;":"&amp;$F170),INDIRECT($F$1&amp;dbP!$D$2&amp;":"&amp;dbP!$D$2),"&gt;="&amp;BC$6,INDIRECT($F$1&amp;dbP!$D$2&amp;":"&amp;dbP!$D$2),"&lt;="&amp;BC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BD170" s="1">
        <f ca="1">SUMIFS(INDIRECT($F$1&amp;$F170&amp;":"&amp;$F170),INDIRECT($F$1&amp;dbP!$D$2&amp;":"&amp;dbP!$D$2),"&gt;="&amp;BD$6,INDIRECT($F$1&amp;dbP!$D$2&amp;":"&amp;dbP!$D$2),"&lt;="&amp;BD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BE170" s="1">
        <f ca="1">SUMIFS(INDIRECT($F$1&amp;$F170&amp;":"&amp;$F170),INDIRECT($F$1&amp;dbP!$D$2&amp;":"&amp;dbP!$D$2),"&gt;="&amp;BE$6,INDIRECT($F$1&amp;dbP!$D$2&amp;":"&amp;dbP!$D$2),"&lt;="&amp;BE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</row>
    <row r="171" spans="2:57" x14ac:dyDescent="0.3">
      <c r="B171" s="1">
        <f>MAX(B$120:B170)+1</f>
        <v>56</v>
      </c>
      <c r="D171" s="1" t="str">
        <f ca="1">INDIRECT($B$1&amp;Items!T$2&amp;$B171)</f>
        <v>CF(-)</v>
      </c>
      <c r="F171" s="1" t="str">
        <f ca="1">INDIRECT($B$1&amp;Items!P$2&amp;$B171)</f>
        <v>AA</v>
      </c>
      <c r="H171" s="13" t="str">
        <f ca="1">INDIRECT($B$1&amp;Items!M$2&amp;$B171)</f>
        <v>Оплаты себестоимостных затрат</v>
      </c>
      <c r="I171" s="13" t="str">
        <f ca="1">IF(INDIRECT($B$1&amp;Items!N$2&amp;$B171)="",H171,INDIRECT($B$1&amp;Items!N$2&amp;$B171))</f>
        <v>Оплаты расходов этапа-3 бизнес-процесса</v>
      </c>
      <c r="J171" s="1" t="str">
        <f ca="1">IF(INDIRECT($B$1&amp;Items!O$2&amp;$B171)="",IF(H171&lt;&gt;I171,"  "&amp;I171,I171),"    "&amp;INDIRECT($B$1&amp;Items!O$2&amp;$B171))</f>
        <v xml:space="preserve">    Производственные затраты-25</v>
      </c>
      <c r="S171" s="1">
        <f ca="1">SUM($U171:INDIRECT(ADDRESS(ROW(),SUMIFS($1:$1,$5:$5,MAX($5:$5)))))</f>
        <v>684600</v>
      </c>
      <c r="V171" s="1">
        <f ca="1">SUMIFS(INDIRECT($F$1&amp;$F171&amp;":"&amp;$F171),INDIRECT($F$1&amp;dbP!$D$2&amp;":"&amp;dbP!$D$2),"&gt;="&amp;V$6,INDIRECT($F$1&amp;dbP!$D$2&amp;":"&amp;dbP!$D$2),"&lt;="&amp;V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684600</v>
      </c>
      <c r="W171" s="1">
        <f ca="1">SUMIFS(INDIRECT($F$1&amp;$F171&amp;":"&amp;$F171),INDIRECT($F$1&amp;dbP!$D$2&amp;":"&amp;dbP!$D$2),"&gt;="&amp;W$6,INDIRECT($F$1&amp;dbP!$D$2&amp;":"&amp;dbP!$D$2),"&lt;="&amp;W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X171" s="1">
        <f ca="1">SUMIFS(INDIRECT($F$1&amp;$F171&amp;":"&amp;$F171),INDIRECT($F$1&amp;dbP!$D$2&amp;":"&amp;dbP!$D$2),"&gt;="&amp;X$6,INDIRECT($F$1&amp;dbP!$D$2&amp;":"&amp;dbP!$D$2),"&lt;="&amp;X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Y171" s="1">
        <f ca="1">SUMIFS(INDIRECT($F$1&amp;$F171&amp;":"&amp;$F171),INDIRECT($F$1&amp;dbP!$D$2&amp;":"&amp;dbP!$D$2),"&gt;="&amp;Y$6,INDIRECT($F$1&amp;dbP!$D$2&amp;":"&amp;dbP!$D$2),"&lt;="&amp;Y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Z171" s="1">
        <f ca="1">SUMIFS(INDIRECT($F$1&amp;$F171&amp;":"&amp;$F171),INDIRECT($F$1&amp;dbP!$D$2&amp;":"&amp;dbP!$D$2),"&gt;="&amp;Z$6,INDIRECT($F$1&amp;dbP!$D$2&amp;":"&amp;dbP!$D$2),"&lt;="&amp;Z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A171" s="1">
        <f ca="1">SUMIFS(INDIRECT($F$1&amp;$F171&amp;":"&amp;$F171),INDIRECT($F$1&amp;dbP!$D$2&amp;":"&amp;dbP!$D$2),"&gt;="&amp;AA$6,INDIRECT($F$1&amp;dbP!$D$2&amp;":"&amp;dbP!$D$2),"&lt;="&amp;AA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B171" s="1">
        <f ca="1">SUMIFS(INDIRECT($F$1&amp;$F171&amp;":"&amp;$F171),INDIRECT($F$1&amp;dbP!$D$2&amp;":"&amp;dbP!$D$2),"&gt;="&amp;AB$6,INDIRECT($F$1&amp;dbP!$D$2&amp;":"&amp;dbP!$D$2),"&lt;="&amp;AB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C171" s="1">
        <f ca="1">SUMIFS(INDIRECT($F$1&amp;$F171&amp;":"&amp;$F171),INDIRECT($F$1&amp;dbP!$D$2&amp;":"&amp;dbP!$D$2),"&gt;="&amp;AC$6,INDIRECT($F$1&amp;dbP!$D$2&amp;":"&amp;dbP!$D$2),"&lt;="&amp;AC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D171" s="1">
        <f ca="1">SUMIFS(INDIRECT($F$1&amp;$F171&amp;":"&amp;$F171),INDIRECT($F$1&amp;dbP!$D$2&amp;":"&amp;dbP!$D$2),"&gt;="&amp;AD$6,INDIRECT($F$1&amp;dbP!$D$2&amp;":"&amp;dbP!$D$2),"&lt;="&amp;AD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E171" s="1">
        <f ca="1">SUMIFS(INDIRECT($F$1&amp;$F171&amp;":"&amp;$F171),INDIRECT($F$1&amp;dbP!$D$2&amp;":"&amp;dbP!$D$2),"&gt;="&amp;AE$6,INDIRECT($F$1&amp;dbP!$D$2&amp;":"&amp;dbP!$D$2),"&lt;="&amp;AE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F171" s="1">
        <f ca="1">SUMIFS(INDIRECT($F$1&amp;$F171&amp;":"&amp;$F171),INDIRECT($F$1&amp;dbP!$D$2&amp;":"&amp;dbP!$D$2),"&gt;="&amp;AF$6,INDIRECT($F$1&amp;dbP!$D$2&amp;":"&amp;dbP!$D$2),"&lt;="&amp;AF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G171" s="1">
        <f ca="1">SUMIFS(INDIRECT($F$1&amp;$F171&amp;":"&amp;$F171),INDIRECT($F$1&amp;dbP!$D$2&amp;":"&amp;dbP!$D$2),"&gt;="&amp;AG$6,INDIRECT($F$1&amp;dbP!$D$2&amp;":"&amp;dbP!$D$2),"&lt;="&amp;AG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H171" s="1">
        <f ca="1">SUMIFS(INDIRECT($F$1&amp;$F171&amp;":"&amp;$F171),INDIRECT($F$1&amp;dbP!$D$2&amp;":"&amp;dbP!$D$2),"&gt;="&amp;AH$6,INDIRECT($F$1&amp;dbP!$D$2&amp;":"&amp;dbP!$D$2),"&lt;="&amp;AH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I171" s="1">
        <f ca="1">SUMIFS(INDIRECT($F$1&amp;$F171&amp;":"&amp;$F171),INDIRECT($F$1&amp;dbP!$D$2&amp;":"&amp;dbP!$D$2),"&gt;="&amp;AI$6,INDIRECT($F$1&amp;dbP!$D$2&amp;":"&amp;dbP!$D$2),"&lt;="&amp;AI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J171" s="1">
        <f ca="1">SUMIFS(INDIRECT($F$1&amp;$F171&amp;":"&amp;$F171),INDIRECT($F$1&amp;dbP!$D$2&amp;":"&amp;dbP!$D$2),"&gt;="&amp;AJ$6,INDIRECT($F$1&amp;dbP!$D$2&amp;":"&amp;dbP!$D$2),"&lt;="&amp;AJ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K171" s="1">
        <f ca="1">SUMIFS(INDIRECT($F$1&amp;$F171&amp;":"&amp;$F171),INDIRECT($F$1&amp;dbP!$D$2&amp;":"&amp;dbP!$D$2),"&gt;="&amp;AK$6,INDIRECT($F$1&amp;dbP!$D$2&amp;":"&amp;dbP!$D$2),"&lt;="&amp;AK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L171" s="1">
        <f ca="1">SUMIFS(INDIRECT($F$1&amp;$F171&amp;":"&amp;$F171),INDIRECT($F$1&amp;dbP!$D$2&amp;":"&amp;dbP!$D$2),"&gt;="&amp;AL$6,INDIRECT($F$1&amp;dbP!$D$2&amp;":"&amp;dbP!$D$2),"&lt;="&amp;AL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M171" s="1">
        <f ca="1">SUMIFS(INDIRECT($F$1&amp;$F171&amp;":"&amp;$F171),INDIRECT($F$1&amp;dbP!$D$2&amp;":"&amp;dbP!$D$2),"&gt;="&amp;AM$6,INDIRECT($F$1&amp;dbP!$D$2&amp;":"&amp;dbP!$D$2),"&lt;="&amp;AM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N171" s="1">
        <f ca="1">SUMIFS(INDIRECT($F$1&amp;$F171&amp;":"&amp;$F171),INDIRECT($F$1&amp;dbP!$D$2&amp;":"&amp;dbP!$D$2),"&gt;="&amp;AN$6,INDIRECT($F$1&amp;dbP!$D$2&amp;":"&amp;dbP!$D$2),"&lt;="&amp;AN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O171" s="1">
        <f ca="1">SUMIFS(INDIRECT($F$1&amp;$F171&amp;":"&amp;$F171),INDIRECT($F$1&amp;dbP!$D$2&amp;":"&amp;dbP!$D$2),"&gt;="&amp;AO$6,INDIRECT($F$1&amp;dbP!$D$2&amp;":"&amp;dbP!$D$2),"&lt;="&amp;AO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P171" s="1">
        <f ca="1">SUMIFS(INDIRECT($F$1&amp;$F171&amp;":"&amp;$F171),INDIRECT($F$1&amp;dbP!$D$2&amp;":"&amp;dbP!$D$2),"&gt;="&amp;AP$6,INDIRECT($F$1&amp;dbP!$D$2&amp;":"&amp;dbP!$D$2),"&lt;="&amp;AP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Q171" s="1">
        <f ca="1">SUMIFS(INDIRECT($F$1&amp;$F171&amp;":"&amp;$F171),INDIRECT($F$1&amp;dbP!$D$2&amp;":"&amp;dbP!$D$2),"&gt;="&amp;AQ$6,INDIRECT($F$1&amp;dbP!$D$2&amp;":"&amp;dbP!$D$2),"&lt;="&amp;AQ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R171" s="1">
        <f ca="1">SUMIFS(INDIRECT($F$1&amp;$F171&amp;":"&amp;$F171),INDIRECT($F$1&amp;dbP!$D$2&amp;":"&amp;dbP!$D$2),"&gt;="&amp;AR$6,INDIRECT($F$1&amp;dbP!$D$2&amp;":"&amp;dbP!$D$2),"&lt;="&amp;AR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S171" s="1">
        <f ca="1">SUMIFS(INDIRECT($F$1&amp;$F171&amp;":"&amp;$F171),INDIRECT($F$1&amp;dbP!$D$2&amp;":"&amp;dbP!$D$2),"&gt;="&amp;AS$6,INDIRECT($F$1&amp;dbP!$D$2&amp;":"&amp;dbP!$D$2),"&lt;="&amp;AS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T171" s="1">
        <f ca="1">SUMIFS(INDIRECT($F$1&amp;$F171&amp;":"&amp;$F171),INDIRECT($F$1&amp;dbP!$D$2&amp;":"&amp;dbP!$D$2),"&gt;="&amp;AT$6,INDIRECT($F$1&amp;dbP!$D$2&amp;":"&amp;dbP!$D$2),"&lt;="&amp;AT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U171" s="1">
        <f ca="1">SUMIFS(INDIRECT($F$1&amp;$F171&amp;":"&amp;$F171),INDIRECT($F$1&amp;dbP!$D$2&amp;":"&amp;dbP!$D$2),"&gt;="&amp;AU$6,INDIRECT($F$1&amp;dbP!$D$2&amp;":"&amp;dbP!$D$2),"&lt;="&amp;AU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V171" s="1">
        <f ca="1">SUMIFS(INDIRECT($F$1&amp;$F171&amp;":"&amp;$F171),INDIRECT($F$1&amp;dbP!$D$2&amp;":"&amp;dbP!$D$2),"&gt;="&amp;AV$6,INDIRECT($F$1&amp;dbP!$D$2&amp;":"&amp;dbP!$D$2),"&lt;="&amp;AV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W171" s="1">
        <f ca="1">SUMIFS(INDIRECT($F$1&amp;$F171&amp;":"&amp;$F171),INDIRECT($F$1&amp;dbP!$D$2&amp;":"&amp;dbP!$D$2),"&gt;="&amp;AW$6,INDIRECT($F$1&amp;dbP!$D$2&amp;":"&amp;dbP!$D$2),"&lt;="&amp;AW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X171" s="1">
        <f ca="1">SUMIFS(INDIRECT($F$1&amp;$F171&amp;":"&amp;$F171),INDIRECT($F$1&amp;dbP!$D$2&amp;":"&amp;dbP!$D$2),"&gt;="&amp;AX$6,INDIRECT($F$1&amp;dbP!$D$2&amp;":"&amp;dbP!$D$2),"&lt;="&amp;AX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Y171" s="1">
        <f ca="1">SUMIFS(INDIRECT($F$1&amp;$F171&amp;":"&amp;$F171),INDIRECT($F$1&amp;dbP!$D$2&amp;":"&amp;dbP!$D$2),"&gt;="&amp;AY$6,INDIRECT($F$1&amp;dbP!$D$2&amp;":"&amp;dbP!$D$2),"&lt;="&amp;AY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Z171" s="1">
        <f ca="1">SUMIFS(INDIRECT($F$1&amp;$F171&amp;":"&amp;$F171),INDIRECT($F$1&amp;dbP!$D$2&amp;":"&amp;dbP!$D$2),"&gt;="&amp;AZ$6,INDIRECT($F$1&amp;dbP!$D$2&amp;":"&amp;dbP!$D$2),"&lt;="&amp;AZ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BA171" s="1">
        <f ca="1">SUMIFS(INDIRECT($F$1&amp;$F171&amp;":"&amp;$F171),INDIRECT($F$1&amp;dbP!$D$2&amp;":"&amp;dbP!$D$2),"&gt;="&amp;BA$6,INDIRECT($F$1&amp;dbP!$D$2&amp;":"&amp;dbP!$D$2),"&lt;="&amp;BA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BB171" s="1">
        <f ca="1">SUMIFS(INDIRECT($F$1&amp;$F171&amp;":"&amp;$F171),INDIRECT($F$1&amp;dbP!$D$2&amp;":"&amp;dbP!$D$2),"&gt;="&amp;BB$6,INDIRECT($F$1&amp;dbP!$D$2&amp;":"&amp;dbP!$D$2),"&lt;="&amp;BB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BC171" s="1">
        <f ca="1">SUMIFS(INDIRECT($F$1&amp;$F171&amp;":"&amp;$F171),INDIRECT($F$1&amp;dbP!$D$2&amp;":"&amp;dbP!$D$2),"&gt;="&amp;BC$6,INDIRECT($F$1&amp;dbP!$D$2&amp;":"&amp;dbP!$D$2),"&lt;="&amp;BC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BD171" s="1">
        <f ca="1">SUMIFS(INDIRECT($F$1&amp;$F171&amp;":"&amp;$F171),INDIRECT($F$1&amp;dbP!$D$2&amp;":"&amp;dbP!$D$2),"&gt;="&amp;BD$6,INDIRECT($F$1&amp;dbP!$D$2&amp;":"&amp;dbP!$D$2),"&lt;="&amp;BD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BE171" s="1">
        <f ca="1">SUMIFS(INDIRECT($F$1&amp;$F171&amp;":"&amp;$F171),INDIRECT($F$1&amp;dbP!$D$2&amp;":"&amp;dbP!$D$2),"&gt;="&amp;BE$6,INDIRECT($F$1&amp;dbP!$D$2&amp;":"&amp;dbP!$D$2),"&lt;="&amp;BE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</row>
    <row r="172" spans="2:57" x14ac:dyDescent="0.3">
      <c r="B172" s="1">
        <f>MAX(B$120:B171)+1</f>
        <v>57</v>
      </c>
      <c r="D172" s="1" t="str">
        <f ca="1">INDIRECT($B$1&amp;Items!T$2&amp;$B172)</f>
        <v>CF(-)</v>
      </c>
      <c r="F172" s="1" t="str">
        <f ca="1">INDIRECT($B$1&amp;Items!P$2&amp;$B172)</f>
        <v>AA</v>
      </c>
      <c r="H172" s="13" t="str">
        <f ca="1">INDIRECT($B$1&amp;Items!M$2&amp;$B172)</f>
        <v>Оплаты себестоимостных затрат</v>
      </c>
      <c r="I172" s="13" t="str">
        <f ca="1">IF(INDIRECT($B$1&amp;Items!N$2&amp;$B172)="",H172,INDIRECT($B$1&amp;Items!N$2&amp;$B172))</f>
        <v>Оплаты расходов этапа-3 бизнес-процесса</v>
      </c>
      <c r="J172" s="1" t="str">
        <f ca="1">IF(INDIRECT($B$1&amp;Items!O$2&amp;$B172)="",IF(H172&lt;&gt;I172,"  "&amp;I172,I172),"    "&amp;INDIRECT($B$1&amp;Items!O$2&amp;$B172))</f>
        <v xml:space="preserve">    Производственные затраты-26</v>
      </c>
      <c r="S172" s="1">
        <f ca="1">SUM($U172:INDIRECT(ADDRESS(ROW(),SUMIFS($1:$1,$5:$5,MAX($5:$5)))))</f>
        <v>0</v>
      </c>
      <c r="V172" s="1">
        <f ca="1">SUMIFS(INDIRECT($F$1&amp;$F172&amp;":"&amp;$F172),INDIRECT($F$1&amp;dbP!$D$2&amp;":"&amp;dbP!$D$2),"&gt;="&amp;V$6,INDIRECT($F$1&amp;dbP!$D$2&amp;":"&amp;dbP!$D$2),"&lt;="&amp;V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W172" s="1">
        <f ca="1">SUMIFS(INDIRECT($F$1&amp;$F172&amp;":"&amp;$F172),INDIRECT($F$1&amp;dbP!$D$2&amp;":"&amp;dbP!$D$2),"&gt;="&amp;W$6,INDIRECT($F$1&amp;dbP!$D$2&amp;":"&amp;dbP!$D$2),"&lt;="&amp;W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X172" s="1">
        <f ca="1">SUMIFS(INDIRECT($F$1&amp;$F172&amp;":"&amp;$F172),INDIRECT($F$1&amp;dbP!$D$2&amp;":"&amp;dbP!$D$2),"&gt;="&amp;X$6,INDIRECT($F$1&amp;dbP!$D$2&amp;":"&amp;dbP!$D$2),"&lt;="&amp;X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Y172" s="1">
        <f ca="1">SUMIFS(INDIRECT($F$1&amp;$F172&amp;":"&amp;$F172),INDIRECT($F$1&amp;dbP!$D$2&amp;":"&amp;dbP!$D$2),"&gt;="&amp;Y$6,INDIRECT($F$1&amp;dbP!$D$2&amp;":"&amp;dbP!$D$2),"&lt;="&amp;Y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Z172" s="1">
        <f ca="1">SUMIFS(INDIRECT($F$1&amp;$F172&amp;":"&amp;$F172),INDIRECT($F$1&amp;dbP!$D$2&amp;":"&amp;dbP!$D$2),"&gt;="&amp;Z$6,INDIRECT($F$1&amp;dbP!$D$2&amp;":"&amp;dbP!$D$2),"&lt;="&amp;Z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A172" s="1">
        <f ca="1">SUMIFS(INDIRECT($F$1&amp;$F172&amp;":"&amp;$F172),INDIRECT($F$1&amp;dbP!$D$2&amp;":"&amp;dbP!$D$2),"&gt;="&amp;AA$6,INDIRECT($F$1&amp;dbP!$D$2&amp;":"&amp;dbP!$D$2),"&lt;="&amp;AA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B172" s="1">
        <f ca="1">SUMIFS(INDIRECT($F$1&amp;$F172&amp;":"&amp;$F172),INDIRECT($F$1&amp;dbP!$D$2&amp;":"&amp;dbP!$D$2),"&gt;="&amp;AB$6,INDIRECT($F$1&amp;dbP!$D$2&amp;":"&amp;dbP!$D$2),"&lt;="&amp;AB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C172" s="1">
        <f ca="1">SUMIFS(INDIRECT($F$1&amp;$F172&amp;":"&amp;$F172),INDIRECT($F$1&amp;dbP!$D$2&amp;":"&amp;dbP!$D$2),"&gt;="&amp;AC$6,INDIRECT($F$1&amp;dbP!$D$2&amp;":"&amp;dbP!$D$2),"&lt;="&amp;AC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D172" s="1">
        <f ca="1">SUMIFS(INDIRECT($F$1&amp;$F172&amp;":"&amp;$F172),INDIRECT($F$1&amp;dbP!$D$2&amp;":"&amp;dbP!$D$2),"&gt;="&amp;AD$6,INDIRECT($F$1&amp;dbP!$D$2&amp;":"&amp;dbP!$D$2),"&lt;="&amp;AD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E172" s="1">
        <f ca="1">SUMIFS(INDIRECT($F$1&amp;$F172&amp;":"&amp;$F172),INDIRECT($F$1&amp;dbP!$D$2&amp;":"&amp;dbP!$D$2),"&gt;="&amp;AE$6,INDIRECT($F$1&amp;dbP!$D$2&amp;":"&amp;dbP!$D$2),"&lt;="&amp;AE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F172" s="1">
        <f ca="1">SUMIFS(INDIRECT($F$1&amp;$F172&amp;":"&amp;$F172),INDIRECT($F$1&amp;dbP!$D$2&amp;":"&amp;dbP!$D$2),"&gt;="&amp;AF$6,INDIRECT($F$1&amp;dbP!$D$2&amp;":"&amp;dbP!$D$2),"&lt;="&amp;AF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G172" s="1">
        <f ca="1">SUMIFS(INDIRECT($F$1&amp;$F172&amp;":"&amp;$F172),INDIRECT($F$1&amp;dbP!$D$2&amp;":"&amp;dbP!$D$2),"&gt;="&amp;AG$6,INDIRECT($F$1&amp;dbP!$D$2&amp;":"&amp;dbP!$D$2),"&lt;="&amp;AG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H172" s="1">
        <f ca="1">SUMIFS(INDIRECT($F$1&amp;$F172&amp;":"&amp;$F172),INDIRECT($F$1&amp;dbP!$D$2&amp;":"&amp;dbP!$D$2),"&gt;="&amp;AH$6,INDIRECT($F$1&amp;dbP!$D$2&amp;":"&amp;dbP!$D$2),"&lt;="&amp;AH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I172" s="1">
        <f ca="1">SUMIFS(INDIRECT($F$1&amp;$F172&amp;":"&amp;$F172),INDIRECT($F$1&amp;dbP!$D$2&amp;":"&amp;dbP!$D$2),"&gt;="&amp;AI$6,INDIRECT($F$1&amp;dbP!$D$2&amp;":"&amp;dbP!$D$2),"&lt;="&amp;AI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J172" s="1">
        <f ca="1">SUMIFS(INDIRECT($F$1&amp;$F172&amp;":"&amp;$F172),INDIRECT($F$1&amp;dbP!$D$2&amp;":"&amp;dbP!$D$2),"&gt;="&amp;AJ$6,INDIRECT($F$1&amp;dbP!$D$2&amp;":"&amp;dbP!$D$2),"&lt;="&amp;AJ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K172" s="1">
        <f ca="1">SUMIFS(INDIRECT($F$1&amp;$F172&amp;":"&amp;$F172),INDIRECT($F$1&amp;dbP!$D$2&amp;":"&amp;dbP!$D$2),"&gt;="&amp;AK$6,INDIRECT($F$1&amp;dbP!$D$2&amp;":"&amp;dbP!$D$2),"&lt;="&amp;AK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L172" s="1">
        <f ca="1">SUMIFS(INDIRECT($F$1&amp;$F172&amp;":"&amp;$F172),INDIRECT($F$1&amp;dbP!$D$2&amp;":"&amp;dbP!$D$2),"&gt;="&amp;AL$6,INDIRECT($F$1&amp;dbP!$D$2&amp;":"&amp;dbP!$D$2),"&lt;="&amp;AL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M172" s="1">
        <f ca="1">SUMIFS(INDIRECT($F$1&amp;$F172&amp;":"&amp;$F172),INDIRECT($F$1&amp;dbP!$D$2&amp;":"&amp;dbP!$D$2),"&gt;="&amp;AM$6,INDIRECT($F$1&amp;dbP!$D$2&amp;":"&amp;dbP!$D$2),"&lt;="&amp;AM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N172" s="1">
        <f ca="1">SUMIFS(INDIRECT($F$1&amp;$F172&amp;":"&amp;$F172),INDIRECT($F$1&amp;dbP!$D$2&amp;":"&amp;dbP!$D$2),"&gt;="&amp;AN$6,INDIRECT($F$1&amp;dbP!$D$2&amp;":"&amp;dbP!$D$2),"&lt;="&amp;AN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O172" s="1">
        <f ca="1">SUMIFS(INDIRECT($F$1&amp;$F172&amp;":"&amp;$F172),INDIRECT($F$1&amp;dbP!$D$2&amp;":"&amp;dbP!$D$2),"&gt;="&amp;AO$6,INDIRECT($F$1&amp;dbP!$D$2&amp;":"&amp;dbP!$D$2),"&lt;="&amp;AO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P172" s="1">
        <f ca="1">SUMIFS(INDIRECT($F$1&amp;$F172&amp;":"&amp;$F172),INDIRECT($F$1&amp;dbP!$D$2&amp;":"&amp;dbP!$D$2),"&gt;="&amp;AP$6,INDIRECT($F$1&amp;dbP!$D$2&amp;":"&amp;dbP!$D$2),"&lt;="&amp;AP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Q172" s="1">
        <f ca="1">SUMIFS(INDIRECT($F$1&amp;$F172&amp;":"&amp;$F172),INDIRECT($F$1&amp;dbP!$D$2&amp;":"&amp;dbP!$D$2),"&gt;="&amp;AQ$6,INDIRECT($F$1&amp;dbP!$D$2&amp;":"&amp;dbP!$D$2),"&lt;="&amp;AQ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R172" s="1">
        <f ca="1">SUMIFS(INDIRECT($F$1&amp;$F172&amp;":"&amp;$F172),INDIRECT($F$1&amp;dbP!$D$2&amp;":"&amp;dbP!$D$2),"&gt;="&amp;AR$6,INDIRECT($F$1&amp;dbP!$D$2&amp;":"&amp;dbP!$D$2),"&lt;="&amp;AR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S172" s="1">
        <f ca="1">SUMIFS(INDIRECT($F$1&amp;$F172&amp;":"&amp;$F172),INDIRECT($F$1&amp;dbP!$D$2&amp;":"&amp;dbP!$D$2),"&gt;="&amp;AS$6,INDIRECT($F$1&amp;dbP!$D$2&amp;":"&amp;dbP!$D$2),"&lt;="&amp;AS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T172" s="1">
        <f ca="1">SUMIFS(INDIRECT($F$1&amp;$F172&amp;":"&amp;$F172),INDIRECT($F$1&amp;dbP!$D$2&amp;":"&amp;dbP!$D$2),"&gt;="&amp;AT$6,INDIRECT($F$1&amp;dbP!$D$2&amp;":"&amp;dbP!$D$2),"&lt;="&amp;AT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U172" s="1">
        <f ca="1">SUMIFS(INDIRECT($F$1&amp;$F172&amp;":"&amp;$F172),INDIRECT($F$1&amp;dbP!$D$2&amp;":"&amp;dbP!$D$2),"&gt;="&amp;AU$6,INDIRECT($F$1&amp;dbP!$D$2&amp;":"&amp;dbP!$D$2),"&lt;="&amp;AU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V172" s="1">
        <f ca="1">SUMIFS(INDIRECT($F$1&amp;$F172&amp;":"&amp;$F172),INDIRECT($F$1&amp;dbP!$D$2&amp;":"&amp;dbP!$D$2),"&gt;="&amp;AV$6,INDIRECT($F$1&amp;dbP!$D$2&amp;":"&amp;dbP!$D$2),"&lt;="&amp;AV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W172" s="1">
        <f ca="1">SUMIFS(INDIRECT($F$1&amp;$F172&amp;":"&amp;$F172),INDIRECT($F$1&amp;dbP!$D$2&amp;":"&amp;dbP!$D$2),"&gt;="&amp;AW$6,INDIRECT($F$1&amp;dbP!$D$2&amp;":"&amp;dbP!$D$2),"&lt;="&amp;AW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X172" s="1">
        <f ca="1">SUMIFS(INDIRECT($F$1&amp;$F172&amp;":"&amp;$F172),INDIRECT($F$1&amp;dbP!$D$2&amp;":"&amp;dbP!$D$2),"&gt;="&amp;AX$6,INDIRECT($F$1&amp;dbP!$D$2&amp;":"&amp;dbP!$D$2),"&lt;="&amp;AX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Y172" s="1">
        <f ca="1">SUMIFS(INDIRECT($F$1&amp;$F172&amp;":"&amp;$F172),INDIRECT($F$1&amp;dbP!$D$2&amp;":"&amp;dbP!$D$2),"&gt;="&amp;AY$6,INDIRECT($F$1&amp;dbP!$D$2&amp;":"&amp;dbP!$D$2),"&lt;="&amp;AY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Z172" s="1">
        <f ca="1">SUMIFS(INDIRECT($F$1&amp;$F172&amp;":"&amp;$F172),INDIRECT($F$1&amp;dbP!$D$2&amp;":"&amp;dbP!$D$2),"&gt;="&amp;AZ$6,INDIRECT($F$1&amp;dbP!$D$2&amp;":"&amp;dbP!$D$2),"&lt;="&amp;AZ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BA172" s="1">
        <f ca="1">SUMIFS(INDIRECT($F$1&amp;$F172&amp;":"&amp;$F172),INDIRECT($F$1&amp;dbP!$D$2&amp;":"&amp;dbP!$D$2),"&gt;="&amp;BA$6,INDIRECT($F$1&amp;dbP!$D$2&amp;":"&amp;dbP!$D$2),"&lt;="&amp;BA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BB172" s="1">
        <f ca="1">SUMIFS(INDIRECT($F$1&amp;$F172&amp;":"&amp;$F172),INDIRECT($F$1&amp;dbP!$D$2&amp;":"&amp;dbP!$D$2),"&gt;="&amp;BB$6,INDIRECT($F$1&amp;dbP!$D$2&amp;":"&amp;dbP!$D$2),"&lt;="&amp;BB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BC172" s="1">
        <f ca="1">SUMIFS(INDIRECT($F$1&amp;$F172&amp;":"&amp;$F172),INDIRECT($F$1&amp;dbP!$D$2&amp;":"&amp;dbP!$D$2),"&gt;="&amp;BC$6,INDIRECT($F$1&amp;dbP!$D$2&amp;":"&amp;dbP!$D$2),"&lt;="&amp;BC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BD172" s="1">
        <f ca="1">SUMIFS(INDIRECT($F$1&amp;$F172&amp;":"&amp;$F172),INDIRECT($F$1&amp;dbP!$D$2&amp;":"&amp;dbP!$D$2),"&gt;="&amp;BD$6,INDIRECT($F$1&amp;dbP!$D$2&amp;":"&amp;dbP!$D$2),"&lt;="&amp;BD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BE172" s="1">
        <f ca="1">SUMIFS(INDIRECT($F$1&amp;$F172&amp;":"&amp;$F172),INDIRECT($F$1&amp;dbP!$D$2&amp;":"&amp;dbP!$D$2),"&gt;="&amp;BE$6,INDIRECT($F$1&amp;dbP!$D$2&amp;":"&amp;dbP!$D$2),"&lt;="&amp;BE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</row>
    <row r="173" spans="2:57" x14ac:dyDescent="0.3">
      <c r="B173" s="1">
        <f>MAX(B$120:B172)+1</f>
        <v>58</v>
      </c>
      <c r="D173" s="1" t="str">
        <f ca="1">INDIRECT($B$1&amp;Items!T$2&amp;$B173)</f>
        <v>CF(-)</v>
      </c>
      <c r="F173" s="1" t="str">
        <f ca="1">INDIRECT($B$1&amp;Items!P$2&amp;$B173)</f>
        <v>AA</v>
      </c>
      <c r="H173" s="13" t="str">
        <f ca="1">INDIRECT($B$1&amp;Items!M$2&amp;$B173)</f>
        <v>Оплаты себестоимостных затрат</v>
      </c>
      <c r="I173" s="13" t="str">
        <f ca="1">IF(INDIRECT($B$1&amp;Items!N$2&amp;$B173)="",H173,INDIRECT($B$1&amp;Items!N$2&amp;$B173))</f>
        <v>Оплаты расходов этапа-3 бизнес-процесса</v>
      </c>
      <c r="J173" s="1" t="str">
        <f ca="1">IF(INDIRECT($B$1&amp;Items!O$2&amp;$B173)="",IF(H173&lt;&gt;I173,"  "&amp;I173,I173),"    "&amp;INDIRECT($B$1&amp;Items!O$2&amp;$B173))</f>
        <v xml:space="preserve">    Производственные затраты-27</v>
      </c>
      <c r="S173" s="1">
        <f ca="1">SUM($U173:INDIRECT(ADDRESS(ROW(),SUMIFS($1:$1,$5:$5,MAX($5:$5)))))</f>
        <v>501238.53</v>
      </c>
      <c r="V173" s="1">
        <f ca="1">SUMIFS(INDIRECT($F$1&amp;$F173&amp;":"&amp;$F173),INDIRECT($F$1&amp;dbP!$D$2&amp;":"&amp;dbP!$D$2),"&gt;="&amp;V$6,INDIRECT($F$1&amp;dbP!$D$2&amp;":"&amp;dbP!$D$2),"&lt;="&amp;V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W173" s="1">
        <f ca="1">SUMIFS(INDIRECT($F$1&amp;$F173&amp;":"&amp;$F173),INDIRECT($F$1&amp;dbP!$D$2&amp;":"&amp;dbP!$D$2),"&gt;="&amp;W$6,INDIRECT($F$1&amp;dbP!$D$2&amp;":"&amp;dbP!$D$2),"&lt;="&amp;W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X173" s="1">
        <f ca="1">SUMIFS(INDIRECT($F$1&amp;$F173&amp;":"&amp;$F173),INDIRECT($F$1&amp;dbP!$D$2&amp;":"&amp;dbP!$D$2),"&gt;="&amp;X$6,INDIRECT($F$1&amp;dbP!$D$2&amp;":"&amp;dbP!$D$2),"&lt;="&amp;X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Y173" s="1">
        <f ca="1">SUMIFS(INDIRECT($F$1&amp;$F173&amp;":"&amp;$F173),INDIRECT($F$1&amp;dbP!$D$2&amp;":"&amp;dbP!$D$2),"&gt;="&amp;Y$6,INDIRECT($F$1&amp;dbP!$D$2&amp;":"&amp;dbP!$D$2),"&lt;="&amp;Y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501238.53</v>
      </c>
      <c r="Z173" s="1">
        <f ca="1">SUMIFS(INDIRECT($F$1&amp;$F173&amp;":"&amp;$F173),INDIRECT($F$1&amp;dbP!$D$2&amp;":"&amp;dbP!$D$2),"&gt;="&amp;Z$6,INDIRECT($F$1&amp;dbP!$D$2&amp;":"&amp;dbP!$D$2),"&lt;="&amp;Z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A173" s="1">
        <f ca="1">SUMIFS(INDIRECT($F$1&amp;$F173&amp;":"&amp;$F173),INDIRECT($F$1&amp;dbP!$D$2&amp;":"&amp;dbP!$D$2),"&gt;="&amp;AA$6,INDIRECT($F$1&amp;dbP!$D$2&amp;":"&amp;dbP!$D$2),"&lt;="&amp;AA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B173" s="1">
        <f ca="1">SUMIFS(INDIRECT($F$1&amp;$F173&amp;":"&amp;$F173),INDIRECT($F$1&amp;dbP!$D$2&amp;":"&amp;dbP!$D$2),"&gt;="&amp;AB$6,INDIRECT($F$1&amp;dbP!$D$2&amp;":"&amp;dbP!$D$2),"&lt;="&amp;AB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C173" s="1">
        <f ca="1">SUMIFS(INDIRECT($F$1&amp;$F173&amp;":"&amp;$F173),INDIRECT($F$1&amp;dbP!$D$2&amp;":"&amp;dbP!$D$2),"&gt;="&amp;AC$6,INDIRECT($F$1&amp;dbP!$D$2&amp;":"&amp;dbP!$D$2),"&lt;="&amp;AC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D173" s="1">
        <f ca="1">SUMIFS(INDIRECT($F$1&amp;$F173&amp;":"&amp;$F173),INDIRECT($F$1&amp;dbP!$D$2&amp;":"&amp;dbP!$D$2),"&gt;="&amp;AD$6,INDIRECT($F$1&amp;dbP!$D$2&amp;":"&amp;dbP!$D$2),"&lt;="&amp;AD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E173" s="1">
        <f ca="1">SUMIFS(INDIRECT($F$1&amp;$F173&amp;":"&amp;$F173),INDIRECT($F$1&amp;dbP!$D$2&amp;":"&amp;dbP!$D$2),"&gt;="&amp;AE$6,INDIRECT($F$1&amp;dbP!$D$2&amp;":"&amp;dbP!$D$2),"&lt;="&amp;AE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F173" s="1">
        <f ca="1">SUMIFS(INDIRECT($F$1&amp;$F173&amp;":"&amp;$F173),INDIRECT($F$1&amp;dbP!$D$2&amp;":"&amp;dbP!$D$2),"&gt;="&amp;AF$6,INDIRECT($F$1&amp;dbP!$D$2&amp;":"&amp;dbP!$D$2),"&lt;="&amp;AF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G173" s="1">
        <f ca="1">SUMIFS(INDIRECT($F$1&amp;$F173&amp;":"&amp;$F173),INDIRECT($F$1&amp;dbP!$D$2&amp;":"&amp;dbP!$D$2),"&gt;="&amp;AG$6,INDIRECT($F$1&amp;dbP!$D$2&amp;":"&amp;dbP!$D$2),"&lt;="&amp;AG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H173" s="1">
        <f ca="1">SUMIFS(INDIRECT($F$1&amp;$F173&amp;":"&amp;$F173),INDIRECT($F$1&amp;dbP!$D$2&amp;":"&amp;dbP!$D$2),"&gt;="&amp;AH$6,INDIRECT($F$1&amp;dbP!$D$2&amp;":"&amp;dbP!$D$2),"&lt;="&amp;AH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I173" s="1">
        <f ca="1">SUMIFS(INDIRECT($F$1&amp;$F173&amp;":"&amp;$F173),INDIRECT($F$1&amp;dbP!$D$2&amp;":"&amp;dbP!$D$2),"&gt;="&amp;AI$6,INDIRECT($F$1&amp;dbP!$D$2&amp;":"&amp;dbP!$D$2),"&lt;="&amp;AI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J173" s="1">
        <f ca="1">SUMIFS(INDIRECT($F$1&amp;$F173&amp;":"&amp;$F173),INDIRECT($F$1&amp;dbP!$D$2&amp;":"&amp;dbP!$D$2),"&gt;="&amp;AJ$6,INDIRECT($F$1&amp;dbP!$D$2&amp;":"&amp;dbP!$D$2),"&lt;="&amp;AJ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K173" s="1">
        <f ca="1">SUMIFS(INDIRECT($F$1&amp;$F173&amp;":"&amp;$F173),INDIRECT($F$1&amp;dbP!$D$2&amp;":"&amp;dbP!$D$2),"&gt;="&amp;AK$6,INDIRECT($F$1&amp;dbP!$D$2&amp;":"&amp;dbP!$D$2),"&lt;="&amp;AK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L173" s="1">
        <f ca="1">SUMIFS(INDIRECT($F$1&amp;$F173&amp;":"&amp;$F173),INDIRECT($F$1&amp;dbP!$D$2&amp;":"&amp;dbP!$D$2),"&gt;="&amp;AL$6,INDIRECT($F$1&amp;dbP!$D$2&amp;":"&amp;dbP!$D$2),"&lt;="&amp;AL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M173" s="1">
        <f ca="1">SUMIFS(INDIRECT($F$1&amp;$F173&amp;":"&amp;$F173),INDIRECT($F$1&amp;dbP!$D$2&amp;":"&amp;dbP!$D$2),"&gt;="&amp;AM$6,INDIRECT($F$1&amp;dbP!$D$2&amp;":"&amp;dbP!$D$2),"&lt;="&amp;AM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N173" s="1">
        <f ca="1">SUMIFS(INDIRECT($F$1&amp;$F173&amp;":"&amp;$F173),INDIRECT($F$1&amp;dbP!$D$2&amp;":"&amp;dbP!$D$2),"&gt;="&amp;AN$6,INDIRECT($F$1&amp;dbP!$D$2&amp;":"&amp;dbP!$D$2),"&lt;="&amp;AN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O173" s="1">
        <f ca="1">SUMIFS(INDIRECT($F$1&amp;$F173&amp;":"&amp;$F173),INDIRECT($F$1&amp;dbP!$D$2&amp;":"&amp;dbP!$D$2),"&gt;="&amp;AO$6,INDIRECT($F$1&amp;dbP!$D$2&amp;":"&amp;dbP!$D$2),"&lt;="&amp;AO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P173" s="1">
        <f ca="1">SUMIFS(INDIRECT($F$1&amp;$F173&amp;":"&amp;$F173),INDIRECT($F$1&amp;dbP!$D$2&amp;":"&amp;dbP!$D$2),"&gt;="&amp;AP$6,INDIRECT($F$1&amp;dbP!$D$2&amp;":"&amp;dbP!$D$2),"&lt;="&amp;AP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Q173" s="1">
        <f ca="1">SUMIFS(INDIRECT($F$1&amp;$F173&amp;":"&amp;$F173),INDIRECT($F$1&amp;dbP!$D$2&amp;":"&amp;dbP!$D$2),"&gt;="&amp;AQ$6,INDIRECT($F$1&amp;dbP!$D$2&amp;":"&amp;dbP!$D$2),"&lt;="&amp;AQ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R173" s="1">
        <f ca="1">SUMIFS(INDIRECT($F$1&amp;$F173&amp;":"&amp;$F173),INDIRECT($F$1&amp;dbP!$D$2&amp;":"&amp;dbP!$D$2),"&gt;="&amp;AR$6,INDIRECT($F$1&amp;dbP!$D$2&amp;":"&amp;dbP!$D$2),"&lt;="&amp;AR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S173" s="1">
        <f ca="1">SUMIFS(INDIRECT($F$1&amp;$F173&amp;":"&amp;$F173),INDIRECT($F$1&amp;dbP!$D$2&amp;":"&amp;dbP!$D$2),"&gt;="&amp;AS$6,INDIRECT($F$1&amp;dbP!$D$2&amp;":"&amp;dbP!$D$2),"&lt;="&amp;AS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T173" s="1">
        <f ca="1">SUMIFS(INDIRECT($F$1&amp;$F173&amp;":"&amp;$F173),INDIRECT($F$1&amp;dbP!$D$2&amp;":"&amp;dbP!$D$2),"&gt;="&amp;AT$6,INDIRECT($F$1&amp;dbP!$D$2&amp;":"&amp;dbP!$D$2),"&lt;="&amp;AT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U173" s="1">
        <f ca="1">SUMIFS(INDIRECT($F$1&amp;$F173&amp;":"&amp;$F173),INDIRECT($F$1&amp;dbP!$D$2&amp;":"&amp;dbP!$D$2),"&gt;="&amp;AU$6,INDIRECT($F$1&amp;dbP!$D$2&amp;":"&amp;dbP!$D$2),"&lt;="&amp;AU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V173" s="1">
        <f ca="1">SUMIFS(INDIRECT($F$1&amp;$F173&amp;":"&amp;$F173),INDIRECT($F$1&amp;dbP!$D$2&amp;":"&amp;dbP!$D$2),"&gt;="&amp;AV$6,INDIRECT($F$1&amp;dbP!$D$2&amp;":"&amp;dbP!$D$2),"&lt;="&amp;AV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W173" s="1">
        <f ca="1">SUMIFS(INDIRECT($F$1&amp;$F173&amp;":"&amp;$F173),INDIRECT($F$1&amp;dbP!$D$2&amp;":"&amp;dbP!$D$2),"&gt;="&amp;AW$6,INDIRECT($F$1&amp;dbP!$D$2&amp;":"&amp;dbP!$D$2),"&lt;="&amp;AW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X173" s="1">
        <f ca="1">SUMIFS(INDIRECT($F$1&amp;$F173&amp;":"&amp;$F173),INDIRECT($F$1&amp;dbP!$D$2&amp;":"&amp;dbP!$D$2),"&gt;="&amp;AX$6,INDIRECT($F$1&amp;dbP!$D$2&amp;":"&amp;dbP!$D$2),"&lt;="&amp;AX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Y173" s="1">
        <f ca="1">SUMIFS(INDIRECT($F$1&amp;$F173&amp;":"&amp;$F173),INDIRECT($F$1&amp;dbP!$D$2&amp;":"&amp;dbP!$D$2),"&gt;="&amp;AY$6,INDIRECT($F$1&amp;dbP!$D$2&amp;":"&amp;dbP!$D$2),"&lt;="&amp;AY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Z173" s="1">
        <f ca="1">SUMIFS(INDIRECT($F$1&amp;$F173&amp;":"&amp;$F173),INDIRECT($F$1&amp;dbP!$D$2&amp;":"&amp;dbP!$D$2),"&gt;="&amp;AZ$6,INDIRECT($F$1&amp;dbP!$D$2&amp;":"&amp;dbP!$D$2),"&lt;="&amp;AZ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BA173" s="1">
        <f ca="1">SUMIFS(INDIRECT($F$1&amp;$F173&amp;":"&amp;$F173),INDIRECT($F$1&amp;dbP!$D$2&amp;":"&amp;dbP!$D$2),"&gt;="&amp;BA$6,INDIRECT($F$1&amp;dbP!$D$2&amp;":"&amp;dbP!$D$2),"&lt;="&amp;BA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BB173" s="1">
        <f ca="1">SUMIFS(INDIRECT($F$1&amp;$F173&amp;":"&amp;$F173),INDIRECT($F$1&amp;dbP!$D$2&amp;":"&amp;dbP!$D$2),"&gt;="&amp;BB$6,INDIRECT($F$1&amp;dbP!$D$2&amp;":"&amp;dbP!$D$2),"&lt;="&amp;BB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BC173" s="1">
        <f ca="1">SUMIFS(INDIRECT($F$1&amp;$F173&amp;":"&amp;$F173),INDIRECT($F$1&amp;dbP!$D$2&amp;":"&amp;dbP!$D$2),"&gt;="&amp;BC$6,INDIRECT($F$1&amp;dbP!$D$2&amp;":"&amp;dbP!$D$2),"&lt;="&amp;BC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BD173" s="1">
        <f ca="1">SUMIFS(INDIRECT($F$1&amp;$F173&amp;":"&amp;$F173),INDIRECT($F$1&amp;dbP!$D$2&amp;":"&amp;dbP!$D$2),"&gt;="&amp;BD$6,INDIRECT($F$1&amp;dbP!$D$2&amp;":"&amp;dbP!$D$2),"&lt;="&amp;BD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BE173" s="1">
        <f ca="1">SUMIFS(INDIRECT($F$1&amp;$F173&amp;":"&amp;$F173),INDIRECT($F$1&amp;dbP!$D$2&amp;":"&amp;dbP!$D$2),"&gt;="&amp;BE$6,INDIRECT($F$1&amp;dbP!$D$2&amp;":"&amp;dbP!$D$2),"&lt;="&amp;BE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</row>
    <row r="174" spans="2:57" x14ac:dyDescent="0.3">
      <c r="B174" s="1">
        <f>MAX(B$120:B173)+1</f>
        <v>59</v>
      </c>
      <c r="D174" s="1">
        <f ca="1">INDIRECT($B$1&amp;Items!T$2&amp;$B174)</f>
        <v>0</v>
      </c>
      <c r="F174" s="1" t="str">
        <f ca="1">INDIRECT($B$1&amp;Items!P$2&amp;$B174)</f>
        <v>AA</v>
      </c>
      <c r="H174" s="13" t="str">
        <f ca="1">INDIRECT($B$1&amp;Items!M$2&amp;$B174)</f>
        <v>Оплаты себестоимостных затрат</v>
      </c>
      <c r="I174" s="13" t="str">
        <f ca="1">IF(INDIRECT($B$1&amp;Items!N$2&amp;$B174)="",H174,INDIRECT($B$1&amp;Items!N$2&amp;$B174))</f>
        <v>Оплаты расходов этапа-4 бизнес-процесса</v>
      </c>
      <c r="J174" s="1" t="str">
        <f ca="1">IF(INDIRECT($B$1&amp;Items!O$2&amp;$B174)="",IF(H174&lt;&gt;I174,"  "&amp;I174,I174),"    "&amp;INDIRECT($B$1&amp;Items!O$2&amp;$B174))</f>
        <v xml:space="preserve">  Оплаты расходов этапа-4 бизнес-процесса</v>
      </c>
      <c r="S174" s="1">
        <f ca="1">SUM($U174:INDIRECT(ADDRESS(ROW(),SUMIFS($1:$1,$5:$5,MAX($5:$5)))))</f>
        <v>3509207.6759430002</v>
      </c>
      <c r="V174" s="1">
        <f ca="1">SUMIFS(INDIRECT($F$1&amp;$F174&amp;":"&amp;$F174),INDIRECT($F$1&amp;dbP!$D$2&amp;":"&amp;dbP!$D$2),"&gt;="&amp;V$6,INDIRECT($F$1&amp;dbP!$D$2&amp;":"&amp;dbP!$D$2),"&lt;="&amp;V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W174" s="1">
        <f ca="1">SUMIFS(INDIRECT($F$1&amp;$F174&amp;":"&amp;$F174),INDIRECT($F$1&amp;dbP!$D$2&amp;":"&amp;dbP!$D$2),"&gt;="&amp;W$6,INDIRECT($F$1&amp;dbP!$D$2&amp;":"&amp;dbP!$D$2),"&lt;="&amp;W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X174" s="1">
        <f ca="1">SUMIFS(INDIRECT($F$1&amp;$F174&amp;":"&amp;$F174),INDIRECT($F$1&amp;dbP!$D$2&amp;":"&amp;dbP!$D$2),"&gt;="&amp;X$6,INDIRECT($F$1&amp;dbP!$D$2&amp;":"&amp;dbP!$D$2),"&lt;="&amp;X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805533.54</v>
      </c>
      <c r="Y174" s="1">
        <f ca="1">SUMIFS(INDIRECT($F$1&amp;$F174&amp;":"&amp;$F174),INDIRECT($F$1&amp;dbP!$D$2&amp;":"&amp;dbP!$D$2),"&gt;="&amp;Y$6,INDIRECT($F$1&amp;dbP!$D$2&amp;":"&amp;dbP!$D$2),"&lt;="&amp;Y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943990.34994600015</v>
      </c>
      <c r="Z174" s="1">
        <f ca="1">SUMIFS(INDIRECT($F$1&amp;$F174&amp;":"&amp;$F174),INDIRECT($F$1&amp;dbP!$D$2&amp;":"&amp;dbP!$D$2),"&gt;="&amp;Z$6,INDIRECT($F$1&amp;dbP!$D$2&amp;":"&amp;dbP!$D$2),"&lt;="&amp;Z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1385517.7859970001</v>
      </c>
      <c r="AA174" s="1">
        <f ca="1">SUMIFS(INDIRECT($F$1&amp;$F174&amp;":"&amp;$F174),INDIRECT($F$1&amp;dbP!$D$2&amp;":"&amp;dbP!$D$2),"&gt;="&amp;AA$6,INDIRECT($F$1&amp;dbP!$D$2&amp;":"&amp;dbP!$D$2),"&lt;="&amp;AA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B174" s="1">
        <f ca="1">SUMIFS(INDIRECT($F$1&amp;$F174&amp;":"&amp;$F174),INDIRECT($F$1&amp;dbP!$D$2&amp;":"&amp;dbP!$D$2),"&gt;="&amp;AB$6,INDIRECT($F$1&amp;dbP!$D$2&amp;":"&amp;dbP!$D$2),"&lt;="&amp;AB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374166</v>
      </c>
      <c r="AC174" s="1">
        <f ca="1">SUMIFS(INDIRECT($F$1&amp;$F174&amp;":"&amp;$F174),INDIRECT($F$1&amp;dbP!$D$2&amp;":"&amp;dbP!$D$2),"&gt;="&amp;AC$6,INDIRECT($F$1&amp;dbP!$D$2&amp;":"&amp;dbP!$D$2),"&lt;="&amp;AC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D174" s="1">
        <f ca="1">SUMIFS(INDIRECT($F$1&amp;$F174&amp;":"&amp;$F174),INDIRECT($F$1&amp;dbP!$D$2&amp;":"&amp;dbP!$D$2),"&gt;="&amp;AD$6,INDIRECT($F$1&amp;dbP!$D$2&amp;":"&amp;dbP!$D$2),"&lt;="&amp;AD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E174" s="1">
        <f ca="1">SUMIFS(INDIRECT($F$1&amp;$F174&amp;":"&amp;$F174),INDIRECT($F$1&amp;dbP!$D$2&amp;":"&amp;dbP!$D$2),"&gt;="&amp;AE$6,INDIRECT($F$1&amp;dbP!$D$2&amp;":"&amp;dbP!$D$2),"&lt;="&amp;AE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F174" s="1">
        <f ca="1">SUMIFS(INDIRECT($F$1&amp;$F174&amp;":"&amp;$F174),INDIRECT($F$1&amp;dbP!$D$2&amp;":"&amp;dbP!$D$2),"&gt;="&amp;AF$6,INDIRECT($F$1&amp;dbP!$D$2&amp;":"&amp;dbP!$D$2),"&lt;="&amp;AF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G174" s="1">
        <f ca="1">SUMIFS(INDIRECT($F$1&amp;$F174&amp;":"&amp;$F174),INDIRECT($F$1&amp;dbP!$D$2&amp;":"&amp;dbP!$D$2),"&gt;="&amp;AG$6,INDIRECT($F$1&amp;dbP!$D$2&amp;":"&amp;dbP!$D$2),"&lt;="&amp;AG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H174" s="1">
        <f ca="1">SUMIFS(INDIRECT($F$1&amp;$F174&amp;":"&amp;$F174),INDIRECT($F$1&amp;dbP!$D$2&amp;":"&amp;dbP!$D$2),"&gt;="&amp;AH$6,INDIRECT($F$1&amp;dbP!$D$2&amp;":"&amp;dbP!$D$2),"&lt;="&amp;AH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I174" s="1">
        <f ca="1">SUMIFS(INDIRECT($F$1&amp;$F174&amp;":"&amp;$F174),INDIRECT($F$1&amp;dbP!$D$2&amp;":"&amp;dbP!$D$2),"&gt;="&amp;AI$6,INDIRECT($F$1&amp;dbP!$D$2&amp;":"&amp;dbP!$D$2),"&lt;="&amp;AI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J174" s="1">
        <f ca="1">SUMIFS(INDIRECT($F$1&amp;$F174&amp;":"&amp;$F174),INDIRECT($F$1&amp;dbP!$D$2&amp;":"&amp;dbP!$D$2),"&gt;="&amp;AJ$6,INDIRECT($F$1&amp;dbP!$D$2&amp;":"&amp;dbP!$D$2),"&lt;="&amp;AJ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K174" s="1">
        <f ca="1">SUMIFS(INDIRECT($F$1&amp;$F174&amp;":"&amp;$F174),INDIRECT($F$1&amp;dbP!$D$2&amp;":"&amp;dbP!$D$2),"&gt;="&amp;AK$6,INDIRECT($F$1&amp;dbP!$D$2&amp;":"&amp;dbP!$D$2),"&lt;="&amp;AK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L174" s="1">
        <f ca="1">SUMIFS(INDIRECT($F$1&amp;$F174&amp;":"&amp;$F174),INDIRECT($F$1&amp;dbP!$D$2&amp;":"&amp;dbP!$D$2),"&gt;="&amp;AL$6,INDIRECT($F$1&amp;dbP!$D$2&amp;":"&amp;dbP!$D$2),"&lt;="&amp;AL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M174" s="1">
        <f ca="1">SUMIFS(INDIRECT($F$1&amp;$F174&amp;":"&amp;$F174),INDIRECT($F$1&amp;dbP!$D$2&amp;":"&amp;dbP!$D$2),"&gt;="&amp;AM$6,INDIRECT($F$1&amp;dbP!$D$2&amp;":"&amp;dbP!$D$2),"&lt;="&amp;AM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N174" s="1">
        <f ca="1">SUMIFS(INDIRECT($F$1&amp;$F174&amp;":"&amp;$F174),INDIRECT($F$1&amp;dbP!$D$2&amp;":"&amp;dbP!$D$2),"&gt;="&amp;AN$6,INDIRECT($F$1&amp;dbP!$D$2&amp;":"&amp;dbP!$D$2),"&lt;="&amp;AN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O174" s="1">
        <f ca="1">SUMIFS(INDIRECT($F$1&amp;$F174&amp;":"&amp;$F174),INDIRECT($F$1&amp;dbP!$D$2&amp;":"&amp;dbP!$D$2),"&gt;="&amp;AO$6,INDIRECT($F$1&amp;dbP!$D$2&amp;":"&amp;dbP!$D$2),"&lt;="&amp;AO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P174" s="1">
        <f ca="1">SUMIFS(INDIRECT($F$1&amp;$F174&amp;":"&amp;$F174),INDIRECT($F$1&amp;dbP!$D$2&amp;":"&amp;dbP!$D$2),"&gt;="&amp;AP$6,INDIRECT($F$1&amp;dbP!$D$2&amp;":"&amp;dbP!$D$2),"&lt;="&amp;AP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Q174" s="1">
        <f ca="1">SUMIFS(INDIRECT($F$1&amp;$F174&amp;":"&amp;$F174),INDIRECT($F$1&amp;dbP!$D$2&amp;":"&amp;dbP!$D$2),"&gt;="&amp;AQ$6,INDIRECT($F$1&amp;dbP!$D$2&amp;":"&amp;dbP!$D$2),"&lt;="&amp;AQ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R174" s="1">
        <f ca="1">SUMIFS(INDIRECT($F$1&amp;$F174&amp;":"&amp;$F174),INDIRECT($F$1&amp;dbP!$D$2&amp;":"&amp;dbP!$D$2),"&gt;="&amp;AR$6,INDIRECT($F$1&amp;dbP!$D$2&amp;":"&amp;dbP!$D$2),"&lt;="&amp;AR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S174" s="1">
        <f ca="1">SUMIFS(INDIRECT($F$1&amp;$F174&amp;":"&amp;$F174),INDIRECT($F$1&amp;dbP!$D$2&amp;":"&amp;dbP!$D$2),"&gt;="&amp;AS$6,INDIRECT($F$1&amp;dbP!$D$2&amp;":"&amp;dbP!$D$2),"&lt;="&amp;AS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T174" s="1">
        <f ca="1">SUMIFS(INDIRECT($F$1&amp;$F174&amp;":"&amp;$F174),INDIRECT($F$1&amp;dbP!$D$2&amp;":"&amp;dbP!$D$2),"&gt;="&amp;AT$6,INDIRECT($F$1&amp;dbP!$D$2&amp;":"&amp;dbP!$D$2),"&lt;="&amp;AT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U174" s="1">
        <f ca="1">SUMIFS(INDIRECT($F$1&amp;$F174&amp;":"&amp;$F174),INDIRECT($F$1&amp;dbP!$D$2&amp;":"&amp;dbP!$D$2),"&gt;="&amp;AU$6,INDIRECT($F$1&amp;dbP!$D$2&amp;":"&amp;dbP!$D$2),"&lt;="&amp;AU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V174" s="1">
        <f ca="1">SUMIFS(INDIRECT($F$1&amp;$F174&amp;":"&amp;$F174),INDIRECT($F$1&amp;dbP!$D$2&amp;":"&amp;dbP!$D$2),"&gt;="&amp;AV$6,INDIRECT($F$1&amp;dbP!$D$2&amp;":"&amp;dbP!$D$2),"&lt;="&amp;AV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W174" s="1">
        <f ca="1">SUMIFS(INDIRECT($F$1&amp;$F174&amp;":"&amp;$F174),INDIRECT($F$1&amp;dbP!$D$2&amp;":"&amp;dbP!$D$2),"&gt;="&amp;AW$6,INDIRECT($F$1&amp;dbP!$D$2&amp;":"&amp;dbP!$D$2),"&lt;="&amp;AW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X174" s="1">
        <f ca="1">SUMIFS(INDIRECT($F$1&amp;$F174&amp;":"&amp;$F174),INDIRECT($F$1&amp;dbP!$D$2&amp;":"&amp;dbP!$D$2),"&gt;="&amp;AX$6,INDIRECT($F$1&amp;dbP!$D$2&amp;":"&amp;dbP!$D$2),"&lt;="&amp;AX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Y174" s="1">
        <f ca="1">SUMIFS(INDIRECT($F$1&amp;$F174&amp;":"&amp;$F174),INDIRECT($F$1&amp;dbP!$D$2&amp;":"&amp;dbP!$D$2),"&gt;="&amp;AY$6,INDIRECT($F$1&amp;dbP!$D$2&amp;":"&amp;dbP!$D$2),"&lt;="&amp;AY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Z174" s="1">
        <f ca="1">SUMIFS(INDIRECT($F$1&amp;$F174&amp;":"&amp;$F174),INDIRECT($F$1&amp;dbP!$D$2&amp;":"&amp;dbP!$D$2),"&gt;="&amp;AZ$6,INDIRECT($F$1&amp;dbP!$D$2&amp;":"&amp;dbP!$D$2),"&lt;="&amp;AZ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BA174" s="1">
        <f ca="1">SUMIFS(INDIRECT($F$1&amp;$F174&amp;":"&amp;$F174),INDIRECT($F$1&amp;dbP!$D$2&amp;":"&amp;dbP!$D$2),"&gt;="&amp;BA$6,INDIRECT($F$1&amp;dbP!$D$2&amp;":"&amp;dbP!$D$2),"&lt;="&amp;BA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BB174" s="1">
        <f ca="1">SUMIFS(INDIRECT($F$1&amp;$F174&amp;":"&amp;$F174),INDIRECT($F$1&amp;dbP!$D$2&amp;":"&amp;dbP!$D$2),"&gt;="&amp;BB$6,INDIRECT($F$1&amp;dbP!$D$2&amp;":"&amp;dbP!$D$2),"&lt;="&amp;BB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BC174" s="1">
        <f ca="1">SUMIFS(INDIRECT($F$1&amp;$F174&amp;":"&amp;$F174),INDIRECT($F$1&amp;dbP!$D$2&amp;":"&amp;dbP!$D$2),"&gt;="&amp;BC$6,INDIRECT($F$1&amp;dbP!$D$2&amp;":"&amp;dbP!$D$2),"&lt;="&amp;BC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BD174" s="1">
        <f ca="1">SUMIFS(INDIRECT($F$1&amp;$F174&amp;":"&amp;$F174),INDIRECT($F$1&amp;dbP!$D$2&amp;":"&amp;dbP!$D$2),"&gt;="&amp;BD$6,INDIRECT($F$1&amp;dbP!$D$2&amp;":"&amp;dbP!$D$2),"&lt;="&amp;BD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BE174" s="1">
        <f ca="1">SUMIFS(INDIRECT($F$1&amp;$F174&amp;":"&amp;$F174),INDIRECT($F$1&amp;dbP!$D$2&amp;":"&amp;dbP!$D$2),"&gt;="&amp;BE$6,INDIRECT($F$1&amp;dbP!$D$2&amp;":"&amp;dbP!$D$2),"&lt;="&amp;BE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</row>
    <row r="175" spans="2:57" x14ac:dyDescent="0.3">
      <c r="B175" s="1">
        <f>MAX(B$120:B174)+1</f>
        <v>60</v>
      </c>
      <c r="D175" s="1" t="str">
        <f ca="1">INDIRECT($B$1&amp;Items!T$2&amp;$B175)</f>
        <v>CF(-)</v>
      </c>
      <c r="F175" s="1" t="str">
        <f ca="1">INDIRECT($B$1&amp;Items!P$2&amp;$B175)</f>
        <v>AA</v>
      </c>
      <c r="H175" s="13" t="str">
        <f ca="1">INDIRECT($B$1&amp;Items!M$2&amp;$B175)</f>
        <v>Оплаты себестоимостных затрат</v>
      </c>
      <c r="I175" s="13" t="str">
        <f ca="1">IF(INDIRECT($B$1&amp;Items!N$2&amp;$B175)="",H175,INDIRECT($B$1&amp;Items!N$2&amp;$B175))</f>
        <v>Оплаты расходов этапа-4 бизнес-процесса</v>
      </c>
      <c r="J175" s="1" t="str">
        <f ca="1">IF(INDIRECT($B$1&amp;Items!O$2&amp;$B175)="",IF(H175&lt;&gt;I175,"  "&amp;I175,I175),"    "&amp;INDIRECT($B$1&amp;Items!O$2&amp;$B175))</f>
        <v xml:space="preserve">    Производственные затраты-28</v>
      </c>
      <c r="S175" s="1">
        <f ca="1">SUM($U175:INDIRECT(ADDRESS(ROW(),SUMIFS($1:$1,$5:$5,MAX($5:$5)))))</f>
        <v>0</v>
      </c>
      <c r="V175" s="1">
        <f ca="1">SUMIFS(INDIRECT($F$1&amp;$F175&amp;":"&amp;$F175),INDIRECT($F$1&amp;dbP!$D$2&amp;":"&amp;dbP!$D$2),"&gt;="&amp;V$6,INDIRECT($F$1&amp;dbP!$D$2&amp;":"&amp;dbP!$D$2),"&lt;="&amp;V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W175" s="1">
        <f ca="1">SUMIFS(INDIRECT($F$1&amp;$F175&amp;":"&amp;$F175),INDIRECT($F$1&amp;dbP!$D$2&amp;":"&amp;dbP!$D$2),"&gt;="&amp;W$6,INDIRECT($F$1&amp;dbP!$D$2&amp;":"&amp;dbP!$D$2),"&lt;="&amp;W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X175" s="1">
        <f ca="1">SUMIFS(INDIRECT($F$1&amp;$F175&amp;":"&amp;$F175),INDIRECT($F$1&amp;dbP!$D$2&amp;":"&amp;dbP!$D$2),"&gt;="&amp;X$6,INDIRECT($F$1&amp;dbP!$D$2&amp;":"&amp;dbP!$D$2),"&lt;="&amp;X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Y175" s="1">
        <f ca="1">SUMIFS(INDIRECT($F$1&amp;$F175&amp;":"&amp;$F175),INDIRECT($F$1&amp;dbP!$D$2&amp;":"&amp;dbP!$D$2),"&gt;="&amp;Y$6,INDIRECT($F$1&amp;dbP!$D$2&amp;":"&amp;dbP!$D$2),"&lt;="&amp;Y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Z175" s="1">
        <f ca="1">SUMIFS(INDIRECT($F$1&amp;$F175&amp;":"&amp;$F175),INDIRECT($F$1&amp;dbP!$D$2&amp;":"&amp;dbP!$D$2),"&gt;="&amp;Z$6,INDIRECT($F$1&amp;dbP!$D$2&amp;":"&amp;dbP!$D$2),"&lt;="&amp;Z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A175" s="1">
        <f ca="1">SUMIFS(INDIRECT($F$1&amp;$F175&amp;":"&amp;$F175),INDIRECT($F$1&amp;dbP!$D$2&amp;":"&amp;dbP!$D$2),"&gt;="&amp;AA$6,INDIRECT($F$1&amp;dbP!$D$2&amp;":"&amp;dbP!$D$2),"&lt;="&amp;AA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B175" s="1">
        <f ca="1">SUMIFS(INDIRECT($F$1&amp;$F175&amp;":"&amp;$F175),INDIRECT($F$1&amp;dbP!$D$2&amp;":"&amp;dbP!$D$2),"&gt;="&amp;AB$6,INDIRECT($F$1&amp;dbP!$D$2&amp;":"&amp;dbP!$D$2),"&lt;="&amp;AB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C175" s="1">
        <f ca="1">SUMIFS(INDIRECT($F$1&amp;$F175&amp;":"&amp;$F175),INDIRECT($F$1&amp;dbP!$D$2&amp;":"&amp;dbP!$D$2),"&gt;="&amp;AC$6,INDIRECT($F$1&amp;dbP!$D$2&amp;":"&amp;dbP!$D$2),"&lt;="&amp;AC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D175" s="1">
        <f ca="1">SUMIFS(INDIRECT($F$1&amp;$F175&amp;":"&amp;$F175),INDIRECT($F$1&amp;dbP!$D$2&amp;":"&amp;dbP!$D$2),"&gt;="&amp;AD$6,INDIRECT($F$1&amp;dbP!$D$2&amp;":"&amp;dbP!$D$2),"&lt;="&amp;AD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E175" s="1">
        <f ca="1">SUMIFS(INDIRECT($F$1&amp;$F175&amp;":"&amp;$F175),INDIRECT($F$1&amp;dbP!$D$2&amp;":"&amp;dbP!$D$2),"&gt;="&amp;AE$6,INDIRECT($F$1&amp;dbP!$D$2&amp;":"&amp;dbP!$D$2),"&lt;="&amp;AE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F175" s="1">
        <f ca="1">SUMIFS(INDIRECT($F$1&amp;$F175&amp;":"&amp;$F175),INDIRECT($F$1&amp;dbP!$D$2&amp;":"&amp;dbP!$D$2),"&gt;="&amp;AF$6,INDIRECT($F$1&amp;dbP!$D$2&amp;":"&amp;dbP!$D$2),"&lt;="&amp;AF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G175" s="1">
        <f ca="1">SUMIFS(INDIRECT($F$1&amp;$F175&amp;":"&amp;$F175),INDIRECT($F$1&amp;dbP!$D$2&amp;":"&amp;dbP!$D$2),"&gt;="&amp;AG$6,INDIRECT($F$1&amp;dbP!$D$2&amp;":"&amp;dbP!$D$2),"&lt;="&amp;AG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H175" s="1">
        <f ca="1">SUMIFS(INDIRECT($F$1&amp;$F175&amp;":"&amp;$F175),INDIRECT($F$1&amp;dbP!$D$2&amp;":"&amp;dbP!$D$2),"&gt;="&amp;AH$6,INDIRECT($F$1&amp;dbP!$D$2&amp;":"&amp;dbP!$D$2),"&lt;="&amp;AH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I175" s="1">
        <f ca="1">SUMIFS(INDIRECT($F$1&amp;$F175&amp;":"&amp;$F175),INDIRECT($F$1&amp;dbP!$D$2&amp;":"&amp;dbP!$D$2),"&gt;="&amp;AI$6,INDIRECT($F$1&amp;dbP!$D$2&amp;":"&amp;dbP!$D$2),"&lt;="&amp;AI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J175" s="1">
        <f ca="1">SUMIFS(INDIRECT($F$1&amp;$F175&amp;":"&amp;$F175),INDIRECT($F$1&amp;dbP!$D$2&amp;":"&amp;dbP!$D$2),"&gt;="&amp;AJ$6,INDIRECT($F$1&amp;dbP!$D$2&amp;":"&amp;dbP!$D$2),"&lt;="&amp;AJ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K175" s="1">
        <f ca="1">SUMIFS(INDIRECT($F$1&amp;$F175&amp;":"&amp;$F175),INDIRECT($F$1&amp;dbP!$D$2&amp;":"&amp;dbP!$D$2),"&gt;="&amp;AK$6,INDIRECT($F$1&amp;dbP!$D$2&amp;":"&amp;dbP!$D$2),"&lt;="&amp;AK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L175" s="1">
        <f ca="1">SUMIFS(INDIRECT($F$1&amp;$F175&amp;":"&amp;$F175),INDIRECT($F$1&amp;dbP!$D$2&amp;":"&amp;dbP!$D$2),"&gt;="&amp;AL$6,INDIRECT($F$1&amp;dbP!$D$2&amp;":"&amp;dbP!$D$2),"&lt;="&amp;AL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M175" s="1">
        <f ca="1">SUMIFS(INDIRECT($F$1&amp;$F175&amp;":"&amp;$F175),INDIRECT($F$1&amp;dbP!$D$2&amp;":"&amp;dbP!$D$2),"&gt;="&amp;AM$6,INDIRECT($F$1&amp;dbP!$D$2&amp;":"&amp;dbP!$D$2),"&lt;="&amp;AM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N175" s="1">
        <f ca="1">SUMIFS(INDIRECT($F$1&amp;$F175&amp;":"&amp;$F175),INDIRECT($F$1&amp;dbP!$D$2&amp;":"&amp;dbP!$D$2),"&gt;="&amp;AN$6,INDIRECT($F$1&amp;dbP!$D$2&amp;":"&amp;dbP!$D$2),"&lt;="&amp;AN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O175" s="1">
        <f ca="1">SUMIFS(INDIRECT($F$1&amp;$F175&amp;":"&amp;$F175),INDIRECT($F$1&amp;dbP!$D$2&amp;":"&amp;dbP!$D$2),"&gt;="&amp;AO$6,INDIRECT($F$1&amp;dbP!$D$2&amp;":"&amp;dbP!$D$2),"&lt;="&amp;AO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P175" s="1">
        <f ca="1">SUMIFS(INDIRECT($F$1&amp;$F175&amp;":"&amp;$F175),INDIRECT($F$1&amp;dbP!$D$2&amp;":"&amp;dbP!$D$2),"&gt;="&amp;AP$6,INDIRECT($F$1&amp;dbP!$D$2&amp;":"&amp;dbP!$D$2),"&lt;="&amp;AP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Q175" s="1">
        <f ca="1">SUMIFS(INDIRECT($F$1&amp;$F175&amp;":"&amp;$F175),INDIRECT($F$1&amp;dbP!$D$2&amp;":"&amp;dbP!$D$2),"&gt;="&amp;AQ$6,INDIRECT($F$1&amp;dbP!$D$2&amp;":"&amp;dbP!$D$2),"&lt;="&amp;AQ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R175" s="1">
        <f ca="1">SUMIFS(INDIRECT($F$1&amp;$F175&amp;":"&amp;$F175),INDIRECT($F$1&amp;dbP!$D$2&amp;":"&amp;dbP!$D$2),"&gt;="&amp;AR$6,INDIRECT($F$1&amp;dbP!$D$2&amp;":"&amp;dbP!$D$2),"&lt;="&amp;AR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S175" s="1">
        <f ca="1">SUMIFS(INDIRECT($F$1&amp;$F175&amp;":"&amp;$F175),INDIRECT($F$1&amp;dbP!$D$2&amp;":"&amp;dbP!$D$2),"&gt;="&amp;AS$6,INDIRECT($F$1&amp;dbP!$D$2&amp;":"&amp;dbP!$D$2),"&lt;="&amp;AS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T175" s="1">
        <f ca="1">SUMIFS(INDIRECT($F$1&amp;$F175&amp;":"&amp;$F175),INDIRECT($F$1&amp;dbP!$D$2&amp;":"&amp;dbP!$D$2),"&gt;="&amp;AT$6,INDIRECT($F$1&amp;dbP!$D$2&amp;":"&amp;dbP!$D$2),"&lt;="&amp;AT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U175" s="1">
        <f ca="1">SUMIFS(INDIRECT($F$1&amp;$F175&amp;":"&amp;$F175),INDIRECT($F$1&amp;dbP!$D$2&amp;":"&amp;dbP!$D$2),"&gt;="&amp;AU$6,INDIRECT($F$1&amp;dbP!$D$2&amp;":"&amp;dbP!$D$2),"&lt;="&amp;AU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V175" s="1">
        <f ca="1">SUMIFS(INDIRECT($F$1&amp;$F175&amp;":"&amp;$F175),INDIRECT($F$1&amp;dbP!$D$2&amp;":"&amp;dbP!$D$2),"&gt;="&amp;AV$6,INDIRECT($F$1&amp;dbP!$D$2&amp;":"&amp;dbP!$D$2),"&lt;="&amp;AV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W175" s="1">
        <f ca="1">SUMIFS(INDIRECT($F$1&amp;$F175&amp;":"&amp;$F175),INDIRECT($F$1&amp;dbP!$D$2&amp;":"&amp;dbP!$D$2),"&gt;="&amp;AW$6,INDIRECT($F$1&amp;dbP!$D$2&amp;":"&amp;dbP!$D$2),"&lt;="&amp;AW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X175" s="1">
        <f ca="1">SUMIFS(INDIRECT($F$1&amp;$F175&amp;":"&amp;$F175),INDIRECT($F$1&amp;dbP!$D$2&amp;":"&amp;dbP!$D$2),"&gt;="&amp;AX$6,INDIRECT($F$1&amp;dbP!$D$2&amp;":"&amp;dbP!$D$2),"&lt;="&amp;AX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Y175" s="1">
        <f ca="1">SUMIFS(INDIRECT($F$1&amp;$F175&amp;":"&amp;$F175),INDIRECT($F$1&amp;dbP!$D$2&amp;":"&amp;dbP!$D$2),"&gt;="&amp;AY$6,INDIRECT($F$1&amp;dbP!$D$2&amp;":"&amp;dbP!$D$2),"&lt;="&amp;AY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Z175" s="1">
        <f ca="1">SUMIFS(INDIRECT($F$1&amp;$F175&amp;":"&amp;$F175),INDIRECT($F$1&amp;dbP!$D$2&amp;":"&amp;dbP!$D$2),"&gt;="&amp;AZ$6,INDIRECT($F$1&amp;dbP!$D$2&amp;":"&amp;dbP!$D$2),"&lt;="&amp;AZ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BA175" s="1">
        <f ca="1">SUMIFS(INDIRECT($F$1&amp;$F175&amp;":"&amp;$F175),INDIRECT($F$1&amp;dbP!$D$2&amp;":"&amp;dbP!$D$2),"&gt;="&amp;BA$6,INDIRECT($F$1&amp;dbP!$D$2&amp;":"&amp;dbP!$D$2),"&lt;="&amp;BA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BB175" s="1">
        <f ca="1">SUMIFS(INDIRECT($F$1&amp;$F175&amp;":"&amp;$F175),INDIRECT($F$1&amp;dbP!$D$2&amp;":"&amp;dbP!$D$2),"&gt;="&amp;BB$6,INDIRECT($F$1&amp;dbP!$D$2&amp;":"&amp;dbP!$D$2),"&lt;="&amp;BB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BC175" s="1">
        <f ca="1">SUMIFS(INDIRECT($F$1&amp;$F175&amp;":"&amp;$F175),INDIRECT($F$1&amp;dbP!$D$2&amp;":"&amp;dbP!$D$2),"&gt;="&amp;BC$6,INDIRECT($F$1&amp;dbP!$D$2&amp;":"&amp;dbP!$D$2),"&lt;="&amp;BC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BD175" s="1">
        <f ca="1">SUMIFS(INDIRECT($F$1&amp;$F175&amp;":"&amp;$F175),INDIRECT($F$1&amp;dbP!$D$2&amp;":"&amp;dbP!$D$2),"&gt;="&amp;BD$6,INDIRECT($F$1&amp;dbP!$D$2&amp;":"&amp;dbP!$D$2),"&lt;="&amp;BD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BE175" s="1">
        <f ca="1">SUMIFS(INDIRECT($F$1&amp;$F175&amp;":"&amp;$F175),INDIRECT($F$1&amp;dbP!$D$2&amp;":"&amp;dbP!$D$2),"&gt;="&amp;BE$6,INDIRECT($F$1&amp;dbP!$D$2&amp;":"&amp;dbP!$D$2),"&lt;="&amp;BE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</row>
    <row r="176" spans="2:57" x14ac:dyDescent="0.3">
      <c r="B176" s="1">
        <f>MAX(B$120:B175)+1</f>
        <v>61</v>
      </c>
      <c r="D176" s="1" t="str">
        <f ca="1">INDIRECT($B$1&amp;Items!T$2&amp;$B176)</f>
        <v>CF(-)</v>
      </c>
      <c r="F176" s="1" t="str">
        <f ca="1">INDIRECT($B$1&amp;Items!P$2&amp;$B176)</f>
        <v>AA</v>
      </c>
      <c r="H176" s="13" t="str">
        <f ca="1">INDIRECT($B$1&amp;Items!M$2&amp;$B176)</f>
        <v>Оплаты себестоимостных затрат</v>
      </c>
      <c r="I176" s="13" t="str">
        <f ca="1">IF(INDIRECT($B$1&amp;Items!N$2&amp;$B176)="",H176,INDIRECT($B$1&amp;Items!N$2&amp;$B176))</f>
        <v>Оплаты расходов этапа-4 бизнес-процесса</v>
      </c>
      <c r="J176" s="1" t="str">
        <f ca="1">IF(INDIRECT($B$1&amp;Items!O$2&amp;$B176)="",IF(H176&lt;&gt;I176,"  "&amp;I176,I176),"    "&amp;INDIRECT($B$1&amp;Items!O$2&amp;$B176))</f>
        <v xml:space="preserve">    Производственные затраты-29</v>
      </c>
      <c r="S176" s="1">
        <f ca="1">SUM($U176:INDIRECT(ADDRESS(ROW(),SUMIFS($1:$1,$5:$5,MAX($5:$5)))))</f>
        <v>805533.54</v>
      </c>
      <c r="V176" s="1">
        <f ca="1">SUMIFS(INDIRECT($F$1&amp;$F176&amp;":"&amp;$F176),INDIRECT($F$1&amp;dbP!$D$2&amp;":"&amp;dbP!$D$2),"&gt;="&amp;V$6,INDIRECT($F$1&amp;dbP!$D$2&amp;":"&amp;dbP!$D$2),"&lt;="&amp;V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W176" s="1">
        <f ca="1">SUMIFS(INDIRECT($F$1&amp;$F176&amp;":"&amp;$F176),INDIRECT($F$1&amp;dbP!$D$2&amp;":"&amp;dbP!$D$2),"&gt;="&amp;W$6,INDIRECT($F$1&amp;dbP!$D$2&amp;":"&amp;dbP!$D$2),"&lt;="&amp;W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X176" s="1">
        <f ca="1">SUMIFS(INDIRECT($F$1&amp;$F176&amp;":"&amp;$F176),INDIRECT($F$1&amp;dbP!$D$2&amp;":"&amp;dbP!$D$2),"&gt;="&amp;X$6,INDIRECT($F$1&amp;dbP!$D$2&amp;":"&amp;dbP!$D$2),"&lt;="&amp;X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805533.54</v>
      </c>
      <c r="Y176" s="1">
        <f ca="1">SUMIFS(INDIRECT($F$1&amp;$F176&amp;":"&amp;$F176),INDIRECT($F$1&amp;dbP!$D$2&amp;":"&amp;dbP!$D$2),"&gt;="&amp;Y$6,INDIRECT($F$1&amp;dbP!$D$2&amp;":"&amp;dbP!$D$2),"&lt;="&amp;Y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Z176" s="1">
        <f ca="1">SUMIFS(INDIRECT($F$1&amp;$F176&amp;":"&amp;$F176),INDIRECT($F$1&amp;dbP!$D$2&amp;":"&amp;dbP!$D$2),"&gt;="&amp;Z$6,INDIRECT($F$1&amp;dbP!$D$2&amp;":"&amp;dbP!$D$2),"&lt;="&amp;Z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A176" s="1">
        <f ca="1">SUMIFS(INDIRECT($F$1&amp;$F176&amp;":"&amp;$F176),INDIRECT($F$1&amp;dbP!$D$2&amp;":"&amp;dbP!$D$2),"&gt;="&amp;AA$6,INDIRECT($F$1&amp;dbP!$D$2&amp;":"&amp;dbP!$D$2),"&lt;="&amp;AA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B176" s="1">
        <f ca="1">SUMIFS(INDIRECT($F$1&amp;$F176&amp;":"&amp;$F176),INDIRECT($F$1&amp;dbP!$D$2&amp;":"&amp;dbP!$D$2),"&gt;="&amp;AB$6,INDIRECT($F$1&amp;dbP!$D$2&amp;":"&amp;dbP!$D$2),"&lt;="&amp;AB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C176" s="1">
        <f ca="1">SUMIFS(INDIRECT($F$1&amp;$F176&amp;":"&amp;$F176),INDIRECT($F$1&amp;dbP!$D$2&amp;":"&amp;dbP!$D$2),"&gt;="&amp;AC$6,INDIRECT($F$1&amp;dbP!$D$2&amp;":"&amp;dbP!$D$2),"&lt;="&amp;AC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D176" s="1">
        <f ca="1">SUMIFS(INDIRECT($F$1&amp;$F176&amp;":"&amp;$F176),INDIRECT($F$1&amp;dbP!$D$2&amp;":"&amp;dbP!$D$2),"&gt;="&amp;AD$6,INDIRECT($F$1&amp;dbP!$D$2&amp;":"&amp;dbP!$D$2),"&lt;="&amp;AD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E176" s="1">
        <f ca="1">SUMIFS(INDIRECT($F$1&amp;$F176&amp;":"&amp;$F176),INDIRECT($F$1&amp;dbP!$D$2&amp;":"&amp;dbP!$D$2),"&gt;="&amp;AE$6,INDIRECT($F$1&amp;dbP!$D$2&amp;":"&amp;dbP!$D$2),"&lt;="&amp;AE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F176" s="1">
        <f ca="1">SUMIFS(INDIRECT($F$1&amp;$F176&amp;":"&amp;$F176),INDIRECT($F$1&amp;dbP!$D$2&amp;":"&amp;dbP!$D$2),"&gt;="&amp;AF$6,INDIRECT($F$1&amp;dbP!$D$2&amp;":"&amp;dbP!$D$2),"&lt;="&amp;AF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G176" s="1">
        <f ca="1">SUMIFS(INDIRECT($F$1&amp;$F176&amp;":"&amp;$F176),INDIRECT($F$1&amp;dbP!$D$2&amp;":"&amp;dbP!$D$2),"&gt;="&amp;AG$6,INDIRECT($F$1&amp;dbP!$D$2&amp;":"&amp;dbP!$D$2),"&lt;="&amp;AG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H176" s="1">
        <f ca="1">SUMIFS(INDIRECT($F$1&amp;$F176&amp;":"&amp;$F176),INDIRECT($F$1&amp;dbP!$D$2&amp;":"&amp;dbP!$D$2),"&gt;="&amp;AH$6,INDIRECT($F$1&amp;dbP!$D$2&amp;":"&amp;dbP!$D$2),"&lt;="&amp;AH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I176" s="1">
        <f ca="1">SUMIFS(INDIRECT($F$1&amp;$F176&amp;":"&amp;$F176),INDIRECT($F$1&amp;dbP!$D$2&amp;":"&amp;dbP!$D$2),"&gt;="&amp;AI$6,INDIRECT($F$1&amp;dbP!$D$2&amp;":"&amp;dbP!$D$2),"&lt;="&amp;AI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J176" s="1">
        <f ca="1">SUMIFS(INDIRECT($F$1&amp;$F176&amp;":"&amp;$F176),INDIRECT($F$1&amp;dbP!$D$2&amp;":"&amp;dbP!$D$2),"&gt;="&amp;AJ$6,INDIRECT($F$1&amp;dbP!$D$2&amp;":"&amp;dbP!$D$2),"&lt;="&amp;AJ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K176" s="1">
        <f ca="1">SUMIFS(INDIRECT($F$1&amp;$F176&amp;":"&amp;$F176),INDIRECT($F$1&amp;dbP!$D$2&amp;":"&amp;dbP!$D$2),"&gt;="&amp;AK$6,INDIRECT($F$1&amp;dbP!$D$2&amp;":"&amp;dbP!$D$2),"&lt;="&amp;AK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L176" s="1">
        <f ca="1">SUMIFS(INDIRECT($F$1&amp;$F176&amp;":"&amp;$F176),INDIRECT($F$1&amp;dbP!$D$2&amp;":"&amp;dbP!$D$2),"&gt;="&amp;AL$6,INDIRECT($F$1&amp;dbP!$D$2&amp;":"&amp;dbP!$D$2),"&lt;="&amp;AL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M176" s="1">
        <f ca="1">SUMIFS(INDIRECT($F$1&amp;$F176&amp;":"&amp;$F176),INDIRECT($F$1&amp;dbP!$D$2&amp;":"&amp;dbP!$D$2),"&gt;="&amp;AM$6,INDIRECT($F$1&amp;dbP!$D$2&amp;":"&amp;dbP!$D$2),"&lt;="&amp;AM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N176" s="1">
        <f ca="1">SUMIFS(INDIRECT($F$1&amp;$F176&amp;":"&amp;$F176),INDIRECT($F$1&amp;dbP!$D$2&amp;":"&amp;dbP!$D$2),"&gt;="&amp;AN$6,INDIRECT($F$1&amp;dbP!$D$2&amp;":"&amp;dbP!$D$2),"&lt;="&amp;AN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O176" s="1">
        <f ca="1">SUMIFS(INDIRECT($F$1&amp;$F176&amp;":"&amp;$F176),INDIRECT($F$1&amp;dbP!$D$2&amp;":"&amp;dbP!$D$2),"&gt;="&amp;AO$6,INDIRECT($F$1&amp;dbP!$D$2&amp;":"&amp;dbP!$D$2),"&lt;="&amp;AO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P176" s="1">
        <f ca="1">SUMIFS(INDIRECT($F$1&amp;$F176&amp;":"&amp;$F176),INDIRECT($F$1&amp;dbP!$D$2&amp;":"&amp;dbP!$D$2),"&gt;="&amp;AP$6,INDIRECT($F$1&amp;dbP!$D$2&amp;":"&amp;dbP!$D$2),"&lt;="&amp;AP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Q176" s="1">
        <f ca="1">SUMIFS(INDIRECT($F$1&amp;$F176&amp;":"&amp;$F176),INDIRECT($F$1&amp;dbP!$D$2&amp;":"&amp;dbP!$D$2),"&gt;="&amp;AQ$6,INDIRECT($F$1&amp;dbP!$D$2&amp;":"&amp;dbP!$D$2),"&lt;="&amp;AQ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R176" s="1">
        <f ca="1">SUMIFS(INDIRECT($F$1&amp;$F176&amp;":"&amp;$F176),INDIRECT($F$1&amp;dbP!$D$2&amp;":"&amp;dbP!$D$2),"&gt;="&amp;AR$6,INDIRECT($F$1&amp;dbP!$D$2&amp;":"&amp;dbP!$D$2),"&lt;="&amp;AR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S176" s="1">
        <f ca="1">SUMIFS(INDIRECT($F$1&amp;$F176&amp;":"&amp;$F176),INDIRECT($F$1&amp;dbP!$D$2&amp;":"&amp;dbP!$D$2),"&gt;="&amp;AS$6,INDIRECT($F$1&amp;dbP!$D$2&amp;":"&amp;dbP!$D$2),"&lt;="&amp;AS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T176" s="1">
        <f ca="1">SUMIFS(INDIRECT($F$1&amp;$F176&amp;":"&amp;$F176),INDIRECT($F$1&amp;dbP!$D$2&amp;":"&amp;dbP!$D$2),"&gt;="&amp;AT$6,INDIRECT($F$1&amp;dbP!$D$2&amp;":"&amp;dbP!$D$2),"&lt;="&amp;AT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U176" s="1">
        <f ca="1">SUMIFS(INDIRECT($F$1&amp;$F176&amp;":"&amp;$F176),INDIRECT($F$1&amp;dbP!$D$2&amp;":"&amp;dbP!$D$2),"&gt;="&amp;AU$6,INDIRECT($F$1&amp;dbP!$D$2&amp;":"&amp;dbP!$D$2),"&lt;="&amp;AU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V176" s="1">
        <f ca="1">SUMIFS(INDIRECT($F$1&amp;$F176&amp;":"&amp;$F176),INDIRECT($F$1&amp;dbP!$D$2&amp;":"&amp;dbP!$D$2),"&gt;="&amp;AV$6,INDIRECT($F$1&amp;dbP!$D$2&amp;":"&amp;dbP!$D$2),"&lt;="&amp;AV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W176" s="1">
        <f ca="1">SUMIFS(INDIRECT($F$1&amp;$F176&amp;":"&amp;$F176),INDIRECT($F$1&amp;dbP!$D$2&amp;":"&amp;dbP!$D$2),"&gt;="&amp;AW$6,INDIRECT($F$1&amp;dbP!$D$2&amp;":"&amp;dbP!$D$2),"&lt;="&amp;AW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X176" s="1">
        <f ca="1">SUMIFS(INDIRECT($F$1&amp;$F176&amp;":"&amp;$F176),INDIRECT($F$1&amp;dbP!$D$2&amp;":"&amp;dbP!$D$2),"&gt;="&amp;AX$6,INDIRECT($F$1&amp;dbP!$D$2&amp;":"&amp;dbP!$D$2),"&lt;="&amp;AX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Y176" s="1">
        <f ca="1">SUMIFS(INDIRECT($F$1&amp;$F176&amp;":"&amp;$F176),INDIRECT($F$1&amp;dbP!$D$2&amp;":"&amp;dbP!$D$2),"&gt;="&amp;AY$6,INDIRECT($F$1&amp;dbP!$D$2&amp;":"&amp;dbP!$D$2),"&lt;="&amp;AY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Z176" s="1">
        <f ca="1">SUMIFS(INDIRECT($F$1&amp;$F176&amp;":"&amp;$F176),INDIRECT($F$1&amp;dbP!$D$2&amp;":"&amp;dbP!$D$2),"&gt;="&amp;AZ$6,INDIRECT($F$1&amp;dbP!$D$2&amp;":"&amp;dbP!$D$2),"&lt;="&amp;AZ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BA176" s="1">
        <f ca="1">SUMIFS(INDIRECT($F$1&amp;$F176&amp;":"&amp;$F176),INDIRECT($F$1&amp;dbP!$D$2&amp;":"&amp;dbP!$D$2),"&gt;="&amp;BA$6,INDIRECT($F$1&amp;dbP!$D$2&amp;":"&amp;dbP!$D$2),"&lt;="&amp;BA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BB176" s="1">
        <f ca="1">SUMIFS(INDIRECT($F$1&amp;$F176&amp;":"&amp;$F176),INDIRECT($F$1&amp;dbP!$D$2&amp;":"&amp;dbP!$D$2),"&gt;="&amp;BB$6,INDIRECT($F$1&amp;dbP!$D$2&amp;":"&amp;dbP!$D$2),"&lt;="&amp;BB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BC176" s="1">
        <f ca="1">SUMIFS(INDIRECT($F$1&amp;$F176&amp;":"&amp;$F176),INDIRECT($F$1&amp;dbP!$D$2&amp;":"&amp;dbP!$D$2),"&gt;="&amp;BC$6,INDIRECT($F$1&amp;dbP!$D$2&amp;":"&amp;dbP!$D$2),"&lt;="&amp;BC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BD176" s="1">
        <f ca="1">SUMIFS(INDIRECT($F$1&amp;$F176&amp;":"&amp;$F176),INDIRECT($F$1&amp;dbP!$D$2&amp;":"&amp;dbP!$D$2),"&gt;="&amp;BD$6,INDIRECT($F$1&amp;dbP!$D$2&amp;":"&amp;dbP!$D$2),"&lt;="&amp;BD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BE176" s="1">
        <f ca="1">SUMIFS(INDIRECT($F$1&amp;$F176&amp;":"&amp;$F176),INDIRECT($F$1&amp;dbP!$D$2&amp;":"&amp;dbP!$D$2),"&gt;="&amp;BE$6,INDIRECT($F$1&amp;dbP!$D$2&amp;":"&amp;dbP!$D$2),"&lt;="&amp;BE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</row>
    <row r="177" spans="2:57" x14ac:dyDescent="0.3">
      <c r="B177" s="1">
        <f>MAX(B$120:B176)+1</f>
        <v>62</v>
      </c>
      <c r="D177" s="1" t="str">
        <f ca="1">INDIRECT($B$1&amp;Items!T$2&amp;$B177)</f>
        <v>CF(-)</v>
      </c>
      <c r="F177" s="1" t="str">
        <f ca="1">INDIRECT($B$1&amp;Items!P$2&amp;$B177)</f>
        <v>AA</v>
      </c>
      <c r="H177" s="13" t="str">
        <f ca="1">INDIRECT($B$1&amp;Items!M$2&amp;$B177)</f>
        <v>Оплаты себестоимостных затрат</v>
      </c>
      <c r="I177" s="13" t="str">
        <f ca="1">IF(INDIRECT($B$1&amp;Items!N$2&amp;$B177)="",H177,INDIRECT($B$1&amp;Items!N$2&amp;$B177))</f>
        <v>Оплаты расходов этапа-4 бизнес-процесса</v>
      </c>
      <c r="J177" s="1" t="str">
        <f ca="1">IF(INDIRECT($B$1&amp;Items!O$2&amp;$B177)="",IF(H177&lt;&gt;I177,"  "&amp;I177,I177),"    "&amp;INDIRECT($B$1&amp;Items!O$2&amp;$B177))</f>
        <v xml:space="preserve">    Производственные затраты-30</v>
      </c>
      <c r="S177" s="1">
        <f ca="1">SUM($U177:INDIRECT(ADDRESS(ROW(),SUMIFS($1:$1,$5:$5,MAX($5:$5)))))</f>
        <v>0</v>
      </c>
      <c r="V177" s="1">
        <f ca="1">SUMIFS(INDIRECT($F$1&amp;$F177&amp;":"&amp;$F177),INDIRECT($F$1&amp;dbP!$D$2&amp;":"&amp;dbP!$D$2),"&gt;="&amp;V$6,INDIRECT($F$1&amp;dbP!$D$2&amp;":"&amp;dbP!$D$2),"&lt;="&amp;V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W177" s="1">
        <f ca="1">SUMIFS(INDIRECT($F$1&amp;$F177&amp;":"&amp;$F177),INDIRECT($F$1&amp;dbP!$D$2&amp;":"&amp;dbP!$D$2),"&gt;="&amp;W$6,INDIRECT($F$1&amp;dbP!$D$2&amp;":"&amp;dbP!$D$2),"&lt;="&amp;W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X177" s="1">
        <f ca="1">SUMIFS(INDIRECT($F$1&amp;$F177&amp;":"&amp;$F177),INDIRECT($F$1&amp;dbP!$D$2&amp;":"&amp;dbP!$D$2),"&gt;="&amp;X$6,INDIRECT($F$1&amp;dbP!$D$2&amp;":"&amp;dbP!$D$2),"&lt;="&amp;X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Y177" s="1">
        <f ca="1">SUMIFS(INDIRECT($F$1&amp;$F177&amp;":"&amp;$F177),INDIRECT($F$1&amp;dbP!$D$2&amp;":"&amp;dbP!$D$2),"&gt;="&amp;Y$6,INDIRECT($F$1&amp;dbP!$D$2&amp;":"&amp;dbP!$D$2),"&lt;="&amp;Y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Z177" s="1">
        <f ca="1">SUMIFS(INDIRECT($F$1&amp;$F177&amp;":"&amp;$F177),INDIRECT($F$1&amp;dbP!$D$2&amp;":"&amp;dbP!$D$2),"&gt;="&amp;Z$6,INDIRECT($F$1&amp;dbP!$D$2&amp;":"&amp;dbP!$D$2),"&lt;="&amp;Z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A177" s="1">
        <f ca="1">SUMIFS(INDIRECT($F$1&amp;$F177&amp;":"&amp;$F177),INDIRECT($F$1&amp;dbP!$D$2&amp;":"&amp;dbP!$D$2),"&gt;="&amp;AA$6,INDIRECT($F$1&amp;dbP!$D$2&amp;":"&amp;dbP!$D$2),"&lt;="&amp;AA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B177" s="1">
        <f ca="1">SUMIFS(INDIRECT($F$1&amp;$F177&amp;":"&amp;$F177),INDIRECT($F$1&amp;dbP!$D$2&amp;":"&amp;dbP!$D$2),"&gt;="&amp;AB$6,INDIRECT($F$1&amp;dbP!$D$2&amp;":"&amp;dbP!$D$2),"&lt;="&amp;AB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C177" s="1">
        <f ca="1">SUMIFS(INDIRECT($F$1&amp;$F177&amp;":"&amp;$F177),INDIRECT($F$1&amp;dbP!$D$2&amp;":"&amp;dbP!$D$2),"&gt;="&amp;AC$6,INDIRECT($F$1&amp;dbP!$D$2&amp;":"&amp;dbP!$D$2),"&lt;="&amp;AC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D177" s="1">
        <f ca="1">SUMIFS(INDIRECT($F$1&amp;$F177&amp;":"&amp;$F177),INDIRECT($F$1&amp;dbP!$D$2&amp;":"&amp;dbP!$D$2),"&gt;="&amp;AD$6,INDIRECT($F$1&amp;dbP!$D$2&amp;":"&amp;dbP!$D$2),"&lt;="&amp;AD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E177" s="1">
        <f ca="1">SUMIFS(INDIRECT($F$1&amp;$F177&amp;":"&amp;$F177),INDIRECT($F$1&amp;dbP!$D$2&amp;":"&amp;dbP!$D$2),"&gt;="&amp;AE$6,INDIRECT($F$1&amp;dbP!$D$2&amp;":"&amp;dbP!$D$2),"&lt;="&amp;AE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F177" s="1">
        <f ca="1">SUMIFS(INDIRECT($F$1&amp;$F177&amp;":"&amp;$F177),INDIRECT($F$1&amp;dbP!$D$2&amp;":"&amp;dbP!$D$2),"&gt;="&amp;AF$6,INDIRECT($F$1&amp;dbP!$D$2&amp;":"&amp;dbP!$D$2),"&lt;="&amp;AF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G177" s="1">
        <f ca="1">SUMIFS(INDIRECT($F$1&amp;$F177&amp;":"&amp;$F177),INDIRECT($F$1&amp;dbP!$D$2&amp;":"&amp;dbP!$D$2),"&gt;="&amp;AG$6,INDIRECT($F$1&amp;dbP!$D$2&amp;":"&amp;dbP!$D$2),"&lt;="&amp;AG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H177" s="1">
        <f ca="1">SUMIFS(INDIRECT($F$1&amp;$F177&amp;":"&amp;$F177),INDIRECT($F$1&amp;dbP!$D$2&amp;":"&amp;dbP!$D$2),"&gt;="&amp;AH$6,INDIRECT($F$1&amp;dbP!$D$2&amp;":"&amp;dbP!$D$2),"&lt;="&amp;AH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I177" s="1">
        <f ca="1">SUMIFS(INDIRECT($F$1&amp;$F177&amp;":"&amp;$F177),INDIRECT($F$1&amp;dbP!$D$2&amp;":"&amp;dbP!$D$2),"&gt;="&amp;AI$6,INDIRECT($F$1&amp;dbP!$D$2&amp;":"&amp;dbP!$D$2),"&lt;="&amp;AI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J177" s="1">
        <f ca="1">SUMIFS(INDIRECT($F$1&amp;$F177&amp;":"&amp;$F177),INDIRECT($F$1&amp;dbP!$D$2&amp;":"&amp;dbP!$D$2),"&gt;="&amp;AJ$6,INDIRECT($F$1&amp;dbP!$D$2&amp;":"&amp;dbP!$D$2),"&lt;="&amp;AJ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K177" s="1">
        <f ca="1">SUMIFS(INDIRECT($F$1&amp;$F177&amp;":"&amp;$F177),INDIRECT($F$1&amp;dbP!$D$2&amp;":"&amp;dbP!$D$2),"&gt;="&amp;AK$6,INDIRECT($F$1&amp;dbP!$D$2&amp;":"&amp;dbP!$D$2),"&lt;="&amp;AK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L177" s="1">
        <f ca="1">SUMIFS(INDIRECT($F$1&amp;$F177&amp;":"&amp;$F177),INDIRECT($F$1&amp;dbP!$D$2&amp;":"&amp;dbP!$D$2),"&gt;="&amp;AL$6,INDIRECT($F$1&amp;dbP!$D$2&amp;":"&amp;dbP!$D$2),"&lt;="&amp;AL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M177" s="1">
        <f ca="1">SUMIFS(INDIRECT($F$1&amp;$F177&amp;":"&amp;$F177),INDIRECT($F$1&amp;dbP!$D$2&amp;":"&amp;dbP!$D$2),"&gt;="&amp;AM$6,INDIRECT($F$1&amp;dbP!$D$2&amp;":"&amp;dbP!$D$2),"&lt;="&amp;AM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N177" s="1">
        <f ca="1">SUMIFS(INDIRECT($F$1&amp;$F177&amp;":"&amp;$F177),INDIRECT($F$1&amp;dbP!$D$2&amp;":"&amp;dbP!$D$2),"&gt;="&amp;AN$6,INDIRECT($F$1&amp;dbP!$D$2&amp;":"&amp;dbP!$D$2),"&lt;="&amp;AN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O177" s="1">
        <f ca="1">SUMIFS(INDIRECT($F$1&amp;$F177&amp;":"&amp;$F177),INDIRECT($F$1&amp;dbP!$D$2&amp;":"&amp;dbP!$D$2),"&gt;="&amp;AO$6,INDIRECT($F$1&amp;dbP!$D$2&amp;":"&amp;dbP!$D$2),"&lt;="&amp;AO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P177" s="1">
        <f ca="1">SUMIFS(INDIRECT($F$1&amp;$F177&amp;":"&amp;$F177),INDIRECT($F$1&amp;dbP!$D$2&amp;":"&amp;dbP!$D$2),"&gt;="&amp;AP$6,INDIRECT($F$1&amp;dbP!$D$2&amp;":"&amp;dbP!$D$2),"&lt;="&amp;AP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Q177" s="1">
        <f ca="1">SUMIFS(INDIRECT($F$1&amp;$F177&amp;":"&amp;$F177),INDIRECT($F$1&amp;dbP!$D$2&amp;":"&amp;dbP!$D$2),"&gt;="&amp;AQ$6,INDIRECT($F$1&amp;dbP!$D$2&amp;":"&amp;dbP!$D$2),"&lt;="&amp;AQ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R177" s="1">
        <f ca="1">SUMIFS(INDIRECT($F$1&amp;$F177&amp;":"&amp;$F177),INDIRECT($F$1&amp;dbP!$D$2&amp;":"&amp;dbP!$D$2),"&gt;="&amp;AR$6,INDIRECT($F$1&amp;dbP!$D$2&amp;":"&amp;dbP!$D$2),"&lt;="&amp;AR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S177" s="1">
        <f ca="1">SUMIFS(INDIRECT($F$1&amp;$F177&amp;":"&amp;$F177),INDIRECT($F$1&amp;dbP!$D$2&amp;":"&amp;dbP!$D$2),"&gt;="&amp;AS$6,INDIRECT($F$1&amp;dbP!$D$2&amp;":"&amp;dbP!$D$2),"&lt;="&amp;AS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T177" s="1">
        <f ca="1">SUMIFS(INDIRECT($F$1&amp;$F177&amp;":"&amp;$F177),INDIRECT($F$1&amp;dbP!$D$2&amp;":"&amp;dbP!$D$2),"&gt;="&amp;AT$6,INDIRECT($F$1&amp;dbP!$D$2&amp;":"&amp;dbP!$D$2),"&lt;="&amp;AT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U177" s="1">
        <f ca="1">SUMIFS(INDIRECT($F$1&amp;$F177&amp;":"&amp;$F177),INDIRECT($F$1&amp;dbP!$D$2&amp;":"&amp;dbP!$D$2),"&gt;="&amp;AU$6,INDIRECT($F$1&amp;dbP!$D$2&amp;":"&amp;dbP!$D$2),"&lt;="&amp;AU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V177" s="1">
        <f ca="1">SUMIFS(INDIRECT($F$1&amp;$F177&amp;":"&amp;$F177),INDIRECT($F$1&amp;dbP!$D$2&amp;":"&amp;dbP!$D$2),"&gt;="&amp;AV$6,INDIRECT($F$1&amp;dbP!$D$2&amp;":"&amp;dbP!$D$2),"&lt;="&amp;AV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W177" s="1">
        <f ca="1">SUMIFS(INDIRECT($F$1&amp;$F177&amp;":"&amp;$F177),INDIRECT($F$1&amp;dbP!$D$2&amp;":"&amp;dbP!$D$2),"&gt;="&amp;AW$6,INDIRECT($F$1&amp;dbP!$D$2&amp;":"&amp;dbP!$D$2),"&lt;="&amp;AW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X177" s="1">
        <f ca="1">SUMIFS(INDIRECT($F$1&amp;$F177&amp;":"&amp;$F177),INDIRECT($F$1&amp;dbP!$D$2&amp;":"&amp;dbP!$D$2),"&gt;="&amp;AX$6,INDIRECT($F$1&amp;dbP!$D$2&amp;":"&amp;dbP!$D$2),"&lt;="&amp;AX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Y177" s="1">
        <f ca="1">SUMIFS(INDIRECT($F$1&amp;$F177&amp;":"&amp;$F177),INDIRECT($F$1&amp;dbP!$D$2&amp;":"&amp;dbP!$D$2),"&gt;="&amp;AY$6,INDIRECT($F$1&amp;dbP!$D$2&amp;":"&amp;dbP!$D$2),"&lt;="&amp;AY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Z177" s="1">
        <f ca="1">SUMIFS(INDIRECT($F$1&amp;$F177&amp;":"&amp;$F177),INDIRECT($F$1&amp;dbP!$D$2&amp;":"&amp;dbP!$D$2),"&gt;="&amp;AZ$6,INDIRECT($F$1&amp;dbP!$D$2&amp;":"&amp;dbP!$D$2),"&lt;="&amp;AZ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BA177" s="1">
        <f ca="1">SUMIFS(INDIRECT($F$1&amp;$F177&amp;":"&amp;$F177),INDIRECT($F$1&amp;dbP!$D$2&amp;":"&amp;dbP!$D$2),"&gt;="&amp;BA$6,INDIRECT($F$1&amp;dbP!$D$2&amp;":"&amp;dbP!$D$2),"&lt;="&amp;BA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BB177" s="1">
        <f ca="1">SUMIFS(INDIRECT($F$1&amp;$F177&amp;":"&amp;$F177),INDIRECT($F$1&amp;dbP!$D$2&amp;":"&amp;dbP!$D$2),"&gt;="&amp;BB$6,INDIRECT($F$1&amp;dbP!$D$2&amp;":"&amp;dbP!$D$2),"&lt;="&amp;BB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BC177" s="1">
        <f ca="1">SUMIFS(INDIRECT($F$1&amp;$F177&amp;":"&amp;$F177),INDIRECT($F$1&amp;dbP!$D$2&amp;":"&amp;dbP!$D$2),"&gt;="&amp;BC$6,INDIRECT($F$1&amp;dbP!$D$2&amp;":"&amp;dbP!$D$2),"&lt;="&amp;BC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BD177" s="1">
        <f ca="1">SUMIFS(INDIRECT($F$1&amp;$F177&amp;":"&amp;$F177),INDIRECT($F$1&amp;dbP!$D$2&amp;":"&amp;dbP!$D$2),"&gt;="&amp;BD$6,INDIRECT($F$1&amp;dbP!$D$2&amp;":"&amp;dbP!$D$2),"&lt;="&amp;BD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BE177" s="1">
        <f ca="1">SUMIFS(INDIRECT($F$1&amp;$F177&amp;":"&amp;$F177),INDIRECT($F$1&amp;dbP!$D$2&amp;":"&amp;dbP!$D$2),"&gt;="&amp;BE$6,INDIRECT($F$1&amp;dbP!$D$2&amp;":"&amp;dbP!$D$2),"&lt;="&amp;BE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</row>
    <row r="178" spans="2:57" x14ac:dyDescent="0.3">
      <c r="B178" s="1">
        <f>MAX(B$120:B177)+1</f>
        <v>63</v>
      </c>
      <c r="D178" s="1" t="str">
        <f ca="1">INDIRECT($B$1&amp;Items!T$2&amp;$B178)</f>
        <v>CF(-)</v>
      </c>
      <c r="F178" s="1" t="str">
        <f ca="1">INDIRECT($B$1&amp;Items!P$2&amp;$B178)</f>
        <v>AA</v>
      </c>
      <c r="H178" s="13" t="str">
        <f ca="1">INDIRECT($B$1&amp;Items!M$2&amp;$B178)</f>
        <v>Оплаты себестоимостных затрат</v>
      </c>
      <c r="I178" s="13" t="str">
        <f ca="1">IF(INDIRECT($B$1&amp;Items!N$2&amp;$B178)="",H178,INDIRECT($B$1&amp;Items!N$2&amp;$B178))</f>
        <v>Оплаты расходов этапа-4 бизнес-процесса</v>
      </c>
      <c r="J178" s="1" t="str">
        <f ca="1">IF(INDIRECT($B$1&amp;Items!O$2&amp;$B178)="",IF(H178&lt;&gt;I178,"  "&amp;I178,I178),"    "&amp;INDIRECT($B$1&amp;Items!O$2&amp;$B178))</f>
        <v xml:space="preserve">    Производственные затраты-31</v>
      </c>
      <c r="S178" s="1">
        <f ca="1">SUM($U178:INDIRECT(ADDRESS(ROW(),SUMIFS($1:$1,$5:$5,MAX($5:$5)))))</f>
        <v>580818.845997</v>
      </c>
      <c r="V178" s="1">
        <f ca="1">SUMIFS(INDIRECT($F$1&amp;$F178&amp;":"&amp;$F178),INDIRECT($F$1&amp;dbP!$D$2&amp;":"&amp;dbP!$D$2),"&gt;="&amp;V$6,INDIRECT($F$1&amp;dbP!$D$2&amp;":"&amp;dbP!$D$2),"&lt;="&amp;V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W178" s="1">
        <f ca="1">SUMIFS(INDIRECT($F$1&amp;$F178&amp;":"&amp;$F178),INDIRECT($F$1&amp;dbP!$D$2&amp;":"&amp;dbP!$D$2),"&gt;="&amp;W$6,INDIRECT($F$1&amp;dbP!$D$2&amp;":"&amp;dbP!$D$2),"&lt;="&amp;W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X178" s="1">
        <f ca="1">SUMIFS(INDIRECT($F$1&amp;$F178&amp;":"&amp;$F178),INDIRECT($F$1&amp;dbP!$D$2&amp;":"&amp;dbP!$D$2),"&gt;="&amp;X$6,INDIRECT($F$1&amp;dbP!$D$2&amp;":"&amp;dbP!$D$2),"&lt;="&amp;X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Y178" s="1">
        <f ca="1">SUMIFS(INDIRECT($F$1&amp;$F178&amp;":"&amp;$F178),INDIRECT($F$1&amp;dbP!$D$2&amp;":"&amp;dbP!$D$2),"&gt;="&amp;Y$6,INDIRECT($F$1&amp;dbP!$D$2&amp;":"&amp;dbP!$D$2),"&lt;="&amp;Y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Z178" s="1">
        <f ca="1">SUMIFS(INDIRECT($F$1&amp;$F178&amp;":"&amp;$F178),INDIRECT($F$1&amp;dbP!$D$2&amp;":"&amp;dbP!$D$2),"&gt;="&amp;Z$6,INDIRECT($F$1&amp;dbP!$D$2&amp;":"&amp;dbP!$D$2),"&lt;="&amp;Z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580818.845997</v>
      </c>
      <c r="AA178" s="1">
        <f ca="1">SUMIFS(INDIRECT($F$1&amp;$F178&amp;":"&amp;$F178),INDIRECT($F$1&amp;dbP!$D$2&amp;":"&amp;dbP!$D$2),"&gt;="&amp;AA$6,INDIRECT($F$1&amp;dbP!$D$2&amp;":"&amp;dbP!$D$2),"&lt;="&amp;AA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B178" s="1">
        <f ca="1">SUMIFS(INDIRECT($F$1&amp;$F178&amp;":"&amp;$F178),INDIRECT($F$1&amp;dbP!$D$2&amp;":"&amp;dbP!$D$2),"&gt;="&amp;AB$6,INDIRECT($F$1&amp;dbP!$D$2&amp;":"&amp;dbP!$D$2),"&lt;="&amp;AB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C178" s="1">
        <f ca="1">SUMIFS(INDIRECT($F$1&amp;$F178&amp;":"&amp;$F178),INDIRECT($F$1&amp;dbP!$D$2&amp;":"&amp;dbP!$D$2),"&gt;="&amp;AC$6,INDIRECT($F$1&amp;dbP!$D$2&amp;":"&amp;dbP!$D$2),"&lt;="&amp;AC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D178" s="1">
        <f ca="1">SUMIFS(INDIRECT($F$1&amp;$F178&amp;":"&amp;$F178),INDIRECT($F$1&amp;dbP!$D$2&amp;":"&amp;dbP!$D$2),"&gt;="&amp;AD$6,INDIRECT($F$1&amp;dbP!$D$2&amp;":"&amp;dbP!$D$2),"&lt;="&amp;AD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E178" s="1">
        <f ca="1">SUMIFS(INDIRECT($F$1&amp;$F178&amp;":"&amp;$F178),INDIRECT($F$1&amp;dbP!$D$2&amp;":"&amp;dbP!$D$2),"&gt;="&amp;AE$6,INDIRECT($F$1&amp;dbP!$D$2&amp;":"&amp;dbP!$D$2),"&lt;="&amp;AE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F178" s="1">
        <f ca="1">SUMIFS(INDIRECT($F$1&amp;$F178&amp;":"&amp;$F178),INDIRECT($F$1&amp;dbP!$D$2&amp;":"&amp;dbP!$D$2),"&gt;="&amp;AF$6,INDIRECT($F$1&amp;dbP!$D$2&amp;":"&amp;dbP!$D$2),"&lt;="&amp;AF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G178" s="1">
        <f ca="1">SUMIFS(INDIRECT($F$1&amp;$F178&amp;":"&amp;$F178),INDIRECT($F$1&amp;dbP!$D$2&amp;":"&amp;dbP!$D$2),"&gt;="&amp;AG$6,INDIRECT($F$1&amp;dbP!$D$2&amp;":"&amp;dbP!$D$2),"&lt;="&amp;AG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H178" s="1">
        <f ca="1">SUMIFS(INDIRECT($F$1&amp;$F178&amp;":"&amp;$F178),INDIRECT($F$1&amp;dbP!$D$2&amp;":"&amp;dbP!$D$2),"&gt;="&amp;AH$6,INDIRECT($F$1&amp;dbP!$D$2&amp;":"&amp;dbP!$D$2),"&lt;="&amp;AH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I178" s="1">
        <f ca="1">SUMIFS(INDIRECT($F$1&amp;$F178&amp;":"&amp;$F178),INDIRECT($F$1&amp;dbP!$D$2&amp;":"&amp;dbP!$D$2),"&gt;="&amp;AI$6,INDIRECT($F$1&amp;dbP!$D$2&amp;":"&amp;dbP!$D$2),"&lt;="&amp;AI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J178" s="1">
        <f ca="1">SUMIFS(INDIRECT($F$1&amp;$F178&amp;":"&amp;$F178),INDIRECT($F$1&amp;dbP!$D$2&amp;":"&amp;dbP!$D$2),"&gt;="&amp;AJ$6,INDIRECT($F$1&amp;dbP!$D$2&amp;":"&amp;dbP!$D$2),"&lt;="&amp;AJ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K178" s="1">
        <f ca="1">SUMIFS(INDIRECT($F$1&amp;$F178&amp;":"&amp;$F178),INDIRECT($F$1&amp;dbP!$D$2&amp;":"&amp;dbP!$D$2),"&gt;="&amp;AK$6,INDIRECT($F$1&amp;dbP!$D$2&amp;":"&amp;dbP!$D$2),"&lt;="&amp;AK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L178" s="1">
        <f ca="1">SUMIFS(INDIRECT($F$1&amp;$F178&amp;":"&amp;$F178),INDIRECT($F$1&amp;dbP!$D$2&amp;":"&amp;dbP!$D$2),"&gt;="&amp;AL$6,INDIRECT($F$1&amp;dbP!$D$2&amp;":"&amp;dbP!$D$2),"&lt;="&amp;AL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M178" s="1">
        <f ca="1">SUMIFS(INDIRECT($F$1&amp;$F178&amp;":"&amp;$F178),INDIRECT($F$1&amp;dbP!$D$2&amp;":"&amp;dbP!$D$2),"&gt;="&amp;AM$6,INDIRECT($F$1&amp;dbP!$D$2&amp;":"&amp;dbP!$D$2),"&lt;="&amp;AM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N178" s="1">
        <f ca="1">SUMIFS(INDIRECT($F$1&amp;$F178&amp;":"&amp;$F178),INDIRECT($F$1&amp;dbP!$D$2&amp;":"&amp;dbP!$D$2),"&gt;="&amp;AN$6,INDIRECT($F$1&amp;dbP!$D$2&amp;":"&amp;dbP!$D$2),"&lt;="&amp;AN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O178" s="1">
        <f ca="1">SUMIFS(INDIRECT($F$1&amp;$F178&amp;":"&amp;$F178),INDIRECT($F$1&amp;dbP!$D$2&amp;":"&amp;dbP!$D$2),"&gt;="&amp;AO$6,INDIRECT($F$1&amp;dbP!$D$2&amp;":"&amp;dbP!$D$2),"&lt;="&amp;AO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P178" s="1">
        <f ca="1">SUMIFS(INDIRECT($F$1&amp;$F178&amp;":"&amp;$F178),INDIRECT($F$1&amp;dbP!$D$2&amp;":"&amp;dbP!$D$2),"&gt;="&amp;AP$6,INDIRECT($F$1&amp;dbP!$D$2&amp;":"&amp;dbP!$D$2),"&lt;="&amp;AP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Q178" s="1">
        <f ca="1">SUMIFS(INDIRECT($F$1&amp;$F178&amp;":"&amp;$F178),INDIRECT($F$1&amp;dbP!$D$2&amp;":"&amp;dbP!$D$2),"&gt;="&amp;AQ$6,INDIRECT($F$1&amp;dbP!$D$2&amp;":"&amp;dbP!$D$2),"&lt;="&amp;AQ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R178" s="1">
        <f ca="1">SUMIFS(INDIRECT($F$1&amp;$F178&amp;":"&amp;$F178),INDIRECT($F$1&amp;dbP!$D$2&amp;":"&amp;dbP!$D$2),"&gt;="&amp;AR$6,INDIRECT($F$1&amp;dbP!$D$2&amp;":"&amp;dbP!$D$2),"&lt;="&amp;AR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S178" s="1">
        <f ca="1">SUMIFS(INDIRECT($F$1&amp;$F178&amp;":"&amp;$F178),INDIRECT($F$1&amp;dbP!$D$2&amp;":"&amp;dbP!$D$2),"&gt;="&amp;AS$6,INDIRECT($F$1&amp;dbP!$D$2&amp;":"&amp;dbP!$D$2),"&lt;="&amp;AS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T178" s="1">
        <f ca="1">SUMIFS(INDIRECT($F$1&amp;$F178&amp;":"&amp;$F178),INDIRECT($F$1&amp;dbP!$D$2&amp;":"&amp;dbP!$D$2),"&gt;="&amp;AT$6,INDIRECT($F$1&amp;dbP!$D$2&amp;":"&amp;dbP!$D$2),"&lt;="&amp;AT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U178" s="1">
        <f ca="1">SUMIFS(INDIRECT($F$1&amp;$F178&amp;":"&amp;$F178),INDIRECT($F$1&amp;dbP!$D$2&amp;":"&amp;dbP!$D$2),"&gt;="&amp;AU$6,INDIRECT($F$1&amp;dbP!$D$2&amp;":"&amp;dbP!$D$2),"&lt;="&amp;AU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V178" s="1">
        <f ca="1">SUMIFS(INDIRECT($F$1&amp;$F178&amp;":"&amp;$F178),INDIRECT($F$1&amp;dbP!$D$2&amp;":"&amp;dbP!$D$2),"&gt;="&amp;AV$6,INDIRECT($F$1&amp;dbP!$D$2&amp;":"&amp;dbP!$D$2),"&lt;="&amp;AV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W178" s="1">
        <f ca="1">SUMIFS(INDIRECT($F$1&amp;$F178&amp;":"&amp;$F178),INDIRECT($F$1&amp;dbP!$D$2&amp;":"&amp;dbP!$D$2),"&gt;="&amp;AW$6,INDIRECT($F$1&amp;dbP!$D$2&amp;":"&amp;dbP!$D$2),"&lt;="&amp;AW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X178" s="1">
        <f ca="1">SUMIFS(INDIRECT($F$1&amp;$F178&amp;":"&amp;$F178),INDIRECT($F$1&amp;dbP!$D$2&amp;":"&amp;dbP!$D$2),"&gt;="&amp;AX$6,INDIRECT($F$1&amp;dbP!$D$2&amp;":"&amp;dbP!$D$2),"&lt;="&amp;AX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Y178" s="1">
        <f ca="1">SUMIFS(INDIRECT($F$1&amp;$F178&amp;":"&amp;$F178),INDIRECT($F$1&amp;dbP!$D$2&amp;":"&amp;dbP!$D$2),"&gt;="&amp;AY$6,INDIRECT($F$1&amp;dbP!$D$2&amp;":"&amp;dbP!$D$2),"&lt;="&amp;AY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Z178" s="1">
        <f ca="1">SUMIFS(INDIRECT($F$1&amp;$F178&amp;":"&amp;$F178),INDIRECT($F$1&amp;dbP!$D$2&amp;":"&amp;dbP!$D$2),"&gt;="&amp;AZ$6,INDIRECT($F$1&amp;dbP!$D$2&amp;":"&amp;dbP!$D$2),"&lt;="&amp;AZ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BA178" s="1">
        <f ca="1">SUMIFS(INDIRECT($F$1&amp;$F178&amp;":"&amp;$F178),INDIRECT($F$1&amp;dbP!$D$2&amp;":"&amp;dbP!$D$2),"&gt;="&amp;BA$6,INDIRECT($F$1&amp;dbP!$D$2&amp;":"&amp;dbP!$D$2),"&lt;="&amp;BA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BB178" s="1">
        <f ca="1">SUMIFS(INDIRECT($F$1&amp;$F178&amp;":"&amp;$F178),INDIRECT($F$1&amp;dbP!$D$2&amp;":"&amp;dbP!$D$2),"&gt;="&amp;BB$6,INDIRECT($F$1&amp;dbP!$D$2&amp;":"&amp;dbP!$D$2),"&lt;="&amp;BB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BC178" s="1">
        <f ca="1">SUMIFS(INDIRECT($F$1&amp;$F178&amp;":"&amp;$F178),INDIRECT($F$1&amp;dbP!$D$2&amp;":"&amp;dbP!$D$2),"&gt;="&amp;BC$6,INDIRECT($F$1&amp;dbP!$D$2&amp;":"&amp;dbP!$D$2),"&lt;="&amp;BC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BD178" s="1">
        <f ca="1">SUMIFS(INDIRECT($F$1&amp;$F178&amp;":"&amp;$F178),INDIRECT($F$1&amp;dbP!$D$2&amp;":"&amp;dbP!$D$2),"&gt;="&amp;BD$6,INDIRECT($F$1&amp;dbP!$D$2&amp;":"&amp;dbP!$D$2),"&lt;="&amp;BD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BE178" s="1">
        <f ca="1">SUMIFS(INDIRECT($F$1&amp;$F178&amp;":"&amp;$F178),INDIRECT($F$1&amp;dbP!$D$2&amp;":"&amp;dbP!$D$2),"&gt;="&amp;BE$6,INDIRECT($F$1&amp;dbP!$D$2&amp;":"&amp;dbP!$D$2),"&lt;="&amp;BE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</row>
    <row r="179" spans="2:57" x14ac:dyDescent="0.3">
      <c r="B179" s="1">
        <f>MAX(B$120:B178)+1</f>
        <v>64</v>
      </c>
      <c r="D179" s="1" t="str">
        <f ca="1">INDIRECT($B$1&amp;Items!T$2&amp;$B179)</f>
        <v>CF(-)</v>
      </c>
      <c r="F179" s="1" t="str">
        <f ca="1">INDIRECT($B$1&amp;Items!P$2&amp;$B179)</f>
        <v>AA</v>
      </c>
      <c r="H179" s="13" t="str">
        <f ca="1">INDIRECT($B$1&amp;Items!M$2&amp;$B179)</f>
        <v>Оплаты себестоимостных затрат</v>
      </c>
      <c r="I179" s="13" t="str">
        <f ca="1">IF(INDIRECT($B$1&amp;Items!N$2&amp;$B179)="",H179,INDIRECT($B$1&amp;Items!N$2&amp;$B179))</f>
        <v>Оплаты расходов этапа-4 бизнес-процесса</v>
      </c>
      <c r="J179" s="1" t="str">
        <f ca="1">IF(INDIRECT($B$1&amp;Items!O$2&amp;$B179)="",IF(H179&lt;&gt;I179,"  "&amp;I179,I179),"    "&amp;INDIRECT($B$1&amp;Items!O$2&amp;$B179))</f>
        <v xml:space="preserve">    Производственные затраты-32</v>
      </c>
      <c r="S179" s="1">
        <f ca="1">SUM($U179:INDIRECT(ADDRESS(ROW(),SUMIFS($1:$1,$5:$5,MAX($5:$5)))))</f>
        <v>0</v>
      </c>
      <c r="V179" s="1">
        <f ca="1">SUMIFS(INDIRECT($F$1&amp;$F179&amp;":"&amp;$F179),INDIRECT($F$1&amp;dbP!$D$2&amp;":"&amp;dbP!$D$2),"&gt;="&amp;V$6,INDIRECT($F$1&amp;dbP!$D$2&amp;":"&amp;dbP!$D$2),"&lt;="&amp;V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W179" s="1">
        <f ca="1">SUMIFS(INDIRECT($F$1&amp;$F179&amp;":"&amp;$F179),INDIRECT($F$1&amp;dbP!$D$2&amp;":"&amp;dbP!$D$2),"&gt;="&amp;W$6,INDIRECT($F$1&amp;dbP!$D$2&amp;":"&amp;dbP!$D$2),"&lt;="&amp;W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X179" s="1">
        <f ca="1">SUMIFS(INDIRECT($F$1&amp;$F179&amp;":"&amp;$F179),INDIRECT($F$1&amp;dbP!$D$2&amp;":"&amp;dbP!$D$2),"&gt;="&amp;X$6,INDIRECT($F$1&amp;dbP!$D$2&amp;":"&amp;dbP!$D$2),"&lt;="&amp;X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Y179" s="1">
        <f ca="1">SUMIFS(INDIRECT($F$1&amp;$F179&amp;":"&amp;$F179),INDIRECT($F$1&amp;dbP!$D$2&amp;":"&amp;dbP!$D$2),"&gt;="&amp;Y$6,INDIRECT($F$1&amp;dbP!$D$2&amp;":"&amp;dbP!$D$2),"&lt;="&amp;Y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Z179" s="1">
        <f ca="1">SUMIFS(INDIRECT($F$1&amp;$F179&amp;":"&amp;$F179),INDIRECT($F$1&amp;dbP!$D$2&amp;":"&amp;dbP!$D$2),"&gt;="&amp;Z$6,INDIRECT($F$1&amp;dbP!$D$2&amp;":"&amp;dbP!$D$2),"&lt;="&amp;Z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A179" s="1">
        <f ca="1">SUMIFS(INDIRECT($F$1&amp;$F179&amp;":"&amp;$F179),INDIRECT($F$1&amp;dbP!$D$2&amp;":"&amp;dbP!$D$2),"&gt;="&amp;AA$6,INDIRECT($F$1&amp;dbP!$D$2&amp;":"&amp;dbP!$D$2),"&lt;="&amp;AA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B179" s="1">
        <f ca="1">SUMIFS(INDIRECT($F$1&amp;$F179&amp;":"&amp;$F179),INDIRECT($F$1&amp;dbP!$D$2&amp;":"&amp;dbP!$D$2),"&gt;="&amp;AB$6,INDIRECT($F$1&amp;dbP!$D$2&amp;":"&amp;dbP!$D$2),"&lt;="&amp;AB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C179" s="1">
        <f ca="1">SUMIFS(INDIRECT($F$1&amp;$F179&amp;":"&amp;$F179),INDIRECT($F$1&amp;dbP!$D$2&amp;":"&amp;dbP!$D$2),"&gt;="&amp;AC$6,INDIRECT($F$1&amp;dbP!$D$2&amp;":"&amp;dbP!$D$2),"&lt;="&amp;AC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D179" s="1">
        <f ca="1">SUMIFS(INDIRECT($F$1&amp;$F179&amp;":"&amp;$F179),INDIRECT($F$1&amp;dbP!$D$2&amp;":"&amp;dbP!$D$2),"&gt;="&amp;AD$6,INDIRECT($F$1&amp;dbP!$D$2&amp;":"&amp;dbP!$D$2),"&lt;="&amp;AD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E179" s="1">
        <f ca="1">SUMIFS(INDIRECT($F$1&amp;$F179&amp;":"&amp;$F179),INDIRECT($F$1&amp;dbP!$D$2&amp;":"&amp;dbP!$D$2),"&gt;="&amp;AE$6,INDIRECT($F$1&amp;dbP!$D$2&amp;":"&amp;dbP!$D$2),"&lt;="&amp;AE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F179" s="1">
        <f ca="1">SUMIFS(INDIRECT($F$1&amp;$F179&amp;":"&amp;$F179),INDIRECT($F$1&amp;dbP!$D$2&amp;":"&amp;dbP!$D$2),"&gt;="&amp;AF$6,INDIRECT($F$1&amp;dbP!$D$2&amp;":"&amp;dbP!$D$2),"&lt;="&amp;AF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G179" s="1">
        <f ca="1">SUMIFS(INDIRECT($F$1&amp;$F179&amp;":"&amp;$F179),INDIRECT($F$1&amp;dbP!$D$2&amp;":"&amp;dbP!$D$2),"&gt;="&amp;AG$6,INDIRECT($F$1&amp;dbP!$D$2&amp;":"&amp;dbP!$D$2),"&lt;="&amp;AG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H179" s="1">
        <f ca="1">SUMIFS(INDIRECT($F$1&amp;$F179&amp;":"&amp;$F179),INDIRECT($F$1&amp;dbP!$D$2&amp;":"&amp;dbP!$D$2),"&gt;="&amp;AH$6,INDIRECT($F$1&amp;dbP!$D$2&amp;":"&amp;dbP!$D$2),"&lt;="&amp;AH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I179" s="1">
        <f ca="1">SUMIFS(INDIRECT($F$1&amp;$F179&amp;":"&amp;$F179),INDIRECT($F$1&amp;dbP!$D$2&amp;":"&amp;dbP!$D$2),"&gt;="&amp;AI$6,INDIRECT($F$1&amp;dbP!$D$2&amp;":"&amp;dbP!$D$2),"&lt;="&amp;AI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J179" s="1">
        <f ca="1">SUMIFS(INDIRECT($F$1&amp;$F179&amp;":"&amp;$F179),INDIRECT($F$1&amp;dbP!$D$2&amp;":"&amp;dbP!$D$2),"&gt;="&amp;AJ$6,INDIRECT($F$1&amp;dbP!$D$2&amp;":"&amp;dbP!$D$2),"&lt;="&amp;AJ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K179" s="1">
        <f ca="1">SUMIFS(INDIRECT($F$1&amp;$F179&amp;":"&amp;$F179),INDIRECT($F$1&amp;dbP!$D$2&amp;":"&amp;dbP!$D$2),"&gt;="&amp;AK$6,INDIRECT($F$1&amp;dbP!$D$2&amp;":"&amp;dbP!$D$2),"&lt;="&amp;AK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L179" s="1">
        <f ca="1">SUMIFS(INDIRECT($F$1&amp;$F179&amp;":"&amp;$F179),INDIRECT($F$1&amp;dbP!$D$2&amp;":"&amp;dbP!$D$2),"&gt;="&amp;AL$6,INDIRECT($F$1&amp;dbP!$D$2&amp;":"&amp;dbP!$D$2),"&lt;="&amp;AL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M179" s="1">
        <f ca="1">SUMIFS(INDIRECT($F$1&amp;$F179&amp;":"&amp;$F179),INDIRECT($F$1&amp;dbP!$D$2&amp;":"&amp;dbP!$D$2),"&gt;="&amp;AM$6,INDIRECT($F$1&amp;dbP!$D$2&amp;":"&amp;dbP!$D$2),"&lt;="&amp;AM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N179" s="1">
        <f ca="1">SUMIFS(INDIRECT($F$1&amp;$F179&amp;":"&amp;$F179),INDIRECT($F$1&amp;dbP!$D$2&amp;":"&amp;dbP!$D$2),"&gt;="&amp;AN$6,INDIRECT($F$1&amp;dbP!$D$2&amp;":"&amp;dbP!$D$2),"&lt;="&amp;AN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O179" s="1">
        <f ca="1">SUMIFS(INDIRECT($F$1&amp;$F179&amp;":"&amp;$F179),INDIRECT($F$1&amp;dbP!$D$2&amp;":"&amp;dbP!$D$2),"&gt;="&amp;AO$6,INDIRECT($F$1&amp;dbP!$D$2&amp;":"&amp;dbP!$D$2),"&lt;="&amp;AO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P179" s="1">
        <f ca="1">SUMIFS(INDIRECT($F$1&amp;$F179&amp;":"&amp;$F179),INDIRECT($F$1&amp;dbP!$D$2&amp;":"&amp;dbP!$D$2),"&gt;="&amp;AP$6,INDIRECT($F$1&amp;dbP!$D$2&amp;":"&amp;dbP!$D$2),"&lt;="&amp;AP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Q179" s="1">
        <f ca="1">SUMIFS(INDIRECT($F$1&amp;$F179&amp;":"&amp;$F179),INDIRECT($F$1&amp;dbP!$D$2&amp;":"&amp;dbP!$D$2),"&gt;="&amp;AQ$6,INDIRECT($F$1&amp;dbP!$D$2&amp;":"&amp;dbP!$D$2),"&lt;="&amp;AQ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R179" s="1">
        <f ca="1">SUMIFS(INDIRECT($F$1&amp;$F179&amp;":"&amp;$F179),INDIRECT($F$1&amp;dbP!$D$2&amp;":"&amp;dbP!$D$2),"&gt;="&amp;AR$6,INDIRECT($F$1&amp;dbP!$D$2&amp;":"&amp;dbP!$D$2),"&lt;="&amp;AR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S179" s="1">
        <f ca="1">SUMIFS(INDIRECT($F$1&amp;$F179&amp;":"&amp;$F179),INDIRECT($F$1&amp;dbP!$D$2&amp;":"&amp;dbP!$D$2),"&gt;="&amp;AS$6,INDIRECT($F$1&amp;dbP!$D$2&amp;":"&amp;dbP!$D$2),"&lt;="&amp;AS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T179" s="1">
        <f ca="1">SUMIFS(INDIRECT($F$1&amp;$F179&amp;":"&amp;$F179),INDIRECT($F$1&amp;dbP!$D$2&amp;":"&amp;dbP!$D$2),"&gt;="&amp;AT$6,INDIRECT($F$1&amp;dbP!$D$2&amp;":"&amp;dbP!$D$2),"&lt;="&amp;AT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U179" s="1">
        <f ca="1">SUMIFS(INDIRECT($F$1&amp;$F179&amp;":"&amp;$F179),INDIRECT($F$1&amp;dbP!$D$2&amp;":"&amp;dbP!$D$2),"&gt;="&amp;AU$6,INDIRECT($F$1&amp;dbP!$D$2&amp;":"&amp;dbP!$D$2),"&lt;="&amp;AU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V179" s="1">
        <f ca="1">SUMIFS(INDIRECT($F$1&amp;$F179&amp;":"&amp;$F179),INDIRECT($F$1&amp;dbP!$D$2&amp;":"&amp;dbP!$D$2),"&gt;="&amp;AV$6,INDIRECT($F$1&amp;dbP!$D$2&amp;":"&amp;dbP!$D$2),"&lt;="&amp;AV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W179" s="1">
        <f ca="1">SUMIFS(INDIRECT($F$1&amp;$F179&amp;":"&amp;$F179),INDIRECT($F$1&amp;dbP!$D$2&amp;":"&amp;dbP!$D$2),"&gt;="&amp;AW$6,INDIRECT($F$1&amp;dbP!$D$2&amp;":"&amp;dbP!$D$2),"&lt;="&amp;AW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X179" s="1">
        <f ca="1">SUMIFS(INDIRECT($F$1&amp;$F179&amp;":"&amp;$F179),INDIRECT($F$1&amp;dbP!$D$2&amp;":"&amp;dbP!$D$2),"&gt;="&amp;AX$6,INDIRECT($F$1&amp;dbP!$D$2&amp;":"&amp;dbP!$D$2),"&lt;="&amp;AX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Y179" s="1">
        <f ca="1">SUMIFS(INDIRECT($F$1&amp;$F179&amp;":"&amp;$F179),INDIRECT($F$1&amp;dbP!$D$2&amp;":"&amp;dbP!$D$2),"&gt;="&amp;AY$6,INDIRECT($F$1&amp;dbP!$D$2&amp;":"&amp;dbP!$D$2),"&lt;="&amp;AY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Z179" s="1">
        <f ca="1">SUMIFS(INDIRECT($F$1&amp;$F179&amp;":"&amp;$F179),INDIRECT($F$1&amp;dbP!$D$2&amp;":"&amp;dbP!$D$2),"&gt;="&amp;AZ$6,INDIRECT($F$1&amp;dbP!$D$2&amp;":"&amp;dbP!$D$2),"&lt;="&amp;AZ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BA179" s="1">
        <f ca="1">SUMIFS(INDIRECT($F$1&amp;$F179&amp;":"&amp;$F179),INDIRECT($F$1&amp;dbP!$D$2&amp;":"&amp;dbP!$D$2),"&gt;="&amp;BA$6,INDIRECT($F$1&amp;dbP!$D$2&amp;":"&amp;dbP!$D$2),"&lt;="&amp;BA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BB179" s="1">
        <f ca="1">SUMIFS(INDIRECT($F$1&amp;$F179&amp;":"&amp;$F179),INDIRECT($F$1&amp;dbP!$D$2&amp;":"&amp;dbP!$D$2),"&gt;="&amp;BB$6,INDIRECT($F$1&amp;dbP!$D$2&amp;":"&amp;dbP!$D$2),"&lt;="&amp;BB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BC179" s="1">
        <f ca="1">SUMIFS(INDIRECT($F$1&amp;$F179&amp;":"&amp;$F179),INDIRECT($F$1&amp;dbP!$D$2&amp;":"&amp;dbP!$D$2),"&gt;="&amp;BC$6,INDIRECT($F$1&amp;dbP!$D$2&amp;":"&amp;dbP!$D$2),"&lt;="&amp;BC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BD179" s="1">
        <f ca="1">SUMIFS(INDIRECT($F$1&amp;$F179&amp;":"&amp;$F179),INDIRECT($F$1&amp;dbP!$D$2&amp;":"&amp;dbP!$D$2),"&gt;="&amp;BD$6,INDIRECT($F$1&amp;dbP!$D$2&amp;":"&amp;dbP!$D$2),"&lt;="&amp;BD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BE179" s="1">
        <f ca="1">SUMIFS(INDIRECT($F$1&amp;$F179&amp;":"&amp;$F179),INDIRECT($F$1&amp;dbP!$D$2&amp;":"&amp;dbP!$D$2),"&gt;="&amp;BE$6,INDIRECT($F$1&amp;dbP!$D$2&amp;":"&amp;dbP!$D$2),"&lt;="&amp;BE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</row>
    <row r="180" spans="2:57" x14ac:dyDescent="0.3">
      <c r="B180" s="1">
        <f>MAX(B$120:B179)+1</f>
        <v>65</v>
      </c>
      <c r="D180" s="1" t="str">
        <f ca="1">INDIRECT($B$1&amp;Items!T$2&amp;$B180)</f>
        <v>CF(-)</v>
      </c>
      <c r="F180" s="1" t="str">
        <f ca="1">INDIRECT($B$1&amp;Items!P$2&amp;$B180)</f>
        <v>AA</v>
      </c>
      <c r="H180" s="13" t="str">
        <f ca="1">INDIRECT($B$1&amp;Items!M$2&amp;$B180)</f>
        <v>Оплаты себестоимостных затрат</v>
      </c>
      <c r="I180" s="13" t="str">
        <f ca="1">IF(INDIRECT($B$1&amp;Items!N$2&amp;$B180)="",H180,INDIRECT($B$1&amp;Items!N$2&amp;$B180))</f>
        <v>Оплаты расходов этапа-4 бизнес-процесса</v>
      </c>
      <c r="J180" s="1" t="str">
        <f ca="1">IF(INDIRECT($B$1&amp;Items!O$2&amp;$B180)="",IF(H180&lt;&gt;I180,"  "&amp;I180,I180),"    "&amp;INDIRECT($B$1&amp;Items!O$2&amp;$B180))</f>
        <v xml:space="preserve">    Производственные затраты-33</v>
      </c>
      <c r="S180" s="1">
        <f ca="1">SUM($U180:INDIRECT(ADDRESS(ROW(),SUMIFS($1:$1,$5:$5,MAX($5:$5)))))</f>
        <v>943990.34994600015</v>
      </c>
      <c r="V180" s="1">
        <f ca="1">SUMIFS(INDIRECT($F$1&amp;$F180&amp;":"&amp;$F180),INDIRECT($F$1&amp;dbP!$D$2&amp;":"&amp;dbP!$D$2),"&gt;="&amp;V$6,INDIRECT($F$1&amp;dbP!$D$2&amp;":"&amp;dbP!$D$2),"&lt;="&amp;V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W180" s="1">
        <f ca="1">SUMIFS(INDIRECT($F$1&amp;$F180&amp;":"&amp;$F180),INDIRECT($F$1&amp;dbP!$D$2&amp;":"&amp;dbP!$D$2),"&gt;="&amp;W$6,INDIRECT($F$1&amp;dbP!$D$2&amp;":"&amp;dbP!$D$2),"&lt;="&amp;W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X180" s="1">
        <f ca="1">SUMIFS(INDIRECT($F$1&amp;$F180&amp;":"&amp;$F180),INDIRECT($F$1&amp;dbP!$D$2&amp;":"&amp;dbP!$D$2),"&gt;="&amp;X$6,INDIRECT($F$1&amp;dbP!$D$2&amp;":"&amp;dbP!$D$2),"&lt;="&amp;X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Y180" s="1">
        <f ca="1">SUMIFS(INDIRECT($F$1&amp;$F180&amp;":"&amp;$F180),INDIRECT($F$1&amp;dbP!$D$2&amp;":"&amp;dbP!$D$2),"&gt;="&amp;Y$6,INDIRECT($F$1&amp;dbP!$D$2&amp;":"&amp;dbP!$D$2),"&lt;="&amp;Y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943990.34994600015</v>
      </c>
      <c r="Z180" s="1">
        <f ca="1">SUMIFS(INDIRECT($F$1&amp;$F180&amp;":"&amp;$F180),INDIRECT($F$1&amp;dbP!$D$2&amp;":"&amp;dbP!$D$2),"&gt;="&amp;Z$6,INDIRECT($F$1&amp;dbP!$D$2&amp;":"&amp;dbP!$D$2),"&lt;="&amp;Z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AA180" s="1">
        <f ca="1">SUMIFS(INDIRECT($F$1&amp;$F180&amp;":"&amp;$F180),INDIRECT($F$1&amp;dbP!$D$2&amp;":"&amp;dbP!$D$2),"&gt;="&amp;AA$6,INDIRECT($F$1&amp;dbP!$D$2&amp;":"&amp;dbP!$D$2),"&lt;="&amp;AA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AB180" s="1">
        <f ca="1">SUMIFS(INDIRECT($F$1&amp;$F180&amp;":"&amp;$F180),INDIRECT($F$1&amp;dbP!$D$2&amp;":"&amp;dbP!$D$2),"&gt;="&amp;AB$6,INDIRECT($F$1&amp;dbP!$D$2&amp;":"&amp;dbP!$D$2),"&lt;="&amp;AB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AC180" s="1">
        <f ca="1">SUMIFS(INDIRECT($F$1&amp;$F180&amp;":"&amp;$F180),INDIRECT($F$1&amp;dbP!$D$2&amp;":"&amp;dbP!$D$2),"&gt;="&amp;AC$6,INDIRECT($F$1&amp;dbP!$D$2&amp;":"&amp;dbP!$D$2),"&lt;="&amp;AC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AD180" s="1">
        <f ca="1">SUMIFS(INDIRECT($F$1&amp;$F180&amp;":"&amp;$F180),INDIRECT($F$1&amp;dbP!$D$2&amp;":"&amp;dbP!$D$2),"&gt;="&amp;AD$6,INDIRECT($F$1&amp;dbP!$D$2&amp;":"&amp;dbP!$D$2),"&lt;="&amp;AD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AE180" s="1">
        <f ca="1">SUMIFS(INDIRECT($F$1&amp;$F180&amp;":"&amp;$F180),INDIRECT($F$1&amp;dbP!$D$2&amp;":"&amp;dbP!$D$2),"&gt;="&amp;AE$6,INDIRECT($F$1&amp;dbP!$D$2&amp;":"&amp;dbP!$D$2),"&lt;="&amp;AE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AF180" s="1">
        <f ca="1">SUMIFS(INDIRECT($F$1&amp;$F180&amp;":"&amp;$F180),INDIRECT($F$1&amp;dbP!$D$2&amp;":"&amp;dbP!$D$2),"&gt;="&amp;AF$6,INDIRECT($F$1&amp;dbP!$D$2&amp;":"&amp;dbP!$D$2),"&lt;="&amp;AF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AG180" s="1">
        <f ca="1">SUMIFS(INDIRECT($F$1&amp;$F180&amp;":"&amp;$F180),INDIRECT($F$1&amp;dbP!$D$2&amp;":"&amp;dbP!$D$2),"&gt;="&amp;AG$6,INDIRECT($F$1&amp;dbP!$D$2&amp;":"&amp;dbP!$D$2),"&lt;="&amp;AG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AH180" s="1">
        <f ca="1">SUMIFS(INDIRECT($F$1&amp;$F180&amp;":"&amp;$F180),INDIRECT($F$1&amp;dbP!$D$2&amp;":"&amp;dbP!$D$2),"&gt;="&amp;AH$6,INDIRECT($F$1&amp;dbP!$D$2&amp;":"&amp;dbP!$D$2),"&lt;="&amp;AH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AI180" s="1">
        <f ca="1">SUMIFS(INDIRECT($F$1&amp;$F180&amp;":"&amp;$F180),INDIRECT($F$1&amp;dbP!$D$2&amp;":"&amp;dbP!$D$2),"&gt;="&amp;AI$6,INDIRECT($F$1&amp;dbP!$D$2&amp;":"&amp;dbP!$D$2),"&lt;="&amp;AI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AJ180" s="1">
        <f ca="1">SUMIFS(INDIRECT($F$1&amp;$F180&amp;":"&amp;$F180),INDIRECT($F$1&amp;dbP!$D$2&amp;":"&amp;dbP!$D$2),"&gt;="&amp;AJ$6,INDIRECT($F$1&amp;dbP!$D$2&amp;":"&amp;dbP!$D$2),"&lt;="&amp;AJ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AK180" s="1">
        <f ca="1">SUMIFS(INDIRECT($F$1&amp;$F180&amp;":"&amp;$F180),INDIRECT($F$1&amp;dbP!$D$2&amp;":"&amp;dbP!$D$2),"&gt;="&amp;AK$6,INDIRECT($F$1&amp;dbP!$D$2&amp;":"&amp;dbP!$D$2),"&lt;="&amp;AK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AL180" s="1">
        <f ca="1">SUMIFS(INDIRECT($F$1&amp;$F180&amp;":"&amp;$F180),INDIRECT($F$1&amp;dbP!$D$2&amp;":"&amp;dbP!$D$2),"&gt;="&amp;AL$6,INDIRECT($F$1&amp;dbP!$D$2&amp;":"&amp;dbP!$D$2),"&lt;="&amp;AL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AM180" s="1">
        <f ca="1">SUMIFS(INDIRECT($F$1&amp;$F180&amp;":"&amp;$F180),INDIRECT($F$1&amp;dbP!$D$2&amp;":"&amp;dbP!$D$2),"&gt;="&amp;AM$6,INDIRECT($F$1&amp;dbP!$D$2&amp;":"&amp;dbP!$D$2),"&lt;="&amp;AM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AN180" s="1">
        <f ca="1">SUMIFS(INDIRECT($F$1&amp;$F180&amp;":"&amp;$F180),INDIRECT($F$1&amp;dbP!$D$2&amp;":"&amp;dbP!$D$2),"&gt;="&amp;AN$6,INDIRECT($F$1&amp;dbP!$D$2&amp;":"&amp;dbP!$D$2),"&lt;="&amp;AN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AO180" s="1">
        <f ca="1">SUMIFS(INDIRECT($F$1&amp;$F180&amp;":"&amp;$F180),INDIRECT($F$1&amp;dbP!$D$2&amp;":"&amp;dbP!$D$2),"&gt;="&amp;AO$6,INDIRECT($F$1&amp;dbP!$D$2&amp;":"&amp;dbP!$D$2),"&lt;="&amp;AO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AP180" s="1">
        <f ca="1">SUMIFS(INDIRECT($F$1&amp;$F180&amp;":"&amp;$F180),INDIRECT($F$1&amp;dbP!$D$2&amp;":"&amp;dbP!$D$2),"&gt;="&amp;AP$6,INDIRECT($F$1&amp;dbP!$D$2&amp;":"&amp;dbP!$D$2),"&lt;="&amp;AP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AQ180" s="1">
        <f ca="1">SUMIFS(INDIRECT($F$1&amp;$F180&amp;":"&amp;$F180),INDIRECT($F$1&amp;dbP!$D$2&amp;":"&amp;dbP!$D$2),"&gt;="&amp;AQ$6,INDIRECT($F$1&amp;dbP!$D$2&amp;":"&amp;dbP!$D$2),"&lt;="&amp;AQ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AR180" s="1">
        <f ca="1">SUMIFS(INDIRECT($F$1&amp;$F180&amp;":"&amp;$F180),INDIRECT($F$1&amp;dbP!$D$2&amp;":"&amp;dbP!$D$2),"&gt;="&amp;AR$6,INDIRECT($F$1&amp;dbP!$D$2&amp;":"&amp;dbP!$D$2),"&lt;="&amp;AR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AS180" s="1">
        <f ca="1">SUMIFS(INDIRECT($F$1&amp;$F180&amp;":"&amp;$F180),INDIRECT($F$1&amp;dbP!$D$2&amp;":"&amp;dbP!$D$2),"&gt;="&amp;AS$6,INDIRECT($F$1&amp;dbP!$D$2&amp;":"&amp;dbP!$D$2),"&lt;="&amp;AS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AT180" s="1">
        <f ca="1">SUMIFS(INDIRECT($F$1&amp;$F180&amp;":"&amp;$F180),INDIRECT($F$1&amp;dbP!$D$2&amp;":"&amp;dbP!$D$2),"&gt;="&amp;AT$6,INDIRECT($F$1&amp;dbP!$D$2&amp;":"&amp;dbP!$D$2),"&lt;="&amp;AT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AU180" s="1">
        <f ca="1">SUMIFS(INDIRECT($F$1&amp;$F180&amp;":"&amp;$F180),INDIRECT($F$1&amp;dbP!$D$2&amp;":"&amp;dbP!$D$2),"&gt;="&amp;AU$6,INDIRECT($F$1&amp;dbP!$D$2&amp;":"&amp;dbP!$D$2),"&lt;="&amp;AU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AV180" s="1">
        <f ca="1">SUMIFS(INDIRECT($F$1&amp;$F180&amp;":"&amp;$F180),INDIRECT($F$1&amp;dbP!$D$2&amp;":"&amp;dbP!$D$2),"&gt;="&amp;AV$6,INDIRECT($F$1&amp;dbP!$D$2&amp;":"&amp;dbP!$D$2),"&lt;="&amp;AV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AW180" s="1">
        <f ca="1">SUMIFS(INDIRECT($F$1&amp;$F180&amp;":"&amp;$F180),INDIRECT($F$1&amp;dbP!$D$2&amp;":"&amp;dbP!$D$2),"&gt;="&amp;AW$6,INDIRECT($F$1&amp;dbP!$D$2&amp;":"&amp;dbP!$D$2),"&lt;="&amp;AW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AX180" s="1">
        <f ca="1">SUMIFS(INDIRECT($F$1&amp;$F180&amp;":"&amp;$F180),INDIRECT($F$1&amp;dbP!$D$2&amp;":"&amp;dbP!$D$2),"&gt;="&amp;AX$6,INDIRECT($F$1&amp;dbP!$D$2&amp;":"&amp;dbP!$D$2),"&lt;="&amp;AX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AY180" s="1">
        <f ca="1">SUMIFS(INDIRECT($F$1&amp;$F180&amp;":"&amp;$F180),INDIRECT($F$1&amp;dbP!$D$2&amp;":"&amp;dbP!$D$2),"&gt;="&amp;AY$6,INDIRECT($F$1&amp;dbP!$D$2&amp;":"&amp;dbP!$D$2),"&lt;="&amp;AY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AZ180" s="1">
        <f ca="1">SUMIFS(INDIRECT($F$1&amp;$F180&amp;":"&amp;$F180),INDIRECT($F$1&amp;dbP!$D$2&amp;":"&amp;dbP!$D$2),"&gt;="&amp;AZ$6,INDIRECT($F$1&amp;dbP!$D$2&amp;":"&amp;dbP!$D$2),"&lt;="&amp;AZ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BA180" s="1">
        <f ca="1">SUMIFS(INDIRECT($F$1&amp;$F180&amp;":"&amp;$F180),INDIRECT($F$1&amp;dbP!$D$2&amp;":"&amp;dbP!$D$2),"&gt;="&amp;BA$6,INDIRECT($F$1&amp;dbP!$D$2&amp;":"&amp;dbP!$D$2),"&lt;="&amp;BA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BB180" s="1">
        <f ca="1">SUMIFS(INDIRECT($F$1&amp;$F180&amp;":"&amp;$F180),INDIRECT($F$1&amp;dbP!$D$2&amp;":"&amp;dbP!$D$2),"&gt;="&amp;BB$6,INDIRECT($F$1&amp;dbP!$D$2&amp;":"&amp;dbP!$D$2),"&lt;="&amp;BB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BC180" s="1">
        <f ca="1">SUMIFS(INDIRECT($F$1&amp;$F180&amp;":"&amp;$F180),INDIRECT($F$1&amp;dbP!$D$2&amp;":"&amp;dbP!$D$2),"&gt;="&amp;BC$6,INDIRECT($F$1&amp;dbP!$D$2&amp;":"&amp;dbP!$D$2),"&lt;="&amp;BC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BD180" s="1">
        <f ca="1">SUMIFS(INDIRECT($F$1&amp;$F180&amp;":"&amp;$F180),INDIRECT($F$1&amp;dbP!$D$2&amp;":"&amp;dbP!$D$2),"&gt;="&amp;BD$6,INDIRECT($F$1&amp;dbP!$D$2&amp;":"&amp;dbP!$D$2),"&lt;="&amp;BD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BE180" s="1">
        <f ca="1">SUMIFS(INDIRECT($F$1&amp;$F180&amp;":"&amp;$F180),INDIRECT($F$1&amp;dbP!$D$2&amp;":"&amp;dbP!$D$2),"&gt;="&amp;BE$6,INDIRECT($F$1&amp;dbP!$D$2&amp;":"&amp;dbP!$D$2),"&lt;="&amp;BE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</row>
    <row r="181" spans="2:57" x14ac:dyDescent="0.3">
      <c r="B181" s="1">
        <f>MAX(B$120:B180)+1</f>
        <v>66</v>
      </c>
      <c r="D181" s="1" t="str">
        <f ca="1">INDIRECT($B$1&amp;Items!T$2&amp;$B181)</f>
        <v>CF(-)</v>
      </c>
      <c r="F181" s="1" t="str">
        <f ca="1">INDIRECT($B$1&amp;Items!P$2&amp;$B181)</f>
        <v>AA</v>
      </c>
      <c r="H181" s="13" t="str">
        <f ca="1">INDIRECT($B$1&amp;Items!M$2&amp;$B181)</f>
        <v>Оплаты себестоимостных затрат</v>
      </c>
      <c r="I181" s="13" t="str">
        <f ca="1">IF(INDIRECT($B$1&amp;Items!N$2&amp;$B181)="",H181,INDIRECT($B$1&amp;Items!N$2&amp;$B181))</f>
        <v>Оплаты расходов этапа-4 бизнес-процесса</v>
      </c>
      <c r="J181" s="1" t="str">
        <f ca="1">IF(INDIRECT($B$1&amp;Items!O$2&amp;$B181)="",IF(H181&lt;&gt;I181,"  "&amp;I181,I181),"    "&amp;INDIRECT($B$1&amp;Items!O$2&amp;$B181))</f>
        <v xml:space="preserve">    Производственные затраты-34</v>
      </c>
      <c r="S181" s="1">
        <f ca="1">SUM($U181:INDIRECT(ADDRESS(ROW(),SUMIFS($1:$1,$5:$5,MAX($5:$5)))))</f>
        <v>0</v>
      </c>
      <c r="V181" s="1">
        <f ca="1">SUMIFS(INDIRECT($F$1&amp;$F181&amp;":"&amp;$F181),INDIRECT($F$1&amp;dbP!$D$2&amp;":"&amp;dbP!$D$2),"&gt;="&amp;V$6,INDIRECT($F$1&amp;dbP!$D$2&amp;":"&amp;dbP!$D$2),"&lt;="&amp;V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W181" s="1">
        <f ca="1">SUMIFS(INDIRECT($F$1&amp;$F181&amp;":"&amp;$F181),INDIRECT($F$1&amp;dbP!$D$2&amp;":"&amp;dbP!$D$2),"&gt;="&amp;W$6,INDIRECT($F$1&amp;dbP!$D$2&amp;":"&amp;dbP!$D$2),"&lt;="&amp;W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X181" s="1">
        <f ca="1">SUMIFS(INDIRECT($F$1&amp;$F181&amp;":"&amp;$F181),INDIRECT($F$1&amp;dbP!$D$2&amp;":"&amp;dbP!$D$2),"&gt;="&amp;X$6,INDIRECT($F$1&amp;dbP!$D$2&amp;":"&amp;dbP!$D$2),"&lt;="&amp;X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Y181" s="1">
        <f ca="1">SUMIFS(INDIRECT($F$1&amp;$F181&amp;":"&amp;$F181),INDIRECT($F$1&amp;dbP!$D$2&amp;":"&amp;dbP!$D$2),"&gt;="&amp;Y$6,INDIRECT($F$1&amp;dbP!$D$2&amp;":"&amp;dbP!$D$2),"&lt;="&amp;Y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Z181" s="1">
        <f ca="1">SUMIFS(INDIRECT($F$1&amp;$F181&amp;":"&amp;$F181),INDIRECT($F$1&amp;dbP!$D$2&amp;":"&amp;dbP!$D$2),"&gt;="&amp;Z$6,INDIRECT($F$1&amp;dbP!$D$2&amp;":"&amp;dbP!$D$2),"&lt;="&amp;Z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A181" s="1">
        <f ca="1">SUMIFS(INDIRECT($F$1&amp;$F181&amp;":"&amp;$F181),INDIRECT($F$1&amp;dbP!$D$2&amp;":"&amp;dbP!$D$2),"&gt;="&amp;AA$6,INDIRECT($F$1&amp;dbP!$D$2&amp;":"&amp;dbP!$D$2),"&lt;="&amp;AA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B181" s="1">
        <f ca="1">SUMIFS(INDIRECT($F$1&amp;$F181&amp;":"&amp;$F181),INDIRECT($F$1&amp;dbP!$D$2&amp;":"&amp;dbP!$D$2),"&gt;="&amp;AB$6,INDIRECT($F$1&amp;dbP!$D$2&amp;":"&amp;dbP!$D$2),"&lt;="&amp;AB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C181" s="1">
        <f ca="1">SUMIFS(INDIRECT($F$1&amp;$F181&amp;":"&amp;$F181),INDIRECT($F$1&amp;dbP!$D$2&amp;":"&amp;dbP!$D$2),"&gt;="&amp;AC$6,INDIRECT($F$1&amp;dbP!$D$2&amp;":"&amp;dbP!$D$2),"&lt;="&amp;AC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D181" s="1">
        <f ca="1">SUMIFS(INDIRECT($F$1&amp;$F181&amp;":"&amp;$F181),INDIRECT($F$1&amp;dbP!$D$2&amp;":"&amp;dbP!$D$2),"&gt;="&amp;AD$6,INDIRECT($F$1&amp;dbP!$D$2&amp;":"&amp;dbP!$D$2),"&lt;="&amp;AD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E181" s="1">
        <f ca="1">SUMIFS(INDIRECT($F$1&amp;$F181&amp;":"&amp;$F181),INDIRECT($F$1&amp;dbP!$D$2&amp;":"&amp;dbP!$D$2),"&gt;="&amp;AE$6,INDIRECT($F$1&amp;dbP!$D$2&amp;":"&amp;dbP!$D$2),"&lt;="&amp;AE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F181" s="1">
        <f ca="1">SUMIFS(INDIRECT($F$1&amp;$F181&amp;":"&amp;$F181),INDIRECT($F$1&amp;dbP!$D$2&amp;":"&amp;dbP!$D$2),"&gt;="&amp;AF$6,INDIRECT($F$1&amp;dbP!$D$2&amp;":"&amp;dbP!$D$2),"&lt;="&amp;AF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G181" s="1">
        <f ca="1">SUMIFS(INDIRECT($F$1&amp;$F181&amp;":"&amp;$F181),INDIRECT($F$1&amp;dbP!$D$2&amp;":"&amp;dbP!$D$2),"&gt;="&amp;AG$6,INDIRECT($F$1&amp;dbP!$D$2&amp;":"&amp;dbP!$D$2),"&lt;="&amp;AG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H181" s="1">
        <f ca="1">SUMIFS(INDIRECT($F$1&amp;$F181&amp;":"&amp;$F181),INDIRECT($F$1&amp;dbP!$D$2&amp;":"&amp;dbP!$D$2),"&gt;="&amp;AH$6,INDIRECT($F$1&amp;dbP!$D$2&amp;":"&amp;dbP!$D$2),"&lt;="&amp;AH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I181" s="1">
        <f ca="1">SUMIFS(INDIRECT($F$1&amp;$F181&amp;":"&amp;$F181),INDIRECT($F$1&amp;dbP!$D$2&amp;":"&amp;dbP!$D$2),"&gt;="&amp;AI$6,INDIRECT($F$1&amp;dbP!$D$2&amp;":"&amp;dbP!$D$2),"&lt;="&amp;AI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J181" s="1">
        <f ca="1">SUMIFS(INDIRECT($F$1&amp;$F181&amp;":"&amp;$F181),INDIRECT($F$1&amp;dbP!$D$2&amp;":"&amp;dbP!$D$2),"&gt;="&amp;AJ$6,INDIRECT($F$1&amp;dbP!$D$2&amp;":"&amp;dbP!$D$2),"&lt;="&amp;AJ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K181" s="1">
        <f ca="1">SUMIFS(INDIRECT($F$1&amp;$F181&amp;":"&amp;$F181),INDIRECT($F$1&amp;dbP!$D$2&amp;":"&amp;dbP!$D$2),"&gt;="&amp;AK$6,INDIRECT($F$1&amp;dbP!$D$2&amp;":"&amp;dbP!$D$2),"&lt;="&amp;AK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L181" s="1">
        <f ca="1">SUMIFS(INDIRECT($F$1&amp;$F181&amp;":"&amp;$F181),INDIRECT($F$1&amp;dbP!$D$2&amp;":"&amp;dbP!$D$2),"&gt;="&amp;AL$6,INDIRECT($F$1&amp;dbP!$D$2&amp;":"&amp;dbP!$D$2),"&lt;="&amp;AL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M181" s="1">
        <f ca="1">SUMIFS(INDIRECT($F$1&amp;$F181&amp;":"&amp;$F181),INDIRECT($F$1&amp;dbP!$D$2&amp;":"&amp;dbP!$D$2),"&gt;="&amp;AM$6,INDIRECT($F$1&amp;dbP!$D$2&amp;":"&amp;dbP!$D$2),"&lt;="&amp;AM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N181" s="1">
        <f ca="1">SUMIFS(INDIRECT($F$1&amp;$F181&amp;":"&amp;$F181),INDIRECT($F$1&amp;dbP!$D$2&amp;":"&amp;dbP!$D$2),"&gt;="&amp;AN$6,INDIRECT($F$1&amp;dbP!$D$2&amp;":"&amp;dbP!$D$2),"&lt;="&amp;AN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O181" s="1">
        <f ca="1">SUMIFS(INDIRECT($F$1&amp;$F181&amp;":"&amp;$F181),INDIRECT($F$1&amp;dbP!$D$2&amp;":"&amp;dbP!$D$2),"&gt;="&amp;AO$6,INDIRECT($F$1&amp;dbP!$D$2&amp;":"&amp;dbP!$D$2),"&lt;="&amp;AO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P181" s="1">
        <f ca="1">SUMIFS(INDIRECT($F$1&amp;$F181&amp;":"&amp;$F181),INDIRECT($F$1&amp;dbP!$D$2&amp;":"&amp;dbP!$D$2),"&gt;="&amp;AP$6,INDIRECT($F$1&amp;dbP!$D$2&amp;":"&amp;dbP!$D$2),"&lt;="&amp;AP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Q181" s="1">
        <f ca="1">SUMIFS(INDIRECT($F$1&amp;$F181&amp;":"&amp;$F181),INDIRECT($F$1&amp;dbP!$D$2&amp;":"&amp;dbP!$D$2),"&gt;="&amp;AQ$6,INDIRECT($F$1&amp;dbP!$D$2&amp;":"&amp;dbP!$D$2),"&lt;="&amp;AQ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R181" s="1">
        <f ca="1">SUMIFS(INDIRECT($F$1&amp;$F181&amp;":"&amp;$F181),INDIRECT($F$1&amp;dbP!$D$2&amp;":"&amp;dbP!$D$2),"&gt;="&amp;AR$6,INDIRECT($F$1&amp;dbP!$D$2&amp;":"&amp;dbP!$D$2),"&lt;="&amp;AR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S181" s="1">
        <f ca="1">SUMIFS(INDIRECT($F$1&amp;$F181&amp;":"&amp;$F181),INDIRECT($F$1&amp;dbP!$D$2&amp;":"&amp;dbP!$D$2),"&gt;="&amp;AS$6,INDIRECT($F$1&amp;dbP!$D$2&amp;":"&amp;dbP!$D$2),"&lt;="&amp;AS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T181" s="1">
        <f ca="1">SUMIFS(INDIRECT($F$1&amp;$F181&amp;":"&amp;$F181),INDIRECT($F$1&amp;dbP!$D$2&amp;":"&amp;dbP!$D$2),"&gt;="&amp;AT$6,INDIRECT($F$1&amp;dbP!$D$2&amp;":"&amp;dbP!$D$2),"&lt;="&amp;AT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U181" s="1">
        <f ca="1">SUMIFS(INDIRECT($F$1&amp;$F181&amp;":"&amp;$F181),INDIRECT($F$1&amp;dbP!$D$2&amp;":"&amp;dbP!$D$2),"&gt;="&amp;AU$6,INDIRECT($F$1&amp;dbP!$D$2&amp;":"&amp;dbP!$D$2),"&lt;="&amp;AU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V181" s="1">
        <f ca="1">SUMIFS(INDIRECT($F$1&amp;$F181&amp;":"&amp;$F181),INDIRECT($F$1&amp;dbP!$D$2&amp;":"&amp;dbP!$D$2),"&gt;="&amp;AV$6,INDIRECT($F$1&amp;dbP!$D$2&amp;":"&amp;dbP!$D$2),"&lt;="&amp;AV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W181" s="1">
        <f ca="1">SUMIFS(INDIRECT($F$1&amp;$F181&amp;":"&amp;$F181),INDIRECT($F$1&amp;dbP!$D$2&amp;":"&amp;dbP!$D$2),"&gt;="&amp;AW$6,INDIRECT($F$1&amp;dbP!$D$2&amp;":"&amp;dbP!$D$2),"&lt;="&amp;AW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X181" s="1">
        <f ca="1">SUMIFS(INDIRECT($F$1&amp;$F181&amp;":"&amp;$F181),INDIRECT($F$1&amp;dbP!$D$2&amp;":"&amp;dbP!$D$2),"&gt;="&amp;AX$6,INDIRECT($F$1&amp;dbP!$D$2&amp;":"&amp;dbP!$D$2),"&lt;="&amp;AX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Y181" s="1">
        <f ca="1">SUMIFS(INDIRECT($F$1&amp;$F181&amp;":"&amp;$F181),INDIRECT($F$1&amp;dbP!$D$2&amp;":"&amp;dbP!$D$2),"&gt;="&amp;AY$6,INDIRECT($F$1&amp;dbP!$D$2&amp;":"&amp;dbP!$D$2),"&lt;="&amp;AY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Z181" s="1">
        <f ca="1">SUMIFS(INDIRECT($F$1&amp;$F181&amp;":"&amp;$F181),INDIRECT($F$1&amp;dbP!$D$2&amp;":"&amp;dbP!$D$2),"&gt;="&amp;AZ$6,INDIRECT($F$1&amp;dbP!$D$2&amp;":"&amp;dbP!$D$2),"&lt;="&amp;AZ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BA181" s="1">
        <f ca="1">SUMIFS(INDIRECT($F$1&amp;$F181&amp;":"&amp;$F181),INDIRECT($F$1&amp;dbP!$D$2&amp;":"&amp;dbP!$D$2),"&gt;="&amp;BA$6,INDIRECT($F$1&amp;dbP!$D$2&amp;":"&amp;dbP!$D$2),"&lt;="&amp;BA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BB181" s="1">
        <f ca="1">SUMIFS(INDIRECT($F$1&amp;$F181&amp;":"&amp;$F181),INDIRECT($F$1&amp;dbP!$D$2&amp;":"&amp;dbP!$D$2),"&gt;="&amp;BB$6,INDIRECT($F$1&amp;dbP!$D$2&amp;":"&amp;dbP!$D$2),"&lt;="&amp;BB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BC181" s="1">
        <f ca="1">SUMIFS(INDIRECT($F$1&amp;$F181&amp;":"&amp;$F181),INDIRECT($F$1&amp;dbP!$D$2&amp;":"&amp;dbP!$D$2),"&gt;="&amp;BC$6,INDIRECT($F$1&amp;dbP!$D$2&amp;":"&amp;dbP!$D$2),"&lt;="&amp;BC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BD181" s="1">
        <f ca="1">SUMIFS(INDIRECT($F$1&amp;$F181&amp;":"&amp;$F181),INDIRECT($F$1&amp;dbP!$D$2&amp;":"&amp;dbP!$D$2),"&gt;="&amp;BD$6,INDIRECT($F$1&amp;dbP!$D$2&amp;":"&amp;dbP!$D$2),"&lt;="&amp;BD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BE181" s="1">
        <f ca="1">SUMIFS(INDIRECT($F$1&amp;$F181&amp;":"&amp;$F181),INDIRECT($F$1&amp;dbP!$D$2&amp;":"&amp;dbP!$D$2),"&gt;="&amp;BE$6,INDIRECT($F$1&amp;dbP!$D$2&amp;":"&amp;dbP!$D$2),"&lt;="&amp;BE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</row>
    <row r="182" spans="2:57" x14ac:dyDescent="0.3">
      <c r="B182" s="1">
        <f>MAX(B$120:B181)+1</f>
        <v>67</v>
      </c>
      <c r="D182" s="1" t="str">
        <f ca="1">INDIRECT($B$1&amp;Items!T$2&amp;$B182)</f>
        <v>CF(-)</v>
      </c>
      <c r="F182" s="1" t="str">
        <f ca="1">INDIRECT($B$1&amp;Items!P$2&amp;$B182)</f>
        <v>AA</v>
      </c>
      <c r="H182" s="13" t="str">
        <f ca="1">INDIRECT($B$1&amp;Items!M$2&amp;$B182)</f>
        <v>Оплаты себестоимостных затрат</v>
      </c>
      <c r="I182" s="13" t="str">
        <f ca="1">IF(INDIRECT($B$1&amp;Items!N$2&amp;$B182)="",H182,INDIRECT($B$1&amp;Items!N$2&amp;$B182))</f>
        <v>Оплаты расходов этапа-4 бизнес-процесса</v>
      </c>
      <c r="J182" s="1" t="str">
        <f ca="1">IF(INDIRECT($B$1&amp;Items!O$2&amp;$B182)="",IF(H182&lt;&gt;I182,"  "&amp;I182,I182),"    "&amp;INDIRECT($B$1&amp;Items!O$2&amp;$B182))</f>
        <v xml:space="preserve">    Производственные затраты-35</v>
      </c>
      <c r="S182" s="1">
        <f ca="1">SUM($U182:INDIRECT(ADDRESS(ROW(),SUMIFS($1:$1,$5:$5,MAX($5:$5)))))</f>
        <v>374166</v>
      </c>
      <c r="V182" s="1">
        <f ca="1">SUMIFS(INDIRECT($F$1&amp;$F182&amp;":"&amp;$F182),INDIRECT($F$1&amp;dbP!$D$2&amp;":"&amp;dbP!$D$2),"&gt;="&amp;V$6,INDIRECT($F$1&amp;dbP!$D$2&amp;":"&amp;dbP!$D$2),"&lt;="&amp;V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W182" s="1">
        <f ca="1">SUMIFS(INDIRECT($F$1&amp;$F182&amp;":"&amp;$F182),INDIRECT($F$1&amp;dbP!$D$2&amp;":"&amp;dbP!$D$2),"&gt;="&amp;W$6,INDIRECT($F$1&amp;dbP!$D$2&amp;":"&amp;dbP!$D$2),"&lt;="&amp;W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X182" s="1">
        <f ca="1">SUMIFS(INDIRECT($F$1&amp;$F182&amp;":"&amp;$F182),INDIRECT($F$1&amp;dbP!$D$2&amp;":"&amp;dbP!$D$2),"&gt;="&amp;X$6,INDIRECT($F$1&amp;dbP!$D$2&amp;":"&amp;dbP!$D$2),"&lt;="&amp;X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Y182" s="1">
        <f ca="1">SUMIFS(INDIRECT($F$1&amp;$F182&amp;":"&amp;$F182),INDIRECT($F$1&amp;dbP!$D$2&amp;":"&amp;dbP!$D$2),"&gt;="&amp;Y$6,INDIRECT($F$1&amp;dbP!$D$2&amp;":"&amp;dbP!$D$2),"&lt;="&amp;Y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Z182" s="1">
        <f ca="1">SUMIFS(INDIRECT($F$1&amp;$F182&amp;":"&amp;$F182),INDIRECT($F$1&amp;dbP!$D$2&amp;":"&amp;dbP!$D$2),"&gt;="&amp;Z$6,INDIRECT($F$1&amp;dbP!$D$2&amp;":"&amp;dbP!$D$2),"&lt;="&amp;Z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A182" s="1">
        <f ca="1">SUMIFS(INDIRECT($F$1&amp;$F182&amp;":"&amp;$F182),INDIRECT($F$1&amp;dbP!$D$2&amp;":"&amp;dbP!$D$2),"&gt;="&amp;AA$6,INDIRECT($F$1&amp;dbP!$D$2&amp;":"&amp;dbP!$D$2),"&lt;="&amp;AA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B182" s="1">
        <f ca="1">SUMIFS(INDIRECT($F$1&amp;$F182&amp;":"&amp;$F182),INDIRECT($F$1&amp;dbP!$D$2&amp;":"&amp;dbP!$D$2),"&gt;="&amp;AB$6,INDIRECT($F$1&amp;dbP!$D$2&amp;":"&amp;dbP!$D$2),"&lt;="&amp;AB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374166</v>
      </c>
      <c r="AC182" s="1">
        <f ca="1">SUMIFS(INDIRECT($F$1&amp;$F182&amp;":"&amp;$F182),INDIRECT($F$1&amp;dbP!$D$2&amp;":"&amp;dbP!$D$2),"&gt;="&amp;AC$6,INDIRECT($F$1&amp;dbP!$D$2&amp;":"&amp;dbP!$D$2),"&lt;="&amp;AC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D182" s="1">
        <f ca="1">SUMIFS(INDIRECT($F$1&amp;$F182&amp;":"&amp;$F182),INDIRECT($F$1&amp;dbP!$D$2&amp;":"&amp;dbP!$D$2),"&gt;="&amp;AD$6,INDIRECT($F$1&amp;dbP!$D$2&amp;":"&amp;dbP!$D$2),"&lt;="&amp;AD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E182" s="1">
        <f ca="1">SUMIFS(INDIRECT($F$1&amp;$F182&amp;":"&amp;$F182),INDIRECT($F$1&amp;dbP!$D$2&amp;":"&amp;dbP!$D$2),"&gt;="&amp;AE$6,INDIRECT($F$1&amp;dbP!$D$2&amp;":"&amp;dbP!$D$2),"&lt;="&amp;AE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F182" s="1">
        <f ca="1">SUMIFS(INDIRECT($F$1&amp;$F182&amp;":"&amp;$F182),INDIRECT($F$1&amp;dbP!$D$2&amp;":"&amp;dbP!$D$2),"&gt;="&amp;AF$6,INDIRECT($F$1&amp;dbP!$D$2&amp;":"&amp;dbP!$D$2),"&lt;="&amp;AF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G182" s="1">
        <f ca="1">SUMIFS(INDIRECT($F$1&amp;$F182&amp;":"&amp;$F182),INDIRECT($F$1&amp;dbP!$D$2&amp;":"&amp;dbP!$D$2),"&gt;="&amp;AG$6,INDIRECT($F$1&amp;dbP!$D$2&amp;":"&amp;dbP!$D$2),"&lt;="&amp;AG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H182" s="1">
        <f ca="1">SUMIFS(INDIRECT($F$1&amp;$F182&amp;":"&amp;$F182),INDIRECT($F$1&amp;dbP!$D$2&amp;":"&amp;dbP!$D$2),"&gt;="&amp;AH$6,INDIRECT($F$1&amp;dbP!$D$2&amp;":"&amp;dbP!$D$2),"&lt;="&amp;AH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I182" s="1">
        <f ca="1">SUMIFS(INDIRECT($F$1&amp;$F182&amp;":"&amp;$F182),INDIRECT($F$1&amp;dbP!$D$2&amp;":"&amp;dbP!$D$2),"&gt;="&amp;AI$6,INDIRECT($F$1&amp;dbP!$D$2&amp;":"&amp;dbP!$D$2),"&lt;="&amp;AI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J182" s="1">
        <f ca="1">SUMIFS(INDIRECT($F$1&amp;$F182&amp;":"&amp;$F182),INDIRECT($F$1&amp;dbP!$D$2&amp;":"&amp;dbP!$D$2),"&gt;="&amp;AJ$6,INDIRECT($F$1&amp;dbP!$D$2&amp;":"&amp;dbP!$D$2),"&lt;="&amp;AJ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K182" s="1">
        <f ca="1">SUMIFS(INDIRECT($F$1&amp;$F182&amp;":"&amp;$F182),INDIRECT($F$1&amp;dbP!$D$2&amp;":"&amp;dbP!$D$2),"&gt;="&amp;AK$6,INDIRECT($F$1&amp;dbP!$D$2&amp;":"&amp;dbP!$D$2),"&lt;="&amp;AK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L182" s="1">
        <f ca="1">SUMIFS(INDIRECT($F$1&amp;$F182&amp;":"&amp;$F182),INDIRECT($F$1&amp;dbP!$D$2&amp;":"&amp;dbP!$D$2),"&gt;="&amp;AL$6,INDIRECT($F$1&amp;dbP!$D$2&amp;":"&amp;dbP!$D$2),"&lt;="&amp;AL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M182" s="1">
        <f ca="1">SUMIFS(INDIRECT($F$1&amp;$F182&amp;":"&amp;$F182),INDIRECT($F$1&amp;dbP!$D$2&amp;":"&amp;dbP!$D$2),"&gt;="&amp;AM$6,INDIRECT($F$1&amp;dbP!$D$2&amp;":"&amp;dbP!$D$2),"&lt;="&amp;AM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N182" s="1">
        <f ca="1">SUMIFS(INDIRECT($F$1&amp;$F182&amp;":"&amp;$F182),INDIRECT($F$1&amp;dbP!$D$2&amp;":"&amp;dbP!$D$2),"&gt;="&amp;AN$6,INDIRECT($F$1&amp;dbP!$D$2&amp;":"&amp;dbP!$D$2),"&lt;="&amp;AN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O182" s="1">
        <f ca="1">SUMIFS(INDIRECT($F$1&amp;$F182&amp;":"&amp;$F182),INDIRECT($F$1&amp;dbP!$D$2&amp;":"&amp;dbP!$D$2),"&gt;="&amp;AO$6,INDIRECT($F$1&amp;dbP!$D$2&amp;":"&amp;dbP!$D$2),"&lt;="&amp;AO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P182" s="1">
        <f ca="1">SUMIFS(INDIRECT($F$1&amp;$F182&amp;":"&amp;$F182),INDIRECT($F$1&amp;dbP!$D$2&amp;":"&amp;dbP!$D$2),"&gt;="&amp;AP$6,INDIRECT($F$1&amp;dbP!$D$2&amp;":"&amp;dbP!$D$2),"&lt;="&amp;AP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Q182" s="1">
        <f ca="1">SUMIFS(INDIRECT($F$1&amp;$F182&amp;":"&amp;$F182),INDIRECT($F$1&amp;dbP!$D$2&amp;":"&amp;dbP!$D$2),"&gt;="&amp;AQ$6,INDIRECT($F$1&amp;dbP!$D$2&amp;":"&amp;dbP!$D$2),"&lt;="&amp;AQ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R182" s="1">
        <f ca="1">SUMIFS(INDIRECT($F$1&amp;$F182&amp;":"&amp;$F182),INDIRECT($F$1&amp;dbP!$D$2&amp;":"&amp;dbP!$D$2),"&gt;="&amp;AR$6,INDIRECT($F$1&amp;dbP!$D$2&amp;":"&amp;dbP!$D$2),"&lt;="&amp;AR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S182" s="1">
        <f ca="1">SUMIFS(INDIRECT($F$1&amp;$F182&amp;":"&amp;$F182),INDIRECT($F$1&amp;dbP!$D$2&amp;":"&amp;dbP!$D$2),"&gt;="&amp;AS$6,INDIRECT($F$1&amp;dbP!$D$2&amp;":"&amp;dbP!$D$2),"&lt;="&amp;AS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T182" s="1">
        <f ca="1">SUMIFS(INDIRECT($F$1&amp;$F182&amp;":"&amp;$F182),INDIRECT($F$1&amp;dbP!$D$2&amp;":"&amp;dbP!$D$2),"&gt;="&amp;AT$6,INDIRECT($F$1&amp;dbP!$D$2&amp;":"&amp;dbP!$D$2),"&lt;="&amp;AT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U182" s="1">
        <f ca="1">SUMIFS(INDIRECT($F$1&amp;$F182&amp;":"&amp;$F182),INDIRECT($F$1&amp;dbP!$D$2&amp;":"&amp;dbP!$D$2),"&gt;="&amp;AU$6,INDIRECT($F$1&amp;dbP!$D$2&amp;":"&amp;dbP!$D$2),"&lt;="&amp;AU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V182" s="1">
        <f ca="1">SUMIFS(INDIRECT($F$1&amp;$F182&amp;":"&amp;$F182),INDIRECT($F$1&amp;dbP!$D$2&amp;":"&amp;dbP!$D$2),"&gt;="&amp;AV$6,INDIRECT($F$1&amp;dbP!$D$2&amp;":"&amp;dbP!$D$2),"&lt;="&amp;AV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W182" s="1">
        <f ca="1">SUMIFS(INDIRECT($F$1&amp;$F182&amp;":"&amp;$F182),INDIRECT($F$1&amp;dbP!$D$2&amp;":"&amp;dbP!$D$2),"&gt;="&amp;AW$6,INDIRECT($F$1&amp;dbP!$D$2&amp;":"&amp;dbP!$D$2),"&lt;="&amp;AW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X182" s="1">
        <f ca="1">SUMIFS(INDIRECT($F$1&amp;$F182&amp;":"&amp;$F182),INDIRECT($F$1&amp;dbP!$D$2&amp;":"&amp;dbP!$D$2),"&gt;="&amp;AX$6,INDIRECT($F$1&amp;dbP!$D$2&amp;":"&amp;dbP!$D$2),"&lt;="&amp;AX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Y182" s="1">
        <f ca="1">SUMIFS(INDIRECT($F$1&amp;$F182&amp;":"&amp;$F182),INDIRECT($F$1&amp;dbP!$D$2&amp;":"&amp;dbP!$D$2),"&gt;="&amp;AY$6,INDIRECT($F$1&amp;dbP!$D$2&amp;":"&amp;dbP!$D$2),"&lt;="&amp;AY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Z182" s="1">
        <f ca="1">SUMIFS(INDIRECT($F$1&amp;$F182&amp;":"&amp;$F182),INDIRECT($F$1&amp;dbP!$D$2&amp;":"&amp;dbP!$D$2),"&gt;="&amp;AZ$6,INDIRECT($F$1&amp;dbP!$D$2&amp;":"&amp;dbP!$D$2),"&lt;="&amp;AZ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BA182" s="1">
        <f ca="1">SUMIFS(INDIRECT($F$1&amp;$F182&amp;":"&amp;$F182),INDIRECT($F$1&amp;dbP!$D$2&amp;":"&amp;dbP!$D$2),"&gt;="&amp;BA$6,INDIRECT($F$1&amp;dbP!$D$2&amp;":"&amp;dbP!$D$2),"&lt;="&amp;BA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BB182" s="1">
        <f ca="1">SUMIFS(INDIRECT($F$1&amp;$F182&amp;":"&amp;$F182),INDIRECT($F$1&amp;dbP!$D$2&amp;":"&amp;dbP!$D$2),"&gt;="&amp;BB$6,INDIRECT($F$1&amp;dbP!$D$2&amp;":"&amp;dbP!$D$2),"&lt;="&amp;BB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BC182" s="1">
        <f ca="1">SUMIFS(INDIRECT($F$1&amp;$F182&amp;":"&amp;$F182),INDIRECT($F$1&amp;dbP!$D$2&amp;":"&amp;dbP!$D$2),"&gt;="&amp;BC$6,INDIRECT($F$1&amp;dbP!$D$2&amp;":"&amp;dbP!$D$2),"&lt;="&amp;BC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BD182" s="1">
        <f ca="1">SUMIFS(INDIRECT($F$1&amp;$F182&amp;":"&amp;$F182),INDIRECT($F$1&amp;dbP!$D$2&amp;":"&amp;dbP!$D$2),"&gt;="&amp;BD$6,INDIRECT($F$1&amp;dbP!$D$2&amp;":"&amp;dbP!$D$2),"&lt;="&amp;BD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BE182" s="1">
        <f ca="1">SUMIFS(INDIRECT($F$1&amp;$F182&amp;":"&amp;$F182),INDIRECT($F$1&amp;dbP!$D$2&amp;":"&amp;dbP!$D$2),"&gt;="&amp;BE$6,INDIRECT($F$1&amp;dbP!$D$2&amp;":"&amp;dbP!$D$2),"&lt;="&amp;BE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</row>
    <row r="183" spans="2:57" x14ac:dyDescent="0.3">
      <c r="B183" s="1">
        <f>MAX(B$120:B182)+1</f>
        <v>68</v>
      </c>
      <c r="D183" s="1" t="str">
        <f ca="1">INDIRECT($B$1&amp;Items!T$2&amp;$B183)</f>
        <v>CF(-)</v>
      </c>
      <c r="F183" s="1" t="str">
        <f ca="1">INDIRECT($B$1&amp;Items!P$2&amp;$B183)</f>
        <v>AA</v>
      </c>
      <c r="H183" s="13" t="str">
        <f ca="1">INDIRECT($B$1&amp;Items!M$2&amp;$B183)</f>
        <v>Оплаты себестоимостных затрат</v>
      </c>
      <c r="I183" s="13" t="str">
        <f ca="1">IF(INDIRECT($B$1&amp;Items!N$2&amp;$B183)="",H183,INDIRECT($B$1&amp;Items!N$2&amp;$B183))</f>
        <v>Оплаты расходов этапа-4 бизнес-процесса</v>
      </c>
      <c r="J183" s="1" t="str">
        <f ca="1">IF(INDIRECT($B$1&amp;Items!O$2&amp;$B183)="",IF(H183&lt;&gt;I183,"  "&amp;I183,I183),"    "&amp;INDIRECT($B$1&amp;Items!O$2&amp;$B183))</f>
        <v xml:space="preserve">    Производственные затраты-36</v>
      </c>
      <c r="S183" s="1">
        <f ca="1">SUM($U183:INDIRECT(ADDRESS(ROW(),SUMIFS($1:$1,$5:$5,MAX($5:$5)))))</f>
        <v>0</v>
      </c>
      <c r="V183" s="1">
        <f ca="1">SUMIFS(INDIRECT($F$1&amp;$F183&amp;":"&amp;$F183),INDIRECT($F$1&amp;dbP!$D$2&amp;":"&amp;dbP!$D$2),"&gt;="&amp;V$6,INDIRECT($F$1&amp;dbP!$D$2&amp;":"&amp;dbP!$D$2),"&lt;="&amp;V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W183" s="1">
        <f ca="1">SUMIFS(INDIRECT($F$1&amp;$F183&amp;":"&amp;$F183),INDIRECT($F$1&amp;dbP!$D$2&amp;":"&amp;dbP!$D$2),"&gt;="&amp;W$6,INDIRECT($F$1&amp;dbP!$D$2&amp;":"&amp;dbP!$D$2),"&lt;="&amp;W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X183" s="1">
        <f ca="1">SUMIFS(INDIRECT($F$1&amp;$F183&amp;":"&amp;$F183),INDIRECT($F$1&amp;dbP!$D$2&amp;":"&amp;dbP!$D$2),"&gt;="&amp;X$6,INDIRECT($F$1&amp;dbP!$D$2&amp;":"&amp;dbP!$D$2),"&lt;="&amp;X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Y183" s="1">
        <f ca="1">SUMIFS(INDIRECT($F$1&amp;$F183&amp;":"&amp;$F183),INDIRECT($F$1&amp;dbP!$D$2&amp;":"&amp;dbP!$D$2),"&gt;="&amp;Y$6,INDIRECT($F$1&amp;dbP!$D$2&amp;":"&amp;dbP!$D$2),"&lt;="&amp;Y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Z183" s="1">
        <f ca="1">SUMIFS(INDIRECT($F$1&amp;$F183&amp;":"&amp;$F183),INDIRECT($F$1&amp;dbP!$D$2&amp;":"&amp;dbP!$D$2),"&gt;="&amp;Z$6,INDIRECT($F$1&amp;dbP!$D$2&amp;":"&amp;dbP!$D$2),"&lt;="&amp;Z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A183" s="1">
        <f ca="1">SUMIFS(INDIRECT($F$1&amp;$F183&amp;":"&amp;$F183),INDIRECT($F$1&amp;dbP!$D$2&amp;":"&amp;dbP!$D$2),"&gt;="&amp;AA$6,INDIRECT($F$1&amp;dbP!$D$2&amp;":"&amp;dbP!$D$2),"&lt;="&amp;AA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B183" s="1">
        <f ca="1">SUMIFS(INDIRECT($F$1&amp;$F183&amp;":"&amp;$F183),INDIRECT($F$1&amp;dbP!$D$2&amp;":"&amp;dbP!$D$2),"&gt;="&amp;AB$6,INDIRECT($F$1&amp;dbP!$D$2&amp;":"&amp;dbP!$D$2),"&lt;="&amp;AB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C183" s="1">
        <f ca="1">SUMIFS(INDIRECT($F$1&amp;$F183&amp;":"&amp;$F183),INDIRECT($F$1&amp;dbP!$D$2&amp;":"&amp;dbP!$D$2),"&gt;="&amp;AC$6,INDIRECT($F$1&amp;dbP!$D$2&amp;":"&amp;dbP!$D$2),"&lt;="&amp;AC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D183" s="1">
        <f ca="1">SUMIFS(INDIRECT($F$1&amp;$F183&amp;":"&amp;$F183),INDIRECT($F$1&amp;dbP!$D$2&amp;":"&amp;dbP!$D$2),"&gt;="&amp;AD$6,INDIRECT($F$1&amp;dbP!$D$2&amp;":"&amp;dbP!$D$2),"&lt;="&amp;AD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E183" s="1">
        <f ca="1">SUMIFS(INDIRECT($F$1&amp;$F183&amp;":"&amp;$F183),INDIRECT($F$1&amp;dbP!$D$2&amp;":"&amp;dbP!$D$2),"&gt;="&amp;AE$6,INDIRECT($F$1&amp;dbP!$D$2&amp;":"&amp;dbP!$D$2),"&lt;="&amp;AE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F183" s="1">
        <f ca="1">SUMIFS(INDIRECT($F$1&amp;$F183&amp;":"&amp;$F183),INDIRECT($F$1&amp;dbP!$D$2&amp;":"&amp;dbP!$D$2),"&gt;="&amp;AF$6,INDIRECT($F$1&amp;dbP!$D$2&amp;":"&amp;dbP!$D$2),"&lt;="&amp;AF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G183" s="1">
        <f ca="1">SUMIFS(INDIRECT($F$1&amp;$F183&amp;":"&amp;$F183),INDIRECT($F$1&amp;dbP!$D$2&amp;":"&amp;dbP!$D$2),"&gt;="&amp;AG$6,INDIRECT($F$1&amp;dbP!$D$2&amp;":"&amp;dbP!$D$2),"&lt;="&amp;AG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H183" s="1">
        <f ca="1">SUMIFS(INDIRECT($F$1&amp;$F183&amp;":"&amp;$F183),INDIRECT($F$1&amp;dbP!$D$2&amp;":"&amp;dbP!$D$2),"&gt;="&amp;AH$6,INDIRECT($F$1&amp;dbP!$D$2&amp;":"&amp;dbP!$D$2),"&lt;="&amp;AH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I183" s="1">
        <f ca="1">SUMIFS(INDIRECT($F$1&amp;$F183&amp;":"&amp;$F183),INDIRECT($F$1&amp;dbP!$D$2&amp;":"&amp;dbP!$D$2),"&gt;="&amp;AI$6,INDIRECT($F$1&amp;dbP!$D$2&amp;":"&amp;dbP!$D$2),"&lt;="&amp;AI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J183" s="1">
        <f ca="1">SUMIFS(INDIRECT($F$1&amp;$F183&amp;":"&amp;$F183),INDIRECT($F$1&amp;dbP!$D$2&amp;":"&amp;dbP!$D$2),"&gt;="&amp;AJ$6,INDIRECT($F$1&amp;dbP!$D$2&amp;":"&amp;dbP!$D$2),"&lt;="&amp;AJ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K183" s="1">
        <f ca="1">SUMIFS(INDIRECT($F$1&amp;$F183&amp;":"&amp;$F183),INDIRECT($F$1&amp;dbP!$D$2&amp;":"&amp;dbP!$D$2),"&gt;="&amp;AK$6,INDIRECT($F$1&amp;dbP!$D$2&amp;":"&amp;dbP!$D$2),"&lt;="&amp;AK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L183" s="1">
        <f ca="1">SUMIFS(INDIRECT($F$1&amp;$F183&amp;":"&amp;$F183),INDIRECT($F$1&amp;dbP!$D$2&amp;":"&amp;dbP!$D$2),"&gt;="&amp;AL$6,INDIRECT($F$1&amp;dbP!$D$2&amp;":"&amp;dbP!$D$2),"&lt;="&amp;AL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M183" s="1">
        <f ca="1">SUMIFS(INDIRECT($F$1&amp;$F183&amp;":"&amp;$F183),INDIRECT($F$1&amp;dbP!$D$2&amp;":"&amp;dbP!$D$2),"&gt;="&amp;AM$6,INDIRECT($F$1&amp;dbP!$D$2&amp;":"&amp;dbP!$D$2),"&lt;="&amp;AM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N183" s="1">
        <f ca="1">SUMIFS(INDIRECT($F$1&amp;$F183&amp;":"&amp;$F183),INDIRECT($F$1&amp;dbP!$D$2&amp;":"&amp;dbP!$D$2),"&gt;="&amp;AN$6,INDIRECT($F$1&amp;dbP!$D$2&amp;":"&amp;dbP!$D$2),"&lt;="&amp;AN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O183" s="1">
        <f ca="1">SUMIFS(INDIRECT($F$1&amp;$F183&amp;":"&amp;$F183),INDIRECT($F$1&amp;dbP!$D$2&amp;":"&amp;dbP!$D$2),"&gt;="&amp;AO$6,INDIRECT($F$1&amp;dbP!$D$2&amp;":"&amp;dbP!$D$2),"&lt;="&amp;AO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P183" s="1">
        <f ca="1">SUMIFS(INDIRECT($F$1&amp;$F183&amp;":"&amp;$F183),INDIRECT($F$1&amp;dbP!$D$2&amp;":"&amp;dbP!$D$2),"&gt;="&amp;AP$6,INDIRECT($F$1&amp;dbP!$D$2&amp;":"&amp;dbP!$D$2),"&lt;="&amp;AP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Q183" s="1">
        <f ca="1">SUMIFS(INDIRECT($F$1&amp;$F183&amp;":"&amp;$F183),INDIRECT($F$1&amp;dbP!$D$2&amp;":"&amp;dbP!$D$2),"&gt;="&amp;AQ$6,INDIRECT($F$1&amp;dbP!$D$2&amp;":"&amp;dbP!$D$2),"&lt;="&amp;AQ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R183" s="1">
        <f ca="1">SUMIFS(INDIRECT($F$1&amp;$F183&amp;":"&amp;$F183),INDIRECT($F$1&amp;dbP!$D$2&amp;":"&amp;dbP!$D$2),"&gt;="&amp;AR$6,INDIRECT($F$1&amp;dbP!$D$2&amp;":"&amp;dbP!$D$2),"&lt;="&amp;AR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S183" s="1">
        <f ca="1">SUMIFS(INDIRECT($F$1&amp;$F183&amp;":"&amp;$F183),INDIRECT($F$1&amp;dbP!$D$2&amp;":"&amp;dbP!$D$2),"&gt;="&amp;AS$6,INDIRECT($F$1&amp;dbP!$D$2&amp;":"&amp;dbP!$D$2),"&lt;="&amp;AS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T183" s="1">
        <f ca="1">SUMIFS(INDIRECT($F$1&amp;$F183&amp;":"&amp;$F183),INDIRECT($F$1&amp;dbP!$D$2&amp;":"&amp;dbP!$D$2),"&gt;="&amp;AT$6,INDIRECT($F$1&amp;dbP!$D$2&amp;":"&amp;dbP!$D$2),"&lt;="&amp;AT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U183" s="1">
        <f ca="1">SUMIFS(INDIRECT($F$1&amp;$F183&amp;":"&amp;$F183),INDIRECT($F$1&amp;dbP!$D$2&amp;":"&amp;dbP!$D$2),"&gt;="&amp;AU$6,INDIRECT($F$1&amp;dbP!$D$2&amp;":"&amp;dbP!$D$2),"&lt;="&amp;AU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V183" s="1">
        <f ca="1">SUMIFS(INDIRECT($F$1&amp;$F183&amp;":"&amp;$F183),INDIRECT($F$1&amp;dbP!$D$2&amp;":"&amp;dbP!$D$2),"&gt;="&amp;AV$6,INDIRECT($F$1&amp;dbP!$D$2&amp;":"&amp;dbP!$D$2),"&lt;="&amp;AV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W183" s="1">
        <f ca="1">SUMIFS(INDIRECT($F$1&amp;$F183&amp;":"&amp;$F183),INDIRECT($F$1&amp;dbP!$D$2&amp;":"&amp;dbP!$D$2),"&gt;="&amp;AW$6,INDIRECT($F$1&amp;dbP!$D$2&amp;":"&amp;dbP!$D$2),"&lt;="&amp;AW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X183" s="1">
        <f ca="1">SUMIFS(INDIRECT($F$1&amp;$F183&amp;":"&amp;$F183),INDIRECT($F$1&amp;dbP!$D$2&amp;":"&amp;dbP!$D$2),"&gt;="&amp;AX$6,INDIRECT($F$1&amp;dbP!$D$2&amp;":"&amp;dbP!$D$2),"&lt;="&amp;AX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Y183" s="1">
        <f ca="1">SUMIFS(INDIRECT($F$1&amp;$F183&amp;":"&amp;$F183),INDIRECT($F$1&amp;dbP!$D$2&amp;":"&amp;dbP!$D$2),"&gt;="&amp;AY$6,INDIRECT($F$1&amp;dbP!$D$2&amp;":"&amp;dbP!$D$2),"&lt;="&amp;AY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Z183" s="1">
        <f ca="1">SUMIFS(INDIRECT($F$1&amp;$F183&amp;":"&amp;$F183),INDIRECT($F$1&amp;dbP!$D$2&amp;":"&amp;dbP!$D$2),"&gt;="&amp;AZ$6,INDIRECT($F$1&amp;dbP!$D$2&amp;":"&amp;dbP!$D$2),"&lt;="&amp;AZ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BA183" s="1">
        <f ca="1">SUMIFS(INDIRECT($F$1&amp;$F183&amp;":"&amp;$F183),INDIRECT($F$1&amp;dbP!$D$2&amp;":"&amp;dbP!$D$2),"&gt;="&amp;BA$6,INDIRECT($F$1&amp;dbP!$D$2&amp;":"&amp;dbP!$D$2),"&lt;="&amp;BA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BB183" s="1">
        <f ca="1">SUMIFS(INDIRECT($F$1&amp;$F183&amp;":"&amp;$F183),INDIRECT($F$1&amp;dbP!$D$2&amp;":"&amp;dbP!$D$2),"&gt;="&amp;BB$6,INDIRECT($F$1&amp;dbP!$D$2&amp;":"&amp;dbP!$D$2),"&lt;="&amp;BB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BC183" s="1">
        <f ca="1">SUMIFS(INDIRECT($F$1&amp;$F183&amp;":"&amp;$F183),INDIRECT($F$1&amp;dbP!$D$2&amp;":"&amp;dbP!$D$2),"&gt;="&amp;BC$6,INDIRECT($F$1&amp;dbP!$D$2&amp;":"&amp;dbP!$D$2),"&lt;="&amp;BC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BD183" s="1">
        <f ca="1">SUMIFS(INDIRECT($F$1&amp;$F183&amp;":"&amp;$F183),INDIRECT($F$1&amp;dbP!$D$2&amp;":"&amp;dbP!$D$2),"&gt;="&amp;BD$6,INDIRECT($F$1&amp;dbP!$D$2&amp;":"&amp;dbP!$D$2),"&lt;="&amp;BD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BE183" s="1">
        <f ca="1">SUMIFS(INDIRECT($F$1&amp;$F183&amp;":"&amp;$F183),INDIRECT($F$1&amp;dbP!$D$2&amp;":"&amp;dbP!$D$2),"&gt;="&amp;BE$6,INDIRECT($F$1&amp;dbP!$D$2&amp;":"&amp;dbP!$D$2),"&lt;="&amp;BE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</row>
    <row r="184" spans="2:57" x14ac:dyDescent="0.3">
      <c r="B184" s="1">
        <f>MAX(B$120:B183)+1</f>
        <v>69</v>
      </c>
      <c r="D184" s="1" t="str">
        <f ca="1">INDIRECT($B$1&amp;Items!T$2&amp;$B184)</f>
        <v>CF(-)</v>
      </c>
      <c r="F184" s="1" t="str">
        <f ca="1">INDIRECT($B$1&amp;Items!P$2&amp;$B184)</f>
        <v>AA</v>
      </c>
      <c r="H184" s="13" t="str">
        <f ca="1">INDIRECT($B$1&amp;Items!M$2&amp;$B184)</f>
        <v>Оплаты себестоимостных затрат</v>
      </c>
      <c r="I184" s="13" t="str">
        <f ca="1">IF(INDIRECT($B$1&amp;Items!N$2&amp;$B184)="",H184,INDIRECT($B$1&amp;Items!N$2&amp;$B184))</f>
        <v>Оплаты расходов этапа-4 бизнес-процесса</v>
      </c>
      <c r="J184" s="1" t="str">
        <f ca="1">IF(INDIRECT($B$1&amp;Items!O$2&amp;$B184)="",IF(H184&lt;&gt;I184,"  "&amp;I184,I184),"    "&amp;INDIRECT($B$1&amp;Items!O$2&amp;$B184))</f>
        <v xml:space="preserve">    Производственные затраты-37</v>
      </c>
      <c r="S184" s="1">
        <f ca="1">SUM($U184:INDIRECT(ADDRESS(ROW(),SUMIFS($1:$1,$5:$5,MAX($5:$5)))))</f>
        <v>804698.94000000006</v>
      </c>
      <c r="V184" s="1">
        <f ca="1">SUMIFS(INDIRECT($F$1&amp;$F184&amp;":"&amp;$F184),INDIRECT($F$1&amp;dbP!$D$2&amp;":"&amp;dbP!$D$2),"&gt;="&amp;V$6,INDIRECT($F$1&amp;dbP!$D$2&amp;":"&amp;dbP!$D$2),"&lt;="&amp;V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W184" s="1">
        <f ca="1">SUMIFS(INDIRECT($F$1&amp;$F184&amp;":"&amp;$F184),INDIRECT($F$1&amp;dbP!$D$2&amp;":"&amp;dbP!$D$2),"&gt;="&amp;W$6,INDIRECT($F$1&amp;dbP!$D$2&amp;":"&amp;dbP!$D$2),"&lt;="&amp;W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X184" s="1">
        <f ca="1">SUMIFS(INDIRECT($F$1&amp;$F184&amp;":"&amp;$F184),INDIRECT($F$1&amp;dbP!$D$2&amp;":"&amp;dbP!$D$2),"&gt;="&amp;X$6,INDIRECT($F$1&amp;dbP!$D$2&amp;":"&amp;dbP!$D$2),"&lt;="&amp;X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Y184" s="1">
        <f ca="1">SUMIFS(INDIRECT($F$1&amp;$F184&amp;":"&amp;$F184),INDIRECT($F$1&amp;dbP!$D$2&amp;":"&amp;dbP!$D$2),"&gt;="&amp;Y$6,INDIRECT($F$1&amp;dbP!$D$2&amp;":"&amp;dbP!$D$2),"&lt;="&amp;Y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Z184" s="1">
        <f ca="1">SUMIFS(INDIRECT($F$1&amp;$F184&amp;":"&amp;$F184),INDIRECT($F$1&amp;dbP!$D$2&amp;":"&amp;dbP!$D$2),"&gt;="&amp;Z$6,INDIRECT($F$1&amp;dbP!$D$2&amp;":"&amp;dbP!$D$2),"&lt;="&amp;Z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804698.94000000006</v>
      </c>
      <c r="AA184" s="1">
        <f ca="1">SUMIFS(INDIRECT($F$1&amp;$F184&amp;":"&amp;$F184),INDIRECT($F$1&amp;dbP!$D$2&amp;":"&amp;dbP!$D$2),"&gt;="&amp;AA$6,INDIRECT($F$1&amp;dbP!$D$2&amp;":"&amp;dbP!$D$2),"&lt;="&amp;AA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B184" s="1">
        <f ca="1">SUMIFS(INDIRECT($F$1&amp;$F184&amp;":"&amp;$F184),INDIRECT($F$1&amp;dbP!$D$2&amp;":"&amp;dbP!$D$2),"&gt;="&amp;AB$6,INDIRECT($F$1&amp;dbP!$D$2&amp;":"&amp;dbP!$D$2),"&lt;="&amp;AB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C184" s="1">
        <f ca="1">SUMIFS(INDIRECT($F$1&amp;$F184&amp;":"&amp;$F184),INDIRECT($F$1&amp;dbP!$D$2&amp;":"&amp;dbP!$D$2),"&gt;="&amp;AC$6,INDIRECT($F$1&amp;dbP!$D$2&amp;":"&amp;dbP!$D$2),"&lt;="&amp;AC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D184" s="1">
        <f ca="1">SUMIFS(INDIRECT($F$1&amp;$F184&amp;":"&amp;$F184),INDIRECT($F$1&amp;dbP!$D$2&amp;":"&amp;dbP!$D$2),"&gt;="&amp;AD$6,INDIRECT($F$1&amp;dbP!$D$2&amp;":"&amp;dbP!$D$2),"&lt;="&amp;AD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E184" s="1">
        <f ca="1">SUMIFS(INDIRECT($F$1&amp;$F184&amp;":"&amp;$F184),INDIRECT($F$1&amp;dbP!$D$2&amp;":"&amp;dbP!$D$2),"&gt;="&amp;AE$6,INDIRECT($F$1&amp;dbP!$D$2&amp;":"&amp;dbP!$D$2),"&lt;="&amp;AE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F184" s="1">
        <f ca="1">SUMIFS(INDIRECT($F$1&amp;$F184&amp;":"&amp;$F184),INDIRECT($F$1&amp;dbP!$D$2&amp;":"&amp;dbP!$D$2),"&gt;="&amp;AF$6,INDIRECT($F$1&amp;dbP!$D$2&amp;":"&amp;dbP!$D$2),"&lt;="&amp;AF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G184" s="1">
        <f ca="1">SUMIFS(INDIRECT($F$1&amp;$F184&amp;":"&amp;$F184),INDIRECT($F$1&amp;dbP!$D$2&amp;":"&amp;dbP!$D$2),"&gt;="&amp;AG$6,INDIRECT($F$1&amp;dbP!$D$2&amp;":"&amp;dbP!$D$2),"&lt;="&amp;AG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H184" s="1">
        <f ca="1">SUMIFS(INDIRECT($F$1&amp;$F184&amp;":"&amp;$F184),INDIRECT($F$1&amp;dbP!$D$2&amp;":"&amp;dbP!$D$2),"&gt;="&amp;AH$6,INDIRECT($F$1&amp;dbP!$D$2&amp;":"&amp;dbP!$D$2),"&lt;="&amp;AH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I184" s="1">
        <f ca="1">SUMIFS(INDIRECT($F$1&amp;$F184&amp;":"&amp;$F184),INDIRECT($F$1&amp;dbP!$D$2&amp;":"&amp;dbP!$D$2),"&gt;="&amp;AI$6,INDIRECT($F$1&amp;dbP!$D$2&amp;":"&amp;dbP!$D$2),"&lt;="&amp;AI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J184" s="1">
        <f ca="1">SUMIFS(INDIRECT($F$1&amp;$F184&amp;":"&amp;$F184),INDIRECT($F$1&amp;dbP!$D$2&amp;":"&amp;dbP!$D$2),"&gt;="&amp;AJ$6,INDIRECT($F$1&amp;dbP!$D$2&amp;":"&amp;dbP!$D$2),"&lt;="&amp;AJ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K184" s="1">
        <f ca="1">SUMIFS(INDIRECT($F$1&amp;$F184&amp;":"&amp;$F184),INDIRECT($F$1&amp;dbP!$D$2&amp;":"&amp;dbP!$D$2),"&gt;="&amp;AK$6,INDIRECT($F$1&amp;dbP!$D$2&amp;":"&amp;dbP!$D$2),"&lt;="&amp;AK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L184" s="1">
        <f ca="1">SUMIFS(INDIRECT($F$1&amp;$F184&amp;":"&amp;$F184),INDIRECT($F$1&amp;dbP!$D$2&amp;":"&amp;dbP!$D$2),"&gt;="&amp;AL$6,INDIRECT($F$1&amp;dbP!$D$2&amp;":"&amp;dbP!$D$2),"&lt;="&amp;AL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M184" s="1">
        <f ca="1">SUMIFS(INDIRECT($F$1&amp;$F184&amp;":"&amp;$F184),INDIRECT($F$1&amp;dbP!$D$2&amp;":"&amp;dbP!$D$2),"&gt;="&amp;AM$6,INDIRECT($F$1&amp;dbP!$D$2&amp;":"&amp;dbP!$D$2),"&lt;="&amp;AM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N184" s="1">
        <f ca="1">SUMIFS(INDIRECT($F$1&amp;$F184&amp;":"&amp;$F184),INDIRECT($F$1&amp;dbP!$D$2&amp;":"&amp;dbP!$D$2),"&gt;="&amp;AN$6,INDIRECT($F$1&amp;dbP!$D$2&amp;":"&amp;dbP!$D$2),"&lt;="&amp;AN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O184" s="1">
        <f ca="1">SUMIFS(INDIRECT($F$1&amp;$F184&amp;":"&amp;$F184),INDIRECT($F$1&amp;dbP!$D$2&amp;":"&amp;dbP!$D$2),"&gt;="&amp;AO$6,INDIRECT($F$1&amp;dbP!$D$2&amp;":"&amp;dbP!$D$2),"&lt;="&amp;AO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P184" s="1">
        <f ca="1">SUMIFS(INDIRECT($F$1&amp;$F184&amp;":"&amp;$F184),INDIRECT($F$1&amp;dbP!$D$2&amp;":"&amp;dbP!$D$2),"&gt;="&amp;AP$6,INDIRECT($F$1&amp;dbP!$D$2&amp;":"&amp;dbP!$D$2),"&lt;="&amp;AP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Q184" s="1">
        <f ca="1">SUMIFS(INDIRECT($F$1&amp;$F184&amp;":"&amp;$F184),INDIRECT($F$1&amp;dbP!$D$2&amp;":"&amp;dbP!$D$2),"&gt;="&amp;AQ$6,INDIRECT($F$1&amp;dbP!$D$2&amp;":"&amp;dbP!$D$2),"&lt;="&amp;AQ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R184" s="1">
        <f ca="1">SUMIFS(INDIRECT($F$1&amp;$F184&amp;":"&amp;$F184),INDIRECT($F$1&amp;dbP!$D$2&amp;":"&amp;dbP!$D$2),"&gt;="&amp;AR$6,INDIRECT($F$1&amp;dbP!$D$2&amp;":"&amp;dbP!$D$2),"&lt;="&amp;AR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S184" s="1">
        <f ca="1">SUMIFS(INDIRECT($F$1&amp;$F184&amp;":"&amp;$F184),INDIRECT($F$1&amp;dbP!$D$2&amp;":"&amp;dbP!$D$2),"&gt;="&amp;AS$6,INDIRECT($F$1&amp;dbP!$D$2&amp;":"&amp;dbP!$D$2),"&lt;="&amp;AS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T184" s="1">
        <f ca="1">SUMIFS(INDIRECT($F$1&amp;$F184&amp;":"&amp;$F184),INDIRECT($F$1&amp;dbP!$D$2&amp;":"&amp;dbP!$D$2),"&gt;="&amp;AT$6,INDIRECT($F$1&amp;dbP!$D$2&amp;":"&amp;dbP!$D$2),"&lt;="&amp;AT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U184" s="1">
        <f ca="1">SUMIFS(INDIRECT($F$1&amp;$F184&amp;":"&amp;$F184),INDIRECT($F$1&amp;dbP!$D$2&amp;":"&amp;dbP!$D$2),"&gt;="&amp;AU$6,INDIRECT($F$1&amp;dbP!$D$2&amp;":"&amp;dbP!$D$2),"&lt;="&amp;AU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V184" s="1">
        <f ca="1">SUMIFS(INDIRECT($F$1&amp;$F184&amp;":"&amp;$F184),INDIRECT($F$1&amp;dbP!$D$2&amp;":"&amp;dbP!$D$2),"&gt;="&amp;AV$6,INDIRECT($F$1&amp;dbP!$D$2&amp;":"&amp;dbP!$D$2),"&lt;="&amp;AV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W184" s="1">
        <f ca="1">SUMIFS(INDIRECT($F$1&amp;$F184&amp;":"&amp;$F184),INDIRECT($F$1&amp;dbP!$D$2&amp;":"&amp;dbP!$D$2),"&gt;="&amp;AW$6,INDIRECT($F$1&amp;dbP!$D$2&amp;":"&amp;dbP!$D$2),"&lt;="&amp;AW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X184" s="1">
        <f ca="1">SUMIFS(INDIRECT($F$1&amp;$F184&amp;":"&amp;$F184),INDIRECT($F$1&amp;dbP!$D$2&amp;":"&amp;dbP!$D$2),"&gt;="&amp;AX$6,INDIRECT($F$1&amp;dbP!$D$2&amp;":"&amp;dbP!$D$2),"&lt;="&amp;AX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Y184" s="1">
        <f ca="1">SUMIFS(INDIRECT($F$1&amp;$F184&amp;":"&amp;$F184),INDIRECT($F$1&amp;dbP!$D$2&amp;":"&amp;dbP!$D$2),"&gt;="&amp;AY$6,INDIRECT($F$1&amp;dbP!$D$2&amp;":"&amp;dbP!$D$2),"&lt;="&amp;AY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Z184" s="1">
        <f ca="1">SUMIFS(INDIRECT($F$1&amp;$F184&amp;":"&amp;$F184),INDIRECT($F$1&amp;dbP!$D$2&amp;":"&amp;dbP!$D$2),"&gt;="&amp;AZ$6,INDIRECT($F$1&amp;dbP!$D$2&amp;":"&amp;dbP!$D$2),"&lt;="&amp;AZ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BA184" s="1">
        <f ca="1">SUMIFS(INDIRECT($F$1&amp;$F184&amp;":"&amp;$F184),INDIRECT($F$1&amp;dbP!$D$2&amp;":"&amp;dbP!$D$2),"&gt;="&amp;BA$6,INDIRECT($F$1&amp;dbP!$D$2&amp;":"&amp;dbP!$D$2),"&lt;="&amp;BA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BB184" s="1">
        <f ca="1">SUMIFS(INDIRECT($F$1&amp;$F184&amp;":"&amp;$F184),INDIRECT($F$1&amp;dbP!$D$2&amp;":"&amp;dbP!$D$2),"&gt;="&amp;BB$6,INDIRECT($F$1&amp;dbP!$D$2&amp;":"&amp;dbP!$D$2),"&lt;="&amp;BB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BC184" s="1">
        <f ca="1">SUMIFS(INDIRECT($F$1&amp;$F184&amp;":"&amp;$F184),INDIRECT($F$1&amp;dbP!$D$2&amp;":"&amp;dbP!$D$2),"&gt;="&amp;BC$6,INDIRECT($F$1&amp;dbP!$D$2&amp;":"&amp;dbP!$D$2),"&lt;="&amp;BC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BD184" s="1">
        <f ca="1">SUMIFS(INDIRECT($F$1&amp;$F184&amp;":"&amp;$F184),INDIRECT($F$1&amp;dbP!$D$2&amp;":"&amp;dbP!$D$2),"&gt;="&amp;BD$6,INDIRECT($F$1&amp;dbP!$D$2&amp;":"&amp;dbP!$D$2),"&lt;="&amp;BD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BE184" s="1">
        <f ca="1">SUMIFS(INDIRECT($F$1&amp;$F184&amp;":"&amp;$F184),INDIRECT($F$1&amp;dbP!$D$2&amp;":"&amp;dbP!$D$2),"&gt;="&amp;BE$6,INDIRECT($F$1&amp;dbP!$D$2&amp;":"&amp;dbP!$D$2),"&lt;="&amp;BE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</row>
    <row r="185" spans="2:57" x14ac:dyDescent="0.3">
      <c r="B185" s="1">
        <f>MAX(B$120:B184)+1</f>
        <v>70</v>
      </c>
      <c r="D185" s="1">
        <f ca="1">INDIRECT($B$1&amp;Items!T$2&amp;$B185)</f>
        <v>0</v>
      </c>
      <c r="F185" s="1" t="str">
        <f ca="1">INDIRECT($B$1&amp;Items!P$2&amp;$B185)</f>
        <v>AA</v>
      </c>
      <c r="H185" s="13" t="str">
        <f ca="1">INDIRECT($B$1&amp;Items!M$2&amp;$B185)</f>
        <v>Оплаты себестоимостных затрат</v>
      </c>
      <c r="I185" s="13" t="str">
        <f ca="1">IF(INDIRECT($B$1&amp;Items!N$2&amp;$B185)="",H185,INDIRECT($B$1&amp;Items!N$2&amp;$B185))</f>
        <v>Оплаты расходов этапа-5 бизнес-процесса</v>
      </c>
      <c r="J185" s="1" t="str">
        <f ca="1">IF(INDIRECT($B$1&amp;Items!O$2&amp;$B185)="",IF(H185&lt;&gt;I185,"  "&amp;I185,I185),"    "&amp;INDIRECT($B$1&amp;Items!O$2&amp;$B185))</f>
        <v xml:space="preserve">  Оплаты расходов этапа-5 бизнес-процесса</v>
      </c>
      <c r="S185" s="1">
        <f ca="1">SUM($U185:INDIRECT(ADDRESS(ROW(),SUMIFS($1:$1,$5:$5,MAX($5:$5)))))</f>
        <v>2608122.3760832096</v>
      </c>
      <c r="V185" s="1">
        <f ca="1">SUMIFS(INDIRECT($F$1&amp;$F185&amp;":"&amp;$F185),INDIRECT($F$1&amp;dbP!$D$2&amp;":"&amp;dbP!$D$2),"&gt;="&amp;V$6,INDIRECT($F$1&amp;dbP!$D$2&amp;":"&amp;dbP!$D$2),"&lt;="&amp;V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943034.81640599994</v>
      </c>
      <c r="W185" s="1">
        <f ca="1">SUMIFS(INDIRECT($F$1&amp;$F185&amp;":"&amp;$F185),INDIRECT($F$1&amp;dbP!$D$2&amp;":"&amp;dbP!$D$2),"&gt;="&amp;W$6,INDIRECT($F$1&amp;dbP!$D$2&amp;":"&amp;dbP!$D$2),"&lt;="&amp;W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713460</v>
      </c>
      <c r="X185" s="1">
        <f ca="1">SUMIFS(INDIRECT($F$1&amp;$F185&amp;":"&amp;$F185),INDIRECT($F$1&amp;dbP!$D$2&amp;":"&amp;dbP!$D$2),"&gt;="&amp;X$6,INDIRECT($F$1&amp;dbP!$D$2&amp;":"&amp;dbP!$D$2),"&lt;="&amp;X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Y185" s="1">
        <f ca="1">SUMIFS(INDIRECT($F$1&amp;$F185&amp;":"&amp;$F185),INDIRECT($F$1&amp;dbP!$D$2&amp;":"&amp;dbP!$D$2),"&gt;="&amp;Y$6,INDIRECT($F$1&amp;dbP!$D$2&amp;":"&amp;dbP!$D$2),"&lt;="&amp;Y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512818.62677721004</v>
      </c>
      <c r="Z185" s="1">
        <f ca="1">SUMIFS(INDIRECT($F$1&amp;$F185&amp;":"&amp;$F185),INDIRECT($F$1&amp;dbP!$D$2&amp;":"&amp;dbP!$D$2),"&gt;="&amp;Z$6,INDIRECT($F$1&amp;dbP!$D$2&amp;":"&amp;dbP!$D$2),"&lt;="&amp;Z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A185" s="1">
        <f ca="1">SUMIFS(INDIRECT($F$1&amp;$F185&amp;":"&amp;$F185),INDIRECT($F$1&amp;dbP!$D$2&amp;":"&amp;dbP!$D$2),"&gt;="&amp;AA$6,INDIRECT($F$1&amp;dbP!$D$2&amp;":"&amp;dbP!$D$2),"&lt;="&amp;AA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B185" s="1">
        <f ca="1">SUMIFS(INDIRECT($F$1&amp;$F185&amp;":"&amp;$F185),INDIRECT($F$1&amp;dbP!$D$2&amp;":"&amp;dbP!$D$2),"&gt;="&amp;AB$6,INDIRECT($F$1&amp;dbP!$D$2&amp;":"&amp;dbP!$D$2),"&lt;="&amp;AB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C185" s="1">
        <f ca="1">SUMIFS(INDIRECT($F$1&amp;$F185&amp;":"&amp;$F185),INDIRECT($F$1&amp;dbP!$D$2&amp;":"&amp;dbP!$D$2),"&gt;="&amp;AC$6,INDIRECT($F$1&amp;dbP!$D$2&amp;":"&amp;dbP!$D$2),"&lt;="&amp;AC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438808.93289999996</v>
      </c>
      <c r="AD185" s="1">
        <f ca="1">SUMIFS(INDIRECT($F$1&amp;$F185&amp;":"&amp;$F185),INDIRECT($F$1&amp;dbP!$D$2&amp;":"&amp;dbP!$D$2),"&gt;="&amp;AD$6,INDIRECT($F$1&amp;dbP!$D$2&amp;":"&amp;dbP!$D$2),"&lt;="&amp;AD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E185" s="1">
        <f ca="1">SUMIFS(INDIRECT($F$1&amp;$F185&amp;":"&amp;$F185),INDIRECT($F$1&amp;dbP!$D$2&amp;":"&amp;dbP!$D$2),"&gt;="&amp;AE$6,INDIRECT($F$1&amp;dbP!$D$2&amp;":"&amp;dbP!$D$2),"&lt;="&amp;AE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F185" s="1">
        <f ca="1">SUMIFS(INDIRECT($F$1&amp;$F185&amp;":"&amp;$F185),INDIRECT($F$1&amp;dbP!$D$2&amp;":"&amp;dbP!$D$2),"&gt;="&amp;AF$6,INDIRECT($F$1&amp;dbP!$D$2&amp;":"&amp;dbP!$D$2),"&lt;="&amp;AF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G185" s="1">
        <f ca="1">SUMIFS(INDIRECT($F$1&amp;$F185&amp;":"&amp;$F185),INDIRECT($F$1&amp;dbP!$D$2&amp;":"&amp;dbP!$D$2),"&gt;="&amp;AG$6,INDIRECT($F$1&amp;dbP!$D$2&amp;":"&amp;dbP!$D$2),"&lt;="&amp;AG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H185" s="1">
        <f ca="1">SUMIFS(INDIRECT($F$1&amp;$F185&amp;":"&amp;$F185),INDIRECT($F$1&amp;dbP!$D$2&amp;":"&amp;dbP!$D$2),"&gt;="&amp;AH$6,INDIRECT($F$1&amp;dbP!$D$2&amp;":"&amp;dbP!$D$2),"&lt;="&amp;AH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I185" s="1">
        <f ca="1">SUMIFS(INDIRECT($F$1&amp;$F185&amp;":"&amp;$F185),INDIRECT($F$1&amp;dbP!$D$2&amp;":"&amp;dbP!$D$2),"&gt;="&amp;AI$6,INDIRECT($F$1&amp;dbP!$D$2&amp;":"&amp;dbP!$D$2),"&lt;="&amp;AI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J185" s="1">
        <f ca="1">SUMIFS(INDIRECT($F$1&amp;$F185&amp;":"&amp;$F185),INDIRECT($F$1&amp;dbP!$D$2&amp;":"&amp;dbP!$D$2),"&gt;="&amp;AJ$6,INDIRECT($F$1&amp;dbP!$D$2&amp;":"&amp;dbP!$D$2),"&lt;="&amp;AJ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K185" s="1">
        <f ca="1">SUMIFS(INDIRECT($F$1&amp;$F185&amp;":"&amp;$F185),INDIRECT($F$1&amp;dbP!$D$2&amp;":"&amp;dbP!$D$2),"&gt;="&amp;AK$6,INDIRECT($F$1&amp;dbP!$D$2&amp;":"&amp;dbP!$D$2),"&lt;="&amp;AK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L185" s="1">
        <f ca="1">SUMIFS(INDIRECT($F$1&amp;$F185&amp;":"&amp;$F185),INDIRECT($F$1&amp;dbP!$D$2&amp;":"&amp;dbP!$D$2),"&gt;="&amp;AL$6,INDIRECT($F$1&amp;dbP!$D$2&amp;":"&amp;dbP!$D$2),"&lt;="&amp;AL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M185" s="1">
        <f ca="1">SUMIFS(INDIRECT($F$1&amp;$F185&amp;":"&amp;$F185),INDIRECT($F$1&amp;dbP!$D$2&amp;":"&amp;dbP!$D$2),"&gt;="&amp;AM$6,INDIRECT($F$1&amp;dbP!$D$2&amp;":"&amp;dbP!$D$2),"&lt;="&amp;AM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N185" s="1">
        <f ca="1">SUMIFS(INDIRECT($F$1&amp;$F185&amp;":"&amp;$F185),INDIRECT($F$1&amp;dbP!$D$2&amp;":"&amp;dbP!$D$2),"&gt;="&amp;AN$6,INDIRECT($F$1&amp;dbP!$D$2&amp;":"&amp;dbP!$D$2),"&lt;="&amp;AN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O185" s="1">
        <f ca="1">SUMIFS(INDIRECT($F$1&amp;$F185&amp;":"&amp;$F185),INDIRECT($F$1&amp;dbP!$D$2&amp;":"&amp;dbP!$D$2),"&gt;="&amp;AO$6,INDIRECT($F$1&amp;dbP!$D$2&amp;":"&amp;dbP!$D$2),"&lt;="&amp;AO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P185" s="1">
        <f ca="1">SUMIFS(INDIRECT($F$1&amp;$F185&amp;":"&amp;$F185),INDIRECT($F$1&amp;dbP!$D$2&amp;":"&amp;dbP!$D$2),"&gt;="&amp;AP$6,INDIRECT($F$1&amp;dbP!$D$2&amp;":"&amp;dbP!$D$2),"&lt;="&amp;AP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Q185" s="1">
        <f ca="1">SUMIFS(INDIRECT($F$1&amp;$F185&amp;":"&amp;$F185),INDIRECT($F$1&amp;dbP!$D$2&amp;":"&amp;dbP!$D$2),"&gt;="&amp;AQ$6,INDIRECT($F$1&amp;dbP!$D$2&amp;":"&amp;dbP!$D$2),"&lt;="&amp;AQ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R185" s="1">
        <f ca="1">SUMIFS(INDIRECT($F$1&amp;$F185&amp;":"&amp;$F185),INDIRECT($F$1&amp;dbP!$D$2&amp;":"&amp;dbP!$D$2),"&gt;="&amp;AR$6,INDIRECT($F$1&amp;dbP!$D$2&amp;":"&amp;dbP!$D$2),"&lt;="&amp;AR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S185" s="1">
        <f ca="1">SUMIFS(INDIRECT($F$1&amp;$F185&amp;":"&amp;$F185),INDIRECT($F$1&amp;dbP!$D$2&amp;":"&amp;dbP!$D$2),"&gt;="&amp;AS$6,INDIRECT($F$1&amp;dbP!$D$2&amp;":"&amp;dbP!$D$2),"&lt;="&amp;AS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T185" s="1">
        <f ca="1">SUMIFS(INDIRECT($F$1&amp;$F185&amp;":"&amp;$F185),INDIRECT($F$1&amp;dbP!$D$2&amp;":"&amp;dbP!$D$2),"&gt;="&amp;AT$6,INDIRECT($F$1&amp;dbP!$D$2&amp;":"&amp;dbP!$D$2),"&lt;="&amp;AT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U185" s="1">
        <f ca="1">SUMIFS(INDIRECT($F$1&amp;$F185&amp;":"&amp;$F185),INDIRECT($F$1&amp;dbP!$D$2&amp;":"&amp;dbP!$D$2),"&gt;="&amp;AU$6,INDIRECT($F$1&amp;dbP!$D$2&amp;":"&amp;dbP!$D$2),"&lt;="&amp;AU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V185" s="1">
        <f ca="1">SUMIFS(INDIRECT($F$1&amp;$F185&amp;":"&amp;$F185),INDIRECT($F$1&amp;dbP!$D$2&amp;":"&amp;dbP!$D$2),"&gt;="&amp;AV$6,INDIRECT($F$1&amp;dbP!$D$2&amp;":"&amp;dbP!$D$2),"&lt;="&amp;AV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W185" s="1">
        <f ca="1">SUMIFS(INDIRECT($F$1&amp;$F185&amp;":"&amp;$F185),INDIRECT($F$1&amp;dbP!$D$2&amp;":"&amp;dbP!$D$2),"&gt;="&amp;AW$6,INDIRECT($F$1&amp;dbP!$D$2&amp;":"&amp;dbP!$D$2),"&lt;="&amp;AW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X185" s="1">
        <f ca="1">SUMIFS(INDIRECT($F$1&amp;$F185&amp;":"&amp;$F185),INDIRECT($F$1&amp;dbP!$D$2&amp;":"&amp;dbP!$D$2),"&gt;="&amp;AX$6,INDIRECT($F$1&amp;dbP!$D$2&amp;":"&amp;dbP!$D$2),"&lt;="&amp;AX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Y185" s="1">
        <f ca="1">SUMIFS(INDIRECT($F$1&amp;$F185&amp;":"&amp;$F185),INDIRECT($F$1&amp;dbP!$D$2&amp;":"&amp;dbP!$D$2),"&gt;="&amp;AY$6,INDIRECT($F$1&amp;dbP!$D$2&amp;":"&amp;dbP!$D$2),"&lt;="&amp;AY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Z185" s="1">
        <f ca="1">SUMIFS(INDIRECT($F$1&amp;$F185&amp;":"&amp;$F185),INDIRECT($F$1&amp;dbP!$D$2&amp;":"&amp;dbP!$D$2),"&gt;="&amp;AZ$6,INDIRECT($F$1&amp;dbP!$D$2&amp;":"&amp;dbP!$D$2),"&lt;="&amp;AZ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BA185" s="1">
        <f ca="1">SUMIFS(INDIRECT($F$1&amp;$F185&amp;":"&amp;$F185),INDIRECT($F$1&amp;dbP!$D$2&amp;":"&amp;dbP!$D$2),"&gt;="&amp;BA$6,INDIRECT($F$1&amp;dbP!$D$2&amp;":"&amp;dbP!$D$2),"&lt;="&amp;BA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BB185" s="1">
        <f ca="1">SUMIFS(INDIRECT($F$1&amp;$F185&amp;":"&amp;$F185),INDIRECT($F$1&amp;dbP!$D$2&amp;":"&amp;dbP!$D$2),"&gt;="&amp;BB$6,INDIRECT($F$1&amp;dbP!$D$2&amp;":"&amp;dbP!$D$2),"&lt;="&amp;BB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BC185" s="1">
        <f ca="1">SUMIFS(INDIRECT($F$1&amp;$F185&amp;":"&amp;$F185),INDIRECT($F$1&amp;dbP!$D$2&amp;":"&amp;dbP!$D$2),"&gt;="&amp;BC$6,INDIRECT($F$1&amp;dbP!$D$2&amp;":"&amp;dbP!$D$2),"&lt;="&amp;BC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BD185" s="1">
        <f ca="1">SUMIFS(INDIRECT($F$1&amp;$F185&amp;":"&amp;$F185),INDIRECT($F$1&amp;dbP!$D$2&amp;":"&amp;dbP!$D$2),"&gt;="&amp;BD$6,INDIRECT($F$1&amp;dbP!$D$2&amp;":"&amp;dbP!$D$2),"&lt;="&amp;BD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BE185" s="1">
        <f ca="1">SUMIFS(INDIRECT($F$1&amp;$F185&amp;":"&amp;$F185),INDIRECT($F$1&amp;dbP!$D$2&amp;":"&amp;dbP!$D$2),"&gt;="&amp;BE$6,INDIRECT($F$1&amp;dbP!$D$2&amp;":"&amp;dbP!$D$2),"&lt;="&amp;BE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</row>
    <row r="186" spans="2:57" x14ac:dyDescent="0.3">
      <c r="B186" s="1">
        <f>MAX(B$120:B185)+1</f>
        <v>71</v>
      </c>
      <c r="D186" s="1" t="str">
        <f ca="1">INDIRECT($B$1&amp;Items!T$2&amp;$B186)</f>
        <v>CF(-)</v>
      </c>
      <c r="F186" s="1" t="str">
        <f ca="1">INDIRECT($B$1&amp;Items!P$2&amp;$B186)</f>
        <v>AA</v>
      </c>
      <c r="H186" s="13" t="str">
        <f ca="1">INDIRECT($B$1&amp;Items!M$2&amp;$B186)</f>
        <v>Оплаты себестоимостных затрат</v>
      </c>
      <c r="I186" s="13" t="str">
        <f ca="1">IF(INDIRECT($B$1&amp;Items!N$2&amp;$B186)="",H186,INDIRECT($B$1&amp;Items!N$2&amp;$B186))</f>
        <v>Оплаты расходов этапа-5 бизнес-процесса</v>
      </c>
      <c r="J186" s="1" t="str">
        <f ca="1">IF(INDIRECT($B$1&amp;Items!O$2&amp;$B186)="",IF(H186&lt;&gt;I186,"  "&amp;I186,I186),"    "&amp;INDIRECT($B$1&amp;Items!O$2&amp;$B186))</f>
        <v xml:space="preserve">    Затраты на доставку и продажу-1</v>
      </c>
      <c r="S186" s="1">
        <f ca="1">SUM($U186:INDIRECT(ADDRESS(ROW(),SUMIFS($1:$1,$5:$5,MAX($5:$5)))))</f>
        <v>0</v>
      </c>
      <c r="V186" s="1">
        <f ca="1">SUMIFS(INDIRECT($F$1&amp;$F186&amp;":"&amp;$F186),INDIRECT($F$1&amp;dbP!$D$2&amp;":"&amp;dbP!$D$2),"&gt;="&amp;V$6,INDIRECT($F$1&amp;dbP!$D$2&amp;":"&amp;dbP!$D$2),"&lt;="&amp;V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W186" s="1">
        <f ca="1">SUMIFS(INDIRECT($F$1&amp;$F186&amp;":"&amp;$F186),INDIRECT($F$1&amp;dbP!$D$2&amp;":"&amp;dbP!$D$2),"&gt;="&amp;W$6,INDIRECT($F$1&amp;dbP!$D$2&amp;":"&amp;dbP!$D$2),"&lt;="&amp;W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X186" s="1">
        <f ca="1">SUMIFS(INDIRECT($F$1&amp;$F186&amp;":"&amp;$F186),INDIRECT($F$1&amp;dbP!$D$2&amp;":"&amp;dbP!$D$2),"&gt;="&amp;X$6,INDIRECT($F$1&amp;dbP!$D$2&amp;":"&amp;dbP!$D$2),"&lt;="&amp;X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Y186" s="1">
        <f ca="1">SUMIFS(INDIRECT($F$1&amp;$F186&amp;":"&amp;$F186),INDIRECT($F$1&amp;dbP!$D$2&amp;":"&amp;dbP!$D$2),"&gt;="&amp;Y$6,INDIRECT($F$1&amp;dbP!$D$2&amp;":"&amp;dbP!$D$2),"&lt;="&amp;Y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Z186" s="1">
        <f ca="1">SUMIFS(INDIRECT($F$1&amp;$F186&amp;":"&amp;$F186),INDIRECT($F$1&amp;dbP!$D$2&amp;":"&amp;dbP!$D$2),"&gt;="&amp;Z$6,INDIRECT($F$1&amp;dbP!$D$2&amp;":"&amp;dbP!$D$2),"&lt;="&amp;Z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A186" s="1">
        <f ca="1">SUMIFS(INDIRECT($F$1&amp;$F186&amp;":"&amp;$F186),INDIRECT($F$1&amp;dbP!$D$2&amp;":"&amp;dbP!$D$2),"&gt;="&amp;AA$6,INDIRECT($F$1&amp;dbP!$D$2&amp;":"&amp;dbP!$D$2),"&lt;="&amp;AA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B186" s="1">
        <f ca="1">SUMIFS(INDIRECT($F$1&amp;$F186&amp;":"&amp;$F186),INDIRECT($F$1&amp;dbP!$D$2&amp;":"&amp;dbP!$D$2),"&gt;="&amp;AB$6,INDIRECT($F$1&amp;dbP!$D$2&amp;":"&amp;dbP!$D$2),"&lt;="&amp;AB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C186" s="1">
        <f ca="1">SUMIFS(INDIRECT($F$1&amp;$F186&amp;":"&amp;$F186),INDIRECT($F$1&amp;dbP!$D$2&amp;":"&amp;dbP!$D$2),"&gt;="&amp;AC$6,INDIRECT($F$1&amp;dbP!$D$2&amp;":"&amp;dbP!$D$2),"&lt;="&amp;AC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D186" s="1">
        <f ca="1">SUMIFS(INDIRECT($F$1&amp;$F186&amp;":"&amp;$F186),INDIRECT($F$1&amp;dbP!$D$2&amp;":"&amp;dbP!$D$2),"&gt;="&amp;AD$6,INDIRECT($F$1&amp;dbP!$D$2&amp;":"&amp;dbP!$D$2),"&lt;="&amp;AD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E186" s="1">
        <f ca="1">SUMIFS(INDIRECT($F$1&amp;$F186&amp;":"&amp;$F186),INDIRECT($F$1&amp;dbP!$D$2&amp;":"&amp;dbP!$D$2),"&gt;="&amp;AE$6,INDIRECT($F$1&amp;dbP!$D$2&amp;":"&amp;dbP!$D$2),"&lt;="&amp;AE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F186" s="1">
        <f ca="1">SUMIFS(INDIRECT($F$1&amp;$F186&amp;":"&amp;$F186),INDIRECT($F$1&amp;dbP!$D$2&amp;":"&amp;dbP!$D$2),"&gt;="&amp;AF$6,INDIRECT($F$1&amp;dbP!$D$2&amp;":"&amp;dbP!$D$2),"&lt;="&amp;AF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G186" s="1">
        <f ca="1">SUMIFS(INDIRECT($F$1&amp;$F186&amp;":"&amp;$F186),INDIRECT($F$1&amp;dbP!$D$2&amp;":"&amp;dbP!$D$2),"&gt;="&amp;AG$6,INDIRECT($F$1&amp;dbP!$D$2&amp;":"&amp;dbP!$D$2),"&lt;="&amp;AG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H186" s="1">
        <f ca="1">SUMIFS(INDIRECT($F$1&amp;$F186&amp;":"&amp;$F186),INDIRECT($F$1&amp;dbP!$D$2&amp;":"&amp;dbP!$D$2),"&gt;="&amp;AH$6,INDIRECT($F$1&amp;dbP!$D$2&amp;":"&amp;dbP!$D$2),"&lt;="&amp;AH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I186" s="1">
        <f ca="1">SUMIFS(INDIRECT($F$1&amp;$F186&amp;":"&amp;$F186),INDIRECT($F$1&amp;dbP!$D$2&amp;":"&amp;dbP!$D$2),"&gt;="&amp;AI$6,INDIRECT($F$1&amp;dbP!$D$2&amp;":"&amp;dbP!$D$2),"&lt;="&amp;AI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J186" s="1">
        <f ca="1">SUMIFS(INDIRECT($F$1&amp;$F186&amp;":"&amp;$F186),INDIRECT($F$1&amp;dbP!$D$2&amp;":"&amp;dbP!$D$2),"&gt;="&amp;AJ$6,INDIRECT($F$1&amp;dbP!$D$2&amp;":"&amp;dbP!$D$2),"&lt;="&amp;AJ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K186" s="1">
        <f ca="1">SUMIFS(INDIRECT($F$1&amp;$F186&amp;":"&amp;$F186),INDIRECT($F$1&amp;dbP!$D$2&amp;":"&amp;dbP!$D$2),"&gt;="&amp;AK$6,INDIRECT($F$1&amp;dbP!$D$2&amp;":"&amp;dbP!$D$2),"&lt;="&amp;AK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L186" s="1">
        <f ca="1">SUMIFS(INDIRECT($F$1&amp;$F186&amp;":"&amp;$F186),INDIRECT($F$1&amp;dbP!$D$2&amp;":"&amp;dbP!$D$2),"&gt;="&amp;AL$6,INDIRECT($F$1&amp;dbP!$D$2&amp;":"&amp;dbP!$D$2),"&lt;="&amp;AL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M186" s="1">
        <f ca="1">SUMIFS(INDIRECT($F$1&amp;$F186&amp;":"&amp;$F186),INDIRECT($F$1&amp;dbP!$D$2&amp;":"&amp;dbP!$D$2),"&gt;="&amp;AM$6,INDIRECT($F$1&amp;dbP!$D$2&amp;":"&amp;dbP!$D$2),"&lt;="&amp;AM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N186" s="1">
        <f ca="1">SUMIFS(INDIRECT($F$1&amp;$F186&amp;":"&amp;$F186),INDIRECT($F$1&amp;dbP!$D$2&amp;":"&amp;dbP!$D$2),"&gt;="&amp;AN$6,INDIRECT($F$1&amp;dbP!$D$2&amp;":"&amp;dbP!$D$2),"&lt;="&amp;AN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O186" s="1">
        <f ca="1">SUMIFS(INDIRECT($F$1&amp;$F186&amp;":"&amp;$F186),INDIRECT($F$1&amp;dbP!$D$2&amp;":"&amp;dbP!$D$2),"&gt;="&amp;AO$6,INDIRECT($F$1&amp;dbP!$D$2&amp;":"&amp;dbP!$D$2),"&lt;="&amp;AO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P186" s="1">
        <f ca="1">SUMIFS(INDIRECT($F$1&amp;$F186&amp;":"&amp;$F186),INDIRECT($F$1&amp;dbP!$D$2&amp;":"&amp;dbP!$D$2),"&gt;="&amp;AP$6,INDIRECT($F$1&amp;dbP!$D$2&amp;":"&amp;dbP!$D$2),"&lt;="&amp;AP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Q186" s="1">
        <f ca="1">SUMIFS(INDIRECT($F$1&amp;$F186&amp;":"&amp;$F186),INDIRECT($F$1&amp;dbP!$D$2&amp;":"&amp;dbP!$D$2),"&gt;="&amp;AQ$6,INDIRECT($F$1&amp;dbP!$D$2&amp;":"&amp;dbP!$D$2),"&lt;="&amp;AQ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R186" s="1">
        <f ca="1">SUMIFS(INDIRECT($F$1&amp;$F186&amp;":"&amp;$F186),INDIRECT($F$1&amp;dbP!$D$2&amp;":"&amp;dbP!$D$2),"&gt;="&amp;AR$6,INDIRECT($F$1&amp;dbP!$D$2&amp;":"&amp;dbP!$D$2),"&lt;="&amp;AR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S186" s="1">
        <f ca="1">SUMIFS(INDIRECT($F$1&amp;$F186&amp;":"&amp;$F186),INDIRECT($F$1&amp;dbP!$D$2&amp;":"&amp;dbP!$D$2),"&gt;="&amp;AS$6,INDIRECT($F$1&amp;dbP!$D$2&amp;":"&amp;dbP!$D$2),"&lt;="&amp;AS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T186" s="1">
        <f ca="1">SUMIFS(INDIRECT($F$1&amp;$F186&amp;":"&amp;$F186),INDIRECT($F$1&amp;dbP!$D$2&amp;":"&amp;dbP!$D$2),"&gt;="&amp;AT$6,INDIRECT($F$1&amp;dbP!$D$2&amp;":"&amp;dbP!$D$2),"&lt;="&amp;AT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U186" s="1">
        <f ca="1">SUMIFS(INDIRECT($F$1&amp;$F186&amp;":"&amp;$F186),INDIRECT($F$1&amp;dbP!$D$2&amp;":"&amp;dbP!$D$2),"&gt;="&amp;AU$6,INDIRECT($F$1&amp;dbP!$D$2&amp;":"&amp;dbP!$D$2),"&lt;="&amp;AU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V186" s="1">
        <f ca="1">SUMIFS(INDIRECT($F$1&amp;$F186&amp;":"&amp;$F186),INDIRECT($F$1&amp;dbP!$D$2&amp;":"&amp;dbP!$D$2),"&gt;="&amp;AV$6,INDIRECT($F$1&amp;dbP!$D$2&amp;":"&amp;dbP!$D$2),"&lt;="&amp;AV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W186" s="1">
        <f ca="1">SUMIFS(INDIRECT($F$1&amp;$F186&amp;":"&amp;$F186),INDIRECT($F$1&amp;dbP!$D$2&amp;":"&amp;dbP!$D$2),"&gt;="&amp;AW$6,INDIRECT($F$1&amp;dbP!$D$2&amp;":"&amp;dbP!$D$2),"&lt;="&amp;AW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X186" s="1">
        <f ca="1">SUMIFS(INDIRECT($F$1&amp;$F186&amp;":"&amp;$F186),INDIRECT($F$1&amp;dbP!$D$2&amp;":"&amp;dbP!$D$2),"&gt;="&amp;AX$6,INDIRECT($F$1&amp;dbP!$D$2&amp;":"&amp;dbP!$D$2),"&lt;="&amp;AX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Y186" s="1">
        <f ca="1">SUMIFS(INDIRECT($F$1&amp;$F186&amp;":"&amp;$F186),INDIRECT($F$1&amp;dbP!$D$2&amp;":"&amp;dbP!$D$2),"&gt;="&amp;AY$6,INDIRECT($F$1&amp;dbP!$D$2&amp;":"&amp;dbP!$D$2),"&lt;="&amp;AY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Z186" s="1">
        <f ca="1">SUMIFS(INDIRECT($F$1&amp;$F186&amp;":"&amp;$F186),INDIRECT($F$1&amp;dbP!$D$2&amp;":"&amp;dbP!$D$2),"&gt;="&amp;AZ$6,INDIRECT($F$1&amp;dbP!$D$2&amp;":"&amp;dbP!$D$2),"&lt;="&amp;AZ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BA186" s="1">
        <f ca="1">SUMIFS(INDIRECT($F$1&amp;$F186&amp;":"&amp;$F186),INDIRECT($F$1&amp;dbP!$D$2&amp;":"&amp;dbP!$D$2),"&gt;="&amp;BA$6,INDIRECT($F$1&amp;dbP!$D$2&amp;":"&amp;dbP!$D$2),"&lt;="&amp;BA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BB186" s="1">
        <f ca="1">SUMIFS(INDIRECT($F$1&amp;$F186&amp;":"&amp;$F186),INDIRECT($F$1&amp;dbP!$D$2&amp;":"&amp;dbP!$D$2),"&gt;="&amp;BB$6,INDIRECT($F$1&amp;dbP!$D$2&amp;":"&amp;dbP!$D$2),"&lt;="&amp;BB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BC186" s="1">
        <f ca="1">SUMIFS(INDIRECT($F$1&amp;$F186&amp;":"&amp;$F186),INDIRECT($F$1&amp;dbP!$D$2&amp;":"&amp;dbP!$D$2),"&gt;="&amp;BC$6,INDIRECT($F$1&amp;dbP!$D$2&amp;":"&amp;dbP!$D$2),"&lt;="&amp;BC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BD186" s="1">
        <f ca="1">SUMIFS(INDIRECT($F$1&amp;$F186&amp;":"&amp;$F186),INDIRECT($F$1&amp;dbP!$D$2&amp;":"&amp;dbP!$D$2),"&gt;="&amp;BD$6,INDIRECT($F$1&amp;dbP!$D$2&amp;":"&amp;dbP!$D$2),"&lt;="&amp;BD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BE186" s="1">
        <f ca="1">SUMIFS(INDIRECT($F$1&amp;$F186&amp;":"&amp;$F186),INDIRECT($F$1&amp;dbP!$D$2&amp;":"&amp;dbP!$D$2),"&gt;="&amp;BE$6,INDIRECT($F$1&amp;dbP!$D$2&amp;":"&amp;dbP!$D$2),"&lt;="&amp;BE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</row>
    <row r="187" spans="2:57" x14ac:dyDescent="0.3">
      <c r="B187" s="1">
        <f>MAX(B$120:B186)+1</f>
        <v>72</v>
      </c>
      <c r="D187" s="1" t="str">
        <f ca="1">INDIRECT($B$1&amp;Items!T$2&amp;$B187)</f>
        <v>CF(-)</v>
      </c>
      <c r="F187" s="1" t="str">
        <f ca="1">INDIRECT($B$1&amp;Items!P$2&amp;$B187)</f>
        <v>AA</v>
      </c>
      <c r="H187" s="13" t="str">
        <f ca="1">INDIRECT($B$1&amp;Items!M$2&amp;$B187)</f>
        <v>Оплаты себестоимостных затрат</v>
      </c>
      <c r="I187" s="13" t="str">
        <f ca="1">IF(INDIRECT($B$1&amp;Items!N$2&amp;$B187)="",H187,INDIRECT($B$1&amp;Items!N$2&amp;$B187))</f>
        <v>Оплаты расходов этапа-5 бизнес-процесса</v>
      </c>
      <c r="J187" s="1" t="str">
        <f ca="1">IF(INDIRECT($B$1&amp;Items!O$2&amp;$B187)="",IF(H187&lt;&gt;I187,"  "&amp;I187,I187),"    "&amp;INDIRECT($B$1&amp;Items!O$2&amp;$B187))</f>
        <v xml:space="preserve">    Затраты на доставку и продажу-2</v>
      </c>
      <c r="S187" s="1">
        <f ca="1">SUM($U187:INDIRECT(ADDRESS(ROW(),SUMIFS($1:$1,$5:$5,MAX($5:$5)))))</f>
        <v>438808.93289999996</v>
      </c>
      <c r="V187" s="1">
        <f ca="1">SUMIFS(INDIRECT($F$1&amp;$F187&amp;":"&amp;$F187),INDIRECT($F$1&amp;dbP!$D$2&amp;":"&amp;dbP!$D$2),"&gt;="&amp;V$6,INDIRECT($F$1&amp;dbP!$D$2&amp;":"&amp;dbP!$D$2),"&lt;="&amp;V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W187" s="1">
        <f ca="1">SUMIFS(INDIRECT($F$1&amp;$F187&amp;":"&amp;$F187),INDIRECT($F$1&amp;dbP!$D$2&amp;":"&amp;dbP!$D$2),"&gt;="&amp;W$6,INDIRECT($F$1&amp;dbP!$D$2&amp;":"&amp;dbP!$D$2),"&lt;="&amp;W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X187" s="1">
        <f ca="1">SUMIFS(INDIRECT($F$1&amp;$F187&amp;":"&amp;$F187),INDIRECT($F$1&amp;dbP!$D$2&amp;":"&amp;dbP!$D$2),"&gt;="&amp;X$6,INDIRECT($F$1&amp;dbP!$D$2&amp;":"&amp;dbP!$D$2),"&lt;="&amp;X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Y187" s="1">
        <f ca="1">SUMIFS(INDIRECT($F$1&amp;$F187&amp;":"&amp;$F187),INDIRECT($F$1&amp;dbP!$D$2&amp;":"&amp;dbP!$D$2),"&gt;="&amp;Y$6,INDIRECT($F$1&amp;dbP!$D$2&amp;":"&amp;dbP!$D$2),"&lt;="&amp;Y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Z187" s="1">
        <f ca="1">SUMIFS(INDIRECT($F$1&amp;$F187&amp;":"&amp;$F187),INDIRECT($F$1&amp;dbP!$D$2&amp;":"&amp;dbP!$D$2),"&gt;="&amp;Z$6,INDIRECT($F$1&amp;dbP!$D$2&amp;":"&amp;dbP!$D$2),"&lt;="&amp;Z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A187" s="1">
        <f ca="1">SUMIFS(INDIRECT($F$1&amp;$F187&amp;":"&amp;$F187),INDIRECT($F$1&amp;dbP!$D$2&amp;":"&amp;dbP!$D$2),"&gt;="&amp;AA$6,INDIRECT($F$1&amp;dbP!$D$2&amp;":"&amp;dbP!$D$2),"&lt;="&amp;AA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B187" s="1">
        <f ca="1">SUMIFS(INDIRECT($F$1&amp;$F187&amp;":"&amp;$F187),INDIRECT($F$1&amp;dbP!$D$2&amp;":"&amp;dbP!$D$2),"&gt;="&amp;AB$6,INDIRECT($F$1&amp;dbP!$D$2&amp;":"&amp;dbP!$D$2),"&lt;="&amp;AB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C187" s="1">
        <f ca="1">SUMIFS(INDIRECT($F$1&amp;$F187&amp;":"&amp;$F187),INDIRECT($F$1&amp;dbP!$D$2&amp;":"&amp;dbP!$D$2),"&gt;="&amp;AC$6,INDIRECT($F$1&amp;dbP!$D$2&amp;":"&amp;dbP!$D$2),"&lt;="&amp;AC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438808.93289999996</v>
      </c>
      <c r="AD187" s="1">
        <f ca="1">SUMIFS(INDIRECT($F$1&amp;$F187&amp;":"&amp;$F187),INDIRECT($F$1&amp;dbP!$D$2&amp;":"&amp;dbP!$D$2),"&gt;="&amp;AD$6,INDIRECT($F$1&amp;dbP!$D$2&amp;":"&amp;dbP!$D$2),"&lt;="&amp;AD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E187" s="1">
        <f ca="1">SUMIFS(INDIRECT($F$1&amp;$F187&amp;":"&amp;$F187),INDIRECT($F$1&amp;dbP!$D$2&amp;":"&amp;dbP!$D$2),"&gt;="&amp;AE$6,INDIRECT($F$1&amp;dbP!$D$2&amp;":"&amp;dbP!$D$2),"&lt;="&amp;AE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F187" s="1">
        <f ca="1">SUMIFS(INDIRECT($F$1&amp;$F187&amp;":"&amp;$F187),INDIRECT($F$1&amp;dbP!$D$2&amp;":"&amp;dbP!$D$2),"&gt;="&amp;AF$6,INDIRECT($F$1&amp;dbP!$D$2&amp;":"&amp;dbP!$D$2),"&lt;="&amp;AF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G187" s="1">
        <f ca="1">SUMIFS(INDIRECT($F$1&amp;$F187&amp;":"&amp;$F187),INDIRECT($F$1&amp;dbP!$D$2&amp;":"&amp;dbP!$D$2),"&gt;="&amp;AG$6,INDIRECT($F$1&amp;dbP!$D$2&amp;":"&amp;dbP!$D$2),"&lt;="&amp;AG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H187" s="1">
        <f ca="1">SUMIFS(INDIRECT($F$1&amp;$F187&amp;":"&amp;$F187),INDIRECT($F$1&amp;dbP!$D$2&amp;":"&amp;dbP!$D$2),"&gt;="&amp;AH$6,INDIRECT($F$1&amp;dbP!$D$2&amp;":"&amp;dbP!$D$2),"&lt;="&amp;AH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I187" s="1">
        <f ca="1">SUMIFS(INDIRECT($F$1&amp;$F187&amp;":"&amp;$F187),INDIRECT($F$1&amp;dbP!$D$2&amp;":"&amp;dbP!$D$2),"&gt;="&amp;AI$6,INDIRECT($F$1&amp;dbP!$D$2&amp;":"&amp;dbP!$D$2),"&lt;="&amp;AI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J187" s="1">
        <f ca="1">SUMIFS(INDIRECT($F$1&amp;$F187&amp;":"&amp;$F187),INDIRECT($F$1&amp;dbP!$D$2&amp;":"&amp;dbP!$D$2),"&gt;="&amp;AJ$6,INDIRECT($F$1&amp;dbP!$D$2&amp;":"&amp;dbP!$D$2),"&lt;="&amp;AJ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K187" s="1">
        <f ca="1">SUMIFS(INDIRECT($F$1&amp;$F187&amp;":"&amp;$F187),INDIRECT($F$1&amp;dbP!$D$2&amp;":"&amp;dbP!$D$2),"&gt;="&amp;AK$6,INDIRECT($F$1&amp;dbP!$D$2&amp;":"&amp;dbP!$D$2),"&lt;="&amp;AK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L187" s="1">
        <f ca="1">SUMIFS(INDIRECT($F$1&amp;$F187&amp;":"&amp;$F187),INDIRECT($F$1&amp;dbP!$D$2&amp;":"&amp;dbP!$D$2),"&gt;="&amp;AL$6,INDIRECT($F$1&amp;dbP!$D$2&amp;":"&amp;dbP!$D$2),"&lt;="&amp;AL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M187" s="1">
        <f ca="1">SUMIFS(INDIRECT($F$1&amp;$F187&amp;":"&amp;$F187),INDIRECT($F$1&amp;dbP!$D$2&amp;":"&amp;dbP!$D$2),"&gt;="&amp;AM$6,INDIRECT($F$1&amp;dbP!$D$2&amp;":"&amp;dbP!$D$2),"&lt;="&amp;AM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N187" s="1">
        <f ca="1">SUMIFS(INDIRECT($F$1&amp;$F187&amp;":"&amp;$F187),INDIRECT($F$1&amp;dbP!$D$2&amp;":"&amp;dbP!$D$2),"&gt;="&amp;AN$6,INDIRECT($F$1&amp;dbP!$D$2&amp;":"&amp;dbP!$D$2),"&lt;="&amp;AN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O187" s="1">
        <f ca="1">SUMIFS(INDIRECT($F$1&amp;$F187&amp;":"&amp;$F187),INDIRECT($F$1&amp;dbP!$D$2&amp;":"&amp;dbP!$D$2),"&gt;="&amp;AO$6,INDIRECT($F$1&amp;dbP!$D$2&amp;":"&amp;dbP!$D$2),"&lt;="&amp;AO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P187" s="1">
        <f ca="1">SUMIFS(INDIRECT($F$1&amp;$F187&amp;":"&amp;$F187),INDIRECT($F$1&amp;dbP!$D$2&amp;":"&amp;dbP!$D$2),"&gt;="&amp;AP$6,INDIRECT($F$1&amp;dbP!$D$2&amp;":"&amp;dbP!$D$2),"&lt;="&amp;AP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Q187" s="1">
        <f ca="1">SUMIFS(INDIRECT($F$1&amp;$F187&amp;":"&amp;$F187),INDIRECT($F$1&amp;dbP!$D$2&amp;":"&amp;dbP!$D$2),"&gt;="&amp;AQ$6,INDIRECT($F$1&amp;dbP!$D$2&amp;":"&amp;dbP!$D$2),"&lt;="&amp;AQ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R187" s="1">
        <f ca="1">SUMIFS(INDIRECT($F$1&amp;$F187&amp;":"&amp;$F187),INDIRECT($F$1&amp;dbP!$D$2&amp;":"&amp;dbP!$D$2),"&gt;="&amp;AR$6,INDIRECT($F$1&amp;dbP!$D$2&amp;":"&amp;dbP!$D$2),"&lt;="&amp;AR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S187" s="1">
        <f ca="1">SUMIFS(INDIRECT($F$1&amp;$F187&amp;":"&amp;$F187),INDIRECT($F$1&amp;dbP!$D$2&amp;":"&amp;dbP!$D$2),"&gt;="&amp;AS$6,INDIRECT($F$1&amp;dbP!$D$2&amp;":"&amp;dbP!$D$2),"&lt;="&amp;AS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T187" s="1">
        <f ca="1">SUMIFS(INDIRECT($F$1&amp;$F187&amp;":"&amp;$F187),INDIRECT($F$1&amp;dbP!$D$2&amp;":"&amp;dbP!$D$2),"&gt;="&amp;AT$6,INDIRECT($F$1&amp;dbP!$D$2&amp;":"&amp;dbP!$D$2),"&lt;="&amp;AT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U187" s="1">
        <f ca="1">SUMIFS(INDIRECT($F$1&amp;$F187&amp;":"&amp;$F187),INDIRECT($F$1&amp;dbP!$D$2&amp;":"&amp;dbP!$D$2),"&gt;="&amp;AU$6,INDIRECT($F$1&amp;dbP!$D$2&amp;":"&amp;dbP!$D$2),"&lt;="&amp;AU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V187" s="1">
        <f ca="1">SUMIFS(INDIRECT($F$1&amp;$F187&amp;":"&amp;$F187),INDIRECT($F$1&amp;dbP!$D$2&amp;":"&amp;dbP!$D$2),"&gt;="&amp;AV$6,INDIRECT($F$1&amp;dbP!$D$2&amp;":"&amp;dbP!$D$2),"&lt;="&amp;AV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W187" s="1">
        <f ca="1">SUMIFS(INDIRECT($F$1&amp;$F187&amp;":"&amp;$F187),INDIRECT($F$1&amp;dbP!$D$2&amp;":"&amp;dbP!$D$2),"&gt;="&amp;AW$6,INDIRECT($F$1&amp;dbP!$D$2&amp;":"&amp;dbP!$D$2),"&lt;="&amp;AW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X187" s="1">
        <f ca="1">SUMIFS(INDIRECT($F$1&amp;$F187&amp;":"&amp;$F187),INDIRECT($F$1&amp;dbP!$D$2&amp;":"&amp;dbP!$D$2),"&gt;="&amp;AX$6,INDIRECT($F$1&amp;dbP!$D$2&amp;":"&amp;dbP!$D$2),"&lt;="&amp;AX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Y187" s="1">
        <f ca="1">SUMIFS(INDIRECT($F$1&amp;$F187&amp;":"&amp;$F187),INDIRECT($F$1&amp;dbP!$D$2&amp;":"&amp;dbP!$D$2),"&gt;="&amp;AY$6,INDIRECT($F$1&amp;dbP!$D$2&amp;":"&amp;dbP!$D$2),"&lt;="&amp;AY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Z187" s="1">
        <f ca="1">SUMIFS(INDIRECT($F$1&amp;$F187&amp;":"&amp;$F187),INDIRECT($F$1&amp;dbP!$D$2&amp;":"&amp;dbP!$D$2),"&gt;="&amp;AZ$6,INDIRECT($F$1&amp;dbP!$D$2&amp;":"&amp;dbP!$D$2),"&lt;="&amp;AZ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BA187" s="1">
        <f ca="1">SUMIFS(INDIRECT($F$1&amp;$F187&amp;":"&amp;$F187),INDIRECT($F$1&amp;dbP!$D$2&amp;":"&amp;dbP!$D$2),"&gt;="&amp;BA$6,INDIRECT($F$1&amp;dbP!$D$2&amp;":"&amp;dbP!$D$2),"&lt;="&amp;BA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BB187" s="1">
        <f ca="1">SUMIFS(INDIRECT($F$1&amp;$F187&amp;":"&amp;$F187),INDIRECT($F$1&amp;dbP!$D$2&amp;":"&amp;dbP!$D$2),"&gt;="&amp;BB$6,INDIRECT($F$1&amp;dbP!$D$2&amp;":"&amp;dbP!$D$2),"&lt;="&amp;BB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BC187" s="1">
        <f ca="1">SUMIFS(INDIRECT($F$1&amp;$F187&amp;":"&amp;$F187),INDIRECT($F$1&amp;dbP!$D$2&amp;":"&amp;dbP!$D$2),"&gt;="&amp;BC$6,INDIRECT($F$1&amp;dbP!$D$2&amp;":"&amp;dbP!$D$2),"&lt;="&amp;BC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BD187" s="1">
        <f ca="1">SUMIFS(INDIRECT($F$1&amp;$F187&amp;":"&amp;$F187),INDIRECT($F$1&amp;dbP!$D$2&amp;":"&amp;dbP!$D$2),"&gt;="&amp;BD$6,INDIRECT($F$1&amp;dbP!$D$2&amp;":"&amp;dbP!$D$2),"&lt;="&amp;BD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BE187" s="1">
        <f ca="1">SUMIFS(INDIRECT($F$1&amp;$F187&amp;":"&amp;$F187),INDIRECT($F$1&amp;dbP!$D$2&amp;":"&amp;dbP!$D$2),"&gt;="&amp;BE$6,INDIRECT($F$1&amp;dbP!$D$2&amp;":"&amp;dbP!$D$2),"&lt;="&amp;BE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</row>
    <row r="188" spans="2:57" x14ac:dyDescent="0.3">
      <c r="B188" s="1">
        <f>MAX(B$120:B187)+1</f>
        <v>73</v>
      </c>
      <c r="D188" s="1" t="str">
        <f ca="1">INDIRECT($B$1&amp;Items!T$2&amp;$B188)</f>
        <v>CF(-)</v>
      </c>
      <c r="F188" s="1" t="str">
        <f ca="1">INDIRECT($B$1&amp;Items!P$2&amp;$B188)</f>
        <v>AA</v>
      </c>
      <c r="H188" s="13" t="str">
        <f ca="1">INDIRECT($B$1&amp;Items!M$2&amp;$B188)</f>
        <v>Оплаты себестоимостных затрат</v>
      </c>
      <c r="I188" s="13" t="str">
        <f ca="1">IF(INDIRECT($B$1&amp;Items!N$2&amp;$B188)="",H188,INDIRECT($B$1&amp;Items!N$2&amp;$B188))</f>
        <v>Оплаты расходов этапа-5 бизнес-процесса</v>
      </c>
      <c r="J188" s="1" t="str">
        <f ca="1">IF(INDIRECT($B$1&amp;Items!O$2&amp;$B188)="",IF(H188&lt;&gt;I188,"  "&amp;I188,I188),"    "&amp;INDIRECT($B$1&amp;Items!O$2&amp;$B188))</f>
        <v xml:space="preserve">    Затраты на доставку и продажу-3</v>
      </c>
      <c r="S188" s="1">
        <f ca="1">SUM($U188:INDIRECT(ADDRESS(ROW(),SUMIFS($1:$1,$5:$5,MAX($5:$5)))))</f>
        <v>0</v>
      </c>
      <c r="V188" s="1">
        <f ca="1">SUMIFS(INDIRECT($F$1&amp;$F188&amp;":"&amp;$F188),INDIRECT($F$1&amp;dbP!$D$2&amp;":"&amp;dbP!$D$2),"&gt;="&amp;V$6,INDIRECT($F$1&amp;dbP!$D$2&amp;":"&amp;dbP!$D$2),"&lt;="&amp;V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W188" s="1">
        <f ca="1">SUMIFS(INDIRECT($F$1&amp;$F188&amp;":"&amp;$F188),INDIRECT($F$1&amp;dbP!$D$2&amp;":"&amp;dbP!$D$2),"&gt;="&amp;W$6,INDIRECT($F$1&amp;dbP!$D$2&amp;":"&amp;dbP!$D$2),"&lt;="&amp;W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X188" s="1">
        <f ca="1">SUMIFS(INDIRECT($F$1&amp;$F188&amp;":"&amp;$F188),INDIRECT($F$1&amp;dbP!$D$2&amp;":"&amp;dbP!$D$2),"&gt;="&amp;X$6,INDIRECT($F$1&amp;dbP!$D$2&amp;":"&amp;dbP!$D$2),"&lt;="&amp;X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Y188" s="1">
        <f ca="1">SUMIFS(INDIRECT($F$1&amp;$F188&amp;":"&amp;$F188),INDIRECT($F$1&amp;dbP!$D$2&amp;":"&amp;dbP!$D$2),"&gt;="&amp;Y$6,INDIRECT($F$1&amp;dbP!$D$2&amp;":"&amp;dbP!$D$2),"&lt;="&amp;Y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Z188" s="1">
        <f ca="1">SUMIFS(INDIRECT($F$1&amp;$F188&amp;":"&amp;$F188),INDIRECT($F$1&amp;dbP!$D$2&amp;":"&amp;dbP!$D$2),"&gt;="&amp;Z$6,INDIRECT($F$1&amp;dbP!$D$2&amp;":"&amp;dbP!$D$2),"&lt;="&amp;Z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A188" s="1">
        <f ca="1">SUMIFS(INDIRECT($F$1&amp;$F188&amp;":"&amp;$F188),INDIRECT($F$1&amp;dbP!$D$2&amp;":"&amp;dbP!$D$2),"&gt;="&amp;AA$6,INDIRECT($F$1&amp;dbP!$D$2&amp;":"&amp;dbP!$D$2),"&lt;="&amp;AA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B188" s="1">
        <f ca="1">SUMIFS(INDIRECT($F$1&amp;$F188&amp;":"&amp;$F188),INDIRECT($F$1&amp;dbP!$D$2&amp;":"&amp;dbP!$D$2),"&gt;="&amp;AB$6,INDIRECT($F$1&amp;dbP!$D$2&amp;":"&amp;dbP!$D$2),"&lt;="&amp;AB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C188" s="1">
        <f ca="1">SUMIFS(INDIRECT($F$1&amp;$F188&amp;":"&amp;$F188),INDIRECT($F$1&amp;dbP!$D$2&amp;":"&amp;dbP!$D$2),"&gt;="&amp;AC$6,INDIRECT($F$1&amp;dbP!$D$2&amp;":"&amp;dbP!$D$2),"&lt;="&amp;AC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D188" s="1">
        <f ca="1">SUMIFS(INDIRECT($F$1&amp;$F188&amp;":"&amp;$F188),INDIRECT($F$1&amp;dbP!$D$2&amp;":"&amp;dbP!$D$2),"&gt;="&amp;AD$6,INDIRECT($F$1&amp;dbP!$D$2&amp;":"&amp;dbP!$D$2),"&lt;="&amp;AD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E188" s="1">
        <f ca="1">SUMIFS(INDIRECT($F$1&amp;$F188&amp;":"&amp;$F188),INDIRECT($F$1&amp;dbP!$D$2&amp;":"&amp;dbP!$D$2),"&gt;="&amp;AE$6,INDIRECT($F$1&amp;dbP!$D$2&amp;":"&amp;dbP!$D$2),"&lt;="&amp;AE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F188" s="1">
        <f ca="1">SUMIFS(INDIRECT($F$1&amp;$F188&amp;":"&amp;$F188),INDIRECT($F$1&amp;dbP!$D$2&amp;":"&amp;dbP!$D$2),"&gt;="&amp;AF$6,INDIRECT($F$1&amp;dbP!$D$2&amp;":"&amp;dbP!$D$2),"&lt;="&amp;AF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G188" s="1">
        <f ca="1">SUMIFS(INDIRECT($F$1&amp;$F188&amp;":"&amp;$F188),INDIRECT($F$1&amp;dbP!$D$2&amp;":"&amp;dbP!$D$2),"&gt;="&amp;AG$6,INDIRECT($F$1&amp;dbP!$D$2&amp;":"&amp;dbP!$D$2),"&lt;="&amp;AG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H188" s="1">
        <f ca="1">SUMIFS(INDIRECT($F$1&amp;$F188&amp;":"&amp;$F188),INDIRECT($F$1&amp;dbP!$D$2&amp;":"&amp;dbP!$D$2),"&gt;="&amp;AH$6,INDIRECT($F$1&amp;dbP!$D$2&amp;":"&amp;dbP!$D$2),"&lt;="&amp;AH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I188" s="1">
        <f ca="1">SUMIFS(INDIRECT($F$1&amp;$F188&amp;":"&amp;$F188),INDIRECT($F$1&amp;dbP!$D$2&amp;":"&amp;dbP!$D$2),"&gt;="&amp;AI$6,INDIRECT($F$1&amp;dbP!$D$2&amp;":"&amp;dbP!$D$2),"&lt;="&amp;AI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J188" s="1">
        <f ca="1">SUMIFS(INDIRECT($F$1&amp;$F188&amp;":"&amp;$F188),INDIRECT($F$1&amp;dbP!$D$2&amp;":"&amp;dbP!$D$2),"&gt;="&amp;AJ$6,INDIRECT($F$1&amp;dbP!$D$2&amp;":"&amp;dbP!$D$2),"&lt;="&amp;AJ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K188" s="1">
        <f ca="1">SUMIFS(INDIRECT($F$1&amp;$F188&amp;":"&amp;$F188),INDIRECT($F$1&amp;dbP!$D$2&amp;":"&amp;dbP!$D$2),"&gt;="&amp;AK$6,INDIRECT($F$1&amp;dbP!$D$2&amp;":"&amp;dbP!$D$2),"&lt;="&amp;AK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L188" s="1">
        <f ca="1">SUMIFS(INDIRECT($F$1&amp;$F188&amp;":"&amp;$F188),INDIRECT($F$1&amp;dbP!$D$2&amp;":"&amp;dbP!$D$2),"&gt;="&amp;AL$6,INDIRECT($F$1&amp;dbP!$D$2&amp;":"&amp;dbP!$D$2),"&lt;="&amp;AL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M188" s="1">
        <f ca="1">SUMIFS(INDIRECT($F$1&amp;$F188&amp;":"&amp;$F188),INDIRECT($F$1&amp;dbP!$D$2&amp;":"&amp;dbP!$D$2),"&gt;="&amp;AM$6,INDIRECT($F$1&amp;dbP!$D$2&amp;":"&amp;dbP!$D$2),"&lt;="&amp;AM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N188" s="1">
        <f ca="1">SUMIFS(INDIRECT($F$1&amp;$F188&amp;":"&amp;$F188),INDIRECT($F$1&amp;dbP!$D$2&amp;":"&amp;dbP!$D$2),"&gt;="&amp;AN$6,INDIRECT($F$1&amp;dbP!$D$2&amp;":"&amp;dbP!$D$2),"&lt;="&amp;AN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O188" s="1">
        <f ca="1">SUMIFS(INDIRECT($F$1&amp;$F188&amp;":"&amp;$F188),INDIRECT($F$1&amp;dbP!$D$2&amp;":"&amp;dbP!$D$2),"&gt;="&amp;AO$6,INDIRECT($F$1&amp;dbP!$D$2&amp;":"&amp;dbP!$D$2),"&lt;="&amp;AO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P188" s="1">
        <f ca="1">SUMIFS(INDIRECT($F$1&amp;$F188&amp;":"&amp;$F188),INDIRECT($F$1&amp;dbP!$D$2&amp;":"&amp;dbP!$D$2),"&gt;="&amp;AP$6,INDIRECT($F$1&amp;dbP!$D$2&amp;":"&amp;dbP!$D$2),"&lt;="&amp;AP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Q188" s="1">
        <f ca="1">SUMIFS(INDIRECT($F$1&amp;$F188&amp;":"&amp;$F188),INDIRECT($F$1&amp;dbP!$D$2&amp;":"&amp;dbP!$D$2),"&gt;="&amp;AQ$6,INDIRECT($F$1&amp;dbP!$D$2&amp;":"&amp;dbP!$D$2),"&lt;="&amp;AQ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R188" s="1">
        <f ca="1">SUMIFS(INDIRECT($F$1&amp;$F188&amp;":"&amp;$F188),INDIRECT($F$1&amp;dbP!$D$2&amp;":"&amp;dbP!$D$2),"&gt;="&amp;AR$6,INDIRECT($F$1&amp;dbP!$D$2&amp;":"&amp;dbP!$D$2),"&lt;="&amp;AR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S188" s="1">
        <f ca="1">SUMIFS(INDIRECT($F$1&amp;$F188&amp;":"&amp;$F188),INDIRECT($F$1&amp;dbP!$D$2&amp;":"&amp;dbP!$D$2),"&gt;="&amp;AS$6,INDIRECT($F$1&amp;dbP!$D$2&amp;":"&amp;dbP!$D$2),"&lt;="&amp;AS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T188" s="1">
        <f ca="1">SUMIFS(INDIRECT($F$1&amp;$F188&amp;":"&amp;$F188),INDIRECT($F$1&amp;dbP!$D$2&amp;":"&amp;dbP!$D$2),"&gt;="&amp;AT$6,INDIRECT($F$1&amp;dbP!$D$2&amp;":"&amp;dbP!$D$2),"&lt;="&amp;AT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U188" s="1">
        <f ca="1">SUMIFS(INDIRECT($F$1&amp;$F188&amp;":"&amp;$F188),INDIRECT($F$1&amp;dbP!$D$2&amp;":"&amp;dbP!$D$2),"&gt;="&amp;AU$6,INDIRECT($F$1&amp;dbP!$D$2&amp;":"&amp;dbP!$D$2),"&lt;="&amp;AU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V188" s="1">
        <f ca="1">SUMIFS(INDIRECT($F$1&amp;$F188&amp;":"&amp;$F188),INDIRECT($F$1&amp;dbP!$D$2&amp;":"&amp;dbP!$D$2),"&gt;="&amp;AV$6,INDIRECT($F$1&amp;dbP!$D$2&amp;":"&amp;dbP!$D$2),"&lt;="&amp;AV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W188" s="1">
        <f ca="1">SUMIFS(INDIRECT($F$1&amp;$F188&amp;":"&amp;$F188),INDIRECT($F$1&amp;dbP!$D$2&amp;":"&amp;dbP!$D$2),"&gt;="&amp;AW$6,INDIRECT($F$1&amp;dbP!$D$2&amp;":"&amp;dbP!$D$2),"&lt;="&amp;AW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X188" s="1">
        <f ca="1">SUMIFS(INDIRECT($F$1&amp;$F188&amp;":"&amp;$F188),INDIRECT($F$1&amp;dbP!$D$2&amp;":"&amp;dbP!$D$2),"&gt;="&amp;AX$6,INDIRECT($F$1&amp;dbP!$D$2&amp;":"&amp;dbP!$D$2),"&lt;="&amp;AX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Y188" s="1">
        <f ca="1">SUMIFS(INDIRECT($F$1&amp;$F188&amp;":"&amp;$F188),INDIRECT($F$1&amp;dbP!$D$2&amp;":"&amp;dbP!$D$2),"&gt;="&amp;AY$6,INDIRECT($F$1&amp;dbP!$D$2&amp;":"&amp;dbP!$D$2),"&lt;="&amp;AY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Z188" s="1">
        <f ca="1">SUMIFS(INDIRECT($F$1&amp;$F188&amp;":"&amp;$F188),INDIRECT($F$1&amp;dbP!$D$2&amp;":"&amp;dbP!$D$2),"&gt;="&amp;AZ$6,INDIRECT($F$1&amp;dbP!$D$2&amp;":"&amp;dbP!$D$2),"&lt;="&amp;AZ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BA188" s="1">
        <f ca="1">SUMIFS(INDIRECT($F$1&amp;$F188&amp;":"&amp;$F188),INDIRECT($F$1&amp;dbP!$D$2&amp;":"&amp;dbP!$D$2),"&gt;="&amp;BA$6,INDIRECT($F$1&amp;dbP!$D$2&amp;":"&amp;dbP!$D$2),"&lt;="&amp;BA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BB188" s="1">
        <f ca="1">SUMIFS(INDIRECT($F$1&amp;$F188&amp;":"&amp;$F188),INDIRECT($F$1&amp;dbP!$D$2&amp;":"&amp;dbP!$D$2),"&gt;="&amp;BB$6,INDIRECT($F$1&amp;dbP!$D$2&amp;":"&amp;dbP!$D$2),"&lt;="&amp;BB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BC188" s="1">
        <f ca="1">SUMIFS(INDIRECT($F$1&amp;$F188&amp;":"&amp;$F188),INDIRECT($F$1&amp;dbP!$D$2&amp;":"&amp;dbP!$D$2),"&gt;="&amp;BC$6,INDIRECT($F$1&amp;dbP!$D$2&amp;":"&amp;dbP!$D$2),"&lt;="&amp;BC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BD188" s="1">
        <f ca="1">SUMIFS(INDIRECT($F$1&amp;$F188&amp;":"&amp;$F188),INDIRECT($F$1&amp;dbP!$D$2&amp;":"&amp;dbP!$D$2),"&gt;="&amp;BD$6,INDIRECT($F$1&amp;dbP!$D$2&amp;":"&amp;dbP!$D$2),"&lt;="&amp;BD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BE188" s="1">
        <f ca="1">SUMIFS(INDIRECT($F$1&amp;$F188&amp;":"&amp;$F188),INDIRECT($F$1&amp;dbP!$D$2&amp;":"&amp;dbP!$D$2),"&gt;="&amp;BE$6,INDIRECT($F$1&amp;dbP!$D$2&amp;":"&amp;dbP!$D$2),"&lt;="&amp;BE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</row>
    <row r="189" spans="2:57" x14ac:dyDescent="0.3">
      <c r="B189" s="1">
        <f>MAX(B$120:B188)+1</f>
        <v>74</v>
      </c>
      <c r="D189" s="1" t="str">
        <f ca="1">INDIRECT($B$1&amp;Items!T$2&amp;$B189)</f>
        <v>CF(-)</v>
      </c>
      <c r="F189" s="1" t="str">
        <f ca="1">INDIRECT($B$1&amp;Items!P$2&amp;$B189)</f>
        <v>AA</v>
      </c>
      <c r="H189" s="13" t="str">
        <f ca="1">INDIRECT($B$1&amp;Items!M$2&amp;$B189)</f>
        <v>Оплаты себестоимостных затрат</v>
      </c>
      <c r="I189" s="13" t="str">
        <f ca="1">IF(INDIRECT($B$1&amp;Items!N$2&amp;$B189)="",H189,INDIRECT($B$1&amp;Items!N$2&amp;$B189))</f>
        <v>Оплаты расходов этапа-5 бизнес-процесса</v>
      </c>
      <c r="J189" s="1" t="str">
        <f ca="1">IF(INDIRECT($B$1&amp;Items!O$2&amp;$B189)="",IF(H189&lt;&gt;I189,"  "&amp;I189,I189),"    "&amp;INDIRECT($B$1&amp;Items!O$2&amp;$B189))</f>
        <v xml:space="preserve">    Затраты на доставку и продажу-4</v>
      </c>
      <c r="S189" s="1">
        <f ca="1">SUM($U189:INDIRECT(ADDRESS(ROW(),SUMIFS($1:$1,$5:$5,MAX($5:$5)))))</f>
        <v>943034.81640599994</v>
      </c>
      <c r="V189" s="1">
        <f ca="1">SUMIFS(INDIRECT($F$1&amp;$F189&amp;":"&amp;$F189),INDIRECT($F$1&amp;dbP!$D$2&amp;":"&amp;dbP!$D$2),"&gt;="&amp;V$6,INDIRECT($F$1&amp;dbP!$D$2&amp;":"&amp;dbP!$D$2),"&lt;="&amp;V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943034.81640599994</v>
      </c>
      <c r="W189" s="1">
        <f ca="1">SUMIFS(INDIRECT($F$1&amp;$F189&amp;":"&amp;$F189),INDIRECT($F$1&amp;dbP!$D$2&amp;":"&amp;dbP!$D$2),"&gt;="&amp;W$6,INDIRECT($F$1&amp;dbP!$D$2&amp;":"&amp;dbP!$D$2),"&lt;="&amp;W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X189" s="1">
        <f ca="1">SUMIFS(INDIRECT($F$1&amp;$F189&amp;":"&amp;$F189),INDIRECT($F$1&amp;dbP!$D$2&amp;":"&amp;dbP!$D$2),"&gt;="&amp;X$6,INDIRECT($F$1&amp;dbP!$D$2&amp;":"&amp;dbP!$D$2),"&lt;="&amp;X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Y189" s="1">
        <f ca="1">SUMIFS(INDIRECT($F$1&amp;$F189&amp;":"&amp;$F189),INDIRECT($F$1&amp;dbP!$D$2&amp;":"&amp;dbP!$D$2),"&gt;="&amp;Y$6,INDIRECT($F$1&amp;dbP!$D$2&amp;":"&amp;dbP!$D$2),"&lt;="&amp;Y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Z189" s="1">
        <f ca="1">SUMIFS(INDIRECT($F$1&amp;$F189&amp;":"&amp;$F189),INDIRECT($F$1&amp;dbP!$D$2&amp;":"&amp;dbP!$D$2),"&gt;="&amp;Z$6,INDIRECT($F$1&amp;dbP!$D$2&amp;":"&amp;dbP!$D$2),"&lt;="&amp;Z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A189" s="1">
        <f ca="1">SUMIFS(INDIRECT($F$1&amp;$F189&amp;":"&amp;$F189),INDIRECT($F$1&amp;dbP!$D$2&amp;":"&amp;dbP!$D$2),"&gt;="&amp;AA$6,INDIRECT($F$1&amp;dbP!$D$2&amp;":"&amp;dbP!$D$2),"&lt;="&amp;AA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B189" s="1">
        <f ca="1">SUMIFS(INDIRECT($F$1&amp;$F189&amp;":"&amp;$F189),INDIRECT($F$1&amp;dbP!$D$2&amp;":"&amp;dbP!$D$2),"&gt;="&amp;AB$6,INDIRECT($F$1&amp;dbP!$D$2&amp;":"&amp;dbP!$D$2),"&lt;="&amp;AB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C189" s="1">
        <f ca="1">SUMIFS(INDIRECT($F$1&amp;$F189&amp;":"&amp;$F189),INDIRECT($F$1&amp;dbP!$D$2&amp;":"&amp;dbP!$D$2),"&gt;="&amp;AC$6,INDIRECT($F$1&amp;dbP!$D$2&amp;":"&amp;dbP!$D$2),"&lt;="&amp;AC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D189" s="1">
        <f ca="1">SUMIFS(INDIRECT($F$1&amp;$F189&amp;":"&amp;$F189),INDIRECT($F$1&amp;dbP!$D$2&amp;":"&amp;dbP!$D$2),"&gt;="&amp;AD$6,INDIRECT($F$1&amp;dbP!$D$2&amp;":"&amp;dbP!$D$2),"&lt;="&amp;AD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E189" s="1">
        <f ca="1">SUMIFS(INDIRECT($F$1&amp;$F189&amp;":"&amp;$F189),INDIRECT($F$1&amp;dbP!$D$2&amp;":"&amp;dbP!$D$2),"&gt;="&amp;AE$6,INDIRECT($F$1&amp;dbP!$D$2&amp;":"&amp;dbP!$D$2),"&lt;="&amp;AE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F189" s="1">
        <f ca="1">SUMIFS(INDIRECT($F$1&amp;$F189&amp;":"&amp;$F189),INDIRECT($F$1&amp;dbP!$D$2&amp;":"&amp;dbP!$D$2),"&gt;="&amp;AF$6,INDIRECT($F$1&amp;dbP!$D$2&amp;":"&amp;dbP!$D$2),"&lt;="&amp;AF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G189" s="1">
        <f ca="1">SUMIFS(INDIRECT($F$1&amp;$F189&amp;":"&amp;$F189),INDIRECT($F$1&amp;dbP!$D$2&amp;":"&amp;dbP!$D$2),"&gt;="&amp;AG$6,INDIRECT($F$1&amp;dbP!$D$2&amp;":"&amp;dbP!$D$2),"&lt;="&amp;AG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H189" s="1">
        <f ca="1">SUMIFS(INDIRECT($F$1&amp;$F189&amp;":"&amp;$F189),INDIRECT($F$1&amp;dbP!$D$2&amp;":"&amp;dbP!$D$2),"&gt;="&amp;AH$6,INDIRECT($F$1&amp;dbP!$D$2&amp;":"&amp;dbP!$D$2),"&lt;="&amp;AH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I189" s="1">
        <f ca="1">SUMIFS(INDIRECT($F$1&amp;$F189&amp;":"&amp;$F189),INDIRECT($F$1&amp;dbP!$D$2&amp;":"&amp;dbP!$D$2),"&gt;="&amp;AI$6,INDIRECT($F$1&amp;dbP!$D$2&amp;":"&amp;dbP!$D$2),"&lt;="&amp;AI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J189" s="1">
        <f ca="1">SUMIFS(INDIRECT($F$1&amp;$F189&amp;":"&amp;$F189),INDIRECT($F$1&amp;dbP!$D$2&amp;":"&amp;dbP!$D$2),"&gt;="&amp;AJ$6,INDIRECT($F$1&amp;dbP!$D$2&amp;":"&amp;dbP!$D$2),"&lt;="&amp;AJ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K189" s="1">
        <f ca="1">SUMIFS(INDIRECT($F$1&amp;$F189&amp;":"&amp;$F189),INDIRECT($F$1&amp;dbP!$D$2&amp;":"&amp;dbP!$D$2),"&gt;="&amp;AK$6,INDIRECT($F$1&amp;dbP!$D$2&amp;":"&amp;dbP!$D$2),"&lt;="&amp;AK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L189" s="1">
        <f ca="1">SUMIFS(INDIRECT($F$1&amp;$F189&amp;":"&amp;$F189),INDIRECT($F$1&amp;dbP!$D$2&amp;":"&amp;dbP!$D$2),"&gt;="&amp;AL$6,INDIRECT($F$1&amp;dbP!$D$2&amp;":"&amp;dbP!$D$2),"&lt;="&amp;AL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M189" s="1">
        <f ca="1">SUMIFS(INDIRECT($F$1&amp;$F189&amp;":"&amp;$F189),INDIRECT($F$1&amp;dbP!$D$2&amp;":"&amp;dbP!$D$2),"&gt;="&amp;AM$6,INDIRECT($F$1&amp;dbP!$D$2&amp;":"&amp;dbP!$D$2),"&lt;="&amp;AM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N189" s="1">
        <f ca="1">SUMIFS(INDIRECT($F$1&amp;$F189&amp;":"&amp;$F189),INDIRECT($F$1&amp;dbP!$D$2&amp;":"&amp;dbP!$D$2),"&gt;="&amp;AN$6,INDIRECT($F$1&amp;dbP!$D$2&amp;":"&amp;dbP!$D$2),"&lt;="&amp;AN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O189" s="1">
        <f ca="1">SUMIFS(INDIRECT($F$1&amp;$F189&amp;":"&amp;$F189),INDIRECT($F$1&amp;dbP!$D$2&amp;":"&amp;dbP!$D$2),"&gt;="&amp;AO$6,INDIRECT($F$1&amp;dbP!$D$2&amp;":"&amp;dbP!$D$2),"&lt;="&amp;AO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P189" s="1">
        <f ca="1">SUMIFS(INDIRECT($F$1&amp;$F189&amp;":"&amp;$F189),INDIRECT($F$1&amp;dbP!$D$2&amp;":"&amp;dbP!$D$2),"&gt;="&amp;AP$6,INDIRECT($F$1&amp;dbP!$D$2&amp;":"&amp;dbP!$D$2),"&lt;="&amp;AP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Q189" s="1">
        <f ca="1">SUMIFS(INDIRECT($F$1&amp;$F189&amp;":"&amp;$F189),INDIRECT($F$1&amp;dbP!$D$2&amp;":"&amp;dbP!$D$2),"&gt;="&amp;AQ$6,INDIRECT($F$1&amp;dbP!$D$2&amp;":"&amp;dbP!$D$2),"&lt;="&amp;AQ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R189" s="1">
        <f ca="1">SUMIFS(INDIRECT($F$1&amp;$F189&amp;":"&amp;$F189),INDIRECT($F$1&amp;dbP!$D$2&amp;":"&amp;dbP!$D$2),"&gt;="&amp;AR$6,INDIRECT($F$1&amp;dbP!$D$2&amp;":"&amp;dbP!$D$2),"&lt;="&amp;AR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S189" s="1">
        <f ca="1">SUMIFS(INDIRECT($F$1&amp;$F189&amp;":"&amp;$F189),INDIRECT($F$1&amp;dbP!$D$2&amp;":"&amp;dbP!$D$2),"&gt;="&amp;AS$6,INDIRECT($F$1&amp;dbP!$D$2&amp;":"&amp;dbP!$D$2),"&lt;="&amp;AS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T189" s="1">
        <f ca="1">SUMIFS(INDIRECT($F$1&amp;$F189&amp;":"&amp;$F189),INDIRECT($F$1&amp;dbP!$D$2&amp;":"&amp;dbP!$D$2),"&gt;="&amp;AT$6,INDIRECT($F$1&amp;dbP!$D$2&amp;":"&amp;dbP!$D$2),"&lt;="&amp;AT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U189" s="1">
        <f ca="1">SUMIFS(INDIRECT($F$1&amp;$F189&amp;":"&amp;$F189),INDIRECT($F$1&amp;dbP!$D$2&amp;":"&amp;dbP!$D$2),"&gt;="&amp;AU$6,INDIRECT($F$1&amp;dbP!$D$2&amp;":"&amp;dbP!$D$2),"&lt;="&amp;AU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V189" s="1">
        <f ca="1">SUMIFS(INDIRECT($F$1&amp;$F189&amp;":"&amp;$F189),INDIRECT($F$1&amp;dbP!$D$2&amp;":"&amp;dbP!$D$2),"&gt;="&amp;AV$6,INDIRECT($F$1&amp;dbP!$D$2&amp;":"&amp;dbP!$D$2),"&lt;="&amp;AV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W189" s="1">
        <f ca="1">SUMIFS(INDIRECT($F$1&amp;$F189&amp;":"&amp;$F189),INDIRECT($F$1&amp;dbP!$D$2&amp;":"&amp;dbP!$D$2),"&gt;="&amp;AW$6,INDIRECT($F$1&amp;dbP!$D$2&amp;":"&amp;dbP!$D$2),"&lt;="&amp;AW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X189" s="1">
        <f ca="1">SUMIFS(INDIRECT($F$1&amp;$F189&amp;":"&amp;$F189),INDIRECT($F$1&amp;dbP!$D$2&amp;":"&amp;dbP!$D$2),"&gt;="&amp;AX$6,INDIRECT($F$1&amp;dbP!$D$2&amp;":"&amp;dbP!$D$2),"&lt;="&amp;AX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Y189" s="1">
        <f ca="1">SUMIFS(INDIRECT($F$1&amp;$F189&amp;":"&amp;$F189),INDIRECT($F$1&amp;dbP!$D$2&amp;":"&amp;dbP!$D$2),"&gt;="&amp;AY$6,INDIRECT($F$1&amp;dbP!$D$2&amp;":"&amp;dbP!$D$2),"&lt;="&amp;AY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Z189" s="1">
        <f ca="1">SUMIFS(INDIRECT($F$1&amp;$F189&amp;":"&amp;$F189),INDIRECT($F$1&amp;dbP!$D$2&amp;":"&amp;dbP!$D$2),"&gt;="&amp;AZ$6,INDIRECT($F$1&amp;dbP!$D$2&amp;":"&amp;dbP!$D$2),"&lt;="&amp;AZ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BA189" s="1">
        <f ca="1">SUMIFS(INDIRECT($F$1&amp;$F189&amp;":"&amp;$F189),INDIRECT($F$1&amp;dbP!$D$2&amp;":"&amp;dbP!$D$2),"&gt;="&amp;BA$6,INDIRECT($F$1&amp;dbP!$D$2&amp;":"&amp;dbP!$D$2),"&lt;="&amp;BA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BB189" s="1">
        <f ca="1">SUMIFS(INDIRECT($F$1&amp;$F189&amp;":"&amp;$F189),INDIRECT($F$1&amp;dbP!$D$2&amp;":"&amp;dbP!$D$2),"&gt;="&amp;BB$6,INDIRECT($F$1&amp;dbP!$D$2&amp;":"&amp;dbP!$D$2),"&lt;="&amp;BB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BC189" s="1">
        <f ca="1">SUMIFS(INDIRECT($F$1&amp;$F189&amp;":"&amp;$F189),INDIRECT($F$1&amp;dbP!$D$2&amp;":"&amp;dbP!$D$2),"&gt;="&amp;BC$6,INDIRECT($F$1&amp;dbP!$D$2&amp;":"&amp;dbP!$D$2),"&lt;="&amp;BC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BD189" s="1">
        <f ca="1">SUMIFS(INDIRECT($F$1&amp;$F189&amp;":"&amp;$F189),INDIRECT($F$1&amp;dbP!$D$2&amp;":"&amp;dbP!$D$2),"&gt;="&amp;BD$6,INDIRECT($F$1&amp;dbP!$D$2&amp;":"&amp;dbP!$D$2),"&lt;="&amp;BD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BE189" s="1">
        <f ca="1">SUMIFS(INDIRECT($F$1&amp;$F189&amp;":"&amp;$F189),INDIRECT($F$1&amp;dbP!$D$2&amp;":"&amp;dbP!$D$2),"&gt;="&amp;BE$6,INDIRECT($F$1&amp;dbP!$D$2&amp;":"&amp;dbP!$D$2),"&lt;="&amp;BE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</row>
    <row r="190" spans="2:57" x14ac:dyDescent="0.3">
      <c r="B190" s="1">
        <f>MAX(B$120:B189)+1</f>
        <v>75</v>
      </c>
      <c r="D190" s="1" t="str">
        <f ca="1">INDIRECT($B$1&amp;Items!T$2&amp;$B190)</f>
        <v>CF(-)</v>
      </c>
      <c r="F190" s="1" t="str">
        <f ca="1">INDIRECT($B$1&amp;Items!P$2&amp;$B190)</f>
        <v>AA</v>
      </c>
      <c r="H190" s="13" t="str">
        <f ca="1">INDIRECT($B$1&amp;Items!M$2&amp;$B190)</f>
        <v>Оплаты себестоимостных затрат</v>
      </c>
      <c r="I190" s="13" t="str">
        <f ca="1">IF(INDIRECT($B$1&amp;Items!N$2&amp;$B190)="",H190,INDIRECT($B$1&amp;Items!N$2&amp;$B190))</f>
        <v>Оплаты расходов этапа-5 бизнес-процесса</v>
      </c>
      <c r="J190" s="1" t="str">
        <f ca="1">IF(INDIRECT($B$1&amp;Items!O$2&amp;$B190)="",IF(H190&lt;&gt;I190,"  "&amp;I190,I190),"    "&amp;INDIRECT($B$1&amp;Items!O$2&amp;$B190))</f>
        <v xml:space="preserve">    Затраты на доставку и продажу-5</v>
      </c>
      <c r="S190" s="1">
        <f ca="1">SUM($U190:INDIRECT(ADDRESS(ROW(),SUMIFS($1:$1,$5:$5,MAX($5:$5)))))</f>
        <v>0</v>
      </c>
      <c r="V190" s="1">
        <f ca="1">SUMIFS(INDIRECT($F$1&amp;$F190&amp;":"&amp;$F190),INDIRECT($F$1&amp;dbP!$D$2&amp;":"&amp;dbP!$D$2),"&gt;="&amp;V$6,INDIRECT($F$1&amp;dbP!$D$2&amp;":"&amp;dbP!$D$2),"&lt;="&amp;V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W190" s="1">
        <f ca="1">SUMIFS(INDIRECT($F$1&amp;$F190&amp;":"&amp;$F190),INDIRECT($F$1&amp;dbP!$D$2&amp;":"&amp;dbP!$D$2),"&gt;="&amp;W$6,INDIRECT($F$1&amp;dbP!$D$2&amp;":"&amp;dbP!$D$2),"&lt;="&amp;W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X190" s="1">
        <f ca="1">SUMIFS(INDIRECT($F$1&amp;$F190&amp;":"&amp;$F190),INDIRECT($F$1&amp;dbP!$D$2&amp;":"&amp;dbP!$D$2),"&gt;="&amp;X$6,INDIRECT($F$1&amp;dbP!$D$2&amp;":"&amp;dbP!$D$2),"&lt;="&amp;X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Y190" s="1">
        <f ca="1">SUMIFS(INDIRECT($F$1&amp;$F190&amp;":"&amp;$F190),INDIRECT($F$1&amp;dbP!$D$2&amp;":"&amp;dbP!$D$2),"&gt;="&amp;Y$6,INDIRECT($F$1&amp;dbP!$D$2&amp;":"&amp;dbP!$D$2),"&lt;="&amp;Y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Z190" s="1">
        <f ca="1">SUMIFS(INDIRECT($F$1&amp;$F190&amp;":"&amp;$F190),INDIRECT($F$1&amp;dbP!$D$2&amp;":"&amp;dbP!$D$2),"&gt;="&amp;Z$6,INDIRECT($F$1&amp;dbP!$D$2&amp;":"&amp;dbP!$D$2),"&lt;="&amp;Z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A190" s="1">
        <f ca="1">SUMIFS(INDIRECT($F$1&amp;$F190&amp;":"&amp;$F190),INDIRECT($F$1&amp;dbP!$D$2&amp;":"&amp;dbP!$D$2),"&gt;="&amp;AA$6,INDIRECT($F$1&amp;dbP!$D$2&amp;":"&amp;dbP!$D$2),"&lt;="&amp;AA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B190" s="1">
        <f ca="1">SUMIFS(INDIRECT($F$1&amp;$F190&amp;":"&amp;$F190),INDIRECT($F$1&amp;dbP!$D$2&amp;":"&amp;dbP!$D$2),"&gt;="&amp;AB$6,INDIRECT($F$1&amp;dbP!$D$2&amp;":"&amp;dbP!$D$2),"&lt;="&amp;AB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C190" s="1">
        <f ca="1">SUMIFS(INDIRECT($F$1&amp;$F190&amp;":"&amp;$F190),INDIRECT($F$1&amp;dbP!$D$2&amp;":"&amp;dbP!$D$2),"&gt;="&amp;AC$6,INDIRECT($F$1&amp;dbP!$D$2&amp;":"&amp;dbP!$D$2),"&lt;="&amp;AC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D190" s="1">
        <f ca="1">SUMIFS(INDIRECT($F$1&amp;$F190&amp;":"&amp;$F190),INDIRECT($F$1&amp;dbP!$D$2&amp;":"&amp;dbP!$D$2),"&gt;="&amp;AD$6,INDIRECT($F$1&amp;dbP!$D$2&amp;":"&amp;dbP!$D$2),"&lt;="&amp;AD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E190" s="1">
        <f ca="1">SUMIFS(INDIRECT($F$1&amp;$F190&amp;":"&amp;$F190),INDIRECT($F$1&amp;dbP!$D$2&amp;":"&amp;dbP!$D$2),"&gt;="&amp;AE$6,INDIRECT($F$1&amp;dbP!$D$2&amp;":"&amp;dbP!$D$2),"&lt;="&amp;AE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F190" s="1">
        <f ca="1">SUMIFS(INDIRECT($F$1&amp;$F190&amp;":"&amp;$F190),INDIRECT($F$1&amp;dbP!$D$2&amp;":"&amp;dbP!$D$2),"&gt;="&amp;AF$6,INDIRECT($F$1&amp;dbP!$D$2&amp;":"&amp;dbP!$D$2),"&lt;="&amp;AF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G190" s="1">
        <f ca="1">SUMIFS(INDIRECT($F$1&amp;$F190&amp;":"&amp;$F190),INDIRECT($F$1&amp;dbP!$D$2&amp;":"&amp;dbP!$D$2),"&gt;="&amp;AG$6,INDIRECT($F$1&amp;dbP!$D$2&amp;":"&amp;dbP!$D$2),"&lt;="&amp;AG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H190" s="1">
        <f ca="1">SUMIFS(INDIRECT($F$1&amp;$F190&amp;":"&amp;$F190),INDIRECT($F$1&amp;dbP!$D$2&amp;":"&amp;dbP!$D$2),"&gt;="&amp;AH$6,INDIRECT($F$1&amp;dbP!$D$2&amp;":"&amp;dbP!$D$2),"&lt;="&amp;AH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I190" s="1">
        <f ca="1">SUMIFS(INDIRECT($F$1&amp;$F190&amp;":"&amp;$F190),INDIRECT($F$1&amp;dbP!$D$2&amp;":"&amp;dbP!$D$2),"&gt;="&amp;AI$6,INDIRECT($F$1&amp;dbP!$D$2&amp;":"&amp;dbP!$D$2),"&lt;="&amp;AI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J190" s="1">
        <f ca="1">SUMIFS(INDIRECT($F$1&amp;$F190&amp;":"&amp;$F190),INDIRECT($F$1&amp;dbP!$D$2&amp;":"&amp;dbP!$D$2),"&gt;="&amp;AJ$6,INDIRECT($F$1&amp;dbP!$D$2&amp;":"&amp;dbP!$D$2),"&lt;="&amp;AJ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K190" s="1">
        <f ca="1">SUMIFS(INDIRECT($F$1&amp;$F190&amp;":"&amp;$F190),INDIRECT($F$1&amp;dbP!$D$2&amp;":"&amp;dbP!$D$2),"&gt;="&amp;AK$6,INDIRECT($F$1&amp;dbP!$D$2&amp;":"&amp;dbP!$D$2),"&lt;="&amp;AK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L190" s="1">
        <f ca="1">SUMIFS(INDIRECT($F$1&amp;$F190&amp;":"&amp;$F190),INDIRECT($F$1&amp;dbP!$D$2&amp;":"&amp;dbP!$D$2),"&gt;="&amp;AL$6,INDIRECT($F$1&amp;dbP!$D$2&amp;":"&amp;dbP!$D$2),"&lt;="&amp;AL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M190" s="1">
        <f ca="1">SUMIFS(INDIRECT($F$1&amp;$F190&amp;":"&amp;$F190),INDIRECT($F$1&amp;dbP!$D$2&amp;":"&amp;dbP!$D$2),"&gt;="&amp;AM$6,INDIRECT($F$1&amp;dbP!$D$2&amp;":"&amp;dbP!$D$2),"&lt;="&amp;AM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N190" s="1">
        <f ca="1">SUMIFS(INDIRECT($F$1&amp;$F190&amp;":"&amp;$F190),INDIRECT($F$1&amp;dbP!$D$2&amp;":"&amp;dbP!$D$2),"&gt;="&amp;AN$6,INDIRECT($F$1&amp;dbP!$D$2&amp;":"&amp;dbP!$D$2),"&lt;="&amp;AN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O190" s="1">
        <f ca="1">SUMIFS(INDIRECT($F$1&amp;$F190&amp;":"&amp;$F190),INDIRECT($F$1&amp;dbP!$D$2&amp;":"&amp;dbP!$D$2),"&gt;="&amp;AO$6,INDIRECT($F$1&amp;dbP!$D$2&amp;":"&amp;dbP!$D$2),"&lt;="&amp;AO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P190" s="1">
        <f ca="1">SUMIFS(INDIRECT($F$1&amp;$F190&amp;":"&amp;$F190),INDIRECT($F$1&amp;dbP!$D$2&amp;":"&amp;dbP!$D$2),"&gt;="&amp;AP$6,INDIRECT($F$1&amp;dbP!$D$2&amp;":"&amp;dbP!$D$2),"&lt;="&amp;AP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Q190" s="1">
        <f ca="1">SUMIFS(INDIRECT($F$1&amp;$F190&amp;":"&amp;$F190),INDIRECT($F$1&amp;dbP!$D$2&amp;":"&amp;dbP!$D$2),"&gt;="&amp;AQ$6,INDIRECT($F$1&amp;dbP!$D$2&amp;":"&amp;dbP!$D$2),"&lt;="&amp;AQ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R190" s="1">
        <f ca="1">SUMIFS(INDIRECT($F$1&amp;$F190&amp;":"&amp;$F190),INDIRECT($F$1&amp;dbP!$D$2&amp;":"&amp;dbP!$D$2),"&gt;="&amp;AR$6,INDIRECT($F$1&amp;dbP!$D$2&amp;":"&amp;dbP!$D$2),"&lt;="&amp;AR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S190" s="1">
        <f ca="1">SUMIFS(INDIRECT($F$1&amp;$F190&amp;":"&amp;$F190),INDIRECT($F$1&amp;dbP!$D$2&amp;":"&amp;dbP!$D$2),"&gt;="&amp;AS$6,INDIRECT($F$1&amp;dbP!$D$2&amp;":"&amp;dbP!$D$2),"&lt;="&amp;AS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T190" s="1">
        <f ca="1">SUMIFS(INDIRECT($F$1&amp;$F190&amp;":"&amp;$F190),INDIRECT($F$1&amp;dbP!$D$2&amp;":"&amp;dbP!$D$2),"&gt;="&amp;AT$6,INDIRECT($F$1&amp;dbP!$D$2&amp;":"&amp;dbP!$D$2),"&lt;="&amp;AT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U190" s="1">
        <f ca="1">SUMIFS(INDIRECT($F$1&amp;$F190&amp;":"&amp;$F190),INDIRECT($F$1&amp;dbP!$D$2&amp;":"&amp;dbP!$D$2),"&gt;="&amp;AU$6,INDIRECT($F$1&amp;dbP!$D$2&amp;":"&amp;dbP!$D$2),"&lt;="&amp;AU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V190" s="1">
        <f ca="1">SUMIFS(INDIRECT($F$1&amp;$F190&amp;":"&amp;$F190),INDIRECT($F$1&amp;dbP!$D$2&amp;":"&amp;dbP!$D$2),"&gt;="&amp;AV$6,INDIRECT($F$1&amp;dbP!$D$2&amp;":"&amp;dbP!$D$2),"&lt;="&amp;AV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W190" s="1">
        <f ca="1">SUMIFS(INDIRECT($F$1&amp;$F190&amp;":"&amp;$F190),INDIRECT($F$1&amp;dbP!$D$2&amp;":"&amp;dbP!$D$2),"&gt;="&amp;AW$6,INDIRECT($F$1&amp;dbP!$D$2&amp;":"&amp;dbP!$D$2),"&lt;="&amp;AW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X190" s="1">
        <f ca="1">SUMIFS(INDIRECT($F$1&amp;$F190&amp;":"&amp;$F190),INDIRECT($F$1&amp;dbP!$D$2&amp;":"&amp;dbP!$D$2),"&gt;="&amp;AX$6,INDIRECT($F$1&amp;dbP!$D$2&amp;":"&amp;dbP!$D$2),"&lt;="&amp;AX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Y190" s="1">
        <f ca="1">SUMIFS(INDIRECT($F$1&amp;$F190&amp;":"&amp;$F190),INDIRECT($F$1&amp;dbP!$D$2&amp;":"&amp;dbP!$D$2),"&gt;="&amp;AY$6,INDIRECT($F$1&amp;dbP!$D$2&amp;":"&amp;dbP!$D$2),"&lt;="&amp;AY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Z190" s="1">
        <f ca="1">SUMIFS(INDIRECT($F$1&amp;$F190&amp;":"&amp;$F190),INDIRECT($F$1&amp;dbP!$D$2&amp;":"&amp;dbP!$D$2),"&gt;="&amp;AZ$6,INDIRECT($F$1&amp;dbP!$D$2&amp;":"&amp;dbP!$D$2),"&lt;="&amp;AZ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BA190" s="1">
        <f ca="1">SUMIFS(INDIRECT($F$1&amp;$F190&amp;":"&amp;$F190),INDIRECT($F$1&amp;dbP!$D$2&amp;":"&amp;dbP!$D$2),"&gt;="&amp;BA$6,INDIRECT($F$1&amp;dbP!$D$2&amp;":"&amp;dbP!$D$2),"&lt;="&amp;BA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BB190" s="1">
        <f ca="1">SUMIFS(INDIRECT($F$1&amp;$F190&amp;":"&amp;$F190),INDIRECT($F$1&amp;dbP!$D$2&amp;":"&amp;dbP!$D$2),"&gt;="&amp;BB$6,INDIRECT($F$1&amp;dbP!$D$2&amp;":"&amp;dbP!$D$2),"&lt;="&amp;BB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BC190" s="1">
        <f ca="1">SUMIFS(INDIRECT($F$1&amp;$F190&amp;":"&amp;$F190),INDIRECT($F$1&amp;dbP!$D$2&amp;":"&amp;dbP!$D$2),"&gt;="&amp;BC$6,INDIRECT($F$1&amp;dbP!$D$2&amp;":"&amp;dbP!$D$2),"&lt;="&amp;BC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BD190" s="1">
        <f ca="1">SUMIFS(INDIRECT($F$1&amp;$F190&amp;":"&amp;$F190),INDIRECT($F$1&amp;dbP!$D$2&amp;":"&amp;dbP!$D$2),"&gt;="&amp;BD$6,INDIRECT($F$1&amp;dbP!$D$2&amp;":"&amp;dbP!$D$2),"&lt;="&amp;BD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BE190" s="1">
        <f ca="1">SUMIFS(INDIRECT($F$1&amp;$F190&amp;":"&amp;$F190),INDIRECT($F$1&amp;dbP!$D$2&amp;":"&amp;dbP!$D$2),"&gt;="&amp;BE$6,INDIRECT($F$1&amp;dbP!$D$2&amp;":"&amp;dbP!$D$2),"&lt;="&amp;BE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</row>
    <row r="191" spans="2:57" x14ac:dyDescent="0.3">
      <c r="B191" s="1">
        <f>MAX(B$120:B190)+1</f>
        <v>76</v>
      </c>
      <c r="D191" s="1" t="str">
        <f ca="1">INDIRECT($B$1&amp;Items!T$2&amp;$B191)</f>
        <v>CF(-)</v>
      </c>
      <c r="F191" s="1" t="str">
        <f ca="1">INDIRECT($B$1&amp;Items!P$2&amp;$B191)</f>
        <v>AA</v>
      </c>
      <c r="H191" s="13" t="str">
        <f ca="1">INDIRECT($B$1&amp;Items!M$2&amp;$B191)</f>
        <v>Оплаты себестоимостных затрат</v>
      </c>
      <c r="I191" s="13" t="str">
        <f ca="1">IF(INDIRECT($B$1&amp;Items!N$2&amp;$B191)="",H191,INDIRECT($B$1&amp;Items!N$2&amp;$B191))</f>
        <v>Оплаты расходов этапа-5 бизнес-процесса</v>
      </c>
      <c r="J191" s="1" t="str">
        <f ca="1">IF(INDIRECT($B$1&amp;Items!O$2&amp;$B191)="",IF(H191&lt;&gt;I191,"  "&amp;I191,I191),"    "&amp;INDIRECT($B$1&amp;Items!O$2&amp;$B191))</f>
        <v xml:space="preserve">    Затраты на доставку и продажу-6</v>
      </c>
      <c r="S191" s="1">
        <f ca="1">SUM($U191:INDIRECT(ADDRESS(ROW(),SUMIFS($1:$1,$5:$5,MAX($5:$5)))))</f>
        <v>512818.62677721004</v>
      </c>
      <c r="V191" s="1">
        <f ca="1">SUMIFS(INDIRECT($F$1&amp;$F191&amp;":"&amp;$F191),INDIRECT($F$1&amp;dbP!$D$2&amp;":"&amp;dbP!$D$2),"&gt;="&amp;V$6,INDIRECT($F$1&amp;dbP!$D$2&amp;":"&amp;dbP!$D$2),"&lt;="&amp;V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W191" s="1">
        <f ca="1">SUMIFS(INDIRECT($F$1&amp;$F191&amp;":"&amp;$F191),INDIRECT($F$1&amp;dbP!$D$2&amp;":"&amp;dbP!$D$2),"&gt;="&amp;W$6,INDIRECT($F$1&amp;dbP!$D$2&amp;":"&amp;dbP!$D$2),"&lt;="&amp;W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X191" s="1">
        <f ca="1">SUMIFS(INDIRECT($F$1&amp;$F191&amp;":"&amp;$F191),INDIRECT($F$1&amp;dbP!$D$2&amp;":"&amp;dbP!$D$2),"&gt;="&amp;X$6,INDIRECT($F$1&amp;dbP!$D$2&amp;":"&amp;dbP!$D$2),"&lt;="&amp;X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Y191" s="1">
        <f ca="1">SUMIFS(INDIRECT($F$1&amp;$F191&amp;":"&amp;$F191),INDIRECT($F$1&amp;dbP!$D$2&amp;":"&amp;dbP!$D$2),"&gt;="&amp;Y$6,INDIRECT($F$1&amp;dbP!$D$2&amp;":"&amp;dbP!$D$2),"&lt;="&amp;Y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512818.62677721004</v>
      </c>
      <c r="Z191" s="1">
        <f ca="1">SUMIFS(INDIRECT($F$1&amp;$F191&amp;":"&amp;$F191),INDIRECT($F$1&amp;dbP!$D$2&amp;":"&amp;dbP!$D$2),"&gt;="&amp;Z$6,INDIRECT($F$1&amp;dbP!$D$2&amp;":"&amp;dbP!$D$2),"&lt;="&amp;Z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A191" s="1">
        <f ca="1">SUMIFS(INDIRECT($F$1&amp;$F191&amp;":"&amp;$F191),INDIRECT($F$1&amp;dbP!$D$2&amp;":"&amp;dbP!$D$2),"&gt;="&amp;AA$6,INDIRECT($F$1&amp;dbP!$D$2&amp;":"&amp;dbP!$D$2),"&lt;="&amp;AA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B191" s="1">
        <f ca="1">SUMIFS(INDIRECT($F$1&amp;$F191&amp;":"&amp;$F191),INDIRECT($F$1&amp;dbP!$D$2&amp;":"&amp;dbP!$D$2),"&gt;="&amp;AB$6,INDIRECT($F$1&amp;dbP!$D$2&amp;":"&amp;dbP!$D$2),"&lt;="&amp;AB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C191" s="1">
        <f ca="1">SUMIFS(INDIRECT($F$1&amp;$F191&amp;":"&amp;$F191),INDIRECT($F$1&amp;dbP!$D$2&amp;":"&amp;dbP!$D$2),"&gt;="&amp;AC$6,INDIRECT($F$1&amp;dbP!$D$2&amp;":"&amp;dbP!$D$2),"&lt;="&amp;AC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D191" s="1">
        <f ca="1">SUMIFS(INDIRECT($F$1&amp;$F191&amp;":"&amp;$F191),INDIRECT($F$1&amp;dbP!$D$2&amp;":"&amp;dbP!$D$2),"&gt;="&amp;AD$6,INDIRECT($F$1&amp;dbP!$D$2&amp;":"&amp;dbP!$D$2),"&lt;="&amp;AD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E191" s="1">
        <f ca="1">SUMIFS(INDIRECT($F$1&amp;$F191&amp;":"&amp;$F191),INDIRECT($F$1&amp;dbP!$D$2&amp;":"&amp;dbP!$D$2),"&gt;="&amp;AE$6,INDIRECT($F$1&amp;dbP!$D$2&amp;":"&amp;dbP!$D$2),"&lt;="&amp;AE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F191" s="1">
        <f ca="1">SUMIFS(INDIRECT($F$1&amp;$F191&amp;":"&amp;$F191),INDIRECT($F$1&amp;dbP!$D$2&amp;":"&amp;dbP!$D$2),"&gt;="&amp;AF$6,INDIRECT($F$1&amp;dbP!$D$2&amp;":"&amp;dbP!$D$2),"&lt;="&amp;AF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G191" s="1">
        <f ca="1">SUMIFS(INDIRECT($F$1&amp;$F191&amp;":"&amp;$F191),INDIRECT($F$1&amp;dbP!$D$2&amp;":"&amp;dbP!$D$2),"&gt;="&amp;AG$6,INDIRECT($F$1&amp;dbP!$D$2&amp;":"&amp;dbP!$D$2),"&lt;="&amp;AG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H191" s="1">
        <f ca="1">SUMIFS(INDIRECT($F$1&amp;$F191&amp;":"&amp;$F191),INDIRECT($F$1&amp;dbP!$D$2&amp;":"&amp;dbP!$D$2),"&gt;="&amp;AH$6,INDIRECT($F$1&amp;dbP!$D$2&amp;":"&amp;dbP!$D$2),"&lt;="&amp;AH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I191" s="1">
        <f ca="1">SUMIFS(INDIRECT($F$1&amp;$F191&amp;":"&amp;$F191),INDIRECT($F$1&amp;dbP!$D$2&amp;":"&amp;dbP!$D$2),"&gt;="&amp;AI$6,INDIRECT($F$1&amp;dbP!$D$2&amp;":"&amp;dbP!$D$2),"&lt;="&amp;AI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J191" s="1">
        <f ca="1">SUMIFS(INDIRECT($F$1&amp;$F191&amp;":"&amp;$F191),INDIRECT($F$1&amp;dbP!$D$2&amp;":"&amp;dbP!$D$2),"&gt;="&amp;AJ$6,INDIRECT($F$1&amp;dbP!$D$2&amp;":"&amp;dbP!$D$2),"&lt;="&amp;AJ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K191" s="1">
        <f ca="1">SUMIFS(INDIRECT($F$1&amp;$F191&amp;":"&amp;$F191),INDIRECT($F$1&amp;dbP!$D$2&amp;":"&amp;dbP!$D$2),"&gt;="&amp;AK$6,INDIRECT($F$1&amp;dbP!$D$2&amp;":"&amp;dbP!$D$2),"&lt;="&amp;AK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L191" s="1">
        <f ca="1">SUMIFS(INDIRECT($F$1&amp;$F191&amp;":"&amp;$F191),INDIRECT($F$1&amp;dbP!$D$2&amp;":"&amp;dbP!$D$2),"&gt;="&amp;AL$6,INDIRECT($F$1&amp;dbP!$D$2&amp;":"&amp;dbP!$D$2),"&lt;="&amp;AL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M191" s="1">
        <f ca="1">SUMIFS(INDIRECT($F$1&amp;$F191&amp;":"&amp;$F191),INDIRECT($F$1&amp;dbP!$D$2&amp;":"&amp;dbP!$D$2),"&gt;="&amp;AM$6,INDIRECT($F$1&amp;dbP!$D$2&amp;":"&amp;dbP!$D$2),"&lt;="&amp;AM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N191" s="1">
        <f ca="1">SUMIFS(INDIRECT($F$1&amp;$F191&amp;":"&amp;$F191),INDIRECT($F$1&amp;dbP!$D$2&amp;":"&amp;dbP!$D$2),"&gt;="&amp;AN$6,INDIRECT($F$1&amp;dbP!$D$2&amp;":"&amp;dbP!$D$2),"&lt;="&amp;AN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O191" s="1">
        <f ca="1">SUMIFS(INDIRECT($F$1&amp;$F191&amp;":"&amp;$F191),INDIRECT($F$1&amp;dbP!$D$2&amp;":"&amp;dbP!$D$2),"&gt;="&amp;AO$6,INDIRECT($F$1&amp;dbP!$D$2&amp;":"&amp;dbP!$D$2),"&lt;="&amp;AO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P191" s="1">
        <f ca="1">SUMIFS(INDIRECT($F$1&amp;$F191&amp;":"&amp;$F191),INDIRECT($F$1&amp;dbP!$D$2&amp;":"&amp;dbP!$D$2),"&gt;="&amp;AP$6,INDIRECT($F$1&amp;dbP!$D$2&amp;":"&amp;dbP!$D$2),"&lt;="&amp;AP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Q191" s="1">
        <f ca="1">SUMIFS(INDIRECT($F$1&amp;$F191&amp;":"&amp;$F191),INDIRECT($F$1&amp;dbP!$D$2&amp;":"&amp;dbP!$D$2),"&gt;="&amp;AQ$6,INDIRECT($F$1&amp;dbP!$D$2&amp;":"&amp;dbP!$D$2),"&lt;="&amp;AQ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R191" s="1">
        <f ca="1">SUMIFS(INDIRECT($F$1&amp;$F191&amp;":"&amp;$F191),INDIRECT($F$1&amp;dbP!$D$2&amp;":"&amp;dbP!$D$2),"&gt;="&amp;AR$6,INDIRECT($F$1&amp;dbP!$D$2&amp;":"&amp;dbP!$D$2),"&lt;="&amp;AR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S191" s="1">
        <f ca="1">SUMIFS(INDIRECT($F$1&amp;$F191&amp;":"&amp;$F191),INDIRECT($F$1&amp;dbP!$D$2&amp;":"&amp;dbP!$D$2),"&gt;="&amp;AS$6,INDIRECT($F$1&amp;dbP!$D$2&amp;":"&amp;dbP!$D$2),"&lt;="&amp;AS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T191" s="1">
        <f ca="1">SUMIFS(INDIRECT($F$1&amp;$F191&amp;":"&amp;$F191),INDIRECT($F$1&amp;dbP!$D$2&amp;":"&amp;dbP!$D$2),"&gt;="&amp;AT$6,INDIRECT($F$1&amp;dbP!$D$2&amp;":"&amp;dbP!$D$2),"&lt;="&amp;AT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U191" s="1">
        <f ca="1">SUMIFS(INDIRECT($F$1&amp;$F191&amp;":"&amp;$F191),INDIRECT($F$1&amp;dbP!$D$2&amp;":"&amp;dbP!$D$2),"&gt;="&amp;AU$6,INDIRECT($F$1&amp;dbP!$D$2&amp;":"&amp;dbP!$D$2),"&lt;="&amp;AU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V191" s="1">
        <f ca="1">SUMIFS(INDIRECT($F$1&amp;$F191&amp;":"&amp;$F191),INDIRECT($F$1&amp;dbP!$D$2&amp;":"&amp;dbP!$D$2),"&gt;="&amp;AV$6,INDIRECT($F$1&amp;dbP!$D$2&amp;":"&amp;dbP!$D$2),"&lt;="&amp;AV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W191" s="1">
        <f ca="1">SUMIFS(INDIRECT($F$1&amp;$F191&amp;":"&amp;$F191),INDIRECT($F$1&amp;dbP!$D$2&amp;":"&amp;dbP!$D$2),"&gt;="&amp;AW$6,INDIRECT($F$1&amp;dbP!$D$2&amp;":"&amp;dbP!$D$2),"&lt;="&amp;AW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X191" s="1">
        <f ca="1">SUMIFS(INDIRECT($F$1&amp;$F191&amp;":"&amp;$F191),INDIRECT($F$1&amp;dbP!$D$2&amp;":"&amp;dbP!$D$2),"&gt;="&amp;AX$6,INDIRECT($F$1&amp;dbP!$D$2&amp;":"&amp;dbP!$D$2),"&lt;="&amp;AX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Y191" s="1">
        <f ca="1">SUMIFS(INDIRECT($F$1&amp;$F191&amp;":"&amp;$F191),INDIRECT($F$1&amp;dbP!$D$2&amp;":"&amp;dbP!$D$2),"&gt;="&amp;AY$6,INDIRECT($F$1&amp;dbP!$D$2&amp;":"&amp;dbP!$D$2),"&lt;="&amp;AY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Z191" s="1">
        <f ca="1">SUMIFS(INDIRECT($F$1&amp;$F191&amp;":"&amp;$F191),INDIRECT($F$1&amp;dbP!$D$2&amp;":"&amp;dbP!$D$2),"&gt;="&amp;AZ$6,INDIRECT($F$1&amp;dbP!$D$2&amp;":"&amp;dbP!$D$2),"&lt;="&amp;AZ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BA191" s="1">
        <f ca="1">SUMIFS(INDIRECT($F$1&amp;$F191&amp;":"&amp;$F191),INDIRECT($F$1&amp;dbP!$D$2&amp;":"&amp;dbP!$D$2),"&gt;="&amp;BA$6,INDIRECT($F$1&amp;dbP!$D$2&amp;":"&amp;dbP!$D$2),"&lt;="&amp;BA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BB191" s="1">
        <f ca="1">SUMIFS(INDIRECT($F$1&amp;$F191&amp;":"&amp;$F191),INDIRECT($F$1&amp;dbP!$D$2&amp;":"&amp;dbP!$D$2),"&gt;="&amp;BB$6,INDIRECT($F$1&amp;dbP!$D$2&amp;":"&amp;dbP!$D$2),"&lt;="&amp;BB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BC191" s="1">
        <f ca="1">SUMIFS(INDIRECT($F$1&amp;$F191&amp;":"&amp;$F191),INDIRECT($F$1&amp;dbP!$D$2&amp;":"&amp;dbP!$D$2),"&gt;="&amp;BC$6,INDIRECT($F$1&amp;dbP!$D$2&amp;":"&amp;dbP!$D$2),"&lt;="&amp;BC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BD191" s="1">
        <f ca="1">SUMIFS(INDIRECT($F$1&amp;$F191&amp;":"&amp;$F191),INDIRECT($F$1&amp;dbP!$D$2&amp;":"&amp;dbP!$D$2),"&gt;="&amp;BD$6,INDIRECT($F$1&amp;dbP!$D$2&amp;":"&amp;dbP!$D$2),"&lt;="&amp;BD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BE191" s="1">
        <f ca="1">SUMIFS(INDIRECT($F$1&amp;$F191&amp;":"&amp;$F191),INDIRECT($F$1&amp;dbP!$D$2&amp;":"&amp;dbP!$D$2),"&gt;="&amp;BE$6,INDIRECT($F$1&amp;dbP!$D$2&amp;":"&amp;dbP!$D$2),"&lt;="&amp;BE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</row>
    <row r="192" spans="2:57" x14ac:dyDescent="0.3">
      <c r="B192" s="1">
        <f>MAX(B$120:B191)+1</f>
        <v>77</v>
      </c>
      <c r="D192" s="1" t="str">
        <f ca="1">INDIRECT($B$1&amp;Items!T$2&amp;$B192)</f>
        <v>CF(-)</v>
      </c>
      <c r="F192" s="1" t="str">
        <f ca="1">INDIRECT($B$1&amp;Items!P$2&amp;$B192)</f>
        <v>AA</v>
      </c>
      <c r="H192" s="13" t="str">
        <f ca="1">INDIRECT($B$1&amp;Items!M$2&amp;$B192)</f>
        <v>Оплаты себестоимостных затрат</v>
      </c>
      <c r="I192" s="13" t="str">
        <f ca="1">IF(INDIRECT($B$1&amp;Items!N$2&amp;$B192)="",H192,INDIRECT($B$1&amp;Items!N$2&amp;$B192))</f>
        <v>Оплаты расходов этапа-5 бизнес-процесса</v>
      </c>
      <c r="J192" s="1" t="str">
        <f ca="1">IF(INDIRECT($B$1&amp;Items!O$2&amp;$B192)="",IF(H192&lt;&gt;I192,"  "&amp;I192,I192),"    "&amp;INDIRECT($B$1&amp;Items!O$2&amp;$B192))</f>
        <v xml:space="preserve">    Затраты на доставку и продажу-7</v>
      </c>
      <c r="S192" s="1">
        <f ca="1">SUM($U192:INDIRECT(ADDRESS(ROW(),SUMIFS($1:$1,$5:$5,MAX($5:$5)))))</f>
        <v>0</v>
      </c>
      <c r="V192" s="1">
        <f ca="1">SUMIFS(INDIRECT($F$1&amp;$F192&amp;":"&amp;$F192),INDIRECT($F$1&amp;dbP!$D$2&amp;":"&amp;dbP!$D$2),"&gt;="&amp;V$6,INDIRECT($F$1&amp;dbP!$D$2&amp;":"&amp;dbP!$D$2),"&lt;="&amp;V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W192" s="1">
        <f ca="1">SUMIFS(INDIRECT($F$1&amp;$F192&amp;":"&amp;$F192),INDIRECT($F$1&amp;dbP!$D$2&amp;":"&amp;dbP!$D$2),"&gt;="&amp;W$6,INDIRECT($F$1&amp;dbP!$D$2&amp;":"&amp;dbP!$D$2),"&lt;="&amp;W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X192" s="1">
        <f ca="1">SUMIFS(INDIRECT($F$1&amp;$F192&amp;":"&amp;$F192),INDIRECT($F$1&amp;dbP!$D$2&amp;":"&amp;dbP!$D$2),"&gt;="&amp;X$6,INDIRECT($F$1&amp;dbP!$D$2&amp;":"&amp;dbP!$D$2),"&lt;="&amp;X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Y192" s="1">
        <f ca="1">SUMIFS(INDIRECT($F$1&amp;$F192&amp;":"&amp;$F192),INDIRECT($F$1&amp;dbP!$D$2&amp;":"&amp;dbP!$D$2),"&gt;="&amp;Y$6,INDIRECT($F$1&amp;dbP!$D$2&amp;":"&amp;dbP!$D$2),"&lt;="&amp;Y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Z192" s="1">
        <f ca="1">SUMIFS(INDIRECT($F$1&amp;$F192&amp;":"&amp;$F192),INDIRECT($F$1&amp;dbP!$D$2&amp;":"&amp;dbP!$D$2),"&gt;="&amp;Z$6,INDIRECT($F$1&amp;dbP!$D$2&amp;":"&amp;dbP!$D$2),"&lt;="&amp;Z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A192" s="1">
        <f ca="1">SUMIFS(INDIRECT($F$1&amp;$F192&amp;":"&amp;$F192),INDIRECT($F$1&amp;dbP!$D$2&amp;":"&amp;dbP!$D$2),"&gt;="&amp;AA$6,INDIRECT($F$1&amp;dbP!$D$2&amp;":"&amp;dbP!$D$2),"&lt;="&amp;AA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B192" s="1">
        <f ca="1">SUMIFS(INDIRECT($F$1&amp;$F192&amp;":"&amp;$F192),INDIRECT($F$1&amp;dbP!$D$2&amp;":"&amp;dbP!$D$2),"&gt;="&amp;AB$6,INDIRECT($F$1&amp;dbP!$D$2&amp;":"&amp;dbP!$D$2),"&lt;="&amp;AB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C192" s="1">
        <f ca="1">SUMIFS(INDIRECT($F$1&amp;$F192&amp;":"&amp;$F192),INDIRECT($F$1&amp;dbP!$D$2&amp;":"&amp;dbP!$D$2),"&gt;="&amp;AC$6,INDIRECT($F$1&amp;dbP!$D$2&amp;":"&amp;dbP!$D$2),"&lt;="&amp;AC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D192" s="1">
        <f ca="1">SUMIFS(INDIRECT($F$1&amp;$F192&amp;":"&amp;$F192),INDIRECT($F$1&amp;dbP!$D$2&amp;":"&amp;dbP!$D$2),"&gt;="&amp;AD$6,INDIRECT($F$1&amp;dbP!$D$2&amp;":"&amp;dbP!$D$2),"&lt;="&amp;AD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E192" s="1">
        <f ca="1">SUMIFS(INDIRECT($F$1&amp;$F192&amp;":"&amp;$F192),INDIRECT($F$1&amp;dbP!$D$2&amp;":"&amp;dbP!$D$2),"&gt;="&amp;AE$6,INDIRECT($F$1&amp;dbP!$D$2&amp;":"&amp;dbP!$D$2),"&lt;="&amp;AE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F192" s="1">
        <f ca="1">SUMIFS(INDIRECT($F$1&amp;$F192&amp;":"&amp;$F192),INDIRECT($F$1&amp;dbP!$D$2&amp;":"&amp;dbP!$D$2),"&gt;="&amp;AF$6,INDIRECT($F$1&amp;dbP!$D$2&amp;":"&amp;dbP!$D$2),"&lt;="&amp;AF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G192" s="1">
        <f ca="1">SUMIFS(INDIRECT($F$1&amp;$F192&amp;":"&amp;$F192),INDIRECT($F$1&amp;dbP!$D$2&amp;":"&amp;dbP!$D$2),"&gt;="&amp;AG$6,INDIRECT($F$1&amp;dbP!$D$2&amp;":"&amp;dbP!$D$2),"&lt;="&amp;AG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H192" s="1">
        <f ca="1">SUMIFS(INDIRECT($F$1&amp;$F192&amp;":"&amp;$F192),INDIRECT($F$1&amp;dbP!$D$2&amp;":"&amp;dbP!$D$2),"&gt;="&amp;AH$6,INDIRECT($F$1&amp;dbP!$D$2&amp;":"&amp;dbP!$D$2),"&lt;="&amp;AH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I192" s="1">
        <f ca="1">SUMIFS(INDIRECT($F$1&amp;$F192&amp;":"&amp;$F192),INDIRECT($F$1&amp;dbP!$D$2&amp;":"&amp;dbP!$D$2),"&gt;="&amp;AI$6,INDIRECT($F$1&amp;dbP!$D$2&amp;":"&amp;dbP!$D$2),"&lt;="&amp;AI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J192" s="1">
        <f ca="1">SUMIFS(INDIRECT($F$1&amp;$F192&amp;":"&amp;$F192),INDIRECT($F$1&amp;dbP!$D$2&amp;":"&amp;dbP!$D$2),"&gt;="&amp;AJ$6,INDIRECT($F$1&amp;dbP!$D$2&amp;":"&amp;dbP!$D$2),"&lt;="&amp;AJ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K192" s="1">
        <f ca="1">SUMIFS(INDIRECT($F$1&amp;$F192&amp;":"&amp;$F192),INDIRECT($F$1&amp;dbP!$D$2&amp;":"&amp;dbP!$D$2),"&gt;="&amp;AK$6,INDIRECT($F$1&amp;dbP!$D$2&amp;":"&amp;dbP!$D$2),"&lt;="&amp;AK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L192" s="1">
        <f ca="1">SUMIFS(INDIRECT($F$1&amp;$F192&amp;":"&amp;$F192),INDIRECT($F$1&amp;dbP!$D$2&amp;":"&amp;dbP!$D$2),"&gt;="&amp;AL$6,INDIRECT($F$1&amp;dbP!$D$2&amp;":"&amp;dbP!$D$2),"&lt;="&amp;AL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M192" s="1">
        <f ca="1">SUMIFS(INDIRECT($F$1&amp;$F192&amp;":"&amp;$F192),INDIRECT($F$1&amp;dbP!$D$2&amp;":"&amp;dbP!$D$2),"&gt;="&amp;AM$6,INDIRECT($F$1&amp;dbP!$D$2&amp;":"&amp;dbP!$D$2),"&lt;="&amp;AM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N192" s="1">
        <f ca="1">SUMIFS(INDIRECT($F$1&amp;$F192&amp;":"&amp;$F192),INDIRECT($F$1&amp;dbP!$D$2&amp;":"&amp;dbP!$D$2),"&gt;="&amp;AN$6,INDIRECT($F$1&amp;dbP!$D$2&amp;":"&amp;dbP!$D$2),"&lt;="&amp;AN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O192" s="1">
        <f ca="1">SUMIFS(INDIRECT($F$1&amp;$F192&amp;":"&amp;$F192),INDIRECT($F$1&amp;dbP!$D$2&amp;":"&amp;dbP!$D$2),"&gt;="&amp;AO$6,INDIRECT($F$1&amp;dbP!$D$2&amp;":"&amp;dbP!$D$2),"&lt;="&amp;AO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P192" s="1">
        <f ca="1">SUMIFS(INDIRECT($F$1&amp;$F192&amp;":"&amp;$F192),INDIRECT($F$1&amp;dbP!$D$2&amp;":"&amp;dbP!$D$2),"&gt;="&amp;AP$6,INDIRECT($F$1&amp;dbP!$D$2&amp;":"&amp;dbP!$D$2),"&lt;="&amp;AP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Q192" s="1">
        <f ca="1">SUMIFS(INDIRECT($F$1&amp;$F192&amp;":"&amp;$F192),INDIRECT($F$1&amp;dbP!$D$2&amp;":"&amp;dbP!$D$2),"&gt;="&amp;AQ$6,INDIRECT($F$1&amp;dbP!$D$2&amp;":"&amp;dbP!$D$2),"&lt;="&amp;AQ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R192" s="1">
        <f ca="1">SUMIFS(INDIRECT($F$1&amp;$F192&amp;":"&amp;$F192),INDIRECT($F$1&amp;dbP!$D$2&amp;":"&amp;dbP!$D$2),"&gt;="&amp;AR$6,INDIRECT($F$1&amp;dbP!$D$2&amp;":"&amp;dbP!$D$2),"&lt;="&amp;AR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S192" s="1">
        <f ca="1">SUMIFS(INDIRECT($F$1&amp;$F192&amp;":"&amp;$F192),INDIRECT($F$1&amp;dbP!$D$2&amp;":"&amp;dbP!$D$2),"&gt;="&amp;AS$6,INDIRECT($F$1&amp;dbP!$D$2&amp;":"&amp;dbP!$D$2),"&lt;="&amp;AS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T192" s="1">
        <f ca="1">SUMIFS(INDIRECT($F$1&amp;$F192&amp;":"&amp;$F192),INDIRECT($F$1&amp;dbP!$D$2&amp;":"&amp;dbP!$D$2),"&gt;="&amp;AT$6,INDIRECT($F$1&amp;dbP!$D$2&amp;":"&amp;dbP!$D$2),"&lt;="&amp;AT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U192" s="1">
        <f ca="1">SUMIFS(INDIRECT($F$1&amp;$F192&amp;":"&amp;$F192),INDIRECT($F$1&amp;dbP!$D$2&amp;":"&amp;dbP!$D$2),"&gt;="&amp;AU$6,INDIRECT($F$1&amp;dbP!$D$2&amp;":"&amp;dbP!$D$2),"&lt;="&amp;AU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V192" s="1">
        <f ca="1">SUMIFS(INDIRECT($F$1&amp;$F192&amp;":"&amp;$F192),INDIRECT($F$1&amp;dbP!$D$2&amp;":"&amp;dbP!$D$2),"&gt;="&amp;AV$6,INDIRECT($F$1&amp;dbP!$D$2&amp;":"&amp;dbP!$D$2),"&lt;="&amp;AV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W192" s="1">
        <f ca="1">SUMIFS(INDIRECT($F$1&amp;$F192&amp;":"&amp;$F192),INDIRECT($F$1&amp;dbP!$D$2&amp;":"&amp;dbP!$D$2),"&gt;="&amp;AW$6,INDIRECT($F$1&amp;dbP!$D$2&amp;":"&amp;dbP!$D$2),"&lt;="&amp;AW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X192" s="1">
        <f ca="1">SUMIFS(INDIRECT($F$1&amp;$F192&amp;":"&amp;$F192),INDIRECT($F$1&amp;dbP!$D$2&amp;":"&amp;dbP!$D$2),"&gt;="&amp;AX$6,INDIRECT($F$1&amp;dbP!$D$2&amp;":"&amp;dbP!$D$2),"&lt;="&amp;AX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Y192" s="1">
        <f ca="1">SUMIFS(INDIRECT($F$1&amp;$F192&amp;":"&amp;$F192),INDIRECT($F$1&amp;dbP!$D$2&amp;":"&amp;dbP!$D$2),"&gt;="&amp;AY$6,INDIRECT($F$1&amp;dbP!$D$2&amp;":"&amp;dbP!$D$2),"&lt;="&amp;AY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Z192" s="1">
        <f ca="1">SUMIFS(INDIRECT($F$1&amp;$F192&amp;":"&amp;$F192),INDIRECT($F$1&amp;dbP!$D$2&amp;":"&amp;dbP!$D$2),"&gt;="&amp;AZ$6,INDIRECT($F$1&amp;dbP!$D$2&amp;":"&amp;dbP!$D$2),"&lt;="&amp;AZ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BA192" s="1">
        <f ca="1">SUMIFS(INDIRECT($F$1&amp;$F192&amp;":"&amp;$F192),INDIRECT($F$1&amp;dbP!$D$2&amp;":"&amp;dbP!$D$2),"&gt;="&amp;BA$6,INDIRECT($F$1&amp;dbP!$D$2&amp;":"&amp;dbP!$D$2),"&lt;="&amp;BA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BB192" s="1">
        <f ca="1">SUMIFS(INDIRECT($F$1&amp;$F192&amp;":"&amp;$F192),INDIRECT($F$1&amp;dbP!$D$2&amp;":"&amp;dbP!$D$2),"&gt;="&amp;BB$6,INDIRECT($F$1&amp;dbP!$D$2&amp;":"&amp;dbP!$D$2),"&lt;="&amp;BB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BC192" s="1">
        <f ca="1">SUMIFS(INDIRECT($F$1&amp;$F192&amp;":"&amp;$F192),INDIRECT($F$1&amp;dbP!$D$2&amp;":"&amp;dbP!$D$2),"&gt;="&amp;BC$6,INDIRECT($F$1&amp;dbP!$D$2&amp;":"&amp;dbP!$D$2),"&lt;="&amp;BC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BD192" s="1">
        <f ca="1">SUMIFS(INDIRECT($F$1&amp;$F192&amp;":"&amp;$F192),INDIRECT($F$1&amp;dbP!$D$2&amp;":"&amp;dbP!$D$2),"&gt;="&amp;BD$6,INDIRECT($F$1&amp;dbP!$D$2&amp;":"&amp;dbP!$D$2),"&lt;="&amp;BD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BE192" s="1">
        <f ca="1">SUMIFS(INDIRECT($F$1&amp;$F192&amp;":"&amp;$F192),INDIRECT($F$1&amp;dbP!$D$2&amp;":"&amp;dbP!$D$2),"&gt;="&amp;BE$6,INDIRECT($F$1&amp;dbP!$D$2&amp;":"&amp;dbP!$D$2),"&lt;="&amp;BE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</row>
    <row r="193" spans="1:57" x14ac:dyDescent="0.3">
      <c r="B193" s="1">
        <f>MAX(B$120:B192)+1</f>
        <v>78</v>
      </c>
      <c r="D193" s="1" t="str">
        <f ca="1">INDIRECT($B$1&amp;Items!T$2&amp;$B193)</f>
        <v>CF(-)</v>
      </c>
      <c r="F193" s="1" t="str">
        <f ca="1">INDIRECT($B$1&amp;Items!P$2&amp;$B193)</f>
        <v>AA</v>
      </c>
      <c r="H193" s="13" t="str">
        <f ca="1">INDIRECT($B$1&amp;Items!M$2&amp;$B193)</f>
        <v>Оплаты себестоимостных затрат</v>
      </c>
      <c r="I193" s="13" t="str">
        <f ca="1">IF(INDIRECT($B$1&amp;Items!N$2&amp;$B193)="",H193,INDIRECT($B$1&amp;Items!N$2&amp;$B193))</f>
        <v>Оплаты расходов этапа-5 бизнес-процесса</v>
      </c>
      <c r="J193" s="1" t="str">
        <f ca="1">IF(INDIRECT($B$1&amp;Items!O$2&amp;$B193)="",IF(H193&lt;&gt;I193,"  "&amp;I193,I193),"    "&amp;INDIRECT($B$1&amp;Items!O$2&amp;$B193))</f>
        <v xml:space="preserve">    Затраты на доставку и продажу-8</v>
      </c>
      <c r="S193" s="1">
        <f ca="1">SUM($U193:INDIRECT(ADDRESS(ROW(),SUMIFS($1:$1,$5:$5,MAX($5:$5)))))</f>
        <v>713460</v>
      </c>
      <c r="V193" s="1">
        <f ca="1">SUMIFS(INDIRECT($F$1&amp;$F193&amp;":"&amp;$F193),INDIRECT($F$1&amp;dbP!$D$2&amp;":"&amp;dbP!$D$2),"&gt;="&amp;V$6,INDIRECT($F$1&amp;dbP!$D$2&amp;":"&amp;dbP!$D$2),"&lt;="&amp;V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W193" s="1">
        <f ca="1">SUMIFS(INDIRECT($F$1&amp;$F193&amp;":"&amp;$F193),INDIRECT($F$1&amp;dbP!$D$2&amp;":"&amp;dbP!$D$2),"&gt;="&amp;W$6,INDIRECT($F$1&amp;dbP!$D$2&amp;":"&amp;dbP!$D$2),"&lt;="&amp;W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713460</v>
      </c>
      <c r="X193" s="1">
        <f ca="1">SUMIFS(INDIRECT($F$1&amp;$F193&amp;":"&amp;$F193),INDIRECT($F$1&amp;dbP!$D$2&amp;":"&amp;dbP!$D$2),"&gt;="&amp;X$6,INDIRECT($F$1&amp;dbP!$D$2&amp;":"&amp;dbP!$D$2),"&lt;="&amp;X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Y193" s="1">
        <f ca="1">SUMIFS(INDIRECT($F$1&amp;$F193&amp;":"&amp;$F193),INDIRECT($F$1&amp;dbP!$D$2&amp;":"&amp;dbP!$D$2),"&gt;="&amp;Y$6,INDIRECT($F$1&amp;dbP!$D$2&amp;":"&amp;dbP!$D$2),"&lt;="&amp;Y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Z193" s="1">
        <f ca="1">SUMIFS(INDIRECT($F$1&amp;$F193&amp;":"&amp;$F193),INDIRECT($F$1&amp;dbP!$D$2&amp;":"&amp;dbP!$D$2),"&gt;="&amp;Z$6,INDIRECT($F$1&amp;dbP!$D$2&amp;":"&amp;dbP!$D$2),"&lt;="&amp;Z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A193" s="1">
        <f ca="1">SUMIFS(INDIRECT($F$1&amp;$F193&amp;":"&amp;$F193),INDIRECT($F$1&amp;dbP!$D$2&amp;":"&amp;dbP!$D$2),"&gt;="&amp;AA$6,INDIRECT($F$1&amp;dbP!$D$2&amp;":"&amp;dbP!$D$2),"&lt;="&amp;AA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B193" s="1">
        <f ca="1">SUMIFS(INDIRECT($F$1&amp;$F193&amp;":"&amp;$F193),INDIRECT($F$1&amp;dbP!$D$2&amp;":"&amp;dbP!$D$2),"&gt;="&amp;AB$6,INDIRECT($F$1&amp;dbP!$D$2&amp;":"&amp;dbP!$D$2),"&lt;="&amp;AB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C193" s="1">
        <f ca="1">SUMIFS(INDIRECT($F$1&amp;$F193&amp;":"&amp;$F193),INDIRECT($F$1&amp;dbP!$D$2&amp;":"&amp;dbP!$D$2),"&gt;="&amp;AC$6,INDIRECT($F$1&amp;dbP!$D$2&amp;":"&amp;dbP!$D$2),"&lt;="&amp;AC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D193" s="1">
        <f ca="1">SUMIFS(INDIRECT($F$1&amp;$F193&amp;":"&amp;$F193),INDIRECT($F$1&amp;dbP!$D$2&amp;":"&amp;dbP!$D$2),"&gt;="&amp;AD$6,INDIRECT($F$1&amp;dbP!$D$2&amp;":"&amp;dbP!$D$2),"&lt;="&amp;AD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E193" s="1">
        <f ca="1">SUMIFS(INDIRECT($F$1&amp;$F193&amp;":"&amp;$F193),INDIRECT($F$1&amp;dbP!$D$2&amp;":"&amp;dbP!$D$2),"&gt;="&amp;AE$6,INDIRECT($F$1&amp;dbP!$D$2&amp;":"&amp;dbP!$D$2),"&lt;="&amp;AE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F193" s="1">
        <f ca="1">SUMIFS(INDIRECT($F$1&amp;$F193&amp;":"&amp;$F193),INDIRECT($F$1&amp;dbP!$D$2&amp;":"&amp;dbP!$D$2),"&gt;="&amp;AF$6,INDIRECT($F$1&amp;dbP!$D$2&amp;":"&amp;dbP!$D$2),"&lt;="&amp;AF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G193" s="1">
        <f ca="1">SUMIFS(INDIRECT($F$1&amp;$F193&amp;":"&amp;$F193),INDIRECT($F$1&amp;dbP!$D$2&amp;":"&amp;dbP!$D$2),"&gt;="&amp;AG$6,INDIRECT($F$1&amp;dbP!$D$2&amp;":"&amp;dbP!$D$2),"&lt;="&amp;AG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H193" s="1">
        <f ca="1">SUMIFS(INDIRECT($F$1&amp;$F193&amp;":"&amp;$F193),INDIRECT($F$1&amp;dbP!$D$2&amp;":"&amp;dbP!$D$2),"&gt;="&amp;AH$6,INDIRECT($F$1&amp;dbP!$D$2&amp;":"&amp;dbP!$D$2),"&lt;="&amp;AH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I193" s="1">
        <f ca="1">SUMIFS(INDIRECT($F$1&amp;$F193&amp;":"&amp;$F193),INDIRECT($F$1&amp;dbP!$D$2&amp;":"&amp;dbP!$D$2),"&gt;="&amp;AI$6,INDIRECT($F$1&amp;dbP!$D$2&amp;":"&amp;dbP!$D$2),"&lt;="&amp;AI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J193" s="1">
        <f ca="1">SUMIFS(INDIRECT($F$1&amp;$F193&amp;":"&amp;$F193),INDIRECT($F$1&amp;dbP!$D$2&amp;":"&amp;dbP!$D$2),"&gt;="&amp;AJ$6,INDIRECT($F$1&amp;dbP!$D$2&amp;":"&amp;dbP!$D$2),"&lt;="&amp;AJ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K193" s="1">
        <f ca="1">SUMIFS(INDIRECT($F$1&amp;$F193&amp;":"&amp;$F193),INDIRECT($F$1&amp;dbP!$D$2&amp;":"&amp;dbP!$D$2),"&gt;="&amp;AK$6,INDIRECT($F$1&amp;dbP!$D$2&amp;":"&amp;dbP!$D$2),"&lt;="&amp;AK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L193" s="1">
        <f ca="1">SUMIFS(INDIRECT($F$1&amp;$F193&amp;":"&amp;$F193),INDIRECT($F$1&amp;dbP!$D$2&amp;":"&amp;dbP!$D$2),"&gt;="&amp;AL$6,INDIRECT($F$1&amp;dbP!$D$2&amp;":"&amp;dbP!$D$2),"&lt;="&amp;AL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M193" s="1">
        <f ca="1">SUMIFS(INDIRECT($F$1&amp;$F193&amp;":"&amp;$F193),INDIRECT($F$1&amp;dbP!$D$2&amp;":"&amp;dbP!$D$2),"&gt;="&amp;AM$6,INDIRECT($F$1&amp;dbP!$D$2&amp;":"&amp;dbP!$D$2),"&lt;="&amp;AM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N193" s="1">
        <f ca="1">SUMIFS(INDIRECT($F$1&amp;$F193&amp;":"&amp;$F193),INDIRECT($F$1&amp;dbP!$D$2&amp;":"&amp;dbP!$D$2),"&gt;="&amp;AN$6,INDIRECT($F$1&amp;dbP!$D$2&amp;":"&amp;dbP!$D$2),"&lt;="&amp;AN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O193" s="1">
        <f ca="1">SUMIFS(INDIRECT($F$1&amp;$F193&amp;":"&amp;$F193),INDIRECT($F$1&amp;dbP!$D$2&amp;":"&amp;dbP!$D$2),"&gt;="&amp;AO$6,INDIRECT($F$1&amp;dbP!$D$2&amp;":"&amp;dbP!$D$2),"&lt;="&amp;AO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P193" s="1">
        <f ca="1">SUMIFS(INDIRECT($F$1&amp;$F193&amp;":"&amp;$F193),INDIRECT($F$1&amp;dbP!$D$2&amp;":"&amp;dbP!$D$2),"&gt;="&amp;AP$6,INDIRECT($F$1&amp;dbP!$D$2&amp;":"&amp;dbP!$D$2),"&lt;="&amp;AP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Q193" s="1">
        <f ca="1">SUMIFS(INDIRECT($F$1&amp;$F193&amp;":"&amp;$F193),INDIRECT($F$1&amp;dbP!$D$2&amp;":"&amp;dbP!$D$2),"&gt;="&amp;AQ$6,INDIRECT($F$1&amp;dbP!$D$2&amp;":"&amp;dbP!$D$2),"&lt;="&amp;AQ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R193" s="1">
        <f ca="1">SUMIFS(INDIRECT($F$1&amp;$F193&amp;":"&amp;$F193),INDIRECT($F$1&amp;dbP!$D$2&amp;":"&amp;dbP!$D$2),"&gt;="&amp;AR$6,INDIRECT($F$1&amp;dbP!$D$2&amp;":"&amp;dbP!$D$2),"&lt;="&amp;AR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S193" s="1">
        <f ca="1">SUMIFS(INDIRECT($F$1&amp;$F193&amp;":"&amp;$F193),INDIRECT($F$1&amp;dbP!$D$2&amp;":"&amp;dbP!$D$2),"&gt;="&amp;AS$6,INDIRECT($F$1&amp;dbP!$D$2&amp;":"&amp;dbP!$D$2),"&lt;="&amp;AS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T193" s="1">
        <f ca="1">SUMIFS(INDIRECT($F$1&amp;$F193&amp;":"&amp;$F193),INDIRECT($F$1&amp;dbP!$D$2&amp;":"&amp;dbP!$D$2),"&gt;="&amp;AT$6,INDIRECT($F$1&amp;dbP!$D$2&amp;":"&amp;dbP!$D$2),"&lt;="&amp;AT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U193" s="1">
        <f ca="1">SUMIFS(INDIRECT($F$1&amp;$F193&amp;":"&amp;$F193),INDIRECT($F$1&amp;dbP!$D$2&amp;":"&amp;dbP!$D$2),"&gt;="&amp;AU$6,INDIRECT($F$1&amp;dbP!$D$2&amp;":"&amp;dbP!$D$2),"&lt;="&amp;AU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V193" s="1">
        <f ca="1">SUMIFS(INDIRECT($F$1&amp;$F193&amp;":"&amp;$F193),INDIRECT($F$1&amp;dbP!$D$2&amp;":"&amp;dbP!$D$2),"&gt;="&amp;AV$6,INDIRECT($F$1&amp;dbP!$D$2&amp;":"&amp;dbP!$D$2),"&lt;="&amp;AV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W193" s="1">
        <f ca="1">SUMIFS(INDIRECT($F$1&amp;$F193&amp;":"&amp;$F193),INDIRECT($F$1&amp;dbP!$D$2&amp;":"&amp;dbP!$D$2),"&gt;="&amp;AW$6,INDIRECT($F$1&amp;dbP!$D$2&amp;":"&amp;dbP!$D$2),"&lt;="&amp;AW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X193" s="1">
        <f ca="1">SUMIFS(INDIRECT($F$1&amp;$F193&amp;":"&amp;$F193),INDIRECT($F$1&amp;dbP!$D$2&amp;":"&amp;dbP!$D$2),"&gt;="&amp;AX$6,INDIRECT($F$1&amp;dbP!$D$2&amp;":"&amp;dbP!$D$2),"&lt;="&amp;AX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Y193" s="1">
        <f ca="1">SUMIFS(INDIRECT($F$1&amp;$F193&amp;":"&amp;$F193),INDIRECT($F$1&amp;dbP!$D$2&amp;":"&amp;dbP!$D$2),"&gt;="&amp;AY$6,INDIRECT($F$1&amp;dbP!$D$2&amp;":"&amp;dbP!$D$2),"&lt;="&amp;AY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Z193" s="1">
        <f ca="1">SUMIFS(INDIRECT($F$1&amp;$F193&amp;":"&amp;$F193),INDIRECT($F$1&amp;dbP!$D$2&amp;":"&amp;dbP!$D$2),"&gt;="&amp;AZ$6,INDIRECT($F$1&amp;dbP!$D$2&amp;":"&amp;dbP!$D$2),"&lt;="&amp;AZ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BA193" s="1">
        <f ca="1">SUMIFS(INDIRECT($F$1&amp;$F193&amp;":"&amp;$F193),INDIRECT($F$1&amp;dbP!$D$2&amp;":"&amp;dbP!$D$2),"&gt;="&amp;BA$6,INDIRECT($F$1&amp;dbP!$D$2&amp;":"&amp;dbP!$D$2),"&lt;="&amp;BA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BB193" s="1">
        <f ca="1">SUMIFS(INDIRECT($F$1&amp;$F193&amp;":"&amp;$F193),INDIRECT($F$1&amp;dbP!$D$2&amp;":"&amp;dbP!$D$2),"&gt;="&amp;BB$6,INDIRECT($F$1&amp;dbP!$D$2&amp;":"&amp;dbP!$D$2),"&lt;="&amp;BB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BC193" s="1">
        <f ca="1">SUMIFS(INDIRECT($F$1&amp;$F193&amp;":"&amp;$F193),INDIRECT($F$1&amp;dbP!$D$2&amp;":"&amp;dbP!$D$2),"&gt;="&amp;BC$6,INDIRECT($F$1&amp;dbP!$D$2&amp;":"&amp;dbP!$D$2),"&lt;="&amp;BC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BD193" s="1">
        <f ca="1">SUMIFS(INDIRECT($F$1&amp;$F193&amp;":"&amp;$F193),INDIRECT($F$1&amp;dbP!$D$2&amp;":"&amp;dbP!$D$2),"&gt;="&amp;BD$6,INDIRECT($F$1&amp;dbP!$D$2&amp;":"&amp;dbP!$D$2),"&lt;="&amp;BD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BE193" s="1">
        <f ca="1">SUMIFS(INDIRECT($F$1&amp;$F193&amp;":"&amp;$F193),INDIRECT($F$1&amp;dbP!$D$2&amp;":"&amp;dbP!$D$2),"&gt;="&amp;BE$6,INDIRECT($F$1&amp;dbP!$D$2&amp;":"&amp;dbP!$D$2),"&lt;="&amp;BE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</row>
    <row r="194" spans="1:57" x14ac:dyDescent="0.3">
      <c r="B194" s="1">
        <f>MAX(B$120:B193)+1</f>
        <v>79</v>
      </c>
      <c r="D194" s="1" t="str">
        <f ca="1">INDIRECT($B$1&amp;Items!T$2&amp;$B194)</f>
        <v>CF(-)</v>
      </c>
      <c r="F194" s="1" t="str">
        <f ca="1">INDIRECT($B$1&amp;Items!P$2&amp;$B194)</f>
        <v>AA</v>
      </c>
      <c r="H194" s="13" t="str">
        <f ca="1">INDIRECT($B$1&amp;Items!M$2&amp;$B194)</f>
        <v>Оплаты себестоимостных затрат</v>
      </c>
      <c r="I194" s="13" t="str">
        <f ca="1">IF(INDIRECT($B$1&amp;Items!N$2&amp;$B194)="",H194,INDIRECT($B$1&amp;Items!N$2&amp;$B194))</f>
        <v>Оплаты расходов этапа-5 бизнес-процесса</v>
      </c>
      <c r="J194" s="1" t="str">
        <f ca="1">IF(INDIRECT($B$1&amp;Items!O$2&amp;$B194)="",IF(H194&lt;&gt;I194,"  "&amp;I194,I194),"    "&amp;INDIRECT($B$1&amp;Items!O$2&amp;$B194))</f>
        <v xml:space="preserve">    Затраты на доставку и продажу-9</v>
      </c>
      <c r="S194" s="1">
        <f ca="1">SUM($U194:INDIRECT(ADDRESS(ROW(),SUMIFS($1:$1,$5:$5,MAX($5:$5)))))</f>
        <v>0</v>
      </c>
      <c r="V194" s="1">
        <f ca="1">SUMIFS(INDIRECT($F$1&amp;$F194&amp;":"&amp;$F194),INDIRECT($F$1&amp;dbP!$D$2&amp;":"&amp;dbP!$D$2),"&gt;="&amp;V$6,INDIRECT($F$1&amp;dbP!$D$2&amp;":"&amp;dbP!$D$2),"&lt;="&amp;V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W194" s="1">
        <f ca="1">SUMIFS(INDIRECT($F$1&amp;$F194&amp;":"&amp;$F194),INDIRECT($F$1&amp;dbP!$D$2&amp;":"&amp;dbP!$D$2),"&gt;="&amp;W$6,INDIRECT($F$1&amp;dbP!$D$2&amp;":"&amp;dbP!$D$2),"&lt;="&amp;W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X194" s="1">
        <f ca="1">SUMIFS(INDIRECT($F$1&amp;$F194&amp;":"&amp;$F194),INDIRECT($F$1&amp;dbP!$D$2&amp;":"&amp;dbP!$D$2),"&gt;="&amp;X$6,INDIRECT($F$1&amp;dbP!$D$2&amp;":"&amp;dbP!$D$2),"&lt;="&amp;X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Y194" s="1">
        <f ca="1">SUMIFS(INDIRECT($F$1&amp;$F194&amp;":"&amp;$F194),INDIRECT($F$1&amp;dbP!$D$2&amp;":"&amp;dbP!$D$2),"&gt;="&amp;Y$6,INDIRECT($F$1&amp;dbP!$D$2&amp;":"&amp;dbP!$D$2),"&lt;="&amp;Y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Z194" s="1">
        <f ca="1">SUMIFS(INDIRECT($F$1&amp;$F194&amp;":"&amp;$F194),INDIRECT($F$1&amp;dbP!$D$2&amp;":"&amp;dbP!$D$2),"&gt;="&amp;Z$6,INDIRECT($F$1&amp;dbP!$D$2&amp;":"&amp;dbP!$D$2),"&lt;="&amp;Z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A194" s="1">
        <f ca="1">SUMIFS(INDIRECT($F$1&amp;$F194&amp;":"&amp;$F194),INDIRECT($F$1&amp;dbP!$D$2&amp;":"&amp;dbP!$D$2),"&gt;="&amp;AA$6,INDIRECT($F$1&amp;dbP!$D$2&amp;":"&amp;dbP!$D$2),"&lt;="&amp;AA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B194" s="1">
        <f ca="1">SUMIFS(INDIRECT($F$1&amp;$F194&amp;":"&amp;$F194),INDIRECT($F$1&amp;dbP!$D$2&amp;":"&amp;dbP!$D$2),"&gt;="&amp;AB$6,INDIRECT($F$1&amp;dbP!$D$2&amp;":"&amp;dbP!$D$2),"&lt;="&amp;AB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C194" s="1">
        <f ca="1">SUMIFS(INDIRECT($F$1&amp;$F194&amp;":"&amp;$F194),INDIRECT($F$1&amp;dbP!$D$2&amp;":"&amp;dbP!$D$2),"&gt;="&amp;AC$6,INDIRECT($F$1&amp;dbP!$D$2&amp;":"&amp;dbP!$D$2),"&lt;="&amp;AC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D194" s="1">
        <f ca="1">SUMIFS(INDIRECT($F$1&amp;$F194&amp;":"&amp;$F194),INDIRECT($F$1&amp;dbP!$D$2&amp;":"&amp;dbP!$D$2),"&gt;="&amp;AD$6,INDIRECT($F$1&amp;dbP!$D$2&amp;":"&amp;dbP!$D$2),"&lt;="&amp;AD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E194" s="1">
        <f ca="1">SUMIFS(INDIRECT($F$1&amp;$F194&amp;":"&amp;$F194),INDIRECT($F$1&amp;dbP!$D$2&amp;":"&amp;dbP!$D$2),"&gt;="&amp;AE$6,INDIRECT($F$1&amp;dbP!$D$2&amp;":"&amp;dbP!$D$2),"&lt;="&amp;AE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F194" s="1">
        <f ca="1">SUMIFS(INDIRECT($F$1&amp;$F194&amp;":"&amp;$F194),INDIRECT($F$1&amp;dbP!$D$2&amp;":"&amp;dbP!$D$2),"&gt;="&amp;AF$6,INDIRECT($F$1&amp;dbP!$D$2&amp;":"&amp;dbP!$D$2),"&lt;="&amp;AF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G194" s="1">
        <f ca="1">SUMIFS(INDIRECT($F$1&amp;$F194&amp;":"&amp;$F194),INDIRECT($F$1&amp;dbP!$D$2&amp;":"&amp;dbP!$D$2),"&gt;="&amp;AG$6,INDIRECT($F$1&amp;dbP!$D$2&amp;":"&amp;dbP!$D$2),"&lt;="&amp;AG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H194" s="1">
        <f ca="1">SUMIFS(INDIRECT($F$1&amp;$F194&amp;":"&amp;$F194),INDIRECT($F$1&amp;dbP!$D$2&amp;":"&amp;dbP!$D$2),"&gt;="&amp;AH$6,INDIRECT($F$1&amp;dbP!$D$2&amp;":"&amp;dbP!$D$2),"&lt;="&amp;AH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I194" s="1">
        <f ca="1">SUMIFS(INDIRECT($F$1&amp;$F194&amp;":"&amp;$F194),INDIRECT($F$1&amp;dbP!$D$2&amp;":"&amp;dbP!$D$2),"&gt;="&amp;AI$6,INDIRECT($F$1&amp;dbP!$D$2&amp;":"&amp;dbP!$D$2),"&lt;="&amp;AI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J194" s="1">
        <f ca="1">SUMIFS(INDIRECT($F$1&amp;$F194&amp;":"&amp;$F194),INDIRECT($F$1&amp;dbP!$D$2&amp;":"&amp;dbP!$D$2),"&gt;="&amp;AJ$6,INDIRECT($F$1&amp;dbP!$D$2&amp;":"&amp;dbP!$D$2),"&lt;="&amp;AJ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K194" s="1">
        <f ca="1">SUMIFS(INDIRECT($F$1&amp;$F194&amp;":"&amp;$F194),INDIRECT($F$1&amp;dbP!$D$2&amp;":"&amp;dbP!$D$2),"&gt;="&amp;AK$6,INDIRECT($F$1&amp;dbP!$D$2&amp;":"&amp;dbP!$D$2),"&lt;="&amp;AK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L194" s="1">
        <f ca="1">SUMIFS(INDIRECT($F$1&amp;$F194&amp;":"&amp;$F194),INDIRECT($F$1&amp;dbP!$D$2&amp;":"&amp;dbP!$D$2),"&gt;="&amp;AL$6,INDIRECT($F$1&amp;dbP!$D$2&amp;":"&amp;dbP!$D$2),"&lt;="&amp;AL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M194" s="1">
        <f ca="1">SUMIFS(INDIRECT($F$1&amp;$F194&amp;":"&amp;$F194),INDIRECT($F$1&amp;dbP!$D$2&amp;":"&amp;dbP!$D$2),"&gt;="&amp;AM$6,INDIRECT($F$1&amp;dbP!$D$2&amp;":"&amp;dbP!$D$2),"&lt;="&amp;AM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N194" s="1">
        <f ca="1">SUMIFS(INDIRECT($F$1&amp;$F194&amp;":"&amp;$F194),INDIRECT($F$1&amp;dbP!$D$2&amp;":"&amp;dbP!$D$2),"&gt;="&amp;AN$6,INDIRECT($F$1&amp;dbP!$D$2&amp;":"&amp;dbP!$D$2),"&lt;="&amp;AN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O194" s="1">
        <f ca="1">SUMIFS(INDIRECT($F$1&amp;$F194&amp;":"&amp;$F194),INDIRECT($F$1&amp;dbP!$D$2&amp;":"&amp;dbP!$D$2),"&gt;="&amp;AO$6,INDIRECT($F$1&amp;dbP!$D$2&amp;":"&amp;dbP!$D$2),"&lt;="&amp;AO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P194" s="1">
        <f ca="1">SUMIFS(INDIRECT($F$1&amp;$F194&amp;":"&amp;$F194),INDIRECT($F$1&amp;dbP!$D$2&amp;":"&amp;dbP!$D$2),"&gt;="&amp;AP$6,INDIRECT($F$1&amp;dbP!$D$2&amp;":"&amp;dbP!$D$2),"&lt;="&amp;AP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Q194" s="1">
        <f ca="1">SUMIFS(INDIRECT($F$1&amp;$F194&amp;":"&amp;$F194),INDIRECT($F$1&amp;dbP!$D$2&amp;":"&amp;dbP!$D$2),"&gt;="&amp;AQ$6,INDIRECT($F$1&amp;dbP!$D$2&amp;":"&amp;dbP!$D$2),"&lt;="&amp;AQ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R194" s="1">
        <f ca="1">SUMIFS(INDIRECT($F$1&amp;$F194&amp;":"&amp;$F194),INDIRECT($F$1&amp;dbP!$D$2&amp;":"&amp;dbP!$D$2),"&gt;="&amp;AR$6,INDIRECT($F$1&amp;dbP!$D$2&amp;":"&amp;dbP!$D$2),"&lt;="&amp;AR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S194" s="1">
        <f ca="1">SUMIFS(INDIRECT($F$1&amp;$F194&amp;":"&amp;$F194),INDIRECT($F$1&amp;dbP!$D$2&amp;":"&amp;dbP!$D$2),"&gt;="&amp;AS$6,INDIRECT($F$1&amp;dbP!$D$2&amp;":"&amp;dbP!$D$2),"&lt;="&amp;AS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T194" s="1">
        <f ca="1">SUMIFS(INDIRECT($F$1&amp;$F194&amp;":"&amp;$F194),INDIRECT($F$1&amp;dbP!$D$2&amp;":"&amp;dbP!$D$2),"&gt;="&amp;AT$6,INDIRECT($F$1&amp;dbP!$D$2&amp;":"&amp;dbP!$D$2),"&lt;="&amp;AT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U194" s="1">
        <f ca="1">SUMIFS(INDIRECT($F$1&amp;$F194&amp;":"&amp;$F194),INDIRECT($F$1&amp;dbP!$D$2&amp;":"&amp;dbP!$D$2),"&gt;="&amp;AU$6,INDIRECT($F$1&amp;dbP!$D$2&amp;":"&amp;dbP!$D$2),"&lt;="&amp;AU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V194" s="1">
        <f ca="1">SUMIFS(INDIRECT($F$1&amp;$F194&amp;":"&amp;$F194),INDIRECT($F$1&amp;dbP!$D$2&amp;":"&amp;dbP!$D$2),"&gt;="&amp;AV$6,INDIRECT($F$1&amp;dbP!$D$2&amp;":"&amp;dbP!$D$2),"&lt;="&amp;AV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W194" s="1">
        <f ca="1">SUMIFS(INDIRECT($F$1&amp;$F194&amp;":"&amp;$F194),INDIRECT($F$1&amp;dbP!$D$2&amp;":"&amp;dbP!$D$2),"&gt;="&amp;AW$6,INDIRECT($F$1&amp;dbP!$D$2&amp;":"&amp;dbP!$D$2),"&lt;="&amp;AW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X194" s="1">
        <f ca="1">SUMIFS(INDIRECT($F$1&amp;$F194&amp;":"&amp;$F194),INDIRECT($F$1&amp;dbP!$D$2&amp;":"&amp;dbP!$D$2),"&gt;="&amp;AX$6,INDIRECT($F$1&amp;dbP!$D$2&amp;":"&amp;dbP!$D$2),"&lt;="&amp;AX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Y194" s="1">
        <f ca="1">SUMIFS(INDIRECT($F$1&amp;$F194&amp;":"&amp;$F194),INDIRECT($F$1&amp;dbP!$D$2&amp;":"&amp;dbP!$D$2),"&gt;="&amp;AY$6,INDIRECT($F$1&amp;dbP!$D$2&amp;":"&amp;dbP!$D$2),"&lt;="&amp;AY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Z194" s="1">
        <f ca="1">SUMIFS(INDIRECT($F$1&amp;$F194&amp;":"&amp;$F194),INDIRECT($F$1&amp;dbP!$D$2&amp;":"&amp;dbP!$D$2),"&gt;="&amp;AZ$6,INDIRECT($F$1&amp;dbP!$D$2&amp;":"&amp;dbP!$D$2),"&lt;="&amp;AZ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BA194" s="1">
        <f ca="1">SUMIFS(INDIRECT($F$1&amp;$F194&amp;":"&amp;$F194),INDIRECT($F$1&amp;dbP!$D$2&amp;":"&amp;dbP!$D$2),"&gt;="&amp;BA$6,INDIRECT($F$1&amp;dbP!$D$2&amp;":"&amp;dbP!$D$2),"&lt;="&amp;BA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BB194" s="1">
        <f ca="1">SUMIFS(INDIRECT($F$1&amp;$F194&amp;":"&amp;$F194),INDIRECT($F$1&amp;dbP!$D$2&amp;":"&amp;dbP!$D$2),"&gt;="&amp;BB$6,INDIRECT($F$1&amp;dbP!$D$2&amp;":"&amp;dbP!$D$2),"&lt;="&amp;BB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BC194" s="1">
        <f ca="1">SUMIFS(INDIRECT($F$1&amp;$F194&amp;":"&amp;$F194),INDIRECT($F$1&amp;dbP!$D$2&amp;":"&amp;dbP!$D$2),"&gt;="&amp;BC$6,INDIRECT($F$1&amp;dbP!$D$2&amp;":"&amp;dbP!$D$2),"&lt;="&amp;BC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BD194" s="1">
        <f ca="1">SUMIFS(INDIRECT($F$1&amp;$F194&amp;":"&amp;$F194),INDIRECT($F$1&amp;dbP!$D$2&amp;":"&amp;dbP!$D$2),"&gt;="&amp;BD$6,INDIRECT($F$1&amp;dbP!$D$2&amp;":"&amp;dbP!$D$2),"&lt;="&amp;BD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BE194" s="1">
        <f ca="1">SUMIFS(INDIRECT($F$1&amp;$F194&amp;":"&amp;$F194),INDIRECT($F$1&amp;dbP!$D$2&amp;":"&amp;dbP!$D$2),"&gt;="&amp;BE$6,INDIRECT($F$1&amp;dbP!$D$2&amp;":"&amp;dbP!$D$2),"&lt;="&amp;BE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</row>
    <row r="195" spans="1:57" x14ac:dyDescent="0.3">
      <c r="B195" s="1">
        <f>MAX(B$120:B194)+1</f>
        <v>80</v>
      </c>
      <c r="D195" s="1" t="str">
        <f ca="1">INDIRECT($B$1&amp;Items!T$2&amp;$B195)</f>
        <v>CF(-)</v>
      </c>
      <c r="F195" s="1" t="str">
        <f ca="1">INDIRECT($B$1&amp;Items!P$2&amp;$B195)</f>
        <v>AA</v>
      </c>
      <c r="H195" s="13" t="str">
        <f ca="1">INDIRECT($B$1&amp;Items!M$2&amp;$B195)</f>
        <v>Оплаты себестоимостных затрат</v>
      </c>
      <c r="I195" s="13" t="str">
        <f ca="1">IF(INDIRECT($B$1&amp;Items!N$2&amp;$B195)="",H195,INDIRECT($B$1&amp;Items!N$2&amp;$B195))</f>
        <v>Оплаты расходов этапа-5 бизнес-процесса</v>
      </c>
      <c r="J195" s="1" t="str">
        <f ca="1">IF(INDIRECT($B$1&amp;Items!O$2&amp;$B195)="",IF(H195&lt;&gt;I195,"  "&amp;I195,I195),"    "&amp;INDIRECT($B$1&amp;Items!O$2&amp;$B195))</f>
        <v xml:space="preserve">    Затраты на доставку и продажу-10</v>
      </c>
      <c r="S195" s="1">
        <f ca="1">SUM($U195:INDIRECT(ADDRESS(ROW(),SUMIFS($1:$1,$5:$5,MAX($5:$5)))))</f>
        <v>0</v>
      </c>
      <c r="V195" s="1">
        <f ca="1">SUMIFS(INDIRECT($F$1&amp;$F195&amp;":"&amp;$F195),INDIRECT($F$1&amp;dbP!$D$2&amp;":"&amp;dbP!$D$2),"&gt;="&amp;V$6,INDIRECT($F$1&amp;dbP!$D$2&amp;":"&amp;dbP!$D$2),"&lt;="&amp;V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W195" s="1">
        <f ca="1">SUMIFS(INDIRECT($F$1&amp;$F195&amp;":"&amp;$F195),INDIRECT($F$1&amp;dbP!$D$2&amp;":"&amp;dbP!$D$2),"&gt;="&amp;W$6,INDIRECT($F$1&amp;dbP!$D$2&amp;":"&amp;dbP!$D$2),"&lt;="&amp;W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X195" s="1">
        <f ca="1">SUMIFS(INDIRECT($F$1&amp;$F195&amp;":"&amp;$F195),INDIRECT($F$1&amp;dbP!$D$2&amp;":"&amp;dbP!$D$2),"&gt;="&amp;X$6,INDIRECT($F$1&amp;dbP!$D$2&amp;":"&amp;dbP!$D$2),"&lt;="&amp;X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Y195" s="1">
        <f ca="1">SUMIFS(INDIRECT($F$1&amp;$F195&amp;":"&amp;$F195),INDIRECT($F$1&amp;dbP!$D$2&amp;":"&amp;dbP!$D$2),"&gt;="&amp;Y$6,INDIRECT($F$1&amp;dbP!$D$2&amp;":"&amp;dbP!$D$2),"&lt;="&amp;Y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Z195" s="1">
        <f ca="1">SUMIFS(INDIRECT($F$1&amp;$F195&amp;":"&amp;$F195),INDIRECT($F$1&amp;dbP!$D$2&amp;":"&amp;dbP!$D$2),"&gt;="&amp;Z$6,INDIRECT($F$1&amp;dbP!$D$2&amp;":"&amp;dbP!$D$2),"&lt;="&amp;Z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A195" s="1">
        <f ca="1">SUMIFS(INDIRECT($F$1&amp;$F195&amp;":"&amp;$F195),INDIRECT($F$1&amp;dbP!$D$2&amp;":"&amp;dbP!$D$2),"&gt;="&amp;AA$6,INDIRECT($F$1&amp;dbP!$D$2&amp;":"&amp;dbP!$D$2),"&lt;="&amp;AA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B195" s="1">
        <f ca="1">SUMIFS(INDIRECT($F$1&amp;$F195&amp;":"&amp;$F195),INDIRECT($F$1&amp;dbP!$D$2&amp;":"&amp;dbP!$D$2),"&gt;="&amp;AB$6,INDIRECT($F$1&amp;dbP!$D$2&amp;":"&amp;dbP!$D$2),"&lt;="&amp;AB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C195" s="1">
        <f ca="1">SUMIFS(INDIRECT($F$1&amp;$F195&amp;":"&amp;$F195),INDIRECT($F$1&amp;dbP!$D$2&amp;":"&amp;dbP!$D$2),"&gt;="&amp;AC$6,INDIRECT($F$1&amp;dbP!$D$2&amp;":"&amp;dbP!$D$2),"&lt;="&amp;AC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D195" s="1">
        <f ca="1">SUMIFS(INDIRECT($F$1&amp;$F195&amp;":"&amp;$F195),INDIRECT($F$1&amp;dbP!$D$2&amp;":"&amp;dbP!$D$2),"&gt;="&amp;AD$6,INDIRECT($F$1&amp;dbP!$D$2&amp;":"&amp;dbP!$D$2),"&lt;="&amp;AD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E195" s="1">
        <f ca="1">SUMIFS(INDIRECT($F$1&amp;$F195&amp;":"&amp;$F195),INDIRECT($F$1&amp;dbP!$D$2&amp;":"&amp;dbP!$D$2),"&gt;="&amp;AE$6,INDIRECT($F$1&amp;dbP!$D$2&amp;":"&amp;dbP!$D$2),"&lt;="&amp;AE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F195" s="1">
        <f ca="1">SUMIFS(INDIRECT($F$1&amp;$F195&amp;":"&amp;$F195),INDIRECT($F$1&amp;dbP!$D$2&amp;":"&amp;dbP!$D$2),"&gt;="&amp;AF$6,INDIRECT($F$1&amp;dbP!$D$2&amp;":"&amp;dbP!$D$2),"&lt;="&amp;AF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G195" s="1">
        <f ca="1">SUMIFS(INDIRECT($F$1&amp;$F195&amp;":"&amp;$F195),INDIRECT($F$1&amp;dbP!$D$2&amp;":"&amp;dbP!$D$2),"&gt;="&amp;AG$6,INDIRECT($F$1&amp;dbP!$D$2&amp;":"&amp;dbP!$D$2),"&lt;="&amp;AG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H195" s="1">
        <f ca="1">SUMIFS(INDIRECT($F$1&amp;$F195&amp;":"&amp;$F195),INDIRECT($F$1&amp;dbP!$D$2&amp;":"&amp;dbP!$D$2),"&gt;="&amp;AH$6,INDIRECT($F$1&amp;dbP!$D$2&amp;":"&amp;dbP!$D$2),"&lt;="&amp;AH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I195" s="1">
        <f ca="1">SUMIFS(INDIRECT($F$1&amp;$F195&amp;":"&amp;$F195),INDIRECT($F$1&amp;dbP!$D$2&amp;":"&amp;dbP!$D$2),"&gt;="&amp;AI$6,INDIRECT($F$1&amp;dbP!$D$2&amp;":"&amp;dbP!$D$2),"&lt;="&amp;AI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J195" s="1">
        <f ca="1">SUMIFS(INDIRECT($F$1&amp;$F195&amp;":"&amp;$F195),INDIRECT($F$1&amp;dbP!$D$2&amp;":"&amp;dbP!$D$2),"&gt;="&amp;AJ$6,INDIRECT($F$1&amp;dbP!$D$2&amp;":"&amp;dbP!$D$2),"&lt;="&amp;AJ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K195" s="1">
        <f ca="1">SUMIFS(INDIRECT($F$1&amp;$F195&amp;":"&amp;$F195),INDIRECT($F$1&amp;dbP!$D$2&amp;":"&amp;dbP!$D$2),"&gt;="&amp;AK$6,INDIRECT($F$1&amp;dbP!$D$2&amp;":"&amp;dbP!$D$2),"&lt;="&amp;AK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L195" s="1">
        <f ca="1">SUMIFS(INDIRECT($F$1&amp;$F195&amp;":"&amp;$F195),INDIRECT($F$1&amp;dbP!$D$2&amp;":"&amp;dbP!$D$2),"&gt;="&amp;AL$6,INDIRECT($F$1&amp;dbP!$D$2&amp;":"&amp;dbP!$D$2),"&lt;="&amp;AL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M195" s="1">
        <f ca="1">SUMIFS(INDIRECT($F$1&amp;$F195&amp;":"&amp;$F195),INDIRECT($F$1&amp;dbP!$D$2&amp;":"&amp;dbP!$D$2),"&gt;="&amp;AM$6,INDIRECT($F$1&amp;dbP!$D$2&amp;":"&amp;dbP!$D$2),"&lt;="&amp;AM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N195" s="1">
        <f ca="1">SUMIFS(INDIRECT($F$1&amp;$F195&amp;":"&amp;$F195),INDIRECT($F$1&amp;dbP!$D$2&amp;":"&amp;dbP!$D$2),"&gt;="&amp;AN$6,INDIRECT($F$1&amp;dbP!$D$2&amp;":"&amp;dbP!$D$2),"&lt;="&amp;AN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O195" s="1">
        <f ca="1">SUMIFS(INDIRECT($F$1&amp;$F195&amp;":"&amp;$F195),INDIRECT($F$1&amp;dbP!$D$2&amp;":"&amp;dbP!$D$2),"&gt;="&amp;AO$6,INDIRECT($F$1&amp;dbP!$D$2&amp;":"&amp;dbP!$D$2),"&lt;="&amp;AO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P195" s="1">
        <f ca="1">SUMIFS(INDIRECT($F$1&amp;$F195&amp;":"&amp;$F195),INDIRECT($F$1&amp;dbP!$D$2&amp;":"&amp;dbP!$D$2),"&gt;="&amp;AP$6,INDIRECT($F$1&amp;dbP!$D$2&amp;":"&amp;dbP!$D$2),"&lt;="&amp;AP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Q195" s="1">
        <f ca="1">SUMIFS(INDIRECT($F$1&amp;$F195&amp;":"&amp;$F195),INDIRECT($F$1&amp;dbP!$D$2&amp;":"&amp;dbP!$D$2),"&gt;="&amp;AQ$6,INDIRECT($F$1&amp;dbP!$D$2&amp;":"&amp;dbP!$D$2),"&lt;="&amp;AQ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R195" s="1">
        <f ca="1">SUMIFS(INDIRECT($F$1&amp;$F195&amp;":"&amp;$F195),INDIRECT($F$1&amp;dbP!$D$2&amp;":"&amp;dbP!$D$2),"&gt;="&amp;AR$6,INDIRECT($F$1&amp;dbP!$D$2&amp;":"&amp;dbP!$D$2),"&lt;="&amp;AR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S195" s="1">
        <f ca="1">SUMIFS(INDIRECT($F$1&amp;$F195&amp;":"&amp;$F195),INDIRECT($F$1&amp;dbP!$D$2&amp;":"&amp;dbP!$D$2),"&gt;="&amp;AS$6,INDIRECT($F$1&amp;dbP!$D$2&amp;":"&amp;dbP!$D$2),"&lt;="&amp;AS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T195" s="1">
        <f ca="1">SUMIFS(INDIRECT($F$1&amp;$F195&amp;":"&amp;$F195),INDIRECT($F$1&amp;dbP!$D$2&amp;":"&amp;dbP!$D$2),"&gt;="&amp;AT$6,INDIRECT($F$1&amp;dbP!$D$2&amp;":"&amp;dbP!$D$2),"&lt;="&amp;AT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U195" s="1">
        <f ca="1">SUMIFS(INDIRECT($F$1&amp;$F195&amp;":"&amp;$F195),INDIRECT($F$1&amp;dbP!$D$2&amp;":"&amp;dbP!$D$2),"&gt;="&amp;AU$6,INDIRECT($F$1&amp;dbP!$D$2&amp;":"&amp;dbP!$D$2),"&lt;="&amp;AU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V195" s="1">
        <f ca="1">SUMIFS(INDIRECT($F$1&amp;$F195&amp;":"&amp;$F195),INDIRECT($F$1&amp;dbP!$D$2&amp;":"&amp;dbP!$D$2),"&gt;="&amp;AV$6,INDIRECT($F$1&amp;dbP!$D$2&amp;":"&amp;dbP!$D$2),"&lt;="&amp;AV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W195" s="1">
        <f ca="1">SUMIFS(INDIRECT($F$1&amp;$F195&amp;":"&amp;$F195),INDIRECT($F$1&amp;dbP!$D$2&amp;":"&amp;dbP!$D$2),"&gt;="&amp;AW$6,INDIRECT($F$1&amp;dbP!$D$2&amp;":"&amp;dbP!$D$2),"&lt;="&amp;AW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X195" s="1">
        <f ca="1">SUMIFS(INDIRECT($F$1&amp;$F195&amp;":"&amp;$F195),INDIRECT($F$1&amp;dbP!$D$2&amp;":"&amp;dbP!$D$2),"&gt;="&amp;AX$6,INDIRECT($F$1&amp;dbP!$D$2&amp;":"&amp;dbP!$D$2),"&lt;="&amp;AX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Y195" s="1">
        <f ca="1">SUMIFS(INDIRECT($F$1&amp;$F195&amp;":"&amp;$F195),INDIRECT($F$1&amp;dbP!$D$2&amp;":"&amp;dbP!$D$2),"&gt;="&amp;AY$6,INDIRECT($F$1&amp;dbP!$D$2&amp;":"&amp;dbP!$D$2),"&lt;="&amp;AY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Z195" s="1">
        <f ca="1">SUMIFS(INDIRECT($F$1&amp;$F195&amp;":"&amp;$F195),INDIRECT($F$1&amp;dbP!$D$2&amp;":"&amp;dbP!$D$2),"&gt;="&amp;AZ$6,INDIRECT($F$1&amp;dbP!$D$2&amp;":"&amp;dbP!$D$2),"&lt;="&amp;AZ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BA195" s="1">
        <f ca="1">SUMIFS(INDIRECT($F$1&amp;$F195&amp;":"&amp;$F195),INDIRECT($F$1&amp;dbP!$D$2&amp;":"&amp;dbP!$D$2),"&gt;="&amp;BA$6,INDIRECT($F$1&amp;dbP!$D$2&amp;":"&amp;dbP!$D$2),"&lt;="&amp;BA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BB195" s="1">
        <f ca="1">SUMIFS(INDIRECT($F$1&amp;$F195&amp;":"&amp;$F195),INDIRECT($F$1&amp;dbP!$D$2&amp;":"&amp;dbP!$D$2),"&gt;="&amp;BB$6,INDIRECT($F$1&amp;dbP!$D$2&amp;":"&amp;dbP!$D$2),"&lt;="&amp;BB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BC195" s="1">
        <f ca="1">SUMIFS(INDIRECT($F$1&amp;$F195&amp;":"&amp;$F195),INDIRECT($F$1&amp;dbP!$D$2&amp;":"&amp;dbP!$D$2),"&gt;="&amp;BC$6,INDIRECT($F$1&amp;dbP!$D$2&amp;":"&amp;dbP!$D$2),"&lt;="&amp;BC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BD195" s="1">
        <f ca="1">SUMIFS(INDIRECT($F$1&amp;$F195&amp;":"&amp;$F195),INDIRECT($F$1&amp;dbP!$D$2&amp;":"&amp;dbP!$D$2),"&gt;="&amp;BD$6,INDIRECT($F$1&amp;dbP!$D$2&amp;":"&amp;dbP!$D$2),"&lt;="&amp;BD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BE195" s="1">
        <f ca="1">SUMIFS(INDIRECT($F$1&amp;$F195&amp;":"&amp;$F195),INDIRECT($F$1&amp;dbP!$D$2&amp;":"&amp;dbP!$D$2),"&gt;="&amp;BE$6,INDIRECT($F$1&amp;dbP!$D$2&amp;":"&amp;dbP!$D$2),"&lt;="&amp;BE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</row>
    <row r="196" spans="1:57" ht="4.95" customHeight="1" x14ac:dyDescent="0.3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  <c r="AJ196" s="27"/>
      <c r="AK196" s="27"/>
      <c r="AL196" s="27"/>
      <c r="AM196" s="27"/>
      <c r="AN196" s="27"/>
      <c r="AO196" s="27"/>
      <c r="AP196" s="27"/>
      <c r="AQ196" s="27"/>
      <c r="AR196" s="27"/>
      <c r="AS196" s="27"/>
      <c r="AT196" s="27"/>
      <c r="AU196" s="27"/>
      <c r="AV196" s="27"/>
      <c r="AW196" s="27"/>
      <c r="AX196" s="27"/>
      <c r="AY196" s="27"/>
      <c r="AZ196" s="27"/>
      <c r="BA196" s="27"/>
      <c r="BB196" s="27"/>
      <c r="BC196" s="27"/>
      <c r="BD196" s="27"/>
      <c r="BE196" s="27"/>
    </row>
    <row r="197" spans="1:57" x14ac:dyDescent="0.3">
      <c r="B197" s="1">
        <f>MAX(B$120:B196)+1</f>
        <v>81</v>
      </c>
      <c r="D197" s="1" t="str">
        <f ca="1">INDIRECT($B$1&amp;Items!T$2&amp;$B197)</f>
        <v>CF</v>
      </c>
      <c r="F197" s="1">
        <f ca="1">INDIRECT($B$1&amp;Items!P$2&amp;$B197)</f>
        <v>0</v>
      </c>
      <c r="H197" s="13" t="str">
        <f ca="1">INDIRECT($B$1&amp;Items!M$2&amp;$B197)</f>
        <v>Денежный поток от продаж</v>
      </c>
      <c r="I197" s="13" t="str">
        <f ca="1">IF(INDIRECT($B$1&amp;Items!N$2&amp;$B197)="",H197,INDIRECT($B$1&amp;Items!N$2&amp;$B197))</f>
        <v>Денежный поток от продаж</v>
      </c>
      <c r="J197" s="1" t="str">
        <f ca="1">IF(INDIRECT($B$1&amp;Items!O$2&amp;$B197)="",IF(H197&lt;&gt;I197,"  "&amp;I197,I197),"    "&amp;INDIRECT($B$1&amp;Items!O$2&amp;$B197))</f>
        <v>Денежный поток от продаж</v>
      </c>
      <c r="S197" s="1">
        <f ca="1">SUM($U197:INDIRECT(ADDRESS(ROW(),SUMIFS($1:$1,$5:$5,MAX($5:$5)))))</f>
        <v>-6300963.2090689968</v>
      </c>
      <c r="V197" s="1">
        <f ca="1">SUMIFS(V$122:V196,$D$122:$D196,Items!$T$11)-SUMIFS(V$122:V196,$D$122:$D196,Items!$T$19)</f>
        <v>-3833530.8264059997</v>
      </c>
      <c r="W197" s="1">
        <f ca="1">SUMIFS(W$122:W196,$D$122:$D196,Items!$T$11)-SUMIFS(W$122:W196,$D$122:$D196,Items!$T$19)</f>
        <v>-713460</v>
      </c>
      <c r="X197" s="1">
        <f ca="1">SUMIFS(X$122:X196,$D$122:$D196,Items!$T$11)-SUMIFS(X$122:X196,$D$122:$D196,Items!$T$19)</f>
        <v>260645.43933026399</v>
      </c>
      <c r="Y197" s="1">
        <f ca="1">SUMIFS(Y$122:Y196,$D$122:$D196,Items!$T$11)-SUMIFS(Y$122:Y196,$D$122:$D196,Items!$T$19)</f>
        <v>-4852178.181696211</v>
      </c>
      <c r="Z197" s="1">
        <f ca="1">SUMIFS(Z$122:Z196,$D$122:$D196,Items!$T$11)-SUMIFS(Z$122:Z196,$D$122:$D196,Items!$T$19)</f>
        <v>5655602.8454559501</v>
      </c>
      <c r="AA197" s="1">
        <f ca="1">SUMIFS(AA$122:AA196,$D$122:$D196,Items!$T$11)-SUMIFS(AA$122:AA196,$D$122:$D196,Items!$T$19)</f>
        <v>-609520.14465000003</v>
      </c>
      <c r="AB197" s="1">
        <f ca="1">SUMIFS(AB$122:AB196,$D$122:$D196,Items!$T$11)-SUMIFS(AB$122:AB196,$D$122:$D196,Items!$T$19)</f>
        <v>-1337983.408203</v>
      </c>
      <c r="AC197" s="1">
        <f ca="1">SUMIFS(AC$122:AC196,$D$122:$D196,Items!$T$11)-SUMIFS(AC$122:AC196,$D$122:$D196,Items!$T$19)</f>
        <v>-870538.9328999999</v>
      </c>
      <c r="AD197" s="1">
        <f ca="1">SUMIFS(AD$122:AD196,$D$122:$D196,Items!$T$11)-SUMIFS(AD$122:AD196,$D$122:$D196,Items!$T$19)</f>
        <v>0</v>
      </c>
      <c r="AE197" s="1">
        <f ca="1">SUMIFS(AE$122:AE196,$D$122:$D196,Items!$T$11)-SUMIFS(AE$122:AE196,$D$122:$D196,Items!$T$19)</f>
        <v>0</v>
      </c>
      <c r="AF197" s="1">
        <f ca="1">SUMIFS(AF$122:AF196,$D$122:$D196,Items!$T$11)-SUMIFS(AF$122:AF196,$D$122:$D196,Items!$T$19)</f>
        <v>0</v>
      </c>
      <c r="AG197" s="1">
        <f ca="1">SUMIFS(AG$122:AG196,$D$122:$D196,Items!$T$11)-SUMIFS(AG$122:AG196,$D$122:$D196,Items!$T$19)</f>
        <v>0</v>
      </c>
      <c r="AH197" s="1">
        <f ca="1">SUMIFS(AH$122:AH196,$D$122:$D196,Items!$T$11)-SUMIFS(AH$122:AH196,$D$122:$D196,Items!$T$19)</f>
        <v>0</v>
      </c>
      <c r="AI197" s="1">
        <f ca="1">SUMIFS(AI$122:AI196,$D$122:$D196,Items!$T$11)-SUMIFS(AI$122:AI196,$D$122:$D196,Items!$T$19)</f>
        <v>0</v>
      </c>
      <c r="AJ197" s="1">
        <f ca="1">SUMIFS(AJ$122:AJ196,$D$122:$D196,Items!$T$11)-SUMIFS(AJ$122:AJ196,$D$122:$D196,Items!$T$19)</f>
        <v>0</v>
      </c>
      <c r="AK197" s="1">
        <f ca="1">SUMIFS(AK$122:AK196,$D$122:$D196,Items!$T$11)-SUMIFS(AK$122:AK196,$D$122:$D196,Items!$T$19)</f>
        <v>0</v>
      </c>
      <c r="AL197" s="1">
        <f ca="1">SUMIFS(AL$122:AL196,$D$122:$D196,Items!$T$11)-SUMIFS(AL$122:AL196,$D$122:$D196,Items!$T$19)</f>
        <v>0</v>
      </c>
      <c r="AM197" s="1">
        <f ca="1">SUMIFS(AM$122:AM196,$D$122:$D196,Items!$T$11)-SUMIFS(AM$122:AM196,$D$122:$D196,Items!$T$19)</f>
        <v>0</v>
      </c>
      <c r="AN197" s="1">
        <f ca="1">SUMIFS(AN$122:AN196,$D$122:$D196,Items!$T$11)-SUMIFS(AN$122:AN196,$D$122:$D196,Items!$T$19)</f>
        <v>0</v>
      </c>
      <c r="AO197" s="1">
        <f ca="1">SUMIFS(AO$122:AO196,$D$122:$D196,Items!$T$11)-SUMIFS(AO$122:AO196,$D$122:$D196,Items!$T$19)</f>
        <v>0</v>
      </c>
      <c r="AP197" s="1">
        <f ca="1">SUMIFS(AP$122:AP196,$D$122:$D196,Items!$T$11)-SUMIFS(AP$122:AP196,$D$122:$D196,Items!$T$19)</f>
        <v>0</v>
      </c>
      <c r="AQ197" s="1">
        <f ca="1">SUMIFS(AQ$122:AQ196,$D$122:$D196,Items!$T$11)-SUMIFS(AQ$122:AQ196,$D$122:$D196,Items!$T$19)</f>
        <v>0</v>
      </c>
      <c r="AR197" s="1">
        <f ca="1">SUMIFS(AR$122:AR196,$D$122:$D196,Items!$T$11)-SUMIFS(AR$122:AR196,$D$122:$D196,Items!$T$19)</f>
        <v>0</v>
      </c>
      <c r="AS197" s="1">
        <f ca="1">SUMIFS(AS$122:AS196,$D$122:$D196,Items!$T$11)-SUMIFS(AS$122:AS196,$D$122:$D196,Items!$T$19)</f>
        <v>0</v>
      </c>
      <c r="AT197" s="1">
        <f ca="1">SUMIFS(AT$122:AT196,$D$122:$D196,Items!$T$11)-SUMIFS(AT$122:AT196,$D$122:$D196,Items!$T$19)</f>
        <v>0</v>
      </c>
      <c r="AU197" s="1">
        <f ca="1">SUMIFS(AU$122:AU196,$D$122:$D196,Items!$T$11)-SUMIFS(AU$122:AU196,$D$122:$D196,Items!$T$19)</f>
        <v>0</v>
      </c>
      <c r="AV197" s="1">
        <f ca="1">SUMIFS(AV$122:AV196,$D$122:$D196,Items!$T$11)-SUMIFS(AV$122:AV196,$D$122:$D196,Items!$T$19)</f>
        <v>0</v>
      </c>
      <c r="AW197" s="1">
        <f ca="1">SUMIFS(AW$122:AW196,$D$122:$D196,Items!$T$11)-SUMIFS(AW$122:AW196,$D$122:$D196,Items!$T$19)</f>
        <v>0</v>
      </c>
      <c r="AX197" s="1">
        <f ca="1">SUMIFS(AX$122:AX196,$D$122:$D196,Items!$T$11)-SUMIFS(AX$122:AX196,$D$122:$D196,Items!$T$19)</f>
        <v>0</v>
      </c>
      <c r="AY197" s="1">
        <f ca="1">SUMIFS(AY$122:AY196,$D$122:$D196,Items!$T$11)-SUMIFS(AY$122:AY196,$D$122:$D196,Items!$T$19)</f>
        <v>0</v>
      </c>
      <c r="AZ197" s="1">
        <f ca="1">SUMIFS(AZ$122:AZ196,$D$122:$D196,Items!$T$11)-SUMIFS(AZ$122:AZ196,$D$122:$D196,Items!$T$19)</f>
        <v>0</v>
      </c>
      <c r="BA197" s="1">
        <f ca="1">SUMIFS(BA$122:BA196,$D$122:$D196,Items!$T$11)-SUMIFS(BA$122:BA196,$D$122:$D196,Items!$T$19)</f>
        <v>0</v>
      </c>
      <c r="BB197" s="1">
        <f ca="1">SUMIFS(BB$122:BB196,$D$122:$D196,Items!$T$11)-SUMIFS(BB$122:BB196,$D$122:$D196,Items!$T$19)</f>
        <v>0</v>
      </c>
      <c r="BC197" s="1">
        <f ca="1">SUMIFS(BC$122:BC196,$D$122:$D196,Items!$T$11)-SUMIFS(BC$122:BC196,$D$122:$D196,Items!$T$19)</f>
        <v>0</v>
      </c>
      <c r="BD197" s="1">
        <f ca="1">SUMIFS(BD$122:BD196,$D$122:$D196,Items!$T$11)-SUMIFS(BD$122:BD196,$D$122:$D196,Items!$T$19)</f>
        <v>0</v>
      </c>
      <c r="BE197" s="1">
        <f ca="1">SUMIFS(BE$122:BE196,$D$122:$D196,Items!$T$11)-SUMIFS(BE$122:BE196,$D$122:$D196,Items!$T$19)</f>
        <v>0</v>
      </c>
    </row>
    <row r="198" spans="1:57" ht="4.95" customHeight="1" x14ac:dyDescent="0.3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  <c r="AK198" s="27"/>
      <c r="AL198" s="27"/>
      <c r="AM198" s="27"/>
      <c r="AN198" s="27"/>
      <c r="AO198" s="27"/>
      <c r="AP198" s="27"/>
      <c r="AQ198" s="27"/>
      <c r="AR198" s="27"/>
      <c r="AS198" s="27"/>
      <c r="AT198" s="27"/>
      <c r="AU198" s="27"/>
      <c r="AV198" s="27"/>
      <c r="AW198" s="27"/>
      <c r="AX198" s="27"/>
      <c r="AY198" s="27"/>
      <c r="AZ198" s="27"/>
      <c r="BA198" s="27"/>
      <c r="BB198" s="27"/>
      <c r="BC198" s="27"/>
      <c r="BD198" s="27"/>
      <c r="BE198" s="27"/>
    </row>
    <row r="199" spans="1:57" x14ac:dyDescent="0.3">
      <c r="B199" s="1">
        <f>MAX(B$120:B198)+1</f>
        <v>82</v>
      </c>
      <c r="D199" s="1">
        <f ca="1">INDIRECT($B$1&amp;Items!T$2&amp;$B199)</f>
        <v>0</v>
      </c>
      <c r="F199" s="1" t="str">
        <f ca="1">INDIRECT($B$1&amp;Items!P$2&amp;$B199)</f>
        <v>AA</v>
      </c>
      <c r="H199" s="13" t="str">
        <f ca="1">INDIRECT($B$1&amp;Items!M$2&amp;$B199)</f>
        <v>Оплата операционных расходов</v>
      </c>
      <c r="I199" s="13" t="str">
        <f ca="1">IF(INDIRECT($B$1&amp;Items!N$2&amp;$B199)="",H199,INDIRECT($B$1&amp;Items!N$2&amp;$B199))</f>
        <v>Оплата операционных расходов</v>
      </c>
      <c r="J199" s="1" t="str">
        <f ca="1">IF(INDIRECT($B$1&amp;Items!O$2&amp;$B199)="",IF(H199&lt;&gt;I199,"  "&amp;I199,I199),"    "&amp;INDIRECT($B$1&amp;Items!O$2&amp;$B199))</f>
        <v>Оплата операционных расходов</v>
      </c>
      <c r="S199" s="1">
        <f ca="1">SUM($U199:INDIRECT(ADDRESS(ROW(),SUMIFS($1:$1,$5:$5,MAX($5:$5)))))</f>
        <v>724081.10235002113</v>
      </c>
      <c r="V199" s="1">
        <f ca="1">SUMIFS(INDIRECT($F$1&amp;$F199&amp;":"&amp;$F199),INDIRECT($F$1&amp;dbP!$D$2&amp;":"&amp;dbP!$D$2),"&gt;="&amp;V$6,INDIRECT($F$1&amp;dbP!$D$2&amp;":"&amp;dbP!$D$2),"&lt;="&amp;V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94276.676999999996</v>
      </c>
      <c r="W199" s="1">
        <f ca="1">SUMIFS(INDIRECT($F$1&amp;$F199&amp;":"&amp;$F199),INDIRECT($F$1&amp;dbP!$D$2&amp;":"&amp;dbP!$D$2),"&gt;="&amp;W$6,INDIRECT($F$1&amp;dbP!$D$2&amp;":"&amp;dbP!$D$2),"&lt;="&amp;W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156105.23317502101</v>
      </c>
      <c r="X199" s="1">
        <f ca="1">SUMIFS(INDIRECT($F$1&amp;$F199&amp;":"&amp;$F199),INDIRECT($F$1&amp;dbP!$D$2&amp;":"&amp;dbP!$D$2),"&gt;="&amp;X$6,INDIRECT($F$1&amp;dbP!$D$2&amp;":"&amp;dbP!$D$2),"&lt;="&amp;X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86078.112000000008</v>
      </c>
      <c r="Y199" s="1">
        <f ca="1">SUMIFS(INDIRECT($F$1&amp;$F199&amp;":"&amp;$F199),INDIRECT($F$1&amp;dbP!$D$2&amp;":"&amp;dbP!$D$2),"&gt;="&amp;Y$6,INDIRECT($F$1&amp;dbP!$D$2&amp;":"&amp;dbP!$D$2),"&lt;="&amp;Y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166768.84606470002</v>
      </c>
      <c r="Z199" s="1">
        <f ca="1">SUMIFS(INDIRECT($F$1&amp;$F199&amp;":"&amp;$F199),INDIRECT($F$1&amp;dbP!$D$2&amp;":"&amp;dbP!$D$2),"&gt;="&amp;Z$6,INDIRECT($F$1&amp;dbP!$D$2&amp;":"&amp;dbP!$D$2),"&lt;="&amp;Z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133798.34082030001</v>
      </c>
      <c r="AA199" s="1">
        <f ca="1">SUMIFS(INDIRECT($F$1&amp;$F199&amp;":"&amp;$F199),INDIRECT($F$1&amp;dbP!$D$2&amp;":"&amp;dbP!$D$2),"&gt;="&amp;AA$6,INDIRECT($F$1&amp;dbP!$D$2&amp;":"&amp;dbP!$D$2),"&lt;="&amp;AA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87053.893290000007</v>
      </c>
      <c r="AB199" s="1">
        <f ca="1">SUMIFS(INDIRECT($F$1&amp;$F199&amp;":"&amp;$F199),INDIRECT($F$1&amp;dbP!$D$2&amp;":"&amp;dbP!$D$2),"&gt;="&amp;AB$6,INDIRECT($F$1&amp;dbP!$D$2&amp;":"&amp;dbP!$D$2),"&lt;="&amp;AB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C199" s="1">
        <f ca="1">SUMIFS(INDIRECT($F$1&amp;$F199&amp;":"&amp;$F199),INDIRECT($F$1&amp;dbP!$D$2&amp;":"&amp;dbP!$D$2),"&gt;="&amp;AC$6,INDIRECT($F$1&amp;dbP!$D$2&amp;":"&amp;dbP!$D$2),"&lt;="&amp;AC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D199" s="1">
        <f ca="1">SUMIFS(INDIRECT($F$1&amp;$F199&amp;":"&amp;$F199),INDIRECT($F$1&amp;dbP!$D$2&amp;":"&amp;dbP!$D$2),"&gt;="&amp;AD$6,INDIRECT($F$1&amp;dbP!$D$2&amp;":"&amp;dbP!$D$2),"&lt;="&amp;AD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E199" s="1">
        <f ca="1">SUMIFS(INDIRECT($F$1&amp;$F199&amp;":"&amp;$F199),INDIRECT($F$1&amp;dbP!$D$2&amp;":"&amp;dbP!$D$2),"&gt;="&amp;AE$6,INDIRECT($F$1&amp;dbP!$D$2&amp;":"&amp;dbP!$D$2),"&lt;="&amp;AE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F199" s="1">
        <f ca="1">SUMIFS(INDIRECT($F$1&amp;$F199&amp;":"&amp;$F199),INDIRECT($F$1&amp;dbP!$D$2&amp;":"&amp;dbP!$D$2),"&gt;="&amp;AF$6,INDIRECT($F$1&amp;dbP!$D$2&amp;":"&amp;dbP!$D$2),"&lt;="&amp;AF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G199" s="1">
        <f ca="1">SUMIFS(INDIRECT($F$1&amp;$F199&amp;":"&amp;$F199),INDIRECT($F$1&amp;dbP!$D$2&amp;":"&amp;dbP!$D$2),"&gt;="&amp;AG$6,INDIRECT($F$1&amp;dbP!$D$2&amp;":"&amp;dbP!$D$2),"&lt;="&amp;AG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H199" s="1">
        <f ca="1">SUMIFS(INDIRECT($F$1&amp;$F199&amp;":"&amp;$F199),INDIRECT($F$1&amp;dbP!$D$2&amp;":"&amp;dbP!$D$2),"&gt;="&amp;AH$6,INDIRECT($F$1&amp;dbP!$D$2&amp;":"&amp;dbP!$D$2),"&lt;="&amp;AH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I199" s="1">
        <f ca="1">SUMIFS(INDIRECT($F$1&amp;$F199&amp;":"&amp;$F199),INDIRECT($F$1&amp;dbP!$D$2&amp;":"&amp;dbP!$D$2),"&gt;="&amp;AI$6,INDIRECT($F$1&amp;dbP!$D$2&amp;":"&amp;dbP!$D$2),"&lt;="&amp;AI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J199" s="1">
        <f ca="1">SUMIFS(INDIRECT($F$1&amp;$F199&amp;":"&amp;$F199),INDIRECT($F$1&amp;dbP!$D$2&amp;":"&amp;dbP!$D$2),"&gt;="&amp;AJ$6,INDIRECT($F$1&amp;dbP!$D$2&amp;":"&amp;dbP!$D$2),"&lt;="&amp;AJ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K199" s="1">
        <f ca="1">SUMIFS(INDIRECT($F$1&amp;$F199&amp;":"&amp;$F199),INDIRECT($F$1&amp;dbP!$D$2&amp;":"&amp;dbP!$D$2),"&gt;="&amp;AK$6,INDIRECT($F$1&amp;dbP!$D$2&amp;":"&amp;dbP!$D$2),"&lt;="&amp;AK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L199" s="1">
        <f ca="1">SUMIFS(INDIRECT($F$1&amp;$F199&amp;":"&amp;$F199),INDIRECT($F$1&amp;dbP!$D$2&amp;":"&amp;dbP!$D$2),"&gt;="&amp;AL$6,INDIRECT($F$1&amp;dbP!$D$2&amp;":"&amp;dbP!$D$2),"&lt;="&amp;AL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M199" s="1">
        <f ca="1">SUMIFS(INDIRECT($F$1&amp;$F199&amp;":"&amp;$F199),INDIRECT($F$1&amp;dbP!$D$2&amp;":"&amp;dbP!$D$2),"&gt;="&amp;AM$6,INDIRECT($F$1&amp;dbP!$D$2&amp;":"&amp;dbP!$D$2),"&lt;="&amp;AM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N199" s="1">
        <f ca="1">SUMIFS(INDIRECT($F$1&amp;$F199&amp;":"&amp;$F199),INDIRECT($F$1&amp;dbP!$D$2&amp;":"&amp;dbP!$D$2),"&gt;="&amp;AN$6,INDIRECT($F$1&amp;dbP!$D$2&amp;":"&amp;dbP!$D$2),"&lt;="&amp;AN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O199" s="1">
        <f ca="1">SUMIFS(INDIRECT($F$1&amp;$F199&amp;":"&amp;$F199),INDIRECT($F$1&amp;dbP!$D$2&amp;":"&amp;dbP!$D$2),"&gt;="&amp;AO$6,INDIRECT($F$1&amp;dbP!$D$2&amp;":"&amp;dbP!$D$2),"&lt;="&amp;AO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P199" s="1">
        <f ca="1">SUMIFS(INDIRECT($F$1&amp;$F199&amp;":"&amp;$F199),INDIRECT($F$1&amp;dbP!$D$2&amp;":"&amp;dbP!$D$2),"&gt;="&amp;AP$6,INDIRECT($F$1&amp;dbP!$D$2&amp;":"&amp;dbP!$D$2),"&lt;="&amp;AP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Q199" s="1">
        <f ca="1">SUMIFS(INDIRECT($F$1&amp;$F199&amp;":"&amp;$F199),INDIRECT($F$1&amp;dbP!$D$2&amp;":"&amp;dbP!$D$2),"&gt;="&amp;AQ$6,INDIRECT($F$1&amp;dbP!$D$2&amp;":"&amp;dbP!$D$2),"&lt;="&amp;AQ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R199" s="1">
        <f ca="1">SUMIFS(INDIRECT($F$1&amp;$F199&amp;":"&amp;$F199),INDIRECT($F$1&amp;dbP!$D$2&amp;":"&amp;dbP!$D$2),"&gt;="&amp;AR$6,INDIRECT($F$1&amp;dbP!$D$2&amp;":"&amp;dbP!$D$2),"&lt;="&amp;AR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S199" s="1">
        <f ca="1">SUMIFS(INDIRECT($F$1&amp;$F199&amp;":"&amp;$F199),INDIRECT($F$1&amp;dbP!$D$2&amp;":"&amp;dbP!$D$2),"&gt;="&amp;AS$6,INDIRECT($F$1&amp;dbP!$D$2&amp;":"&amp;dbP!$D$2),"&lt;="&amp;AS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T199" s="1">
        <f ca="1">SUMIFS(INDIRECT($F$1&amp;$F199&amp;":"&amp;$F199),INDIRECT($F$1&amp;dbP!$D$2&amp;":"&amp;dbP!$D$2),"&gt;="&amp;AT$6,INDIRECT($F$1&amp;dbP!$D$2&amp;":"&amp;dbP!$D$2),"&lt;="&amp;AT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U199" s="1">
        <f ca="1">SUMIFS(INDIRECT($F$1&amp;$F199&amp;":"&amp;$F199),INDIRECT($F$1&amp;dbP!$D$2&amp;":"&amp;dbP!$D$2),"&gt;="&amp;AU$6,INDIRECT($F$1&amp;dbP!$D$2&amp;":"&amp;dbP!$D$2),"&lt;="&amp;AU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V199" s="1">
        <f ca="1">SUMIFS(INDIRECT($F$1&amp;$F199&amp;":"&amp;$F199),INDIRECT($F$1&amp;dbP!$D$2&amp;":"&amp;dbP!$D$2),"&gt;="&amp;AV$6,INDIRECT($F$1&amp;dbP!$D$2&amp;":"&amp;dbP!$D$2),"&lt;="&amp;AV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W199" s="1">
        <f ca="1">SUMIFS(INDIRECT($F$1&amp;$F199&amp;":"&amp;$F199),INDIRECT($F$1&amp;dbP!$D$2&amp;":"&amp;dbP!$D$2),"&gt;="&amp;AW$6,INDIRECT($F$1&amp;dbP!$D$2&amp;":"&amp;dbP!$D$2),"&lt;="&amp;AW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X199" s="1">
        <f ca="1">SUMIFS(INDIRECT($F$1&amp;$F199&amp;":"&amp;$F199),INDIRECT($F$1&amp;dbP!$D$2&amp;":"&amp;dbP!$D$2),"&gt;="&amp;AX$6,INDIRECT($F$1&amp;dbP!$D$2&amp;":"&amp;dbP!$D$2),"&lt;="&amp;AX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Y199" s="1">
        <f ca="1">SUMIFS(INDIRECT($F$1&amp;$F199&amp;":"&amp;$F199),INDIRECT($F$1&amp;dbP!$D$2&amp;":"&amp;dbP!$D$2),"&gt;="&amp;AY$6,INDIRECT($F$1&amp;dbP!$D$2&amp;":"&amp;dbP!$D$2),"&lt;="&amp;AY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Z199" s="1">
        <f ca="1">SUMIFS(INDIRECT($F$1&amp;$F199&amp;":"&amp;$F199),INDIRECT($F$1&amp;dbP!$D$2&amp;":"&amp;dbP!$D$2),"&gt;="&amp;AZ$6,INDIRECT($F$1&amp;dbP!$D$2&amp;":"&amp;dbP!$D$2),"&lt;="&amp;AZ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BA199" s="1">
        <f ca="1">SUMIFS(INDIRECT($F$1&amp;$F199&amp;":"&amp;$F199),INDIRECT($F$1&amp;dbP!$D$2&amp;":"&amp;dbP!$D$2),"&gt;="&amp;BA$6,INDIRECT($F$1&amp;dbP!$D$2&amp;":"&amp;dbP!$D$2),"&lt;="&amp;BA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BB199" s="1">
        <f ca="1">SUMIFS(INDIRECT($F$1&amp;$F199&amp;":"&amp;$F199),INDIRECT($F$1&amp;dbP!$D$2&amp;":"&amp;dbP!$D$2),"&gt;="&amp;BB$6,INDIRECT($F$1&amp;dbP!$D$2&amp;":"&amp;dbP!$D$2),"&lt;="&amp;BB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BC199" s="1">
        <f ca="1">SUMIFS(INDIRECT($F$1&amp;$F199&amp;":"&amp;$F199),INDIRECT($F$1&amp;dbP!$D$2&amp;":"&amp;dbP!$D$2),"&gt;="&amp;BC$6,INDIRECT($F$1&amp;dbP!$D$2&amp;":"&amp;dbP!$D$2),"&lt;="&amp;BC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BD199" s="1">
        <f ca="1">SUMIFS(INDIRECT($F$1&amp;$F199&amp;":"&amp;$F199),INDIRECT($F$1&amp;dbP!$D$2&amp;":"&amp;dbP!$D$2),"&gt;="&amp;BD$6,INDIRECT($F$1&amp;dbP!$D$2&amp;":"&amp;dbP!$D$2),"&lt;="&amp;BD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BE199" s="1">
        <f ca="1">SUMIFS(INDIRECT($F$1&amp;$F199&amp;":"&amp;$F199),INDIRECT($F$1&amp;dbP!$D$2&amp;":"&amp;dbP!$D$2),"&gt;="&amp;BE$6,INDIRECT($F$1&amp;dbP!$D$2&amp;":"&amp;dbP!$D$2),"&lt;="&amp;BE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</row>
    <row r="200" spans="1:57" x14ac:dyDescent="0.3">
      <c r="B200" s="1">
        <f>MAX(B$120:B199)+1</f>
        <v>83</v>
      </c>
      <c r="D200" s="1">
        <f ca="1">INDIRECT($B$1&amp;Items!T$2&amp;$B200)</f>
        <v>0</v>
      </c>
      <c r="F200" s="1" t="str">
        <f ca="1">INDIRECT($B$1&amp;Items!P$2&amp;$B200)</f>
        <v>AA</v>
      </c>
      <c r="H200" s="13" t="str">
        <f ca="1">INDIRECT($B$1&amp;Items!M$2&amp;$B200)</f>
        <v>Оплата операционных расходов</v>
      </c>
      <c r="I200" s="13" t="str">
        <f ca="1">IF(INDIRECT($B$1&amp;Items!N$2&amp;$B200)="",H200,INDIRECT($B$1&amp;Items!N$2&amp;$B200))</f>
        <v>Оплата операционных расходов - блок-1</v>
      </c>
      <c r="J200" s="1" t="str">
        <f ca="1">IF(INDIRECT($B$1&amp;Items!O$2&amp;$B200)="",IF(H200&lt;&gt;I200,"  "&amp;I200,I200),"    "&amp;INDIRECT($B$1&amp;Items!O$2&amp;$B200))</f>
        <v xml:space="preserve">  Оплата операционных расходов - блок-1</v>
      </c>
      <c r="S200" s="1">
        <f ca="1">SUM($U200:INDIRECT(ADDRESS(ROW(),SUMIFS($1:$1,$5:$5,MAX($5:$5)))))</f>
        <v>160689.86446500002</v>
      </c>
      <c r="V200" s="1">
        <f ca="1">SUMIFS(INDIRECT($F$1&amp;$F200&amp;":"&amp;$F200),INDIRECT($F$1&amp;dbP!$D$2&amp;":"&amp;dbP!$D$2),"&gt;="&amp;V$6,INDIRECT($F$1&amp;dbP!$D$2&amp;":"&amp;dbP!$D$2),"&lt;="&amp;V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46500</v>
      </c>
      <c r="W200" s="1">
        <f ca="1">SUMIFS(INDIRECT($F$1&amp;$F200&amp;":"&amp;$F200),INDIRECT($F$1&amp;dbP!$D$2&amp;":"&amp;dbP!$D$2),"&gt;="&amp;W$6,INDIRECT($F$1&amp;dbP!$D$2&amp;":"&amp;dbP!$D$2),"&lt;="&amp;W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X200" s="1">
        <f ca="1">SUMIFS(INDIRECT($F$1&amp;$F200&amp;":"&amp;$F200),INDIRECT($F$1&amp;dbP!$D$2&amp;":"&amp;dbP!$D$2),"&gt;="&amp;X$6,INDIRECT($F$1&amp;dbP!$D$2&amp;":"&amp;dbP!$D$2),"&lt;="&amp;X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53237.850000000006</v>
      </c>
      <c r="Y200" s="1">
        <f ca="1">SUMIFS(INDIRECT($F$1&amp;$F200&amp;":"&amp;$F200),INDIRECT($F$1&amp;dbP!$D$2&amp;":"&amp;dbP!$D$2),"&gt;="&amp;Y$6,INDIRECT($F$1&amp;dbP!$D$2&amp;":"&amp;dbP!$D$2),"&lt;="&amp;Y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60952.014465000007</v>
      </c>
      <c r="Z200" s="1">
        <f ca="1">SUMIFS(INDIRECT($F$1&amp;$F200&amp;":"&amp;$F200),INDIRECT($F$1&amp;dbP!$D$2&amp;":"&amp;dbP!$D$2),"&gt;="&amp;Z$6,INDIRECT($F$1&amp;dbP!$D$2&amp;":"&amp;dbP!$D$2),"&lt;="&amp;Z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A200" s="1">
        <f ca="1">SUMIFS(INDIRECT($F$1&amp;$F200&amp;":"&amp;$F200),INDIRECT($F$1&amp;dbP!$D$2&amp;":"&amp;dbP!$D$2),"&gt;="&amp;AA$6,INDIRECT($F$1&amp;dbP!$D$2&amp;":"&amp;dbP!$D$2),"&lt;="&amp;AA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B200" s="1">
        <f ca="1">SUMIFS(INDIRECT($F$1&amp;$F200&amp;":"&amp;$F200),INDIRECT($F$1&amp;dbP!$D$2&amp;":"&amp;dbP!$D$2),"&gt;="&amp;AB$6,INDIRECT($F$1&amp;dbP!$D$2&amp;":"&amp;dbP!$D$2),"&lt;="&amp;AB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C200" s="1">
        <f ca="1">SUMIFS(INDIRECT($F$1&amp;$F200&amp;":"&amp;$F200),INDIRECT($F$1&amp;dbP!$D$2&amp;":"&amp;dbP!$D$2),"&gt;="&amp;AC$6,INDIRECT($F$1&amp;dbP!$D$2&amp;":"&amp;dbP!$D$2),"&lt;="&amp;AC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D200" s="1">
        <f ca="1">SUMIFS(INDIRECT($F$1&amp;$F200&amp;":"&amp;$F200),INDIRECT($F$1&amp;dbP!$D$2&amp;":"&amp;dbP!$D$2),"&gt;="&amp;AD$6,INDIRECT($F$1&amp;dbP!$D$2&amp;":"&amp;dbP!$D$2),"&lt;="&amp;AD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E200" s="1">
        <f ca="1">SUMIFS(INDIRECT($F$1&amp;$F200&amp;":"&amp;$F200),INDIRECT($F$1&amp;dbP!$D$2&amp;":"&amp;dbP!$D$2),"&gt;="&amp;AE$6,INDIRECT($F$1&amp;dbP!$D$2&amp;":"&amp;dbP!$D$2),"&lt;="&amp;AE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F200" s="1">
        <f ca="1">SUMIFS(INDIRECT($F$1&amp;$F200&amp;":"&amp;$F200),INDIRECT($F$1&amp;dbP!$D$2&amp;":"&amp;dbP!$D$2),"&gt;="&amp;AF$6,INDIRECT($F$1&amp;dbP!$D$2&amp;":"&amp;dbP!$D$2),"&lt;="&amp;AF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G200" s="1">
        <f ca="1">SUMIFS(INDIRECT($F$1&amp;$F200&amp;":"&amp;$F200),INDIRECT($F$1&amp;dbP!$D$2&amp;":"&amp;dbP!$D$2),"&gt;="&amp;AG$6,INDIRECT($F$1&amp;dbP!$D$2&amp;":"&amp;dbP!$D$2),"&lt;="&amp;AG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H200" s="1">
        <f ca="1">SUMIFS(INDIRECT($F$1&amp;$F200&amp;":"&amp;$F200),INDIRECT($F$1&amp;dbP!$D$2&amp;":"&amp;dbP!$D$2),"&gt;="&amp;AH$6,INDIRECT($F$1&amp;dbP!$D$2&amp;":"&amp;dbP!$D$2),"&lt;="&amp;AH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I200" s="1">
        <f ca="1">SUMIFS(INDIRECT($F$1&amp;$F200&amp;":"&amp;$F200),INDIRECT($F$1&amp;dbP!$D$2&amp;":"&amp;dbP!$D$2),"&gt;="&amp;AI$6,INDIRECT($F$1&amp;dbP!$D$2&amp;":"&amp;dbP!$D$2),"&lt;="&amp;AI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J200" s="1">
        <f ca="1">SUMIFS(INDIRECT($F$1&amp;$F200&amp;":"&amp;$F200),INDIRECT($F$1&amp;dbP!$D$2&amp;":"&amp;dbP!$D$2),"&gt;="&amp;AJ$6,INDIRECT($F$1&amp;dbP!$D$2&amp;":"&amp;dbP!$D$2),"&lt;="&amp;AJ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K200" s="1">
        <f ca="1">SUMIFS(INDIRECT($F$1&amp;$F200&amp;":"&amp;$F200),INDIRECT($F$1&amp;dbP!$D$2&amp;":"&amp;dbP!$D$2),"&gt;="&amp;AK$6,INDIRECT($F$1&amp;dbP!$D$2&amp;":"&amp;dbP!$D$2),"&lt;="&amp;AK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L200" s="1">
        <f ca="1">SUMIFS(INDIRECT($F$1&amp;$F200&amp;":"&amp;$F200),INDIRECT($F$1&amp;dbP!$D$2&amp;":"&amp;dbP!$D$2),"&gt;="&amp;AL$6,INDIRECT($F$1&amp;dbP!$D$2&amp;":"&amp;dbP!$D$2),"&lt;="&amp;AL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M200" s="1">
        <f ca="1">SUMIFS(INDIRECT($F$1&amp;$F200&amp;":"&amp;$F200),INDIRECT($F$1&amp;dbP!$D$2&amp;":"&amp;dbP!$D$2),"&gt;="&amp;AM$6,INDIRECT($F$1&amp;dbP!$D$2&amp;":"&amp;dbP!$D$2),"&lt;="&amp;AM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N200" s="1">
        <f ca="1">SUMIFS(INDIRECT($F$1&amp;$F200&amp;":"&amp;$F200),INDIRECT($F$1&amp;dbP!$D$2&amp;":"&amp;dbP!$D$2),"&gt;="&amp;AN$6,INDIRECT($F$1&amp;dbP!$D$2&amp;":"&amp;dbP!$D$2),"&lt;="&amp;AN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O200" s="1">
        <f ca="1">SUMIFS(INDIRECT($F$1&amp;$F200&amp;":"&amp;$F200),INDIRECT($F$1&amp;dbP!$D$2&amp;":"&amp;dbP!$D$2),"&gt;="&amp;AO$6,INDIRECT($F$1&amp;dbP!$D$2&amp;":"&amp;dbP!$D$2),"&lt;="&amp;AO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P200" s="1">
        <f ca="1">SUMIFS(INDIRECT($F$1&amp;$F200&amp;":"&amp;$F200),INDIRECT($F$1&amp;dbP!$D$2&amp;":"&amp;dbP!$D$2),"&gt;="&amp;AP$6,INDIRECT($F$1&amp;dbP!$D$2&amp;":"&amp;dbP!$D$2),"&lt;="&amp;AP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Q200" s="1">
        <f ca="1">SUMIFS(INDIRECT($F$1&amp;$F200&amp;":"&amp;$F200),INDIRECT($F$1&amp;dbP!$D$2&amp;":"&amp;dbP!$D$2),"&gt;="&amp;AQ$6,INDIRECT($F$1&amp;dbP!$D$2&amp;":"&amp;dbP!$D$2),"&lt;="&amp;AQ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R200" s="1">
        <f ca="1">SUMIFS(INDIRECT($F$1&amp;$F200&amp;":"&amp;$F200),INDIRECT($F$1&amp;dbP!$D$2&amp;":"&amp;dbP!$D$2),"&gt;="&amp;AR$6,INDIRECT($F$1&amp;dbP!$D$2&amp;":"&amp;dbP!$D$2),"&lt;="&amp;AR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S200" s="1">
        <f ca="1">SUMIFS(INDIRECT($F$1&amp;$F200&amp;":"&amp;$F200),INDIRECT($F$1&amp;dbP!$D$2&amp;":"&amp;dbP!$D$2),"&gt;="&amp;AS$6,INDIRECT($F$1&amp;dbP!$D$2&amp;":"&amp;dbP!$D$2),"&lt;="&amp;AS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T200" s="1">
        <f ca="1">SUMIFS(INDIRECT($F$1&amp;$F200&amp;":"&amp;$F200),INDIRECT($F$1&amp;dbP!$D$2&amp;":"&amp;dbP!$D$2),"&gt;="&amp;AT$6,INDIRECT($F$1&amp;dbP!$D$2&amp;":"&amp;dbP!$D$2),"&lt;="&amp;AT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U200" s="1">
        <f ca="1">SUMIFS(INDIRECT($F$1&amp;$F200&amp;":"&amp;$F200),INDIRECT($F$1&amp;dbP!$D$2&amp;":"&amp;dbP!$D$2),"&gt;="&amp;AU$6,INDIRECT($F$1&amp;dbP!$D$2&amp;":"&amp;dbP!$D$2),"&lt;="&amp;AU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V200" s="1">
        <f ca="1">SUMIFS(INDIRECT($F$1&amp;$F200&amp;":"&amp;$F200),INDIRECT($F$1&amp;dbP!$D$2&amp;":"&amp;dbP!$D$2),"&gt;="&amp;AV$6,INDIRECT($F$1&amp;dbP!$D$2&amp;":"&amp;dbP!$D$2),"&lt;="&amp;AV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W200" s="1">
        <f ca="1">SUMIFS(INDIRECT($F$1&amp;$F200&amp;":"&amp;$F200),INDIRECT($F$1&amp;dbP!$D$2&amp;":"&amp;dbP!$D$2),"&gt;="&amp;AW$6,INDIRECT($F$1&amp;dbP!$D$2&amp;":"&amp;dbP!$D$2),"&lt;="&amp;AW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X200" s="1">
        <f ca="1">SUMIFS(INDIRECT($F$1&amp;$F200&amp;":"&amp;$F200),INDIRECT($F$1&amp;dbP!$D$2&amp;":"&amp;dbP!$D$2),"&gt;="&amp;AX$6,INDIRECT($F$1&amp;dbP!$D$2&amp;":"&amp;dbP!$D$2),"&lt;="&amp;AX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Y200" s="1">
        <f ca="1">SUMIFS(INDIRECT($F$1&amp;$F200&amp;":"&amp;$F200),INDIRECT($F$1&amp;dbP!$D$2&amp;":"&amp;dbP!$D$2),"&gt;="&amp;AY$6,INDIRECT($F$1&amp;dbP!$D$2&amp;":"&amp;dbP!$D$2),"&lt;="&amp;AY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Z200" s="1">
        <f ca="1">SUMIFS(INDIRECT($F$1&amp;$F200&amp;":"&amp;$F200),INDIRECT($F$1&amp;dbP!$D$2&amp;":"&amp;dbP!$D$2),"&gt;="&amp;AZ$6,INDIRECT($F$1&amp;dbP!$D$2&amp;":"&amp;dbP!$D$2),"&lt;="&amp;AZ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BA200" s="1">
        <f ca="1">SUMIFS(INDIRECT($F$1&amp;$F200&amp;":"&amp;$F200),INDIRECT($F$1&amp;dbP!$D$2&amp;":"&amp;dbP!$D$2),"&gt;="&amp;BA$6,INDIRECT($F$1&amp;dbP!$D$2&amp;":"&amp;dbP!$D$2),"&lt;="&amp;BA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BB200" s="1">
        <f ca="1">SUMIFS(INDIRECT($F$1&amp;$F200&amp;":"&amp;$F200),INDIRECT($F$1&amp;dbP!$D$2&amp;":"&amp;dbP!$D$2),"&gt;="&amp;BB$6,INDIRECT($F$1&amp;dbP!$D$2&amp;":"&amp;dbP!$D$2),"&lt;="&amp;BB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BC200" s="1">
        <f ca="1">SUMIFS(INDIRECT($F$1&amp;$F200&amp;":"&amp;$F200),INDIRECT($F$1&amp;dbP!$D$2&amp;":"&amp;dbP!$D$2),"&gt;="&amp;BC$6,INDIRECT($F$1&amp;dbP!$D$2&amp;":"&amp;dbP!$D$2),"&lt;="&amp;BC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BD200" s="1">
        <f ca="1">SUMIFS(INDIRECT($F$1&amp;$F200&amp;":"&amp;$F200),INDIRECT($F$1&amp;dbP!$D$2&amp;":"&amp;dbP!$D$2),"&gt;="&amp;BD$6,INDIRECT($F$1&amp;dbP!$D$2&amp;":"&amp;dbP!$D$2),"&lt;="&amp;BD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BE200" s="1">
        <f ca="1">SUMIFS(INDIRECT($F$1&amp;$F200&amp;":"&amp;$F200),INDIRECT($F$1&amp;dbP!$D$2&amp;":"&amp;dbP!$D$2),"&gt;="&amp;BE$6,INDIRECT($F$1&amp;dbP!$D$2&amp;":"&amp;dbP!$D$2),"&lt;="&amp;BE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</row>
    <row r="201" spans="1:57" x14ac:dyDescent="0.3">
      <c r="B201" s="1">
        <f>MAX(B$120:B200)+1</f>
        <v>84</v>
      </c>
      <c r="D201" s="1" t="str">
        <f ca="1">INDIRECT($B$1&amp;Items!T$2&amp;$B201)</f>
        <v>CF(-)</v>
      </c>
      <c r="F201" s="1" t="str">
        <f ca="1">INDIRECT($B$1&amp;Items!P$2&amp;$B201)</f>
        <v>AA</v>
      </c>
      <c r="H201" s="13" t="str">
        <f ca="1">INDIRECT($B$1&amp;Items!M$2&amp;$B201)</f>
        <v>Оплата операционных расходов</v>
      </c>
      <c r="I201" s="13" t="str">
        <f ca="1">IF(INDIRECT($B$1&amp;Items!N$2&amp;$B201)="",H201,INDIRECT($B$1&amp;Items!N$2&amp;$B201))</f>
        <v>Оплата операционных расходов - блок-1</v>
      </c>
      <c r="J201" s="1" t="str">
        <f ca="1">IF(INDIRECT($B$1&amp;Items!O$2&amp;$B201)="",IF(H201&lt;&gt;I201,"  "&amp;I201,I201),"    "&amp;INDIRECT($B$1&amp;Items!O$2&amp;$B201))</f>
        <v xml:space="preserve">    Операционные расходы - 1-1</v>
      </c>
      <c r="S201" s="1">
        <f ca="1">SUM($U201:INDIRECT(ADDRESS(ROW(),SUMIFS($1:$1,$5:$5,MAX($5:$5)))))</f>
        <v>0</v>
      </c>
      <c r="V201" s="1">
        <f ca="1">SUMIFS(INDIRECT($F$1&amp;$F201&amp;":"&amp;$F201),INDIRECT($F$1&amp;dbP!$D$2&amp;":"&amp;dbP!$D$2),"&gt;="&amp;V$6,INDIRECT($F$1&amp;dbP!$D$2&amp;":"&amp;dbP!$D$2),"&lt;="&amp;V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W201" s="1">
        <f ca="1">SUMIFS(INDIRECT($F$1&amp;$F201&amp;":"&amp;$F201),INDIRECT($F$1&amp;dbP!$D$2&amp;":"&amp;dbP!$D$2),"&gt;="&amp;W$6,INDIRECT($F$1&amp;dbP!$D$2&amp;":"&amp;dbP!$D$2),"&lt;="&amp;W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X201" s="1">
        <f ca="1">SUMIFS(INDIRECT($F$1&amp;$F201&amp;":"&amp;$F201),INDIRECT($F$1&amp;dbP!$D$2&amp;":"&amp;dbP!$D$2),"&gt;="&amp;X$6,INDIRECT($F$1&amp;dbP!$D$2&amp;":"&amp;dbP!$D$2),"&lt;="&amp;X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Y201" s="1">
        <f ca="1">SUMIFS(INDIRECT($F$1&amp;$F201&amp;":"&amp;$F201),INDIRECT($F$1&amp;dbP!$D$2&amp;":"&amp;dbP!$D$2),"&gt;="&amp;Y$6,INDIRECT($F$1&amp;dbP!$D$2&amp;":"&amp;dbP!$D$2),"&lt;="&amp;Y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Z201" s="1">
        <f ca="1">SUMIFS(INDIRECT($F$1&amp;$F201&amp;":"&amp;$F201),INDIRECT($F$1&amp;dbP!$D$2&amp;":"&amp;dbP!$D$2),"&gt;="&amp;Z$6,INDIRECT($F$1&amp;dbP!$D$2&amp;":"&amp;dbP!$D$2),"&lt;="&amp;Z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A201" s="1">
        <f ca="1">SUMIFS(INDIRECT($F$1&amp;$F201&amp;":"&amp;$F201),INDIRECT($F$1&amp;dbP!$D$2&amp;":"&amp;dbP!$D$2),"&gt;="&amp;AA$6,INDIRECT($F$1&amp;dbP!$D$2&amp;":"&amp;dbP!$D$2),"&lt;="&amp;AA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B201" s="1">
        <f ca="1">SUMIFS(INDIRECT($F$1&amp;$F201&amp;":"&amp;$F201),INDIRECT($F$1&amp;dbP!$D$2&amp;":"&amp;dbP!$D$2),"&gt;="&amp;AB$6,INDIRECT($F$1&amp;dbP!$D$2&amp;":"&amp;dbP!$D$2),"&lt;="&amp;AB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C201" s="1">
        <f ca="1">SUMIFS(INDIRECT($F$1&amp;$F201&amp;":"&amp;$F201),INDIRECT($F$1&amp;dbP!$D$2&amp;":"&amp;dbP!$D$2),"&gt;="&amp;AC$6,INDIRECT($F$1&amp;dbP!$D$2&amp;":"&amp;dbP!$D$2),"&lt;="&amp;AC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D201" s="1">
        <f ca="1">SUMIFS(INDIRECT($F$1&amp;$F201&amp;":"&amp;$F201),INDIRECT($F$1&amp;dbP!$D$2&amp;":"&amp;dbP!$D$2),"&gt;="&amp;AD$6,INDIRECT($F$1&amp;dbP!$D$2&amp;":"&amp;dbP!$D$2),"&lt;="&amp;AD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E201" s="1">
        <f ca="1">SUMIFS(INDIRECT($F$1&amp;$F201&amp;":"&amp;$F201),INDIRECT($F$1&amp;dbP!$D$2&amp;":"&amp;dbP!$D$2),"&gt;="&amp;AE$6,INDIRECT($F$1&amp;dbP!$D$2&amp;":"&amp;dbP!$D$2),"&lt;="&amp;AE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F201" s="1">
        <f ca="1">SUMIFS(INDIRECT($F$1&amp;$F201&amp;":"&amp;$F201),INDIRECT($F$1&amp;dbP!$D$2&amp;":"&amp;dbP!$D$2),"&gt;="&amp;AF$6,INDIRECT($F$1&amp;dbP!$D$2&amp;":"&amp;dbP!$D$2),"&lt;="&amp;AF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G201" s="1">
        <f ca="1">SUMIFS(INDIRECT($F$1&amp;$F201&amp;":"&amp;$F201),INDIRECT($F$1&amp;dbP!$D$2&amp;":"&amp;dbP!$D$2),"&gt;="&amp;AG$6,INDIRECT($F$1&amp;dbP!$D$2&amp;":"&amp;dbP!$D$2),"&lt;="&amp;AG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H201" s="1">
        <f ca="1">SUMIFS(INDIRECT($F$1&amp;$F201&amp;":"&amp;$F201),INDIRECT($F$1&amp;dbP!$D$2&amp;":"&amp;dbP!$D$2),"&gt;="&amp;AH$6,INDIRECT($F$1&amp;dbP!$D$2&amp;":"&amp;dbP!$D$2),"&lt;="&amp;AH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I201" s="1">
        <f ca="1">SUMIFS(INDIRECT($F$1&amp;$F201&amp;":"&amp;$F201),INDIRECT($F$1&amp;dbP!$D$2&amp;":"&amp;dbP!$D$2),"&gt;="&amp;AI$6,INDIRECT($F$1&amp;dbP!$D$2&amp;":"&amp;dbP!$D$2),"&lt;="&amp;AI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J201" s="1">
        <f ca="1">SUMIFS(INDIRECT($F$1&amp;$F201&amp;":"&amp;$F201),INDIRECT($F$1&amp;dbP!$D$2&amp;":"&amp;dbP!$D$2),"&gt;="&amp;AJ$6,INDIRECT($F$1&amp;dbP!$D$2&amp;":"&amp;dbP!$D$2),"&lt;="&amp;AJ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K201" s="1">
        <f ca="1">SUMIFS(INDIRECT($F$1&amp;$F201&amp;":"&amp;$F201),INDIRECT($F$1&amp;dbP!$D$2&amp;":"&amp;dbP!$D$2),"&gt;="&amp;AK$6,INDIRECT($F$1&amp;dbP!$D$2&amp;":"&amp;dbP!$D$2),"&lt;="&amp;AK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L201" s="1">
        <f ca="1">SUMIFS(INDIRECT($F$1&amp;$F201&amp;":"&amp;$F201),INDIRECT($F$1&amp;dbP!$D$2&amp;":"&amp;dbP!$D$2),"&gt;="&amp;AL$6,INDIRECT($F$1&amp;dbP!$D$2&amp;":"&amp;dbP!$D$2),"&lt;="&amp;AL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M201" s="1">
        <f ca="1">SUMIFS(INDIRECT($F$1&amp;$F201&amp;":"&amp;$F201),INDIRECT($F$1&amp;dbP!$D$2&amp;":"&amp;dbP!$D$2),"&gt;="&amp;AM$6,INDIRECT($F$1&amp;dbP!$D$2&amp;":"&amp;dbP!$D$2),"&lt;="&amp;AM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N201" s="1">
        <f ca="1">SUMIFS(INDIRECT($F$1&amp;$F201&amp;":"&amp;$F201),INDIRECT($F$1&amp;dbP!$D$2&amp;":"&amp;dbP!$D$2),"&gt;="&amp;AN$6,INDIRECT($F$1&amp;dbP!$D$2&amp;":"&amp;dbP!$D$2),"&lt;="&amp;AN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O201" s="1">
        <f ca="1">SUMIFS(INDIRECT($F$1&amp;$F201&amp;":"&amp;$F201),INDIRECT($F$1&amp;dbP!$D$2&amp;":"&amp;dbP!$D$2),"&gt;="&amp;AO$6,INDIRECT($F$1&amp;dbP!$D$2&amp;":"&amp;dbP!$D$2),"&lt;="&amp;AO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P201" s="1">
        <f ca="1">SUMIFS(INDIRECT($F$1&amp;$F201&amp;":"&amp;$F201),INDIRECT($F$1&amp;dbP!$D$2&amp;":"&amp;dbP!$D$2),"&gt;="&amp;AP$6,INDIRECT($F$1&amp;dbP!$D$2&amp;":"&amp;dbP!$D$2),"&lt;="&amp;AP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Q201" s="1">
        <f ca="1">SUMIFS(INDIRECT($F$1&amp;$F201&amp;":"&amp;$F201),INDIRECT($F$1&amp;dbP!$D$2&amp;":"&amp;dbP!$D$2),"&gt;="&amp;AQ$6,INDIRECT($F$1&amp;dbP!$D$2&amp;":"&amp;dbP!$D$2),"&lt;="&amp;AQ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R201" s="1">
        <f ca="1">SUMIFS(INDIRECT($F$1&amp;$F201&amp;":"&amp;$F201),INDIRECT($F$1&amp;dbP!$D$2&amp;":"&amp;dbP!$D$2),"&gt;="&amp;AR$6,INDIRECT($F$1&amp;dbP!$D$2&amp;":"&amp;dbP!$D$2),"&lt;="&amp;AR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S201" s="1">
        <f ca="1">SUMIFS(INDIRECT($F$1&amp;$F201&amp;":"&amp;$F201),INDIRECT($F$1&amp;dbP!$D$2&amp;":"&amp;dbP!$D$2),"&gt;="&amp;AS$6,INDIRECT($F$1&amp;dbP!$D$2&amp;":"&amp;dbP!$D$2),"&lt;="&amp;AS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T201" s="1">
        <f ca="1">SUMIFS(INDIRECT($F$1&amp;$F201&amp;":"&amp;$F201),INDIRECT($F$1&amp;dbP!$D$2&amp;":"&amp;dbP!$D$2),"&gt;="&amp;AT$6,INDIRECT($F$1&amp;dbP!$D$2&amp;":"&amp;dbP!$D$2),"&lt;="&amp;AT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U201" s="1">
        <f ca="1">SUMIFS(INDIRECT($F$1&amp;$F201&amp;":"&amp;$F201),INDIRECT($F$1&amp;dbP!$D$2&amp;":"&amp;dbP!$D$2),"&gt;="&amp;AU$6,INDIRECT($F$1&amp;dbP!$D$2&amp;":"&amp;dbP!$D$2),"&lt;="&amp;AU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V201" s="1">
        <f ca="1">SUMIFS(INDIRECT($F$1&amp;$F201&amp;":"&amp;$F201),INDIRECT($F$1&amp;dbP!$D$2&amp;":"&amp;dbP!$D$2),"&gt;="&amp;AV$6,INDIRECT($F$1&amp;dbP!$D$2&amp;":"&amp;dbP!$D$2),"&lt;="&amp;AV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W201" s="1">
        <f ca="1">SUMIFS(INDIRECT($F$1&amp;$F201&amp;":"&amp;$F201),INDIRECT($F$1&amp;dbP!$D$2&amp;":"&amp;dbP!$D$2),"&gt;="&amp;AW$6,INDIRECT($F$1&amp;dbP!$D$2&amp;":"&amp;dbP!$D$2),"&lt;="&amp;AW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X201" s="1">
        <f ca="1">SUMIFS(INDIRECT($F$1&amp;$F201&amp;":"&amp;$F201),INDIRECT($F$1&amp;dbP!$D$2&amp;":"&amp;dbP!$D$2),"&gt;="&amp;AX$6,INDIRECT($F$1&amp;dbP!$D$2&amp;":"&amp;dbP!$D$2),"&lt;="&amp;AX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Y201" s="1">
        <f ca="1">SUMIFS(INDIRECT($F$1&amp;$F201&amp;":"&amp;$F201),INDIRECT($F$1&amp;dbP!$D$2&amp;":"&amp;dbP!$D$2),"&gt;="&amp;AY$6,INDIRECT($F$1&amp;dbP!$D$2&amp;":"&amp;dbP!$D$2),"&lt;="&amp;AY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Z201" s="1">
        <f ca="1">SUMIFS(INDIRECT($F$1&amp;$F201&amp;":"&amp;$F201),INDIRECT($F$1&amp;dbP!$D$2&amp;":"&amp;dbP!$D$2),"&gt;="&amp;AZ$6,INDIRECT($F$1&amp;dbP!$D$2&amp;":"&amp;dbP!$D$2),"&lt;="&amp;AZ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BA201" s="1">
        <f ca="1">SUMIFS(INDIRECT($F$1&amp;$F201&amp;":"&amp;$F201),INDIRECT($F$1&amp;dbP!$D$2&amp;":"&amp;dbP!$D$2),"&gt;="&amp;BA$6,INDIRECT($F$1&amp;dbP!$D$2&amp;":"&amp;dbP!$D$2),"&lt;="&amp;BA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BB201" s="1">
        <f ca="1">SUMIFS(INDIRECT($F$1&amp;$F201&amp;":"&amp;$F201),INDIRECT($F$1&amp;dbP!$D$2&amp;":"&amp;dbP!$D$2),"&gt;="&amp;BB$6,INDIRECT($F$1&amp;dbP!$D$2&amp;":"&amp;dbP!$D$2),"&lt;="&amp;BB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BC201" s="1">
        <f ca="1">SUMIFS(INDIRECT($F$1&amp;$F201&amp;":"&amp;$F201),INDIRECT($F$1&amp;dbP!$D$2&amp;":"&amp;dbP!$D$2),"&gt;="&amp;BC$6,INDIRECT($F$1&amp;dbP!$D$2&amp;":"&amp;dbP!$D$2),"&lt;="&amp;BC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BD201" s="1">
        <f ca="1">SUMIFS(INDIRECT($F$1&amp;$F201&amp;":"&amp;$F201),INDIRECT($F$1&amp;dbP!$D$2&amp;":"&amp;dbP!$D$2),"&gt;="&amp;BD$6,INDIRECT($F$1&amp;dbP!$D$2&amp;":"&amp;dbP!$D$2),"&lt;="&amp;BD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BE201" s="1">
        <f ca="1">SUMIFS(INDIRECT($F$1&amp;$F201&amp;":"&amp;$F201),INDIRECT($F$1&amp;dbP!$D$2&amp;":"&amp;dbP!$D$2),"&gt;="&amp;BE$6,INDIRECT($F$1&amp;dbP!$D$2&amp;":"&amp;dbP!$D$2),"&lt;="&amp;BE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</row>
    <row r="202" spans="1:57" x14ac:dyDescent="0.3">
      <c r="B202" s="1">
        <f>MAX(B$120:B201)+1</f>
        <v>85</v>
      </c>
      <c r="D202" s="1" t="str">
        <f ca="1">INDIRECT($B$1&amp;Items!T$2&amp;$B202)</f>
        <v>CF(-)</v>
      </c>
      <c r="F202" s="1" t="str">
        <f ca="1">INDIRECT($B$1&amp;Items!P$2&amp;$B202)</f>
        <v>AA</v>
      </c>
      <c r="H202" s="13" t="str">
        <f ca="1">INDIRECT($B$1&amp;Items!M$2&amp;$B202)</f>
        <v>Оплата операционных расходов</v>
      </c>
      <c r="I202" s="13" t="str">
        <f ca="1">IF(INDIRECT($B$1&amp;Items!N$2&amp;$B202)="",H202,INDIRECT($B$1&amp;Items!N$2&amp;$B202))</f>
        <v>Оплата операционных расходов - блок-1</v>
      </c>
      <c r="J202" s="1" t="str">
        <f ca="1">IF(INDIRECT($B$1&amp;Items!O$2&amp;$B202)="",IF(H202&lt;&gt;I202,"  "&amp;I202,I202),"    "&amp;INDIRECT($B$1&amp;Items!O$2&amp;$B202))</f>
        <v xml:space="preserve">    Операционные расходы - 1-2</v>
      </c>
      <c r="S202" s="1">
        <f ca="1">SUM($U202:INDIRECT(ADDRESS(ROW(),SUMIFS($1:$1,$5:$5,MAX($5:$5)))))</f>
        <v>46500</v>
      </c>
      <c r="V202" s="1">
        <f ca="1">SUMIFS(INDIRECT($F$1&amp;$F202&amp;":"&amp;$F202),INDIRECT($F$1&amp;dbP!$D$2&amp;":"&amp;dbP!$D$2),"&gt;="&amp;V$6,INDIRECT($F$1&amp;dbP!$D$2&amp;":"&amp;dbP!$D$2),"&lt;="&amp;V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46500</v>
      </c>
      <c r="W202" s="1">
        <f ca="1">SUMIFS(INDIRECT($F$1&amp;$F202&amp;":"&amp;$F202),INDIRECT($F$1&amp;dbP!$D$2&amp;":"&amp;dbP!$D$2),"&gt;="&amp;W$6,INDIRECT($F$1&amp;dbP!$D$2&amp;":"&amp;dbP!$D$2),"&lt;="&amp;W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X202" s="1">
        <f ca="1">SUMIFS(INDIRECT($F$1&amp;$F202&amp;":"&amp;$F202),INDIRECT($F$1&amp;dbP!$D$2&amp;":"&amp;dbP!$D$2),"&gt;="&amp;X$6,INDIRECT($F$1&amp;dbP!$D$2&amp;":"&amp;dbP!$D$2),"&lt;="&amp;X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Y202" s="1">
        <f ca="1">SUMIFS(INDIRECT($F$1&amp;$F202&amp;":"&amp;$F202),INDIRECT($F$1&amp;dbP!$D$2&amp;":"&amp;dbP!$D$2),"&gt;="&amp;Y$6,INDIRECT($F$1&amp;dbP!$D$2&amp;":"&amp;dbP!$D$2),"&lt;="&amp;Y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Z202" s="1">
        <f ca="1">SUMIFS(INDIRECT($F$1&amp;$F202&amp;":"&amp;$F202),INDIRECT($F$1&amp;dbP!$D$2&amp;":"&amp;dbP!$D$2),"&gt;="&amp;Z$6,INDIRECT($F$1&amp;dbP!$D$2&amp;":"&amp;dbP!$D$2),"&lt;="&amp;Z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A202" s="1">
        <f ca="1">SUMIFS(INDIRECT($F$1&amp;$F202&amp;":"&amp;$F202),INDIRECT($F$1&amp;dbP!$D$2&amp;":"&amp;dbP!$D$2),"&gt;="&amp;AA$6,INDIRECT($F$1&amp;dbP!$D$2&amp;":"&amp;dbP!$D$2),"&lt;="&amp;AA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B202" s="1">
        <f ca="1">SUMIFS(INDIRECT($F$1&amp;$F202&amp;":"&amp;$F202),INDIRECT($F$1&amp;dbP!$D$2&amp;":"&amp;dbP!$D$2),"&gt;="&amp;AB$6,INDIRECT($F$1&amp;dbP!$D$2&amp;":"&amp;dbP!$D$2),"&lt;="&amp;AB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C202" s="1">
        <f ca="1">SUMIFS(INDIRECT($F$1&amp;$F202&amp;":"&amp;$F202),INDIRECT($F$1&amp;dbP!$D$2&amp;":"&amp;dbP!$D$2),"&gt;="&amp;AC$6,INDIRECT($F$1&amp;dbP!$D$2&amp;":"&amp;dbP!$D$2),"&lt;="&amp;AC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D202" s="1">
        <f ca="1">SUMIFS(INDIRECT($F$1&amp;$F202&amp;":"&amp;$F202),INDIRECT($F$1&amp;dbP!$D$2&amp;":"&amp;dbP!$D$2),"&gt;="&amp;AD$6,INDIRECT($F$1&amp;dbP!$D$2&amp;":"&amp;dbP!$D$2),"&lt;="&amp;AD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E202" s="1">
        <f ca="1">SUMIFS(INDIRECT($F$1&amp;$F202&amp;":"&amp;$F202),INDIRECT($F$1&amp;dbP!$D$2&amp;":"&amp;dbP!$D$2),"&gt;="&amp;AE$6,INDIRECT($F$1&amp;dbP!$D$2&amp;":"&amp;dbP!$D$2),"&lt;="&amp;AE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F202" s="1">
        <f ca="1">SUMIFS(INDIRECT($F$1&amp;$F202&amp;":"&amp;$F202),INDIRECT($F$1&amp;dbP!$D$2&amp;":"&amp;dbP!$D$2),"&gt;="&amp;AF$6,INDIRECT($F$1&amp;dbP!$D$2&amp;":"&amp;dbP!$D$2),"&lt;="&amp;AF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G202" s="1">
        <f ca="1">SUMIFS(INDIRECT($F$1&amp;$F202&amp;":"&amp;$F202),INDIRECT($F$1&amp;dbP!$D$2&amp;":"&amp;dbP!$D$2),"&gt;="&amp;AG$6,INDIRECT($F$1&amp;dbP!$D$2&amp;":"&amp;dbP!$D$2),"&lt;="&amp;AG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H202" s="1">
        <f ca="1">SUMIFS(INDIRECT($F$1&amp;$F202&amp;":"&amp;$F202),INDIRECT($F$1&amp;dbP!$D$2&amp;":"&amp;dbP!$D$2),"&gt;="&amp;AH$6,INDIRECT($F$1&amp;dbP!$D$2&amp;":"&amp;dbP!$D$2),"&lt;="&amp;AH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I202" s="1">
        <f ca="1">SUMIFS(INDIRECT($F$1&amp;$F202&amp;":"&amp;$F202),INDIRECT($F$1&amp;dbP!$D$2&amp;":"&amp;dbP!$D$2),"&gt;="&amp;AI$6,INDIRECT($F$1&amp;dbP!$D$2&amp;":"&amp;dbP!$D$2),"&lt;="&amp;AI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J202" s="1">
        <f ca="1">SUMIFS(INDIRECT($F$1&amp;$F202&amp;":"&amp;$F202),INDIRECT($F$1&amp;dbP!$D$2&amp;":"&amp;dbP!$D$2),"&gt;="&amp;AJ$6,INDIRECT($F$1&amp;dbP!$D$2&amp;":"&amp;dbP!$D$2),"&lt;="&amp;AJ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K202" s="1">
        <f ca="1">SUMIFS(INDIRECT($F$1&amp;$F202&amp;":"&amp;$F202),INDIRECT($F$1&amp;dbP!$D$2&amp;":"&amp;dbP!$D$2),"&gt;="&amp;AK$6,INDIRECT($F$1&amp;dbP!$D$2&amp;":"&amp;dbP!$D$2),"&lt;="&amp;AK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L202" s="1">
        <f ca="1">SUMIFS(INDIRECT($F$1&amp;$F202&amp;":"&amp;$F202),INDIRECT($F$1&amp;dbP!$D$2&amp;":"&amp;dbP!$D$2),"&gt;="&amp;AL$6,INDIRECT($F$1&amp;dbP!$D$2&amp;":"&amp;dbP!$D$2),"&lt;="&amp;AL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M202" s="1">
        <f ca="1">SUMIFS(INDIRECT($F$1&amp;$F202&amp;":"&amp;$F202),INDIRECT($F$1&amp;dbP!$D$2&amp;":"&amp;dbP!$D$2),"&gt;="&amp;AM$6,INDIRECT($F$1&amp;dbP!$D$2&amp;":"&amp;dbP!$D$2),"&lt;="&amp;AM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N202" s="1">
        <f ca="1">SUMIFS(INDIRECT($F$1&amp;$F202&amp;":"&amp;$F202),INDIRECT($F$1&amp;dbP!$D$2&amp;":"&amp;dbP!$D$2),"&gt;="&amp;AN$6,INDIRECT($F$1&amp;dbP!$D$2&amp;":"&amp;dbP!$D$2),"&lt;="&amp;AN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O202" s="1">
        <f ca="1">SUMIFS(INDIRECT($F$1&amp;$F202&amp;":"&amp;$F202),INDIRECT($F$1&amp;dbP!$D$2&amp;":"&amp;dbP!$D$2),"&gt;="&amp;AO$6,INDIRECT($F$1&amp;dbP!$D$2&amp;":"&amp;dbP!$D$2),"&lt;="&amp;AO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P202" s="1">
        <f ca="1">SUMIFS(INDIRECT($F$1&amp;$F202&amp;":"&amp;$F202),INDIRECT($F$1&amp;dbP!$D$2&amp;":"&amp;dbP!$D$2),"&gt;="&amp;AP$6,INDIRECT($F$1&amp;dbP!$D$2&amp;":"&amp;dbP!$D$2),"&lt;="&amp;AP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Q202" s="1">
        <f ca="1">SUMIFS(INDIRECT($F$1&amp;$F202&amp;":"&amp;$F202),INDIRECT($F$1&amp;dbP!$D$2&amp;":"&amp;dbP!$D$2),"&gt;="&amp;AQ$6,INDIRECT($F$1&amp;dbP!$D$2&amp;":"&amp;dbP!$D$2),"&lt;="&amp;AQ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R202" s="1">
        <f ca="1">SUMIFS(INDIRECT($F$1&amp;$F202&amp;":"&amp;$F202),INDIRECT($F$1&amp;dbP!$D$2&amp;":"&amp;dbP!$D$2),"&gt;="&amp;AR$6,INDIRECT($F$1&amp;dbP!$D$2&amp;":"&amp;dbP!$D$2),"&lt;="&amp;AR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S202" s="1">
        <f ca="1">SUMIFS(INDIRECT($F$1&amp;$F202&amp;":"&amp;$F202),INDIRECT($F$1&amp;dbP!$D$2&amp;":"&amp;dbP!$D$2),"&gt;="&amp;AS$6,INDIRECT($F$1&amp;dbP!$D$2&amp;":"&amp;dbP!$D$2),"&lt;="&amp;AS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T202" s="1">
        <f ca="1">SUMIFS(INDIRECT($F$1&amp;$F202&amp;":"&amp;$F202),INDIRECT($F$1&amp;dbP!$D$2&amp;":"&amp;dbP!$D$2),"&gt;="&amp;AT$6,INDIRECT($F$1&amp;dbP!$D$2&amp;":"&amp;dbP!$D$2),"&lt;="&amp;AT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U202" s="1">
        <f ca="1">SUMIFS(INDIRECT($F$1&amp;$F202&amp;":"&amp;$F202),INDIRECT($F$1&amp;dbP!$D$2&amp;":"&amp;dbP!$D$2),"&gt;="&amp;AU$6,INDIRECT($F$1&amp;dbP!$D$2&amp;":"&amp;dbP!$D$2),"&lt;="&amp;AU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V202" s="1">
        <f ca="1">SUMIFS(INDIRECT($F$1&amp;$F202&amp;":"&amp;$F202),INDIRECT($F$1&amp;dbP!$D$2&amp;":"&amp;dbP!$D$2),"&gt;="&amp;AV$6,INDIRECT($F$1&amp;dbP!$D$2&amp;":"&amp;dbP!$D$2),"&lt;="&amp;AV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W202" s="1">
        <f ca="1">SUMIFS(INDIRECT($F$1&amp;$F202&amp;":"&amp;$F202),INDIRECT($F$1&amp;dbP!$D$2&amp;":"&amp;dbP!$D$2),"&gt;="&amp;AW$6,INDIRECT($F$1&amp;dbP!$D$2&amp;":"&amp;dbP!$D$2),"&lt;="&amp;AW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X202" s="1">
        <f ca="1">SUMIFS(INDIRECT($F$1&amp;$F202&amp;":"&amp;$F202),INDIRECT($F$1&amp;dbP!$D$2&amp;":"&amp;dbP!$D$2),"&gt;="&amp;AX$6,INDIRECT($F$1&amp;dbP!$D$2&amp;":"&amp;dbP!$D$2),"&lt;="&amp;AX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Y202" s="1">
        <f ca="1">SUMIFS(INDIRECT($F$1&amp;$F202&amp;":"&amp;$F202),INDIRECT($F$1&amp;dbP!$D$2&amp;":"&amp;dbP!$D$2),"&gt;="&amp;AY$6,INDIRECT($F$1&amp;dbP!$D$2&amp;":"&amp;dbP!$D$2),"&lt;="&amp;AY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Z202" s="1">
        <f ca="1">SUMIFS(INDIRECT($F$1&amp;$F202&amp;":"&amp;$F202),INDIRECT($F$1&amp;dbP!$D$2&amp;":"&amp;dbP!$D$2),"&gt;="&amp;AZ$6,INDIRECT($F$1&amp;dbP!$D$2&amp;":"&amp;dbP!$D$2),"&lt;="&amp;AZ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BA202" s="1">
        <f ca="1">SUMIFS(INDIRECT($F$1&amp;$F202&amp;":"&amp;$F202),INDIRECT($F$1&amp;dbP!$D$2&amp;":"&amp;dbP!$D$2),"&gt;="&amp;BA$6,INDIRECT($F$1&amp;dbP!$D$2&amp;":"&amp;dbP!$D$2),"&lt;="&amp;BA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BB202" s="1">
        <f ca="1">SUMIFS(INDIRECT($F$1&amp;$F202&amp;":"&amp;$F202),INDIRECT($F$1&amp;dbP!$D$2&amp;":"&amp;dbP!$D$2),"&gt;="&amp;BB$6,INDIRECT($F$1&amp;dbP!$D$2&amp;":"&amp;dbP!$D$2),"&lt;="&amp;BB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BC202" s="1">
        <f ca="1">SUMIFS(INDIRECT($F$1&amp;$F202&amp;":"&amp;$F202),INDIRECT($F$1&amp;dbP!$D$2&amp;":"&amp;dbP!$D$2),"&gt;="&amp;BC$6,INDIRECT($F$1&amp;dbP!$D$2&amp;":"&amp;dbP!$D$2),"&lt;="&amp;BC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BD202" s="1">
        <f ca="1">SUMIFS(INDIRECT($F$1&amp;$F202&amp;":"&amp;$F202),INDIRECT($F$1&amp;dbP!$D$2&amp;":"&amp;dbP!$D$2),"&gt;="&amp;BD$6,INDIRECT($F$1&amp;dbP!$D$2&amp;":"&amp;dbP!$D$2),"&lt;="&amp;BD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BE202" s="1">
        <f ca="1">SUMIFS(INDIRECT($F$1&amp;$F202&amp;":"&amp;$F202),INDIRECT($F$1&amp;dbP!$D$2&amp;":"&amp;dbP!$D$2),"&gt;="&amp;BE$6,INDIRECT($F$1&amp;dbP!$D$2&amp;":"&amp;dbP!$D$2),"&lt;="&amp;BE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</row>
    <row r="203" spans="1:57" x14ac:dyDescent="0.3">
      <c r="B203" s="1">
        <f>MAX(B$120:B202)+1</f>
        <v>86</v>
      </c>
      <c r="D203" s="1" t="str">
        <f ca="1">INDIRECT($B$1&amp;Items!T$2&amp;$B203)</f>
        <v>CF(-)</v>
      </c>
      <c r="F203" s="1" t="str">
        <f ca="1">INDIRECT($B$1&amp;Items!P$2&amp;$B203)</f>
        <v>AA</v>
      </c>
      <c r="H203" s="13" t="str">
        <f ca="1">INDIRECT($B$1&amp;Items!M$2&amp;$B203)</f>
        <v>Оплата операционных расходов</v>
      </c>
      <c r="I203" s="13" t="str">
        <f ca="1">IF(INDIRECT($B$1&amp;Items!N$2&amp;$B203)="",H203,INDIRECT($B$1&amp;Items!N$2&amp;$B203))</f>
        <v>Оплата операционных расходов - блок-1</v>
      </c>
      <c r="J203" s="1" t="str">
        <f ca="1">IF(INDIRECT($B$1&amp;Items!O$2&amp;$B203)="",IF(H203&lt;&gt;I203,"  "&amp;I203,I203),"    "&amp;INDIRECT($B$1&amp;Items!O$2&amp;$B203))</f>
        <v xml:space="preserve">    Операционные расходы - 1-3</v>
      </c>
      <c r="S203" s="1">
        <f ca="1">SUM($U203:INDIRECT(ADDRESS(ROW(),SUMIFS($1:$1,$5:$5,MAX($5:$5)))))</f>
        <v>0</v>
      </c>
      <c r="V203" s="1">
        <f ca="1">SUMIFS(INDIRECT($F$1&amp;$F203&amp;":"&amp;$F203),INDIRECT($F$1&amp;dbP!$D$2&amp;":"&amp;dbP!$D$2),"&gt;="&amp;V$6,INDIRECT($F$1&amp;dbP!$D$2&amp;":"&amp;dbP!$D$2),"&lt;="&amp;V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W203" s="1">
        <f ca="1">SUMIFS(INDIRECT($F$1&amp;$F203&amp;":"&amp;$F203),INDIRECT($F$1&amp;dbP!$D$2&amp;":"&amp;dbP!$D$2),"&gt;="&amp;W$6,INDIRECT($F$1&amp;dbP!$D$2&amp;":"&amp;dbP!$D$2),"&lt;="&amp;W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X203" s="1">
        <f ca="1">SUMIFS(INDIRECT($F$1&amp;$F203&amp;":"&amp;$F203),INDIRECT($F$1&amp;dbP!$D$2&amp;":"&amp;dbP!$D$2),"&gt;="&amp;X$6,INDIRECT($F$1&amp;dbP!$D$2&amp;":"&amp;dbP!$D$2),"&lt;="&amp;X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Y203" s="1">
        <f ca="1">SUMIFS(INDIRECT($F$1&amp;$F203&amp;":"&amp;$F203),INDIRECT($F$1&amp;dbP!$D$2&amp;":"&amp;dbP!$D$2),"&gt;="&amp;Y$6,INDIRECT($F$1&amp;dbP!$D$2&amp;":"&amp;dbP!$D$2),"&lt;="&amp;Y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Z203" s="1">
        <f ca="1">SUMIFS(INDIRECT($F$1&amp;$F203&amp;":"&amp;$F203),INDIRECT($F$1&amp;dbP!$D$2&amp;":"&amp;dbP!$D$2),"&gt;="&amp;Z$6,INDIRECT($F$1&amp;dbP!$D$2&amp;":"&amp;dbP!$D$2),"&lt;="&amp;Z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A203" s="1">
        <f ca="1">SUMIFS(INDIRECT($F$1&amp;$F203&amp;":"&amp;$F203),INDIRECT($F$1&amp;dbP!$D$2&amp;":"&amp;dbP!$D$2),"&gt;="&amp;AA$6,INDIRECT($F$1&amp;dbP!$D$2&amp;":"&amp;dbP!$D$2),"&lt;="&amp;AA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B203" s="1">
        <f ca="1">SUMIFS(INDIRECT($F$1&amp;$F203&amp;":"&amp;$F203),INDIRECT($F$1&amp;dbP!$D$2&amp;":"&amp;dbP!$D$2),"&gt;="&amp;AB$6,INDIRECT($F$1&amp;dbP!$D$2&amp;":"&amp;dbP!$D$2),"&lt;="&amp;AB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C203" s="1">
        <f ca="1">SUMIFS(INDIRECT($F$1&amp;$F203&amp;":"&amp;$F203),INDIRECT($F$1&amp;dbP!$D$2&amp;":"&amp;dbP!$D$2),"&gt;="&amp;AC$6,INDIRECT($F$1&amp;dbP!$D$2&amp;":"&amp;dbP!$D$2),"&lt;="&amp;AC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D203" s="1">
        <f ca="1">SUMIFS(INDIRECT($F$1&amp;$F203&amp;":"&amp;$F203),INDIRECT($F$1&amp;dbP!$D$2&amp;":"&amp;dbP!$D$2),"&gt;="&amp;AD$6,INDIRECT($F$1&amp;dbP!$D$2&amp;":"&amp;dbP!$D$2),"&lt;="&amp;AD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E203" s="1">
        <f ca="1">SUMIFS(INDIRECT($F$1&amp;$F203&amp;":"&amp;$F203),INDIRECT($F$1&amp;dbP!$D$2&amp;":"&amp;dbP!$D$2),"&gt;="&amp;AE$6,INDIRECT($F$1&amp;dbP!$D$2&amp;":"&amp;dbP!$D$2),"&lt;="&amp;AE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F203" s="1">
        <f ca="1">SUMIFS(INDIRECT($F$1&amp;$F203&amp;":"&amp;$F203),INDIRECT($F$1&amp;dbP!$D$2&amp;":"&amp;dbP!$D$2),"&gt;="&amp;AF$6,INDIRECT($F$1&amp;dbP!$D$2&amp;":"&amp;dbP!$D$2),"&lt;="&amp;AF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G203" s="1">
        <f ca="1">SUMIFS(INDIRECT($F$1&amp;$F203&amp;":"&amp;$F203),INDIRECT($F$1&amp;dbP!$D$2&amp;":"&amp;dbP!$D$2),"&gt;="&amp;AG$6,INDIRECT($F$1&amp;dbP!$D$2&amp;":"&amp;dbP!$D$2),"&lt;="&amp;AG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H203" s="1">
        <f ca="1">SUMIFS(INDIRECT($F$1&amp;$F203&amp;":"&amp;$F203),INDIRECT($F$1&amp;dbP!$D$2&amp;":"&amp;dbP!$D$2),"&gt;="&amp;AH$6,INDIRECT($F$1&amp;dbP!$D$2&amp;":"&amp;dbP!$D$2),"&lt;="&amp;AH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I203" s="1">
        <f ca="1">SUMIFS(INDIRECT($F$1&amp;$F203&amp;":"&amp;$F203),INDIRECT($F$1&amp;dbP!$D$2&amp;":"&amp;dbP!$D$2),"&gt;="&amp;AI$6,INDIRECT($F$1&amp;dbP!$D$2&amp;":"&amp;dbP!$D$2),"&lt;="&amp;AI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J203" s="1">
        <f ca="1">SUMIFS(INDIRECT($F$1&amp;$F203&amp;":"&amp;$F203),INDIRECT($F$1&amp;dbP!$D$2&amp;":"&amp;dbP!$D$2),"&gt;="&amp;AJ$6,INDIRECT($F$1&amp;dbP!$D$2&amp;":"&amp;dbP!$D$2),"&lt;="&amp;AJ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K203" s="1">
        <f ca="1">SUMIFS(INDIRECT($F$1&amp;$F203&amp;":"&amp;$F203),INDIRECT($F$1&amp;dbP!$D$2&amp;":"&amp;dbP!$D$2),"&gt;="&amp;AK$6,INDIRECT($F$1&amp;dbP!$D$2&amp;":"&amp;dbP!$D$2),"&lt;="&amp;AK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L203" s="1">
        <f ca="1">SUMIFS(INDIRECT($F$1&amp;$F203&amp;":"&amp;$F203),INDIRECT($F$1&amp;dbP!$D$2&amp;":"&amp;dbP!$D$2),"&gt;="&amp;AL$6,INDIRECT($F$1&amp;dbP!$D$2&amp;":"&amp;dbP!$D$2),"&lt;="&amp;AL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M203" s="1">
        <f ca="1">SUMIFS(INDIRECT($F$1&amp;$F203&amp;":"&amp;$F203),INDIRECT($F$1&amp;dbP!$D$2&amp;":"&amp;dbP!$D$2),"&gt;="&amp;AM$6,INDIRECT($F$1&amp;dbP!$D$2&amp;":"&amp;dbP!$D$2),"&lt;="&amp;AM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N203" s="1">
        <f ca="1">SUMIFS(INDIRECT($F$1&amp;$F203&amp;":"&amp;$F203),INDIRECT($F$1&amp;dbP!$D$2&amp;":"&amp;dbP!$D$2),"&gt;="&amp;AN$6,INDIRECT($F$1&amp;dbP!$D$2&amp;":"&amp;dbP!$D$2),"&lt;="&amp;AN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O203" s="1">
        <f ca="1">SUMIFS(INDIRECT($F$1&amp;$F203&amp;":"&amp;$F203),INDIRECT($F$1&amp;dbP!$D$2&amp;":"&amp;dbP!$D$2),"&gt;="&amp;AO$6,INDIRECT($F$1&amp;dbP!$D$2&amp;":"&amp;dbP!$D$2),"&lt;="&amp;AO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P203" s="1">
        <f ca="1">SUMIFS(INDIRECT($F$1&amp;$F203&amp;":"&amp;$F203),INDIRECT($F$1&amp;dbP!$D$2&amp;":"&amp;dbP!$D$2),"&gt;="&amp;AP$6,INDIRECT($F$1&amp;dbP!$D$2&amp;":"&amp;dbP!$D$2),"&lt;="&amp;AP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Q203" s="1">
        <f ca="1">SUMIFS(INDIRECT($F$1&amp;$F203&amp;":"&amp;$F203),INDIRECT($F$1&amp;dbP!$D$2&amp;":"&amp;dbP!$D$2),"&gt;="&amp;AQ$6,INDIRECT($F$1&amp;dbP!$D$2&amp;":"&amp;dbP!$D$2),"&lt;="&amp;AQ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R203" s="1">
        <f ca="1">SUMIFS(INDIRECT($F$1&amp;$F203&amp;":"&amp;$F203),INDIRECT($F$1&amp;dbP!$D$2&amp;":"&amp;dbP!$D$2),"&gt;="&amp;AR$6,INDIRECT($F$1&amp;dbP!$D$2&amp;":"&amp;dbP!$D$2),"&lt;="&amp;AR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S203" s="1">
        <f ca="1">SUMIFS(INDIRECT($F$1&amp;$F203&amp;":"&amp;$F203),INDIRECT($F$1&amp;dbP!$D$2&amp;":"&amp;dbP!$D$2),"&gt;="&amp;AS$6,INDIRECT($F$1&amp;dbP!$D$2&amp;":"&amp;dbP!$D$2),"&lt;="&amp;AS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T203" s="1">
        <f ca="1">SUMIFS(INDIRECT($F$1&amp;$F203&amp;":"&amp;$F203),INDIRECT($F$1&amp;dbP!$D$2&amp;":"&amp;dbP!$D$2),"&gt;="&amp;AT$6,INDIRECT($F$1&amp;dbP!$D$2&amp;":"&amp;dbP!$D$2),"&lt;="&amp;AT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U203" s="1">
        <f ca="1">SUMIFS(INDIRECT($F$1&amp;$F203&amp;":"&amp;$F203),INDIRECT($F$1&amp;dbP!$D$2&amp;":"&amp;dbP!$D$2),"&gt;="&amp;AU$6,INDIRECT($F$1&amp;dbP!$D$2&amp;":"&amp;dbP!$D$2),"&lt;="&amp;AU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V203" s="1">
        <f ca="1">SUMIFS(INDIRECT($F$1&amp;$F203&amp;":"&amp;$F203),INDIRECT($F$1&amp;dbP!$D$2&amp;":"&amp;dbP!$D$2),"&gt;="&amp;AV$6,INDIRECT($F$1&amp;dbP!$D$2&amp;":"&amp;dbP!$D$2),"&lt;="&amp;AV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W203" s="1">
        <f ca="1">SUMIFS(INDIRECT($F$1&amp;$F203&amp;":"&amp;$F203),INDIRECT($F$1&amp;dbP!$D$2&amp;":"&amp;dbP!$D$2),"&gt;="&amp;AW$6,INDIRECT($F$1&amp;dbP!$D$2&amp;":"&amp;dbP!$D$2),"&lt;="&amp;AW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X203" s="1">
        <f ca="1">SUMIFS(INDIRECT($F$1&amp;$F203&amp;":"&amp;$F203),INDIRECT($F$1&amp;dbP!$D$2&amp;":"&amp;dbP!$D$2),"&gt;="&amp;AX$6,INDIRECT($F$1&amp;dbP!$D$2&amp;":"&amp;dbP!$D$2),"&lt;="&amp;AX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Y203" s="1">
        <f ca="1">SUMIFS(INDIRECT($F$1&amp;$F203&amp;":"&amp;$F203),INDIRECT($F$1&amp;dbP!$D$2&amp;":"&amp;dbP!$D$2),"&gt;="&amp;AY$6,INDIRECT($F$1&amp;dbP!$D$2&amp;":"&amp;dbP!$D$2),"&lt;="&amp;AY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Z203" s="1">
        <f ca="1">SUMIFS(INDIRECT($F$1&amp;$F203&amp;":"&amp;$F203),INDIRECT($F$1&amp;dbP!$D$2&amp;":"&amp;dbP!$D$2),"&gt;="&amp;AZ$6,INDIRECT($F$1&amp;dbP!$D$2&amp;":"&amp;dbP!$D$2),"&lt;="&amp;AZ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BA203" s="1">
        <f ca="1">SUMIFS(INDIRECT($F$1&amp;$F203&amp;":"&amp;$F203),INDIRECT($F$1&amp;dbP!$D$2&amp;":"&amp;dbP!$D$2),"&gt;="&amp;BA$6,INDIRECT($F$1&amp;dbP!$D$2&amp;":"&amp;dbP!$D$2),"&lt;="&amp;BA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BB203" s="1">
        <f ca="1">SUMIFS(INDIRECT($F$1&amp;$F203&amp;":"&amp;$F203),INDIRECT($F$1&amp;dbP!$D$2&amp;":"&amp;dbP!$D$2),"&gt;="&amp;BB$6,INDIRECT($F$1&amp;dbP!$D$2&amp;":"&amp;dbP!$D$2),"&lt;="&amp;BB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BC203" s="1">
        <f ca="1">SUMIFS(INDIRECT($F$1&amp;$F203&amp;":"&amp;$F203),INDIRECT($F$1&amp;dbP!$D$2&amp;":"&amp;dbP!$D$2),"&gt;="&amp;BC$6,INDIRECT($F$1&amp;dbP!$D$2&amp;":"&amp;dbP!$D$2),"&lt;="&amp;BC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BD203" s="1">
        <f ca="1">SUMIFS(INDIRECT($F$1&amp;$F203&amp;":"&amp;$F203),INDIRECT($F$1&amp;dbP!$D$2&amp;":"&amp;dbP!$D$2),"&gt;="&amp;BD$6,INDIRECT($F$1&amp;dbP!$D$2&amp;":"&amp;dbP!$D$2),"&lt;="&amp;BD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BE203" s="1">
        <f ca="1">SUMIFS(INDIRECT($F$1&amp;$F203&amp;":"&amp;$F203),INDIRECT($F$1&amp;dbP!$D$2&amp;":"&amp;dbP!$D$2),"&gt;="&amp;BE$6,INDIRECT($F$1&amp;dbP!$D$2&amp;":"&amp;dbP!$D$2),"&lt;="&amp;BE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</row>
    <row r="204" spans="1:57" x14ac:dyDescent="0.3">
      <c r="B204" s="1">
        <f>MAX(B$120:B203)+1</f>
        <v>87</v>
      </c>
      <c r="D204" s="1" t="str">
        <f ca="1">INDIRECT($B$1&amp;Items!T$2&amp;$B204)</f>
        <v>CF(-)</v>
      </c>
      <c r="F204" s="1" t="str">
        <f ca="1">INDIRECT($B$1&amp;Items!P$2&amp;$B204)</f>
        <v>AA</v>
      </c>
      <c r="H204" s="13" t="str">
        <f ca="1">INDIRECT($B$1&amp;Items!M$2&amp;$B204)</f>
        <v>Оплата операционных расходов</v>
      </c>
      <c r="I204" s="13" t="str">
        <f ca="1">IF(INDIRECT($B$1&amp;Items!N$2&amp;$B204)="",H204,INDIRECT($B$1&amp;Items!N$2&amp;$B204))</f>
        <v>Оплата операционных расходов - блок-1</v>
      </c>
      <c r="J204" s="1" t="str">
        <f ca="1">IF(INDIRECT($B$1&amp;Items!O$2&amp;$B204)="",IF(H204&lt;&gt;I204,"  "&amp;I204,I204),"    "&amp;INDIRECT($B$1&amp;Items!O$2&amp;$B204))</f>
        <v xml:space="preserve">    Операционные расходы - 1-4</v>
      </c>
      <c r="S204" s="1">
        <f ca="1">SUM($U204:INDIRECT(ADDRESS(ROW(),SUMIFS($1:$1,$5:$5,MAX($5:$5)))))</f>
        <v>0</v>
      </c>
      <c r="V204" s="1">
        <f ca="1">SUMIFS(INDIRECT($F$1&amp;$F204&amp;":"&amp;$F204),INDIRECT($F$1&amp;dbP!$D$2&amp;":"&amp;dbP!$D$2),"&gt;="&amp;V$6,INDIRECT($F$1&amp;dbP!$D$2&amp;":"&amp;dbP!$D$2),"&lt;="&amp;V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W204" s="1">
        <f ca="1">SUMIFS(INDIRECT($F$1&amp;$F204&amp;":"&amp;$F204),INDIRECT($F$1&amp;dbP!$D$2&amp;":"&amp;dbP!$D$2),"&gt;="&amp;W$6,INDIRECT($F$1&amp;dbP!$D$2&amp;":"&amp;dbP!$D$2),"&lt;="&amp;W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X204" s="1">
        <f ca="1">SUMIFS(INDIRECT($F$1&amp;$F204&amp;":"&amp;$F204),INDIRECT($F$1&amp;dbP!$D$2&amp;":"&amp;dbP!$D$2),"&gt;="&amp;X$6,INDIRECT($F$1&amp;dbP!$D$2&amp;":"&amp;dbP!$D$2),"&lt;="&amp;X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Y204" s="1">
        <f ca="1">SUMIFS(INDIRECT($F$1&amp;$F204&amp;":"&amp;$F204),INDIRECT($F$1&amp;dbP!$D$2&amp;":"&amp;dbP!$D$2),"&gt;="&amp;Y$6,INDIRECT($F$1&amp;dbP!$D$2&amp;":"&amp;dbP!$D$2),"&lt;="&amp;Y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Z204" s="1">
        <f ca="1">SUMIFS(INDIRECT($F$1&amp;$F204&amp;":"&amp;$F204),INDIRECT($F$1&amp;dbP!$D$2&amp;":"&amp;dbP!$D$2),"&gt;="&amp;Z$6,INDIRECT($F$1&amp;dbP!$D$2&amp;":"&amp;dbP!$D$2),"&lt;="&amp;Z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A204" s="1">
        <f ca="1">SUMIFS(INDIRECT($F$1&amp;$F204&amp;":"&amp;$F204),INDIRECT($F$1&amp;dbP!$D$2&amp;":"&amp;dbP!$D$2),"&gt;="&amp;AA$6,INDIRECT($F$1&amp;dbP!$D$2&amp;":"&amp;dbP!$D$2),"&lt;="&amp;AA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B204" s="1">
        <f ca="1">SUMIFS(INDIRECT($F$1&amp;$F204&amp;":"&amp;$F204),INDIRECT($F$1&amp;dbP!$D$2&amp;":"&amp;dbP!$D$2),"&gt;="&amp;AB$6,INDIRECT($F$1&amp;dbP!$D$2&amp;":"&amp;dbP!$D$2),"&lt;="&amp;AB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C204" s="1">
        <f ca="1">SUMIFS(INDIRECT($F$1&amp;$F204&amp;":"&amp;$F204),INDIRECT($F$1&amp;dbP!$D$2&amp;":"&amp;dbP!$D$2),"&gt;="&amp;AC$6,INDIRECT($F$1&amp;dbP!$D$2&amp;":"&amp;dbP!$D$2),"&lt;="&amp;AC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D204" s="1">
        <f ca="1">SUMIFS(INDIRECT($F$1&amp;$F204&amp;":"&amp;$F204),INDIRECT($F$1&amp;dbP!$D$2&amp;":"&amp;dbP!$D$2),"&gt;="&amp;AD$6,INDIRECT($F$1&amp;dbP!$D$2&amp;":"&amp;dbP!$D$2),"&lt;="&amp;AD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E204" s="1">
        <f ca="1">SUMIFS(INDIRECT($F$1&amp;$F204&amp;":"&amp;$F204),INDIRECT($F$1&amp;dbP!$D$2&amp;":"&amp;dbP!$D$2),"&gt;="&amp;AE$6,INDIRECT($F$1&amp;dbP!$D$2&amp;":"&amp;dbP!$D$2),"&lt;="&amp;AE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F204" s="1">
        <f ca="1">SUMIFS(INDIRECT($F$1&amp;$F204&amp;":"&amp;$F204),INDIRECT($F$1&amp;dbP!$D$2&amp;":"&amp;dbP!$D$2),"&gt;="&amp;AF$6,INDIRECT($F$1&amp;dbP!$D$2&amp;":"&amp;dbP!$D$2),"&lt;="&amp;AF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G204" s="1">
        <f ca="1">SUMIFS(INDIRECT($F$1&amp;$F204&amp;":"&amp;$F204),INDIRECT($F$1&amp;dbP!$D$2&amp;":"&amp;dbP!$D$2),"&gt;="&amp;AG$6,INDIRECT($F$1&amp;dbP!$D$2&amp;":"&amp;dbP!$D$2),"&lt;="&amp;AG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H204" s="1">
        <f ca="1">SUMIFS(INDIRECT($F$1&amp;$F204&amp;":"&amp;$F204),INDIRECT($F$1&amp;dbP!$D$2&amp;":"&amp;dbP!$D$2),"&gt;="&amp;AH$6,INDIRECT($F$1&amp;dbP!$D$2&amp;":"&amp;dbP!$D$2),"&lt;="&amp;AH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I204" s="1">
        <f ca="1">SUMIFS(INDIRECT($F$1&amp;$F204&amp;":"&amp;$F204),INDIRECT($F$1&amp;dbP!$D$2&amp;":"&amp;dbP!$D$2),"&gt;="&amp;AI$6,INDIRECT($F$1&amp;dbP!$D$2&amp;":"&amp;dbP!$D$2),"&lt;="&amp;AI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J204" s="1">
        <f ca="1">SUMIFS(INDIRECT($F$1&amp;$F204&amp;":"&amp;$F204),INDIRECT($F$1&amp;dbP!$D$2&amp;":"&amp;dbP!$D$2),"&gt;="&amp;AJ$6,INDIRECT($F$1&amp;dbP!$D$2&amp;":"&amp;dbP!$D$2),"&lt;="&amp;AJ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K204" s="1">
        <f ca="1">SUMIFS(INDIRECT($F$1&amp;$F204&amp;":"&amp;$F204),INDIRECT($F$1&amp;dbP!$D$2&amp;":"&amp;dbP!$D$2),"&gt;="&amp;AK$6,INDIRECT($F$1&amp;dbP!$D$2&amp;":"&amp;dbP!$D$2),"&lt;="&amp;AK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L204" s="1">
        <f ca="1">SUMIFS(INDIRECT($F$1&amp;$F204&amp;":"&amp;$F204),INDIRECT($F$1&amp;dbP!$D$2&amp;":"&amp;dbP!$D$2),"&gt;="&amp;AL$6,INDIRECT($F$1&amp;dbP!$D$2&amp;":"&amp;dbP!$D$2),"&lt;="&amp;AL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M204" s="1">
        <f ca="1">SUMIFS(INDIRECT($F$1&amp;$F204&amp;":"&amp;$F204),INDIRECT($F$1&amp;dbP!$D$2&amp;":"&amp;dbP!$D$2),"&gt;="&amp;AM$6,INDIRECT($F$1&amp;dbP!$D$2&amp;":"&amp;dbP!$D$2),"&lt;="&amp;AM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N204" s="1">
        <f ca="1">SUMIFS(INDIRECT($F$1&amp;$F204&amp;":"&amp;$F204),INDIRECT($F$1&amp;dbP!$D$2&amp;":"&amp;dbP!$D$2),"&gt;="&amp;AN$6,INDIRECT($F$1&amp;dbP!$D$2&amp;":"&amp;dbP!$D$2),"&lt;="&amp;AN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O204" s="1">
        <f ca="1">SUMIFS(INDIRECT($F$1&amp;$F204&amp;":"&amp;$F204),INDIRECT($F$1&amp;dbP!$D$2&amp;":"&amp;dbP!$D$2),"&gt;="&amp;AO$6,INDIRECT($F$1&amp;dbP!$D$2&amp;":"&amp;dbP!$D$2),"&lt;="&amp;AO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P204" s="1">
        <f ca="1">SUMIFS(INDIRECT($F$1&amp;$F204&amp;":"&amp;$F204),INDIRECT($F$1&amp;dbP!$D$2&amp;":"&amp;dbP!$D$2),"&gt;="&amp;AP$6,INDIRECT($F$1&amp;dbP!$D$2&amp;":"&amp;dbP!$D$2),"&lt;="&amp;AP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Q204" s="1">
        <f ca="1">SUMIFS(INDIRECT($F$1&amp;$F204&amp;":"&amp;$F204),INDIRECT($F$1&amp;dbP!$D$2&amp;":"&amp;dbP!$D$2),"&gt;="&amp;AQ$6,INDIRECT($F$1&amp;dbP!$D$2&amp;":"&amp;dbP!$D$2),"&lt;="&amp;AQ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R204" s="1">
        <f ca="1">SUMIFS(INDIRECT($F$1&amp;$F204&amp;":"&amp;$F204),INDIRECT($F$1&amp;dbP!$D$2&amp;":"&amp;dbP!$D$2),"&gt;="&amp;AR$6,INDIRECT($F$1&amp;dbP!$D$2&amp;":"&amp;dbP!$D$2),"&lt;="&amp;AR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S204" s="1">
        <f ca="1">SUMIFS(INDIRECT($F$1&amp;$F204&amp;":"&amp;$F204),INDIRECT($F$1&amp;dbP!$D$2&amp;":"&amp;dbP!$D$2),"&gt;="&amp;AS$6,INDIRECT($F$1&amp;dbP!$D$2&amp;":"&amp;dbP!$D$2),"&lt;="&amp;AS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T204" s="1">
        <f ca="1">SUMIFS(INDIRECT($F$1&amp;$F204&amp;":"&amp;$F204),INDIRECT($F$1&amp;dbP!$D$2&amp;":"&amp;dbP!$D$2),"&gt;="&amp;AT$6,INDIRECT($F$1&amp;dbP!$D$2&amp;":"&amp;dbP!$D$2),"&lt;="&amp;AT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U204" s="1">
        <f ca="1">SUMIFS(INDIRECT($F$1&amp;$F204&amp;":"&amp;$F204),INDIRECT($F$1&amp;dbP!$D$2&amp;":"&amp;dbP!$D$2),"&gt;="&amp;AU$6,INDIRECT($F$1&amp;dbP!$D$2&amp;":"&amp;dbP!$D$2),"&lt;="&amp;AU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V204" s="1">
        <f ca="1">SUMIFS(INDIRECT($F$1&amp;$F204&amp;":"&amp;$F204),INDIRECT($F$1&amp;dbP!$D$2&amp;":"&amp;dbP!$D$2),"&gt;="&amp;AV$6,INDIRECT($F$1&amp;dbP!$D$2&amp;":"&amp;dbP!$D$2),"&lt;="&amp;AV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W204" s="1">
        <f ca="1">SUMIFS(INDIRECT($F$1&amp;$F204&amp;":"&amp;$F204),INDIRECT($F$1&amp;dbP!$D$2&amp;":"&amp;dbP!$D$2),"&gt;="&amp;AW$6,INDIRECT($F$1&amp;dbP!$D$2&amp;":"&amp;dbP!$D$2),"&lt;="&amp;AW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X204" s="1">
        <f ca="1">SUMIFS(INDIRECT($F$1&amp;$F204&amp;":"&amp;$F204),INDIRECT($F$1&amp;dbP!$D$2&amp;":"&amp;dbP!$D$2),"&gt;="&amp;AX$6,INDIRECT($F$1&amp;dbP!$D$2&amp;":"&amp;dbP!$D$2),"&lt;="&amp;AX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Y204" s="1">
        <f ca="1">SUMIFS(INDIRECT($F$1&amp;$F204&amp;":"&amp;$F204),INDIRECT($F$1&amp;dbP!$D$2&amp;":"&amp;dbP!$D$2),"&gt;="&amp;AY$6,INDIRECT($F$1&amp;dbP!$D$2&amp;":"&amp;dbP!$D$2),"&lt;="&amp;AY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Z204" s="1">
        <f ca="1">SUMIFS(INDIRECT($F$1&amp;$F204&amp;":"&amp;$F204),INDIRECT($F$1&amp;dbP!$D$2&amp;":"&amp;dbP!$D$2),"&gt;="&amp;AZ$6,INDIRECT($F$1&amp;dbP!$D$2&amp;":"&amp;dbP!$D$2),"&lt;="&amp;AZ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BA204" s="1">
        <f ca="1">SUMIFS(INDIRECT($F$1&amp;$F204&amp;":"&amp;$F204),INDIRECT($F$1&amp;dbP!$D$2&amp;":"&amp;dbP!$D$2),"&gt;="&amp;BA$6,INDIRECT($F$1&amp;dbP!$D$2&amp;":"&amp;dbP!$D$2),"&lt;="&amp;BA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BB204" s="1">
        <f ca="1">SUMIFS(INDIRECT($F$1&amp;$F204&amp;":"&amp;$F204),INDIRECT($F$1&amp;dbP!$D$2&amp;":"&amp;dbP!$D$2),"&gt;="&amp;BB$6,INDIRECT($F$1&amp;dbP!$D$2&amp;":"&amp;dbP!$D$2),"&lt;="&amp;BB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BC204" s="1">
        <f ca="1">SUMIFS(INDIRECT($F$1&amp;$F204&amp;":"&amp;$F204),INDIRECT($F$1&amp;dbP!$D$2&amp;":"&amp;dbP!$D$2),"&gt;="&amp;BC$6,INDIRECT($F$1&amp;dbP!$D$2&amp;":"&amp;dbP!$D$2),"&lt;="&amp;BC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BD204" s="1">
        <f ca="1">SUMIFS(INDIRECT($F$1&amp;$F204&amp;":"&amp;$F204),INDIRECT($F$1&amp;dbP!$D$2&amp;":"&amp;dbP!$D$2),"&gt;="&amp;BD$6,INDIRECT($F$1&amp;dbP!$D$2&amp;":"&amp;dbP!$D$2),"&lt;="&amp;BD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BE204" s="1">
        <f ca="1">SUMIFS(INDIRECT($F$1&amp;$F204&amp;":"&amp;$F204),INDIRECT($F$1&amp;dbP!$D$2&amp;":"&amp;dbP!$D$2),"&gt;="&amp;BE$6,INDIRECT($F$1&amp;dbP!$D$2&amp;":"&amp;dbP!$D$2),"&lt;="&amp;BE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</row>
    <row r="205" spans="1:57" x14ac:dyDescent="0.3">
      <c r="B205" s="1">
        <f>MAX(B$120:B204)+1</f>
        <v>88</v>
      </c>
      <c r="D205" s="1" t="str">
        <f ca="1">INDIRECT($B$1&amp;Items!T$2&amp;$B205)</f>
        <v>CF(-)</v>
      </c>
      <c r="F205" s="1" t="str">
        <f ca="1">INDIRECT($B$1&amp;Items!P$2&amp;$B205)</f>
        <v>AA</v>
      </c>
      <c r="H205" s="13" t="str">
        <f ca="1">INDIRECT($B$1&amp;Items!M$2&amp;$B205)</f>
        <v>Оплата операционных расходов</v>
      </c>
      <c r="I205" s="13" t="str">
        <f ca="1">IF(INDIRECT($B$1&amp;Items!N$2&amp;$B205)="",H205,INDIRECT($B$1&amp;Items!N$2&amp;$B205))</f>
        <v>Оплата операционных расходов - блок-1</v>
      </c>
      <c r="J205" s="1" t="str">
        <f ca="1">IF(INDIRECT($B$1&amp;Items!O$2&amp;$B205)="",IF(H205&lt;&gt;I205,"  "&amp;I205,I205),"    "&amp;INDIRECT($B$1&amp;Items!O$2&amp;$B205))</f>
        <v xml:space="preserve">    Операционные расходы - 1-5</v>
      </c>
      <c r="S205" s="1">
        <f ca="1">SUM($U205:INDIRECT(ADDRESS(ROW(),SUMIFS($1:$1,$5:$5,MAX($5:$5)))))</f>
        <v>0</v>
      </c>
      <c r="V205" s="1">
        <f ca="1">SUMIFS(INDIRECT($F$1&amp;$F205&amp;":"&amp;$F205),INDIRECT($F$1&amp;dbP!$D$2&amp;":"&amp;dbP!$D$2),"&gt;="&amp;V$6,INDIRECT($F$1&amp;dbP!$D$2&amp;":"&amp;dbP!$D$2),"&lt;="&amp;V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W205" s="1">
        <f ca="1">SUMIFS(INDIRECT($F$1&amp;$F205&amp;":"&amp;$F205),INDIRECT($F$1&amp;dbP!$D$2&amp;":"&amp;dbP!$D$2),"&gt;="&amp;W$6,INDIRECT($F$1&amp;dbP!$D$2&amp;":"&amp;dbP!$D$2),"&lt;="&amp;W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X205" s="1">
        <f ca="1">SUMIFS(INDIRECT($F$1&amp;$F205&amp;":"&amp;$F205),INDIRECT($F$1&amp;dbP!$D$2&amp;":"&amp;dbP!$D$2),"&gt;="&amp;X$6,INDIRECT($F$1&amp;dbP!$D$2&amp;":"&amp;dbP!$D$2),"&lt;="&amp;X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Y205" s="1">
        <f ca="1">SUMIFS(INDIRECT($F$1&amp;$F205&amp;":"&amp;$F205),INDIRECT($F$1&amp;dbP!$D$2&amp;":"&amp;dbP!$D$2),"&gt;="&amp;Y$6,INDIRECT($F$1&amp;dbP!$D$2&amp;":"&amp;dbP!$D$2),"&lt;="&amp;Y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Z205" s="1">
        <f ca="1">SUMIFS(INDIRECT($F$1&amp;$F205&amp;":"&amp;$F205),INDIRECT($F$1&amp;dbP!$D$2&amp;":"&amp;dbP!$D$2),"&gt;="&amp;Z$6,INDIRECT($F$1&amp;dbP!$D$2&amp;":"&amp;dbP!$D$2),"&lt;="&amp;Z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A205" s="1">
        <f ca="1">SUMIFS(INDIRECT($F$1&amp;$F205&amp;":"&amp;$F205),INDIRECT($F$1&amp;dbP!$D$2&amp;":"&amp;dbP!$D$2),"&gt;="&amp;AA$6,INDIRECT($F$1&amp;dbP!$D$2&amp;":"&amp;dbP!$D$2),"&lt;="&amp;AA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B205" s="1">
        <f ca="1">SUMIFS(INDIRECT($F$1&amp;$F205&amp;":"&amp;$F205),INDIRECT($F$1&amp;dbP!$D$2&amp;":"&amp;dbP!$D$2),"&gt;="&amp;AB$6,INDIRECT($F$1&amp;dbP!$D$2&amp;":"&amp;dbP!$D$2),"&lt;="&amp;AB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C205" s="1">
        <f ca="1">SUMIFS(INDIRECT($F$1&amp;$F205&amp;":"&amp;$F205),INDIRECT($F$1&amp;dbP!$D$2&amp;":"&amp;dbP!$D$2),"&gt;="&amp;AC$6,INDIRECT($F$1&amp;dbP!$D$2&amp;":"&amp;dbP!$D$2),"&lt;="&amp;AC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D205" s="1">
        <f ca="1">SUMIFS(INDIRECT($F$1&amp;$F205&amp;":"&amp;$F205),INDIRECT($F$1&amp;dbP!$D$2&amp;":"&amp;dbP!$D$2),"&gt;="&amp;AD$6,INDIRECT($F$1&amp;dbP!$D$2&amp;":"&amp;dbP!$D$2),"&lt;="&amp;AD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E205" s="1">
        <f ca="1">SUMIFS(INDIRECT($F$1&amp;$F205&amp;":"&amp;$F205),INDIRECT($F$1&amp;dbP!$D$2&amp;":"&amp;dbP!$D$2),"&gt;="&amp;AE$6,INDIRECT($F$1&amp;dbP!$D$2&amp;":"&amp;dbP!$D$2),"&lt;="&amp;AE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F205" s="1">
        <f ca="1">SUMIFS(INDIRECT($F$1&amp;$F205&amp;":"&amp;$F205),INDIRECT($F$1&amp;dbP!$D$2&amp;":"&amp;dbP!$D$2),"&gt;="&amp;AF$6,INDIRECT($F$1&amp;dbP!$D$2&amp;":"&amp;dbP!$D$2),"&lt;="&amp;AF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G205" s="1">
        <f ca="1">SUMIFS(INDIRECT($F$1&amp;$F205&amp;":"&amp;$F205),INDIRECT($F$1&amp;dbP!$D$2&amp;":"&amp;dbP!$D$2),"&gt;="&amp;AG$6,INDIRECT($F$1&amp;dbP!$D$2&amp;":"&amp;dbP!$D$2),"&lt;="&amp;AG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H205" s="1">
        <f ca="1">SUMIFS(INDIRECT($F$1&amp;$F205&amp;":"&amp;$F205),INDIRECT($F$1&amp;dbP!$D$2&amp;":"&amp;dbP!$D$2),"&gt;="&amp;AH$6,INDIRECT($F$1&amp;dbP!$D$2&amp;":"&amp;dbP!$D$2),"&lt;="&amp;AH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I205" s="1">
        <f ca="1">SUMIFS(INDIRECT($F$1&amp;$F205&amp;":"&amp;$F205),INDIRECT($F$1&amp;dbP!$D$2&amp;":"&amp;dbP!$D$2),"&gt;="&amp;AI$6,INDIRECT($F$1&amp;dbP!$D$2&amp;":"&amp;dbP!$D$2),"&lt;="&amp;AI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J205" s="1">
        <f ca="1">SUMIFS(INDIRECT($F$1&amp;$F205&amp;":"&amp;$F205),INDIRECT($F$1&amp;dbP!$D$2&amp;":"&amp;dbP!$D$2),"&gt;="&amp;AJ$6,INDIRECT($F$1&amp;dbP!$D$2&amp;":"&amp;dbP!$D$2),"&lt;="&amp;AJ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K205" s="1">
        <f ca="1">SUMIFS(INDIRECT($F$1&amp;$F205&amp;":"&amp;$F205),INDIRECT($F$1&amp;dbP!$D$2&amp;":"&amp;dbP!$D$2),"&gt;="&amp;AK$6,INDIRECT($F$1&amp;dbP!$D$2&amp;":"&amp;dbP!$D$2),"&lt;="&amp;AK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L205" s="1">
        <f ca="1">SUMIFS(INDIRECT($F$1&amp;$F205&amp;":"&amp;$F205),INDIRECT($F$1&amp;dbP!$D$2&amp;":"&amp;dbP!$D$2),"&gt;="&amp;AL$6,INDIRECT($F$1&amp;dbP!$D$2&amp;":"&amp;dbP!$D$2),"&lt;="&amp;AL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M205" s="1">
        <f ca="1">SUMIFS(INDIRECT($F$1&amp;$F205&amp;":"&amp;$F205),INDIRECT($F$1&amp;dbP!$D$2&amp;":"&amp;dbP!$D$2),"&gt;="&amp;AM$6,INDIRECT($F$1&amp;dbP!$D$2&amp;":"&amp;dbP!$D$2),"&lt;="&amp;AM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N205" s="1">
        <f ca="1">SUMIFS(INDIRECT($F$1&amp;$F205&amp;":"&amp;$F205),INDIRECT($F$1&amp;dbP!$D$2&amp;":"&amp;dbP!$D$2),"&gt;="&amp;AN$6,INDIRECT($F$1&amp;dbP!$D$2&amp;":"&amp;dbP!$D$2),"&lt;="&amp;AN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O205" s="1">
        <f ca="1">SUMIFS(INDIRECT($F$1&amp;$F205&amp;":"&amp;$F205),INDIRECT($F$1&amp;dbP!$D$2&amp;":"&amp;dbP!$D$2),"&gt;="&amp;AO$6,INDIRECT($F$1&amp;dbP!$D$2&amp;":"&amp;dbP!$D$2),"&lt;="&amp;AO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P205" s="1">
        <f ca="1">SUMIFS(INDIRECT($F$1&amp;$F205&amp;":"&amp;$F205),INDIRECT($F$1&amp;dbP!$D$2&amp;":"&amp;dbP!$D$2),"&gt;="&amp;AP$6,INDIRECT($F$1&amp;dbP!$D$2&amp;":"&amp;dbP!$D$2),"&lt;="&amp;AP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Q205" s="1">
        <f ca="1">SUMIFS(INDIRECT($F$1&amp;$F205&amp;":"&amp;$F205),INDIRECT($F$1&amp;dbP!$D$2&amp;":"&amp;dbP!$D$2),"&gt;="&amp;AQ$6,INDIRECT($F$1&amp;dbP!$D$2&amp;":"&amp;dbP!$D$2),"&lt;="&amp;AQ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R205" s="1">
        <f ca="1">SUMIFS(INDIRECT($F$1&amp;$F205&amp;":"&amp;$F205),INDIRECT($F$1&amp;dbP!$D$2&amp;":"&amp;dbP!$D$2),"&gt;="&amp;AR$6,INDIRECT($F$1&amp;dbP!$D$2&amp;":"&amp;dbP!$D$2),"&lt;="&amp;AR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S205" s="1">
        <f ca="1">SUMIFS(INDIRECT($F$1&amp;$F205&amp;":"&amp;$F205),INDIRECT($F$1&amp;dbP!$D$2&amp;":"&amp;dbP!$D$2),"&gt;="&amp;AS$6,INDIRECT($F$1&amp;dbP!$D$2&amp;":"&amp;dbP!$D$2),"&lt;="&amp;AS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T205" s="1">
        <f ca="1">SUMIFS(INDIRECT($F$1&amp;$F205&amp;":"&amp;$F205),INDIRECT($F$1&amp;dbP!$D$2&amp;":"&amp;dbP!$D$2),"&gt;="&amp;AT$6,INDIRECT($F$1&amp;dbP!$D$2&amp;":"&amp;dbP!$D$2),"&lt;="&amp;AT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U205" s="1">
        <f ca="1">SUMIFS(INDIRECT($F$1&amp;$F205&amp;":"&amp;$F205),INDIRECT($F$1&amp;dbP!$D$2&amp;":"&amp;dbP!$D$2),"&gt;="&amp;AU$6,INDIRECT($F$1&amp;dbP!$D$2&amp;":"&amp;dbP!$D$2),"&lt;="&amp;AU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V205" s="1">
        <f ca="1">SUMIFS(INDIRECT($F$1&amp;$F205&amp;":"&amp;$F205),INDIRECT($F$1&amp;dbP!$D$2&amp;":"&amp;dbP!$D$2),"&gt;="&amp;AV$6,INDIRECT($F$1&amp;dbP!$D$2&amp;":"&amp;dbP!$D$2),"&lt;="&amp;AV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W205" s="1">
        <f ca="1">SUMIFS(INDIRECT($F$1&amp;$F205&amp;":"&amp;$F205),INDIRECT($F$1&amp;dbP!$D$2&amp;":"&amp;dbP!$D$2),"&gt;="&amp;AW$6,INDIRECT($F$1&amp;dbP!$D$2&amp;":"&amp;dbP!$D$2),"&lt;="&amp;AW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X205" s="1">
        <f ca="1">SUMIFS(INDIRECT($F$1&amp;$F205&amp;":"&amp;$F205),INDIRECT($F$1&amp;dbP!$D$2&amp;":"&amp;dbP!$D$2),"&gt;="&amp;AX$6,INDIRECT($F$1&amp;dbP!$D$2&amp;":"&amp;dbP!$D$2),"&lt;="&amp;AX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Y205" s="1">
        <f ca="1">SUMIFS(INDIRECT($F$1&amp;$F205&amp;":"&amp;$F205),INDIRECT($F$1&amp;dbP!$D$2&amp;":"&amp;dbP!$D$2),"&gt;="&amp;AY$6,INDIRECT($F$1&amp;dbP!$D$2&amp;":"&amp;dbP!$D$2),"&lt;="&amp;AY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Z205" s="1">
        <f ca="1">SUMIFS(INDIRECT($F$1&amp;$F205&amp;":"&amp;$F205),INDIRECT($F$1&amp;dbP!$D$2&amp;":"&amp;dbP!$D$2),"&gt;="&amp;AZ$6,INDIRECT($F$1&amp;dbP!$D$2&amp;":"&amp;dbP!$D$2),"&lt;="&amp;AZ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BA205" s="1">
        <f ca="1">SUMIFS(INDIRECT($F$1&amp;$F205&amp;":"&amp;$F205),INDIRECT($F$1&amp;dbP!$D$2&amp;":"&amp;dbP!$D$2),"&gt;="&amp;BA$6,INDIRECT($F$1&amp;dbP!$D$2&amp;":"&amp;dbP!$D$2),"&lt;="&amp;BA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BB205" s="1">
        <f ca="1">SUMIFS(INDIRECT($F$1&amp;$F205&amp;":"&amp;$F205),INDIRECT($F$1&amp;dbP!$D$2&amp;":"&amp;dbP!$D$2),"&gt;="&amp;BB$6,INDIRECT($F$1&amp;dbP!$D$2&amp;":"&amp;dbP!$D$2),"&lt;="&amp;BB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BC205" s="1">
        <f ca="1">SUMIFS(INDIRECT($F$1&amp;$F205&amp;":"&amp;$F205),INDIRECT($F$1&amp;dbP!$D$2&amp;":"&amp;dbP!$D$2),"&gt;="&amp;BC$6,INDIRECT($F$1&amp;dbP!$D$2&amp;":"&amp;dbP!$D$2),"&lt;="&amp;BC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BD205" s="1">
        <f ca="1">SUMIFS(INDIRECT($F$1&amp;$F205&amp;":"&amp;$F205),INDIRECT($F$1&amp;dbP!$D$2&amp;":"&amp;dbP!$D$2),"&gt;="&amp;BD$6,INDIRECT($F$1&amp;dbP!$D$2&amp;":"&amp;dbP!$D$2),"&lt;="&amp;BD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BE205" s="1">
        <f ca="1">SUMIFS(INDIRECT($F$1&amp;$F205&amp;":"&amp;$F205),INDIRECT($F$1&amp;dbP!$D$2&amp;":"&amp;dbP!$D$2),"&gt;="&amp;BE$6,INDIRECT($F$1&amp;dbP!$D$2&amp;":"&amp;dbP!$D$2),"&lt;="&amp;BE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</row>
    <row r="206" spans="1:57" x14ac:dyDescent="0.3">
      <c r="B206" s="1">
        <f>MAX(B$120:B205)+1</f>
        <v>89</v>
      </c>
      <c r="D206" s="1" t="str">
        <f ca="1">INDIRECT($B$1&amp;Items!T$2&amp;$B206)</f>
        <v>CF(-)</v>
      </c>
      <c r="F206" s="1" t="str">
        <f ca="1">INDIRECT($B$1&amp;Items!P$2&amp;$B206)</f>
        <v>AA</v>
      </c>
      <c r="H206" s="13" t="str">
        <f ca="1">INDIRECT($B$1&amp;Items!M$2&amp;$B206)</f>
        <v>Оплата операционных расходов</v>
      </c>
      <c r="I206" s="13" t="str">
        <f ca="1">IF(INDIRECT($B$1&amp;Items!N$2&amp;$B206)="",H206,INDIRECT($B$1&amp;Items!N$2&amp;$B206))</f>
        <v>Оплата операционных расходов - блок-1</v>
      </c>
      <c r="J206" s="1" t="str">
        <f ca="1">IF(INDIRECT($B$1&amp;Items!O$2&amp;$B206)="",IF(H206&lt;&gt;I206,"  "&amp;I206,I206),"    "&amp;INDIRECT($B$1&amp;Items!O$2&amp;$B206))</f>
        <v xml:space="preserve">    Операционные расходы - 1-6</v>
      </c>
      <c r="S206" s="1">
        <f ca="1">SUM($U206:INDIRECT(ADDRESS(ROW(),SUMIFS($1:$1,$5:$5,MAX($5:$5)))))</f>
        <v>53237.850000000006</v>
      </c>
      <c r="V206" s="1">
        <f ca="1">SUMIFS(INDIRECT($F$1&amp;$F206&amp;":"&amp;$F206),INDIRECT($F$1&amp;dbP!$D$2&amp;":"&amp;dbP!$D$2),"&gt;="&amp;V$6,INDIRECT($F$1&amp;dbP!$D$2&amp;":"&amp;dbP!$D$2),"&lt;="&amp;V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W206" s="1">
        <f ca="1">SUMIFS(INDIRECT($F$1&amp;$F206&amp;":"&amp;$F206),INDIRECT($F$1&amp;dbP!$D$2&amp;":"&amp;dbP!$D$2),"&gt;="&amp;W$6,INDIRECT($F$1&amp;dbP!$D$2&amp;":"&amp;dbP!$D$2),"&lt;="&amp;W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X206" s="1">
        <f ca="1">SUMIFS(INDIRECT($F$1&amp;$F206&amp;":"&amp;$F206),INDIRECT($F$1&amp;dbP!$D$2&amp;":"&amp;dbP!$D$2),"&gt;="&amp;X$6,INDIRECT($F$1&amp;dbP!$D$2&amp;":"&amp;dbP!$D$2),"&lt;="&amp;X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53237.850000000006</v>
      </c>
      <c r="Y206" s="1">
        <f ca="1">SUMIFS(INDIRECT($F$1&amp;$F206&amp;":"&amp;$F206),INDIRECT($F$1&amp;dbP!$D$2&amp;":"&amp;dbP!$D$2),"&gt;="&amp;Y$6,INDIRECT($F$1&amp;dbP!$D$2&amp;":"&amp;dbP!$D$2),"&lt;="&amp;Y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Z206" s="1">
        <f ca="1">SUMIFS(INDIRECT($F$1&amp;$F206&amp;":"&amp;$F206),INDIRECT($F$1&amp;dbP!$D$2&amp;":"&amp;dbP!$D$2),"&gt;="&amp;Z$6,INDIRECT($F$1&amp;dbP!$D$2&amp;":"&amp;dbP!$D$2),"&lt;="&amp;Z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A206" s="1">
        <f ca="1">SUMIFS(INDIRECT($F$1&amp;$F206&amp;":"&amp;$F206),INDIRECT($F$1&amp;dbP!$D$2&amp;":"&amp;dbP!$D$2),"&gt;="&amp;AA$6,INDIRECT($F$1&amp;dbP!$D$2&amp;":"&amp;dbP!$D$2),"&lt;="&amp;AA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B206" s="1">
        <f ca="1">SUMIFS(INDIRECT($F$1&amp;$F206&amp;":"&amp;$F206),INDIRECT($F$1&amp;dbP!$D$2&amp;":"&amp;dbP!$D$2),"&gt;="&amp;AB$6,INDIRECT($F$1&amp;dbP!$D$2&amp;":"&amp;dbP!$D$2),"&lt;="&amp;AB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C206" s="1">
        <f ca="1">SUMIFS(INDIRECT($F$1&amp;$F206&amp;":"&amp;$F206),INDIRECT($F$1&amp;dbP!$D$2&amp;":"&amp;dbP!$D$2),"&gt;="&amp;AC$6,INDIRECT($F$1&amp;dbP!$D$2&amp;":"&amp;dbP!$D$2),"&lt;="&amp;AC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D206" s="1">
        <f ca="1">SUMIFS(INDIRECT($F$1&amp;$F206&amp;":"&amp;$F206),INDIRECT($F$1&amp;dbP!$D$2&amp;":"&amp;dbP!$D$2),"&gt;="&amp;AD$6,INDIRECT($F$1&amp;dbP!$D$2&amp;":"&amp;dbP!$D$2),"&lt;="&amp;AD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E206" s="1">
        <f ca="1">SUMIFS(INDIRECT($F$1&amp;$F206&amp;":"&amp;$F206),INDIRECT($F$1&amp;dbP!$D$2&amp;":"&amp;dbP!$D$2),"&gt;="&amp;AE$6,INDIRECT($F$1&amp;dbP!$D$2&amp;":"&amp;dbP!$D$2),"&lt;="&amp;AE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F206" s="1">
        <f ca="1">SUMIFS(INDIRECT($F$1&amp;$F206&amp;":"&amp;$F206),INDIRECT($F$1&amp;dbP!$D$2&amp;":"&amp;dbP!$D$2),"&gt;="&amp;AF$6,INDIRECT($F$1&amp;dbP!$D$2&amp;":"&amp;dbP!$D$2),"&lt;="&amp;AF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G206" s="1">
        <f ca="1">SUMIFS(INDIRECT($F$1&amp;$F206&amp;":"&amp;$F206),INDIRECT($F$1&amp;dbP!$D$2&amp;":"&amp;dbP!$D$2),"&gt;="&amp;AG$6,INDIRECT($F$1&amp;dbP!$D$2&amp;":"&amp;dbP!$D$2),"&lt;="&amp;AG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H206" s="1">
        <f ca="1">SUMIFS(INDIRECT($F$1&amp;$F206&amp;":"&amp;$F206),INDIRECT($F$1&amp;dbP!$D$2&amp;":"&amp;dbP!$D$2),"&gt;="&amp;AH$6,INDIRECT($F$1&amp;dbP!$D$2&amp;":"&amp;dbP!$D$2),"&lt;="&amp;AH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I206" s="1">
        <f ca="1">SUMIFS(INDIRECT($F$1&amp;$F206&amp;":"&amp;$F206),INDIRECT($F$1&amp;dbP!$D$2&amp;":"&amp;dbP!$D$2),"&gt;="&amp;AI$6,INDIRECT($F$1&amp;dbP!$D$2&amp;":"&amp;dbP!$D$2),"&lt;="&amp;AI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J206" s="1">
        <f ca="1">SUMIFS(INDIRECT($F$1&amp;$F206&amp;":"&amp;$F206),INDIRECT($F$1&amp;dbP!$D$2&amp;":"&amp;dbP!$D$2),"&gt;="&amp;AJ$6,INDIRECT($F$1&amp;dbP!$D$2&amp;":"&amp;dbP!$D$2),"&lt;="&amp;AJ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K206" s="1">
        <f ca="1">SUMIFS(INDIRECT($F$1&amp;$F206&amp;":"&amp;$F206),INDIRECT($F$1&amp;dbP!$D$2&amp;":"&amp;dbP!$D$2),"&gt;="&amp;AK$6,INDIRECT($F$1&amp;dbP!$D$2&amp;":"&amp;dbP!$D$2),"&lt;="&amp;AK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L206" s="1">
        <f ca="1">SUMIFS(INDIRECT($F$1&amp;$F206&amp;":"&amp;$F206),INDIRECT($F$1&amp;dbP!$D$2&amp;":"&amp;dbP!$D$2),"&gt;="&amp;AL$6,INDIRECT($F$1&amp;dbP!$D$2&amp;":"&amp;dbP!$D$2),"&lt;="&amp;AL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M206" s="1">
        <f ca="1">SUMIFS(INDIRECT($F$1&amp;$F206&amp;":"&amp;$F206),INDIRECT($F$1&amp;dbP!$D$2&amp;":"&amp;dbP!$D$2),"&gt;="&amp;AM$6,INDIRECT($F$1&amp;dbP!$D$2&amp;":"&amp;dbP!$D$2),"&lt;="&amp;AM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N206" s="1">
        <f ca="1">SUMIFS(INDIRECT($F$1&amp;$F206&amp;":"&amp;$F206),INDIRECT($F$1&amp;dbP!$D$2&amp;":"&amp;dbP!$D$2),"&gt;="&amp;AN$6,INDIRECT($F$1&amp;dbP!$D$2&amp;":"&amp;dbP!$D$2),"&lt;="&amp;AN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O206" s="1">
        <f ca="1">SUMIFS(INDIRECT($F$1&amp;$F206&amp;":"&amp;$F206),INDIRECT($F$1&amp;dbP!$D$2&amp;":"&amp;dbP!$D$2),"&gt;="&amp;AO$6,INDIRECT($F$1&amp;dbP!$D$2&amp;":"&amp;dbP!$D$2),"&lt;="&amp;AO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P206" s="1">
        <f ca="1">SUMIFS(INDIRECT($F$1&amp;$F206&amp;":"&amp;$F206),INDIRECT($F$1&amp;dbP!$D$2&amp;":"&amp;dbP!$D$2),"&gt;="&amp;AP$6,INDIRECT($F$1&amp;dbP!$D$2&amp;":"&amp;dbP!$D$2),"&lt;="&amp;AP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Q206" s="1">
        <f ca="1">SUMIFS(INDIRECT($F$1&amp;$F206&amp;":"&amp;$F206),INDIRECT($F$1&amp;dbP!$D$2&amp;":"&amp;dbP!$D$2),"&gt;="&amp;AQ$6,INDIRECT($F$1&amp;dbP!$D$2&amp;":"&amp;dbP!$D$2),"&lt;="&amp;AQ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R206" s="1">
        <f ca="1">SUMIFS(INDIRECT($F$1&amp;$F206&amp;":"&amp;$F206),INDIRECT($F$1&amp;dbP!$D$2&amp;":"&amp;dbP!$D$2),"&gt;="&amp;AR$6,INDIRECT($F$1&amp;dbP!$D$2&amp;":"&amp;dbP!$D$2),"&lt;="&amp;AR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S206" s="1">
        <f ca="1">SUMIFS(INDIRECT($F$1&amp;$F206&amp;":"&amp;$F206),INDIRECT($F$1&amp;dbP!$D$2&amp;":"&amp;dbP!$D$2),"&gt;="&amp;AS$6,INDIRECT($F$1&amp;dbP!$D$2&amp;":"&amp;dbP!$D$2),"&lt;="&amp;AS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T206" s="1">
        <f ca="1">SUMIFS(INDIRECT($F$1&amp;$F206&amp;":"&amp;$F206),INDIRECT($F$1&amp;dbP!$D$2&amp;":"&amp;dbP!$D$2),"&gt;="&amp;AT$6,INDIRECT($F$1&amp;dbP!$D$2&amp;":"&amp;dbP!$D$2),"&lt;="&amp;AT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U206" s="1">
        <f ca="1">SUMIFS(INDIRECT($F$1&amp;$F206&amp;":"&amp;$F206),INDIRECT($F$1&amp;dbP!$D$2&amp;":"&amp;dbP!$D$2),"&gt;="&amp;AU$6,INDIRECT($F$1&amp;dbP!$D$2&amp;":"&amp;dbP!$D$2),"&lt;="&amp;AU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V206" s="1">
        <f ca="1">SUMIFS(INDIRECT($F$1&amp;$F206&amp;":"&amp;$F206),INDIRECT($F$1&amp;dbP!$D$2&amp;":"&amp;dbP!$D$2),"&gt;="&amp;AV$6,INDIRECT($F$1&amp;dbP!$D$2&amp;":"&amp;dbP!$D$2),"&lt;="&amp;AV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W206" s="1">
        <f ca="1">SUMIFS(INDIRECT($F$1&amp;$F206&amp;":"&amp;$F206),INDIRECT($F$1&amp;dbP!$D$2&amp;":"&amp;dbP!$D$2),"&gt;="&amp;AW$6,INDIRECT($F$1&amp;dbP!$D$2&amp;":"&amp;dbP!$D$2),"&lt;="&amp;AW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X206" s="1">
        <f ca="1">SUMIFS(INDIRECT($F$1&amp;$F206&amp;":"&amp;$F206),INDIRECT($F$1&amp;dbP!$D$2&amp;":"&amp;dbP!$D$2),"&gt;="&amp;AX$6,INDIRECT($F$1&amp;dbP!$D$2&amp;":"&amp;dbP!$D$2),"&lt;="&amp;AX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Y206" s="1">
        <f ca="1">SUMIFS(INDIRECT($F$1&amp;$F206&amp;":"&amp;$F206),INDIRECT($F$1&amp;dbP!$D$2&amp;":"&amp;dbP!$D$2),"&gt;="&amp;AY$6,INDIRECT($F$1&amp;dbP!$D$2&amp;":"&amp;dbP!$D$2),"&lt;="&amp;AY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Z206" s="1">
        <f ca="1">SUMIFS(INDIRECT($F$1&amp;$F206&amp;":"&amp;$F206),INDIRECT($F$1&amp;dbP!$D$2&amp;":"&amp;dbP!$D$2),"&gt;="&amp;AZ$6,INDIRECT($F$1&amp;dbP!$D$2&amp;":"&amp;dbP!$D$2),"&lt;="&amp;AZ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BA206" s="1">
        <f ca="1">SUMIFS(INDIRECT($F$1&amp;$F206&amp;":"&amp;$F206),INDIRECT($F$1&amp;dbP!$D$2&amp;":"&amp;dbP!$D$2),"&gt;="&amp;BA$6,INDIRECT($F$1&amp;dbP!$D$2&amp;":"&amp;dbP!$D$2),"&lt;="&amp;BA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BB206" s="1">
        <f ca="1">SUMIFS(INDIRECT($F$1&amp;$F206&amp;":"&amp;$F206),INDIRECT($F$1&amp;dbP!$D$2&amp;":"&amp;dbP!$D$2),"&gt;="&amp;BB$6,INDIRECT($F$1&amp;dbP!$D$2&amp;":"&amp;dbP!$D$2),"&lt;="&amp;BB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BC206" s="1">
        <f ca="1">SUMIFS(INDIRECT($F$1&amp;$F206&amp;":"&amp;$F206),INDIRECT($F$1&amp;dbP!$D$2&amp;":"&amp;dbP!$D$2),"&gt;="&amp;BC$6,INDIRECT($F$1&amp;dbP!$D$2&amp;":"&amp;dbP!$D$2),"&lt;="&amp;BC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BD206" s="1">
        <f ca="1">SUMIFS(INDIRECT($F$1&amp;$F206&amp;":"&amp;$F206),INDIRECT($F$1&amp;dbP!$D$2&amp;":"&amp;dbP!$D$2),"&gt;="&amp;BD$6,INDIRECT($F$1&amp;dbP!$D$2&amp;":"&amp;dbP!$D$2),"&lt;="&amp;BD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BE206" s="1">
        <f ca="1">SUMIFS(INDIRECT($F$1&amp;$F206&amp;":"&amp;$F206),INDIRECT($F$1&amp;dbP!$D$2&amp;":"&amp;dbP!$D$2),"&gt;="&amp;BE$6,INDIRECT($F$1&amp;dbP!$D$2&amp;":"&amp;dbP!$D$2),"&lt;="&amp;BE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</row>
    <row r="207" spans="1:57" x14ac:dyDescent="0.3">
      <c r="B207" s="1">
        <f>MAX(B$120:B206)+1</f>
        <v>90</v>
      </c>
      <c r="D207" s="1" t="str">
        <f ca="1">INDIRECT($B$1&amp;Items!T$2&amp;$B207)</f>
        <v>CF(-)</v>
      </c>
      <c r="F207" s="1" t="str">
        <f ca="1">INDIRECT($B$1&amp;Items!P$2&amp;$B207)</f>
        <v>AA</v>
      </c>
      <c r="H207" s="13" t="str">
        <f ca="1">INDIRECT($B$1&amp;Items!M$2&amp;$B207)</f>
        <v>Оплата операционных расходов</v>
      </c>
      <c r="I207" s="13" t="str">
        <f ca="1">IF(INDIRECT($B$1&amp;Items!N$2&amp;$B207)="",H207,INDIRECT($B$1&amp;Items!N$2&amp;$B207))</f>
        <v>Оплата операционных расходов - блок-1</v>
      </c>
      <c r="J207" s="1" t="str">
        <f ca="1">IF(INDIRECT($B$1&amp;Items!O$2&amp;$B207)="",IF(H207&lt;&gt;I207,"  "&amp;I207,I207),"    "&amp;INDIRECT($B$1&amp;Items!O$2&amp;$B207))</f>
        <v xml:space="preserve">    Операционные расходы - 1-7</v>
      </c>
      <c r="S207" s="1">
        <f ca="1">SUM($U207:INDIRECT(ADDRESS(ROW(),SUMIFS($1:$1,$5:$5,MAX($5:$5)))))</f>
        <v>0</v>
      </c>
      <c r="V207" s="1">
        <f ca="1">SUMIFS(INDIRECT($F$1&amp;$F207&amp;":"&amp;$F207),INDIRECT($F$1&amp;dbP!$D$2&amp;":"&amp;dbP!$D$2),"&gt;="&amp;V$6,INDIRECT($F$1&amp;dbP!$D$2&amp;":"&amp;dbP!$D$2),"&lt;="&amp;V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W207" s="1">
        <f ca="1">SUMIFS(INDIRECT($F$1&amp;$F207&amp;":"&amp;$F207),INDIRECT($F$1&amp;dbP!$D$2&amp;":"&amp;dbP!$D$2),"&gt;="&amp;W$6,INDIRECT($F$1&amp;dbP!$D$2&amp;":"&amp;dbP!$D$2),"&lt;="&amp;W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X207" s="1">
        <f ca="1">SUMIFS(INDIRECT($F$1&amp;$F207&amp;":"&amp;$F207),INDIRECT($F$1&amp;dbP!$D$2&amp;":"&amp;dbP!$D$2),"&gt;="&amp;X$6,INDIRECT($F$1&amp;dbP!$D$2&amp;":"&amp;dbP!$D$2),"&lt;="&amp;X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Y207" s="1">
        <f ca="1">SUMIFS(INDIRECT($F$1&amp;$F207&amp;":"&amp;$F207),INDIRECT($F$1&amp;dbP!$D$2&amp;":"&amp;dbP!$D$2),"&gt;="&amp;Y$6,INDIRECT($F$1&amp;dbP!$D$2&amp;":"&amp;dbP!$D$2),"&lt;="&amp;Y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Z207" s="1">
        <f ca="1">SUMIFS(INDIRECT($F$1&amp;$F207&amp;":"&amp;$F207),INDIRECT($F$1&amp;dbP!$D$2&amp;":"&amp;dbP!$D$2),"&gt;="&amp;Z$6,INDIRECT($F$1&amp;dbP!$D$2&amp;":"&amp;dbP!$D$2),"&lt;="&amp;Z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A207" s="1">
        <f ca="1">SUMIFS(INDIRECT($F$1&amp;$F207&amp;":"&amp;$F207),INDIRECT($F$1&amp;dbP!$D$2&amp;":"&amp;dbP!$D$2),"&gt;="&amp;AA$6,INDIRECT($F$1&amp;dbP!$D$2&amp;":"&amp;dbP!$D$2),"&lt;="&amp;AA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B207" s="1">
        <f ca="1">SUMIFS(INDIRECT($F$1&amp;$F207&amp;":"&amp;$F207),INDIRECT($F$1&amp;dbP!$D$2&amp;":"&amp;dbP!$D$2),"&gt;="&amp;AB$6,INDIRECT($F$1&amp;dbP!$D$2&amp;":"&amp;dbP!$D$2),"&lt;="&amp;AB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C207" s="1">
        <f ca="1">SUMIFS(INDIRECT($F$1&amp;$F207&amp;":"&amp;$F207),INDIRECT($F$1&amp;dbP!$D$2&amp;":"&amp;dbP!$D$2),"&gt;="&amp;AC$6,INDIRECT($F$1&amp;dbP!$D$2&amp;":"&amp;dbP!$D$2),"&lt;="&amp;AC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D207" s="1">
        <f ca="1">SUMIFS(INDIRECT($F$1&amp;$F207&amp;":"&amp;$F207),INDIRECT($F$1&amp;dbP!$D$2&amp;":"&amp;dbP!$D$2),"&gt;="&amp;AD$6,INDIRECT($F$1&amp;dbP!$D$2&amp;":"&amp;dbP!$D$2),"&lt;="&amp;AD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E207" s="1">
        <f ca="1">SUMIFS(INDIRECT($F$1&amp;$F207&amp;":"&amp;$F207),INDIRECT($F$1&amp;dbP!$D$2&amp;":"&amp;dbP!$D$2),"&gt;="&amp;AE$6,INDIRECT($F$1&amp;dbP!$D$2&amp;":"&amp;dbP!$D$2),"&lt;="&amp;AE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F207" s="1">
        <f ca="1">SUMIFS(INDIRECT($F$1&amp;$F207&amp;":"&amp;$F207),INDIRECT($F$1&amp;dbP!$D$2&amp;":"&amp;dbP!$D$2),"&gt;="&amp;AF$6,INDIRECT($F$1&amp;dbP!$D$2&amp;":"&amp;dbP!$D$2),"&lt;="&amp;AF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G207" s="1">
        <f ca="1">SUMIFS(INDIRECT($F$1&amp;$F207&amp;":"&amp;$F207),INDIRECT($F$1&amp;dbP!$D$2&amp;":"&amp;dbP!$D$2),"&gt;="&amp;AG$6,INDIRECT($F$1&amp;dbP!$D$2&amp;":"&amp;dbP!$D$2),"&lt;="&amp;AG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H207" s="1">
        <f ca="1">SUMIFS(INDIRECT($F$1&amp;$F207&amp;":"&amp;$F207),INDIRECT($F$1&amp;dbP!$D$2&amp;":"&amp;dbP!$D$2),"&gt;="&amp;AH$6,INDIRECT($F$1&amp;dbP!$D$2&amp;":"&amp;dbP!$D$2),"&lt;="&amp;AH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I207" s="1">
        <f ca="1">SUMIFS(INDIRECT($F$1&amp;$F207&amp;":"&amp;$F207),INDIRECT($F$1&amp;dbP!$D$2&amp;":"&amp;dbP!$D$2),"&gt;="&amp;AI$6,INDIRECT($F$1&amp;dbP!$D$2&amp;":"&amp;dbP!$D$2),"&lt;="&amp;AI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J207" s="1">
        <f ca="1">SUMIFS(INDIRECT($F$1&amp;$F207&amp;":"&amp;$F207),INDIRECT($F$1&amp;dbP!$D$2&amp;":"&amp;dbP!$D$2),"&gt;="&amp;AJ$6,INDIRECT($F$1&amp;dbP!$D$2&amp;":"&amp;dbP!$D$2),"&lt;="&amp;AJ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K207" s="1">
        <f ca="1">SUMIFS(INDIRECT($F$1&amp;$F207&amp;":"&amp;$F207),INDIRECT($F$1&amp;dbP!$D$2&amp;":"&amp;dbP!$D$2),"&gt;="&amp;AK$6,INDIRECT($F$1&amp;dbP!$D$2&amp;":"&amp;dbP!$D$2),"&lt;="&amp;AK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L207" s="1">
        <f ca="1">SUMIFS(INDIRECT($F$1&amp;$F207&amp;":"&amp;$F207),INDIRECT($F$1&amp;dbP!$D$2&amp;":"&amp;dbP!$D$2),"&gt;="&amp;AL$6,INDIRECT($F$1&amp;dbP!$D$2&amp;":"&amp;dbP!$D$2),"&lt;="&amp;AL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M207" s="1">
        <f ca="1">SUMIFS(INDIRECT($F$1&amp;$F207&amp;":"&amp;$F207),INDIRECT($F$1&amp;dbP!$D$2&amp;":"&amp;dbP!$D$2),"&gt;="&amp;AM$6,INDIRECT($F$1&amp;dbP!$D$2&amp;":"&amp;dbP!$D$2),"&lt;="&amp;AM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N207" s="1">
        <f ca="1">SUMIFS(INDIRECT($F$1&amp;$F207&amp;":"&amp;$F207),INDIRECT($F$1&amp;dbP!$D$2&amp;":"&amp;dbP!$D$2),"&gt;="&amp;AN$6,INDIRECT($F$1&amp;dbP!$D$2&amp;":"&amp;dbP!$D$2),"&lt;="&amp;AN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O207" s="1">
        <f ca="1">SUMIFS(INDIRECT($F$1&amp;$F207&amp;":"&amp;$F207),INDIRECT($F$1&amp;dbP!$D$2&amp;":"&amp;dbP!$D$2),"&gt;="&amp;AO$6,INDIRECT($F$1&amp;dbP!$D$2&amp;":"&amp;dbP!$D$2),"&lt;="&amp;AO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P207" s="1">
        <f ca="1">SUMIFS(INDIRECT($F$1&amp;$F207&amp;":"&amp;$F207),INDIRECT($F$1&amp;dbP!$D$2&amp;":"&amp;dbP!$D$2),"&gt;="&amp;AP$6,INDIRECT($F$1&amp;dbP!$D$2&amp;":"&amp;dbP!$D$2),"&lt;="&amp;AP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Q207" s="1">
        <f ca="1">SUMIFS(INDIRECT($F$1&amp;$F207&amp;":"&amp;$F207),INDIRECT($F$1&amp;dbP!$D$2&amp;":"&amp;dbP!$D$2),"&gt;="&amp;AQ$6,INDIRECT($F$1&amp;dbP!$D$2&amp;":"&amp;dbP!$D$2),"&lt;="&amp;AQ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R207" s="1">
        <f ca="1">SUMIFS(INDIRECT($F$1&amp;$F207&amp;":"&amp;$F207),INDIRECT($F$1&amp;dbP!$D$2&amp;":"&amp;dbP!$D$2),"&gt;="&amp;AR$6,INDIRECT($F$1&amp;dbP!$D$2&amp;":"&amp;dbP!$D$2),"&lt;="&amp;AR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S207" s="1">
        <f ca="1">SUMIFS(INDIRECT($F$1&amp;$F207&amp;":"&amp;$F207),INDIRECT($F$1&amp;dbP!$D$2&amp;":"&amp;dbP!$D$2),"&gt;="&amp;AS$6,INDIRECT($F$1&amp;dbP!$D$2&amp;":"&amp;dbP!$D$2),"&lt;="&amp;AS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T207" s="1">
        <f ca="1">SUMIFS(INDIRECT($F$1&amp;$F207&amp;":"&amp;$F207),INDIRECT($F$1&amp;dbP!$D$2&amp;":"&amp;dbP!$D$2),"&gt;="&amp;AT$6,INDIRECT($F$1&amp;dbP!$D$2&amp;":"&amp;dbP!$D$2),"&lt;="&amp;AT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U207" s="1">
        <f ca="1">SUMIFS(INDIRECT($F$1&amp;$F207&amp;":"&amp;$F207),INDIRECT($F$1&amp;dbP!$D$2&amp;":"&amp;dbP!$D$2),"&gt;="&amp;AU$6,INDIRECT($F$1&amp;dbP!$D$2&amp;":"&amp;dbP!$D$2),"&lt;="&amp;AU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V207" s="1">
        <f ca="1">SUMIFS(INDIRECT($F$1&amp;$F207&amp;":"&amp;$F207),INDIRECT($F$1&amp;dbP!$D$2&amp;":"&amp;dbP!$D$2),"&gt;="&amp;AV$6,INDIRECT($F$1&amp;dbP!$D$2&amp;":"&amp;dbP!$D$2),"&lt;="&amp;AV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W207" s="1">
        <f ca="1">SUMIFS(INDIRECT($F$1&amp;$F207&amp;":"&amp;$F207),INDIRECT($F$1&amp;dbP!$D$2&amp;":"&amp;dbP!$D$2),"&gt;="&amp;AW$6,INDIRECT($F$1&amp;dbP!$D$2&amp;":"&amp;dbP!$D$2),"&lt;="&amp;AW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X207" s="1">
        <f ca="1">SUMIFS(INDIRECT($F$1&amp;$F207&amp;":"&amp;$F207),INDIRECT($F$1&amp;dbP!$D$2&amp;":"&amp;dbP!$D$2),"&gt;="&amp;AX$6,INDIRECT($F$1&amp;dbP!$D$2&amp;":"&amp;dbP!$D$2),"&lt;="&amp;AX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Y207" s="1">
        <f ca="1">SUMIFS(INDIRECT($F$1&amp;$F207&amp;":"&amp;$F207),INDIRECT($F$1&amp;dbP!$D$2&amp;":"&amp;dbP!$D$2),"&gt;="&amp;AY$6,INDIRECT($F$1&amp;dbP!$D$2&amp;":"&amp;dbP!$D$2),"&lt;="&amp;AY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Z207" s="1">
        <f ca="1">SUMIFS(INDIRECT($F$1&amp;$F207&amp;":"&amp;$F207),INDIRECT($F$1&amp;dbP!$D$2&amp;":"&amp;dbP!$D$2),"&gt;="&amp;AZ$6,INDIRECT($F$1&amp;dbP!$D$2&amp;":"&amp;dbP!$D$2),"&lt;="&amp;AZ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BA207" s="1">
        <f ca="1">SUMIFS(INDIRECT($F$1&amp;$F207&amp;":"&amp;$F207),INDIRECT($F$1&amp;dbP!$D$2&amp;":"&amp;dbP!$D$2),"&gt;="&amp;BA$6,INDIRECT($F$1&amp;dbP!$D$2&amp;":"&amp;dbP!$D$2),"&lt;="&amp;BA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BB207" s="1">
        <f ca="1">SUMIFS(INDIRECT($F$1&amp;$F207&amp;":"&amp;$F207),INDIRECT($F$1&amp;dbP!$D$2&amp;":"&amp;dbP!$D$2),"&gt;="&amp;BB$6,INDIRECT($F$1&amp;dbP!$D$2&amp;":"&amp;dbP!$D$2),"&lt;="&amp;BB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BC207" s="1">
        <f ca="1">SUMIFS(INDIRECT($F$1&amp;$F207&amp;":"&amp;$F207),INDIRECT($F$1&amp;dbP!$D$2&amp;":"&amp;dbP!$D$2),"&gt;="&amp;BC$6,INDIRECT($F$1&amp;dbP!$D$2&amp;":"&amp;dbP!$D$2),"&lt;="&amp;BC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BD207" s="1">
        <f ca="1">SUMIFS(INDIRECT($F$1&amp;$F207&amp;":"&amp;$F207),INDIRECT($F$1&amp;dbP!$D$2&amp;":"&amp;dbP!$D$2),"&gt;="&amp;BD$6,INDIRECT($F$1&amp;dbP!$D$2&amp;":"&amp;dbP!$D$2),"&lt;="&amp;BD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BE207" s="1">
        <f ca="1">SUMIFS(INDIRECT($F$1&amp;$F207&amp;":"&amp;$F207),INDIRECT($F$1&amp;dbP!$D$2&amp;":"&amp;dbP!$D$2),"&gt;="&amp;BE$6,INDIRECT($F$1&amp;dbP!$D$2&amp;":"&amp;dbP!$D$2),"&lt;="&amp;BE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</row>
    <row r="208" spans="1:57" x14ac:dyDescent="0.3">
      <c r="B208" s="1">
        <f>MAX(B$120:B207)+1</f>
        <v>91</v>
      </c>
      <c r="D208" s="1" t="str">
        <f ca="1">INDIRECT($B$1&amp;Items!T$2&amp;$B208)</f>
        <v>CF(-)</v>
      </c>
      <c r="F208" s="1" t="str">
        <f ca="1">INDIRECT($B$1&amp;Items!P$2&amp;$B208)</f>
        <v>AA</v>
      </c>
      <c r="H208" s="13" t="str">
        <f ca="1">INDIRECT($B$1&amp;Items!M$2&amp;$B208)</f>
        <v>Оплата операционных расходов</v>
      </c>
      <c r="I208" s="13" t="str">
        <f ca="1">IF(INDIRECT($B$1&amp;Items!N$2&amp;$B208)="",H208,INDIRECT($B$1&amp;Items!N$2&amp;$B208))</f>
        <v>Оплата операционных расходов - блок-1</v>
      </c>
      <c r="J208" s="1" t="str">
        <f ca="1">IF(INDIRECT($B$1&amp;Items!O$2&amp;$B208)="",IF(H208&lt;&gt;I208,"  "&amp;I208,I208),"    "&amp;INDIRECT($B$1&amp;Items!O$2&amp;$B208))</f>
        <v xml:space="preserve">    Операционные расходы - 1-8</v>
      </c>
      <c r="S208" s="1">
        <f ca="1">SUM($U208:INDIRECT(ADDRESS(ROW(),SUMIFS($1:$1,$5:$5,MAX($5:$5)))))</f>
        <v>0</v>
      </c>
      <c r="V208" s="1">
        <f ca="1">SUMIFS(INDIRECT($F$1&amp;$F208&amp;":"&amp;$F208),INDIRECT($F$1&amp;dbP!$D$2&amp;":"&amp;dbP!$D$2),"&gt;="&amp;V$6,INDIRECT($F$1&amp;dbP!$D$2&amp;":"&amp;dbP!$D$2),"&lt;="&amp;V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W208" s="1">
        <f ca="1">SUMIFS(INDIRECT($F$1&amp;$F208&amp;":"&amp;$F208),INDIRECT($F$1&amp;dbP!$D$2&amp;":"&amp;dbP!$D$2),"&gt;="&amp;W$6,INDIRECT($F$1&amp;dbP!$D$2&amp;":"&amp;dbP!$D$2),"&lt;="&amp;W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X208" s="1">
        <f ca="1">SUMIFS(INDIRECT($F$1&amp;$F208&amp;":"&amp;$F208),INDIRECT($F$1&amp;dbP!$D$2&amp;":"&amp;dbP!$D$2),"&gt;="&amp;X$6,INDIRECT($F$1&amp;dbP!$D$2&amp;":"&amp;dbP!$D$2),"&lt;="&amp;X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Y208" s="1">
        <f ca="1">SUMIFS(INDIRECT($F$1&amp;$F208&amp;":"&amp;$F208),INDIRECT($F$1&amp;dbP!$D$2&amp;":"&amp;dbP!$D$2),"&gt;="&amp;Y$6,INDIRECT($F$1&amp;dbP!$D$2&amp;":"&amp;dbP!$D$2),"&lt;="&amp;Y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Z208" s="1">
        <f ca="1">SUMIFS(INDIRECT($F$1&amp;$F208&amp;":"&amp;$F208),INDIRECT($F$1&amp;dbP!$D$2&amp;":"&amp;dbP!$D$2),"&gt;="&amp;Z$6,INDIRECT($F$1&amp;dbP!$D$2&amp;":"&amp;dbP!$D$2),"&lt;="&amp;Z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A208" s="1">
        <f ca="1">SUMIFS(INDIRECT($F$1&amp;$F208&amp;":"&amp;$F208),INDIRECT($F$1&amp;dbP!$D$2&amp;":"&amp;dbP!$D$2),"&gt;="&amp;AA$6,INDIRECT($F$1&amp;dbP!$D$2&amp;":"&amp;dbP!$D$2),"&lt;="&amp;AA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B208" s="1">
        <f ca="1">SUMIFS(INDIRECT($F$1&amp;$F208&amp;":"&amp;$F208),INDIRECT($F$1&amp;dbP!$D$2&amp;":"&amp;dbP!$D$2),"&gt;="&amp;AB$6,INDIRECT($F$1&amp;dbP!$D$2&amp;":"&amp;dbP!$D$2),"&lt;="&amp;AB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C208" s="1">
        <f ca="1">SUMIFS(INDIRECT($F$1&amp;$F208&amp;":"&amp;$F208),INDIRECT($F$1&amp;dbP!$D$2&amp;":"&amp;dbP!$D$2),"&gt;="&amp;AC$6,INDIRECT($F$1&amp;dbP!$D$2&amp;":"&amp;dbP!$D$2),"&lt;="&amp;AC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D208" s="1">
        <f ca="1">SUMIFS(INDIRECT($F$1&amp;$F208&amp;":"&amp;$F208),INDIRECT($F$1&amp;dbP!$D$2&amp;":"&amp;dbP!$D$2),"&gt;="&amp;AD$6,INDIRECT($F$1&amp;dbP!$D$2&amp;":"&amp;dbP!$D$2),"&lt;="&amp;AD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E208" s="1">
        <f ca="1">SUMIFS(INDIRECT($F$1&amp;$F208&amp;":"&amp;$F208),INDIRECT($F$1&amp;dbP!$D$2&amp;":"&amp;dbP!$D$2),"&gt;="&amp;AE$6,INDIRECT($F$1&amp;dbP!$D$2&amp;":"&amp;dbP!$D$2),"&lt;="&amp;AE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F208" s="1">
        <f ca="1">SUMIFS(INDIRECT($F$1&amp;$F208&amp;":"&amp;$F208),INDIRECT($F$1&amp;dbP!$D$2&amp;":"&amp;dbP!$D$2),"&gt;="&amp;AF$6,INDIRECT($F$1&amp;dbP!$D$2&amp;":"&amp;dbP!$D$2),"&lt;="&amp;AF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G208" s="1">
        <f ca="1">SUMIFS(INDIRECT($F$1&amp;$F208&amp;":"&amp;$F208),INDIRECT($F$1&amp;dbP!$D$2&amp;":"&amp;dbP!$D$2),"&gt;="&amp;AG$6,INDIRECT($F$1&amp;dbP!$D$2&amp;":"&amp;dbP!$D$2),"&lt;="&amp;AG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H208" s="1">
        <f ca="1">SUMIFS(INDIRECT($F$1&amp;$F208&amp;":"&amp;$F208),INDIRECT($F$1&amp;dbP!$D$2&amp;":"&amp;dbP!$D$2),"&gt;="&amp;AH$6,INDIRECT($F$1&amp;dbP!$D$2&amp;":"&amp;dbP!$D$2),"&lt;="&amp;AH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I208" s="1">
        <f ca="1">SUMIFS(INDIRECT($F$1&amp;$F208&amp;":"&amp;$F208),INDIRECT($F$1&amp;dbP!$D$2&amp;":"&amp;dbP!$D$2),"&gt;="&amp;AI$6,INDIRECT($F$1&amp;dbP!$D$2&amp;":"&amp;dbP!$D$2),"&lt;="&amp;AI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J208" s="1">
        <f ca="1">SUMIFS(INDIRECT($F$1&amp;$F208&amp;":"&amp;$F208),INDIRECT($F$1&amp;dbP!$D$2&amp;":"&amp;dbP!$D$2),"&gt;="&amp;AJ$6,INDIRECT($F$1&amp;dbP!$D$2&amp;":"&amp;dbP!$D$2),"&lt;="&amp;AJ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K208" s="1">
        <f ca="1">SUMIFS(INDIRECT($F$1&amp;$F208&amp;":"&amp;$F208),INDIRECT($F$1&amp;dbP!$D$2&amp;":"&amp;dbP!$D$2),"&gt;="&amp;AK$6,INDIRECT($F$1&amp;dbP!$D$2&amp;":"&amp;dbP!$D$2),"&lt;="&amp;AK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L208" s="1">
        <f ca="1">SUMIFS(INDIRECT($F$1&amp;$F208&amp;":"&amp;$F208),INDIRECT($F$1&amp;dbP!$D$2&amp;":"&amp;dbP!$D$2),"&gt;="&amp;AL$6,INDIRECT($F$1&amp;dbP!$D$2&amp;":"&amp;dbP!$D$2),"&lt;="&amp;AL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M208" s="1">
        <f ca="1">SUMIFS(INDIRECT($F$1&amp;$F208&amp;":"&amp;$F208),INDIRECT($F$1&amp;dbP!$D$2&amp;":"&amp;dbP!$D$2),"&gt;="&amp;AM$6,INDIRECT($F$1&amp;dbP!$D$2&amp;":"&amp;dbP!$D$2),"&lt;="&amp;AM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N208" s="1">
        <f ca="1">SUMIFS(INDIRECT($F$1&amp;$F208&amp;":"&amp;$F208),INDIRECT($F$1&amp;dbP!$D$2&amp;":"&amp;dbP!$D$2),"&gt;="&amp;AN$6,INDIRECT($F$1&amp;dbP!$D$2&amp;":"&amp;dbP!$D$2),"&lt;="&amp;AN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O208" s="1">
        <f ca="1">SUMIFS(INDIRECT($F$1&amp;$F208&amp;":"&amp;$F208),INDIRECT($F$1&amp;dbP!$D$2&amp;":"&amp;dbP!$D$2),"&gt;="&amp;AO$6,INDIRECT($F$1&amp;dbP!$D$2&amp;":"&amp;dbP!$D$2),"&lt;="&amp;AO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P208" s="1">
        <f ca="1">SUMIFS(INDIRECT($F$1&amp;$F208&amp;":"&amp;$F208),INDIRECT($F$1&amp;dbP!$D$2&amp;":"&amp;dbP!$D$2),"&gt;="&amp;AP$6,INDIRECT($F$1&amp;dbP!$D$2&amp;":"&amp;dbP!$D$2),"&lt;="&amp;AP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Q208" s="1">
        <f ca="1">SUMIFS(INDIRECT($F$1&amp;$F208&amp;":"&amp;$F208),INDIRECT($F$1&amp;dbP!$D$2&amp;":"&amp;dbP!$D$2),"&gt;="&amp;AQ$6,INDIRECT($F$1&amp;dbP!$D$2&amp;":"&amp;dbP!$D$2),"&lt;="&amp;AQ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R208" s="1">
        <f ca="1">SUMIFS(INDIRECT($F$1&amp;$F208&amp;":"&amp;$F208),INDIRECT($F$1&amp;dbP!$D$2&amp;":"&amp;dbP!$D$2),"&gt;="&amp;AR$6,INDIRECT($F$1&amp;dbP!$D$2&amp;":"&amp;dbP!$D$2),"&lt;="&amp;AR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S208" s="1">
        <f ca="1">SUMIFS(INDIRECT($F$1&amp;$F208&amp;":"&amp;$F208),INDIRECT($F$1&amp;dbP!$D$2&amp;":"&amp;dbP!$D$2),"&gt;="&amp;AS$6,INDIRECT($F$1&amp;dbP!$D$2&amp;":"&amp;dbP!$D$2),"&lt;="&amp;AS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T208" s="1">
        <f ca="1">SUMIFS(INDIRECT($F$1&amp;$F208&amp;":"&amp;$F208),INDIRECT($F$1&amp;dbP!$D$2&amp;":"&amp;dbP!$D$2),"&gt;="&amp;AT$6,INDIRECT($F$1&amp;dbP!$D$2&amp;":"&amp;dbP!$D$2),"&lt;="&amp;AT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U208" s="1">
        <f ca="1">SUMIFS(INDIRECT($F$1&amp;$F208&amp;":"&amp;$F208),INDIRECT($F$1&amp;dbP!$D$2&amp;":"&amp;dbP!$D$2),"&gt;="&amp;AU$6,INDIRECT($F$1&amp;dbP!$D$2&amp;":"&amp;dbP!$D$2),"&lt;="&amp;AU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V208" s="1">
        <f ca="1">SUMIFS(INDIRECT($F$1&amp;$F208&amp;":"&amp;$F208),INDIRECT($F$1&amp;dbP!$D$2&amp;":"&amp;dbP!$D$2),"&gt;="&amp;AV$6,INDIRECT($F$1&amp;dbP!$D$2&amp;":"&amp;dbP!$D$2),"&lt;="&amp;AV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W208" s="1">
        <f ca="1">SUMIFS(INDIRECT($F$1&amp;$F208&amp;":"&amp;$F208),INDIRECT($F$1&amp;dbP!$D$2&amp;":"&amp;dbP!$D$2),"&gt;="&amp;AW$6,INDIRECT($F$1&amp;dbP!$D$2&amp;":"&amp;dbP!$D$2),"&lt;="&amp;AW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X208" s="1">
        <f ca="1">SUMIFS(INDIRECT($F$1&amp;$F208&amp;":"&amp;$F208),INDIRECT($F$1&amp;dbP!$D$2&amp;":"&amp;dbP!$D$2),"&gt;="&amp;AX$6,INDIRECT($F$1&amp;dbP!$D$2&amp;":"&amp;dbP!$D$2),"&lt;="&amp;AX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Y208" s="1">
        <f ca="1">SUMIFS(INDIRECT($F$1&amp;$F208&amp;":"&amp;$F208),INDIRECT($F$1&amp;dbP!$D$2&amp;":"&amp;dbP!$D$2),"&gt;="&amp;AY$6,INDIRECT($F$1&amp;dbP!$D$2&amp;":"&amp;dbP!$D$2),"&lt;="&amp;AY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Z208" s="1">
        <f ca="1">SUMIFS(INDIRECT($F$1&amp;$F208&amp;":"&amp;$F208),INDIRECT($F$1&amp;dbP!$D$2&amp;":"&amp;dbP!$D$2),"&gt;="&amp;AZ$6,INDIRECT($F$1&amp;dbP!$D$2&amp;":"&amp;dbP!$D$2),"&lt;="&amp;AZ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BA208" s="1">
        <f ca="1">SUMIFS(INDIRECT($F$1&amp;$F208&amp;":"&amp;$F208),INDIRECT($F$1&amp;dbP!$D$2&amp;":"&amp;dbP!$D$2),"&gt;="&amp;BA$6,INDIRECT($F$1&amp;dbP!$D$2&amp;":"&amp;dbP!$D$2),"&lt;="&amp;BA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BB208" s="1">
        <f ca="1">SUMIFS(INDIRECT($F$1&amp;$F208&amp;":"&amp;$F208),INDIRECT($F$1&amp;dbP!$D$2&amp;":"&amp;dbP!$D$2),"&gt;="&amp;BB$6,INDIRECT($F$1&amp;dbP!$D$2&amp;":"&amp;dbP!$D$2),"&lt;="&amp;BB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BC208" s="1">
        <f ca="1">SUMIFS(INDIRECT($F$1&amp;$F208&amp;":"&amp;$F208),INDIRECT($F$1&amp;dbP!$D$2&amp;":"&amp;dbP!$D$2),"&gt;="&amp;BC$6,INDIRECT($F$1&amp;dbP!$D$2&amp;":"&amp;dbP!$D$2),"&lt;="&amp;BC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BD208" s="1">
        <f ca="1">SUMIFS(INDIRECT($F$1&amp;$F208&amp;":"&amp;$F208),INDIRECT($F$1&amp;dbP!$D$2&amp;":"&amp;dbP!$D$2),"&gt;="&amp;BD$6,INDIRECT($F$1&amp;dbP!$D$2&amp;":"&amp;dbP!$D$2),"&lt;="&amp;BD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BE208" s="1">
        <f ca="1">SUMIFS(INDIRECT($F$1&amp;$F208&amp;":"&amp;$F208),INDIRECT($F$1&amp;dbP!$D$2&amp;":"&amp;dbP!$D$2),"&gt;="&amp;BE$6,INDIRECT($F$1&amp;dbP!$D$2&amp;":"&amp;dbP!$D$2),"&lt;="&amp;BE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</row>
    <row r="209" spans="2:57" x14ac:dyDescent="0.3">
      <c r="B209" s="1">
        <f>MAX(B$120:B208)+1</f>
        <v>92</v>
      </c>
      <c r="D209" s="1" t="str">
        <f ca="1">INDIRECT($B$1&amp;Items!T$2&amp;$B209)</f>
        <v>CF(-)</v>
      </c>
      <c r="F209" s="1" t="str">
        <f ca="1">INDIRECT($B$1&amp;Items!P$2&amp;$B209)</f>
        <v>AA</v>
      </c>
      <c r="H209" s="13" t="str">
        <f ca="1">INDIRECT($B$1&amp;Items!M$2&amp;$B209)</f>
        <v>Оплата операционных расходов</v>
      </c>
      <c r="I209" s="13" t="str">
        <f ca="1">IF(INDIRECT($B$1&amp;Items!N$2&amp;$B209)="",H209,INDIRECT($B$1&amp;Items!N$2&amp;$B209))</f>
        <v>Оплата операционных расходов - блок-1</v>
      </c>
      <c r="J209" s="1" t="str">
        <f ca="1">IF(INDIRECT($B$1&amp;Items!O$2&amp;$B209)="",IF(H209&lt;&gt;I209,"  "&amp;I209,I209),"    "&amp;INDIRECT($B$1&amp;Items!O$2&amp;$B209))</f>
        <v xml:space="preserve">    Операционные расходы - 1-9</v>
      </c>
      <c r="S209" s="1">
        <f ca="1">SUM($U209:INDIRECT(ADDRESS(ROW(),SUMIFS($1:$1,$5:$5,MAX($5:$5)))))</f>
        <v>0</v>
      </c>
      <c r="V209" s="1">
        <f ca="1">SUMIFS(INDIRECT($F$1&amp;$F209&amp;":"&amp;$F209),INDIRECT($F$1&amp;dbP!$D$2&amp;":"&amp;dbP!$D$2),"&gt;="&amp;V$6,INDIRECT($F$1&amp;dbP!$D$2&amp;":"&amp;dbP!$D$2),"&lt;="&amp;V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W209" s="1">
        <f ca="1">SUMIFS(INDIRECT($F$1&amp;$F209&amp;":"&amp;$F209),INDIRECT($F$1&amp;dbP!$D$2&amp;":"&amp;dbP!$D$2),"&gt;="&amp;W$6,INDIRECT($F$1&amp;dbP!$D$2&amp;":"&amp;dbP!$D$2),"&lt;="&amp;W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X209" s="1">
        <f ca="1">SUMIFS(INDIRECT($F$1&amp;$F209&amp;":"&amp;$F209),INDIRECT($F$1&amp;dbP!$D$2&amp;":"&amp;dbP!$D$2),"&gt;="&amp;X$6,INDIRECT($F$1&amp;dbP!$D$2&amp;":"&amp;dbP!$D$2),"&lt;="&amp;X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Y209" s="1">
        <f ca="1">SUMIFS(INDIRECT($F$1&amp;$F209&amp;":"&amp;$F209),INDIRECT($F$1&amp;dbP!$D$2&amp;":"&amp;dbP!$D$2),"&gt;="&amp;Y$6,INDIRECT($F$1&amp;dbP!$D$2&amp;":"&amp;dbP!$D$2),"&lt;="&amp;Y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Z209" s="1">
        <f ca="1">SUMIFS(INDIRECT($F$1&amp;$F209&amp;":"&amp;$F209),INDIRECT($F$1&amp;dbP!$D$2&amp;":"&amp;dbP!$D$2),"&gt;="&amp;Z$6,INDIRECT($F$1&amp;dbP!$D$2&amp;":"&amp;dbP!$D$2),"&lt;="&amp;Z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A209" s="1">
        <f ca="1">SUMIFS(INDIRECT($F$1&amp;$F209&amp;":"&amp;$F209),INDIRECT($F$1&amp;dbP!$D$2&amp;":"&amp;dbP!$D$2),"&gt;="&amp;AA$6,INDIRECT($F$1&amp;dbP!$D$2&amp;":"&amp;dbP!$D$2),"&lt;="&amp;AA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B209" s="1">
        <f ca="1">SUMIFS(INDIRECT($F$1&amp;$F209&amp;":"&amp;$F209),INDIRECT($F$1&amp;dbP!$D$2&amp;":"&amp;dbP!$D$2),"&gt;="&amp;AB$6,INDIRECT($F$1&amp;dbP!$D$2&amp;":"&amp;dbP!$D$2),"&lt;="&amp;AB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C209" s="1">
        <f ca="1">SUMIFS(INDIRECT($F$1&amp;$F209&amp;":"&amp;$F209),INDIRECT($F$1&amp;dbP!$D$2&amp;":"&amp;dbP!$D$2),"&gt;="&amp;AC$6,INDIRECT($F$1&amp;dbP!$D$2&amp;":"&amp;dbP!$D$2),"&lt;="&amp;AC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D209" s="1">
        <f ca="1">SUMIFS(INDIRECT($F$1&amp;$F209&amp;":"&amp;$F209),INDIRECT($F$1&amp;dbP!$D$2&amp;":"&amp;dbP!$D$2),"&gt;="&amp;AD$6,INDIRECT($F$1&amp;dbP!$D$2&amp;":"&amp;dbP!$D$2),"&lt;="&amp;AD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E209" s="1">
        <f ca="1">SUMIFS(INDIRECT($F$1&amp;$F209&amp;":"&amp;$F209),INDIRECT($F$1&amp;dbP!$D$2&amp;":"&amp;dbP!$D$2),"&gt;="&amp;AE$6,INDIRECT($F$1&amp;dbP!$D$2&amp;":"&amp;dbP!$D$2),"&lt;="&amp;AE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F209" s="1">
        <f ca="1">SUMIFS(INDIRECT($F$1&amp;$F209&amp;":"&amp;$F209),INDIRECT($F$1&amp;dbP!$D$2&amp;":"&amp;dbP!$D$2),"&gt;="&amp;AF$6,INDIRECT($F$1&amp;dbP!$D$2&amp;":"&amp;dbP!$D$2),"&lt;="&amp;AF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G209" s="1">
        <f ca="1">SUMIFS(INDIRECT($F$1&amp;$F209&amp;":"&amp;$F209),INDIRECT($F$1&amp;dbP!$D$2&amp;":"&amp;dbP!$D$2),"&gt;="&amp;AG$6,INDIRECT($F$1&amp;dbP!$D$2&amp;":"&amp;dbP!$D$2),"&lt;="&amp;AG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H209" s="1">
        <f ca="1">SUMIFS(INDIRECT($F$1&amp;$F209&amp;":"&amp;$F209),INDIRECT($F$1&amp;dbP!$D$2&amp;":"&amp;dbP!$D$2),"&gt;="&amp;AH$6,INDIRECT($F$1&amp;dbP!$D$2&amp;":"&amp;dbP!$D$2),"&lt;="&amp;AH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I209" s="1">
        <f ca="1">SUMIFS(INDIRECT($F$1&amp;$F209&amp;":"&amp;$F209),INDIRECT($F$1&amp;dbP!$D$2&amp;":"&amp;dbP!$D$2),"&gt;="&amp;AI$6,INDIRECT($F$1&amp;dbP!$D$2&amp;":"&amp;dbP!$D$2),"&lt;="&amp;AI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J209" s="1">
        <f ca="1">SUMIFS(INDIRECT($F$1&amp;$F209&amp;":"&amp;$F209),INDIRECT($F$1&amp;dbP!$D$2&amp;":"&amp;dbP!$D$2),"&gt;="&amp;AJ$6,INDIRECT($F$1&amp;dbP!$D$2&amp;":"&amp;dbP!$D$2),"&lt;="&amp;AJ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K209" s="1">
        <f ca="1">SUMIFS(INDIRECT($F$1&amp;$F209&amp;":"&amp;$F209),INDIRECT($F$1&amp;dbP!$D$2&amp;":"&amp;dbP!$D$2),"&gt;="&amp;AK$6,INDIRECT($F$1&amp;dbP!$D$2&amp;":"&amp;dbP!$D$2),"&lt;="&amp;AK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L209" s="1">
        <f ca="1">SUMIFS(INDIRECT($F$1&amp;$F209&amp;":"&amp;$F209),INDIRECT($F$1&amp;dbP!$D$2&amp;":"&amp;dbP!$D$2),"&gt;="&amp;AL$6,INDIRECT($F$1&amp;dbP!$D$2&amp;":"&amp;dbP!$D$2),"&lt;="&amp;AL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M209" s="1">
        <f ca="1">SUMIFS(INDIRECT($F$1&amp;$F209&amp;":"&amp;$F209),INDIRECT($F$1&amp;dbP!$D$2&amp;":"&amp;dbP!$D$2),"&gt;="&amp;AM$6,INDIRECT($F$1&amp;dbP!$D$2&amp;":"&amp;dbP!$D$2),"&lt;="&amp;AM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N209" s="1">
        <f ca="1">SUMIFS(INDIRECT($F$1&amp;$F209&amp;":"&amp;$F209),INDIRECT($F$1&amp;dbP!$D$2&amp;":"&amp;dbP!$D$2),"&gt;="&amp;AN$6,INDIRECT($F$1&amp;dbP!$D$2&amp;":"&amp;dbP!$D$2),"&lt;="&amp;AN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O209" s="1">
        <f ca="1">SUMIFS(INDIRECT($F$1&amp;$F209&amp;":"&amp;$F209),INDIRECT($F$1&amp;dbP!$D$2&amp;":"&amp;dbP!$D$2),"&gt;="&amp;AO$6,INDIRECT($F$1&amp;dbP!$D$2&amp;":"&amp;dbP!$D$2),"&lt;="&amp;AO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P209" s="1">
        <f ca="1">SUMIFS(INDIRECT($F$1&amp;$F209&amp;":"&amp;$F209),INDIRECT($F$1&amp;dbP!$D$2&amp;":"&amp;dbP!$D$2),"&gt;="&amp;AP$6,INDIRECT($F$1&amp;dbP!$D$2&amp;":"&amp;dbP!$D$2),"&lt;="&amp;AP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Q209" s="1">
        <f ca="1">SUMIFS(INDIRECT($F$1&amp;$F209&amp;":"&amp;$F209),INDIRECT($F$1&amp;dbP!$D$2&amp;":"&amp;dbP!$D$2),"&gt;="&amp;AQ$6,INDIRECT($F$1&amp;dbP!$D$2&amp;":"&amp;dbP!$D$2),"&lt;="&amp;AQ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R209" s="1">
        <f ca="1">SUMIFS(INDIRECT($F$1&amp;$F209&amp;":"&amp;$F209),INDIRECT($F$1&amp;dbP!$D$2&amp;":"&amp;dbP!$D$2),"&gt;="&amp;AR$6,INDIRECT($F$1&amp;dbP!$D$2&amp;":"&amp;dbP!$D$2),"&lt;="&amp;AR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S209" s="1">
        <f ca="1">SUMIFS(INDIRECT($F$1&amp;$F209&amp;":"&amp;$F209),INDIRECT($F$1&amp;dbP!$D$2&amp;":"&amp;dbP!$D$2),"&gt;="&amp;AS$6,INDIRECT($F$1&amp;dbP!$D$2&amp;":"&amp;dbP!$D$2),"&lt;="&amp;AS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T209" s="1">
        <f ca="1">SUMIFS(INDIRECT($F$1&amp;$F209&amp;":"&amp;$F209),INDIRECT($F$1&amp;dbP!$D$2&amp;":"&amp;dbP!$D$2),"&gt;="&amp;AT$6,INDIRECT($F$1&amp;dbP!$D$2&amp;":"&amp;dbP!$D$2),"&lt;="&amp;AT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U209" s="1">
        <f ca="1">SUMIFS(INDIRECT($F$1&amp;$F209&amp;":"&amp;$F209),INDIRECT($F$1&amp;dbP!$D$2&amp;":"&amp;dbP!$D$2),"&gt;="&amp;AU$6,INDIRECT($F$1&amp;dbP!$D$2&amp;":"&amp;dbP!$D$2),"&lt;="&amp;AU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V209" s="1">
        <f ca="1">SUMIFS(INDIRECT($F$1&amp;$F209&amp;":"&amp;$F209),INDIRECT($F$1&amp;dbP!$D$2&amp;":"&amp;dbP!$D$2),"&gt;="&amp;AV$6,INDIRECT($F$1&amp;dbP!$D$2&amp;":"&amp;dbP!$D$2),"&lt;="&amp;AV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W209" s="1">
        <f ca="1">SUMIFS(INDIRECT($F$1&amp;$F209&amp;":"&amp;$F209),INDIRECT($F$1&amp;dbP!$D$2&amp;":"&amp;dbP!$D$2),"&gt;="&amp;AW$6,INDIRECT($F$1&amp;dbP!$D$2&amp;":"&amp;dbP!$D$2),"&lt;="&amp;AW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X209" s="1">
        <f ca="1">SUMIFS(INDIRECT($F$1&amp;$F209&amp;":"&amp;$F209),INDIRECT($F$1&amp;dbP!$D$2&amp;":"&amp;dbP!$D$2),"&gt;="&amp;AX$6,INDIRECT($F$1&amp;dbP!$D$2&amp;":"&amp;dbP!$D$2),"&lt;="&amp;AX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Y209" s="1">
        <f ca="1">SUMIFS(INDIRECT($F$1&amp;$F209&amp;":"&amp;$F209),INDIRECT($F$1&amp;dbP!$D$2&amp;":"&amp;dbP!$D$2),"&gt;="&amp;AY$6,INDIRECT($F$1&amp;dbP!$D$2&amp;":"&amp;dbP!$D$2),"&lt;="&amp;AY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Z209" s="1">
        <f ca="1">SUMIFS(INDIRECT($F$1&amp;$F209&amp;":"&amp;$F209),INDIRECT($F$1&amp;dbP!$D$2&amp;":"&amp;dbP!$D$2),"&gt;="&amp;AZ$6,INDIRECT($F$1&amp;dbP!$D$2&amp;":"&amp;dbP!$D$2),"&lt;="&amp;AZ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BA209" s="1">
        <f ca="1">SUMIFS(INDIRECT($F$1&amp;$F209&amp;":"&amp;$F209),INDIRECT($F$1&amp;dbP!$D$2&amp;":"&amp;dbP!$D$2),"&gt;="&amp;BA$6,INDIRECT($F$1&amp;dbP!$D$2&amp;":"&amp;dbP!$D$2),"&lt;="&amp;BA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BB209" s="1">
        <f ca="1">SUMIFS(INDIRECT($F$1&amp;$F209&amp;":"&amp;$F209),INDIRECT($F$1&amp;dbP!$D$2&amp;":"&amp;dbP!$D$2),"&gt;="&amp;BB$6,INDIRECT($F$1&amp;dbP!$D$2&amp;":"&amp;dbP!$D$2),"&lt;="&amp;BB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BC209" s="1">
        <f ca="1">SUMIFS(INDIRECT($F$1&amp;$F209&amp;":"&amp;$F209),INDIRECT($F$1&amp;dbP!$D$2&amp;":"&amp;dbP!$D$2),"&gt;="&amp;BC$6,INDIRECT($F$1&amp;dbP!$D$2&amp;":"&amp;dbP!$D$2),"&lt;="&amp;BC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BD209" s="1">
        <f ca="1">SUMIFS(INDIRECT($F$1&amp;$F209&amp;":"&amp;$F209),INDIRECT($F$1&amp;dbP!$D$2&amp;":"&amp;dbP!$D$2),"&gt;="&amp;BD$6,INDIRECT($F$1&amp;dbP!$D$2&amp;":"&amp;dbP!$D$2),"&lt;="&amp;BD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BE209" s="1">
        <f ca="1">SUMIFS(INDIRECT($F$1&amp;$F209&amp;":"&amp;$F209),INDIRECT($F$1&amp;dbP!$D$2&amp;":"&amp;dbP!$D$2),"&gt;="&amp;BE$6,INDIRECT($F$1&amp;dbP!$D$2&amp;":"&amp;dbP!$D$2),"&lt;="&amp;BE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</row>
    <row r="210" spans="2:57" x14ac:dyDescent="0.3">
      <c r="B210" s="1">
        <f>MAX(B$120:B209)+1</f>
        <v>93</v>
      </c>
      <c r="D210" s="1" t="str">
        <f ca="1">INDIRECT($B$1&amp;Items!T$2&amp;$B210)</f>
        <v>CF(-)</v>
      </c>
      <c r="F210" s="1" t="str">
        <f ca="1">INDIRECT($B$1&amp;Items!P$2&amp;$B210)</f>
        <v>AA</v>
      </c>
      <c r="H210" s="13" t="str">
        <f ca="1">INDIRECT($B$1&amp;Items!M$2&amp;$B210)</f>
        <v>Оплата операционных расходов</v>
      </c>
      <c r="I210" s="13" t="str">
        <f ca="1">IF(INDIRECT($B$1&amp;Items!N$2&amp;$B210)="",H210,INDIRECT($B$1&amp;Items!N$2&amp;$B210))</f>
        <v>Оплата операционных расходов - блок-1</v>
      </c>
      <c r="J210" s="1" t="str">
        <f ca="1">IF(INDIRECT($B$1&amp;Items!O$2&amp;$B210)="",IF(H210&lt;&gt;I210,"  "&amp;I210,I210),"    "&amp;INDIRECT($B$1&amp;Items!O$2&amp;$B210))</f>
        <v xml:space="preserve">    Операционные расходы - 1-10</v>
      </c>
      <c r="S210" s="1">
        <f ca="1">SUM($U210:INDIRECT(ADDRESS(ROW(),SUMIFS($1:$1,$5:$5,MAX($5:$5)))))</f>
        <v>60952.014465000007</v>
      </c>
      <c r="V210" s="1">
        <f ca="1">SUMIFS(INDIRECT($F$1&amp;$F210&amp;":"&amp;$F210),INDIRECT($F$1&amp;dbP!$D$2&amp;":"&amp;dbP!$D$2),"&gt;="&amp;V$6,INDIRECT($F$1&amp;dbP!$D$2&amp;":"&amp;dbP!$D$2),"&lt;="&amp;V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W210" s="1">
        <f ca="1">SUMIFS(INDIRECT($F$1&amp;$F210&amp;":"&amp;$F210),INDIRECT($F$1&amp;dbP!$D$2&amp;":"&amp;dbP!$D$2),"&gt;="&amp;W$6,INDIRECT($F$1&amp;dbP!$D$2&amp;":"&amp;dbP!$D$2),"&lt;="&amp;W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X210" s="1">
        <f ca="1">SUMIFS(INDIRECT($F$1&amp;$F210&amp;":"&amp;$F210),INDIRECT($F$1&amp;dbP!$D$2&amp;":"&amp;dbP!$D$2),"&gt;="&amp;X$6,INDIRECT($F$1&amp;dbP!$D$2&amp;":"&amp;dbP!$D$2),"&lt;="&amp;X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Y210" s="1">
        <f ca="1">SUMIFS(INDIRECT($F$1&amp;$F210&amp;":"&amp;$F210),INDIRECT($F$1&amp;dbP!$D$2&amp;":"&amp;dbP!$D$2),"&gt;="&amp;Y$6,INDIRECT($F$1&amp;dbP!$D$2&amp;":"&amp;dbP!$D$2),"&lt;="&amp;Y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60952.014465000007</v>
      </c>
      <c r="Z210" s="1">
        <f ca="1">SUMIFS(INDIRECT($F$1&amp;$F210&amp;":"&amp;$F210),INDIRECT($F$1&amp;dbP!$D$2&amp;":"&amp;dbP!$D$2),"&gt;="&amp;Z$6,INDIRECT($F$1&amp;dbP!$D$2&amp;":"&amp;dbP!$D$2),"&lt;="&amp;Z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A210" s="1">
        <f ca="1">SUMIFS(INDIRECT($F$1&amp;$F210&amp;":"&amp;$F210),INDIRECT($F$1&amp;dbP!$D$2&amp;":"&amp;dbP!$D$2),"&gt;="&amp;AA$6,INDIRECT($F$1&amp;dbP!$D$2&amp;":"&amp;dbP!$D$2),"&lt;="&amp;AA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B210" s="1">
        <f ca="1">SUMIFS(INDIRECT($F$1&amp;$F210&amp;":"&amp;$F210),INDIRECT($F$1&amp;dbP!$D$2&amp;":"&amp;dbP!$D$2),"&gt;="&amp;AB$6,INDIRECT($F$1&amp;dbP!$D$2&amp;":"&amp;dbP!$D$2),"&lt;="&amp;AB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C210" s="1">
        <f ca="1">SUMIFS(INDIRECT($F$1&amp;$F210&amp;":"&amp;$F210),INDIRECT($F$1&amp;dbP!$D$2&amp;":"&amp;dbP!$D$2),"&gt;="&amp;AC$6,INDIRECT($F$1&amp;dbP!$D$2&amp;":"&amp;dbP!$D$2),"&lt;="&amp;AC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D210" s="1">
        <f ca="1">SUMIFS(INDIRECT($F$1&amp;$F210&amp;":"&amp;$F210),INDIRECT($F$1&amp;dbP!$D$2&amp;":"&amp;dbP!$D$2),"&gt;="&amp;AD$6,INDIRECT($F$1&amp;dbP!$D$2&amp;":"&amp;dbP!$D$2),"&lt;="&amp;AD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E210" s="1">
        <f ca="1">SUMIFS(INDIRECT($F$1&amp;$F210&amp;":"&amp;$F210),INDIRECT($F$1&amp;dbP!$D$2&amp;":"&amp;dbP!$D$2),"&gt;="&amp;AE$6,INDIRECT($F$1&amp;dbP!$D$2&amp;":"&amp;dbP!$D$2),"&lt;="&amp;AE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F210" s="1">
        <f ca="1">SUMIFS(INDIRECT($F$1&amp;$F210&amp;":"&amp;$F210),INDIRECT($F$1&amp;dbP!$D$2&amp;":"&amp;dbP!$D$2),"&gt;="&amp;AF$6,INDIRECT($F$1&amp;dbP!$D$2&amp;":"&amp;dbP!$D$2),"&lt;="&amp;AF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G210" s="1">
        <f ca="1">SUMIFS(INDIRECT($F$1&amp;$F210&amp;":"&amp;$F210),INDIRECT($F$1&amp;dbP!$D$2&amp;":"&amp;dbP!$D$2),"&gt;="&amp;AG$6,INDIRECT($F$1&amp;dbP!$D$2&amp;":"&amp;dbP!$D$2),"&lt;="&amp;AG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H210" s="1">
        <f ca="1">SUMIFS(INDIRECT($F$1&amp;$F210&amp;":"&amp;$F210),INDIRECT($F$1&amp;dbP!$D$2&amp;":"&amp;dbP!$D$2),"&gt;="&amp;AH$6,INDIRECT($F$1&amp;dbP!$D$2&amp;":"&amp;dbP!$D$2),"&lt;="&amp;AH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I210" s="1">
        <f ca="1">SUMIFS(INDIRECT($F$1&amp;$F210&amp;":"&amp;$F210),INDIRECT($F$1&amp;dbP!$D$2&amp;":"&amp;dbP!$D$2),"&gt;="&amp;AI$6,INDIRECT($F$1&amp;dbP!$D$2&amp;":"&amp;dbP!$D$2),"&lt;="&amp;AI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J210" s="1">
        <f ca="1">SUMIFS(INDIRECT($F$1&amp;$F210&amp;":"&amp;$F210),INDIRECT($F$1&amp;dbP!$D$2&amp;":"&amp;dbP!$D$2),"&gt;="&amp;AJ$6,INDIRECT($F$1&amp;dbP!$D$2&amp;":"&amp;dbP!$D$2),"&lt;="&amp;AJ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K210" s="1">
        <f ca="1">SUMIFS(INDIRECT($F$1&amp;$F210&amp;":"&amp;$F210),INDIRECT($F$1&amp;dbP!$D$2&amp;":"&amp;dbP!$D$2),"&gt;="&amp;AK$6,INDIRECT($F$1&amp;dbP!$D$2&amp;":"&amp;dbP!$D$2),"&lt;="&amp;AK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L210" s="1">
        <f ca="1">SUMIFS(INDIRECT($F$1&amp;$F210&amp;":"&amp;$F210),INDIRECT($F$1&amp;dbP!$D$2&amp;":"&amp;dbP!$D$2),"&gt;="&amp;AL$6,INDIRECT($F$1&amp;dbP!$D$2&amp;":"&amp;dbP!$D$2),"&lt;="&amp;AL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M210" s="1">
        <f ca="1">SUMIFS(INDIRECT($F$1&amp;$F210&amp;":"&amp;$F210),INDIRECT($F$1&amp;dbP!$D$2&amp;":"&amp;dbP!$D$2),"&gt;="&amp;AM$6,INDIRECT($F$1&amp;dbP!$D$2&amp;":"&amp;dbP!$D$2),"&lt;="&amp;AM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N210" s="1">
        <f ca="1">SUMIFS(INDIRECT($F$1&amp;$F210&amp;":"&amp;$F210),INDIRECT($F$1&amp;dbP!$D$2&amp;":"&amp;dbP!$D$2),"&gt;="&amp;AN$6,INDIRECT($F$1&amp;dbP!$D$2&amp;":"&amp;dbP!$D$2),"&lt;="&amp;AN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O210" s="1">
        <f ca="1">SUMIFS(INDIRECT($F$1&amp;$F210&amp;":"&amp;$F210),INDIRECT($F$1&amp;dbP!$D$2&amp;":"&amp;dbP!$D$2),"&gt;="&amp;AO$6,INDIRECT($F$1&amp;dbP!$D$2&amp;":"&amp;dbP!$D$2),"&lt;="&amp;AO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P210" s="1">
        <f ca="1">SUMIFS(INDIRECT($F$1&amp;$F210&amp;":"&amp;$F210),INDIRECT($F$1&amp;dbP!$D$2&amp;":"&amp;dbP!$D$2),"&gt;="&amp;AP$6,INDIRECT($F$1&amp;dbP!$D$2&amp;":"&amp;dbP!$D$2),"&lt;="&amp;AP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Q210" s="1">
        <f ca="1">SUMIFS(INDIRECT($F$1&amp;$F210&amp;":"&amp;$F210),INDIRECT($F$1&amp;dbP!$D$2&amp;":"&amp;dbP!$D$2),"&gt;="&amp;AQ$6,INDIRECT($F$1&amp;dbP!$D$2&amp;":"&amp;dbP!$D$2),"&lt;="&amp;AQ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R210" s="1">
        <f ca="1">SUMIFS(INDIRECT($F$1&amp;$F210&amp;":"&amp;$F210),INDIRECT($F$1&amp;dbP!$D$2&amp;":"&amp;dbP!$D$2),"&gt;="&amp;AR$6,INDIRECT($F$1&amp;dbP!$D$2&amp;":"&amp;dbP!$D$2),"&lt;="&amp;AR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S210" s="1">
        <f ca="1">SUMIFS(INDIRECT($F$1&amp;$F210&amp;":"&amp;$F210),INDIRECT($F$1&amp;dbP!$D$2&amp;":"&amp;dbP!$D$2),"&gt;="&amp;AS$6,INDIRECT($F$1&amp;dbP!$D$2&amp;":"&amp;dbP!$D$2),"&lt;="&amp;AS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T210" s="1">
        <f ca="1">SUMIFS(INDIRECT($F$1&amp;$F210&amp;":"&amp;$F210),INDIRECT($F$1&amp;dbP!$D$2&amp;":"&amp;dbP!$D$2),"&gt;="&amp;AT$6,INDIRECT($F$1&amp;dbP!$D$2&amp;":"&amp;dbP!$D$2),"&lt;="&amp;AT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U210" s="1">
        <f ca="1">SUMIFS(INDIRECT($F$1&amp;$F210&amp;":"&amp;$F210),INDIRECT($F$1&amp;dbP!$D$2&amp;":"&amp;dbP!$D$2),"&gt;="&amp;AU$6,INDIRECT($F$1&amp;dbP!$D$2&amp;":"&amp;dbP!$D$2),"&lt;="&amp;AU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V210" s="1">
        <f ca="1">SUMIFS(INDIRECT($F$1&amp;$F210&amp;":"&amp;$F210),INDIRECT($F$1&amp;dbP!$D$2&amp;":"&amp;dbP!$D$2),"&gt;="&amp;AV$6,INDIRECT($F$1&amp;dbP!$D$2&amp;":"&amp;dbP!$D$2),"&lt;="&amp;AV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W210" s="1">
        <f ca="1">SUMIFS(INDIRECT($F$1&amp;$F210&amp;":"&amp;$F210),INDIRECT($F$1&amp;dbP!$D$2&amp;":"&amp;dbP!$D$2),"&gt;="&amp;AW$6,INDIRECT($F$1&amp;dbP!$D$2&amp;":"&amp;dbP!$D$2),"&lt;="&amp;AW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X210" s="1">
        <f ca="1">SUMIFS(INDIRECT($F$1&amp;$F210&amp;":"&amp;$F210),INDIRECT($F$1&amp;dbP!$D$2&amp;":"&amp;dbP!$D$2),"&gt;="&amp;AX$6,INDIRECT($F$1&amp;dbP!$D$2&amp;":"&amp;dbP!$D$2),"&lt;="&amp;AX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Y210" s="1">
        <f ca="1">SUMIFS(INDIRECT($F$1&amp;$F210&amp;":"&amp;$F210),INDIRECT($F$1&amp;dbP!$D$2&amp;":"&amp;dbP!$D$2),"&gt;="&amp;AY$6,INDIRECT($F$1&amp;dbP!$D$2&amp;":"&amp;dbP!$D$2),"&lt;="&amp;AY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Z210" s="1">
        <f ca="1">SUMIFS(INDIRECT($F$1&amp;$F210&amp;":"&amp;$F210),INDIRECT($F$1&amp;dbP!$D$2&amp;":"&amp;dbP!$D$2),"&gt;="&amp;AZ$6,INDIRECT($F$1&amp;dbP!$D$2&amp;":"&amp;dbP!$D$2),"&lt;="&amp;AZ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BA210" s="1">
        <f ca="1">SUMIFS(INDIRECT($F$1&amp;$F210&amp;":"&amp;$F210),INDIRECT($F$1&amp;dbP!$D$2&amp;":"&amp;dbP!$D$2),"&gt;="&amp;BA$6,INDIRECT($F$1&amp;dbP!$D$2&amp;":"&amp;dbP!$D$2),"&lt;="&amp;BA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BB210" s="1">
        <f ca="1">SUMIFS(INDIRECT($F$1&amp;$F210&amp;":"&amp;$F210),INDIRECT($F$1&amp;dbP!$D$2&amp;":"&amp;dbP!$D$2),"&gt;="&amp;BB$6,INDIRECT($F$1&amp;dbP!$D$2&amp;":"&amp;dbP!$D$2),"&lt;="&amp;BB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BC210" s="1">
        <f ca="1">SUMIFS(INDIRECT($F$1&amp;$F210&amp;":"&amp;$F210),INDIRECT($F$1&amp;dbP!$D$2&amp;":"&amp;dbP!$D$2),"&gt;="&amp;BC$6,INDIRECT($F$1&amp;dbP!$D$2&amp;":"&amp;dbP!$D$2),"&lt;="&amp;BC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BD210" s="1">
        <f ca="1">SUMIFS(INDIRECT($F$1&amp;$F210&amp;":"&amp;$F210),INDIRECT($F$1&amp;dbP!$D$2&amp;":"&amp;dbP!$D$2),"&gt;="&amp;BD$6,INDIRECT($F$1&amp;dbP!$D$2&amp;":"&amp;dbP!$D$2),"&lt;="&amp;BD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BE210" s="1">
        <f ca="1">SUMIFS(INDIRECT($F$1&amp;$F210&amp;":"&amp;$F210),INDIRECT($F$1&amp;dbP!$D$2&amp;":"&amp;dbP!$D$2),"&gt;="&amp;BE$6,INDIRECT($F$1&amp;dbP!$D$2&amp;":"&amp;dbP!$D$2),"&lt;="&amp;BE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</row>
    <row r="211" spans="2:57" x14ac:dyDescent="0.3">
      <c r="B211" s="1">
        <f>MAX(B$120:B210)+1</f>
        <v>94</v>
      </c>
      <c r="D211" s="1" t="str">
        <f ca="1">INDIRECT($B$1&amp;Items!T$2&amp;$B211)</f>
        <v>CF(-)</v>
      </c>
      <c r="F211" s="1" t="str">
        <f ca="1">INDIRECT($B$1&amp;Items!P$2&amp;$B211)</f>
        <v>AA</v>
      </c>
      <c r="H211" s="13" t="str">
        <f ca="1">INDIRECT($B$1&amp;Items!M$2&amp;$B211)</f>
        <v>Оплата операционных расходов</v>
      </c>
      <c r="I211" s="13" t="str">
        <f ca="1">IF(INDIRECT($B$1&amp;Items!N$2&amp;$B211)="",H211,INDIRECT($B$1&amp;Items!N$2&amp;$B211))</f>
        <v>Оплата операционных расходов - блок-1</v>
      </c>
      <c r="J211" s="1" t="str">
        <f ca="1">IF(INDIRECT($B$1&amp;Items!O$2&amp;$B211)="",IF(H211&lt;&gt;I211,"  "&amp;I211,I211),"    "&amp;INDIRECT($B$1&amp;Items!O$2&amp;$B211))</f>
        <v xml:space="preserve">    Операционные расходы - 1-11</v>
      </c>
      <c r="S211" s="1">
        <f ca="1">SUM($U211:INDIRECT(ADDRESS(ROW(),SUMIFS($1:$1,$5:$5,MAX($5:$5)))))</f>
        <v>0</v>
      </c>
      <c r="V211" s="1">
        <f ca="1">SUMIFS(INDIRECT($F$1&amp;$F211&amp;":"&amp;$F211),INDIRECT($F$1&amp;dbP!$D$2&amp;":"&amp;dbP!$D$2),"&gt;="&amp;V$6,INDIRECT($F$1&amp;dbP!$D$2&amp;":"&amp;dbP!$D$2),"&lt;="&amp;V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W211" s="1">
        <f ca="1">SUMIFS(INDIRECT($F$1&amp;$F211&amp;":"&amp;$F211),INDIRECT($F$1&amp;dbP!$D$2&amp;":"&amp;dbP!$D$2),"&gt;="&amp;W$6,INDIRECT($F$1&amp;dbP!$D$2&amp;":"&amp;dbP!$D$2),"&lt;="&amp;W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X211" s="1">
        <f ca="1">SUMIFS(INDIRECT($F$1&amp;$F211&amp;":"&amp;$F211),INDIRECT($F$1&amp;dbP!$D$2&amp;":"&amp;dbP!$D$2),"&gt;="&amp;X$6,INDIRECT($F$1&amp;dbP!$D$2&amp;":"&amp;dbP!$D$2),"&lt;="&amp;X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Y211" s="1">
        <f ca="1">SUMIFS(INDIRECT($F$1&amp;$F211&amp;":"&amp;$F211),INDIRECT($F$1&amp;dbP!$D$2&amp;":"&amp;dbP!$D$2),"&gt;="&amp;Y$6,INDIRECT($F$1&amp;dbP!$D$2&amp;":"&amp;dbP!$D$2),"&lt;="&amp;Y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Z211" s="1">
        <f ca="1">SUMIFS(INDIRECT($F$1&amp;$F211&amp;":"&amp;$F211),INDIRECT($F$1&amp;dbP!$D$2&amp;":"&amp;dbP!$D$2),"&gt;="&amp;Z$6,INDIRECT($F$1&amp;dbP!$D$2&amp;":"&amp;dbP!$D$2),"&lt;="&amp;Z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A211" s="1">
        <f ca="1">SUMIFS(INDIRECT($F$1&amp;$F211&amp;":"&amp;$F211),INDIRECT($F$1&amp;dbP!$D$2&amp;":"&amp;dbP!$D$2),"&gt;="&amp;AA$6,INDIRECT($F$1&amp;dbP!$D$2&amp;":"&amp;dbP!$D$2),"&lt;="&amp;AA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B211" s="1">
        <f ca="1">SUMIFS(INDIRECT($F$1&amp;$F211&amp;":"&amp;$F211),INDIRECT($F$1&amp;dbP!$D$2&amp;":"&amp;dbP!$D$2),"&gt;="&amp;AB$6,INDIRECT($F$1&amp;dbP!$D$2&amp;":"&amp;dbP!$D$2),"&lt;="&amp;AB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C211" s="1">
        <f ca="1">SUMIFS(INDIRECT($F$1&amp;$F211&amp;":"&amp;$F211),INDIRECT($F$1&amp;dbP!$D$2&amp;":"&amp;dbP!$D$2),"&gt;="&amp;AC$6,INDIRECT($F$1&amp;dbP!$D$2&amp;":"&amp;dbP!$D$2),"&lt;="&amp;AC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D211" s="1">
        <f ca="1">SUMIFS(INDIRECT($F$1&amp;$F211&amp;":"&amp;$F211),INDIRECT($F$1&amp;dbP!$D$2&amp;":"&amp;dbP!$D$2),"&gt;="&amp;AD$6,INDIRECT($F$1&amp;dbP!$D$2&amp;":"&amp;dbP!$D$2),"&lt;="&amp;AD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E211" s="1">
        <f ca="1">SUMIFS(INDIRECT($F$1&amp;$F211&amp;":"&amp;$F211),INDIRECT($F$1&amp;dbP!$D$2&amp;":"&amp;dbP!$D$2),"&gt;="&amp;AE$6,INDIRECT($F$1&amp;dbP!$D$2&amp;":"&amp;dbP!$D$2),"&lt;="&amp;AE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F211" s="1">
        <f ca="1">SUMIFS(INDIRECT($F$1&amp;$F211&amp;":"&amp;$F211),INDIRECT($F$1&amp;dbP!$D$2&amp;":"&amp;dbP!$D$2),"&gt;="&amp;AF$6,INDIRECT($F$1&amp;dbP!$D$2&amp;":"&amp;dbP!$D$2),"&lt;="&amp;AF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G211" s="1">
        <f ca="1">SUMIFS(INDIRECT($F$1&amp;$F211&amp;":"&amp;$F211),INDIRECT($F$1&amp;dbP!$D$2&amp;":"&amp;dbP!$D$2),"&gt;="&amp;AG$6,INDIRECT($F$1&amp;dbP!$D$2&amp;":"&amp;dbP!$D$2),"&lt;="&amp;AG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H211" s="1">
        <f ca="1">SUMIFS(INDIRECT($F$1&amp;$F211&amp;":"&amp;$F211),INDIRECT($F$1&amp;dbP!$D$2&amp;":"&amp;dbP!$D$2),"&gt;="&amp;AH$6,INDIRECT($F$1&amp;dbP!$D$2&amp;":"&amp;dbP!$D$2),"&lt;="&amp;AH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I211" s="1">
        <f ca="1">SUMIFS(INDIRECT($F$1&amp;$F211&amp;":"&amp;$F211),INDIRECT($F$1&amp;dbP!$D$2&amp;":"&amp;dbP!$D$2),"&gt;="&amp;AI$6,INDIRECT($F$1&amp;dbP!$D$2&amp;":"&amp;dbP!$D$2),"&lt;="&amp;AI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J211" s="1">
        <f ca="1">SUMIFS(INDIRECT($F$1&amp;$F211&amp;":"&amp;$F211),INDIRECT($F$1&amp;dbP!$D$2&amp;":"&amp;dbP!$D$2),"&gt;="&amp;AJ$6,INDIRECT($F$1&amp;dbP!$D$2&amp;":"&amp;dbP!$D$2),"&lt;="&amp;AJ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K211" s="1">
        <f ca="1">SUMIFS(INDIRECT($F$1&amp;$F211&amp;":"&amp;$F211),INDIRECT($F$1&amp;dbP!$D$2&amp;":"&amp;dbP!$D$2),"&gt;="&amp;AK$6,INDIRECT($F$1&amp;dbP!$D$2&amp;":"&amp;dbP!$D$2),"&lt;="&amp;AK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L211" s="1">
        <f ca="1">SUMIFS(INDIRECT($F$1&amp;$F211&amp;":"&amp;$F211),INDIRECT($F$1&amp;dbP!$D$2&amp;":"&amp;dbP!$D$2),"&gt;="&amp;AL$6,INDIRECT($F$1&amp;dbP!$D$2&amp;":"&amp;dbP!$D$2),"&lt;="&amp;AL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M211" s="1">
        <f ca="1">SUMIFS(INDIRECT($F$1&amp;$F211&amp;":"&amp;$F211),INDIRECT($F$1&amp;dbP!$D$2&amp;":"&amp;dbP!$D$2),"&gt;="&amp;AM$6,INDIRECT($F$1&amp;dbP!$D$2&amp;":"&amp;dbP!$D$2),"&lt;="&amp;AM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N211" s="1">
        <f ca="1">SUMIFS(INDIRECT($F$1&amp;$F211&amp;":"&amp;$F211),INDIRECT($F$1&amp;dbP!$D$2&amp;":"&amp;dbP!$D$2),"&gt;="&amp;AN$6,INDIRECT($F$1&amp;dbP!$D$2&amp;":"&amp;dbP!$D$2),"&lt;="&amp;AN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O211" s="1">
        <f ca="1">SUMIFS(INDIRECT($F$1&amp;$F211&amp;":"&amp;$F211),INDIRECT($F$1&amp;dbP!$D$2&amp;":"&amp;dbP!$D$2),"&gt;="&amp;AO$6,INDIRECT($F$1&amp;dbP!$D$2&amp;":"&amp;dbP!$D$2),"&lt;="&amp;AO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P211" s="1">
        <f ca="1">SUMIFS(INDIRECT($F$1&amp;$F211&amp;":"&amp;$F211),INDIRECT($F$1&amp;dbP!$D$2&amp;":"&amp;dbP!$D$2),"&gt;="&amp;AP$6,INDIRECT($F$1&amp;dbP!$D$2&amp;":"&amp;dbP!$D$2),"&lt;="&amp;AP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Q211" s="1">
        <f ca="1">SUMIFS(INDIRECT($F$1&amp;$F211&amp;":"&amp;$F211),INDIRECT($F$1&amp;dbP!$D$2&amp;":"&amp;dbP!$D$2),"&gt;="&amp;AQ$6,INDIRECT($F$1&amp;dbP!$D$2&amp;":"&amp;dbP!$D$2),"&lt;="&amp;AQ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R211" s="1">
        <f ca="1">SUMIFS(INDIRECT($F$1&amp;$F211&amp;":"&amp;$F211),INDIRECT($F$1&amp;dbP!$D$2&amp;":"&amp;dbP!$D$2),"&gt;="&amp;AR$6,INDIRECT($F$1&amp;dbP!$D$2&amp;":"&amp;dbP!$D$2),"&lt;="&amp;AR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S211" s="1">
        <f ca="1">SUMIFS(INDIRECT($F$1&amp;$F211&amp;":"&amp;$F211),INDIRECT($F$1&amp;dbP!$D$2&amp;":"&amp;dbP!$D$2),"&gt;="&amp;AS$6,INDIRECT($F$1&amp;dbP!$D$2&amp;":"&amp;dbP!$D$2),"&lt;="&amp;AS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T211" s="1">
        <f ca="1">SUMIFS(INDIRECT($F$1&amp;$F211&amp;":"&amp;$F211),INDIRECT($F$1&amp;dbP!$D$2&amp;":"&amp;dbP!$D$2),"&gt;="&amp;AT$6,INDIRECT($F$1&amp;dbP!$D$2&amp;":"&amp;dbP!$D$2),"&lt;="&amp;AT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U211" s="1">
        <f ca="1">SUMIFS(INDIRECT($F$1&amp;$F211&amp;":"&amp;$F211),INDIRECT($F$1&amp;dbP!$D$2&amp;":"&amp;dbP!$D$2),"&gt;="&amp;AU$6,INDIRECT($F$1&amp;dbP!$D$2&amp;":"&amp;dbP!$D$2),"&lt;="&amp;AU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V211" s="1">
        <f ca="1">SUMIFS(INDIRECT($F$1&amp;$F211&amp;":"&amp;$F211),INDIRECT($F$1&amp;dbP!$D$2&amp;":"&amp;dbP!$D$2),"&gt;="&amp;AV$6,INDIRECT($F$1&amp;dbP!$D$2&amp;":"&amp;dbP!$D$2),"&lt;="&amp;AV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W211" s="1">
        <f ca="1">SUMIFS(INDIRECT($F$1&amp;$F211&amp;":"&amp;$F211),INDIRECT($F$1&amp;dbP!$D$2&amp;":"&amp;dbP!$D$2),"&gt;="&amp;AW$6,INDIRECT($F$1&amp;dbP!$D$2&amp;":"&amp;dbP!$D$2),"&lt;="&amp;AW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X211" s="1">
        <f ca="1">SUMIFS(INDIRECT($F$1&amp;$F211&amp;":"&amp;$F211),INDIRECT($F$1&amp;dbP!$D$2&amp;":"&amp;dbP!$D$2),"&gt;="&amp;AX$6,INDIRECT($F$1&amp;dbP!$D$2&amp;":"&amp;dbP!$D$2),"&lt;="&amp;AX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Y211" s="1">
        <f ca="1">SUMIFS(INDIRECT($F$1&amp;$F211&amp;":"&amp;$F211),INDIRECT($F$1&amp;dbP!$D$2&amp;":"&amp;dbP!$D$2),"&gt;="&amp;AY$6,INDIRECT($F$1&amp;dbP!$D$2&amp;":"&amp;dbP!$D$2),"&lt;="&amp;AY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Z211" s="1">
        <f ca="1">SUMIFS(INDIRECT($F$1&amp;$F211&amp;":"&amp;$F211),INDIRECT($F$1&amp;dbP!$D$2&amp;":"&amp;dbP!$D$2),"&gt;="&amp;AZ$6,INDIRECT($F$1&amp;dbP!$D$2&amp;":"&amp;dbP!$D$2),"&lt;="&amp;AZ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BA211" s="1">
        <f ca="1">SUMIFS(INDIRECT($F$1&amp;$F211&amp;":"&amp;$F211),INDIRECT($F$1&amp;dbP!$D$2&amp;":"&amp;dbP!$D$2),"&gt;="&amp;BA$6,INDIRECT($F$1&amp;dbP!$D$2&amp;":"&amp;dbP!$D$2),"&lt;="&amp;BA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BB211" s="1">
        <f ca="1">SUMIFS(INDIRECT($F$1&amp;$F211&amp;":"&amp;$F211),INDIRECT($F$1&amp;dbP!$D$2&amp;":"&amp;dbP!$D$2),"&gt;="&amp;BB$6,INDIRECT($F$1&amp;dbP!$D$2&amp;":"&amp;dbP!$D$2),"&lt;="&amp;BB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BC211" s="1">
        <f ca="1">SUMIFS(INDIRECT($F$1&amp;$F211&amp;":"&amp;$F211),INDIRECT($F$1&amp;dbP!$D$2&amp;":"&amp;dbP!$D$2),"&gt;="&amp;BC$6,INDIRECT($F$1&amp;dbP!$D$2&amp;":"&amp;dbP!$D$2),"&lt;="&amp;BC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BD211" s="1">
        <f ca="1">SUMIFS(INDIRECT($F$1&amp;$F211&amp;":"&amp;$F211),INDIRECT($F$1&amp;dbP!$D$2&amp;":"&amp;dbP!$D$2),"&gt;="&amp;BD$6,INDIRECT($F$1&amp;dbP!$D$2&amp;":"&amp;dbP!$D$2),"&lt;="&amp;BD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BE211" s="1">
        <f ca="1">SUMIFS(INDIRECT($F$1&amp;$F211&amp;":"&amp;$F211),INDIRECT($F$1&amp;dbP!$D$2&amp;":"&amp;dbP!$D$2),"&gt;="&amp;BE$6,INDIRECT($F$1&amp;dbP!$D$2&amp;":"&amp;dbP!$D$2),"&lt;="&amp;BE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</row>
    <row r="212" spans="2:57" x14ac:dyDescent="0.3">
      <c r="B212" s="1">
        <f>MAX(B$120:B211)+1</f>
        <v>95</v>
      </c>
      <c r="D212" s="1">
        <f ca="1">INDIRECT($B$1&amp;Items!T$2&amp;$B212)</f>
        <v>0</v>
      </c>
      <c r="F212" s="1" t="str">
        <f ca="1">INDIRECT($B$1&amp;Items!P$2&amp;$B212)</f>
        <v>AA</v>
      </c>
      <c r="H212" s="13" t="str">
        <f ca="1">INDIRECT($B$1&amp;Items!M$2&amp;$B212)</f>
        <v>Оплата операционных расходов</v>
      </c>
      <c r="I212" s="13" t="str">
        <f ca="1">IF(INDIRECT($B$1&amp;Items!N$2&amp;$B212)="",H212,INDIRECT($B$1&amp;Items!N$2&amp;$B212))</f>
        <v>Оплата операционных расходов - блок-2</v>
      </c>
      <c r="J212" s="1" t="str">
        <f ca="1">IF(INDIRECT($B$1&amp;Items!O$2&amp;$B212)="",IF(H212&lt;&gt;I212,"  "&amp;I212,I212),"    "&amp;INDIRECT($B$1&amp;Items!O$2&amp;$B212))</f>
        <v xml:space="preserve">  Оплата операционных расходов - блок-2</v>
      </c>
      <c r="S212" s="1">
        <f ca="1">SUM($U212:INDIRECT(ADDRESS(ROW(),SUMIFS($1:$1,$5:$5,MAX($5:$5)))))</f>
        <v>89506.676999999996</v>
      </c>
      <c r="V212" s="1">
        <f ca="1">SUMIFS(INDIRECT($F$1&amp;$F212&amp;":"&amp;$F212),INDIRECT($F$1&amp;dbP!$D$2&amp;":"&amp;dbP!$D$2),"&gt;="&amp;V$6,INDIRECT($F$1&amp;dbP!$D$2&amp;":"&amp;dbP!$D$2),"&lt;="&amp;V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47776.677000000003</v>
      </c>
      <c r="W212" s="1">
        <f ca="1">SUMIFS(INDIRECT($F$1&amp;$F212&amp;":"&amp;$F212),INDIRECT($F$1&amp;dbP!$D$2&amp;":"&amp;dbP!$D$2),"&gt;="&amp;W$6,INDIRECT($F$1&amp;dbP!$D$2&amp;":"&amp;dbP!$D$2),"&lt;="&amp;W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X212" s="1">
        <f ca="1">SUMIFS(INDIRECT($F$1&amp;$F212&amp;":"&amp;$F212),INDIRECT($F$1&amp;dbP!$D$2&amp;":"&amp;dbP!$D$2),"&gt;="&amp;X$6,INDIRECT($F$1&amp;dbP!$D$2&amp;":"&amp;dbP!$D$2),"&lt;="&amp;X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Y212" s="1">
        <f ca="1">SUMIFS(INDIRECT($F$1&amp;$F212&amp;":"&amp;$F212),INDIRECT($F$1&amp;dbP!$D$2&amp;":"&amp;dbP!$D$2),"&gt;="&amp;Y$6,INDIRECT($F$1&amp;dbP!$D$2&amp;":"&amp;dbP!$D$2),"&lt;="&amp;Y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Z212" s="1">
        <f ca="1">SUMIFS(INDIRECT($F$1&amp;$F212&amp;":"&amp;$F212),INDIRECT($F$1&amp;dbP!$D$2&amp;":"&amp;dbP!$D$2),"&gt;="&amp;Z$6,INDIRECT($F$1&amp;dbP!$D$2&amp;":"&amp;dbP!$D$2),"&lt;="&amp;Z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41730</v>
      </c>
      <c r="AA212" s="1">
        <f ca="1">SUMIFS(INDIRECT($F$1&amp;$F212&amp;":"&amp;$F212),INDIRECT($F$1&amp;dbP!$D$2&amp;":"&amp;dbP!$D$2),"&gt;="&amp;AA$6,INDIRECT($F$1&amp;dbP!$D$2&amp;":"&amp;dbP!$D$2),"&lt;="&amp;AA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B212" s="1">
        <f ca="1">SUMIFS(INDIRECT($F$1&amp;$F212&amp;":"&amp;$F212),INDIRECT($F$1&amp;dbP!$D$2&amp;":"&amp;dbP!$D$2),"&gt;="&amp;AB$6,INDIRECT($F$1&amp;dbP!$D$2&amp;":"&amp;dbP!$D$2),"&lt;="&amp;AB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C212" s="1">
        <f ca="1">SUMIFS(INDIRECT($F$1&amp;$F212&amp;":"&amp;$F212),INDIRECT($F$1&amp;dbP!$D$2&amp;":"&amp;dbP!$D$2),"&gt;="&amp;AC$6,INDIRECT($F$1&amp;dbP!$D$2&amp;":"&amp;dbP!$D$2),"&lt;="&amp;AC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D212" s="1">
        <f ca="1">SUMIFS(INDIRECT($F$1&amp;$F212&amp;":"&amp;$F212),INDIRECT($F$1&amp;dbP!$D$2&amp;":"&amp;dbP!$D$2),"&gt;="&amp;AD$6,INDIRECT($F$1&amp;dbP!$D$2&amp;":"&amp;dbP!$D$2),"&lt;="&amp;AD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E212" s="1">
        <f ca="1">SUMIFS(INDIRECT($F$1&amp;$F212&amp;":"&amp;$F212),INDIRECT($F$1&amp;dbP!$D$2&amp;":"&amp;dbP!$D$2),"&gt;="&amp;AE$6,INDIRECT($F$1&amp;dbP!$D$2&amp;":"&amp;dbP!$D$2),"&lt;="&amp;AE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F212" s="1">
        <f ca="1">SUMIFS(INDIRECT($F$1&amp;$F212&amp;":"&amp;$F212),INDIRECT($F$1&amp;dbP!$D$2&amp;":"&amp;dbP!$D$2),"&gt;="&amp;AF$6,INDIRECT($F$1&amp;dbP!$D$2&amp;":"&amp;dbP!$D$2),"&lt;="&amp;AF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G212" s="1">
        <f ca="1">SUMIFS(INDIRECT($F$1&amp;$F212&amp;":"&amp;$F212),INDIRECT($F$1&amp;dbP!$D$2&amp;":"&amp;dbP!$D$2),"&gt;="&amp;AG$6,INDIRECT($F$1&amp;dbP!$D$2&amp;":"&amp;dbP!$D$2),"&lt;="&amp;AG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H212" s="1">
        <f ca="1">SUMIFS(INDIRECT($F$1&amp;$F212&amp;":"&amp;$F212),INDIRECT($F$1&amp;dbP!$D$2&amp;":"&amp;dbP!$D$2),"&gt;="&amp;AH$6,INDIRECT($F$1&amp;dbP!$D$2&amp;":"&amp;dbP!$D$2),"&lt;="&amp;AH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I212" s="1">
        <f ca="1">SUMIFS(INDIRECT($F$1&amp;$F212&amp;":"&amp;$F212),INDIRECT($F$1&amp;dbP!$D$2&amp;":"&amp;dbP!$D$2),"&gt;="&amp;AI$6,INDIRECT($F$1&amp;dbP!$D$2&amp;":"&amp;dbP!$D$2),"&lt;="&amp;AI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J212" s="1">
        <f ca="1">SUMIFS(INDIRECT($F$1&amp;$F212&amp;":"&amp;$F212),INDIRECT($F$1&amp;dbP!$D$2&amp;":"&amp;dbP!$D$2),"&gt;="&amp;AJ$6,INDIRECT($F$1&amp;dbP!$D$2&amp;":"&amp;dbP!$D$2),"&lt;="&amp;AJ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K212" s="1">
        <f ca="1">SUMIFS(INDIRECT($F$1&amp;$F212&amp;":"&amp;$F212),INDIRECT($F$1&amp;dbP!$D$2&amp;":"&amp;dbP!$D$2),"&gt;="&amp;AK$6,INDIRECT($F$1&amp;dbP!$D$2&amp;":"&amp;dbP!$D$2),"&lt;="&amp;AK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L212" s="1">
        <f ca="1">SUMIFS(INDIRECT($F$1&amp;$F212&amp;":"&amp;$F212),INDIRECT($F$1&amp;dbP!$D$2&amp;":"&amp;dbP!$D$2),"&gt;="&amp;AL$6,INDIRECT($F$1&amp;dbP!$D$2&amp;":"&amp;dbP!$D$2),"&lt;="&amp;AL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M212" s="1">
        <f ca="1">SUMIFS(INDIRECT($F$1&amp;$F212&amp;":"&amp;$F212),INDIRECT($F$1&amp;dbP!$D$2&amp;":"&amp;dbP!$D$2),"&gt;="&amp;AM$6,INDIRECT($F$1&amp;dbP!$D$2&amp;":"&amp;dbP!$D$2),"&lt;="&amp;AM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N212" s="1">
        <f ca="1">SUMIFS(INDIRECT($F$1&amp;$F212&amp;":"&amp;$F212),INDIRECT($F$1&amp;dbP!$D$2&amp;":"&amp;dbP!$D$2),"&gt;="&amp;AN$6,INDIRECT($F$1&amp;dbP!$D$2&amp;":"&amp;dbP!$D$2),"&lt;="&amp;AN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O212" s="1">
        <f ca="1">SUMIFS(INDIRECT($F$1&amp;$F212&amp;":"&amp;$F212),INDIRECT($F$1&amp;dbP!$D$2&amp;":"&amp;dbP!$D$2),"&gt;="&amp;AO$6,INDIRECT($F$1&amp;dbP!$D$2&amp;":"&amp;dbP!$D$2),"&lt;="&amp;AO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P212" s="1">
        <f ca="1">SUMIFS(INDIRECT($F$1&amp;$F212&amp;":"&amp;$F212),INDIRECT($F$1&amp;dbP!$D$2&amp;":"&amp;dbP!$D$2),"&gt;="&amp;AP$6,INDIRECT($F$1&amp;dbP!$D$2&amp;":"&amp;dbP!$D$2),"&lt;="&amp;AP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Q212" s="1">
        <f ca="1">SUMIFS(INDIRECT($F$1&amp;$F212&amp;":"&amp;$F212),INDIRECT($F$1&amp;dbP!$D$2&amp;":"&amp;dbP!$D$2),"&gt;="&amp;AQ$6,INDIRECT($F$1&amp;dbP!$D$2&amp;":"&amp;dbP!$D$2),"&lt;="&amp;AQ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R212" s="1">
        <f ca="1">SUMIFS(INDIRECT($F$1&amp;$F212&amp;":"&amp;$F212),INDIRECT($F$1&amp;dbP!$D$2&amp;":"&amp;dbP!$D$2),"&gt;="&amp;AR$6,INDIRECT($F$1&amp;dbP!$D$2&amp;":"&amp;dbP!$D$2),"&lt;="&amp;AR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S212" s="1">
        <f ca="1">SUMIFS(INDIRECT($F$1&amp;$F212&amp;":"&amp;$F212),INDIRECT($F$1&amp;dbP!$D$2&amp;":"&amp;dbP!$D$2),"&gt;="&amp;AS$6,INDIRECT($F$1&amp;dbP!$D$2&amp;":"&amp;dbP!$D$2),"&lt;="&amp;AS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T212" s="1">
        <f ca="1">SUMIFS(INDIRECT($F$1&amp;$F212&amp;":"&amp;$F212),INDIRECT($F$1&amp;dbP!$D$2&amp;":"&amp;dbP!$D$2),"&gt;="&amp;AT$6,INDIRECT($F$1&amp;dbP!$D$2&amp;":"&amp;dbP!$D$2),"&lt;="&amp;AT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U212" s="1">
        <f ca="1">SUMIFS(INDIRECT($F$1&amp;$F212&amp;":"&amp;$F212),INDIRECT($F$1&amp;dbP!$D$2&amp;":"&amp;dbP!$D$2),"&gt;="&amp;AU$6,INDIRECT($F$1&amp;dbP!$D$2&amp;":"&amp;dbP!$D$2),"&lt;="&amp;AU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V212" s="1">
        <f ca="1">SUMIFS(INDIRECT($F$1&amp;$F212&amp;":"&amp;$F212),INDIRECT($F$1&amp;dbP!$D$2&amp;":"&amp;dbP!$D$2),"&gt;="&amp;AV$6,INDIRECT($F$1&amp;dbP!$D$2&amp;":"&amp;dbP!$D$2),"&lt;="&amp;AV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W212" s="1">
        <f ca="1">SUMIFS(INDIRECT($F$1&amp;$F212&amp;":"&amp;$F212),INDIRECT($F$1&amp;dbP!$D$2&amp;":"&amp;dbP!$D$2),"&gt;="&amp;AW$6,INDIRECT($F$1&amp;dbP!$D$2&amp;":"&amp;dbP!$D$2),"&lt;="&amp;AW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X212" s="1">
        <f ca="1">SUMIFS(INDIRECT($F$1&amp;$F212&amp;":"&amp;$F212),INDIRECT($F$1&amp;dbP!$D$2&amp;":"&amp;dbP!$D$2),"&gt;="&amp;AX$6,INDIRECT($F$1&amp;dbP!$D$2&amp;":"&amp;dbP!$D$2),"&lt;="&amp;AX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Y212" s="1">
        <f ca="1">SUMIFS(INDIRECT($F$1&amp;$F212&amp;":"&amp;$F212),INDIRECT($F$1&amp;dbP!$D$2&amp;":"&amp;dbP!$D$2),"&gt;="&amp;AY$6,INDIRECT($F$1&amp;dbP!$D$2&amp;":"&amp;dbP!$D$2),"&lt;="&amp;AY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Z212" s="1">
        <f ca="1">SUMIFS(INDIRECT($F$1&amp;$F212&amp;":"&amp;$F212),INDIRECT($F$1&amp;dbP!$D$2&amp;":"&amp;dbP!$D$2),"&gt;="&amp;AZ$6,INDIRECT($F$1&amp;dbP!$D$2&amp;":"&amp;dbP!$D$2),"&lt;="&amp;AZ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BA212" s="1">
        <f ca="1">SUMIFS(INDIRECT($F$1&amp;$F212&amp;":"&amp;$F212),INDIRECT($F$1&amp;dbP!$D$2&amp;":"&amp;dbP!$D$2),"&gt;="&amp;BA$6,INDIRECT($F$1&amp;dbP!$D$2&amp;":"&amp;dbP!$D$2),"&lt;="&amp;BA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BB212" s="1">
        <f ca="1">SUMIFS(INDIRECT($F$1&amp;$F212&amp;":"&amp;$F212),INDIRECT($F$1&amp;dbP!$D$2&amp;":"&amp;dbP!$D$2),"&gt;="&amp;BB$6,INDIRECT($F$1&amp;dbP!$D$2&amp;":"&amp;dbP!$D$2),"&lt;="&amp;BB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BC212" s="1">
        <f ca="1">SUMIFS(INDIRECT($F$1&amp;$F212&amp;":"&amp;$F212),INDIRECT($F$1&amp;dbP!$D$2&amp;":"&amp;dbP!$D$2),"&gt;="&amp;BC$6,INDIRECT($F$1&amp;dbP!$D$2&amp;":"&amp;dbP!$D$2),"&lt;="&amp;BC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BD212" s="1">
        <f ca="1">SUMIFS(INDIRECT($F$1&amp;$F212&amp;":"&amp;$F212),INDIRECT($F$1&amp;dbP!$D$2&amp;":"&amp;dbP!$D$2),"&gt;="&amp;BD$6,INDIRECT($F$1&amp;dbP!$D$2&amp;":"&amp;dbP!$D$2),"&lt;="&amp;BD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BE212" s="1">
        <f ca="1">SUMIFS(INDIRECT($F$1&amp;$F212&amp;":"&amp;$F212),INDIRECT($F$1&amp;dbP!$D$2&amp;":"&amp;dbP!$D$2),"&gt;="&amp;BE$6,INDIRECT($F$1&amp;dbP!$D$2&amp;":"&amp;dbP!$D$2),"&lt;="&amp;BE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</row>
    <row r="213" spans="2:57" x14ac:dyDescent="0.3">
      <c r="B213" s="1">
        <f>MAX(B$120:B212)+1</f>
        <v>96</v>
      </c>
      <c r="D213" s="1" t="str">
        <f ca="1">INDIRECT($B$1&amp;Items!T$2&amp;$B213)</f>
        <v>CF(-)</v>
      </c>
      <c r="F213" s="1" t="str">
        <f ca="1">INDIRECT($B$1&amp;Items!P$2&amp;$B213)</f>
        <v>AA</v>
      </c>
      <c r="H213" s="13" t="str">
        <f ca="1">INDIRECT($B$1&amp;Items!M$2&amp;$B213)</f>
        <v>Оплата операционных расходов</v>
      </c>
      <c r="I213" s="13" t="str">
        <f ca="1">IF(INDIRECT($B$1&amp;Items!N$2&amp;$B213)="",H213,INDIRECT($B$1&amp;Items!N$2&amp;$B213))</f>
        <v>Оплата операционных расходов - блок-2</v>
      </c>
      <c r="J213" s="1" t="str">
        <f ca="1">IF(INDIRECT($B$1&amp;Items!O$2&amp;$B213)="",IF(H213&lt;&gt;I213,"  "&amp;I213,I213),"    "&amp;INDIRECT($B$1&amp;Items!O$2&amp;$B213))</f>
        <v xml:space="preserve">    Операционные расходы - 2-1</v>
      </c>
      <c r="S213" s="1">
        <f ca="1">SUM($U213:INDIRECT(ADDRESS(ROW(),SUMIFS($1:$1,$5:$5,MAX($5:$5)))))</f>
        <v>0</v>
      </c>
      <c r="V213" s="1">
        <f ca="1">SUMIFS(INDIRECT($F$1&amp;$F213&amp;":"&amp;$F213),INDIRECT($F$1&amp;dbP!$D$2&amp;":"&amp;dbP!$D$2),"&gt;="&amp;V$6,INDIRECT($F$1&amp;dbP!$D$2&amp;":"&amp;dbP!$D$2),"&lt;="&amp;V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W213" s="1">
        <f ca="1">SUMIFS(INDIRECT($F$1&amp;$F213&amp;":"&amp;$F213),INDIRECT($F$1&amp;dbP!$D$2&amp;":"&amp;dbP!$D$2),"&gt;="&amp;W$6,INDIRECT($F$1&amp;dbP!$D$2&amp;":"&amp;dbP!$D$2),"&lt;="&amp;W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X213" s="1">
        <f ca="1">SUMIFS(INDIRECT($F$1&amp;$F213&amp;":"&amp;$F213),INDIRECT($F$1&amp;dbP!$D$2&amp;":"&amp;dbP!$D$2),"&gt;="&amp;X$6,INDIRECT($F$1&amp;dbP!$D$2&amp;":"&amp;dbP!$D$2),"&lt;="&amp;X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Y213" s="1">
        <f ca="1">SUMIFS(INDIRECT($F$1&amp;$F213&amp;":"&amp;$F213),INDIRECT($F$1&amp;dbP!$D$2&amp;":"&amp;dbP!$D$2),"&gt;="&amp;Y$6,INDIRECT($F$1&amp;dbP!$D$2&amp;":"&amp;dbP!$D$2),"&lt;="&amp;Y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Z213" s="1">
        <f ca="1">SUMIFS(INDIRECT($F$1&amp;$F213&amp;":"&amp;$F213),INDIRECT($F$1&amp;dbP!$D$2&amp;":"&amp;dbP!$D$2),"&gt;="&amp;Z$6,INDIRECT($F$1&amp;dbP!$D$2&amp;":"&amp;dbP!$D$2),"&lt;="&amp;Z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A213" s="1">
        <f ca="1">SUMIFS(INDIRECT($F$1&amp;$F213&amp;":"&amp;$F213),INDIRECT($F$1&amp;dbP!$D$2&amp;":"&amp;dbP!$D$2),"&gt;="&amp;AA$6,INDIRECT($F$1&amp;dbP!$D$2&amp;":"&amp;dbP!$D$2),"&lt;="&amp;AA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B213" s="1">
        <f ca="1">SUMIFS(INDIRECT($F$1&amp;$F213&amp;":"&amp;$F213),INDIRECT($F$1&amp;dbP!$D$2&amp;":"&amp;dbP!$D$2),"&gt;="&amp;AB$6,INDIRECT($F$1&amp;dbP!$D$2&amp;":"&amp;dbP!$D$2),"&lt;="&amp;AB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C213" s="1">
        <f ca="1">SUMIFS(INDIRECT($F$1&amp;$F213&amp;":"&amp;$F213),INDIRECT($F$1&amp;dbP!$D$2&amp;":"&amp;dbP!$D$2),"&gt;="&amp;AC$6,INDIRECT($F$1&amp;dbP!$D$2&amp;":"&amp;dbP!$D$2),"&lt;="&amp;AC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D213" s="1">
        <f ca="1">SUMIFS(INDIRECT($F$1&amp;$F213&amp;":"&amp;$F213),INDIRECT($F$1&amp;dbP!$D$2&amp;":"&amp;dbP!$D$2),"&gt;="&amp;AD$6,INDIRECT($F$1&amp;dbP!$D$2&amp;":"&amp;dbP!$D$2),"&lt;="&amp;AD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E213" s="1">
        <f ca="1">SUMIFS(INDIRECT($F$1&amp;$F213&amp;":"&amp;$F213),INDIRECT($F$1&amp;dbP!$D$2&amp;":"&amp;dbP!$D$2),"&gt;="&amp;AE$6,INDIRECT($F$1&amp;dbP!$D$2&amp;":"&amp;dbP!$D$2),"&lt;="&amp;AE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F213" s="1">
        <f ca="1">SUMIFS(INDIRECT($F$1&amp;$F213&amp;":"&amp;$F213),INDIRECT($F$1&amp;dbP!$D$2&amp;":"&amp;dbP!$D$2),"&gt;="&amp;AF$6,INDIRECT($F$1&amp;dbP!$D$2&amp;":"&amp;dbP!$D$2),"&lt;="&amp;AF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G213" s="1">
        <f ca="1">SUMIFS(INDIRECT($F$1&amp;$F213&amp;":"&amp;$F213),INDIRECT($F$1&amp;dbP!$D$2&amp;":"&amp;dbP!$D$2),"&gt;="&amp;AG$6,INDIRECT($F$1&amp;dbP!$D$2&amp;":"&amp;dbP!$D$2),"&lt;="&amp;AG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H213" s="1">
        <f ca="1">SUMIFS(INDIRECT($F$1&amp;$F213&amp;":"&amp;$F213),INDIRECT($F$1&amp;dbP!$D$2&amp;":"&amp;dbP!$D$2),"&gt;="&amp;AH$6,INDIRECT($F$1&amp;dbP!$D$2&amp;":"&amp;dbP!$D$2),"&lt;="&amp;AH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I213" s="1">
        <f ca="1">SUMIFS(INDIRECT($F$1&amp;$F213&amp;":"&amp;$F213),INDIRECT($F$1&amp;dbP!$D$2&amp;":"&amp;dbP!$D$2),"&gt;="&amp;AI$6,INDIRECT($F$1&amp;dbP!$D$2&amp;":"&amp;dbP!$D$2),"&lt;="&amp;AI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J213" s="1">
        <f ca="1">SUMIFS(INDIRECT($F$1&amp;$F213&amp;":"&amp;$F213),INDIRECT($F$1&amp;dbP!$D$2&amp;":"&amp;dbP!$D$2),"&gt;="&amp;AJ$6,INDIRECT($F$1&amp;dbP!$D$2&amp;":"&amp;dbP!$D$2),"&lt;="&amp;AJ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K213" s="1">
        <f ca="1">SUMIFS(INDIRECT($F$1&amp;$F213&amp;":"&amp;$F213),INDIRECT($F$1&amp;dbP!$D$2&amp;":"&amp;dbP!$D$2),"&gt;="&amp;AK$6,INDIRECT($F$1&amp;dbP!$D$2&amp;":"&amp;dbP!$D$2),"&lt;="&amp;AK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L213" s="1">
        <f ca="1">SUMIFS(INDIRECT($F$1&amp;$F213&amp;":"&amp;$F213),INDIRECT($F$1&amp;dbP!$D$2&amp;":"&amp;dbP!$D$2),"&gt;="&amp;AL$6,INDIRECT($F$1&amp;dbP!$D$2&amp;":"&amp;dbP!$D$2),"&lt;="&amp;AL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M213" s="1">
        <f ca="1">SUMIFS(INDIRECT($F$1&amp;$F213&amp;":"&amp;$F213),INDIRECT($F$1&amp;dbP!$D$2&amp;":"&amp;dbP!$D$2),"&gt;="&amp;AM$6,INDIRECT($F$1&amp;dbP!$D$2&amp;":"&amp;dbP!$D$2),"&lt;="&amp;AM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N213" s="1">
        <f ca="1">SUMIFS(INDIRECT($F$1&amp;$F213&amp;":"&amp;$F213),INDIRECT($F$1&amp;dbP!$D$2&amp;":"&amp;dbP!$D$2),"&gt;="&amp;AN$6,INDIRECT($F$1&amp;dbP!$D$2&amp;":"&amp;dbP!$D$2),"&lt;="&amp;AN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O213" s="1">
        <f ca="1">SUMIFS(INDIRECT($F$1&amp;$F213&amp;":"&amp;$F213),INDIRECT($F$1&amp;dbP!$D$2&amp;":"&amp;dbP!$D$2),"&gt;="&amp;AO$6,INDIRECT($F$1&amp;dbP!$D$2&amp;":"&amp;dbP!$D$2),"&lt;="&amp;AO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P213" s="1">
        <f ca="1">SUMIFS(INDIRECT($F$1&amp;$F213&amp;":"&amp;$F213),INDIRECT($F$1&amp;dbP!$D$2&amp;":"&amp;dbP!$D$2),"&gt;="&amp;AP$6,INDIRECT($F$1&amp;dbP!$D$2&amp;":"&amp;dbP!$D$2),"&lt;="&amp;AP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Q213" s="1">
        <f ca="1">SUMIFS(INDIRECT($F$1&amp;$F213&amp;":"&amp;$F213),INDIRECT($F$1&amp;dbP!$D$2&amp;":"&amp;dbP!$D$2),"&gt;="&amp;AQ$6,INDIRECT($F$1&amp;dbP!$D$2&amp;":"&amp;dbP!$D$2),"&lt;="&amp;AQ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R213" s="1">
        <f ca="1">SUMIFS(INDIRECT($F$1&amp;$F213&amp;":"&amp;$F213),INDIRECT($F$1&amp;dbP!$D$2&amp;":"&amp;dbP!$D$2),"&gt;="&amp;AR$6,INDIRECT($F$1&amp;dbP!$D$2&amp;":"&amp;dbP!$D$2),"&lt;="&amp;AR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S213" s="1">
        <f ca="1">SUMIFS(INDIRECT($F$1&amp;$F213&amp;":"&amp;$F213),INDIRECT($F$1&amp;dbP!$D$2&amp;":"&amp;dbP!$D$2),"&gt;="&amp;AS$6,INDIRECT($F$1&amp;dbP!$D$2&amp;":"&amp;dbP!$D$2),"&lt;="&amp;AS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T213" s="1">
        <f ca="1">SUMIFS(INDIRECT($F$1&amp;$F213&amp;":"&amp;$F213),INDIRECT($F$1&amp;dbP!$D$2&amp;":"&amp;dbP!$D$2),"&gt;="&amp;AT$6,INDIRECT($F$1&amp;dbP!$D$2&amp;":"&amp;dbP!$D$2),"&lt;="&amp;AT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U213" s="1">
        <f ca="1">SUMIFS(INDIRECT($F$1&amp;$F213&amp;":"&amp;$F213),INDIRECT($F$1&amp;dbP!$D$2&amp;":"&amp;dbP!$D$2),"&gt;="&amp;AU$6,INDIRECT($F$1&amp;dbP!$D$2&amp;":"&amp;dbP!$D$2),"&lt;="&amp;AU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V213" s="1">
        <f ca="1">SUMIFS(INDIRECT($F$1&amp;$F213&amp;":"&amp;$F213),INDIRECT($F$1&amp;dbP!$D$2&amp;":"&amp;dbP!$D$2),"&gt;="&amp;AV$6,INDIRECT($F$1&amp;dbP!$D$2&amp;":"&amp;dbP!$D$2),"&lt;="&amp;AV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W213" s="1">
        <f ca="1">SUMIFS(INDIRECT($F$1&amp;$F213&amp;":"&amp;$F213),INDIRECT($F$1&amp;dbP!$D$2&amp;":"&amp;dbP!$D$2),"&gt;="&amp;AW$6,INDIRECT($F$1&amp;dbP!$D$2&amp;":"&amp;dbP!$D$2),"&lt;="&amp;AW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X213" s="1">
        <f ca="1">SUMIFS(INDIRECT($F$1&amp;$F213&amp;":"&amp;$F213),INDIRECT($F$1&amp;dbP!$D$2&amp;":"&amp;dbP!$D$2),"&gt;="&amp;AX$6,INDIRECT($F$1&amp;dbP!$D$2&amp;":"&amp;dbP!$D$2),"&lt;="&amp;AX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Y213" s="1">
        <f ca="1">SUMIFS(INDIRECT($F$1&amp;$F213&amp;":"&amp;$F213),INDIRECT($F$1&amp;dbP!$D$2&amp;":"&amp;dbP!$D$2),"&gt;="&amp;AY$6,INDIRECT($F$1&amp;dbP!$D$2&amp;":"&amp;dbP!$D$2),"&lt;="&amp;AY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Z213" s="1">
        <f ca="1">SUMIFS(INDIRECT($F$1&amp;$F213&amp;":"&amp;$F213),INDIRECT($F$1&amp;dbP!$D$2&amp;":"&amp;dbP!$D$2),"&gt;="&amp;AZ$6,INDIRECT($F$1&amp;dbP!$D$2&amp;":"&amp;dbP!$D$2),"&lt;="&amp;AZ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BA213" s="1">
        <f ca="1">SUMIFS(INDIRECT($F$1&amp;$F213&amp;":"&amp;$F213),INDIRECT($F$1&amp;dbP!$D$2&amp;":"&amp;dbP!$D$2),"&gt;="&amp;BA$6,INDIRECT($F$1&amp;dbP!$D$2&amp;":"&amp;dbP!$D$2),"&lt;="&amp;BA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BB213" s="1">
        <f ca="1">SUMIFS(INDIRECT($F$1&amp;$F213&amp;":"&amp;$F213),INDIRECT($F$1&amp;dbP!$D$2&amp;":"&amp;dbP!$D$2),"&gt;="&amp;BB$6,INDIRECT($F$1&amp;dbP!$D$2&amp;":"&amp;dbP!$D$2),"&lt;="&amp;BB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BC213" s="1">
        <f ca="1">SUMIFS(INDIRECT($F$1&amp;$F213&amp;":"&amp;$F213),INDIRECT($F$1&amp;dbP!$D$2&amp;":"&amp;dbP!$D$2),"&gt;="&amp;BC$6,INDIRECT($F$1&amp;dbP!$D$2&amp;":"&amp;dbP!$D$2),"&lt;="&amp;BC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BD213" s="1">
        <f ca="1">SUMIFS(INDIRECT($F$1&amp;$F213&amp;":"&amp;$F213),INDIRECT($F$1&amp;dbP!$D$2&amp;":"&amp;dbP!$D$2),"&gt;="&amp;BD$6,INDIRECT($F$1&amp;dbP!$D$2&amp;":"&amp;dbP!$D$2),"&lt;="&amp;BD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BE213" s="1">
        <f ca="1">SUMIFS(INDIRECT($F$1&amp;$F213&amp;":"&amp;$F213),INDIRECT($F$1&amp;dbP!$D$2&amp;":"&amp;dbP!$D$2),"&gt;="&amp;BE$6,INDIRECT($F$1&amp;dbP!$D$2&amp;":"&amp;dbP!$D$2),"&lt;="&amp;BE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</row>
    <row r="214" spans="2:57" x14ac:dyDescent="0.3">
      <c r="B214" s="1">
        <f>MAX(B$120:B213)+1</f>
        <v>97</v>
      </c>
      <c r="D214" s="1" t="str">
        <f ca="1">INDIRECT($B$1&amp;Items!T$2&amp;$B214)</f>
        <v>CF(-)</v>
      </c>
      <c r="F214" s="1" t="str">
        <f ca="1">INDIRECT($B$1&amp;Items!P$2&amp;$B214)</f>
        <v>AA</v>
      </c>
      <c r="H214" s="13" t="str">
        <f ca="1">INDIRECT($B$1&amp;Items!M$2&amp;$B214)</f>
        <v>Оплата операционных расходов</v>
      </c>
      <c r="I214" s="13" t="str">
        <f ca="1">IF(INDIRECT($B$1&amp;Items!N$2&amp;$B214)="",H214,INDIRECT($B$1&amp;Items!N$2&amp;$B214))</f>
        <v>Оплата операционных расходов - блок-2</v>
      </c>
      <c r="J214" s="1" t="str">
        <f ca="1">IF(INDIRECT($B$1&amp;Items!O$2&amp;$B214)="",IF(H214&lt;&gt;I214,"  "&amp;I214,I214),"    "&amp;INDIRECT($B$1&amp;Items!O$2&amp;$B214))</f>
        <v xml:space="preserve">    Операционные расходы - 2-2</v>
      </c>
      <c r="S214" s="1">
        <f ca="1">SUM($U214:INDIRECT(ADDRESS(ROW(),SUMIFS($1:$1,$5:$5,MAX($5:$5)))))</f>
        <v>0</v>
      </c>
      <c r="V214" s="1">
        <f ca="1">SUMIFS(INDIRECT($F$1&amp;$F214&amp;":"&amp;$F214),INDIRECT($F$1&amp;dbP!$D$2&amp;":"&amp;dbP!$D$2),"&gt;="&amp;V$6,INDIRECT($F$1&amp;dbP!$D$2&amp;":"&amp;dbP!$D$2),"&lt;="&amp;V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W214" s="1">
        <f ca="1">SUMIFS(INDIRECT($F$1&amp;$F214&amp;":"&amp;$F214),INDIRECT($F$1&amp;dbP!$D$2&amp;":"&amp;dbP!$D$2),"&gt;="&amp;W$6,INDIRECT($F$1&amp;dbP!$D$2&amp;":"&amp;dbP!$D$2),"&lt;="&amp;W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X214" s="1">
        <f ca="1">SUMIFS(INDIRECT($F$1&amp;$F214&amp;":"&amp;$F214),INDIRECT($F$1&amp;dbP!$D$2&amp;":"&amp;dbP!$D$2),"&gt;="&amp;X$6,INDIRECT($F$1&amp;dbP!$D$2&amp;":"&amp;dbP!$D$2),"&lt;="&amp;X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Y214" s="1">
        <f ca="1">SUMIFS(INDIRECT($F$1&amp;$F214&amp;":"&amp;$F214),INDIRECT($F$1&amp;dbP!$D$2&amp;":"&amp;dbP!$D$2),"&gt;="&amp;Y$6,INDIRECT($F$1&amp;dbP!$D$2&amp;":"&amp;dbP!$D$2),"&lt;="&amp;Y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Z214" s="1">
        <f ca="1">SUMIFS(INDIRECT($F$1&amp;$F214&amp;":"&amp;$F214),INDIRECT($F$1&amp;dbP!$D$2&amp;":"&amp;dbP!$D$2),"&gt;="&amp;Z$6,INDIRECT($F$1&amp;dbP!$D$2&amp;":"&amp;dbP!$D$2),"&lt;="&amp;Z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A214" s="1">
        <f ca="1">SUMIFS(INDIRECT($F$1&amp;$F214&amp;":"&amp;$F214),INDIRECT($F$1&amp;dbP!$D$2&amp;":"&amp;dbP!$D$2),"&gt;="&amp;AA$6,INDIRECT($F$1&amp;dbP!$D$2&amp;":"&amp;dbP!$D$2),"&lt;="&amp;AA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B214" s="1">
        <f ca="1">SUMIFS(INDIRECT($F$1&amp;$F214&amp;":"&amp;$F214),INDIRECT($F$1&amp;dbP!$D$2&amp;":"&amp;dbP!$D$2),"&gt;="&amp;AB$6,INDIRECT($F$1&amp;dbP!$D$2&amp;":"&amp;dbP!$D$2),"&lt;="&amp;AB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C214" s="1">
        <f ca="1">SUMIFS(INDIRECT($F$1&amp;$F214&amp;":"&amp;$F214),INDIRECT($F$1&amp;dbP!$D$2&amp;":"&amp;dbP!$D$2),"&gt;="&amp;AC$6,INDIRECT($F$1&amp;dbP!$D$2&amp;":"&amp;dbP!$D$2),"&lt;="&amp;AC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D214" s="1">
        <f ca="1">SUMIFS(INDIRECT($F$1&amp;$F214&amp;":"&amp;$F214),INDIRECT($F$1&amp;dbP!$D$2&amp;":"&amp;dbP!$D$2),"&gt;="&amp;AD$6,INDIRECT($F$1&amp;dbP!$D$2&amp;":"&amp;dbP!$D$2),"&lt;="&amp;AD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E214" s="1">
        <f ca="1">SUMIFS(INDIRECT($F$1&amp;$F214&amp;":"&amp;$F214),INDIRECT($F$1&amp;dbP!$D$2&amp;":"&amp;dbP!$D$2),"&gt;="&amp;AE$6,INDIRECT($F$1&amp;dbP!$D$2&amp;":"&amp;dbP!$D$2),"&lt;="&amp;AE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F214" s="1">
        <f ca="1">SUMIFS(INDIRECT($F$1&amp;$F214&amp;":"&amp;$F214),INDIRECT($F$1&amp;dbP!$D$2&amp;":"&amp;dbP!$D$2),"&gt;="&amp;AF$6,INDIRECT($F$1&amp;dbP!$D$2&amp;":"&amp;dbP!$D$2),"&lt;="&amp;AF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G214" s="1">
        <f ca="1">SUMIFS(INDIRECT($F$1&amp;$F214&amp;":"&amp;$F214),INDIRECT($F$1&amp;dbP!$D$2&amp;":"&amp;dbP!$D$2),"&gt;="&amp;AG$6,INDIRECT($F$1&amp;dbP!$D$2&amp;":"&amp;dbP!$D$2),"&lt;="&amp;AG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H214" s="1">
        <f ca="1">SUMIFS(INDIRECT($F$1&amp;$F214&amp;":"&amp;$F214),INDIRECT($F$1&amp;dbP!$D$2&amp;":"&amp;dbP!$D$2),"&gt;="&amp;AH$6,INDIRECT($F$1&amp;dbP!$D$2&amp;":"&amp;dbP!$D$2),"&lt;="&amp;AH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I214" s="1">
        <f ca="1">SUMIFS(INDIRECT($F$1&amp;$F214&amp;":"&amp;$F214),INDIRECT($F$1&amp;dbP!$D$2&amp;":"&amp;dbP!$D$2),"&gt;="&amp;AI$6,INDIRECT($F$1&amp;dbP!$D$2&amp;":"&amp;dbP!$D$2),"&lt;="&amp;AI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J214" s="1">
        <f ca="1">SUMIFS(INDIRECT($F$1&amp;$F214&amp;":"&amp;$F214),INDIRECT($F$1&amp;dbP!$D$2&amp;":"&amp;dbP!$D$2),"&gt;="&amp;AJ$6,INDIRECT($F$1&amp;dbP!$D$2&amp;":"&amp;dbP!$D$2),"&lt;="&amp;AJ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K214" s="1">
        <f ca="1">SUMIFS(INDIRECT($F$1&amp;$F214&amp;":"&amp;$F214),INDIRECT($F$1&amp;dbP!$D$2&amp;":"&amp;dbP!$D$2),"&gt;="&amp;AK$6,INDIRECT($F$1&amp;dbP!$D$2&amp;":"&amp;dbP!$D$2),"&lt;="&amp;AK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L214" s="1">
        <f ca="1">SUMIFS(INDIRECT($F$1&amp;$F214&amp;":"&amp;$F214),INDIRECT($F$1&amp;dbP!$D$2&amp;":"&amp;dbP!$D$2),"&gt;="&amp;AL$6,INDIRECT($F$1&amp;dbP!$D$2&amp;":"&amp;dbP!$D$2),"&lt;="&amp;AL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M214" s="1">
        <f ca="1">SUMIFS(INDIRECT($F$1&amp;$F214&amp;":"&amp;$F214),INDIRECT($F$1&amp;dbP!$D$2&amp;":"&amp;dbP!$D$2),"&gt;="&amp;AM$6,INDIRECT($F$1&amp;dbP!$D$2&amp;":"&amp;dbP!$D$2),"&lt;="&amp;AM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N214" s="1">
        <f ca="1">SUMIFS(INDIRECT($F$1&amp;$F214&amp;":"&amp;$F214),INDIRECT($F$1&amp;dbP!$D$2&amp;":"&amp;dbP!$D$2),"&gt;="&amp;AN$6,INDIRECT($F$1&amp;dbP!$D$2&amp;":"&amp;dbP!$D$2),"&lt;="&amp;AN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O214" s="1">
        <f ca="1">SUMIFS(INDIRECT($F$1&amp;$F214&amp;":"&amp;$F214),INDIRECT($F$1&amp;dbP!$D$2&amp;":"&amp;dbP!$D$2),"&gt;="&amp;AO$6,INDIRECT($F$1&amp;dbP!$D$2&amp;":"&amp;dbP!$D$2),"&lt;="&amp;AO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P214" s="1">
        <f ca="1">SUMIFS(INDIRECT($F$1&amp;$F214&amp;":"&amp;$F214),INDIRECT($F$1&amp;dbP!$D$2&amp;":"&amp;dbP!$D$2),"&gt;="&amp;AP$6,INDIRECT($F$1&amp;dbP!$D$2&amp;":"&amp;dbP!$D$2),"&lt;="&amp;AP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Q214" s="1">
        <f ca="1">SUMIFS(INDIRECT($F$1&amp;$F214&amp;":"&amp;$F214),INDIRECT($F$1&amp;dbP!$D$2&amp;":"&amp;dbP!$D$2),"&gt;="&amp;AQ$6,INDIRECT($F$1&amp;dbP!$D$2&amp;":"&amp;dbP!$D$2),"&lt;="&amp;AQ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R214" s="1">
        <f ca="1">SUMIFS(INDIRECT($F$1&amp;$F214&amp;":"&amp;$F214),INDIRECT($F$1&amp;dbP!$D$2&amp;":"&amp;dbP!$D$2),"&gt;="&amp;AR$6,INDIRECT($F$1&amp;dbP!$D$2&amp;":"&amp;dbP!$D$2),"&lt;="&amp;AR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S214" s="1">
        <f ca="1">SUMIFS(INDIRECT($F$1&amp;$F214&amp;":"&amp;$F214),INDIRECT($F$1&amp;dbP!$D$2&amp;":"&amp;dbP!$D$2),"&gt;="&amp;AS$6,INDIRECT($F$1&amp;dbP!$D$2&amp;":"&amp;dbP!$D$2),"&lt;="&amp;AS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T214" s="1">
        <f ca="1">SUMIFS(INDIRECT($F$1&amp;$F214&amp;":"&amp;$F214),INDIRECT($F$1&amp;dbP!$D$2&amp;":"&amp;dbP!$D$2),"&gt;="&amp;AT$6,INDIRECT($F$1&amp;dbP!$D$2&amp;":"&amp;dbP!$D$2),"&lt;="&amp;AT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U214" s="1">
        <f ca="1">SUMIFS(INDIRECT($F$1&amp;$F214&amp;":"&amp;$F214),INDIRECT($F$1&amp;dbP!$D$2&amp;":"&amp;dbP!$D$2),"&gt;="&amp;AU$6,INDIRECT($F$1&amp;dbP!$D$2&amp;":"&amp;dbP!$D$2),"&lt;="&amp;AU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V214" s="1">
        <f ca="1">SUMIFS(INDIRECT($F$1&amp;$F214&amp;":"&amp;$F214),INDIRECT($F$1&amp;dbP!$D$2&amp;":"&amp;dbP!$D$2),"&gt;="&amp;AV$6,INDIRECT($F$1&amp;dbP!$D$2&amp;":"&amp;dbP!$D$2),"&lt;="&amp;AV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W214" s="1">
        <f ca="1">SUMIFS(INDIRECT($F$1&amp;$F214&amp;":"&amp;$F214),INDIRECT($F$1&amp;dbP!$D$2&amp;":"&amp;dbP!$D$2),"&gt;="&amp;AW$6,INDIRECT($F$1&amp;dbP!$D$2&amp;":"&amp;dbP!$D$2),"&lt;="&amp;AW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X214" s="1">
        <f ca="1">SUMIFS(INDIRECT($F$1&amp;$F214&amp;":"&amp;$F214),INDIRECT($F$1&amp;dbP!$D$2&amp;":"&amp;dbP!$D$2),"&gt;="&amp;AX$6,INDIRECT($F$1&amp;dbP!$D$2&amp;":"&amp;dbP!$D$2),"&lt;="&amp;AX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Y214" s="1">
        <f ca="1">SUMIFS(INDIRECT($F$1&amp;$F214&amp;":"&amp;$F214),INDIRECT($F$1&amp;dbP!$D$2&amp;":"&amp;dbP!$D$2),"&gt;="&amp;AY$6,INDIRECT($F$1&amp;dbP!$D$2&amp;":"&amp;dbP!$D$2),"&lt;="&amp;AY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Z214" s="1">
        <f ca="1">SUMIFS(INDIRECT($F$1&amp;$F214&amp;":"&amp;$F214),INDIRECT($F$1&amp;dbP!$D$2&amp;":"&amp;dbP!$D$2),"&gt;="&amp;AZ$6,INDIRECT($F$1&amp;dbP!$D$2&amp;":"&amp;dbP!$D$2),"&lt;="&amp;AZ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BA214" s="1">
        <f ca="1">SUMIFS(INDIRECT($F$1&amp;$F214&amp;":"&amp;$F214),INDIRECT($F$1&amp;dbP!$D$2&amp;":"&amp;dbP!$D$2),"&gt;="&amp;BA$6,INDIRECT($F$1&amp;dbP!$D$2&amp;":"&amp;dbP!$D$2),"&lt;="&amp;BA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BB214" s="1">
        <f ca="1">SUMIFS(INDIRECT($F$1&amp;$F214&amp;":"&amp;$F214),INDIRECT($F$1&amp;dbP!$D$2&amp;":"&amp;dbP!$D$2),"&gt;="&amp;BB$6,INDIRECT($F$1&amp;dbP!$D$2&amp;":"&amp;dbP!$D$2),"&lt;="&amp;BB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BC214" s="1">
        <f ca="1">SUMIFS(INDIRECT($F$1&amp;$F214&amp;":"&amp;$F214),INDIRECT($F$1&amp;dbP!$D$2&amp;":"&amp;dbP!$D$2),"&gt;="&amp;BC$6,INDIRECT($F$1&amp;dbP!$D$2&amp;":"&amp;dbP!$D$2),"&lt;="&amp;BC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BD214" s="1">
        <f ca="1">SUMIFS(INDIRECT($F$1&amp;$F214&amp;":"&amp;$F214),INDIRECT($F$1&amp;dbP!$D$2&amp;":"&amp;dbP!$D$2),"&gt;="&amp;BD$6,INDIRECT($F$1&amp;dbP!$D$2&amp;":"&amp;dbP!$D$2),"&lt;="&amp;BD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BE214" s="1">
        <f ca="1">SUMIFS(INDIRECT($F$1&amp;$F214&amp;":"&amp;$F214),INDIRECT($F$1&amp;dbP!$D$2&amp;":"&amp;dbP!$D$2),"&gt;="&amp;BE$6,INDIRECT($F$1&amp;dbP!$D$2&amp;":"&amp;dbP!$D$2),"&lt;="&amp;BE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</row>
    <row r="215" spans="2:57" x14ac:dyDescent="0.3">
      <c r="B215" s="1">
        <f>MAX(B$120:B214)+1</f>
        <v>98</v>
      </c>
      <c r="D215" s="1" t="str">
        <f ca="1">INDIRECT($B$1&amp;Items!T$2&amp;$B215)</f>
        <v>CF(-)</v>
      </c>
      <c r="F215" s="1" t="str">
        <f ca="1">INDIRECT($B$1&amp;Items!P$2&amp;$B215)</f>
        <v>AA</v>
      </c>
      <c r="H215" s="13" t="str">
        <f ca="1">INDIRECT($B$1&amp;Items!M$2&amp;$B215)</f>
        <v>Оплата операционных расходов</v>
      </c>
      <c r="I215" s="13" t="str">
        <f ca="1">IF(INDIRECT($B$1&amp;Items!N$2&amp;$B215)="",H215,INDIRECT($B$1&amp;Items!N$2&amp;$B215))</f>
        <v>Оплата операционных расходов - блок-2</v>
      </c>
      <c r="J215" s="1" t="str">
        <f ca="1">IF(INDIRECT($B$1&amp;Items!O$2&amp;$B215)="",IF(H215&lt;&gt;I215,"  "&amp;I215,I215),"    "&amp;INDIRECT($B$1&amp;Items!O$2&amp;$B215))</f>
        <v xml:space="preserve">    Операционные расходы - 2-3</v>
      </c>
      <c r="S215" s="1">
        <f ca="1">SUM($U215:INDIRECT(ADDRESS(ROW(),SUMIFS($1:$1,$5:$5,MAX($5:$5)))))</f>
        <v>41730</v>
      </c>
      <c r="V215" s="1">
        <f ca="1">SUMIFS(INDIRECT($F$1&amp;$F215&amp;":"&amp;$F215),INDIRECT($F$1&amp;dbP!$D$2&amp;":"&amp;dbP!$D$2),"&gt;="&amp;V$6,INDIRECT($F$1&amp;dbP!$D$2&amp;":"&amp;dbP!$D$2),"&lt;="&amp;V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W215" s="1">
        <f ca="1">SUMIFS(INDIRECT($F$1&amp;$F215&amp;":"&amp;$F215),INDIRECT($F$1&amp;dbP!$D$2&amp;":"&amp;dbP!$D$2),"&gt;="&amp;W$6,INDIRECT($F$1&amp;dbP!$D$2&amp;":"&amp;dbP!$D$2),"&lt;="&amp;W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X215" s="1">
        <f ca="1">SUMIFS(INDIRECT($F$1&amp;$F215&amp;":"&amp;$F215),INDIRECT($F$1&amp;dbP!$D$2&amp;":"&amp;dbP!$D$2),"&gt;="&amp;X$6,INDIRECT($F$1&amp;dbP!$D$2&amp;":"&amp;dbP!$D$2),"&lt;="&amp;X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Y215" s="1">
        <f ca="1">SUMIFS(INDIRECT($F$1&amp;$F215&amp;":"&amp;$F215),INDIRECT($F$1&amp;dbP!$D$2&amp;":"&amp;dbP!$D$2),"&gt;="&amp;Y$6,INDIRECT($F$1&amp;dbP!$D$2&amp;":"&amp;dbP!$D$2),"&lt;="&amp;Y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Z215" s="1">
        <f ca="1">SUMIFS(INDIRECT($F$1&amp;$F215&amp;":"&amp;$F215),INDIRECT($F$1&amp;dbP!$D$2&amp;":"&amp;dbP!$D$2),"&gt;="&amp;Z$6,INDIRECT($F$1&amp;dbP!$D$2&amp;":"&amp;dbP!$D$2),"&lt;="&amp;Z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41730</v>
      </c>
      <c r="AA215" s="1">
        <f ca="1">SUMIFS(INDIRECT($F$1&amp;$F215&amp;":"&amp;$F215),INDIRECT($F$1&amp;dbP!$D$2&amp;":"&amp;dbP!$D$2),"&gt;="&amp;AA$6,INDIRECT($F$1&amp;dbP!$D$2&amp;":"&amp;dbP!$D$2),"&lt;="&amp;AA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B215" s="1">
        <f ca="1">SUMIFS(INDIRECT($F$1&amp;$F215&amp;":"&amp;$F215),INDIRECT($F$1&amp;dbP!$D$2&amp;":"&amp;dbP!$D$2),"&gt;="&amp;AB$6,INDIRECT($F$1&amp;dbP!$D$2&amp;":"&amp;dbP!$D$2),"&lt;="&amp;AB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C215" s="1">
        <f ca="1">SUMIFS(INDIRECT($F$1&amp;$F215&amp;":"&amp;$F215),INDIRECT($F$1&amp;dbP!$D$2&amp;":"&amp;dbP!$D$2),"&gt;="&amp;AC$6,INDIRECT($F$1&amp;dbP!$D$2&amp;":"&amp;dbP!$D$2),"&lt;="&amp;AC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D215" s="1">
        <f ca="1">SUMIFS(INDIRECT($F$1&amp;$F215&amp;":"&amp;$F215),INDIRECT($F$1&amp;dbP!$D$2&amp;":"&amp;dbP!$D$2),"&gt;="&amp;AD$6,INDIRECT($F$1&amp;dbP!$D$2&amp;":"&amp;dbP!$D$2),"&lt;="&amp;AD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E215" s="1">
        <f ca="1">SUMIFS(INDIRECT($F$1&amp;$F215&amp;":"&amp;$F215),INDIRECT($F$1&amp;dbP!$D$2&amp;":"&amp;dbP!$D$2),"&gt;="&amp;AE$6,INDIRECT($F$1&amp;dbP!$D$2&amp;":"&amp;dbP!$D$2),"&lt;="&amp;AE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F215" s="1">
        <f ca="1">SUMIFS(INDIRECT($F$1&amp;$F215&amp;":"&amp;$F215),INDIRECT($F$1&amp;dbP!$D$2&amp;":"&amp;dbP!$D$2),"&gt;="&amp;AF$6,INDIRECT($F$1&amp;dbP!$D$2&amp;":"&amp;dbP!$D$2),"&lt;="&amp;AF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G215" s="1">
        <f ca="1">SUMIFS(INDIRECT($F$1&amp;$F215&amp;":"&amp;$F215),INDIRECT($F$1&amp;dbP!$D$2&amp;":"&amp;dbP!$D$2),"&gt;="&amp;AG$6,INDIRECT($F$1&amp;dbP!$D$2&amp;":"&amp;dbP!$D$2),"&lt;="&amp;AG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H215" s="1">
        <f ca="1">SUMIFS(INDIRECT($F$1&amp;$F215&amp;":"&amp;$F215),INDIRECT($F$1&amp;dbP!$D$2&amp;":"&amp;dbP!$D$2),"&gt;="&amp;AH$6,INDIRECT($F$1&amp;dbP!$D$2&amp;":"&amp;dbP!$D$2),"&lt;="&amp;AH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I215" s="1">
        <f ca="1">SUMIFS(INDIRECT($F$1&amp;$F215&amp;":"&amp;$F215),INDIRECT($F$1&amp;dbP!$D$2&amp;":"&amp;dbP!$D$2),"&gt;="&amp;AI$6,INDIRECT($F$1&amp;dbP!$D$2&amp;":"&amp;dbP!$D$2),"&lt;="&amp;AI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J215" s="1">
        <f ca="1">SUMIFS(INDIRECT($F$1&amp;$F215&amp;":"&amp;$F215),INDIRECT($F$1&amp;dbP!$D$2&amp;":"&amp;dbP!$D$2),"&gt;="&amp;AJ$6,INDIRECT($F$1&amp;dbP!$D$2&amp;":"&amp;dbP!$D$2),"&lt;="&amp;AJ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K215" s="1">
        <f ca="1">SUMIFS(INDIRECT($F$1&amp;$F215&amp;":"&amp;$F215),INDIRECT($F$1&amp;dbP!$D$2&amp;":"&amp;dbP!$D$2),"&gt;="&amp;AK$6,INDIRECT($F$1&amp;dbP!$D$2&amp;":"&amp;dbP!$D$2),"&lt;="&amp;AK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L215" s="1">
        <f ca="1">SUMIFS(INDIRECT($F$1&amp;$F215&amp;":"&amp;$F215),INDIRECT($F$1&amp;dbP!$D$2&amp;":"&amp;dbP!$D$2),"&gt;="&amp;AL$6,INDIRECT($F$1&amp;dbP!$D$2&amp;":"&amp;dbP!$D$2),"&lt;="&amp;AL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M215" s="1">
        <f ca="1">SUMIFS(INDIRECT($F$1&amp;$F215&amp;":"&amp;$F215),INDIRECT($F$1&amp;dbP!$D$2&amp;":"&amp;dbP!$D$2),"&gt;="&amp;AM$6,INDIRECT($F$1&amp;dbP!$D$2&amp;":"&amp;dbP!$D$2),"&lt;="&amp;AM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N215" s="1">
        <f ca="1">SUMIFS(INDIRECT($F$1&amp;$F215&amp;":"&amp;$F215),INDIRECT($F$1&amp;dbP!$D$2&amp;":"&amp;dbP!$D$2),"&gt;="&amp;AN$6,INDIRECT($F$1&amp;dbP!$D$2&amp;":"&amp;dbP!$D$2),"&lt;="&amp;AN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O215" s="1">
        <f ca="1">SUMIFS(INDIRECT($F$1&amp;$F215&amp;":"&amp;$F215),INDIRECT($F$1&amp;dbP!$D$2&amp;":"&amp;dbP!$D$2),"&gt;="&amp;AO$6,INDIRECT($F$1&amp;dbP!$D$2&amp;":"&amp;dbP!$D$2),"&lt;="&amp;AO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P215" s="1">
        <f ca="1">SUMIFS(INDIRECT($F$1&amp;$F215&amp;":"&amp;$F215),INDIRECT($F$1&amp;dbP!$D$2&amp;":"&amp;dbP!$D$2),"&gt;="&amp;AP$6,INDIRECT($F$1&amp;dbP!$D$2&amp;":"&amp;dbP!$D$2),"&lt;="&amp;AP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Q215" s="1">
        <f ca="1">SUMIFS(INDIRECT($F$1&amp;$F215&amp;":"&amp;$F215),INDIRECT($F$1&amp;dbP!$D$2&amp;":"&amp;dbP!$D$2),"&gt;="&amp;AQ$6,INDIRECT($F$1&amp;dbP!$D$2&amp;":"&amp;dbP!$D$2),"&lt;="&amp;AQ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R215" s="1">
        <f ca="1">SUMIFS(INDIRECT($F$1&amp;$F215&amp;":"&amp;$F215),INDIRECT($F$1&amp;dbP!$D$2&amp;":"&amp;dbP!$D$2),"&gt;="&amp;AR$6,INDIRECT($F$1&amp;dbP!$D$2&amp;":"&amp;dbP!$D$2),"&lt;="&amp;AR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S215" s="1">
        <f ca="1">SUMIFS(INDIRECT($F$1&amp;$F215&amp;":"&amp;$F215),INDIRECT($F$1&amp;dbP!$D$2&amp;":"&amp;dbP!$D$2),"&gt;="&amp;AS$6,INDIRECT($F$1&amp;dbP!$D$2&amp;":"&amp;dbP!$D$2),"&lt;="&amp;AS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T215" s="1">
        <f ca="1">SUMIFS(INDIRECT($F$1&amp;$F215&amp;":"&amp;$F215),INDIRECT($F$1&amp;dbP!$D$2&amp;":"&amp;dbP!$D$2),"&gt;="&amp;AT$6,INDIRECT($F$1&amp;dbP!$D$2&amp;":"&amp;dbP!$D$2),"&lt;="&amp;AT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U215" s="1">
        <f ca="1">SUMIFS(INDIRECT($F$1&amp;$F215&amp;":"&amp;$F215),INDIRECT($F$1&amp;dbP!$D$2&amp;":"&amp;dbP!$D$2),"&gt;="&amp;AU$6,INDIRECT($F$1&amp;dbP!$D$2&amp;":"&amp;dbP!$D$2),"&lt;="&amp;AU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V215" s="1">
        <f ca="1">SUMIFS(INDIRECT($F$1&amp;$F215&amp;":"&amp;$F215),INDIRECT($F$1&amp;dbP!$D$2&amp;":"&amp;dbP!$D$2),"&gt;="&amp;AV$6,INDIRECT($F$1&amp;dbP!$D$2&amp;":"&amp;dbP!$D$2),"&lt;="&amp;AV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W215" s="1">
        <f ca="1">SUMIFS(INDIRECT($F$1&amp;$F215&amp;":"&amp;$F215),INDIRECT($F$1&amp;dbP!$D$2&amp;":"&amp;dbP!$D$2),"&gt;="&amp;AW$6,INDIRECT($F$1&amp;dbP!$D$2&amp;":"&amp;dbP!$D$2),"&lt;="&amp;AW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X215" s="1">
        <f ca="1">SUMIFS(INDIRECT($F$1&amp;$F215&amp;":"&amp;$F215),INDIRECT($F$1&amp;dbP!$D$2&amp;":"&amp;dbP!$D$2),"&gt;="&amp;AX$6,INDIRECT($F$1&amp;dbP!$D$2&amp;":"&amp;dbP!$D$2),"&lt;="&amp;AX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Y215" s="1">
        <f ca="1">SUMIFS(INDIRECT($F$1&amp;$F215&amp;":"&amp;$F215),INDIRECT($F$1&amp;dbP!$D$2&amp;":"&amp;dbP!$D$2),"&gt;="&amp;AY$6,INDIRECT($F$1&amp;dbP!$D$2&amp;":"&amp;dbP!$D$2),"&lt;="&amp;AY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Z215" s="1">
        <f ca="1">SUMIFS(INDIRECT($F$1&amp;$F215&amp;":"&amp;$F215),INDIRECT($F$1&amp;dbP!$D$2&amp;":"&amp;dbP!$D$2),"&gt;="&amp;AZ$6,INDIRECT($F$1&amp;dbP!$D$2&amp;":"&amp;dbP!$D$2),"&lt;="&amp;AZ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BA215" s="1">
        <f ca="1">SUMIFS(INDIRECT($F$1&amp;$F215&amp;":"&amp;$F215),INDIRECT($F$1&amp;dbP!$D$2&amp;":"&amp;dbP!$D$2),"&gt;="&amp;BA$6,INDIRECT($F$1&amp;dbP!$D$2&amp;":"&amp;dbP!$D$2),"&lt;="&amp;BA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BB215" s="1">
        <f ca="1">SUMIFS(INDIRECT($F$1&amp;$F215&amp;":"&amp;$F215),INDIRECT($F$1&amp;dbP!$D$2&amp;":"&amp;dbP!$D$2),"&gt;="&amp;BB$6,INDIRECT($F$1&amp;dbP!$D$2&amp;":"&amp;dbP!$D$2),"&lt;="&amp;BB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BC215" s="1">
        <f ca="1">SUMIFS(INDIRECT($F$1&amp;$F215&amp;":"&amp;$F215),INDIRECT($F$1&amp;dbP!$D$2&amp;":"&amp;dbP!$D$2),"&gt;="&amp;BC$6,INDIRECT($F$1&amp;dbP!$D$2&amp;":"&amp;dbP!$D$2),"&lt;="&amp;BC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BD215" s="1">
        <f ca="1">SUMIFS(INDIRECT($F$1&amp;$F215&amp;":"&amp;$F215),INDIRECT($F$1&amp;dbP!$D$2&amp;":"&amp;dbP!$D$2),"&gt;="&amp;BD$6,INDIRECT($F$1&amp;dbP!$D$2&amp;":"&amp;dbP!$D$2),"&lt;="&amp;BD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BE215" s="1">
        <f ca="1">SUMIFS(INDIRECT($F$1&amp;$F215&amp;":"&amp;$F215),INDIRECT($F$1&amp;dbP!$D$2&amp;":"&amp;dbP!$D$2),"&gt;="&amp;BE$6,INDIRECT($F$1&amp;dbP!$D$2&amp;":"&amp;dbP!$D$2),"&lt;="&amp;BE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</row>
    <row r="216" spans="2:57" x14ac:dyDescent="0.3">
      <c r="B216" s="1">
        <f>MAX(B$120:B215)+1</f>
        <v>99</v>
      </c>
      <c r="D216" s="1" t="str">
        <f ca="1">INDIRECT($B$1&amp;Items!T$2&amp;$B216)</f>
        <v>CF(-)</v>
      </c>
      <c r="F216" s="1" t="str">
        <f ca="1">INDIRECT($B$1&amp;Items!P$2&amp;$B216)</f>
        <v>AA</v>
      </c>
      <c r="H216" s="13" t="str">
        <f ca="1">INDIRECT($B$1&amp;Items!M$2&amp;$B216)</f>
        <v>Оплата операционных расходов</v>
      </c>
      <c r="I216" s="13" t="str">
        <f ca="1">IF(INDIRECT($B$1&amp;Items!N$2&amp;$B216)="",H216,INDIRECT($B$1&amp;Items!N$2&amp;$B216))</f>
        <v>Оплата операционных расходов - блок-2</v>
      </c>
      <c r="J216" s="1" t="str">
        <f ca="1">IF(INDIRECT($B$1&amp;Items!O$2&amp;$B216)="",IF(H216&lt;&gt;I216,"  "&amp;I216,I216),"    "&amp;INDIRECT($B$1&amp;Items!O$2&amp;$B216))</f>
        <v xml:space="preserve">    Операционные расходы - 2-4</v>
      </c>
      <c r="S216" s="1">
        <f ca="1">SUM($U216:INDIRECT(ADDRESS(ROW(),SUMIFS($1:$1,$5:$5,MAX($5:$5)))))</f>
        <v>0</v>
      </c>
      <c r="V216" s="1">
        <f ca="1">SUMIFS(INDIRECT($F$1&amp;$F216&amp;":"&amp;$F216),INDIRECT($F$1&amp;dbP!$D$2&amp;":"&amp;dbP!$D$2),"&gt;="&amp;V$6,INDIRECT($F$1&amp;dbP!$D$2&amp;":"&amp;dbP!$D$2),"&lt;="&amp;V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W216" s="1">
        <f ca="1">SUMIFS(INDIRECT($F$1&amp;$F216&amp;":"&amp;$F216),INDIRECT($F$1&amp;dbP!$D$2&amp;":"&amp;dbP!$D$2),"&gt;="&amp;W$6,INDIRECT($F$1&amp;dbP!$D$2&amp;":"&amp;dbP!$D$2),"&lt;="&amp;W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X216" s="1">
        <f ca="1">SUMIFS(INDIRECT($F$1&amp;$F216&amp;":"&amp;$F216),INDIRECT($F$1&amp;dbP!$D$2&amp;":"&amp;dbP!$D$2),"&gt;="&amp;X$6,INDIRECT($F$1&amp;dbP!$D$2&amp;":"&amp;dbP!$D$2),"&lt;="&amp;X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Y216" s="1">
        <f ca="1">SUMIFS(INDIRECT($F$1&amp;$F216&amp;":"&amp;$F216),INDIRECT($F$1&amp;dbP!$D$2&amp;":"&amp;dbP!$D$2),"&gt;="&amp;Y$6,INDIRECT($F$1&amp;dbP!$D$2&amp;":"&amp;dbP!$D$2),"&lt;="&amp;Y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Z216" s="1">
        <f ca="1">SUMIFS(INDIRECT($F$1&amp;$F216&amp;":"&amp;$F216),INDIRECT($F$1&amp;dbP!$D$2&amp;":"&amp;dbP!$D$2),"&gt;="&amp;Z$6,INDIRECT($F$1&amp;dbP!$D$2&amp;":"&amp;dbP!$D$2),"&lt;="&amp;Z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A216" s="1">
        <f ca="1">SUMIFS(INDIRECT($F$1&amp;$F216&amp;":"&amp;$F216),INDIRECT($F$1&amp;dbP!$D$2&amp;":"&amp;dbP!$D$2),"&gt;="&amp;AA$6,INDIRECT($F$1&amp;dbP!$D$2&amp;":"&amp;dbP!$D$2),"&lt;="&amp;AA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B216" s="1">
        <f ca="1">SUMIFS(INDIRECT($F$1&amp;$F216&amp;":"&amp;$F216),INDIRECT($F$1&amp;dbP!$D$2&amp;":"&amp;dbP!$D$2),"&gt;="&amp;AB$6,INDIRECT($F$1&amp;dbP!$D$2&amp;":"&amp;dbP!$D$2),"&lt;="&amp;AB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C216" s="1">
        <f ca="1">SUMIFS(INDIRECT($F$1&amp;$F216&amp;":"&amp;$F216),INDIRECT($F$1&amp;dbP!$D$2&amp;":"&amp;dbP!$D$2),"&gt;="&amp;AC$6,INDIRECT($F$1&amp;dbP!$D$2&amp;":"&amp;dbP!$D$2),"&lt;="&amp;AC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D216" s="1">
        <f ca="1">SUMIFS(INDIRECT($F$1&amp;$F216&amp;":"&amp;$F216),INDIRECT($F$1&amp;dbP!$D$2&amp;":"&amp;dbP!$D$2),"&gt;="&amp;AD$6,INDIRECT($F$1&amp;dbP!$D$2&amp;":"&amp;dbP!$D$2),"&lt;="&amp;AD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E216" s="1">
        <f ca="1">SUMIFS(INDIRECT($F$1&amp;$F216&amp;":"&amp;$F216),INDIRECT($F$1&amp;dbP!$D$2&amp;":"&amp;dbP!$D$2),"&gt;="&amp;AE$6,INDIRECT($F$1&amp;dbP!$D$2&amp;":"&amp;dbP!$D$2),"&lt;="&amp;AE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F216" s="1">
        <f ca="1">SUMIFS(INDIRECT($F$1&amp;$F216&amp;":"&amp;$F216),INDIRECT($F$1&amp;dbP!$D$2&amp;":"&amp;dbP!$D$2),"&gt;="&amp;AF$6,INDIRECT($F$1&amp;dbP!$D$2&amp;":"&amp;dbP!$D$2),"&lt;="&amp;AF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G216" s="1">
        <f ca="1">SUMIFS(INDIRECT($F$1&amp;$F216&amp;":"&amp;$F216),INDIRECT($F$1&amp;dbP!$D$2&amp;":"&amp;dbP!$D$2),"&gt;="&amp;AG$6,INDIRECT($F$1&amp;dbP!$D$2&amp;":"&amp;dbP!$D$2),"&lt;="&amp;AG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H216" s="1">
        <f ca="1">SUMIFS(INDIRECT($F$1&amp;$F216&amp;":"&amp;$F216),INDIRECT($F$1&amp;dbP!$D$2&amp;":"&amp;dbP!$D$2),"&gt;="&amp;AH$6,INDIRECT($F$1&amp;dbP!$D$2&amp;":"&amp;dbP!$D$2),"&lt;="&amp;AH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I216" s="1">
        <f ca="1">SUMIFS(INDIRECT($F$1&amp;$F216&amp;":"&amp;$F216),INDIRECT($F$1&amp;dbP!$D$2&amp;":"&amp;dbP!$D$2),"&gt;="&amp;AI$6,INDIRECT($F$1&amp;dbP!$D$2&amp;":"&amp;dbP!$D$2),"&lt;="&amp;AI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J216" s="1">
        <f ca="1">SUMIFS(INDIRECT($F$1&amp;$F216&amp;":"&amp;$F216),INDIRECT($F$1&amp;dbP!$D$2&amp;":"&amp;dbP!$D$2),"&gt;="&amp;AJ$6,INDIRECT($F$1&amp;dbP!$D$2&amp;":"&amp;dbP!$D$2),"&lt;="&amp;AJ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K216" s="1">
        <f ca="1">SUMIFS(INDIRECT($F$1&amp;$F216&amp;":"&amp;$F216),INDIRECT($F$1&amp;dbP!$D$2&amp;":"&amp;dbP!$D$2),"&gt;="&amp;AK$6,INDIRECT($F$1&amp;dbP!$D$2&amp;":"&amp;dbP!$D$2),"&lt;="&amp;AK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L216" s="1">
        <f ca="1">SUMIFS(INDIRECT($F$1&amp;$F216&amp;":"&amp;$F216),INDIRECT($F$1&amp;dbP!$D$2&amp;":"&amp;dbP!$D$2),"&gt;="&amp;AL$6,INDIRECT($F$1&amp;dbP!$D$2&amp;":"&amp;dbP!$D$2),"&lt;="&amp;AL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M216" s="1">
        <f ca="1">SUMIFS(INDIRECT($F$1&amp;$F216&amp;":"&amp;$F216),INDIRECT($F$1&amp;dbP!$D$2&amp;":"&amp;dbP!$D$2),"&gt;="&amp;AM$6,INDIRECT($F$1&amp;dbP!$D$2&amp;":"&amp;dbP!$D$2),"&lt;="&amp;AM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N216" s="1">
        <f ca="1">SUMIFS(INDIRECT($F$1&amp;$F216&amp;":"&amp;$F216),INDIRECT($F$1&amp;dbP!$D$2&amp;":"&amp;dbP!$D$2),"&gt;="&amp;AN$6,INDIRECT($F$1&amp;dbP!$D$2&amp;":"&amp;dbP!$D$2),"&lt;="&amp;AN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O216" s="1">
        <f ca="1">SUMIFS(INDIRECT($F$1&amp;$F216&amp;":"&amp;$F216),INDIRECT($F$1&amp;dbP!$D$2&amp;":"&amp;dbP!$D$2),"&gt;="&amp;AO$6,INDIRECT($F$1&amp;dbP!$D$2&amp;":"&amp;dbP!$D$2),"&lt;="&amp;AO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P216" s="1">
        <f ca="1">SUMIFS(INDIRECT($F$1&amp;$F216&amp;":"&amp;$F216),INDIRECT($F$1&amp;dbP!$D$2&amp;":"&amp;dbP!$D$2),"&gt;="&amp;AP$6,INDIRECT($F$1&amp;dbP!$D$2&amp;":"&amp;dbP!$D$2),"&lt;="&amp;AP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Q216" s="1">
        <f ca="1">SUMIFS(INDIRECT($F$1&amp;$F216&amp;":"&amp;$F216),INDIRECT($F$1&amp;dbP!$D$2&amp;":"&amp;dbP!$D$2),"&gt;="&amp;AQ$6,INDIRECT($F$1&amp;dbP!$D$2&amp;":"&amp;dbP!$D$2),"&lt;="&amp;AQ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R216" s="1">
        <f ca="1">SUMIFS(INDIRECT($F$1&amp;$F216&amp;":"&amp;$F216),INDIRECT($F$1&amp;dbP!$D$2&amp;":"&amp;dbP!$D$2),"&gt;="&amp;AR$6,INDIRECT($F$1&amp;dbP!$D$2&amp;":"&amp;dbP!$D$2),"&lt;="&amp;AR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S216" s="1">
        <f ca="1">SUMIFS(INDIRECT($F$1&amp;$F216&amp;":"&amp;$F216),INDIRECT($F$1&amp;dbP!$D$2&amp;":"&amp;dbP!$D$2),"&gt;="&amp;AS$6,INDIRECT($F$1&amp;dbP!$D$2&amp;":"&amp;dbP!$D$2),"&lt;="&amp;AS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T216" s="1">
        <f ca="1">SUMIFS(INDIRECT($F$1&amp;$F216&amp;":"&amp;$F216),INDIRECT($F$1&amp;dbP!$D$2&amp;":"&amp;dbP!$D$2),"&gt;="&amp;AT$6,INDIRECT($F$1&amp;dbP!$D$2&amp;":"&amp;dbP!$D$2),"&lt;="&amp;AT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U216" s="1">
        <f ca="1">SUMIFS(INDIRECT($F$1&amp;$F216&amp;":"&amp;$F216),INDIRECT($F$1&amp;dbP!$D$2&amp;":"&amp;dbP!$D$2),"&gt;="&amp;AU$6,INDIRECT($F$1&amp;dbP!$D$2&amp;":"&amp;dbP!$D$2),"&lt;="&amp;AU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V216" s="1">
        <f ca="1">SUMIFS(INDIRECT($F$1&amp;$F216&amp;":"&amp;$F216),INDIRECT($F$1&amp;dbP!$D$2&amp;":"&amp;dbP!$D$2),"&gt;="&amp;AV$6,INDIRECT($F$1&amp;dbP!$D$2&amp;":"&amp;dbP!$D$2),"&lt;="&amp;AV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W216" s="1">
        <f ca="1">SUMIFS(INDIRECT($F$1&amp;$F216&amp;":"&amp;$F216),INDIRECT($F$1&amp;dbP!$D$2&amp;":"&amp;dbP!$D$2),"&gt;="&amp;AW$6,INDIRECT($F$1&amp;dbP!$D$2&amp;":"&amp;dbP!$D$2),"&lt;="&amp;AW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X216" s="1">
        <f ca="1">SUMIFS(INDIRECT($F$1&amp;$F216&amp;":"&amp;$F216),INDIRECT($F$1&amp;dbP!$D$2&amp;":"&amp;dbP!$D$2),"&gt;="&amp;AX$6,INDIRECT($F$1&amp;dbP!$D$2&amp;":"&amp;dbP!$D$2),"&lt;="&amp;AX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Y216" s="1">
        <f ca="1">SUMIFS(INDIRECT($F$1&amp;$F216&amp;":"&amp;$F216),INDIRECT($F$1&amp;dbP!$D$2&amp;":"&amp;dbP!$D$2),"&gt;="&amp;AY$6,INDIRECT($F$1&amp;dbP!$D$2&amp;":"&amp;dbP!$D$2),"&lt;="&amp;AY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Z216" s="1">
        <f ca="1">SUMIFS(INDIRECT($F$1&amp;$F216&amp;":"&amp;$F216),INDIRECT($F$1&amp;dbP!$D$2&amp;":"&amp;dbP!$D$2),"&gt;="&amp;AZ$6,INDIRECT($F$1&amp;dbP!$D$2&amp;":"&amp;dbP!$D$2),"&lt;="&amp;AZ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BA216" s="1">
        <f ca="1">SUMIFS(INDIRECT($F$1&amp;$F216&amp;":"&amp;$F216),INDIRECT($F$1&amp;dbP!$D$2&amp;":"&amp;dbP!$D$2),"&gt;="&amp;BA$6,INDIRECT($F$1&amp;dbP!$D$2&amp;":"&amp;dbP!$D$2),"&lt;="&amp;BA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BB216" s="1">
        <f ca="1">SUMIFS(INDIRECT($F$1&amp;$F216&amp;":"&amp;$F216),INDIRECT($F$1&amp;dbP!$D$2&amp;":"&amp;dbP!$D$2),"&gt;="&amp;BB$6,INDIRECT($F$1&amp;dbP!$D$2&amp;":"&amp;dbP!$D$2),"&lt;="&amp;BB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BC216" s="1">
        <f ca="1">SUMIFS(INDIRECT($F$1&amp;$F216&amp;":"&amp;$F216),INDIRECT($F$1&amp;dbP!$D$2&amp;":"&amp;dbP!$D$2),"&gt;="&amp;BC$6,INDIRECT($F$1&amp;dbP!$D$2&amp;":"&amp;dbP!$D$2),"&lt;="&amp;BC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BD216" s="1">
        <f ca="1">SUMIFS(INDIRECT($F$1&amp;$F216&amp;":"&amp;$F216),INDIRECT($F$1&amp;dbP!$D$2&amp;":"&amp;dbP!$D$2),"&gt;="&amp;BD$6,INDIRECT($F$1&amp;dbP!$D$2&amp;":"&amp;dbP!$D$2),"&lt;="&amp;BD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BE216" s="1">
        <f ca="1">SUMIFS(INDIRECT($F$1&amp;$F216&amp;":"&amp;$F216),INDIRECT($F$1&amp;dbP!$D$2&amp;":"&amp;dbP!$D$2),"&gt;="&amp;BE$6,INDIRECT($F$1&amp;dbP!$D$2&amp;":"&amp;dbP!$D$2),"&lt;="&amp;BE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</row>
    <row r="217" spans="2:57" x14ac:dyDescent="0.3">
      <c r="B217" s="1">
        <f>MAX(B$120:B216)+1</f>
        <v>100</v>
      </c>
      <c r="D217" s="1" t="str">
        <f ca="1">INDIRECT($B$1&amp;Items!T$2&amp;$B217)</f>
        <v>CF(-)</v>
      </c>
      <c r="F217" s="1" t="str">
        <f ca="1">INDIRECT($B$1&amp;Items!P$2&amp;$B217)</f>
        <v>AA</v>
      </c>
      <c r="H217" s="13" t="str">
        <f ca="1">INDIRECT($B$1&amp;Items!M$2&amp;$B217)</f>
        <v>Оплата операционных расходов</v>
      </c>
      <c r="I217" s="13" t="str">
        <f ca="1">IF(INDIRECT($B$1&amp;Items!N$2&amp;$B217)="",H217,INDIRECT($B$1&amp;Items!N$2&amp;$B217))</f>
        <v>Оплата операционных расходов - блок-2</v>
      </c>
      <c r="J217" s="1" t="str">
        <f ca="1">IF(INDIRECT($B$1&amp;Items!O$2&amp;$B217)="",IF(H217&lt;&gt;I217,"  "&amp;I217,I217),"    "&amp;INDIRECT($B$1&amp;Items!O$2&amp;$B217))</f>
        <v xml:space="preserve">    Операционные расходы - 2-5</v>
      </c>
      <c r="S217" s="1">
        <f ca="1">SUM($U217:INDIRECT(ADDRESS(ROW(),SUMIFS($1:$1,$5:$5,MAX($5:$5)))))</f>
        <v>0</v>
      </c>
      <c r="V217" s="1">
        <f ca="1">SUMIFS(INDIRECT($F$1&amp;$F217&amp;":"&amp;$F217),INDIRECT($F$1&amp;dbP!$D$2&amp;":"&amp;dbP!$D$2),"&gt;="&amp;V$6,INDIRECT($F$1&amp;dbP!$D$2&amp;":"&amp;dbP!$D$2),"&lt;="&amp;V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W217" s="1">
        <f ca="1">SUMIFS(INDIRECT($F$1&amp;$F217&amp;":"&amp;$F217),INDIRECT($F$1&amp;dbP!$D$2&amp;":"&amp;dbP!$D$2),"&gt;="&amp;W$6,INDIRECT($F$1&amp;dbP!$D$2&amp;":"&amp;dbP!$D$2),"&lt;="&amp;W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X217" s="1">
        <f ca="1">SUMIFS(INDIRECT($F$1&amp;$F217&amp;":"&amp;$F217),INDIRECT($F$1&amp;dbP!$D$2&amp;":"&amp;dbP!$D$2),"&gt;="&amp;X$6,INDIRECT($F$1&amp;dbP!$D$2&amp;":"&amp;dbP!$D$2),"&lt;="&amp;X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Y217" s="1">
        <f ca="1">SUMIFS(INDIRECT($F$1&amp;$F217&amp;":"&amp;$F217),INDIRECT($F$1&amp;dbP!$D$2&amp;":"&amp;dbP!$D$2),"&gt;="&amp;Y$6,INDIRECT($F$1&amp;dbP!$D$2&amp;":"&amp;dbP!$D$2),"&lt;="&amp;Y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Z217" s="1">
        <f ca="1">SUMIFS(INDIRECT($F$1&amp;$F217&amp;":"&amp;$F217),INDIRECT($F$1&amp;dbP!$D$2&amp;":"&amp;dbP!$D$2),"&gt;="&amp;Z$6,INDIRECT($F$1&amp;dbP!$D$2&amp;":"&amp;dbP!$D$2),"&lt;="&amp;Z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A217" s="1">
        <f ca="1">SUMIFS(INDIRECT($F$1&amp;$F217&amp;":"&amp;$F217),INDIRECT($F$1&amp;dbP!$D$2&amp;":"&amp;dbP!$D$2),"&gt;="&amp;AA$6,INDIRECT($F$1&amp;dbP!$D$2&amp;":"&amp;dbP!$D$2),"&lt;="&amp;AA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B217" s="1">
        <f ca="1">SUMIFS(INDIRECT($F$1&amp;$F217&amp;":"&amp;$F217),INDIRECT($F$1&amp;dbP!$D$2&amp;":"&amp;dbP!$D$2),"&gt;="&amp;AB$6,INDIRECT($F$1&amp;dbP!$D$2&amp;":"&amp;dbP!$D$2),"&lt;="&amp;AB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C217" s="1">
        <f ca="1">SUMIFS(INDIRECT($F$1&amp;$F217&amp;":"&amp;$F217),INDIRECT($F$1&amp;dbP!$D$2&amp;":"&amp;dbP!$D$2),"&gt;="&amp;AC$6,INDIRECT($F$1&amp;dbP!$D$2&amp;":"&amp;dbP!$D$2),"&lt;="&amp;AC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D217" s="1">
        <f ca="1">SUMIFS(INDIRECT($F$1&amp;$F217&amp;":"&amp;$F217),INDIRECT($F$1&amp;dbP!$D$2&amp;":"&amp;dbP!$D$2),"&gt;="&amp;AD$6,INDIRECT($F$1&amp;dbP!$D$2&amp;":"&amp;dbP!$D$2),"&lt;="&amp;AD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E217" s="1">
        <f ca="1">SUMIFS(INDIRECT($F$1&amp;$F217&amp;":"&amp;$F217),INDIRECT($F$1&amp;dbP!$D$2&amp;":"&amp;dbP!$D$2),"&gt;="&amp;AE$6,INDIRECT($F$1&amp;dbP!$D$2&amp;":"&amp;dbP!$D$2),"&lt;="&amp;AE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F217" s="1">
        <f ca="1">SUMIFS(INDIRECT($F$1&amp;$F217&amp;":"&amp;$F217),INDIRECT($F$1&amp;dbP!$D$2&amp;":"&amp;dbP!$D$2),"&gt;="&amp;AF$6,INDIRECT($F$1&amp;dbP!$D$2&amp;":"&amp;dbP!$D$2),"&lt;="&amp;AF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G217" s="1">
        <f ca="1">SUMIFS(INDIRECT($F$1&amp;$F217&amp;":"&amp;$F217),INDIRECT($F$1&amp;dbP!$D$2&amp;":"&amp;dbP!$D$2),"&gt;="&amp;AG$6,INDIRECT($F$1&amp;dbP!$D$2&amp;":"&amp;dbP!$D$2),"&lt;="&amp;AG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H217" s="1">
        <f ca="1">SUMIFS(INDIRECT($F$1&amp;$F217&amp;":"&amp;$F217),INDIRECT($F$1&amp;dbP!$D$2&amp;":"&amp;dbP!$D$2),"&gt;="&amp;AH$6,INDIRECT($F$1&amp;dbP!$D$2&amp;":"&amp;dbP!$D$2),"&lt;="&amp;AH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I217" s="1">
        <f ca="1">SUMIFS(INDIRECT($F$1&amp;$F217&amp;":"&amp;$F217),INDIRECT($F$1&amp;dbP!$D$2&amp;":"&amp;dbP!$D$2),"&gt;="&amp;AI$6,INDIRECT($F$1&amp;dbP!$D$2&amp;":"&amp;dbP!$D$2),"&lt;="&amp;AI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J217" s="1">
        <f ca="1">SUMIFS(INDIRECT($F$1&amp;$F217&amp;":"&amp;$F217),INDIRECT($F$1&amp;dbP!$D$2&amp;":"&amp;dbP!$D$2),"&gt;="&amp;AJ$6,INDIRECT($F$1&amp;dbP!$D$2&amp;":"&amp;dbP!$D$2),"&lt;="&amp;AJ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K217" s="1">
        <f ca="1">SUMIFS(INDIRECT($F$1&amp;$F217&amp;":"&amp;$F217),INDIRECT($F$1&amp;dbP!$D$2&amp;":"&amp;dbP!$D$2),"&gt;="&amp;AK$6,INDIRECT($F$1&amp;dbP!$D$2&amp;":"&amp;dbP!$D$2),"&lt;="&amp;AK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L217" s="1">
        <f ca="1">SUMIFS(INDIRECT($F$1&amp;$F217&amp;":"&amp;$F217),INDIRECT($F$1&amp;dbP!$D$2&amp;":"&amp;dbP!$D$2),"&gt;="&amp;AL$6,INDIRECT($F$1&amp;dbP!$D$2&amp;":"&amp;dbP!$D$2),"&lt;="&amp;AL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M217" s="1">
        <f ca="1">SUMIFS(INDIRECT($F$1&amp;$F217&amp;":"&amp;$F217),INDIRECT($F$1&amp;dbP!$D$2&amp;":"&amp;dbP!$D$2),"&gt;="&amp;AM$6,INDIRECT($F$1&amp;dbP!$D$2&amp;":"&amp;dbP!$D$2),"&lt;="&amp;AM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N217" s="1">
        <f ca="1">SUMIFS(INDIRECT($F$1&amp;$F217&amp;":"&amp;$F217),INDIRECT($F$1&amp;dbP!$D$2&amp;":"&amp;dbP!$D$2),"&gt;="&amp;AN$6,INDIRECT($F$1&amp;dbP!$D$2&amp;":"&amp;dbP!$D$2),"&lt;="&amp;AN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O217" s="1">
        <f ca="1">SUMIFS(INDIRECT($F$1&amp;$F217&amp;":"&amp;$F217),INDIRECT($F$1&amp;dbP!$D$2&amp;":"&amp;dbP!$D$2),"&gt;="&amp;AO$6,INDIRECT($F$1&amp;dbP!$D$2&amp;":"&amp;dbP!$D$2),"&lt;="&amp;AO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P217" s="1">
        <f ca="1">SUMIFS(INDIRECT($F$1&amp;$F217&amp;":"&amp;$F217),INDIRECT($F$1&amp;dbP!$D$2&amp;":"&amp;dbP!$D$2),"&gt;="&amp;AP$6,INDIRECT($F$1&amp;dbP!$D$2&amp;":"&amp;dbP!$D$2),"&lt;="&amp;AP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Q217" s="1">
        <f ca="1">SUMIFS(INDIRECT($F$1&amp;$F217&amp;":"&amp;$F217),INDIRECT($F$1&amp;dbP!$D$2&amp;":"&amp;dbP!$D$2),"&gt;="&amp;AQ$6,INDIRECT($F$1&amp;dbP!$D$2&amp;":"&amp;dbP!$D$2),"&lt;="&amp;AQ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R217" s="1">
        <f ca="1">SUMIFS(INDIRECT($F$1&amp;$F217&amp;":"&amp;$F217),INDIRECT($F$1&amp;dbP!$D$2&amp;":"&amp;dbP!$D$2),"&gt;="&amp;AR$6,INDIRECT($F$1&amp;dbP!$D$2&amp;":"&amp;dbP!$D$2),"&lt;="&amp;AR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S217" s="1">
        <f ca="1">SUMIFS(INDIRECT($F$1&amp;$F217&amp;":"&amp;$F217),INDIRECT($F$1&amp;dbP!$D$2&amp;":"&amp;dbP!$D$2),"&gt;="&amp;AS$6,INDIRECT($F$1&amp;dbP!$D$2&amp;":"&amp;dbP!$D$2),"&lt;="&amp;AS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T217" s="1">
        <f ca="1">SUMIFS(INDIRECT($F$1&amp;$F217&amp;":"&amp;$F217),INDIRECT($F$1&amp;dbP!$D$2&amp;":"&amp;dbP!$D$2),"&gt;="&amp;AT$6,INDIRECT($F$1&amp;dbP!$D$2&amp;":"&amp;dbP!$D$2),"&lt;="&amp;AT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U217" s="1">
        <f ca="1">SUMIFS(INDIRECT($F$1&amp;$F217&amp;":"&amp;$F217),INDIRECT($F$1&amp;dbP!$D$2&amp;":"&amp;dbP!$D$2),"&gt;="&amp;AU$6,INDIRECT($F$1&amp;dbP!$D$2&amp;":"&amp;dbP!$D$2),"&lt;="&amp;AU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V217" s="1">
        <f ca="1">SUMIFS(INDIRECT($F$1&amp;$F217&amp;":"&amp;$F217),INDIRECT($F$1&amp;dbP!$D$2&amp;":"&amp;dbP!$D$2),"&gt;="&amp;AV$6,INDIRECT($F$1&amp;dbP!$D$2&amp;":"&amp;dbP!$D$2),"&lt;="&amp;AV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W217" s="1">
        <f ca="1">SUMIFS(INDIRECT($F$1&amp;$F217&amp;":"&amp;$F217),INDIRECT($F$1&amp;dbP!$D$2&amp;":"&amp;dbP!$D$2),"&gt;="&amp;AW$6,INDIRECT($F$1&amp;dbP!$D$2&amp;":"&amp;dbP!$D$2),"&lt;="&amp;AW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X217" s="1">
        <f ca="1">SUMIFS(INDIRECT($F$1&amp;$F217&amp;":"&amp;$F217),INDIRECT($F$1&amp;dbP!$D$2&amp;":"&amp;dbP!$D$2),"&gt;="&amp;AX$6,INDIRECT($F$1&amp;dbP!$D$2&amp;":"&amp;dbP!$D$2),"&lt;="&amp;AX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Y217" s="1">
        <f ca="1">SUMIFS(INDIRECT($F$1&amp;$F217&amp;":"&amp;$F217),INDIRECT($F$1&amp;dbP!$D$2&amp;":"&amp;dbP!$D$2),"&gt;="&amp;AY$6,INDIRECT($F$1&amp;dbP!$D$2&amp;":"&amp;dbP!$D$2),"&lt;="&amp;AY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Z217" s="1">
        <f ca="1">SUMIFS(INDIRECT($F$1&amp;$F217&amp;":"&amp;$F217),INDIRECT($F$1&amp;dbP!$D$2&amp;":"&amp;dbP!$D$2),"&gt;="&amp;AZ$6,INDIRECT($F$1&amp;dbP!$D$2&amp;":"&amp;dbP!$D$2),"&lt;="&amp;AZ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BA217" s="1">
        <f ca="1">SUMIFS(INDIRECT($F$1&amp;$F217&amp;":"&amp;$F217),INDIRECT($F$1&amp;dbP!$D$2&amp;":"&amp;dbP!$D$2),"&gt;="&amp;BA$6,INDIRECT($F$1&amp;dbP!$D$2&amp;":"&amp;dbP!$D$2),"&lt;="&amp;BA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BB217" s="1">
        <f ca="1">SUMIFS(INDIRECT($F$1&amp;$F217&amp;":"&amp;$F217),INDIRECT($F$1&amp;dbP!$D$2&amp;":"&amp;dbP!$D$2),"&gt;="&amp;BB$6,INDIRECT($F$1&amp;dbP!$D$2&amp;":"&amp;dbP!$D$2),"&lt;="&amp;BB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BC217" s="1">
        <f ca="1">SUMIFS(INDIRECT($F$1&amp;$F217&amp;":"&amp;$F217),INDIRECT($F$1&amp;dbP!$D$2&amp;":"&amp;dbP!$D$2),"&gt;="&amp;BC$6,INDIRECT($F$1&amp;dbP!$D$2&amp;":"&amp;dbP!$D$2),"&lt;="&amp;BC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BD217" s="1">
        <f ca="1">SUMIFS(INDIRECT($F$1&amp;$F217&amp;":"&amp;$F217),INDIRECT($F$1&amp;dbP!$D$2&amp;":"&amp;dbP!$D$2),"&gt;="&amp;BD$6,INDIRECT($F$1&amp;dbP!$D$2&amp;":"&amp;dbP!$D$2),"&lt;="&amp;BD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BE217" s="1">
        <f ca="1">SUMIFS(INDIRECT($F$1&amp;$F217&amp;":"&amp;$F217),INDIRECT($F$1&amp;dbP!$D$2&amp;":"&amp;dbP!$D$2),"&gt;="&amp;BE$6,INDIRECT($F$1&amp;dbP!$D$2&amp;":"&amp;dbP!$D$2),"&lt;="&amp;BE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</row>
    <row r="218" spans="2:57" x14ac:dyDescent="0.3">
      <c r="B218" s="1">
        <f>MAX(B$120:B217)+1</f>
        <v>101</v>
      </c>
      <c r="D218" s="1" t="str">
        <f ca="1">INDIRECT($B$1&amp;Items!T$2&amp;$B218)</f>
        <v>CF(-)</v>
      </c>
      <c r="F218" s="1" t="str">
        <f ca="1">INDIRECT($B$1&amp;Items!P$2&amp;$B218)</f>
        <v>AA</v>
      </c>
      <c r="H218" s="13" t="str">
        <f ca="1">INDIRECT($B$1&amp;Items!M$2&amp;$B218)</f>
        <v>Оплата операционных расходов</v>
      </c>
      <c r="I218" s="13" t="str">
        <f ca="1">IF(INDIRECT($B$1&amp;Items!N$2&amp;$B218)="",H218,INDIRECT($B$1&amp;Items!N$2&amp;$B218))</f>
        <v>Оплата операционных расходов - блок-2</v>
      </c>
      <c r="J218" s="1" t="str">
        <f ca="1">IF(INDIRECT($B$1&amp;Items!O$2&amp;$B218)="",IF(H218&lt;&gt;I218,"  "&amp;I218,I218),"    "&amp;INDIRECT($B$1&amp;Items!O$2&amp;$B218))</f>
        <v xml:space="preserve">    Операционные расходы - 2-6</v>
      </c>
      <c r="S218" s="1">
        <f ca="1">SUM($U218:INDIRECT(ADDRESS(ROW(),SUMIFS($1:$1,$5:$5,MAX($5:$5)))))</f>
        <v>0</v>
      </c>
      <c r="V218" s="1">
        <f ca="1">SUMIFS(INDIRECT($F$1&amp;$F218&amp;":"&amp;$F218),INDIRECT($F$1&amp;dbP!$D$2&amp;":"&amp;dbP!$D$2),"&gt;="&amp;V$6,INDIRECT($F$1&amp;dbP!$D$2&amp;":"&amp;dbP!$D$2),"&lt;="&amp;V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W218" s="1">
        <f ca="1">SUMIFS(INDIRECT($F$1&amp;$F218&amp;":"&amp;$F218),INDIRECT($F$1&amp;dbP!$D$2&amp;":"&amp;dbP!$D$2),"&gt;="&amp;W$6,INDIRECT($F$1&amp;dbP!$D$2&amp;":"&amp;dbP!$D$2),"&lt;="&amp;W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X218" s="1">
        <f ca="1">SUMIFS(INDIRECT($F$1&amp;$F218&amp;":"&amp;$F218),INDIRECT($F$1&amp;dbP!$D$2&amp;":"&amp;dbP!$D$2),"&gt;="&amp;X$6,INDIRECT($F$1&amp;dbP!$D$2&amp;":"&amp;dbP!$D$2),"&lt;="&amp;X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Y218" s="1">
        <f ca="1">SUMIFS(INDIRECT($F$1&amp;$F218&amp;":"&amp;$F218),INDIRECT($F$1&amp;dbP!$D$2&amp;":"&amp;dbP!$D$2),"&gt;="&amp;Y$6,INDIRECT($F$1&amp;dbP!$D$2&amp;":"&amp;dbP!$D$2),"&lt;="&amp;Y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Z218" s="1">
        <f ca="1">SUMIFS(INDIRECT($F$1&amp;$F218&amp;":"&amp;$F218),INDIRECT($F$1&amp;dbP!$D$2&amp;":"&amp;dbP!$D$2),"&gt;="&amp;Z$6,INDIRECT($F$1&amp;dbP!$D$2&amp;":"&amp;dbP!$D$2),"&lt;="&amp;Z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A218" s="1">
        <f ca="1">SUMIFS(INDIRECT($F$1&amp;$F218&amp;":"&amp;$F218),INDIRECT($F$1&amp;dbP!$D$2&amp;":"&amp;dbP!$D$2),"&gt;="&amp;AA$6,INDIRECT($F$1&amp;dbP!$D$2&amp;":"&amp;dbP!$D$2),"&lt;="&amp;AA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B218" s="1">
        <f ca="1">SUMIFS(INDIRECT($F$1&amp;$F218&amp;":"&amp;$F218),INDIRECT($F$1&amp;dbP!$D$2&amp;":"&amp;dbP!$D$2),"&gt;="&amp;AB$6,INDIRECT($F$1&amp;dbP!$D$2&amp;":"&amp;dbP!$D$2),"&lt;="&amp;AB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C218" s="1">
        <f ca="1">SUMIFS(INDIRECT($F$1&amp;$F218&amp;":"&amp;$F218),INDIRECT($F$1&amp;dbP!$D$2&amp;":"&amp;dbP!$D$2),"&gt;="&amp;AC$6,INDIRECT($F$1&amp;dbP!$D$2&amp;":"&amp;dbP!$D$2),"&lt;="&amp;AC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D218" s="1">
        <f ca="1">SUMIFS(INDIRECT($F$1&amp;$F218&amp;":"&amp;$F218),INDIRECT($F$1&amp;dbP!$D$2&amp;":"&amp;dbP!$D$2),"&gt;="&amp;AD$6,INDIRECT($F$1&amp;dbP!$D$2&amp;":"&amp;dbP!$D$2),"&lt;="&amp;AD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E218" s="1">
        <f ca="1">SUMIFS(INDIRECT($F$1&amp;$F218&amp;":"&amp;$F218),INDIRECT($F$1&amp;dbP!$D$2&amp;":"&amp;dbP!$D$2),"&gt;="&amp;AE$6,INDIRECT($F$1&amp;dbP!$D$2&amp;":"&amp;dbP!$D$2),"&lt;="&amp;AE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F218" s="1">
        <f ca="1">SUMIFS(INDIRECT($F$1&amp;$F218&amp;":"&amp;$F218),INDIRECT($F$1&amp;dbP!$D$2&amp;":"&amp;dbP!$D$2),"&gt;="&amp;AF$6,INDIRECT($F$1&amp;dbP!$D$2&amp;":"&amp;dbP!$D$2),"&lt;="&amp;AF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G218" s="1">
        <f ca="1">SUMIFS(INDIRECT($F$1&amp;$F218&amp;":"&amp;$F218),INDIRECT($F$1&amp;dbP!$D$2&amp;":"&amp;dbP!$D$2),"&gt;="&amp;AG$6,INDIRECT($F$1&amp;dbP!$D$2&amp;":"&amp;dbP!$D$2),"&lt;="&amp;AG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H218" s="1">
        <f ca="1">SUMIFS(INDIRECT($F$1&amp;$F218&amp;":"&amp;$F218),INDIRECT($F$1&amp;dbP!$D$2&amp;":"&amp;dbP!$D$2),"&gt;="&amp;AH$6,INDIRECT($F$1&amp;dbP!$D$2&amp;":"&amp;dbP!$D$2),"&lt;="&amp;AH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I218" s="1">
        <f ca="1">SUMIFS(INDIRECT($F$1&amp;$F218&amp;":"&amp;$F218),INDIRECT($F$1&amp;dbP!$D$2&amp;":"&amp;dbP!$D$2),"&gt;="&amp;AI$6,INDIRECT($F$1&amp;dbP!$D$2&amp;":"&amp;dbP!$D$2),"&lt;="&amp;AI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J218" s="1">
        <f ca="1">SUMIFS(INDIRECT($F$1&amp;$F218&amp;":"&amp;$F218),INDIRECT($F$1&amp;dbP!$D$2&amp;":"&amp;dbP!$D$2),"&gt;="&amp;AJ$6,INDIRECT($F$1&amp;dbP!$D$2&amp;":"&amp;dbP!$D$2),"&lt;="&amp;AJ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K218" s="1">
        <f ca="1">SUMIFS(INDIRECT($F$1&amp;$F218&amp;":"&amp;$F218),INDIRECT($F$1&amp;dbP!$D$2&amp;":"&amp;dbP!$D$2),"&gt;="&amp;AK$6,INDIRECT($F$1&amp;dbP!$D$2&amp;":"&amp;dbP!$D$2),"&lt;="&amp;AK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L218" s="1">
        <f ca="1">SUMIFS(INDIRECT($F$1&amp;$F218&amp;":"&amp;$F218),INDIRECT($F$1&amp;dbP!$D$2&amp;":"&amp;dbP!$D$2),"&gt;="&amp;AL$6,INDIRECT($F$1&amp;dbP!$D$2&amp;":"&amp;dbP!$D$2),"&lt;="&amp;AL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M218" s="1">
        <f ca="1">SUMIFS(INDIRECT($F$1&amp;$F218&amp;":"&amp;$F218),INDIRECT($F$1&amp;dbP!$D$2&amp;":"&amp;dbP!$D$2),"&gt;="&amp;AM$6,INDIRECT($F$1&amp;dbP!$D$2&amp;":"&amp;dbP!$D$2),"&lt;="&amp;AM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N218" s="1">
        <f ca="1">SUMIFS(INDIRECT($F$1&amp;$F218&amp;":"&amp;$F218),INDIRECT($F$1&amp;dbP!$D$2&amp;":"&amp;dbP!$D$2),"&gt;="&amp;AN$6,INDIRECT($F$1&amp;dbP!$D$2&amp;":"&amp;dbP!$D$2),"&lt;="&amp;AN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O218" s="1">
        <f ca="1">SUMIFS(INDIRECT($F$1&amp;$F218&amp;":"&amp;$F218),INDIRECT($F$1&amp;dbP!$D$2&amp;":"&amp;dbP!$D$2),"&gt;="&amp;AO$6,INDIRECT($F$1&amp;dbP!$D$2&amp;":"&amp;dbP!$D$2),"&lt;="&amp;AO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P218" s="1">
        <f ca="1">SUMIFS(INDIRECT($F$1&amp;$F218&amp;":"&amp;$F218),INDIRECT($F$1&amp;dbP!$D$2&amp;":"&amp;dbP!$D$2),"&gt;="&amp;AP$6,INDIRECT($F$1&amp;dbP!$D$2&amp;":"&amp;dbP!$D$2),"&lt;="&amp;AP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Q218" s="1">
        <f ca="1">SUMIFS(INDIRECT($F$1&amp;$F218&amp;":"&amp;$F218),INDIRECT($F$1&amp;dbP!$D$2&amp;":"&amp;dbP!$D$2),"&gt;="&amp;AQ$6,INDIRECT($F$1&amp;dbP!$D$2&amp;":"&amp;dbP!$D$2),"&lt;="&amp;AQ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R218" s="1">
        <f ca="1">SUMIFS(INDIRECT($F$1&amp;$F218&amp;":"&amp;$F218),INDIRECT($F$1&amp;dbP!$D$2&amp;":"&amp;dbP!$D$2),"&gt;="&amp;AR$6,INDIRECT($F$1&amp;dbP!$D$2&amp;":"&amp;dbP!$D$2),"&lt;="&amp;AR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S218" s="1">
        <f ca="1">SUMIFS(INDIRECT($F$1&amp;$F218&amp;":"&amp;$F218),INDIRECT($F$1&amp;dbP!$D$2&amp;":"&amp;dbP!$D$2),"&gt;="&amp;AS$6,INDIRECT($F$1&amp;dbP!$D$2&amp;":"&amp;dbP!$D$2),"&lt;="&amp;AS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T218" s="1">
        <f ca="1">SUMIFS(INDIRECT($F$1&amp;$F218&amp;":"&amp;$F218),INDIRECT($F$1&amp;dbP!$D$2&amp;":"&amp;dbP!$D$2),"&gt;="&amp;AT$6,INDIRECT($F$1&amp;dbP!$D$2&amp;":"&amp;dbP!$D$2),"&lt;="&amp;AT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U218" s="1">
        <f ca="1">SUMIFS(INDIRECT($F$1&amp;$F218&amp;":"&amp;$F218),INDIRECT($F$1&amp;dbP!$D$2&amp;":"&amp;dbP!$D$2),"&gt;="&amp;AU$6,INDIRECT($F$1&amp;dbP!$D$2&amp;":"&amp;dbP!$D$2),"&lt;="&amp;AU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V218" s="1">
        <f ca="1">SUMIFS(INDIRECT($F$1&amp;$F218&amp;":"&amp;$F218),INDIRECT($F$1&amp;dbP!$D$2&amp;":"&amp;dbP!$D$2),"&gt;="&amp;AV$6,INDIRECT($F$1&amp;dbP!$D$2&amp;":"&amp;dbP!$D$2),"&lt;="&amp;AV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W218" s="1">
        <f ca="1">SUMIFS(INDIRECT($F$1&amp;$F218&amp;":"&amp;$F218),INDIRECT($F$1&amp;dbP!$D$2&amp;":"&amp;dbP!$D$2),"&gt;="&amp;AW$6,INDIRECT($F$1&amp;dbP!$D$2&amp;":"&amp;dbP!$D$2),"&lt;="&amp;AW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X218" s="1">
        <f ca="1">SUMIFS(INDIRECT($F$1&amp;$F218&amp;":"&amp;$F218),INDIRECT($F$1&amp;dbP!$D$2&amp;":"&amp;dbP!$D$2),"&gt;="&amp;AX$6,INDIRECT($F$1&amp;dbP!$D$2&amp;":"&amp;dbP!$D$2),"&lt;="&amp;AX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Y218" s="1">
        <f ca="1">SUMIFS(INDIRECT($F$1&amp;$F218&amp;":"&amp;$F218),INDIRECT($F$1&amp;dbP!$D$2&amp;":"&amp;dbP!$D$2),"&gt;="&amp;AY$6,INDIRECT($F$1&amp;dbP!$D$2&amp;":"&amp;dbP!$D$2),"&lt;="&amp;AY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Z218" s="1">
        <f ca="1">SUMIFS(INDIRECT($F$1&amp;$F218&amp;":"&amp;$F218),INDIRECT($F$1&amp;dbP!$D$2&amp;":"&amp;dbP!$D$2),"&gt;="&amp;AZ$6,INDIRECT($F$1&amp;dbP!$D$2&amp;":"&amp;dbP!$D$2),"&lt;="&amp;AZ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BA218" s="1">
        <f ca="1">SUMIFS(INDIRECT($F$1&amp;$F218&amp;":"&amp;$F218),INDIRECT($F$1&amp;dbP!$D$2&amp;":"&amp;dbP!$D$2),"&gt;="&amp;BA$6,INDIRECT($F$1&amp;dbP!$D$2&amp;":"&amp;dbP!$D$2),"&lt;="&amp;BA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BB218" s="1">
        <f ca="1">SUMIFS(INDIRECT($F$1&amp;$F218&amp;":"&amp;$F218),INDIRECT($F$1&amp;dbP!$D$2&amp;":"&amp;dbP!$D$2),"&gt;="&amp;BB$6,INDIRECT($F$1&amp;dbP!$D$2&amp;":"&amp;dbP!$D$2),"&lt;="&amp;BB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BC218" s="1">
        <f ca="1">SUMIFS(INDIRECT($F$1&amp;$F218&amp;":"&amp;$F218),INDIRECT($F$1&amp;dbP!$D$2&amp;":"&amp;dbP!$D$2),"&gt;="&amp;BC$6,INDIRECT($F$1&amp;dbP!$D$2&amp;":"&amp;dbP!$D$2),"&lt;="&amp;BC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BD218" s="1">
        <f ca="1">SUMIFS(INDIRECT($F$1&amp;$F218&amp;":"&amp;$F218),INDIRECT($F$1&amp;dbP!$D$2&amp;":"&amp;dbP!$D$2),"&gt;="&amp;BD$6,INDIRECT($F$1&amp;dbP!$D$2&amp;":"&amp;dbP!$D$2),"&lt;="&amp;BD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BE218" s="1">
        <f ca="1">SUMIFS(INDIRECT($F$1&amp;$F218&amp;":"&amp;$F218),INDIRECT($F$1&amp;dbP!$D$2&amp;":"&amp;dbP!$D$2),"&gt;="&amp;BE$6,INDIRECT($F$1&amp;dbP!$D$2&amp;":"&amp;dbP!$D$2),"&lt;="&amp;BE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</row>
    <row r="219" spans="2:57" x14ac:dyDescent="0.3">
      <c r="B219" s="1">
        <f>MAX(B$120:B218)+1</f>
        <v>102</v>
      </c>
      <c r="D219" s="1" t="str">
        <f ca="1">INDIRECT($B$1&amp;Items!T$2&amp;$B219)</f>
        <v>CF(-)</v>
      </c>
      <c r="F219" s="1" t="str">
        <f ca="1">INDIRECT($B$1&amp;Items!P$2&amp;$B219)</f>
        <v>AA</v>
      </c>
      <c r="H219" s="13" t="str">
        <f ca="1">INDIRECT($B$1&amp;Items!M$2&amp;$B219)</f>
        <v>Оплата операционных расходов</v>
      </c>
      <c r="I219" s="13" t="str">
        <f ca="1">IF(INDIRECT($B$1&amp;Items!N$2&amp;$B219)="",H219,INDIRECT($B$1&amp;Items!N$2&amp;$B219))</f>
        <v>Оплата операционных расходов - блок-2</v>
      </c>
      <c r="J219" s="1" t="str">
        <f ca="1">IF(INDIRECT($B$1&amp;Items!O$2&amp;$B219)="",IF(H219&lt;&gt;I219,"  "&amp;I219,I219),"    "&amp;INDIRECT($B$1&amp;Items!O$2&amp;$B219))</f>
        <v xml:space="preserve">    Операционные расходы - 2-7</v>
      </c>
      <c r="S219" s="1">
        <f ca="1">SUM($U219:INDIRECT(ADDRESS(ROW(),SUMIFS($1:$1,$5:$5,MAX($5:$5)))))</f>
        <v>47776.677000000003</v>
      </c>
      <c r="V219" s="1">
        <f ca="1">SUMIFS(INDIRECT($F$1&amp;$F219&amp;":"&amp;$F219),INDIRECT($F$1&amp;dbP!$D$2&amp;":"&amp;dbP!$D$2),"&gt;="&amp;V$6,INDIRECT($F$1&amp;dbP!$D$2&amp;":"&amp;dbP!$D$2),"&lt;="&amp;V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47776.677000000003</v>
      </c>
      <c r="W219" s="1">
        <f ca="1">SUMIFS(INDIRECT($F$1&amp;$F219&amp;":"&amp;$F219),INDIRECT($F$1&amp;dbP!$D$2&amp;":"&amp;dbP!$D$2),"&gt;="&amp;W$6,INDIRECT($F$1&amp;dbP!$D$2&amp;":"&amp;dbP!$D$2),"&lt;="&amp;W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X219" s="1">
        <f ca="1">SUMIFS(INDIRECT($F$1&amp;$F219&amp;":"&amp;$F219),INDIRECT($F$1&amp;dbP!$D$2&amp;":"&amp;dbP!$D$2),"&gt;="&amp;X$6,INDIRECT($F$1&amp;dbP!$D$2&amp;":"&amp;dbP!$D$2),"&lt;="&amp;X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Y219" s="1">
        <f ca="1">SUMIFS(INDIRECT($F$1&amp;$F219&amp;":"&amp;$F219),INDIRECT($F$1&amp;dbP!$D$2&amp;":"&amp;dbP!$D$2),"&gt;="&amp;Y$6,INDIRECT($F$1&amp;dbP!$D$2&amp;":"&amp;dbP!$D$2),"&lt;="&amp;Y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Z219" s="1">
        <f ca="1">SUMIFS(INDIRECT($F$1&amp;$F219&amp;":"&amp;$F219),INDIRECT($F$1&amp;dbP!$D$2&amp;":"&amp;dbP!$D$2),"&gt;="&amp;Z$6,INDIRECT($F$1&amp;dbP!$D$2&amp;":"&amp;dbP!$D$2),"&lt;="&amp;Z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A219" s="1">
        <f ca="1">SUMIFS(INDIRECT($F$1&amp;$F219&amp;":"&amp;$F219),INDIRECT($F$1&amp;dbP!$D$2&amp;":"&amp;dbP!$D$2),"&gt;="&amp;AA$6,INDIRECT($F$1&amp;dbP!$D$2&amp;":"&amp;dbP!$D$2),"&lt;="&amp;AA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B219" s="1">
        <f ca="1">SUMIFS(INDIRECT($F$1&amp;$F219&amp;":"&amp;$F219),INDIRECT($F$1&amp;dbP!$D$2&amp;":"&amp;dbP!$D$2),"&gt;="&amp;AB$6,INDIRECT($F$1&amp;dbP!$D$2&amp;":"&amp;dbP!$D$2),"&lt;="&amp;AB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C219" s="1">
        <f ca="1">SUMIFS(INDIRECT($F$1&amp;$F219&amp;":"&amp;$F219),INDIRECT($F$1&amp;dbP!$D$2&amp;":"&amp;dbP!$D$2),"&gt;="&amp;AC$6,INDIRECT($F$1&amp;dbP!$D$2&amp;":"&amp;dbP!$D$2),"&lt;="&amp;AC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D219" s="1">
        <f ca="1">SUMIFS(INDIRECT($F$1&amp;$F219&amp;":"&amp;$F219),INDIRECT($F$1&amp;dbP!$D$2&amp;":"&amp;dbP!$D$2),"&gt;="&amp;AD$6,INDIRECT($F$1&amp;dbP!$D$2&amp;":"&amp;dbP!$D$2),"&lt;="&amp;AD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E219" s="1">
        <f ca="1">SUMIFS(INDIRECT($F$1&amp;$F219&amp;":"&amp;$F219),INDIRECT($F$1&amp;dbP!$D$2&amp;":"&amp;dbP!$D$2),"&gt;="&amp;AE$6,INDIRECT($F$1&amp;dbP!$D$2&amp;":"&amp;dbP!$D$2),"&lt;="&amp;AE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F219" s="1">
        <f ca="1">SUMIFS(INDIRECT($F$1&amp;$F219&amp;":"&amp;$F219),INDIRECT($F$1&amp;dbP!$D$2&amp;":"&amp;dbP!$D$2),"&gt;="&amp;AF$6,INDIRECT($F$1&amp;dbP!$D$2&amp;":"&amp;dbP!$D$2),"&lt;="&amp;AF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G219" s="1">
        <f ca="1">SUMIFS(INDIRECT($F$1&amp;$F219&amp;":"&amp;$F219),INDIRECT($F$1&amp;dbP!$D$2&amp;":"&amp;dbP!$D$2),"&gt;="&amp;AG$6,INDIRECT($F$1&amp;dbP!$D$2&amp;":"&amp;dbP!$D$2),"&lt;="&amp;AG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H219" s="1">
        <f ca="1">SUMIFS(INDIRECT($F$1&amp;$F219&amp;":"&amp;$F219),INDIRECT($F$1&amp;dbP!$D$2&amp;":"&amp;dbP!$D$2),"&gt;="&amp;AH$6,INDIRECT($F$1&amp;dbP!$D$2&amp;":"&amp;dbP!$D$2),"&lt;="&amp;AH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I219" s="1">
        <f ca="1">SUMIFS(INDIRECT($F$1&amp;$F219&amp;":"&amp;$F219),INDIRECT($F$1&amp;dbP!$D$2&amp;":"&amp;dbP!$D$2),"&gt;="&amp;AI$6,INDIRECT($F$1&amp;dbP!$D$2&amp;":"&amp;dbP!$D$2),"&lt;="&amp;AI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J219" s="1">
        <f ca="1">SUMIFS(INDIRECT($F$1&amp;$F219&amp;":"&amp;$F219),INDIRECT($F$1&amp;dbP!$D$2&amp;":"&amp;dbP!$D$2),"&gt;="&amp;AJ$6,INDIRECT($F$1&amp;dbP!$D$2&amp;":"&amp;dbP!$D$2),"&lt;="&amp;AJ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K219" s="1">
        <f ca="1">SUMIFS(INDIRECT($F$1&amp;$F219&amp;":"&amp;$F219),INDIRECT($F$1&amp;dbP!$D$2&amp;":"&amp;dbP!$D$2),"&gt;="&amp;AK$6,INDIRECT($F$1&amp;dbP!$D$2&amp;":"&amp;dbP!$D$2),"&lt;="&amp;AK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L219" s="1">
        <f ca="1">SUMIFS(INDIRECT($F$1&amp;$F219&amp;":"&amp;$F219),INDIRECT($F$1&amp;dbP!$D$2&amp;":"&amp;dbP!$D$2),"&gt;="&amp;AL$6,INDIRECT($F$1&amp;dbP!$D$2&amp;":"&amp;dbP!$D$2),"&lt;="&amp;AL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M219" s="1">
        <f ca="1">SUMIFS(INDIRECT($F$1&amp;$F219&amp;":"&amp;$F219),INDIRECT($F$1&amp;dbP!$D$2&amp;":"&amp;dbP!$D$2),"&gt;="&amp;AM$6,INDIRECT($F$1&amp;dbP!$D$2&amp;":"&amp;dbP!$D$2),"&lt;="&amp;AM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N219" s="1">
        <f ca="1">SUMIFS(INDIRECT($F$1&amp;$F219&amp;":"&amp;$F219),INDIRECT($F$1&amp;dbP!$D$2&amp;":"&amp;dbP!$D$2),"&gt;="&amp;AN$6,INDIRECT($F$1&amp;dbP!$D$2&amp;":"&amp;dbP!$D$2),"&lt;="&amp;AN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O219" s="1">
        <f ca="1">SUMIFS(INDIRECT($F$1&amp;$F219&amp;":"&amp;$F219),INDIRECT($F$1&amp;dbP!$D$2&amp;":"&amp;dbP!$D$2),"&gt;="&amp;AO$6,INDIRECT($F$1&amp;dbP!$D$2&amp;":"&amp;dbP!$D$2),"&lt;="&amp;AO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P219" s="1">
        <f ca="1">SUMIFS(INDIRECT($F$1&amp;$F219&amp;":"&amp;$F219),INDIRECT($F$1&amp;dbP!$D$2&amp;":"&amp;dbP!$D$2),"&gt;="&amp;AP$6,INDIRECT($F$1&amp;dbP!$D$2&amp;":"&amp;dbP!$D$2),"&lt;="&amp;AP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Q219" s="1">
        <f ca="1">SUMIFS(INDIRECT($F$1&amp;$F219&amp;":"&amp;$F219),INDIRECT($F$1&amp;dbP!$D$2&amp;":"&amp;dbP!$D$2),"&gt;="&amp;AQ$6,INDIRECT($F$1&amp;dbP!$D$2&amp;":"&amp;dbP!$D$2),"&lt;="&amp;AQ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R219" s="1">
        <f ca="1">SUMIFS(INDIRECT($F$1&amp;$F219&amp;":"&amp;$F219),INDIRECT($F$1&amp;dbP!$D$2&amp;":"&amp;dbP!$D$2),"&gt;="&amp;AR$6,INDIRECT($F$1&amp;dbP!$D$2&amp;":"&amp;dbP!$D$2),"&lt;="&amp;AR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S219" s="1">
        <f ca="1">SUMIFS(INDIRECT($F$1&amp;$F219&amp;":"&amp;$F219),INDIRECT($F$1&amp;dbP!$D$2&amp;":"&amp;dbP!$D$2),"&gt;="&amp;AS$6,INDIRECT($F$1&amp;dbP!$D$2&amp;":"&amp;dbP!$D$2),"&lt;="&amp;AS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T219" s="1">
        <f ca="1">SUMIFS(INDIRECT($F$1&amp;$F219&amp;":"&amp;$F219),INDIRECT($F$1&amp;dbP!$D$2&amp;":"&amp;dbP!$D$2),"&gt;="&amp;AT$6,INDIRECT($F$1&amp;dbP!$D$2&amp;":"&amp;dbP!$D$2),"&lt;="&amp;AT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U219" s="1">
        <f ca="1">SUMIFS(INDIRECT($F$1&amp;$F219&amp;":"&amp;$F219),INDIRECT($F$1&amp;dbP!$D$2&amp;":"&amp;dbP!$D$2),"&gt;="&amp;AU$6,INDIRECT($F$1&amp;dbP!$D$2&amp;":"&amp;dbP!$D$2),"&lt;="&amp;AU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V219" s="1">
        <f ca="1">SUMIFS(INDIRECT($F$1&amp;$F219&amp;":"&amp;$F219),INDIRECT($F$1&amp;dbP!$D$2&amp;":"&amp;dbP!$D$2),"&gt;="&amp;AV$6,INDIRECT($F$1&amp;dbP!$D$2&amp;":"&amp;dbP!$D$2),"&lt;="&amp;AV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W219" s="1">
        <f ca="1">SUMIFS(INDIRECT($F$1&amp;$F219&amp;":"&amp;$F219),INDIRECT($F$1&amp;dbP!$D$2&amp;":"&amp;dbP!$D$2),"&gt;="&amp;AW$6,INDIRECT($F$1&amp;dbP!$D$2&amp;":"&amp;dbP!$D$2),"&lt;="&amp;AW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X219" s="1">
        <f ca="1">SUMIFS(INDIRECT($F$1&amp;$F219&amp;":"&amp;$F219),INDIRECT($F$1&amp;dbP!$D$2&amp;":"&amp;dbP!$D$2),"&gt;="&amp;AX$6,INDIRECT($F$1&amp;dbP!$D$2&amp;":"&amp;dbP!$D$2),"&lt;="&amp;AX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Y219" s="1">
        <f ca="1">SUMIFS(INDIRECT($F$1&amp;$F219&amp;":"&amp;$F219),INDIRECT($F$1&amp;dbP!$D$2&amp;":"&amp;dbP!$D$2),"&gt;="&amp;AY$6,INDIRECT($F$1&amp;dbP!$D$2&amp;":"&amp;dbP!$D$2),"&lt;="&amp;AY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Z219" s="1">
        <f ca="1">SUMIFS(INDIRECT($F$1&amp;$F219&amp;":"&amp;$F219),INDIRECT($F$1&amp;dbP!$D$2&amp;":"&amp;dbP!$D$2),"&gt;="&amp;AZ$6,INDIRECT($F$1&amp;dbP!$D$2&amp;":"&amp;dbP!$D$2),"&lt;="&amp;AZ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BA219" s="1">
        <f ca="1">SUMIFS(INDIRECT($F$1&amp;$F219&amp;":"&amp;$F219),INDIRECT($F$1&amp;dbP!$D$2&amp;":"&amp;dbP!$D$2),"&gt;="&amp;BA$6,INDIRECT($F$1&amp;dbP!$D$2&amp;":"&amp;dbP!$D$2),"&lt;="&amp;BA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BB219" s="1">
        <f ca="1">SUMIFS(INDIRECT($F$1&amp;$F219&amp;":"&amp;$F219),INDIRECT($F$1&amp;dbP!$D$2&amp;":"&amp;dbP!$D$2),"&gt;="&amp;BB$6,INDIRECT($F$1&amp;dbP!$D$2&amp;":"&amp;dbP!$D$2),"&lt;="&amp;BB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BC219" s="1">
        <f ca="1">SUMIFS(INDIRECT($F$1&amp;$F219&amp;":"&amp;$F219),INDIRECT($F$1&amp;dbP!$D$2&amp;":"&amp;dbP!$D$2),"&gt;="&amp;BC$6,INDIRECT($F$1&amp;dbP!$D$2&amp;":"&amp;dbP!$D$2),"&lt;="&amp;BC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BD219" s="1">
        <f ca="1">SUMIFS(INDIRECT($F$1&amp;$F219&amp;":"&amp;$F219),INDIRECT($F$1&amp;dbP!$D$2&amp;":"&amp;dbP!$D$2),"&gt;="&amp;BD$6,INDIRECT($F$1&amp;dbP!$D$2&amp;":"&amp;dbP!$D$2),"&lt;="&amp;BD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BE219" s="1">
        <f ca="1">SUMIFS(INDIRECT($F$1&amp;$F219&amp;":"&amp;$F219),INDIRECT($F$1&amp;dbP!$D$2&amp;":"&amp;dbP!$D$2),"&gt;="&amp;BE$6,INDIRECT($F$1&amp;dbP!$D$2&amp;":"&amp;dbP!$D$2),"&lt;="&amp;BE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</row>
    <row r="220" spans="2:57" x14ac:dyDescent="0.3">
      <c r="B220" s="1">
        <f>MAX(B$120:B219)+1</f>
        <v>103</v>
      </c>
      <c r="D220" s="1" t="str">
        <f ca="1">INDIRECT($B$1&amp;Items!T$2&amp;$B220)</f>
        <v>CF(-)</v>
      </c>
      <c r="F220" s="1" t="str">
        <f ca="1">INDIRECT($B$1&amp;Items!P$2&amp;$B220)</f>
        <v>AA</v>
      </c>
      <c r="H220" s="13" t="str">
        <f ca="1">INDIRECT($B$1&amp;Items!M$2&amp;$B220)</f>
        <v>Оплата операционных расходов</v>
      </c>
      <c r="I220" s="13" t="str">
        <f ca="1">IF(INDIRECT($B$1&amp;Items!N$2&amp;$B220)="",H220,INDIRECT($B$1&amp;Items!N$2&amp;$B220))</f>
        <v>Оплата операционных расходов - блок-2</v>
      </c>
      <c r="J220" s="1" t="str">
        <f ca="1">IF(INDIRECT($B$1&amp;Items!O$2&amp;$B220)="",IF(H220&lt;&gt;I220,"  "&amp;I220,I220),"    "&amp;INDIRECT($B$1&amp;Items!O$2&amp;$B220))</f>
        <v xml:space="preserve">    Операционные расходы - 2-8</v>
      </c>
      <c r="S220" s="1">
        <f ca="1">SUM($U220:INDIRECT(ADDRESS(ROW(),SUMIFS($1:$1,$5:$5,MAX($5:$5)))))</f>
        <v>0</v>
      </c>
      <c r="V220" s="1">
        <f ca="1">SUMIFS(INDIRECT($F$1&amp;$F220&amp;":"&amp;$F220),INDIRECT($F$1&amp;dbP!$D$2&amp;":"&amp;dbP!$D$2),"&gt;="&amp;V$6,INDIRECT($F$1&amp;dbP!$D$2&amp;":"&amp;dbP!$D$2),"&lt;="&amp;V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W220" s="1">
        <f ca="1">SUMIFS(INDIRECT($F$1&amp;$F220&amp;":"&amp;$F220),INDIRECT($F$1&amp;dbP!$D$2&amp;":"&amp;dbP!$D$2),"&gt;="&amp;W$6,INDIRECT($F$1&amp;dbP!$D$2&amp;":"&amp;dbP!$D$2),"&lt;="&amp;W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X220" s="1">
        <f ca="1">SUMIFS(INDIRECT($F$1&amp;$F220&amp;":"&amp;$F220),INDIRECT($F$1&amp;dbP!$D$2&amp;":"&amp;dbP!$D$2),"&gt;="&amp;X$6,INDIRECT($F$1&amp;dbP!$D$2&amp;":"&amp;dbP!$D$2),"&lt;="&amp;X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Y220" s="1">
        <f ca="1">SUMIFS(INDIRECT($F$1&amp;$F220&amp;":"&amp;$F220),INDIRECT($F$1&amp;dbP!$D$2&amp;":"&amp;dbP!$D$2),"&gt;="&amp;Y$6,INDIRECT($F$1&amp;dbP!$D$2&amp;":"&amp;dbP!$D$2),"&lt;="&amp;Y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Z220" s="1">
        <f ca="1">SUMIFS(INDIRECT($F$1&amp;$F220&amp;":"&amp;$F220),INDIRECT($F$1&amp;dbP!$D$2&amp;":"&amp;dbP!$D$2),"&gt;="&amp;Z$6,INDIRECT($F$1&amp;dbP!$D$2&amp;":"&amp;dbP!$D$2),"&lt;="&amp;Z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A220" s="1">
        <f ca="1">SUMIFS(INDIRECT($F$1&amp;$F220&amp;":"&amp;$F220),INDIRECT($F$1&amp;dbP!$D$2&amp;":"&amp;dbP!$D$2),"&gt;="&amp;AA$6,INDIRECT($F$1&amp;dbP!$D$2&amp;":"&amp;dbP!$D$2),"&lt;="&amp;AA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B220" s="1">
        <f ca="1">SUMIFS(INDIRECT($F$1&amp;$F220&amp;":"&amp;$F220),INDIRECT($F$1&amp;dbP!$D$2&amp;":"&amp;dbP!$D$2),"&gt;="&amp;AB$6,INDIRECT($F$1&amp;dbP!$D$2&amp;":"&amp;dbP!$D$2),"&lt;="&amp;AB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C220" s="1">
        <f ca="1">SUMIFS(INDIRECT($F$1&amp;$F220&amp;":"&amp;$F220),INDIRECT($F$1&amp;dbP!$D$2&amp;":"&amp;dbP!$D$2),"&gt;="&amp;AC$6,INDIRECT($F$1&amp;dbP!$D$2&amp;":"&amp;dbP!$D$2),"&lt;="&amp;AC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D220" s="1">
        <f ca="1">SUMIFS(INDIRECT($F$1&amp;$F220&amp;":"&amp;$F220),INDIRECT($F$1&amp;dbP!$D$2&amp;":"&amp;dbP!$D$2),"&gt;="&amp;AD$6,INDIRECT($F$1&amp;dbP!$D$2&amp;":"&amp;dbP!$D$2),"&lt;="&amp;AD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E220" s="1">
        <f ca="1">SUMIFS(INDIRECT($F$1&amp;$F220&amp;":"&amp;$F220),INDIRECT($F$1&amp;dbP!$D$2&amp;":"&amp;dbP!$D$2),"&gt;="&amp;AE$6,INDIRECT($F$1&amp;dbP!$D$2&amp;":"&amp;dbP!$D$2),"&lt;="&amp;AE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F220" s="1">
        <f ca="1">SUMIFS(INDIRECT($F$1&amp;$F220&amp;":"&amp;$F220),INDIRECT($F$1&amp;dbP!$D$2&amp;":"&amp;dbP!$D$2),"&gt;="&amp;AF$6,INDIRECT($F$1&amp;dbP!$D$2&amp;":"&amp;dbP!$D$2),"&lt;="&amp;AF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G220" s="1">
        <f ca="1">SUMIFS(INDIRECT($F$1&amp;$F220&amp;":"&amp;$F220),INDIRECT($F$1&amp;dbP!$D$2&amp;":"&amp;dbP!$D$2),"&gt;="&amp;AG$6,INDIRECT($F$1&amp;dbP!$D$2&amp;":"&amp;dbP!$D$2),"&lt;="&amp;AG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H220" s="1">
        <f ca="1">SUMIFS(INDIRECT($F$1&amp;$F220&amp;":"&amp;$F220),INDIRECT($F$1&amp;dbP!$D$2&amp;":"&amp;dbP!$D$2),"&gt;="&amp;AH$6,INDIRECT($F$1&amp;dbP!$D$2&amp;":"&amp;dbP!$D$2),"&lt;="&amp;AH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I220" s="1">
        <f ca="1">SUMIFS(INDIRECT($F$1&amp;$F220&amp;":"&amp;$F220),INDIRECT($F$1&amp;dbP!$D$2&amp;":"&amp;dbP!$D$2),"&gt;="&amp;AI$6,INDIRECT($F$1&amp;dbP!$D$2&amp;":"&amp;dbP!$D$2),"&lt;="&amp;AI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J220" s="1">
        <f ca="1">SUMIFS(INDIRECT($F$1&amp;$F220&amp;":"&amp;$F220),INDIRECT($F$1&amp;dbP!$D$2&amp;":"&amp;dbP!$D$2),"&gt;="&amp;AJ$6,INDIRECT($F$1&amp;dbP!$D$2&amp;":"&amp;dbP!$D$2),"&lt;="&amp;AJ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K220" s="1">
        <f ca="1">SUMIFS(INDIRECT($F$1&amp;$F220&amp;":"&amp;$F220),INDIRECT($F$1&amp;dbP!$D$2&amp;":"&amp;dbP!$D$2),"&gt;="&amp;AK$6,INDIRECT($F$1&amp;dbP!$D$2&amp;":"&amp;dbP!$D$2),"&lt;="&amp;AK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L220" s="1">
        <f ca="1">SUMIFS(INDIRECT($F$1&amp;$F220&amp;":"&amp;$F220),INDIRECT($F$1&amp;dbP!$D$2&amp;":"&amp;dbP!$D$2),"&gt;="&amp;AL$6,INDIRECT($F$1&amp;dbP!$D$2&amp;":"&amp;dbP!$D$2),"&lt;="&amp;AL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M220" s="1">
        <f ca="1">SUMIFS(INDIRECT($F$1&amp;$F220&amp;":"&amp;$F220),INDIRECT($F$1&amp;dbP!$D$2&amp;":"&amp;dbP!$D$2),"&gt;="&amp;AM$6,INDIRECT($F$1&amp;dbP!$D$2&amp;":"&amp;dbP!$D$2),"&lt;="&amp;AM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N220" s="1">
        <f ca="1">SUMIFS(INDIRECT($F$1&amp;$F220&amp;":"&amp;$F220),INDIRECT($F$1&amp;dbP!$D$2&amp;":"&amp;dbP!$D$2),"&gt;="&amp;AN$6,INDIRECT($F$1&amp;dbP!$D$2&amp;":"&amp;dbP!$D$2),"&lt;="&amp;AN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O220" s="1">
        <f ca="1">SUMIFS(INDIRECT($F$1&amp;$F220&amp;":"&amp;$F220),INDIRECT($F$1&amp;dbP!$D$2&amp;":"&amp;dbP!$D$2),"&gt;="&amp;AO$6,INDIRECT($F$1&amp;dbP!$D$2&amp;":"&amp;dbP!$D$2),"&lt;="&amp;AO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P220" s="1">
        <f ca="1">SUMIFS(INDIRECT($F$1&amp;$F220&amp;":"&amp;$F220),INDIRECT($F$1&amp;dbP!$D$2&amp;":"&amp;dbP!$D$2),"&gt;="&amp;AP$6,INDIRECT($F$1&amp;dbP!$D$2&amp;":"&amp;dbP!$D$2),"&lt;="&amp;AP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Q220" s="1">
        <f ca="1">SUMIFS(INDIRECT($F$1&amp;$F220&amp;":"&amp;$F220),INDIRECT($F$1&amp;dbP!$D$2&amp;":"&amp;dbP!$D$2),"&gt;="&amp;AQ$6,INDIRECT($F$1&amp;dbP!$D$2&amp;":"&amp;dbP!$D$2),"&lt;="&amp;AQ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R220" s="1">
        <f ca="1">SUMIFS(INDIRECT($F$1&amp;$F220&amp;":"&amp;$F220),INDIRECT($F$1&amp;dbP!$D$2&amp;":"&amp;dbP!$D$2),"&gt;="&amp;AR$6,INDIRECT($F$1&amp;dbP!$D$2&amp;":"&amp;dbP!$D$2),"&lt;="&amp;AR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S220" s="1">
        <f ca="1">SUMIFS(INDIRECT($F$1&amp;$F220&amp;":"&amp;$F220),INDIRECT($F$1&amp;dbP!$D$2&amp;":"&amp;dbP!$D$2),"&gt;="&amp;AS$6,INDIRECT($F$1&amp;dbP!$D$2&amp;":"&amp;dbP!$D$2),"&lt;="&amp;AS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T220" s="1">
        <f ca="1">SUMIFS(INDIRECT($F$1&amp;$F220&amp;":"&amp;$F220),INDIRECT($F$1&amp;dbP!$D$2&amp;":"&amp;dbP!$D$2),"&gt;="&amp;AT$6,INDIRECT($F$1&amp;dbP!$D$2&amp;":"&amp;dbP!$D$2),"&lt;="&amp;AT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U220" s="1">
        <f ca="1">SUMIFS(INDIRECT($F$1&amp;$F220&amp;":"&amp;$F220),INDIRECT($F$1&amp;dbP!$D$2&amp;":"&amp;dbP!$D$2),"&gt;="&amp;AU$6,INDIRECT($F$1&amp;dbP!$D$2&amp;":"&amp;dbP!$D$2),"&lt;="&amp;AU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V220" s="1">
        <f ca="1">SUMIFS(INDIRECT($F$1&amp;$F220&amp;":"&amp;$F220),INDIRECT($F$1&amp;dbP!$D$2&amp;":"&amp;dbP!$D$2),"&gt;="&amp;AV$6,INDIRECT($F$1&amp;dbP!$D$2&amp;":"&amp;dbP!$D$2),"&lt;="&amp;AV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W220" s="1">
        <f ca="1">SUMIFS(INDIRECT($F$1&amp;$F220&amp;":"&amp;$F220),INDIRECT($F$1&amp;dbP!$D$2&amp;":"&amp;dbP!$D$2),"&gt;="&amp;AW$6,INDIRECT($F$1&amp;dbP!$D$2&amp;":"&amp;dbP!$D$2),"&lt;="&amp;AW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X220" s="1">
        <f ca="1">SUMIFS(INDIRECT($F$1&amp;$F220&amp;":"&amp;$F220),INDIRECT($F$1&amp;dbP!$D$2&amp;":"&amp;dbP!$D$2),"&gt;="&amp;AX$6,INDIRECT($F$1&amp;dbP!$D$2&amp;":"&amp;dbP!$D$2),"&lt;="&amp;AX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Y220" s="1">
        <f ca="1">SUMIFS(INDIRECT($F$1&amp;$F220&amp;":"&amp;$F220),INDIRECT($F$1&amp;dbP!$D$2&amp;":"&amp;dbP!$D$2),"&gt;="&amp;AY$6,INDIRECT($F$1&amp;dbP!$D$2&amp;":"&amp;dbP!$D$2),"&lt;="&amp;AY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Z220" s="1">
        <f ca="1">SUMIFS(INDIRECT($F$1&amp;$F220&amp;":"&amp;$F220),INDIRECT($F$1&amp;dbP!$D$2&amp;":"&amp;dbP!$D$2),"&gt;="&amp;AZ$6,INDIRECT($F$1&amp;dbP!$D$2&amp;":"&amp;dbP!$D$2),"&lt;="&amp;AZ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BA220" s="1">
        <f ca="1">SUMIFS(INDIRECT($F$1&amp;$F220&amp;":"&amp;$F220),INDIRECT($F$1&amp;dbP!$D$2&amp;":"&amp;dbP!$D$2),"&gt;="&amp;BA$6,INDIRECT($F$1&amp;dbP!$D$2&amp;":"&amp;dbP!$D$2),"&lt;="&amp;BA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BB220" s="1">
        <f ca="1">SUMIFS(INDIRECT($F$1&amp;$F220&amp;":"&amp;$F220),INDIRECT($F$1&amp;dbP!$D$2&amp;":"&amp;dbP!$D$2),"&gt;="&amp;BB$6,INDIRECT($F$1&amp;dbP!$D$2&amp;":"&amp;dbP!$D$2),"&lt;="&amp;BB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BC220" s="1">
        <f ca="1">SUMIFS(INDIRECT($F$1&amp;$F220&amp;":"&amp;$F220),INDIRECT($F$1&amp;dbP!$D$2&amp;":"&amp;dbP!$D$2),"&gt;="&amp;BC$6,INDIRECT($F$1&amp;dbP!$D$2&amp;":"&amp;dbP!$D$2),"&lt;="&amp;BC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BD220" s="1">
        <f ca="1">SUMIFS(INDIRECT($F$1&amp;$F220&amp;":"&amp;$F220),INDIRECT($F$1&amp;dbP!$D$2&amp;":"&amp;dbP!$D$2),"&gt;="&amp;BD$6,INDIRECT($F$1&amp;dbP!$D$2&amp;":"&amp;dbP!$D$2),"&lt;="&amp;BD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BE220" s="1">
        <f ca="1">SUMIFS(INDIRECT($F$1&amp;$F220&amp;":"&amp;$F220),INDIRECT($F$1&amp;dbP!$D$2&amp;":"&amp;dbP!$D$2),"&gt;="&amp;BE$6,INDIRECT($F$1&amp;dbP!$D$2&amp;":"&amp;dbP!$D$2),"&lt;="&amp;BE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</row>
    <row r="221" spans="2:57" x14ac:dyDescent="0.3">
      <c r="B221" s="1">
        <f>MAX(B$120:B220)+1</f>
        <v>104</v>
      </c>
      <c r="D221" s="1" t="str">
        <f ca="1">INDIRECT($B$1&amp;Items!T$2&amp;$B221)</f>
        <v>CF(-)</v>
      </c>
      <c r="F221" s="1" t="str">
        <f ca="1">INDIRECT($B$1&amp;Items!P$2&amp;$B221)</f>
        <v>AA</v>
      </c>
      <c r="H221" s="13" t="str">
        <f ca="1">INDIRECT($B$1&amp;Items!M$2&amp;$B221)</f>
        <v>Оплата операционных расходов</v>
      </c>
      <c r="I221" s="13" t="str">
        <f ca="1">IF(INDIRECT($B$1&amp;Items!N$2&amp;$B221)="",H221,INDIRECT($B$1&amp;Items!N$2&amp;$B221))</f>
        <v>Оплата операционных расходов - блок-2</v>
      </c>
      <c r="J221" s="1" t="str">
        <f ca="1">IF(INDIRECT($B$1&amp;Items!O$2&amp;$B221)="",IF(H221&lt;&gt;I221,"  "&amp;I221,I221),"    "&amp;INDIRECT($B$1&amp;Items!O$2&amp;$B221))</f>
        <v xml:space="preserve">    Операционные расходы - 2-9</v>
      </c>
      <c r="S221" s="1">
        <f ca="1">SUM($U221:INDIRECT(ADDRESS(ROW(),SUMIFS($1:$1,$5:$5,MAX($5:$5)))))</f>
        <v>0</v>
      </c>
      <c r="V221" s="1">
        <f ca="1">SUMIFS(INDIRECT($F$1&amp;$F221&amp;":"&amp;$F221),INDIRECT($F$1&amp;dbP!$D$2&amp;":"&amp;dbP!$D$2),"&gt;="&amp;V$6,INDIRECT($F$1&amp;dbP!$D$2&amp;":"&amp;dbP!$D$2),"&lt;="&amp;V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W221" s="1">
        <f ca="1">SUMIFS(INDIRECT($F$1&amp;$F221&amp;":"&amp;$F221),INDIRECT($F$1&amp;dbP!$D$2&amp;":"&amp;dbP!$D$2),"&gt;="&amp;W$6,INDIRECT($F$1&amp;dbP!$D$2&amp;":"&amp;dbP!$D$2),"&lt;="&amp;W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X221" s="1">
        <f ca="1">SUMIFS(INDIRECT($F$1&amp;$F221&amp;":"&amp;$F221),INDIRECT($F$1&amp;dbP!$D$2&amp;":"&amp;dbP!$D$2),"&gt;="&amp;X$6,INDIRECT($F$1&amp;dbP!$D$2&amp;":"&amp;dbP!$D$2),"&lt;="&amp;X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Y221" s="1">
        <f ca="1">SUMIFS(INDIRECT($F$1&amp;$F221&amp;":"&amp;$F221),INDIRECT($F$1&amp;dbP!$D$2&amp;":"&amp;dbP!$D$2),"&gt;="&amp;Y$6,INDIRECT($F$1&amp;dbP!$D$2&amp;":"&amp;dbP!$D$2),"&lt;="&amp;Y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Z221" s="1">
        <f ca="1">SUMIFS(INDIRECT($F$1&amp;$F221&amp;":"&amp;$F221),INDIRECT($F$1&amp;dbP!$D$2&amp;":"&amp;dbP!$D$2),"&gt;="&amp;Z$6,INDIRECT($F$1&amp;dbP!$D$2&amp;":"&amp;dbP!$D$2),"&lt;="&amp;Z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A221" s="1">
        <f ca="1">SUMIFS(INDIRECT($F$1&amp;$F221&amp;":"&amp;$F221),INDIRECT($F$1&amp;dbP!$D$2&amp;":"&amp;dbP!$D$2),"&gt;="&amp;AA$6,INDIRECT($F$1&amp;dbP!$D$2&amp;":"&amp;dbP!$D$2),"&lt;="&amp;AA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B221" s="1">
        <f ca="1">SUMIFS(INDIRECT($F$1&amp;$F221&amp;":"&amp;$F221),INDIRECT($F$1&amp;dbP!$D$2&amp;":"&amp;dbP!$D$2),"&gt;="&amp;AB$6,INDIRECT($F$1&amp;dbP!$D$2&amp;":"&amp;dbP!$D$2),"&lt;="&amp;AB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C221" s="1">
        <f ca="1">SUMIFS(INDIRECT($F$1&amp;$F221&amp;":"&amp;$F221),INDIRECT($F$1&amp;dbP!$D$2&amp;":"&amp;dbP!$D$2),"&gt;="&amp;AC$6,INDIRECT($F$1&amp;dbP!$D$2&amp;":"&amp;dbP!$D$2),"&lt;="&amp;AC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D221" s="1">
        <f ca="1">SUMIFS(INDIRECT($F$1&amp;$F221&amp;":"&amp;$F221),INDIRECT($F$1&amp;dbP!$D$2&amp;":"&amp;dbP!$D$2),"&gt;="&amp;AD$6,INDIRECT($F$1&amp;dbP!$D$2&amp;":"&amp;dbP!$D$2),"&lt;="&amp;AD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E221" s="1">
        <f ca="1">SUMIFS(INDIRECT($F$1&amp;$F221&amp;":"&amp;$F221),INDIRECT($F$1&amp;dbP!$D$2&amp;":"&amp;dbP!$D$2),"&gt;="&amp;AE$6,INDIRECT($F$1&amp;dbP!$D$2&amp;":"&amp;dbP!$D$2),"&lt;="&amp;AE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F221" s="1">
        <f ca="1">SUMIFS(INDIRECT($F$1&amp;$F221&amp;":"&amp;$F221),INDIRECT($F$1&amp;dbP!$D$2&amp;":"&amp;dbP!$D$2),"&gt;="&amp;AF$6,INDIRECT($F$1&amp;dbP!$D$2&amp;":"&amp;dbP!$D$2),"&lt;="&amp;AF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G221" s="1">
        <f ca="1">SUMIFS(INDIRECT($F$1&amp;$F221&amp;":"&amp;$F221),INDIRECT($F$1&amp;dbP!$D$2&amp;":"&amp;dbP!$D$2),"&gt;="&amp;AG$6,INDIRECT($F$1&amp;dbP!$D$2&amp;":"&amp;dbP!$D$2),"&lt;="&amp;AG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H221" s="1">
        <f ca="1">SUMIFS(INDIRECT($F$1&amp;$F221&amp;":"&amp;$F221),INDIRECT($F$1&amp;dbP!$D$2&amp;":"&amp;dbP!$D$2),"&gt;="&amp;AH$6,INDIRECT($F$1&amp;dbP!$D$2&amp;":"&amp;dbP!$D$2),"&lt;="&amp;AH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I221" s="1">
        <f ca="1">SUMIFS(INDIRECT($F$1&amp;$F221&amp;":"&amp;$F221),INDIRECT($F$1&amp;dbP!$D$2&amp;":"&amp;dbP!$D$2),"&gt;="&amp;AI$6,INDIRECT($F$1&amp;dbP!$D$2&amp;":"&amp;dbP!$D$2),"&lt;="&amp;AI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J221" s="1">
        <f ca="1">SUMIFS(INDIRECT($F$1&amp;$F221&amp;":"&amp;$F221),INDIRECT($F$1&amp;dbP!$D$2&amp;":"&amp;dbP!$D$2),"&gt;="&amp;AJ$6,INDIRECT($F$1&amp;dbP!$D$2&amp;":"&amp;dbP!$D$2),"&lt;="&amp;AJ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K221" s="1">
        <f ca="1">SUMIFS(INDIRECT($F$1&amp;$F221&amp;":"&amp;$F221),INDIRECT($F$1&amp;dbP!$D$2&amp;":"&amp;dbP!$D$2),"&gt;="&amp;AK$6,INDIRECT($F$1&amp;dbP!$D$2&amp;":"&amp;dbP!$D$2),"&lt;="&amp;AK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L221" s="1">
        <f ca="1">SUMIFS(INDIRECT($F$1&amp;$F221&amp;":"&amp;$F221),INDIRECT($F$1&amp;dbP!$D$2&amp;":"&amp;dbP!$D$2),"&gt;="&amp;AL$6,INDIRECT($F$1&amp;dbP!$D$2&amp;":"&amp;dbP!$D$2),"&lt;="&amp;AL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M221" s="1">
        <f ca="1">SUMIFS(INDIRECT($F$1&amp;$F221&amp;":"&amp;$F221),INDIRECT($F$1&amp;dbP!$D$2&amp;":"&amp;dbP!$D$2),"&gt;="&amp;AM$6,INDIRECT($F$1&amp;dbP!$D$2&amp;":"&amp;dbP!$D$2),"&lt;="&amp;AM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N221" s="1">
        <f ca="1">SUMIFS(INDIRECT($F$1&amp;$F221&amp;":"&amp;$F221),INDIRECT($F$1&amp;dbP!$D$2&amp;":"&amp;dbP!$D$2),"&gt;="&amp;AN$6,INDIRECT($F$1&amp;dbP!$D$2&amp;":"&amp;dbP!$D$2),"&lt;="&amp;AN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O221" s="1">
        <f ca="1">SUMIFS(INDIRECT($F$1&amp;$F221&amp;":"&amp;$F221),INDIRECT($F$1&amp;dbP!$D$2&amp;":"&amp;dbP!$D$2),"&gt;="&amp;AO$6,INDIRECT($F$1&amp;dbP!$D$2&amp;":"&amp;dbP!$D$2),"&lt;="&amp;AO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P221" s="1">
        <f ca="1">SUMIFS(INDIRECT($F$1&amp;$F221&amp;":"&amp;$F221),INDIRECT($F$1&amp;dbP!$D$2&amp;":"&amp;dbP!$D$2),"&gt;="&amp;AP$6,INDIRECT($F$1&amp;dbP!$D$2&amp;":"&amp;dbP!$D$2),"&lt;="&amp;AP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Q221" s="1">
        <f ca="1">SUMIFS(INDIRECT($F$1&amp;$F221&amp;":"&amp;$F221),INDIRECT($F$1&amp;dbP!$D$2&amp;":"&amp;dbP!$D$2),"&gt;="&amp;AQ$6,INDIRECT($F$1&amp;dbP!$D$2&amp;":"&amp;dbP!$D$2),"&lt;="&amp;AQ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R221" s="1">
        <f ca="1">SUMIFS(INDIRECT($F$1&amp;$F221&amp;":"&amp;$F221),INDIRECT($F$1&amp;dbP!$D$2&amp;":"&amp;dbP!$D$2),"&gt;="&amp;AR$6,INDIRECT($F$1&amp;dbP!$D$2&amp;":"&amp;dbP!$D$2),"&lt;="&amp;AR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S221" s="1">
        <f ca="1">SUMIFS(INDIRECT($F$1&amp;$F221&amp;":"&amp;$F221),INDIRECT($F$1&amp;dbP!$D$2&amp;":"&amp;dbP!$D$2),"&gt;="&amp;AS$6,INDIRECT($F$1&amp;dbP!$D$2&amp;":"&amp;dbP!$D$2),"&lt;="&amp;AS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T221" s="1">
        <f ca="1">SUMIFS(INDIRECT($F$1&amp;$F221&amp;":"&amp;$F221),INDIRECT($F$1&amp;dbP!$D$2&amp;":"&amp;dbP!$D$2),"&gt;="&amp;AT$6,INDIRECT($F$1&amp;dbP!$D$2&amp;":"&amp;dbP!$D$2),"&lt;="&amp;AT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U221" s="1">
        <f ca="1">SUMIFS(INDIRECT($F$1&amp;$F221&amp;":"&amp;$F221),INDIRECT($F$1&amp;dbP!$D$2&amp;":"&amp;dbP!$D$2),"&gt;="&amp;AU$6,INDIRECT($F$1&amp;dbP!$D$2&amp;":"&amp;dbP!$D$2),"&lt;="&amp;AU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V221" s="1">
        <f ca="1">SUMIFS(INDIRECT($F$1&amp;$F221&amp;":"&amp;$F221),INDIRECT($F$1&amp;dbP!$D$2&amp;":"&amp;dbP!$D$2),"&gt;="&amp;AV$6,INDIRECT($F$1&amp;dbP!$D$2&amp;":"&amp;dbP!$D$2),"&lt;="&amp;AV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W221" s="1">
        <f ca="1">SUMIFS(INDIRECT($F$1&amp;$F221&amp;":"&amp;$F221),INDIRECT($F$1&amp;dbP!$D$2&amp;":"&amp;dbP!$D$2),"&gt;="&amp;AW$6,INDIRECT($F$1&amp;dbP!$D$2&amp;":"&amp;dbP!$D$2),"&lt;="&amp;AW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X221" s="1">
        <f ca="1">SUMIFS(INDIRECT($F$1&amp;$F221&amp;":"&amp;$F221),INDIRECT($F$1&amp;dbP!$D$2&amp;":"&amp;dbP!$D$2),"&gt;="&amp;AX$6,INDIRECT($F$1&amp;dbP!$D$2&amp;":"&amp;dbP!$D$2),"&lt;="&amp;AX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Y221" s="1">
        <f ca="1">SUMIFS(INDIRECT($F$1&amp;$F221&amp;":"&amp;$F221),INDIRECT($F$1&amp;dbP!$D$2&amp;":"&amp;dbP!$D$2),"&gt;="&amp;AY$6,INDIRECT($F$1&amp;dbP!$D$2&amp;":"&amp;dbP!$D$2),"&lt;="&amp;AY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Z221" s="1">
        <f ca="1">SUMIFS(INDIRECT($F$1&amp;$F221&amp;":"&amp;$F221),INDIRECT($F$1&amp;dbP!$D$2&amp;":"&amp;dbP!$D$2),"&gt;="&amp;AZ$6,INDIRECT($F$1&amp;dbP!$D$2&amp;":"&amp;dbP!$D$2),"&lt;="&amp;AZ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BA221" s="1">
        <f ca="1">SUMIFS(INDIRECT($F$1&amp;$F221&amp;":"&amp;$F221),INDIRECT($F$1&amp;dbP!$D$2&amp;":"&amp;dbP!$D$2),"&gt;="&amp;BA$6,INDIRECT($F$1&amp;dbP!$D$2&amp;":"&amp;dbP!$D$2),"&lt;="&amp;BA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BB221" s="1">
        <f ca="1">SUMIFS(INDIRECT($F$1&amp;$F221&amp;":"&amp;$F221),INDIRECT($F$1&amp;dbP!$D$2&amp;":"&amp;dbP!$D$2),"&gt;="&amp;BB$6,INDIRECT($F$1&amp;dbP!$D$2&amp;":"&amp;dbP!$D$2),"&lt;="&amp;BB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BC221" s="1">
        <f ca="1">SUMIFS(INDIRECT($F$1&amp;$F221&amp;":"&amp;$F221),INDIRECT($F$1&amp;dbP!$D$2&amp;":"&amp;dbP!$D$2),"&gt;="&amp;BC$6,INDIRECT($F$1&amp;dbP!$D$2&amp;":"&amp;dbP!$D$2),"&lt;="&amp;BC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BD221" s="1">
        <f ca="1">SUMIFS(INDIRECT($F$1&amp;$F221&amp;":"&amp;$F221),INDIRECT($F$1&amp;dbP!$D$2&amp;":"&amp;dbP!$D$2),"&gt;="&amp;BD$6,INDIRECT($F$1&amp;dbP!$D$2&amp;":"&amp;dbP!$D$2),"&lt;="&amp;BD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BE221" s="1">
        <f ca="1">SUMIFS(INDIRECT($F$1&amp;$F221&amp;":"&amp;$F221),INDIRECT($F$1&amp;dbP!$D$2&amp;":"&amp;dbP!$D$2),"&gt;="&amp;BE$6,INDIRECT($F$1&amp;dbP!$D$2&amp;":"&amp;dbP!$D$2),"&lt;="&amp;BE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</row>
    <row r="222" spans="2:57" x14ac:dyDescent="0.3">
      <c r="B222" s="1">
        <f>MAX(B$120:B221)+1</f>
        <v>105</v>
      </c>
      <c r="D222" s="1" t="str">
        <f ca="1">INDIRECT($B$1&amp;Items!T$2&amp;$B222)</f>
        <v>CF(-)</v>
      </c>
      <c r="F222" s="1" t="str">
        <f ca="1">INDIRECT($B$1&amp;Items!P$2&amp;$B222)</f>
        <v>AA</v>
      </c>
      <c r="H222" s="13" t="str">
        <f ca="1">INDIRECT($B$1&amp;Items!M$2&amp;$B222)</f>
        <v>Оплата операционных расходов</v>
      </c>
      <c r="I222" s="13" t="str">
        <f ca="1">IF(INDIRECT($B$1&amp;Items!N$2&amp;$B222)="",H222,INDIRECT($B$1&amp;Items!N$2&amp;$B222))</f>
        <v>Оплата операционных расходов - блок-2</v>
      </c>
      <c r="J222" s="1" t="str">
        <f ca="1">IF(INDIRECT($B$1&amp;Items!O$2&amp;$B222)="",IF(H222&lt;&gt;I222,"  "&amp;I222,I222),"    "&amp;INDIRECT($B$1&amp;Items!O$2&amp;$B222))</f>
        <v xml:space="preserve">    Операционные расходы - 2-10</v>
      </c>
      <c r="S222" s="1">
        <f ca="1">SUM($U222:INDIRECT(ADDRESS(ROW(),SUMIFS($1:$1,$5:$5,MAX($5:$5)))))</f>
        <v>0</v>
      </c>
      <c r="V222" s="1">
        <f ca="1">SUMIFS(INDIRECT($F$1&amp;$F222&amp;":"&amp;$F222),INDIRECT($F$1&amp;dbP!$D$2&amp;":"&amp;dbP!$D$2),"&gt;="&amp;V$6,INDIRECT($F$1&amp;dbP!$D$2&amp;":"&amp;dbP!$D$2),"&lt;="&amp;V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W222" s="1">
        <f ca="1">SUMIFS(INDIRECT($F$1&amp;$F222&amp;":"&amp;$F222),INDIRECT($F$1&amp;dbP!$D$2&amp;":"&amp;dbP!$D$2),"&gt;="&amp;W$6,INDIRECT($F$1&amp;dbP!$D$2&amp;":"&amp;dbP!$D$2),"&lt;="&amp;W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X222" s="1">
        <f ca="1">SUMIFS(INDIRECT($F$1&amp;$F222&amp;":"&amp;$F222),INDIRECT($F$1&amp;dbP!$D$2&amp;":"&amp;dbP!$D$2),"&gt;="&amp;X$6,INDIRECT($F$1&amp;dbP!$D$2&amp;":"&amp;dbP!$D$2),"&lt;="&amp;X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Y222" s="1">
        <f ca="1">SUMIFS(INDIRECT($F$1&amp;$F222&amp;":"&amp;$F222),INDIRECT($F$1&amp;dbP!$D$2&amp;":"&amp;dbP!$D$2),"&gt;="&amp;Y$6,INDIRECT($F$1&amp;dbP!$D$2&amp;":"&amp;dbP!$D$2),"&lt;="&amp;Y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Z222" s="1">
        <f ca="1">SUMIFS(INDIRECT($F$1&amp;$F222&amp;":"&amp;$F222),INDIRECT($F$1&amp;dbP!$D$2&amp;":"&amp;dbP!$D$2),"&gt;="&amp;Z$6,INDIRECT($F$1&amp;dbP!$D$2&amp;":"&amp;dbP!$D$2),"&lt;="&amp;Z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A222" s="1">
        <f ca="1">SUMIFS(INDIRECT($F$1&amp;$F222&amp;":"&amp;$F222),INDIRECT($F$1&amp;dbP!$D$2&amp;":"&amp;dbP!$D$2),"&gt;="&amp;AA$6,INDIRECT($F$1&amp;dbP!$D$2&amp;":"&amp;dbP!$D$2),"&lt;="&amp;AA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B222" s="1">
        <f ca="1">SUMIFS(INDIRECT($F$1&amp;$F222&amp;":"&amp;$F222),INDIRECT($F$1&amp;dbP!$D$2&amp;":"&amp;dbP!$D$2),"&gt;="&amp;AB$6,INDIRECT($F$1&amp;dbP!$D$2&amp;":"&amp;dbP!$D$2),"&lt;="&amp;AB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C222" s="1">
        <f ca="1">SUMIFS(INDIRECT($F$1&amp;$F222&amp;":"&amp;$F222),INDIRECT($F$1&amp;dbP!$D$2&amp;":"&amp;dbP!$D$2),"&gt;="&amp;AC$6,INDIRECT($F$1&amp;dbP!$D$2&amp;":"&amp;dbP!$D$2),"&lt;="&amp;AC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D222" s="1">
        <f ca="1">SUMIFS(INDIRECT($F$1&amp;$F222&amp;":"&amp;$F222),INDIRECT($F$1&amp;dbP!$D$2&amp;":"&amp;dbP!$D$2),"&gt;="&amp;AD$6,INDIRECT($F$1&amp;dbP!$D$2&amp;":"&amp;dbP!$D$2),"&lt;="&amp;AD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E222" s="1">
        <f ca="1">SUMIFS(INDIRECT($F$1&amp;$F222&amp;":"&amp;$F222),INDIRECT($F$1&amp;dbP!$D$2&amp;":"&amp;dbP!$D$2),"&gt;="&amp;AE$6,INDIRECT($F$1&amp;dbP!$D$2&amp;":"&amp;dbP!$D$2),"&lt;="&amp;AE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F222" s="1">
        <f ca="1">SUMIFS(INDIRECT($F$1&amp;$F222&amp;":"&amp;$F222),INDIRECT($F$1&amp;dbP!$D$2&amp;":"&amp;dbP!$D$2),"&gt;="&amp;AF$6,INDIRECT($F$1&amp;dbP!$D$2&amp;":"&amp;dbP!$D$2),"&lt;="&amp;AF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G222" s="1">
        <f ca="1">SUMIFS(INDIRECT($F$1&amp;$F222&amp;":"&amp;$F222),INDIRECT($F$1&amp;dbP!$D$2&amp;":"&amp;dbP!$D$2),"&gt;="&amp;AG$6,INDIRECT($F$1&amp;dbP!$D$2&amp;":"&amp;dbP!$D$2),"&lt;="&amp;AG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H222" s="1">
        <f ca="1">SUMIFS(INDIRECT($F$1&amp;$F222&amp;":"&amp;$F222),INDIRECT($F$1&amp;dbP!$D$2&amp;":"&amp;dbP!$D$2),"&gt;="&amp;AH$6,INDIRECT($F$1&amp;dbP!$D$2&amp;":"&amp;dbP!$D$2),"&lt;="&amp;AH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I222" s="1">
        <f ca="1">SUMIFS(INDIRECT($F$1&amp;$F222&amp;":"&amp;$F222),INDIRECT($F$1&amp;dbP!$D$2&amp;":"&amp;dbP!$D$2),"&gt;="&amp;AI$6,INDIRECT($F$1&amp;dbP!$D$2&amp;":"&amp;dbP!$D$2),"&lt;="&amp;AI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J222" s="1">
        <f ca="1">SUMIFS(INDIRECT($F$1&amp;$F222&amp;":"&amp;$F222),INDIRECT($F$1&amp;dbP!$D$2&amp;":"&amp;dbP!$D$2),"&gt;="&amp;AJ$6,INDIRECT($F$1&amp;dbP!$D$2&amp;":"&amp;dbP!$D$2),"&lt;="&amp;AJ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K222" s="1">
        <f ca="1">SUMIFS(INDIRECT($F$1&amp;$F222&amp;":"&amp;$F222),INDIRECT($F$1&amp;dbP!$D$2&amp;":"&amp;dbP!$D$2),"&gt;="&amp;AK$6,INDIRECT($F$1&amp;dbP!$D$2&amp;":"&amp;dbP!$D$2),"&lt;="&amp;AK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L222" s="1">
        <f ca="1">SUMIFS(INDIRECT($F$1&amp;$F222&amp;":"&amp;$F222),INDIRECT($F$1&amp;dbP!$D$2&amp;":"&amp;dbP!$D$2),"&gt;="&amp;AL$6,INDIRECT($F$1&amp;dbP!$D$2&amp;":"&amp;dbP!$D$2),"&lt;="&amp;AL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M222" s="1">
        <f ca="1">SUMIFS(INDIRECT($F$1&amp;$F222&amp;":"&amp;$F222),INDIRECT($F$1&amp;dbP!$D$2&amp;":"&amp;dbP!$D$2),"&gt;="&amp;AM$6,INDIRECT($F$1&amp;dbP!$D$2&amp;":"&amp;dbP!$D$2),"&lt;="&amp;AM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N222" s="1">
        <f ca="1">SUMIFS(INDIRECT($F$1&amp;$F222&amp;":"&amp;$F222),INDIRECT($F$1&amp;dbP!$D$2&amp;":"&amp;dbP!$D$2),"&gt;="&amp;AN$6,INDIRECT($F$1&amp;dbP!$D$2&amp;":"&amp;dbP!$D$2),"&lt;="&amp;AN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O222" s="1">
        <f ca="1">SUMIFS(INDIRECT($F$1&amp;$F222&amp;":"&amp;$F222),INDIRECT($F$1&amp;dbP!$D$2&amp;":"&amp;dbP!$D$2),"&gt;="&amp;AO$6,INDIRECT($F$1&amp;dbP!$D$2&amp;":"&amp;dbP!$D$2),"&lt;="&amp;AO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P222" s="1">
        <f ca="1">SUMIFS(INDIRECT($F$1&amp;$F222&amp;":"&amp;$F222),INDIRECT($F$1&amp;dbP!$D$2&amp;":"&amp;dbP!$D$2),"&gt;="&amp;AP$6,INDIRECT($F$1&amp;dbP!$D$2&amp;":"&amp;dbP!$D$2),"&lt;="&amp;AP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Q222" s="1">
        <f ca="1">SUMIFS(INDIRECT($F$1&amp;$F222&amp;":"&amp;$F222),INDIRECT($F$1&amp;dbP!$D$2&amp;":"&amp;dbP!$D$2),"&gt;="&amp;AQ$6,INDIRECT($F$1&amp;dbP!$D$2&amp;":"&amp;dbP!$D$2),"&lt;="&amp;AQ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R222" s="1">
        <f ca="1">SUMIFS(INDIRECT($F$1&amp;$F222&amp;":"&amp;$F222),INDIRECT($F$1&amp;dbP!$D$2&amp;":"&amp;dbP!$D$2),"&gt;="&amp;AR$6,INDIRECT($F$1&amp;dbP!$D$2&amp;":"&amp;dbP!$D$2),"&lt;="&amp;AR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S222" s="1">
        <f ca="1">SUMIFS(INDIRECT($F$1&amp;$F222&amp;":"&amp;$F222),INDIRECT($F$1&amp;dbP!$D$2&amp;":"&amp;dbP!$D$2),"&gt;="&amp;AS$6,INDIRECT($F$1&amp;dbP!$D$2&amp;":"&amp;dbP!$D$2),"&lt;="&amp;AS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T222" s="1">
        <f ca="1">SUMIFS(INDIRECT($F$1&amp;$F222&amp;":"&amp;$F222),INDIRECT($F$1&amp;dbP!$D$2&amp;":"&amp;dbP!$D$2),"&gt;="&amp;AT$6,INDIRECT($F$1&amp;dbP!$D$2&amp;":"&amp;dbP!$D$2),"&lt;="&amp;AT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U222" s="1">
        <f ca="1">SUMIFS(INDIRECT($F$1&amp;$F222&amp;":"&amp;$F222),INDIRECT($F$1&amp;dbP!$D$2&amp;":"&amp;dbP!$D$2),"&gt;="&amp;AU$6,INDIRECT($F$1&amp;dbP!$D$2&amp;":"&amp;dbP!$D$2),"&lt;="&amp;AU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V222" s="1">
        <f ca="1">SUMIFS(INDIRECT($F$1&amp;$F222&amp;":"&amp;$F222),INDIRECT($F$1&amp;dbP!$D$2&amp;":"&amp;dbP!$D$2),"&gt;="&amp;AV$6,INDIRECT($F$1&amp;dbP!$D$2&amp;":"&amp;dbP!$D$2),"&lt;="&amp;AV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W222" s="1">
        <f ca="1">SUMIFS(INDIRECT($F$1&amp;$F222&amp;":"&amp;$F222),INDIRECT($F$1&amp;dbP!$D$2&amp;":"&amp;dbP!$D$2),"&gt;="&amp;AW$6,INDIRECT($F$1&amp;dbP!$D$2&amp;":"&amp;dbP!$D$2),"&lt;="&amp;AW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X222" s="1">
        <f ca="1">SUMIFS(INDIRECT($F$1&amp;$F222&amp;":"&amp;$F222),INDIRECT($F$1&amp;dbP!$D$2&amp;":"&amp;dbP!$D$2),"&gt;="&amp;AX$6,INDIRECT($F$1&amp;dbP!$D$2&amp;":"&amp;dbP!$D$2),"&lt;="&amp;AX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Y222" s="1">
        <f ca="1">SUMIFS(INDIRECT($F$1&amp;$F222&amp;":"&amp;$F222),INDIRECT($F$1&amp;dbP!$D$2&amp;":"&amp;dbP!$D$2),"&gt;="&amp;AY$6,INDIRECT($F$1&amp;dbP!$D$2&amp;":"&amp;dbP!$D$2),"&lt;="&amp;AY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Z222" s="1">
        <f ca="1">SUMIFS(INDIRECT($F$1&amp;$F222&amp;":"&amp;$F222),INDIRECT($F$1&amp;dbP!$D$2&amp;":"&amp;dbP!$D$2),"&gt;="&amp;AZ$6,INDIRECT($F$1&amp;dbP!$D$2&amp;":"&amp;dbP!$D$2),"&lt;="&amp;AZ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BA222" s="1">
        <f ca="1">SUMIFS(INDIRECT($F$1&amp;$F222&amp;":"&amp;$F222),INDIRECT($F$1&amp;dbP!$D$2&amp;":"&amp;dbP!$D$2),"&gt;="&amp;BA$6,INDIRECT($F$1&amp;dbP!$D$2&amp;":"&amp;dbP!$D$2),"&lt;="&amp;BA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BB222" s="1">
        <f ca="1">SUMIFS(INDIRECT($F$1&amp;$F222&amp;":"&amp;$F222),INDIRECT($F$1&amp;dbP!$D$2&amp;":"&amp;dbP!$D$2),"&gt;="&amp;BB$6,INDIRECT($F$1&amp;dbP!$D$2&amp;":"&amp;dbP!$D$2),"&lt;="&amp;BB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BC222" s="1">
        <f ca="1">SUMIFS(INDIRECT($F$1&amp;$F222&amp;":"&amp;$F222),INDIRECT($F$1&amp;dbP!$D$2&amp;":"&amp;dbP!$D$2),"&gt;="&amp;BC$6,INDIRECT($F$1&amp;dbP!$D$2&amp;":"&amp;dbP!$D$2),"&lt;="&amp;BC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BD222" s="1">
        <f ca="1">SUMIFS(INDIRECT($F$1&amp;$F222&amp;":"&amp;$F222),INDIRECT($F$1&amp;dbP!$D$2&amp;":"&amp;dbP!$D$2),"&gt;="&amp;BD$6,INDIRECT($F$1&amp;dbP!$D$2&amp;":"&amp;dbP!$D$2),"&lt;="&amp;BD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BE222" s="1">
        <f ca="1">SUMIFS(INDIRECT($F$1&amp;$F222&amp;":"&amp;$F222),INDIRECT($F$1&amp;dbP!$D$2&amp;":"&amp;dbP!$D$2),"&gt;="&amp;BE$6,INDIRECT($F$1&amp;dbP!$D$2&amp;":"&amp;dbP!$D$2),"&lt;="&amp;BE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</row>
    <row r="223" spans="2:57" x14ac:dyDescent="0.3">
      <c r="B223" s="1">
        <f>MAX(B$120:B222)+1</f>
        <v>106</v>
      </c>
      <c r="D223" s="1">
        <f ca="1">INDIRECT($B$1&amp;Items!T$2&amp;$B223)</f>
        <v>0</v>
      </c>
      <c r="F223" s="1" t="str">
        <f ca="1">INDIRECT($B$1&amp;Items!P$2&amp;$B223)</f>
        <v>AA</v>
      </c>
      <c r="H223" s="13" t="str">
        <f ca="1">INDIRECT($B$1&amp;Items!M$2&amp;$B223)</f>
        <v>Оплата операционных расходов</v>
      </c>
      <c r="I223" s="13" t="str">
        <f ca="1">IF(INDIRECT($B$1&amp;Items!N$2&amp;$B223)="",H223,INDIRECT($B$1&amp;Items!N$2&amp;$B223))</f>
        <v>Оплата операционных расходов - блок-3</v>
      </c>
      <c r="J223" s="1" t="str">
        <f ca="1">IF(INDIRECT($B$1&amp;Items!O$2&amp;$B223)="",IF(H223&lt;&gt;I223,"  "&amp;I223,I223),"    "&amp;INDIRECT($B$1&amp;Items!O$2&amp;$B223))</f>
        <v xml:space="preserve">  Оплата операционных расходов - блок-3</v>
      </c>
      <c r="S223" s="1">
        <f ca="1">SUM($U223:INDIRECT(ADDRESS(ROW(),SUMIFS($1:$1,$5:$5,MAX($5:$5)))))</f>
        <v>250383.05831760002</v>
      </c>
      <c r="V223" s="1">
        <f ca="1">SUMIFS(INDIRECT($F$1&amp;$F223&amp;":"&amp;$F223),INDIRECT($F$1&amp;dbP!$D$2&amp;":"&amp;dbP!$D$2),"&gt;="&amp;V$6,INDIRECT($F$1&amp;dbP!$D$2&amp;":"&amp;dbP!$D$2),"&lt;="&amp;V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W223" s="1">
        <f ca="1">SUMIFS(INDIRECT($F$1&amp;$F223&amp;":"&amp;$F223),INDIRECT($F$1&amp;dbP!$D$2&amp;":"&amp;dbP!$D$2),"&gt;="&amp;W$6,INDIRECT($F$1&amp;dbP!$D$2&amp;":"&amp;dbP!$D$2),"&lt;="&amp;W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104823.37049730001</v>
      </c>
      <c r="X223" s="1">
        <f ca="1">SUMIFS(INDIRECT($F$1&amp;$F223&amp;":"&amp;$F223),INDIRECT($F$1&amp;dbP!$D$2&amp;":"&amp;dbP!$D$2),"&gt;="&amp;X$6,INDIRECT($F$1&amp;dbP!$D$2&amp;":"&amp;dbP!$D$2),"&lt;="&amp;X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Y223" s="1">
        <f ca="1">SUMIFS(INDIRECT($F$1&amp;$F223&amp;":"&amp;$F223),INDIRECT($F$1&amp;dbP!$D$2&amp;":"&amp;dbP!$D$2),"&gt;="&amp;Y$6,INDIRECT($F$1&amp;dbP!$D$2&amp;":"&amp;dbP!$D$2),"&lt;="&amp;Y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47734.947000000007</v>
      </c>
      <c r="Z223" s="1">
        <f ca="1">SUMIFS(INDIRECT($F$1&amp;$F223&amp;":"&amp;$F223),INDIRECT($F$1&amp;dbP!$D$2&amp;":"&amp;dbP!$D$2),"&gt;="&amp;Z$6,INDIRECT($F$1&amp;dbP!$D$2&amp;":"&amp;dbP!$D$2),"&lt;="&amp;Z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54651.740820300001</v>
      </c>
      <c r="AA223" s="1">
        <f ca="1">SUMIFS(INDIRECT($F$1&amp;$F223&amp;":"&amp;$F223),INDIRECT($F$1&amp;dbP!$D$2&amp;":"&amp;dbP!$D$2),"&gt;="&amp;AA$6,INDIRECT($F$1&amp;dbP!$D$2&amp;":"&amp;dbP!$D$2),"&lt;="&amp;AA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43173</v>
      </c>
      <c r="AB223" s="1">
        <f ca="1">SUMIFS(INDIRECT($F$1&amp;$F223&amp;":"&amp;$F223),INDIRECT($F$1&amp;dbP!$D$2&amp;":"&amp;dbP!$D$2),"&gt;="&amp;AB$6,INDIRECT($F$1&amp;dbP!$D$2&amp;":"&amp;dbP!$D$2),"&lt;="&amp;AB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C223" s="1">
        <f ca="1">SUMIFS(INDIRECT($F$1&amp;$F223&amp;":"&amp;$F223),INDIRECT($F$1&amp;dbP!$D$2&amp;":"&amp;dbP!$D$2),"&gt;="&amp;AC$6,INDIRECT($F$1&amp;dbP!$D$2&amp;":"&amp;dbP!$D$2),"&lt;="&amp;AC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D223" s="1">
        <f ca="1">SUMIFS(INDIRECT($F$1&amp;$F223&amp;":"&amp;$F223),INDIRECT($F$1&amp;dbP!$D$2&amp;":"&amp;dbP!$D$2),"&gt;="&amp;AD$6,INDIRECT($F$1&amp;dbP!$D$2&amp;":"&amp;dbP!$D$2),"&lt;="&amp;AD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E223" s="1">
        <f ca="1">SUMIFS(INDIRECT($F$1&amp;$F223&amp;":"&amp;$F223),INDIRECT($F$1&amp;dbP!$D$2&amp;":"&amp;dbP!$D$2),"&gt;="&amp;AE$6,INDIRECT($F$1&amp;dbP!$D$2&amp;":"&amp;dbP!$D$2),"&lt;="&amp;AE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F223" s="1">
        <f ca="1">SUMIFS(INDIRECT($F$1&amp;$F223&amp;":"&amp;$F223),INDIRECT($F$1&amp;dbP!$D$2&amp;":"&amp;dbP!$D$2),"&gt;="&amp;AF$6,INDIRECT($F$1&amp;dbP!$D$2&amp;":"&amp;dbP!$D$2),"&lt;="&amp;AF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G223" s="1">
        <f ca="1">SUMIFS(INDIRECT($F$1&amp;$F223&amp;":"&amp;$F223),INDIRECT($F$1&amp;dbP!$D$2&amp;":"&amp;dbP!$D$2),"&gt;="&amp;AG$6,INDIRECT($F$1&amp;dbP!$D$2&amp;":"&amp;dbP!$D$2),"&lt;="&amp;AG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H223" s="1">
        <f ca="1">SUMIFS(INDIRECT($F$1&amp;$F223&amp;":"&amp;$F223),INDIRECT($F$1&amp;dbP!$D$2&amp;":"&amp;dbP!$D$2),"&gt;="&amp;AH$6,INDIRECT($F$1&amp;dbP!$D$2&amp;":"&amp;dbP!$D$2),"&lt;="&amp;AH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I223" s="1">
        <f ca="1">SUMIFS(INDIRECT($F$1&amp;$F223&amp;":"&amp;$F223),INDIRECT($F$1&amp;dbP!$D$2&amp;":"&amp;dbP!$D$2),"&gt;="&amp;AI$6,INDIRECT($F$1&amp;dbP!$D$2&amp;":"&amp;dbP!$D$2),"&lt;="&amp;AI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J223" s="1">
        <f ca="1">SUMIFS(INDIRECT($F$1&amp;$F223&amp;":"&amp;$F223),INDIRECT($F$1&amp;dbP!$D$2&amp;":"&amp;dbP!$D$2),"&gt;="&amp;AJ$6,INDIRECT($F$1&amp;dbP!$D$2&amp;":"&amp;dbP!$D$2),"&lt;="&amp;AJ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K223" s="1">
        <f ca="1">SUMIFS(INDIRECT($F$1&amp;$F223&amp;":"&amp;$F223),INDIRECT($F$1&amp;dbP!$D$2&amp;":"&amp;dbP!$D$2),"&gt;="&amp;AK$6,INDIRECT($F$1&amp;dbP!$D$2&amp;":"&amp;dbP!$D$2),"&lt;="&amp;AK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L223" s="1">
        <f ca="1">SUMIFS(INDIRECT($F$1&amp;$F223&amp;":"&amp;$F223),INDIRECT($F$1&amp;dbP!$D$2&amp;":"&amp;dbP!$D$2),"&gt;="&amp;AL$6,INDIRECT($F$1&amp;dbP!$D$2&amp;":"&amp;dbP!$D$2),"&lt;="&amp;AL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M223" s="1">
        <f ca="1">SUMIFS(INDIRECT($F$1&amp;$F223&amp;":"&amp;$F223),INDIRECT($F$1&amp;dbP!$D$2&amp;":"&amp;dbP!$D$2),"&gt;="&amp;AM$6,INDIRECT($F$1&amp;dbP!$D$2&amp;":"&amp;dbP!$D$2),"&lt;="&amp;AM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N223" s="1">
        <f ca="1">SUMIFS(INDIRECT($F$1&amp;$F223&amp;":"&amp;$F223),INDIRECT($F$1&amp;dbP!$D$2&amp;":"&amp;dbP!$D$2),"&gt;="&amp;AN$6,INDIRECT($F$1&amp;dbP!$D$2&amp;":"&amp;dbP!$D$2),"&lt;="&amp;AN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O223" s="1">
        <f ca="1">SUMIFS(INDIRECT($F$1&amp;$F223&amp;":"&amp;$F223),INDIRECT($F$1&amp;dbP!$D$2&amp;":"&amp;dbP!$D$2),"&gt;="&amp;AO$6,INDIRECT($F$1&amp;dbP!$D$2&amp;":"&amp;dbP!$D$2),"&lt;="&amp;AO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P223" s="1">
        <f ca="1">SUMIFS(INDIRECT($F$1&amp;$F223&amp;":"&amp;$F223),INDIRECT($F$1&amp;dbP!$D$2&amp;":"&amp;dbP!$D$2),"&gt;="&amp;AP$6,INDIRECT($F$1&amp;dbP!$D$2&amp;":"&amp;dbP!$D$2),"&lt;="&amp;AP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Q223" s="1">
        <f ca="1">SUMIFS(INDIRECT($F$1&amp;$F223&amp;":"&amp;$F223),INDIRECT($F$1&amp;dbP!$D$2&amp;":"&amp;dbP!$D$2),"&gt;="&amp;AQ$6,INDIRECT($F$1&amp;dbP!$D$2&amp;":"&amp;dbP!$D$2),"&lt;="&amp;AQ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R223" s="1">
        <f ca="1">SUMIFS(INDIRECT($F$1&amp;$F223&amp;":"&amp;$F223),INDIRECT($F$1&amp;dbP!$D$2&amp;":"&amp;dbP!$D$2),"&gt;="&amp;AR$6,INDIRECT($F$1&amp;dbP!$D$2&amp;":"&amp;dbP!$D$2),"&lt;="&amp;AR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S223" s="1">
        <f ca="1">SUMIFS(INDIRECT($F$1&amp;$F223&amp;":"&amp;$F223),INDIRECT($F$1&amp;dbP!$D$2&amp;":"&amp;dbP!$D$2),"&gt;="&amp;AS$6,INDIRECT($F$1&amp;dbP!$D$2&amp;":"&amp;dbP!$D$2),"&lt;="&amp;AS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T223" s="1">
        <f ca="1">SUMIFS(INDIRECT($F$1&amp;$F223&amp;":"&amp;$F223),INDIRECT($F$1&amp;dbP!$D$2&amp;":"&amp;dbP!$D$2),"&gt;="&amp;AT$6,INDIRECT($F$1&amp;dbP!$D$2&amp;":"&amp;dbP!$D$2),"&lt;="&amp;AT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U223" s="1">
        <f ca="1">SUMIFS(INDIRECT($F$1&amp;$F223&amp;":"&amp;$F223),INDIRECT($F$1&amp;dbP!$D$2&amp;":"&amp;dbP!$D$2),"&gt;="&amp;AU$6,INDIRECT($F$1&amp;dbP!$D$2&amp;":"&amp;dbP!$D$2),"&lt;="&amp;AU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V223" s="1">
        <f ca="1">SUMIFS(INDIRECT($F$1&amp;$F223&amp;":"&amp;$F223),INDIRECT($F$1&amp;dbP!$D$2&amp;":"&amp;dbP!$D$2),"&gt;="&amp;AV$6,INDIRECT($F$1&amp;dbP!$D$2&amp;":"&amp;dbP!$D$2),"&lt;="&amp;AV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W223" s="1">
        <f ca="1">SUMIFS(INDIRECT($F$1&amp;$F223&amp;":"&amp;$F223),INDIRECT($F$1&amp;dbP!$D$2&amp;":"&amp;dbP!$D$2),"&gt;="&amp;AW$6,INDIRECT($F$1&amp;dbP!$D$2&amp;":"&amp;dbP!$D$2),"&lt;="&amp;AW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X223" s="1">
        <f ca="1">SUMIFS(INDIRECT($F$1&amp;$F223&amp;":"&amp;$F223),INDIRECT($F$1&amp;dbP!$D$2&amp;":"&amp;dbP!$D$2),"&gt;="&amp;AX$6,INDIRECT($F$1&amp;dbP!$D$2&amp;":"&amp;dbP!$D$2),"&lt;="&amp;AX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Y223" s="1">
        <f ca="1">SUMIFS(INDIRECT($F$1&amp;$F223&amp;":"&amp;$F223),INDIRECT($F$1&amp;dbP!$D$2&amp;":"&amp;dbP!$D$2),"&gt;="&amp;AY$6,INDIRECT($F$1&amp;dbP!$D$2&amp;":"&amp;dbP!$D$2),"&lt;="&amp;AY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Z223" s="1">
        <f ca="1">SUMIFS(INDIRECT($F$1&amp;$F223&amp;":"&amp;$F223),INDIRECT($F$1&amp;dbP!$D$2&amp;":"&amp;dbP!$D$2),"&gt;="&amp;AZ$6,INDIRECT($F$1&amp;dbP!$D$2&amp;":"&amp;dbP!$D$2),"&lt;="&amp;AZ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BA223" s="1">
        <f ca="1">SUMIFS(INDIRECT($F$1&amp;$F223&amp;":"&amp;$F223),INDIRECT($F$1&amp;dbP!$D$2&amp;":"&amp;dbP!$D$2),"&gt;="&amp;BA$6,INDIRECT($F$1&amp;dbP!$D$2&amp;":"&amp;dbP!$D$2),"&lt;="&amp;BA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BB223" s="1">
        <f ca="1">SUMIFS(INDIRECT($F$1&amp;$F223&amp;":"&amp;$F223),INDIRECT($F$1&amp;dbP!$D$2&amp;":"&amp;dbP!$D$2),"&gt;="&amp;BB$6,INDIRECT($F$1&amp;dbP!$D$2&amp;":"&amp;dbP!$D$2),"&lt;="&amp;BB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BC223" s="1">
        <f ca="1">SUMIFS(INDIRECT($F$1&amp;$F223&amp;":"&amp;$F223),INDIRECT($F$1&amp;dbP!$D$2&amp;":"&amp;dbP!$D$2),"&gt;="&amp;BC$6,INDIRECT($F$1&amp;dbP!$D$2&amp;":"&amp;dbP!$D$2),"&lt;="&amp;BC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BD223" s="1">
        <f ca="1">SUMIFS(INDIRECT($F$1&amp;$F223&amp;":"&amp;$F223),INDIRECT($F$1&amp;dbP!$D$2&amp;":"&amp;dbP!$D$2),"&gt;="&amp;BD$6,INDIRECT($F$1&amp;dbP!$D$2&amp;":"&amp;dbP!$D$2),"&lt;="&amp;BD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BE223" s="1">
        <f ca="1">SUMIFS(INDIRECT($F$1&amp;$F223&amp;":"&amp;$F223),INDIRECT($F$1&amp;dbP!$D$2&amp;":"&amp;dbP!$D$2),"&gt;="&amp;BE$6,INDIRECT($F$1&amp;dbP!$D$2&amp;":"&amp;dbP!$D$2),"&lt;="&amp;BE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</row>
    <row r="224" spans="2:57" x14ac:dyDescent="0.3">
      <c r="B224" s="1">
        <f>MAX(B$120:B223)+1</f>
        <v>107</v>
      </c>
      <c r="D224" s="1" t="str">
        <f ca="1">INDIRECT($B$1&amp;Items!T$2&amp;$B224)</f>
        <v>CF(-)</v>
      </c>
      <c r="F224" s="1" t="str">
        <f ca="1">INDIRECT($B$1&amp;Items!P$2&amp;$B224)</f>
        <v>AA</v>
      </c>
      <c r="H224" s="13" t="str">
        <f ca="1">INDIRECT($B$1&amp;Items!M$2&amp;$B224)</f>
        <v>Оплата операционных расходов</v>
      </c>
      <c r="I224" s="13" t="str">
        <f ca="1">IF(INDIRECT($B$1&amp;Items!N$2&amp;$B224)="",H224,INDIRECT($B$1&amp;Items!N$2&amp;$B224))</f>
        <v>Оплата операционных расходов - блок-3</v>
      </c>
      <c r="J224" s="1" t="str">
        <f ca="1">IF(INDIRECT($B$1&amp;Items!O$2&amp;$B224)="",IF(H224&lt;&gt;I224,"  "&amp;I224,I224),"    "&amp;INDIRECT($B$1&amp;Items!O$2&amp;$B224))</f>
        <v xml:space="preserve">    Операционные расходы - 3-1</v>
      </c>
      <c r="S224" s="1">
        <f ca="1">SUM($U224:INDIRECT(ADDRESS(ROW(),SUMIFS($1:$1,$5:$5,MAX($5:$5)))))</f>
        <v>54699.51749730001</v>
      </c>
      <c r="V224" s="1">
        <f ca="1">SUMIFS(INDIRECT($F$1&amp;$F224&amp;":"&amp;$F224),INDIRECT($F$1&amp;dbP!$D$2&amp;":"&amp;dbP!$D$2),"&gt;="&amp;V$6,INDIRECT($F$1&amp;dbP!$D$2&amp;":"&amp;dbP!$D$2),"&lt;="&amp;V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W224" s="1">
        <f ca="1">SUMIFS(INDIRECT($F$1&amp;$F224&amp;":"&amp;$F224),INDIRECT($F$1&amp;dbP!$D$2&amp;":"&amp;dbP!$D$2),"&gt;="&amp;W$6,INDIRECT($F$1&amp;dbP!$D$2&amp;":"&amp;dbP!$D$2),"&lt;="&amp;W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54699.51749730001</v>
      </c>
      <c r="X224" s="1">
        <f ca="1">SUMIFS(INDIRECT($F$1&amp;$F224&amp;":"&amp;$F224),INDIRECT($F$1&amp;dbP!$D$2&amp;":"&amp;dbP!$D$2),"&gt;="&amp;X$6,INDIRECT($F$1&amp;dbP!$D$2&amp;":"&amp;dbP!$D$2),"&lt;="&amp;X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Y224" s="1">
        <f ca="1">SUMIFS(INDIRECT($F$1&amp;$F224&amp;":"&amp;$F224),INDIRECT($F$1&amp;dbP!$D$2&amp;":"&amp;dbP!$D$2),"&gt;="&amp;Y$6,INDIRECT($F$1&amp;dbP!$D$2&amp;":"&amp;dbP!$D$2),"&lt;="&amp;Y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Z224" s="1">
        <f ca="1">SUMIFS(INDIRECT($F$1&amp;$F224&amp;":"&amp;$F224),INDIRECT($F$1&amp;dbP!$D$2&amp;":"&amp;dbP!$D$2),"&gt;="&amp;Z$6,INDIRECT($F$1&amp;dbP!$D$2&amp;":"&amp;dbP!$D$2),"&lt;="&amp;Z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A224" s="1">
        <f ca="1">SUMIFS(INDIRECT($F$1&amp;$F224&amp;":"&amp;$F224),INDIRECT($F$1&amp;dbP!$D$2&amp;":"&amp;dbP!$D$2),"&gt;="&amp;AA$6,INDIRECT($F$1&amp;dbP!$D$2&amp;":"&amp;dbP!$D$2),"&lt;="&amp;AA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B224" s="1">
        <f ca="1">SUMIFS(INDIRECT($F$1&amp;$F224&amp;":"&amp;$F224),INDIRECT($F$1&amp;dbP!$D$2&amp;":"&amp;dbP!$D$2),"&gt;="&amp;AB$6,INDIRECT($F$1&amp;dbP!$D$2&amp;":"&amp;dbP!$D$2),"&lt;="&amp;AB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C224" s="1">
        <f ca="1">SUMIFS(INDIRECT($F$1&amp;$F224&amp;":"&amp;$F224),INDIRECT($F$1&amp;dbP!$D$2&amp;":"&amp;dbP!$D$2),"&gt;="&amp;AC$6,INDIRECT($F$1&amp;dbP!$D$2&amp;":"&amp;dbP!$D$2),"&lt;="&amp;AC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D224" s="1">
        <f ca="1">SUMIFS(INDIRECT($F$1&amp;$F224&amp;":"&amp;$F224),INDIRECT($F$1&amp;dbP!$D$2&amp;":"&amp;dbP!$D$2),"&gt;="&amp;AD$6,INDIRECT($F$1&amp;dbP!$D$2&amp;":"&amp;dbP!$D$2),"&lt;="&amp;AD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E224" s="1">
        <f ca="1">SUMIFS(INDIRECT($F$1&amp;$F224&amp;":"&amp;$F224),INDIRECT($F$1&amp;dbP!$D$2&amp;":"&amp;dbP!$D$2),"&gt;="&amp;AE$6,INDIRECT($F$1&amp;dbP!$D$2&amp;":"&amp;dbP!$D$2),"&lt;="&amp;AE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F224" s="1">
        <f ca="1">SUMIFS(INDIRECT($F$1&amp;$F224&amp;":"&amp;$F224),INDIRECT($F$1&amp;dbP!$D$2&amp;":"&amp;dbP!$D$2),"&gt;="&amp;AF$6,INDIRECT($F$1&amp;dbP!$D$2&amp;":"&amp;dbP!$D$2),"&lt;="&amp;AF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G224" s="1">
        <f ca="1">SUMIFS(INDIRECT($F$1&amp;$F224&amp;":"&amp;$F224),INDIRECT($F$1&amp;dbP!$D$2&amp;":"&amp;dbP!$D$2),"&gt;="&amp;AG$6,INDIRECT($F$1&amp;dbP!$D$2&amp;":"&amp;dbP!$D$2),"&lt;="&amp;AG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H224" s="1">
        <f ca="1">SUMIFS(INDIRECT($F$1&amp;$F224&amp;":"&amp;$F224),INDIRECT($F$1&amp;dbP!$D$2&amp;":"&amp;dbP!$D$2),"&gt;="&amp;AH$6,INDIRECT($F$1&amp;dbP!$D$2&amp;":"&amp;dbP!$D$2),"&lt;="&amp;AH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I224" s="1">
        <f ca="1">SUMIFS(INDIRECT($F$1&amp;$F224&amp;":"&amp;$F224),INDIRECT($F$1&amp;dbP!$D$2&amp;":"&amp;dbP!$D$2),"&gt;="&amp;AI$6,INDIRECT($F$1&amp;dbP!$D$2&amp;":"&amp;dbP!$D$2),"&lt;="&amp;AI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J224" s="1">
        <f ca="1">SUMIFS(INDIRECT($F$1&amp;$F224&amp;":"&amp;$F224),INDIRECT($F$1&amp;dbP!$D$2&amp;":"&amp;dbP!$D$2),"&gt;="&amp;AJ$6,INDIRECT($F$1&amp;dbP!$D$2&amp;":"&amp;dbP!$D$2),"&lt;="&amp;AJ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K224" s="1">
        <f ca="1">SUMIFS(INDIRECT($F$1&amp;$F224&amp;":"&amp;$F224),INDIRECT($F$1&amp;dbP!$D$2&amp;":"&amp;dbP!$D$2),"&gt;="&amp;AK$6,INDIRECT($F$1&amp;dbP!$D$2&amp;":"&amp;dbP!$D$2),"&lt;="&amp;AK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L224" s="1">
        <f ca="1">SUMIFS(INDIRECT($F$1&amp;$F224&amp;":"&amp;$F224),INDIRECT($F$1&amp;dbP!$D$2&amp;":"&amp;dbP!$D$2),"&gt;="&amp;AL$6,INDIRECT($F$1&amp;dbP!$D$2&amp;":"&amp;dbP!$D$2),"&lt;="&amp;AL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M224" s="1">
        <f ca="1">SUMIFS(INDIRECT($F$1&amp;$F224&amp;":"&amp;$F224),INDIRECT($F$1&amp;dbP!$D$2&amp;":"&amp;dbP!$D$2),"&gt;="&amp;AM$6,INDIRECT($F$1&amp;dbP!$D$2&amp;":"&amp;dbP!$D$2),"&lt;="&amp;AM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N224" s="1">
        <f ca="1">SUMIFS(INDIRECT($F$1&amp;$F224&amp;":"&amp;$F224),INDIRECT($F$1&amp;dbP!$D$2&amp;":"&amp;dbP!$D$2),"&gt;="&amp;AN$6,INDIRECT($F$1&amp;dbP!$D$2&amp;":"&amp;dbP!$D$2),"&lt;="&amp;AN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O224" s="1">
        <f ca="1">SUMIFS(INDIRECT($F$1&amp;$F224&amp;":"&amp;$F224),INDIRECT($F$1&amp;dbP!$D$2&amp;":"&amp;dbP!$D$2),"&gt;="&amp;AO$6,INDIRECT($F$1&amp;dbP!$D$2&amp;":"&amp;dbP!$D$2),"&lt;="&amp;AO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P224" s="1">
        <f ca="1">SUMIFS(INDIRECT($F$1&amp;$F224&amp;":"&amp;$F224),INDIRECT($F$1&amp;dbP!$D$2&amp;":"&amp;dbP!$D$2),"&gt;="&amp;AP$6,INDIRECT($F$1&amp;dbP!$D$2&amp;":"&amp;dbP!$D$2),"&lt;="&amp;AP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Q224" s="1">
        <f ca="1">SUMIFS(INDIRECT($F$1&amp;$F224&amp;":"&amp;$F224),INDIRECT($F$1&amp;dbP!$D$2&amp;":"&amp;dbP!$D$2),"&gt;="&amp;AQ$6,INDIRECT($F$1&amp;dbP!$D$2&amp;":"&amp;dbP!$D$2),"&lt;="&amp;AQ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R224" s="1">
        <f ca="1">SUMIFS(INDIRECT($F$1&amp;$F224&amp;":"&amp;$F224),INDIRECT($F$1&amp;dbP!$D$2&amp;":"&amp;dbP!$D$2),"&gt;="&amp;AR$6,INDIRECT($F$1&amp;dbP!$D$2&amp;":"&amp;dbP!$D$2),"&lt;="&amp;AR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S224" s="1">
        <f ca="1">SUMIFS(INDIRECT($F$1&amp;$F224&amp;":"&amp;$F224),INDIRECT($F$1&amp;dbP!$D$2&amp;":"&amp;dbP!$D$2),"&gt;="&amp;AS$6,INDIRECT($F$1&amp;dbP!$D$2&amp;":"&amp;dbP!$D$2),"&lt;="&amp;AS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T224" s="1">
        <f ca="1">SUMIFS(INDIRECT($F$1&amp;$F224&amp;":"&amp;$F224),INDIRECT($F$1&amp;dbP!$D$2&amp;":"&amp;dbP!$D$2),"&gt;="&amp;AT$6,INDIRECT($F$1&amp;dbP!$D$2&amp;":"&amp;dbP!$D$2),"&lt;="&amp;AT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U224" s="1">
        <f ca="1">SUMIFS(INDIRECT($F$1&amp;$F224&amp;":"&amp;$F224),INDIRECT($F$1&amp;dbP!$D$2&amp;":"&amp;dbP!$D$2),"&gt;="&amp;AU$6,INDIRECT($F$1&amp;dbP!$D$2&amp;":"&amp;dbP!$D$2),"&lt;="&amp;AU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V224" s="1">
        <f ca="1">SUMIFS(INDIRECT($F$1&amp;$F224&amp;":"&amp;$F224),INDIRECT($F$1&amp;dbP!$D$2&amp;":"&amp;dbP!$D$2),"&gt;="&amp;AV$6,INDIRECT($F$1&amp;dbP!$D$2&amp;":"&amp;dbP!$D$2),"&lt;="&amp;AV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W224" s="1">
        <f ca="1">SUMIFS(INDIRECT($F$1&amp;$F224&amp;":"&amp;$F224),INDIRECT($F$1&amp;dbP!$D$2&amp;":"&amp;dbP!$D$2),"&gt;="&amp;AW$6,INDIRECT($F$1&amp;dbP!$D$2&amp;":"&amp;dbP!$D$2),"&lt;="&amp;AW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X224" s="1">
        <f ca="1">SUMIFS(INDIRECT($F$1&amp;$F224&amp;":"&amp;$F224),INDIRECT($F$1&amp;dbP!$D$2&amp;":"&amp;dbP!$D$2),"&gt;="&amp;AX$6,INDIRECT($F$1&amp;dbP!$D$2&amp;":"&amp;dbP!$D$2),"&lt;="&amp;AX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Y224" s="1">
        <f ca="1">SUMIFS(INDIRECT($F$1&amp;$F224&amp;":"&amp;$F224),INDIRECT($F$1&amp;dbP!$D$2&amp;":"&amp;dbP!$D$2),"&gt;="&amp;AY$6,INDIRECT($F$1&amp;dbP!$D$2&amp;":"&amp;dbP!$D$2),"&lt;="&amp;AY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Z224" s="1">
        <f ca="1">SUMIFS(INDIRECT($F$1&amp;$F224&amp;":"&amp;$F224),INDIRECT($F$1&amp;dbP!$D$2&amp;":"&amp;dbP!$D$2),"&gt;="&amp;AZ$6,INDIRECT($F$1&amp;dbP!$D$2&amp;":"&amp;dbP!$D$2),"&lt;="&amp;AZ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BA224" s="1">
        <f ca="1">SUMIFS(INDIRECT($F$1&amp;$F224&amp;":"&amp;$F224),INDIRECT($F$1&amp;dbP!$D$2&amp;":"&amp;dbP!$D$2),"&gt;="&amp;BA$6,INDIRECT($F$1&amp;dbP!$D$2&amp;":"&amp;dbP!$D$2),"&lt;="&amp;BA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BB224" s="1">
        <f ca="1">SUMIFS(INDIRECT($F$1&amp;$F224&amp;":"&amp;$F224),INDIRECT($F$1&amp;dbP!$D$2&amp;":"&amp;dbP!$D$2),"&gt;="&amp;BB$6,INDIRECT($F$1&amp;dbP!$D$2&amp;":"&amp;dbP!$D$2),"&lt;="&amp;BB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BC224" s="1">
        <f ca="1">SUMIFS(INDIRECT($F$1&amp;$F224&amp;":"&amp;$F224),INDIRECT($F$1&amp;dbP!$D$2&amp;":"&amp;dbP!$D$2),"&gt;="&amp;BC$6,INDIRECT($F$1&amp;dbP!$D$2&amp;":"&amp;dbP!$D$2),"&lt;="&amp;BC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BD224" s="1">
        <f ca="1">SUMIFS(INDIRECT($F$1&amp;$F224&amp;":"&amp;$F224),INDIRECT($F$1&amp;dbP!$D$2&amp;":"&amp;dbP!$D$2),"&gt;="&amp;BD$6,INDIRECT($F$1&amp;dbP!$D$2&amp;":"&amp;dbP!$D$2),"&lt;="&amp;BD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BE224" s="1">
        <f ca="1">SUMIFS(INDIRECT($F$1&amp;$F224&amp;":"&amp;$F224),INDIRECT($F$1&amp;dbP!$D$2&amp;":"&amp;dbP!$D$2),"&gt;="&amp;BE$6,INDIRECT($F$1&amp;dbP!$D$2&amp;":"&amp;dbP!$D$2),"&lt;="&amp;BE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</row>
    <row r="225" spans="2:57" x14ac:dyDescent="0.3">
      <c r="B225" s="1">
        <f>MAX(B$120:B224)+1</f>
        <v>108</v>
      </c>
      <c r="D225" s="1" t="str">
        <f ca="1">INDIRECT($B$1&amp;Items!T$2&amp;$B225)</f>
        <v>CF(-)</v>
      </c>
      <c r="F225" s="1" t="str">
        <f ca="1">INDIRECT($B$1&amp;Items!P$2&amp;$B225)</f>
        <v>AA</v>
      </c>
      <c r="H225" s="13" t="str">
        <f ca="1">INDIRECT($B$1&amp;Items!M$2&amp;$B225)</f>
        <v>Оплата операционных расходов</v>
      </c>
      <c r="I225" s="13" t="str">
        <f ca="1">IF(INDIRECT($B$1&amp;Items!N$2&amp;$B225)="",H225,INDIRECT($B$1&amp;Items!N$2&amp;$B225))</f>
        <v>Оплата операционных расходов - блок-3</v>
      </c>
      <c r="J225" s="1" t="str">
        <f ca="1">IF(INDIRECT($B$1&amp;Items!O$2&amp;$B225)="",IF(H225&lt;&gt;I225,"  "&amp;I225,I225),"    "&amp;INDIRECT($B$1&amp;Items!O$2&amp;$B225))</f>
        <v xml:space="preserve">    Операционные расходы - 3-2</v>
      </c>
      <c r="S225" s="1">
        <f ca="1">SUM($U225:INDIRECT(ADDRESS(ROW(),SUMIFS($1:$1,$5:$5,MAX($5:$5)))))</f>
        <v>0</v>
      </c>
      <c r="V225" s="1">
        <f ca="1">SUMIFS(INDIRECT($F$1&amp;$F225&amp;":"&amp;$F225),INDIRECT($F$1&amp;dbP!$D$2&amp;":"&amp;dbP!$D$2),"&gt;="&amp;V$6,INDIRECT($F$1&amp;dbP!$D$2&amp;":"&amp;dbP!$D$2),"&lt;="&amp;V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W225" s="1">
        <f ca="1">SUMIFS(INDIRECT($F$1&amp;$F225&amp;":"&amp;$F225),INDIRECT($F$1&amp;dbP!$D$2&amp;":"&amp;dbP!$D$2),"&gt;="&amp;W$6,INDIRECT($F$1&amp;dbP!$D$2&amp;":"&amp;dbP!$D$2),"&lt;="&amp;W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X225" s="1">
        <f ca="1">SUMIFS(INDIRECT($F$1&amp;$F225&amp;":"&amp;$F225),INDIRECT($F$1&amp;dbP!$D$2&amp;":"&amp;dbP!$D$2),"&gt;="&amp;X$6,INDIRECT($F$1&amp;dbP!$D$2&amp;":"&amp;dbP!$D$2),"&lt;="&amp;X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Y225" s="1">
        <f ca="1">SUMIFS(INDIRECT($F$1&amp;$F225&amp;":"&amp;$F225),INDIRECT($F$1&amp;dbP!$D$2&amp;":"&amp;dbP!$D$2),"&gt;="&amp;Y$6,INDIRECT($F$1&amp;dbP!$D$2&amp;":"&amp;dbP!$D$2),"&lt;="&amp;Y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Z225" s="1">
        <f ca="1">SUMIFS(INDIRECT($F$1&amp;$F225&amp;":"&amp;$F225),INDIRECT($F$1&amp;dbP!$D$2&amp;":"&amp;dbP!$D$2),"&gt;="&amp;Z$6,INDIRECT($F$1&amp;dbP!$D$2&amp;":"&amp;dbP!$D$2),"&lt;="&amp;Z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A225" s="1">
        <f ca="1">SUMIFS(INDIRECT($F$1&amp;$F225&amp;":"&amp;$F225),INDIRECT($F$1&amp;dbP!$D$2&amp;":"&amp;dbP!$D$2),"&gt;="&amp;AA$6,INDIRECT($F$1&amp;dbP!$D$2&amp;":"&amp;dbP!$D$2),"&lt;="&amp;AA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B225" s="1">
        <f ca="1">SUMIFS(INDIRECT($F$1&amp;$F225&amp;":"&amp;$F225),INDIRECT($F$1&amp;dbP!$D$2&amp;":"&amp;dbP!$D$2),"&gt;="&amp;AB$6,INDIRECT($F$1&amp;dbP!$D$2&amp;":"&amp;dbP!$D$2),"&lt;="&amp;AB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C225" s="1">
        <f ca="1">SUMIFS(INDIRECT($F$1&amp;$F225&amp;":"&amp;$F225),INDIRECT($F$1&amp;dbP!$D$2&amp;":"&amp;dbP!$D$2),"&gt;="&amp;AC$6,INDIRECT($F$1&amp;dbP!$D$2&amp;":"&amp;dbP!$D$2),"&lt;="&amp;AC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D225" s="1">
        <f ca="1">SUMIFS(INDIRECT($F$1&amp;$F225&amp;":"&amp;$F225),INDIRECT($F$1&amp;dbP!$D$2&amp;":"&amp;dbP!$D$2),"&gt;="&amp;AD$6,INDIRECT($F$1&amp;dbP!$D$2&amp;":"&amp;dbP!$D$2),"&lt;="&amp;AD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E225" s="1">
        <f ca="1">SUMIFS(INDIRECT($F$1&amp;$F225&amp;":"&amp;$F225),INDIRECT($F$1&amp;dbP!$D$2&amp;":"&amp;dbP!$D$2),"&gt;="&amp;AE$6,INDIRECT($F$1&amp;dbP!$D$2&amp;":"&amp;dbP!$D$2),"&lt;="&amp;AE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F225" s="1">
        <f ca="1">SUMIFS(INDIRECT($F$1&amp;$F225&amp;":"&amp;$F225),INDIRECT($F$1&amp;dbP!$D$2&amp;":"&amp;dbP!$D$2),"&gt;="&amp;AF$6,INDIRECT($F$1&amp;dbP!$D$2&amp;":"&amp;dbP!$D$2),"&lt;="&amp;AF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G225" s="1">
        <f ca="1">SUMIFS(INDIRECT($F$1&amp;$F225&amp;":"&amp;$F225),INDIRECT($F$1&amp;dbP!$D$2&amp;":"&amp;dbP!$D$2),"&gt;="&amp;AG$6,INDIRECT($F$1&amp;dbP!$D$2&amp;":"&amp;dbP!$D$2),"&lt;="&amp;AG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H225" s="1">
        <f ca="1">SUMIFS(INDIRECT($F$1&amp;$F225&amp;":"&amp;$F225),INDIRECT($F$1&amp;dbP!$D$2&amp;":"&amp;dbP!$D$2),"&gt;="&amp;AH$6,INDIRECT($F$1&amp;dbP!$D$2&amp;":"&amp;dbP!$D$2),"&lt;="&amp;AH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I225" s="1">
        <f ca="1">SUMIFS(INDIRECT($F$1&amp;$F225&amp;":"&amp;$F225),INDIRECT($F$1&amp;dbP!$D$2&amp;":"&amp;dbP!$D$2),"&gt;="&amp;AI$6,INDIRECT($F$1&amp;dbP!$D$2&amp;":"&amp;dbP!$D$2),"&lt;="&amp;AI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J225" s="1">
        <f ca="1">SUMIFS(INDIRECT($F$1&amp;$F225&amp;":"&amp;$F225),INDIRECT($F$1&amp;dbP!$D$2&amp;":"&amp;dbP!$D$2),"&gt;="&amp;AJ$6,INDIRECT($F$1&amp;dbP!$D$2&amp;":"&amp;dbP!$D$2),"&lt;="&amp;AJ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K225" s="1">
        <f ca="1">SUMIFS(INDIRECT($F$1&amp;$F225&amp;":"&amp;$F225),INDIRECT($F$1&amp;dbP!$D$2&amp;":"&amp;dbP!$D$2),"&gt;="&amp;AK$6,INDIRECT($F$1&amp;dbP!$D$2&amp;":"&amp;dbP!$D$2),"&lt;="&amp;AK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L225" s="1">
        <f ca="1">SUMIFS(INDIRECT($F$1&amp;$F225&amp;":"&amp;$F225),INDIRECT($F$1&amp;dbP!$D$2&amp;":"&amp;dbP!$D$2),"&gt;="&amp;AL$6,INDIRECT($F$1&amp;dbP!$D$2&amp;":"&amp;dbP!$D$2),"&lt;="&amp;AL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M225" s="1">
        <f ca="1">SUMIFS(INDIRECT($F$1&amp;$F225&amp;":"&amp;$F225),INDIRECT($F$1&amp;dbP!$D$2&amp;":"&amp;dbP!$D$2),"&gt;="&amp;AM$6,INDIRECT($F$1&amp;dbP!$D$2&amp;":"&amp;dbP!$D$2),"&lt;="&amp;AM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N225" s="1">
        <f ca="1">SUMIFS(INDIRECT($F$1&amp;$F225&amp;":"&amp;$F225),INDIRECT($F$1&amp;dbP!$D$2&amp;":"&amp;dbP!$D$2),"&gt;="&amp;AN$6,INDIRECT($F$1&amp;dbP!$D$2&amp;":"&amp;dbP!$D$2),"&lt;="&amp;AN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O225" s="1">
        <f ca="1">SUMIFS(INDIRECT($F$1&amp;$F225&amp;":"&amp;$F225),INDIRECT($F$1&amp;dbP!$D$2&amp;":"&amp;dbP!$D$2),"&gt;="&amp;AO$6,INDIRECT($F$1&amp;dbP!$D$2&amp;":"&amp;dbP!$D$2),"&lt;="&amp;AO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P225" s="1">
        <f ca="1">SUMIFS(INDIRECT($F$1&amp;$F225&amp;":"&amp;$F225),INDIRECT($F$1&amp;dbP!$D$2&amp;":"&amp;dbP!$D$2),"&gt;="&amp;AP$6,INDIRECT($F$1&amp;dbP!$D$2&amp;":"&amp;dbP!$D$2),"&lt;="&amp;AP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Q225" s="1">
        <f ca="1">SUMIFS(INDIRECT($F$1&amp;$F225&amp;":"&amp;$F225),INDIRECT($F$1&amp;dbP!$D$2&amp;":"&amp;dbP!$D$2),"&gt;="&amp;AQ$6,INDIRECT($F$1&amp;dbP!$D$2&amp;":"&amp;dbP!$D$2),"&lt;="&amp;AQ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R225" s="1">
        <f ca="1">SUMIFS(INDIRECT($F$1&amp;$F225&amp;":"&amp;$F225),INDIRECT($F$1&amp;dbP!$D$2&amp;":"&amp;dbP!$D$2),"&gt;="&amp;AR$6,INDIRECT($F$1&amp;dbP!$D$2&amp;":"&amp;dbP!$D$2),"&lt;="&amp;AR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S225" s="1">
        <f ca="1">SUMIFS(INDIRECT($F$1&amp;$F225&amp;":"&amp;$F225),INDIRECT($F$1&amp;dbP!$D$2&amp;":"&amp;dbP!$D$2),"&gt;="&amp;AS$6,INDIRECT($F$1&amp;dbP!$D$2&amp;":"&amp;dbP!$D$2),"&lt;="&amp;AS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T225" s="1">
        <f ca="1">SUMIFS(INDIRECT($F$1&amp;$F225&amp;":"&amp;$F225),INDIRECT($F$1&amp;dbP!$D$2&amp;":"&amp;dbP!$D$2),"&gt;="&amp;AT$6,INDIRECT($F$1&amp;dbP!$D$2&amp;":"&amp;dbP!$D$2),"&lt;="&amp;AT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U225" s="1">
        <f ca="1">SUMIFS(INDIRECT($F$1&amp;$F225&amp;":"&amp;$F225),INDIRECT($F$1&amp;dbP!$D$2&amp;":"&amp;dbP!$D$2),"&gt;="&amp;AU$6,INDIRECT($F$1&amp;dbP!$D$2&amp;":"&amp;dbP!$D$2),"&lt;="&amp;AU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V225" s="1">
        <f ca="1">SUMIFS(INDIRECT($F$1&amp;$F225&amp;":"&amp;$F225),INDIRECT($F$1&amp;dbP!$D$2&amp;":"&amp;dbP!$D$2),"&gt;="&amp;AV$6,INDIRECT($F$1&amp;dbP!$D$2&amp;":"&amp;dbP!$D$2),"&lt;="&amp;AV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W225" s="1">
        <f ca="1">SUMIFS(INDIRECT($F$1&amp;$F225&amp;":"&amp;$F225),INDIRECT($F$1&amp;dbP!$D$2&amp;":"&amp;dbP!$D$2),"&gt;="&amp;AW$6,INDIRECT($F$1&amp;dbP!$D$2&amp;":"&amp;dbP!$D$2),"&lt;="&amp;AW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X225" s="1">
        <f ca="1">SUMIFS(INDIRECT($F$1&amp;$F225&amp;":"&amp;$F225),INDIRECT($F$1&amp;dbP!$D$2&amp;":"&amp;dbP!$D$2),"&gt;="&amp;AX$6,INDIRECT($F$1&amp;dbP!$D$2&amp;":"&amp;dbP!$D$2),"&lt;="&amp;AX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Y225" s="1">
        <f ca="1">SUMIFS(INDIRECT($F$1&amp;$F225&amp;":"&amp;$F225),INDIRECT($F$1&amp;dbP!$D$2&amp;":"&amp;dbP!$D$2),"&gt;="&amp;AY$6,INDIRECT($F$1&amp;dbP!$D$2&amp;":"&amp;dbP!$D$2),"&lt;="&amp;AY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Z225" s="1">
        <f ca="1">SUMIFS(INDIRECT($F$1&amp;$F225&amp;":"&amp;$F225),INDIRECT($F$1&amp;dbP!$D$2&amp;":"&amp;dbP!$D$2),"&gt;="&amp;AZ$6,INDIRECT($F$1&amp;dbP!$D$2&amp;":"&amp;dbP!$D$2),"&lt;="&amp;AZ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BA225" s="1">
        <f ca="1">SUMIFS(INDIRECT($F$1&amp;$F225&amp;":"&amp;$F225),INDIRECT($F$1&amp;dbP!$D$2&amp;":"&amp;dbP!$D$2),"&gt;="&amp;BA$6,INDIRECT($F$1&amp;dbP!$D$2&amp;":"&amp;dbP!$D$2),"&lt;="&amp;BA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BB225" s="1">
        <f ca="1">SUMIFS(INDIRECT($F$1&amp;$F225&amp;":"&amp;$F225),INDIRECT($F$1&amp;dbP!$D$2&amp;":"&amp;dbP!$D$2),"&gt;="&amp;BB$6,INDIRECT($F$1&amp;dbP!$D$2&amp;":"&amp;dbP!$D$2),"&lt;="&amp;BB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BC225" s="1">
        <f ca="1">SUMIFS(INDIRECT($F$1&amp;$F225&amp;":"&amp;$F225),INDIRECT($F$1&amp;dbP!$D$2&amp;":"&amp;dbP!$D$2),"&gt;="&amp;BC$6,INDIRECT($F$1&amp;dbP!$D$2&amp;":"&amp;dbP!$D$2),"&lt;="&amp;BC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BD225" s="1">
        <f ca="1">SUMIFS(INDIRECT($F$1&amp;$F225&amp;":"&amp;$F225),INDIRECT($F$1&amp;dbP!$D$2&amp;":"&amp;dbP!$D$2),"&gt;="&amp;BD$6,INDIRECT($F$1&amp;dbP!$D$2&amp;":"&amp;dbP!$D$2),"&lt;="&amp;BD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BE225" s="1">
        <f ca="1">SUMIFS(INDIRECT($F$1&amp;$F225&amp;":"&amp;$F225),INDIRECT($F$1&amp;dbP!$D$2&amp;":"&amp;dbP!$D$2),"&gt;="&amp;BE$6,INDIRECT($F$1&amp;dbP!$D$2&amp;":"&amp;dbP!$D$2),"&lt;="&amp;BE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</row>
    <row r="226" spans="2:57" x14ac:dyDescent="0.3">
      <c r="B226" s="1">
        <f>MAX(B$120:B225)+1</f>
        <v>109</v>
      </c>
      <c r="D226" s="1" t="str">
        <f ca="1">INDIRECT($B$1&amp;Items!T$2&amp;$B226)</f>
        <v>CF(-)</v>
      </c>
      <c r="F226" s="1" t="str">
        <f ca="1">INDIRECT($B$1&amp;Items!P$2&amp;$B226)</f>
        <v>AA</v>
      </c>
      <c r="H226" s="13" t="str">
        <f ca="1">INDIRECT($B$1&amp;Items!M$2&amp;$B226)</f>
        <v>Оплата операционных расходов</v>
      </c>
      <c r="I226" s="13" t="str">
        <f ca="1">IF(INDIRECT($B$1&amp;Items!N$2&amp;$B226)="",H226,INDIRECT($B$1&amp;Items!N$2&amp;$B226))</f>
        <v>Оплата операционных расходов - блок-3</v>
      </c>
      <c r="J226" s="1" t="str">
        <f ca="1">IF(INDIRECT($B$1&amp;Items!O$2&amp;$B226)="",IF(H226&lt;&gt;I226,"  "&amp;I226,I226),"    "&amp;INDIRECT($B$1&amp;Items!O$2&amp;$B226))</f>
        <v xml:space="preserve">    Операционные расходы - 3-3</v>
      </c>
      <c r="S226" s="1">
        <f ca="1">SUM($U226:INDIRECT(ADDRESS(ROW(),SUMIFS($1:$1,$5:$5,MAX($5:$5)))))</f>
        <v>0</v>
      </c>
      <c r="V226" s="1">
        <f ca="1">SUMIFS(INDIRECT($F$1&amp;$F226&amp;":"&amp;$F226),INDIRECT($F$1&amp;dbP!$D$2&amp;":"&amp;dbP!$D$2),"&gt;="&amp;V$6,INDIRECT($F$1&amp;dbP!$D$2&amp;":"&amp;dbP!$D$2),"&lt;="&amp;V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W226" s="1">
        <f ca="1">SUMIFS(INDIRECT($F$1&amp;$F226&amp;":"&amp;$F226),INDIRECT($F$1&amp;dbP!$D$2&amp;":"&amp;dbP!$D$2),"&gt;="&amp;W$6,INDIRECT($F$1&amp;dbP!$D$2&amp;":"&amp;dbP!$D$2),"&lt;="&amp;W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X226" s="1">
        <f ca="1">SUMIFS(INDIRECT($F$1&amp;$F226&amp;":"&amp;$F226),INDIRECT($F$1&amp;dbP!$D$2&amp;":"&amp;dbP!$D$2),"&gt;="&amp;X$6,INDIRECT($F$1&amp;dbP!$D$2&amp;":"&amp;dbP!$D$2),"&lt;="&amp;X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Y226" s="1">
        <f ca="1">SUMIFS(INDIRECT($F$1&amp;$F226&amp;":"&amp;$F226),INDIRECT($F$1&amp;dbP!$D$2&amp;":"&amp;dbP!$D$2),"&gt;="&amp;Y$6,INDIRECT($F$1&amp;dbP!$D$2&amp;":"&amp;dbP!$D$2),"&lt;="&amp;Y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Z226" s="1">
        <f ca="1">SUMIFS(INDIRECT($F$1&amp;$F226&amp;":"&amp;$F226),INDIRECT($F$1&amp;dbP!$D$2&amp;":"&amp;dbP!$D$2),"&gt;="&amp;Z$6,INDIRECT($F$1&amp;dbP!$D$2&amp;":"&amp;dbP!$D$2),"&lt;="&amp;Z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A226" s="1">
        <f ca="1">SUMIFS(INDIRECT($F$1&amp;$F226&amp;":"&amp;$F226),INDIRECT($F$1&amp;dbP!$D$2&amp;":"&amp;dbP!$D$2),"&gt;="&amp;AA$6,INDIRECT($F$1&amp;dbP!$D$2&amp;":"&amp;dbP!$D$2),"&lt;="&amp;AA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B226" s="1">
        <f ca="1">SUMIFS(INDIRECT($F$1&amp;$F226&amp;":"&amp;$F226),INDIRECT($F$1&amp;dbP!$D$2&amp;":"&amp;dbP!$D$2),"&gt;="&amp;AB$6,INDIRECT($F$1&amp;dbP!$D$2&amp;":"&amp;dbP!$D$2),"&lt;="&amp;AB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C226" s="1">
        <f ca="1">SUMIFS(INDIRECT($F$1&amp;$F226&amp;":"&amp;$F226),INDIRECT($F$1&amp;dbP!$D$2&amp;":"&amp;dbP!$D$2),"&gt;="&amp;AC$6,INDIRECT($F$1&amp;dbP!$D$2&amp;":"&amp;dbP!$D$2),"&lt;="&amp;AC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D226" s="1">
        <f ca="1">SUMIFS(INDIRECT($F$1&amp;$F226&amp;":"&amp;$F226),INDIRECT($F$1&amp;dbP!$D$2&amp;":"&amp;dbP!$D$2),"&gt;="&amp;AD$6,INDIRECT($F$1&amp;dbP!$D$2&amp;":"&amp;dbP!$D$2),"&lt;="&amp;AD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E226" s="1">
        <f ca="1">SUMIFS(INDIRECT($F$1&amp;$F226&amp;":"&amp;$F226),INDIRECT($F$1&amp;dbP!$D$2&amp;":"&amp;dbP!$D$2),"&gt;="&amp;AE$6,INDIRECT($F$1&amp;dbP!$D$2&amp;":"&amp;dbP!$D$2),"&lt;="&amp;AE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F226" s="1">
        <f ca="1">SUMIFS(INDIRECT($F$1&amp;$F226&amp;":"&amp;$F226),INDIRECT($F$1&amp;dbP!$D$2&amp;":"&amp;dbP!$D$2),"&gt;="&amp;AF$6,INDIRECT($F$1&amp;dbP!$D$2&amp;":"&amp;dbP!$D$2),"&lt;="&amp;AF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G226" s="1">
        <f ca="1">SUMIFS(INDIRECT($F$1&amp;$F226&amp;":"&amp;$F226),INDIRECT($F$1&amp;dbP!$D$2&amp;":"&amp;dbP!$D$2),"&gt;="&amp;AG$6,INDIRECT($F$1&amp;dbP!$D$2&amp;":"&amp;dbP!$D$2),"&lt;="&amp;AG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H226" s="1">
        <f ca="1">SUMIFS(INDIRECT($F$1&amp;$F226&amp;":"&amp;$F226),INDIRECT($F$1&amp;dbP!$D$2&amp;":"&amp;dbP!$D$2),"&gt;="&amp;AH$6,INDIRECT($F$1&amp;dbP!$D$2&amp;":"&amp;dbP!$D$2),"&lt;="&amp;AH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I226" s="1">
        <f ca="1">SUMIFS(INDIRECT($F$1&amp;$F226&amp;":"&amp;$F226),INDIRECT($F$1&amp;dbP!$D$2&amp;":"&amp;dbP!$D$2),"&gt;="&amp;AI$6,INDIRECT($F$1&amp;dbP!$D$2&amp;":"&amp;dbP!$D$2),"&lt;="&amp;AI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J226" s="1">
        <f ca="1">SUMIFS(INDIRECT($F$1&amp;$F226&amp;":"&amp;$F226),INDIRECT($F$1&amp;dbP!$D$2&amp;":"&amp;dbP!$D$2),"&gt;="&amp;AJ$6,INDIRECT($F$1&amp;dbP!$D$2&amp;":"&amp;dbP!$D$2),"&lt;="&amp;AJ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K226" s="1">
        <f ca="1">SUMIFS(INDIRECT($F$1&amp;$F226&amp;":"&amp;$F226),INDIRECT($F$1&amp;dbP!$D$2&amp;":"&amp;dbP!$D$2),"&gt;="&amp;AK$6,INDIRECT($F$1&amp;dbP!$D$2&amp;":"&amp;dbP!$D$2),"&lt;="&amp;AK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L226" s="1">
        <f ca="1">SUMIFS(INDIRECT($F$1&amp;$F226&amp;":"&amp;$F226),INDIRECT($F$1&amp;dbP!$D$2&amp;":"&amp;dbP!$D$2),"&gt;="&amp;AL$6,INDIRECT($F$1&amp;dbP!$D$2&amp;":"&amp;dbP!$D$2),"&lt;="&amp;AL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M226" s="1">
        <f ca="1">SUMIFS(INDIRECT($F$1&amp;$F226&amp;":"&amp;$F226),INDIRECT($F$1&amp;dbP!$D$2&amp;":"&amp;dbP!$D$2),"&gt;="&amp;AM$6,INDIRECT($F$1&amp;dbP!$D$2&amp;":"&amp;dbP!$D$2),"&lt;="&amp;AM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N226" s="1">
        <f ca="1">SUMIFS(INDIRECT($F$1&amp;$F226&amp;":"&amp;$F226),INDIRECT($F$1&amp;dbP!$D$2&amp;":"&amp;dbP!$D$2),"&gt;="&amp;AN$6,INDIRECT($F$1&amp;dbP!$D$2&amp;":"&amp;dbP!$D$2),"&lt;="&amp;AN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O226" s="1">
        <f ca="1">SUMIFS(INDIRECT($F$1&amp;$F226&amp;":"&amp;$F226),INDIRECT($F$1&amp;dbP!$D$2&amp;":"&amp;dbP!$D$2),"&gt;="&amp;AO$6,INDIRECT($F$1&amp;dbP!$D$2&amp;":"&amp;dbP!$D$2),"&lt;="&amp;AO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P226" s="1">
        <f ca="1">SUMIFS(INDIRECT($F$1&amp;$F226&amp;":"&amp;$F226),INDIRECT($F$1&amp;dbP!$D$2&amp;":"&amp;dbP!$D$2),"&gt;="&amp;AP$6,INDIRECT($F$1&amp;dbP!$D$2&amp;":"&amp;dbP!$D$2),"&lt;="&amp;AP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Q226" s="1">
        <f ca="1">SUMIFS(INDIRECT($F$1&amp;$F226&amp;":"&amp;$F226),INDIRECT($F$1&amp;dbP!$D$2&amp;":"&amp;dbP!$D$2),"&gt;="&amp;AQ$6,INDIRECT($F$1&amp;dbP!$D$2&amp;":"&amp;dbP!$D$2),"&lt;="&amp;AQ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R226" s="1">
        <f ca="1">SUMIFS(INDIRECT($F$1&amp;$F226&amp;":"&amp;$F226),INDIRECT($F$1&amp;dbP!$D$2&amp;":"&amp;dbP!$D$2),"&gt;="&amp;AR$6,INDIRECT($F$1&amp;dbP!$D$2&amp;":"&amp;dbP!$D$2),"&lt;="&amp;AR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S226" s="1">
        <f ca="1">SUMIFS(INDIRECT($F$1&amp;$F226&amp;":"&amp;$F226),INDIRECT($F$1&amp;dbP!$D$2&amp;":"&amp;dbP!$D$2),"&gt;="&amp;AS$6,INDIRECT($F$1&amp;dbP!$D$2&amp;":"&amp;dbP!$D$2),"&lt;="&amp;AS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T226" s="1">
        <f ca="1">SUMIFS(INDIRECT($F$1&amp;$F226&amp;":"&amp;$F226),INDIRECT($F$1&amp;dbP!$D$2&amp;":"&amp;dbP!$D$2),"&gt;="&amp;AT$6,INDIRECT($F$1&amp;dbP!$D$2&amp;":"&amp;dbP!$D$2),"&lt;="&amp;AT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U226" s="1">
        <f ca="1">SUMIFS(INDIRECT($F$1&amp;$F226&amp;":"&amp;$F226),INDIRECT($F$1&amp;dbP!$D$2&amp;":"&amp;dbP!$D$2),"&gt;="&amp;AU$6,INDIRECT($F$1&amp;dbP!$D$2&amp;":"&amp;dbP!$D$2),"&lt;="&amp;AU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V226" s="1">
        <f ca="1">SUMIFS(INDIRECT($F$1&amp;$F226&amp;":"&amp;$F226),INDIRECT($F$1&amp;dbP!$D$2&amp;":"&amp;dbP!$D$2),"&gt;="&amp;AV$6,INDIRECT($F$1&amp;dbP!$D$2&amp;":"&amp;dbP!$D$2),"&lt;="&amp;AV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W226" s="1">
        <f ca="1">SUMIFS(INDIRECT($F$1&amp;$F226&amp;":"&amp;$F226),INDIRECT($F$1&amp;dbP!$D$2&amp;":"&amp;dbP!$D$2),"&gt;="&amp;AW$6,INDIRECT($F$1&amp;dbP!$D$2&amp;":"&amp;dbP!$D$2),"&lt;="&amp;AW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X226" s="1">
        <f ca="1">SUMIFS(INDIRECT($F$1&amp;$F226&amp;":"&amp;$F226),INDIRECT($F$1&amp;dbP!$D$2&amp;":"&amp;dbP!$D$2),"&gt;="&amp;AX$6,INDIRECT($F$1&amp;dbP!$D$2&amp;":"&amp;dbP!$D$2),"&lt;="&amp;AX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Y226" s="1">
        <f ca="1">SUMIFS(INDIRECT($F$1&amp;$F226&amp;":"&amp;$F226),INDIRECT($F$1&amp;dbP!$D$2&amp;":"&amp;dbP!$D$2),"&gt;="&amp;AY$6,INDIRECT($F$1&amp;dbP!$D$2&amp;":"&amp;dbP!$D$2),"&lt;="&amp;AY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Z226" s="1">
        <f ca="1">SUMIFS(INDIRECT($F$1&amp;$F226&amp;":"&amp;$F226),INDIRECT($F$1&amp;dbP!$D$2&amp;":"&amp;dbP!$D$2),"&gt;="&amp;AZ$6,INDIRECT($F$1&amp;dbP!$D$2&amp;":"&amp;dbP!$D$2),"&lt;="&amp;AZ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BA226" s="1">
        <f ca="1">SUMIFS(INDIRECT($F$1&amp;$F226&amp;":"&amp;$F226),INDIRECT($F$1&amp;dbP!$D$2&amp;":"&amp;dbP!$D$2),"&gt;="&amp;BA$6,INDIRECT($F$1&amp;dbP!$D$2&amp;":"&amp;dbP!$D$2),"&lt;="&amp;BA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BB226" s="1">
        <f ca="1">SUMIFS(INDIRECT($F$1&amp;$F226&amp;":"&amp;$F226),INDIRECT($F$1&amp;dbP!$D$2&amp;":"&amp;dbP!$D$2),"&gt;="&amp;BB$6,INDIRECT($F$1&amp;dbP!$D$2&amp;":"&amp;dbP!$D$2),"&lt;="&amp;BB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BC226" s="1">
        <f ca="1">SUMIFS(INDIRECT($F$1&amp;$F226&amp;":"&amp;$F226),INDIRECT($F$1&amp;dbP!$D$2&amp;":"&amp;dbP!$D$2),"&gt;="&amp;BC$6,INDIRECT($F$1&amp;dbP!$D$2&amp;":"&amp;dbP!$D$2),"&lt;="&amp;BC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BD226" s="1">
        <f ca="1">SUMIFS(INDIRECT($F$1&amp;$F226&amp;":"&amp;$F226),INDIRECT($F$1&amp;dbP!$D$2&amp;":"&amp;dbP!$D$2),"&gt;="&amp;BD$6,INDIRECT($F$1&amp;dbP!$D$2&amp;":"&amp;dbP!$D$2),"&lt;="&amp;BD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BE226" s="1">
        <f ca="1">SUMIFS(INDIRECT($F$1&amp;$F226&amp;":"&amp;$F226),INDIRECT($F$1&amp;dbP!$D$2&amp;":"&amp;dbP!$D$2),"&gt;="&amp;BE$6,INDIRECT($F$1&amp;dbP!$D$2&amp;":"&amp;dbP!$D$2),"&lt;="&amp;BE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</row>
    <row r="227" spans="2:57" x14ac:dyDescent="0.3">
      <c r="B227" s="1">
        <f>MAX(B$120:B226)+1</f>
        <v>110</v>
      </c>
      <c r="D227" s="1" t="str">
        <f ca="1">INDIRECT($B$1&amp;Items!T$2&amp;$B227)</f>
        <v>CF(-)</v>
      </c>
      <c r="F227" s="1" t="str">
        <f ca="1">INDIRECT($B$1&amp;Items!P$2&amp;$B227)</f>
        <v>AA</v>
      </c>
      <c r="H227" s="13" t="str">
        <f ca="1">INDIRECT($B$1&amp;Items!M$2&amp;$B227)</f>
        <v>Оплата операционных расходов</v>
      </c>
      <c r="I227" s="13" t="str">
        <f ca="1">IF(INDIRECT($B$1&amp;Items!N$2&amp;$B227)="",H227,INDIRECT($B$1&amp;Items!N$2&amp;$B227))</f>
        <v>Оплата операционных расходов - блок-3</v>
      </c>
      <c r="J227" s="1" t="str">
        <f ca="1">IF(INDIRECT($B$1&amp;Items!O$2&amp;$B227)="",IF(H227&lt;&gt;I227,"  "&amp;I227,I227),"    "&amp;INDIRECT($B$1&amp;Items!O$2&amp;$B227))</f>
        <v xml:space="preserve">    Операционные расходы - 3-4</v>
      </c>
      <c r="S227" s="1">
        <f ca="1">SUM($U227:INDIRECT(ADDRESS(ROW(),SUMIFS($1:$1,$5:$5,MAX($5:$5)))))</f>
        <v>0</v>
      </c>
      <c r="V227" s="1">
        <f ca="1">SUMIFS(INDIRECT($F$1&amp;$F227&amp;":"&amp;$F227),INDIRECT($F$1&amp;dbP!$D$2&amp;":"&amp;dbP!$D$2),"&gt;="&amp;V$6,INDIRECT($F$1&amp;dbP!$D$2&amp;":"&amp;dbP!$D$2),"&lt;="&amp;V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W227" s="1">
        <f ca="1">SUMIFS(INDIRECT($F$1&amp;$F227&amp;":"&amp;$F227),INDIRECT($F$1&amp;dbP!$D$2&amp;":"&amp;dbP!$D$2),"&gt;="&amp;W$6,INDIRECT($F$1&amp;dbP!$D$2&amp;":"&amp;dbP!$D$2),"&lt;="&amp;W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X227" s="1">
        <f ca="1">SUMIFS(INDIRECT($F$1&amp;$F227&amp;":"&amp;$F227),INDIRECT($F$1&amp;dbP!$D$2&amp;":"&amp;dbP!$D$2),"&gt;="&amp;X$6,INDIRECT($F$1&amp;dbP!$D$2&amp;":"&amp;dbP!$D$2),"&lt;="&amp;X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Y227" s="1">
        <f ca="1">SUMIFS(INDIRECT($F$1&amp;$F227&amp;":"&amp;$F227),INDIRECT($F$1&amp;dbP!$D$2&amp;":"&amp;dbP!$D$2),"&gt;="&amp;Y$6,INDIRECT($F$1&amp;dbP!$D$2&amp;":"&amp;dbP!$D$2),"&lt;="&amp;Y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Z227" s="1">
        <f ca="1">SUMIFS(INDIRECT($F$1&amp;$F227&amp;":"&amp;$F227),INDIRECT($F$1&amp;dbP!$D$2&amp;":"&amp;dbP!$D$2),"&gt;="&amp;Z$6,INDIRECT($F$1&amp;dbP!$D$2&amp;":"&amp;dbP!$D$2),"&lt;="&amp;Z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A227" s="1">
        <f ca="1">SUMIFS(INDIRECT($F$1&amp;$F227&amp;":"&amp;$F227),INDIRECT($F$1&amp;dbP!$D$2&amp;":"&amp;dbP!$D$2),"&gt;="&amp;AA$6,INDIRECT($F$1&amp;dbP!$D$2&amp;":"&amp;dbP!$D$2),"&lt;="&amp;AA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B227" s="1">
        <f ca="1">SUMIFS(INDIRECT($F$1&amp;$F227&amp;":"&amp;$F227),INDIRECT($F$1&amp;dbP!$D$2&amp;":"&amp;dbP!$D$2),"&gt;="&amp;AB$6,INDIRECT($F$1&amp;dbP!$D$2&amp;":"&amp;dbP!$D$2),"&lt;="&amp;AB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C227" s="1">
        <f ca="1">SUMIFS(INDIRECT($F$1&amp;$F227&amp;":"&amp;$F227),INDIRECT($F$1&amp;dbP!$D$2&amp;":"&amp;dbP!$D$2),"&gt;="&amp;AC$6,INDIRECT($F$1&amp;dbP!$D$2&amp;":"&amp;dbP!$D$2),"&lt;="&amp;AC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D227" s="1">
        <f ca="1">SUMIFS(INDIRECT($F$1&amp;$F227&amp;":"&amp;$F227),INDIRECT($F$1&amp;dbP!$D$2&amp;":"&amp;dbP!$D$2),"&gt;="&amp;AD$6,INDIRECT($F$1&amp;dbP!$D$2&amp;":"&amp;dbP!$D$2),"&lt;="&amp;AD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E227" s="1">
        <f ca="1">SUMIFS(INDIRECT($F$1&amp;$F227&amp;":"&amp;$F227),INDIRECT($F$1&amp;dbP!$D$2&amp;":"&amp;dbP!$D$2),"&gt;="&amp;AE$6,INDIRECT($F$1&amp;dbP!$D$2&amp;":"&amp;dbP!$D$2),"&lt;="&amp;AE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F227" s="1">
        <f ca="1">SUMIFS(INDIRECT($F$1&amp;$F227&amp;":"&amp;$F227),INDIRECT($F$1&amp;dbP!$D$2&amp;":"&amp;dbP!$D$2),"&gt;="&amp;AF$6,INDIRECT($F$1&amp;dbP!$D$2&amp;":"&amp;dbP!$D$2),"&lt;="&amp;AF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G227" s="1">
        <f ca="1">SUMIFS(INDIRECT($F$1&amp;$F227&amp;":"&amp;$F227),INDIRECT($F$1&amp;dbP!$D$2&amp;":"&amp;dbP!$D$2),"&gt;="&amp;AG$6,INDIRECT($F$1&amp;dbP!$D$2&amp;":"&amp;dbP!$D$2),"&lt;="&amp;AG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H227" s="1">
        <f ca="1">SUMIFS(INDIRECT($F$1&amp;$F227&amp;":"&amp;$F227),INDIRECT($F$1&amp;dbP!$D$2&amp;":"&amp;dbP!$D$2),"&gt;="&amp;AH$6,INDIRECT($F$1&amp;dbP!$D$2&amp;":"&amp;dbP!$D$2),"&lt;="&amp;AH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I227" s="1">
        <f ca="1">SUMIFS(INDIRECT($F$1&amp;$F227&amp;":"&amp;$F227),INDIRECT($F$1&amp;dbP!$D$2&amp;":"&amp;dbP!$D$2),"&gt;="&amp;AI$6,INDIRECT($F$1&amp;dbP!$D$2&amp;":"&amp;dbP!$D$2),"&lt;="&amp;AI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J227" s="1">
        <f ca="1">SUMIFS(INDIRECT($F$1&amp;$F227&amp;":"&amp;$F227),INDIRECT($F$1&amp;dbP!$D$2&amp;":"&amp;dbP!$D$2),"&gt;="&amp;AJ$6,INDIRECT($F$1&amp;dbP!$D$2&amp;":"&amp;dbP!$D$2),"&lt;="&amp;AJ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K227" s="1">
        <f ca="1">SUMIFS(INDIRECT($F$1&amp;$F227&amp;":"&amp;$F227),INDIRECT($F$1&amp;dbP!$D$2&amp;":"&amp;dbP!$D$2),"&gt;="&amp;AK$6,INDIRECT($F$1&amp;dbP!$D$2&amp;":"&amp;dbP!$D$2),"&lt;="&amp;AK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L227" s="1">
        <f ca="1">SUMIFS(INDIRECT($F$1&amp;$F227&amp;":"&amp;$F227),INDIRECT($F$1&amp;dbP!$D$2&amp;":"&amp;dbP!$D$2),"&gt;="&amp;AL$6,INDIRECT($F$1&amp;dbP!$D$2&amp;":"&amp;dbP!$D$2),"&lt;="&amp;AL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M227" s="1">
        <f ca="1">SUMIFS(INDIRECT($F$1&amp;$F227&amp;":"&amp;$F227),INDIRECT($F$1&amp;dbP!$D$2&amp;":"&amp;dbP!$D$2),"&gt;="&amp;AM$6,INDIRECT($F$1&amp;dbP!$D$2&amp;":"&amp;dbP!$D$2),"&lt;="&amp;AM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N227" s="1">
        <f ca="1">SUMIFS(INDIRECT($F$1&amp;$F227&amp;":"&amp;$F227),INDIRECT($F$1&amp;dbP!$D$2&amp;":"&amp;dbP!$D$2),"&gt;="&amp;AN$6,INDIRECT($F$1&amp;dbP!$D$2&amp;":"&amp;dbP!$D$2),"&lt;="&amp;AN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O227" s="1">
        <f ca="1">SUMIFS(INDIRECT($F$1&amp;$F227&amp;":"&amp;$F227),INDIRECT($F$1&amp;dbP!$D$2&amp;":"&amp;dbP!$D$2),"&gt;="&amp;AO$6,INDIRECT($F$1&amp;dbP!$D$2&amp;":"&amp;dbP!$D$2),"&lt;="&amp;AO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P227" s="1">
        <f ca="1">SUMIFS(INDIRECT($F$1&amp;$F227&amp;":"&amp;$F227),INDIRECT($F$1&amp;dbP!$D$2&amp;":"&amp;dbP!$D$2),"&gt;="&amp;AP$6,INDIRECT($F$1&amp;dbP!$D$2&amp;":"&amp;dbP!$D$2),"&lt;="&amp;AP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Q227" s="1">
        <f ca="1">SUMIFS(INDIRECT($F$1&amp;$F227&amp;":"&amp;$F227),INDIRECT($F$1&amp;dbP!$D$2&amp;":"&amp;dbP!$D$2),"&gt;="&amp;AQ$6,INDIRECT($F$1&amp;dbP!$D$2&amp;":"&amp;dbP!$D$2),"&lt;="&amp;AQ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R227" s="1">
        <f ca="1">SUMIFS(INDIRECT($F$1&amp;$F227&amp;":"&amp;$F227),INDIRECT($F$1&amp;dbP!$D$2&amp;":"&amp;dbP!$D$2),"&gt;="&amp;AR$6,INDIRECT($F$1&amp;dbP!$D$2&amp;":"&amp;dbP!$D$2),"&lt;="&amp;AR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S227" s="1">
        <f ca="1">SUMIFS(INDIRECT($F$1&amp;$F227&amp;":"&amp;$F227),INDIRECT($F$1&amp;dbP!$D$2&amp;":"&amp;dbP!$D$2),"&gt;="&amp;AS$6,INDIRECT($F$1&amp;dbP!$D$2&amp;":"&amp;dbP!$D$2),"&lt;="&amp;AS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T227" s="1">
        <f ca="1">SUMIFS(INDIRECT($F$1&amp;$F227&amp;":"&amp;$F227),INDIRECT($F$1&amp;dbP!$D$2&amp;":"&amp;dbP!$D$2),"&gt;="&amp;AT$6,INDIRECT($F$1&amp;dbP!$D$2&amp;":"&amp;dbP!$D$2),"&lt;="&amp;AT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U227" s="1">
        <f ca="1">SUMIFS(INDIRECT($F$1&amp;$F227&amp;":"&amp;$F227),INDIRECT($F$1&amp;dbP!$D$2&amp;":"&amp;dbP!$D$2),"&gt;="&amp;AU$6,INDIRECT($F$1&amp;dbP!$D$2&amp;":"&amp;dbP!$D$2),"&lt;="&amp;AU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V227" s="1">
        <f ca="1">SUMIFS(INDIRECT($F$1&amp;$F227&amp;":"&amp;$F227),INDIRECT($F$1&amp;dbP!$D$2&amp;":"&amp;dbP!$D$2),"&gt;="&amp;AV$6,INDIRECT($F$1&amp;dbP!$D$2&amp;":"&amp;dbP!$D$2),"&lt;="&amp;AV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W227" s="1">
        <f ca="1">SUMIFS(INDIRECT($F$1&amp;$F227&amp;":"&amp;$F227),INDIRECT($F$1&amp;dbP!$D$2&amp;":"&amp;dbP!$D$2),"&gt;="&amp;AW$6,INDIRECT($F$1&amp;dbP!$D$2&amp;":"&amp;dbP!$D$2),"&lt;="&amp;AW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X227" s="1">
        <f ca="1">SUMIFS(INDIRECT($F$1&amp;$F227&amp;":"&amp;$F227),INDIRECT($F$1&amp;dbP!$D$2&amp;":"&amp;dbP!$D$2),"&gt;="&amp;AX$6,INDIRECT($F$1&amp;dbP!$D$2&amp;":"&amp;dbP!$D$2),"&lt;="&amp;AX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Y227" s="1">
        <f ca="1">SUMIFS(INDIRECT($F$1&amp;$F227&amp;":"&amp;$F227),INDIRECT($F$1&amp;dbP!$D$2&amp;":"&amp;dbP!$D$2),"&gt;="&amp;AY$6,INDIRECT($F$1&amp;dbP!$D$2&amp;":"&amp;dbP!$D$2),"&lt;="&amp;AY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Z227" s="1">
        <f ca="1">SUMIFS(INDIRECT($F$1&amp;$F227&amp;":"&amp;$F227),INDIRECT($F$1&amp;dbP!$D$2&amp;":"&amp;dbP!$D$2),"&gt;="&amp;AZ$6,INDIRECT($F$1&amp;dbP!$D$2&amp;":"&amp;dbP!$D$2),"&lt;="&amp;AZ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BA227" s="1">
        <f ca="1">SUMIFS(INDIRECT($F$1&amp;$F227&amp;":"&amp;$F227),INDIRECT($F$1&amp;dbP!$D$2&amp;":"&amp;dbP!$D$2),"&gt;="&amp;BA$6,INDIRECT($F$1&amp;dbP!$D$2&amp;":"&amp;dbP!$D$2),"&lt;="&amp;BA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BB227" s="1">
        <f ca="1">SUMIFS(INDIRECT($F$1&amp;$F227&amp;":"&amp;$F227),INDIRECT($F$1&amp;dbP!$D$2&amp;":"&amp;dbP!$D$2),"&gt;="&amp;BB$6,INDIRECT($F$1&amp;dbP!$D$2&amp;":"&amp;dbP!$D$2),"&lt;="&amp;BB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BC227" s="1">
        <f ca="1">SUMIFS(INDIRECT($F$1&amp;$F227&amp;":"&amp;$F227),INDIRECT($F$1&amp;dbP!$D$2&amp;":"&amp;dbP!$D$2),"&gt;="&amp;BC$6,INDIRECT($F$1&amp;dbP!$D$2&amp;":"&amp;dbP!$D$2),"&lt;="&amp;BC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BD227" s="1">
        <f ca="1">SUMIFS(INDIRECT($F$1&amp;$F227&amp;":"&amp;$F227),INDIRECT($F$1&amp;dbP!$D$2&amp;":"&amp;dbP!$D$2),"&gt;="&amp;BD$6,INDIRECT($F$1&amp;dbP!$D$2&amp;":"&amp;dbP!$D$2),"&lt;="&amp;BD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BE227" s="1">
        <f ca="1">SUMIFS(INDIRECT($F$1&amp;$F227&amp;":"&amp;$F227),INDIRECT($F$1&amp;dbP!$D$2&amp;":"&amp;dbP!$D$2),"&gt;="&amp;BE$6,INDIRECT($F$1&amp;dbP!$D$2&amp;":"&amp;dbP!$D$2),"&lt;="&amp;BE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</row>
    <row r="228" spans="2:57" x14ac:dyDescent="0.3">
      <c r="B228" s="1">
        <f>MAX(B$120:B227)+1</f>
        <v>111</v>
      </c>
      <c r="D228" s="1" t="str">
        <f ca="1">INDIRECT($B$1&amp;Items!T$2&amp;$B228)</f>
        <v>CF(-)</v>
      </c>
      <c r="F228" s="1" t="str">
        <f ca="1">INDIRECT($B$1&amp;Items!P$2&amp;$B228)</f>
        <v>AA</v>
      </c>
      <c r="H228" s="13" t="str">
        <f ca="1">INDIRECT($B$1&amp;Items!M$2&amp;$B228)</f>
        <v>Оплата операционных расходов</v>
      </c>
      <c r="I228" s="13" t="str">
        <f ca="1">IF(INDIRECT($B$1&amp;Items!N$2&amp;$B228)="",H228,INDIRECT($B$1&amp;Items!N$2&amp;$B228))</f>
        <v>Оплата операционных расходов - блок-3</v>
      </c>
      <c r="J228" s="1" t="str">
        <f ca="1">IF(INDIRECT($B$1&amp;Items!O$2&amp;$B228)="",IF(H228&lt;&gt;I228,"  "&amp;I228,I228),"    "&amp;INDIRECT($B$1&amp;Items!O$2&amp;$B228))</f>
        <v xml:space="preserve">    Операционные расходы - 3-5</v>
      </c>
      <c r="S228" s="1">
        <f ca="1">SUM($U228:INDIRECT(ADDRESS(ROW(),SUMIFS($1:$1,$5:$5,MAX($5:$5)))))</f>
        <v>47734.947000000007</v>
      </c>
      <c r="V228" s="1">
        <f ca="1">SUMIFS(INDIRECT($F$1&amp;$F228&amp;":"&amp;$F228),INDIRECT($F$1&amp;dbP!$D$2&amp;":"&amp;dbP!$D$2),"&gt;="&amp;V$6,INDIRECT($F$1&amp;dbP!$D$2&amp;":"&amp;dbP!$D$2),"&lt;="&amp;V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W228" s="1">
        <f ca="1">SUMIFS(INDIRECT($F$1&amp;$F228&amp;":"&amp;$F228),INDIRECT($F$1&amp;dbP!$D$2&amp;":"&amp;dbP!$D$2),"&gt;="&amp;W$6,INDIRECT($F$1&amp;dbP!$D$2&amp;":"&amp;dbP!$D$2),"&lt;="&amp;W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X228" s="1">
        <f ca="1">SUMIFS(INDIRECT($F$1&amp;$F228&amp;":"&amp;$F228),INDIRECT($F$1&amp;dbP!$D$2&amp;":"&amp;dbP!$D$2),"&gt;="&amp;X$6,INDIRECT($F$1&amp;dbP!$D$2&amp;":"&amp;dbP!$D$2),"&lt;="&amp;X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Y228" s="1">
        <f ca="1">SUMIFS(INDIRECT($F$1&amp;$F228&amp;":"&amp;$F228),INDIRECT($F$1&amp;dbP!$D$2&amp;":"&amp;dbP!$D$2),"&gt;="&amp;Y$6,INDIRECT($F$1&amp;dbP!$D$2&amp;":"&amp;dbP!$D$2),"&lt;="&amp;Y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47734.947000000007</v>
      </c>
      <c r="Z228" s="1">
        <f ca="1">SUMIFS(INDIRECT($F$1&amp;$F228&amp;":"&amp;$F228),INDIRECT($F$1&amp;dbP!$D$2&amp;":"&amp;dbP!$D$2),"&gt;="&amp;Z$6,INDIRECT($F$1&amp;dbP!$D$2&amp;":"&amp;dbP!$D$2),"&lt;="&amp;Z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A228" s="1">
        <f ca="1">SUMIFS(INDIRECT($F$1&amp;$F228&amp;":"&amp;$F228),INDIRECT($F$1&amp;dbP!$D$2&amp;":"&amp;dbP!$D$2),"&gt;="&amp;AA$6,INDIRECT($F$1&amp;dbP!$D$2&amp;":"&amp;dbP!$D$2),"&lt;="&amp;AA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B228" s="1">
        <f ca="1">SUMIFS(INDIRECT($F$1&amp;$F228&amp;":"&amp;$F228),INDIRECT($F$1&amp;dbP!$D$2&amp;":"&amp;dbP!$D$2),"&gt;="&amp;AB$6,INDIRECT($F$1&amp;dbP!$D$2&amp;":"&amp;dbP!$D$2),"&lt;="&amp;AB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C228" s="1">
        <f ca="1">SUMIFS(INDIRECT($F$1&amp;$F228&amp;":"&amp;$F228),INDIRECT($F$1&amp;dbP!$D$2&amp;":"&amp;dbP!$D$2),"&gt;="&amp;AC$6,INDIRECT($F$1&amp;dbP!$D$2&amp;":"&amp;dbP!$D$2),"&lt;="&amp;AC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D228" s="1">
        <f ca="1">SUMIFS(INDIRECT($F$1&amp;$F228&amp;":"&amp;$F228),INDIRECT($F$1&amp;dbP!$D$2&amp;":"&amp;dbP!$D$2),"&gt;="&amp;AD$6,INDIRECT($F$1&amp;dbP!$D$2&amp;":"&amp;dbP!$D$2),"&lt;="&amp;AD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E228" s="1">
        <f ca="1">SUMIFS(INDIRECT($F$1&amp;$F228&amp;":"&amp;$F228),INDIRECT($F$1&amp;dbP!$D$2&amp;":"&amp;dbP!$D$2),"&gt;="&amp;AE$6,INDIRECT($F$1&amp;dbP!$D$2&amp;":"&amp;dbP!$D$2),"&lt;="&amp;AE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F228" s="1">
        <f ca="1">SUMIFS(INDIRECT($F$1&amp;$F228&amp;":"&amp;$F228),INDIRECT($F$1&amp;dbP!$D$2&amp;":"&amp;dbP!$D$2),"&gt;="&amp;AF$6,INDIRECT($F$1&amp;dbP!$D$2&amp;":"&amp;dbP!$D$2),"&lt;="&amp;AF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G228" s="1">
        <f ca="1">SUMIFS(INDIRECT($F$1&amp;$F228&amp;":"&amp;$F228),INDIRECT($F$1&amp;dbP!$D$2&amp;":"&amp;dbP!$D$2),"&gt;="&amp;AG$6,INDIRECT($F$1&amp;dbP!$D$2&amp;":"&amp;dbP!$D$2),"&lt;="&amp;AG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H228" s="1">
        <f ca="1">SUMIFS(INDIRECT($F$1&amp;$F228&amp;":"&amp;$F228),INDIRECT($F$1&amp;dbP!$D$2&amp;":"&amp;dbP!$D$2),"&gt;="&amp;AH$6,INDIRECT($F$1&amp;dbP!$D$2&amp;":"&amp;dbP!$D$2),"&lt;="&amp;AH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I228" s="1">
        <f ca="1">SUMIFS(INDIRECT($F$1&amp;$F228&amp;":"&amp;$F228),INDIRECT($F$1&amp;dbP!$D$2&amp;":"&amp;dbP!$D$2),"&gt;="&amp;AI$6,INDIRECT($F$1&amp;dbP!$D$2&amp;":"&amp;dbP!$D$2),"&lt;="&amp;AI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J228" s="1">
        <f ca="1">SUMIFS(INDIRECT($F$1&amp;$F228&amp;":"&amp;$F228),INDIRECT($F$1&amp;dbP!$D$2&amp;":"&amp;dbP!$D$2),"&gt;="&amp;AJ$6,INDIRECT($F$1&amp;dbP!$D$2&amp;":"&amp;dbP!$D$2),"&lt;="&amp;AJ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K228" s="1">
        <f ca="1">SUMIFS(INDIRECT($F$1&amp;$F228&amp;":"&amp;$F228),INDIRECT($F$1&amp;dbP!$D$2&amp;":"&amp;dbP!$D$2),"&gt;="&amp;AK$6,INDIRECT($F$1&amp;dbP!$D$2&amp;":"&amp;dbP!$D$2),"&lt;="&amp;AK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L228" s="1">
        <f ca="1">SUMIFS(INDIRECT($F$1&amp;$F228&amp;":"&amp;$F228),INDIRECT($F$1&amp;dbP!$D$2&amp;":"&amp;dbP!$D$2),"&gt;="&amp;AL$6,INDIRECT($F$1&amp;dbP!$D$2&amp;":"&amp;dbP!$D$2),"&lt;="&amp;AL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M228" s="1">
        <f ca="1">SUMIFS(INDIRECT($F$1&amp;$F228&amp;":"&amp;$F228),INDIRECT($F$1&amp;dbP!$D$2&amp;":"&amp;dbP!$D$2),"&gt;="&amp;AM$6,INDIRECT($F$1&amp;dbP!$D$2&amp;":"&amp;dbP!$D$2),"&lt;="&amp;AM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N228" s="1">
        <f ca="1">SUMIFS(INDIRECT($F$1&amp;$F228&amp;":"&amp;$F228),INDIRECT($F$1&amp;dbP!$D$2&amp;":"&amp;dbP!$D$2),"&gt;="&amp;AN$6,INDIRECT($F$1&amp;dbP!$D$2&amp;":"&amp;dbP!$D$2),"&lt;="&amp;AN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O228" s="1">
        <f ca="1">SUMIFS(INDIRECT($F$1&amp;$F228&amp;":"&amp;$F228),INDIRECT($F$1&amp;dbP!$D$2&amp;":"&amp;dbP!$D$2),"&gt;="&amp;AO$6,INDIRECT($F$1&amp;dbP!$D$2&amp;":"&amp;dbP!$D$2),"&lt;="&amp;AO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P228" s="1">
        <f ca="1">SUMIFS(INDIRECT($F$1&amp;$F228&amp;":"&amp;$F228),INDIRECT($F$1&amp;dbP!$D$2&amp;":"&amp;dbP!$D$2),"&gt;="&amp;AP$6,INDIRECT($F$1&amp;dbP!$D$2&amp;":"&amp;dbP!$D$2),"&lt;="&amp;AP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Q228" s="1">
        <f ca="1">SUMIFS(INDIRECT($F$1&amp;$F228&amp;":"&amp;$F228),INDIRECT($F$1&amp;dbP!$D$2&amp;":"&amp;dbP!$D$2),"&gt;="&amp;AQ$6,INDIRECT($F$1&amp;dbP!$D$2&amp;":"&amp;dbP!$D$2),"&lt;="&amp;AQ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R228" s="1">
        <f ca="1">SUMIFS(INDIRECT($F$1&amp;$F228&amp;":"&amp;$F228),INDIRECT($F$1&amp;dbP!$D$2&amp;":"&amp;dbP!$D$2),"&gt;="&amp;AR$6,INDIRECT($F$1&amp;dbP!$D$2&amp;":"&amp;dbP!$D$2),"&lt;="&amp;AR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S228" s="1">
        <f ca="1">SUMIFS(INDIRECT($F$1&amp;$F228&amp;":"&amp;$F228),INDIRECT($F$1&amp;dbP!$D$2&amp;":"&amp;dbP!$D$2),"&gt;="&amp;AS$6,INDIRECT($F$1&amp;dbP!$D$2&amp;":"&amp;dbP!$D$2),"&lt;="&amp;AS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T228" s="1">
        <f ca="1">SUMIFS(INDIRECT($F$1&amp;$F228&amp;":"&amp;$F228),INDIRECT($F$1&amp;dbP!$D$2&amp;":"&amp;dbP!$D$2),"&gt;="&amp;AT$6,INDIRECT($F$1&amp;dbP!$D$2&amp;":"&amp;dbP!$D$2),"&lt;="&amp;AT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U228" s="1">
        <f ca="1">SUMIFS(INDIRECT($F$1&amp;$F228&amp;":"&amp;$F228),INDIRECT($F$1&amp;dbP!$D$2&amp;":"&amp;dbP!$D$2),"&gt;="&amp;AU$6,INDIRECT($F$1&amp;dbP!$D$2&amp;":"&amp;dbP!$D$2),"&lt;="&amp;AU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V228" s="1">
        <f ca="1">SUMIFS(INDIRECT($F$1&amp;$F228&amp;":"&amp;$F228),INDIRECT($F$1&amp;dbP!$D$2&amp;":"&amp;dbP!$D$2),"&gt;="&amp;AV$6,INDIRECT($F$1&amp;dbP!$D$2&amp;":"&amp;dbP!$D$2),"&lt;="&amp;AV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W228" s="1">
        <f ca="1">SUMIFS(INDIRECT($F$1&amp;$F228&amp;":"&amp;$F228),INDIRECT($F$1&amp;dbP!$D$2&amp;":"&amp;dbP!$D$2),"&gt;="&amp;AW$6,INDIRECT($F$1&amp;dbP!$D$2&amp;":"&amp;dbP!$D$2),"&lt;="&amp;AW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X228" s="1">
        <f ca="1">SUMIFS(INDIRECT($F$1&amp;$F228&amp;":"&amp;$F228),INDIRECT($F$1&amp;dbP!$D$2&amp;":"&amp;dbP!$D$2),"&gt;="&amp;AX$6,INDIRECT($F$1&amp;dbP!$D$2&amp;":"&amp;dbP!$D$2),"&lt;="&amp;AX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Y228" s="1">
        <f ca="1">SUMIFS(INDIRECT($F$1&amp;$F228&amp;":"&amp;$F228),INDIRECT($F$1&amp;dbP!$D$2&amp;":"&amp;dbP!$D$2),"&gt;="&amp;AY$6,INDIRECT($F$1&amp;dbP!$D$2&amp;":"&amp;dbP!$D$2),"&lt;="&amp;AY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Z228" s="1">
        <f ca="1">SUMIFS(INDIRECT($F$1&amp;$F228&amp;":"&amp;$F228),INDIRECT($F$1&amp;dbP!$D$2&amp;":"&amp;dbP!$D$2),"&gt;="&amp;AZ$6,INDIRECT($F$1&amp;dbP!$D$2&amp;":"&amp;dbP!$D$2),"&lt;="&amp;AZ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BA228" s="1">
        <f ca="1">SUMIFS(INDIRECT($F$1&amp;$F228&amp;":"&amp;$F228),INDIRECT($F$1&amp;dbP!$D$2&amp;":"&amp;dbP!$D$2),"&gt;="&amp;BA$6,INDIRECT($F$1&amp;dbP!$D$2&amp;":"&amp;dbP!$D$2),"&lt;="&amp;BA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BB228" s="1">
        <f ca="1">SUMIFS(INDIRECT($F$1&amp;$F228&amp;":"&amp;$F228),INDIRECT($F$1&amp;dbP!$D$2&amp;":"&amp;dbP!$D$2),"&gt;="&amp;BB$6,INDIRECT($F$1&amp;dbP!$D$2&amp;":"&amp;dbP!$D$2),"&lt;="&amp;BB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BC228" s="1">
        <f ca="1">SUMIFS(INDIRECT($F$1&amp;$F228&amp;":"&amp;$F228),INDIRECT($F$1&amp;dbP!$D$2&amp;":"&amp;dbP!$D$2),"&gt;="&amp;BC$6,INDIRECT($F$1&amp;dbP!$D$2&amp;":"&amp;dbP!$D$2),"&lt;="&amp;BC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BD228" s="1">
        <f ca="1">SUMIFS(INDIRECT($F$1&amp;$F228&amp;":"&amp;$F228),INDIRECT($F$1&amp;dbP!$D$2&amp;":"&amp;dbP!$D$2),"&gt;="&amp;BD$6,INDIRECT($F$1&amp;dbP!$D$2&amp;":"&amp;dbP!$D$2),"&lt;="&amp;BD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BE228" s="1">
        <f ca="1">SUMIFS(INDIRECT($F$1&amp;$F228&amp;":"&amp;$F228),INDIRECT($F$1&amp;dbP!$D$2&amp;":"&amp;dbP!$D$2),"&gt;="&amp;BE$6,INDIRECT($F$1&amp;dbP!$D$2&amp;":"&amp;dbP!$D$2),"&lt;="&amp;BE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</row>
    <row r="229" spans="2:57" x14ac:dyDescent="0.3">
      <c r="B229" s="1">
        <f>MAX(B$120:B228)+1</f>
        <v>112</v>
      </c>
      <c r="D229" s="1" t="str">
        <f ca="1">INDIRECT($B$1&amp;Items!T$2&amp;$B229)</f>
        <v>CF(-)</v>
      </c>
      <c r="F229" s="1" t="str">
        <f ca="1">INDIRECT($B$1&amp;Items!P$2&amp;$B229)</f>
        <v>AA</v>
      </c>
      <c r="H229" s="13" t="str">
        <f ca="1">INDIRECT($B$1&amp;Items!M$2&amp;$B229)</f>
        <v>Оплата операционных расходов</v>
      </c>
      <c r="I229" s="13" t="str">
        <f ca="1">IF(INDIRECT($B$1&amp;Items!N$2&amp;$B229)="",H229,INDIRECT($B$1&amp;Items!N$2&amp;$B229))</f>
        <v>Оплата операционных расходов - блок-3</v>
      </c>
      <c r="J229" s="1" t="str">
        <f ca="1">IF(INDIRECT($B$1&amp;Items!O$2&amp;$B229)="",IF(H229&lt;&gt;I229,"  "&amp;I229,I229),"    "&amp;INDIRECT($B$1&amp;Items!O$2&amp;$B229))</f>
        <v xml:space="preserve">    Операционные расходы - 3-6</v>
      </c>
      <c r="S229" s="1">
        <f ca="1">SUM($U229:INDIRECT(ADDRESS(ROW(),SUMIFS($1:$1,$5:$5,MAX($5:$5)))))</f>
        <v>0</v>
      </c>
      <c r="V229" s="1">
        <f ca="1">SUMIFS(INDIRECT($F$1&amp;$F229&amp;":"&amp;$F229),INDIRECT($F$1&amp;dbP!$D$2&amp;":"&amp;dbP!$D$2),"&gt;="&amp;V$6,INDIRECT($F$1&amp;dbP!$D$2&amp;":"&amp;dbP!$D$2),"&lt;="&amp;V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W229" s="1">
        <f ca="1">SUMIFS(INDIRECT($F$1&amp;$F229&amp;":"&amp;$F229),INDIRECT($F$1&amp;dbP!$D$2&amp;":"&amp;dbP!$D$2),"&gt;="&amp;W$6,INDIRECT($F$1&amp;dbP!$D$2&amp;":"&amp;dbP!$D$2),"&lt;="&amp;W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X229" s="1">
        <f ca="1">SUMIFS(INDIRECT($F$1&amp;$F229&amp;":"&amp;$F229),INDIRECT($F$1&amp;dbP!$D$2&amp;":"&amp;dbP!$D$2),"&gt;="&amp;X$6,INDIRECT($F$1&amp;dbP!$D$2&amp;":"&amp;dbP!$D$2),"&lt;="&amp;X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Y229" s="1">
        <f ca="1">SUMIFS(INDIRECT($F$1&amp;$F229&amp;":"&amp;$F229),INDIRECT($F$1&amp;dbP!$D$2&amp;":"&amp;dbP!$D$2),"&gt;="&amp;Y$6,INDIRECT($F$1&amp;dbP!$D$2&amp;":"&amp;dbP!$D$2),"&lt;="&amp;Y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Z229" s="1">
        <f ca="1">SUMIFS(INDIRECT($F$1&amp;$F229&amp;":"&amp;$F229),INDIRECT($F$1&amp;dbP!$D$2&amp;":"&amp;dbP!$D$2),"&gt;="&amp;Z$6,INDIRECT($F$1&amp;dbP!$D$2&amp;":"&amp;dbP!$D$2),"&lt;="&amp;Z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A229" s="1">
        <f ca="1">SUMIFS(INDIRECT($F$1&amp;$F229&amp;":"&amp;$F229),INDIRECT($F$1&amp;dbP!$D$2&amp;":"&amp;dbP!$D$2),"&gt;="&amp;AA$6,INDIRECT($F$1&amp;dbP!$D$2&amp;":"&amp;dbP!$D$2),"&lt;="&amp;AA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B229" s="1">
        <f ca="1">SUMIFS(INDIRECT($F$1&amp;$F229&amp;":"&amp;$F229),INDIRECT($F$1&amp;dbP!$D$2&amp;":"&amp;dbP!$D$2),"&gt;="&amp;AB$6,INDIRECT($F$1&amp;dbP!$D$2&amp;":"&amp;dbP!$D$2),"&lt;="&amp;AB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C229" s="1">
        <f ca="1">SUMIFS(INDIRECT($F$1&amp;$F229&amp;":"&amp;$F229),INDIRECT($F$1&amp;dbP!$D$2&amp;":"&amp;dbP!$D$2),"&gt;="&amp;AC$6,INDIRECT($F$1&amp;dbP!$D$2&amp;":"&amp;dbP!$D$2),"&lt;="&amp;AC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D229" s="1">
        <f ca="1">SUMIFS(INDIRECT($F$1&amp;$F229&amp;":"&amp;$F229),INDIRECT($F$1&amp;dbP!$D$2&amp;":"&amp;dbP!$D$2),"&gt;="&amp;AD$6,INDIRECT($F$1&amp;dbP!$D$2&amp;":"&amp;dbP!$D$2),"&lt;="&amp;AD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E229" s="1">
        <f ca="1">SUMIFS(INDIRECT($F$1&amp;$F229&amp;":"&amp;$F229),INDIRECT($F$1&amp;dbP!$D$2&amp;":"&amp;dbP!$D$2),"&gt;="&amp;AE$6,INDIRECT($F$1&amp;dbP!$D$2&amp;":"&amp;dbP!$D$2),"&lt;="&amp;AE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F229" s="1">
        <f ca="1">SUMIFS(INDIRECT($F$1&amp;$F229&amp;":"&amp;$F229),INDIRECT($F$1&amp;dbP!$D$2&amp;":"&amp;dbP!$D$2),"&gt;="&amp;AF$6,INDIRECT($F$1&amp;dbP!$D$2&amp;":"&amp;dbP!$D$2),"&lt;="&amp;AF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G229" s="1">
        <f ca="1">SUMIFS(INDIRECT($F$1&amp;$F229&amp;":"&amp;$F229),INDIRECT($F$1&amp;dbP!$D$2&amp;":"&amp;dbP!$D$2),"&gt;="&amp;AG$6,INDIRECT($F$1&amp;dbP!$D$2&amp;":"&amp;dbP!$D$2),"&lt;="&amp;AG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H229" s="1">
        <f ca="1">SUMIFS(INDIRECT($F$1&amp;$F229&amp;":"&amp;$F229),INDIRECT($F$1&amp;dbP!$D$2&amp;":"&amp;dbP!$D$2),"&gt;="&amp;AH$6,INDIRECT($F$1&amp;dbP!$D$2&amp;":"&amp;dbP!$D$2),"&lt;="&amp;AH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I229" s="1">
        <f ca="1">SUMIFS(INDIRECT($F$1&amp;$F229&amp;":"&amp;$F229),INDIRECT($F$1&amp;dbP!$D$2&amp;":"&amp;dbP!$D$2),"&gt;="&amp;AI$6,INDIRECT($F$1&amp;dbP!$D$2&amp;":"&amp;dbP!$D$2),"&lt;="&amp;AI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J229" s="1">
        <f ca="1">SUMIFS(INDIRECT($F$1&amp;$F229&amp;":"&amp;$F229),INDIRECT($F$1&amp;dbP!$D$2&amp;":"&amp;dbP!$D$2),"&gt;="&amp;AJ$6,INDIRECT($F$1&amp;dbP!$D$2&amp;":"&amp;dbP!$D$2),"&lt;="&amp;AJ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K229" s="1">
        <f ca="1">SUMIFS(INDIRECT($F$1&amp;$F229&amp;":"&amp;$F229),INDIRECT($F$1&amp;dbP!$D$2&amp;":"&amp;dbP!$D$2),"&gt;="&amp;AK$6,INDIRECT($F$1&amp;dbP!$D$2&amp;":"&amp;dbP!$D$2),"&lt;="&amp;AK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L229" s="1">
        <f ca="1">SUMIFS(INDIRECT($F$1&amp;$F229&amp;":"&amp;$F229),INDIRECT($F$1&amp;dbP!$D$2&amp;":"&amp;dbP!$D$2),"&gt;="&amp;AL$6,INDIRECT($F$1&amp;dbP!$D$2&amp;":"&amp;dbP!$D$2),"&lt;="&amp;AL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M229" s="1">
        <f ca="1">SUMIFS(INDIRECT($F$1&amp;$F229&amp;":"&amp;$F229),INDIRECT($F$1&amp;dbP!$D$2&amp;":"&amp;dbP!$D$2),"&gt;="&amp;AM$6,INDIRECT($F$1&amp;dbP!$D$2&amp;":"&amp;dbP!$D$2),"&lt;="&amp;AM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N229" s="1">
        <f ca="1">SUMIFS(INDIRECT($F$1&amp;$F229&amp;":"&amp;$F229),INDIRECT($F$1&amp;dbP!$D$2&amp;":"&amp;dbP!$D$2),"&gt;="&amp;AN$6,INDIRECT($F$1&amp;dbP!$D$2&amp;":"&amp;dbP!$D$2),"&lt;="&amp;AN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O229" s="1">
        <f ca="1">SUMIFS(INDIRECT($F$1&amp;$F229&amp;":"&amp;$F229),INDIRECT($F$1&amp;dbP!$D$2&amp;":"&amp;dbP!$D$2),"&gt;="&amp;AO$6,INDIRECT($F$1&amp;dbP!$D$2&amp;":"&amp;dbP!$D$2),"&lt;="&amp;AO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P229" s="1">
        <f ca="1">SUMIFS(INDIRECT($F$1&amp;$F229&amp;":"&amp;$F229),INDIRECT($F$1&amp;dbP!$D$2&amp;":"&amp;dbP!$D$2),"&gt;="&amp;AP$6,INDIRECT($F$1&amp;dbP!$D$2&amp;":"&amp;dbP!$D$2),"&lt;="&amp;AP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Q229" s="1">
        <f ca="1">SUMIFS(INDIRECT($F$1&amp;$F229&amp;":"&amp;$F229),INDIRECT($F$1&amp;dbP!$D$2&amp;":"&amp;dbP!$D$2),"&gt;="&amp;AQ$6,INDIRECT($F$1&amp;dbP!$D$2&amp;":"&amp;dbP!$D$2),"&lt;="&amp;AQ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R229" s="1">
        <f ca="1">SUMIFS(INDIRECT($F$1&amp;$F229&amp;":"&amp;$F229),INDIRECT($F$1&amp;dbP!$D$2&amp;":"&amp;dbP!$D$2),"&gt;="&amp;AR$6,INDIRECT($F$1&amp;dbP!$D$2&amp;":"&amp;dbP!$D$2),"&lt;="&amp;AR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S229" s="1">
        <f ca="1">SUMIFS(INDIRECT($F$1&amp;$F229&amp;":"&amp;$F229),INDIRECT($F$1&amp;dbP!$D$2&amp;":"&amp;dbP!$D$2),"&gt;="&amp;AS$6,INDIRECT($F$1&amp;dbP!$D$2&amp;":"&amp;dbP!$D$2),"&lt;="&amp;AS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T229" s="1">
        <f ca="1">SUMIFS(INDIRECT($F$1&amp;$F229&amp;":"&amp;$F229),INDIRECT($F$1&amp;dbP!$D$2&amp;":"&amp;dbP!$D$2),"&gt;="&amp;AT$6,INDIRECT($F$1&amp;dbP!$D$2&amp;":"&amp;dbP!$D$2),"&lt;="&amp;AT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U229" s="1">
        <f ca="1">SUMIFS(INDIRECT($F$1&amp;$F229&amp;":"&amp;$F229),INDIRECT($F$1&amp;dbP!$D$2&amp;":"&amp;dbP!$D$2),"&gt;="&amp;AU$6,INDIRECT($F$1&amp;dbP!$D$2&amp;":"&amp;dbP!$D$2),"&lt;="&amp;AU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V229" s="1">
        <f ca="1">SUMIFS(INDIRECT($F$1&amp;$F229&amp;":"&amp;$F229),INDIRECT($F$1&amp;dbP!$D$2&amp;":"&amp;dbP!$D$2),"&gt;="&amp;AV$6,INDIRECT($F$1&amp;dbP!$D$2&amp;":"&amp;dbP!$D$2),"&lt;="&amp;AV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W229" s="1">
        <f ca="1">SUMIFS(INDIRECT($F$1&amp;$F229&amp;":"&amp;$F229),INDIRECT($F$1&amp;dbP!$D$2&amp;":"&amp;dbP!$D$2),"&gt;="&amp;AW$6,INDIRECT($F$1&amp;dbP!$D$2&amp;":"&amp;dbP!$D$2),"&lt;="&amp;AW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X229" s="1">
        <f ca="1">SUMIFS(INDIRECT($F$1&amp;$F229&amp;":"&amp;$F229),INDIRECT($F$1&amp;dbP!$D$2&amp;":"&amp;dbP!$D$2),"&gt;="&amp;AX$6,INDIRECT($F$1&amp;dbP!$D$2&amp;":"&amp;dbP!$D$2),"&lt;="&amp;AX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Y229" s="1">
        <f ca="1">SUMIFS(INDIRECT($F$1&amp;$F229&amp;":"&amp;$F229),INDIRECT($F$1&amp;dbP!$D$2&amp;":"&amp;dbP!$D$2),"&gt;="&amp;AY$6,INDIRECT($F$1&amp;dbP!$D$2&amp;":"&amp;dbP!$D$2),"&lt;="&amp;AY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Z229" s="1">
        <f ca="1">SUMIFS(INDIRECT($F$1&amp;$F229&amp;":"&amp;$F229),INDIRECT($F$1&amp;dbP!$D$2&amp;":"&amp;dbP!$D$2),"&gt;="&amp;AZ$6,INDIRECT($F$1&amp;dbP!$D$2&amp;":"&amp;dbP!$D$2),"&lt;="&amp;AZ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BA229" s="1">
        <f ca="1">SUMIFS(INDIRECT($F$1&amp;$F229&amp;":"&amp;$F229),INDIRECT($F$1&amp;dbP!$D$2&amp;":"&amp;dbP!$D$2),"&gt;="&amp;BA$6,INDIRECT($F$1&amp;dbP!$D$2&amp;":"&amp;dbP!$D$2),"&lt;="&amp;BA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BB229" s="1">
        <f ca="1">SUMIFS(INDIRECT($F$1&amp;$F229&amp;":"&amp;$F229),INDIRECT($F$1&amp;dbP!$D$2&amp;":"&amp;dbP!$D$2),"&gt;="&amp;BB$6,INDIRECT($F$1&amp;dbP!$D$2&amp;":"&amp;dbP!$D$2),"&lt;="&amp;BB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BC229" s="1">
        <f ca="1">SUMIFS(INDIRECT($F$1&amp;$F229&amp;":"&amp;$F229),INDIRECT($F$1&amp;dbP!$D$2&amp;":"&amp;dbP!$D$2),"&gt;="&amp;BC$6,INDIRECT($F$1&amp;dbP!$D$2&amp;":"&amp;dbP!$D$2),"&lt;="&amp;BC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BD229" s="1">
        <f ca="1">SUMIFS(INDIRECT($F$1&amp;$F229&amp;":"&amp;$F229),INDIRECT($F$1&amp;dbP!$D$2&amp;":"&amp;dbP!$D$2),"&gt;="&amp;BD$6,INDIRECT($F$1&amp;dbP!$D$2&amp;":"&amp;dbP!$D$2),"&lt;="&amp;BD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BE229" s="1">
        <f ca="1">SUMIFS(INDIRECT($F$1&amp;$F229&amp;":"&amp;$F229),INDIRECT($F$1&amp;dbP!$D$2&amp;":"&amp;dbP!$D$2),"&gt;="&amp;BE$6,INDIRECT($F$1&amp;dbP!$D$2&amp;":"&amp;dbP!$D$2),"&lt;="&amp;BE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</row>
    <row r="230" spans="2:57" x14ac:dyDescent="0.3">
      <c r="B230" s="1">
        <f>MAX(B$120:B229)+1</f>
        <v>113</v>
      </c>
      <c r="D230" s="1" t="str">
        <f ca="1">INDIRECT($B$1&amp;Items!T$2&amp;$B230)</f>
        <v>CF(-)</v>
      </c>
      <c r="F230" s="1" t="str">
        <f ca="1">INDIRECT($B$1&amp;Items!P$2&amp;$B230)</f>
        <v>AA</v>
      </c>
      <c r="H230" s="13" t="str">
        <f ca="1">INDIRECT($B$1&amp;Items!M$2&amp;$B230)</f>
        <v>Оплата операционных расходов</v>
      </c>
      <c r="I230" s="13" t="str">
        <f ca="1">IF(INDIRECT($B$1&amp;Items!N$2&amp;$B230)="",H230,INDIRECT($B$1&amp;Items!N$2&amp;$B230))</f>
        <v>Оплата операционных расходов - блок-3</v>
      </c>
      <c r="J230" s="1" t="str">
        <f ca="1">IF(INDIRECT($B$1&amp;Items!O$2&amp;$B230)="",IF(H230&lt;&gt;I230,"  "&amp;I230,I230),"    "&amp;INDIRECT($B$1&amp;Items!O$2&amp;$B230))</f>
        <v xml:space="preserve">    Операционные расходы - 3-7</v>
      </c>
      <c r="S230" s="1">
        <f ca="1">SUM($U230:INDIRECT(ADDRESS(ROW(),SUMIFS($1:$1,$5:$5,MAX($5:$5)))))</f>
        <v>0</v>
      </c>
      <c r="V230" s="1">
        <f ca="1">SUMIFS(INDIRECT($F$1&amp;$F230&amp;":"&amp;$F230),INDIRECT($F$1&amp;dbP!$D$2&amp;":"&amp;dbP!$D$2),"&gt;="&amp;V$6,INDIRECT($F$1&amp;dbP!$D$2&amp;":"&amp;dbP!$D$2),"&lt;="&amp;V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W230" s="1">
        <f ca="1">SUMIFS(INDIRECT($F$1&amp;$F230&amp;":"&amp;$F230),INDIRECT($F$1&amp;dbP!$D$2&amp;":"&amp;dbP!$D$2),"&gt;="&amp;W$6,INDIRECT($F$1&amp;dbP!$D$2&amp;":"&amp;dbP!$D$2),"&lt;="&amp;W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X230" s="1">
        <f ca="1">SUMIFS(INDIRECT($F$1&amp;$F230&amp;":"&amp;$F230),INDIRECT($F$1&amp;dbP!$D$2&amp;":"&amp;dbP!$D$2),"&gt;="&amp;X$6,INDIRECT($F$1&amp;dbP!$D$2&amp;":"&amp;dbP!$D$2),"&lt;="&amp;X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Y230" s="1">
        <f ca="1">SUMIFS(INDIRECT($F$1&amp;$F230&amp;":"&amp;$F230),INDIRECT($F$1&amp;dbP!$D$2&amp;":"&amp;dbP!$D$2),"&gt;="&amp;Y$6,INDIRECT($F$1&amp;dbP!$D$2&amp;":"&amp;dbP!$D$2),"&lt;="&amp;Y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Z230" s="1">
        <f ca="1">SUMIFS(INDIRECT($F$1&amp;$F230&amp;":"&amp;$F230),INDIRECT($F$1&amp;dbP!$D$2&amp;":"&amp;dbP!$D$2),"&gt;="&amp;Z$6,INDIRECT($F$1&amp;dbP!$D$2&amp;":"&amp;dbP!$D$2),"&lt;="&amp;Z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A230" s="1">
        <f ca="1">SUMIFS(INDIRECT($F$1&amp;$F230&amp;":"&amp;$F230),INDIRECT($F$1&amp;dbP!$D$2&amp;":"&amp;dbP!$D$2),"&gt;="&amp;AA$6,INDIRECT($F$1&amp;dbP!$D$2&amp;":"&amp;dbP!$D$2),"&lt;="&amp;AA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B230" s="1">
        <f ca="1">SUMIFS(INDIRECT($F$1&amp;$F230&amp;":"&amp;$F230),INDIRECT($F$1&amp;dbP!$D$2&amp;":"&amp;dbP!$D$2),"&gt;="&amp;AB$6,INDIRECT($F$1&amp;dbP!$D$2&amp;":"&amp;dbP!$D$2),"&lt;="&amp;AB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C230" s="1">
        <f ca="1">SUMIFS(INDIRECT($F$1&amp;$F230&amp;":"&amp;$F230),INDIRECT($F$1&amp;dbP!$D$2&amp;":"&amp;dbP!$D$2),"&gt;="&amp;AC$6,INDIRECT($F$1&amp;dbP!$D$2&amp;":"&amp;dbP!$D$2),"&lt;="&amp;AC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D230" s="1">
        <f ca="1">SUMIFS(INDIRECT($F$1&amp;$F230&amp;":"&amp;$F230),INDIRECT($F$1&amp;dbP!$D$2&amp;":"&amp;dbP!$D$2),"&gt;="&amp;AD$6,INDIRECT($F$1&amp;dbP!$D$2&amp;":"&amp;dbP!$D$2),"&lt;="&amp;AD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E230" s="1">
        <f ca="1">SUMIFS(INDIRECT($F$1&amp;$F230&amp;":"&amp;$F230),INDIRECT($F$1&amp;dbP!$D$2&amp;":"&amp;dbP!$D$2),"&gt;="&amp;AE$6,INDIRECT($F$1&amp;dbP!$D$2&amp;":"&amp;dbP!$D$2),"&lt;="&amp;AE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F230" s="1">
        <f ca="1">SUMIFS(INDIRECT($F$1&amp;$F230&amp;":"&amp;$F230),INDIRECT($F$1&amp;dbP!$D$2&amp;":"&amp;dbP!$D$2),"&gt;="&amp;AF$6,INDIRECT($F$1&amp;dbP!$D$2&amp;":"&amp;dbP!$D$2),"&lt;="&amp;AF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G230" s="1">
        <f ca="1">SUMIFS(INDIRECT($F$1&amp;$F230&amp;":"&amp;$F230),INDIRECT($F$1&amp;dbP!$D$2&amp;":"&amp;dbP!$D$2),"&gt;="&amp;AG$6,INDIRECT($F$1&amp;dbP!$D$2&amp;":"&amp;dbP!$D$2),"&lt;="&amp;AG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H230" s="1">
        <f ca="1">SUMIFS(INDIRECT($F$1&amp;$F230&amp;":"&amp;$F230),INDIRECT($F$1&amp;dbP!$D$2&amp;":"&amp;dbP!$D$2),"&gt;="&amp;AH$6,INDIRECT($F$1&amp;dbP!$D$2&amp;":"&amp;dbP!$D$2),"&lt;="&amp;AH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I230" s="1">
        <f ca="1">SUMIFS(INDIRECT($F$1&amp;$F230&amp;":"&amp;$F230),INDIRECT($F$1&amp;dbP!$D$2&amp;":"&amp;dbP!$D$2),"&gt;="&amp;AI$6,INDIRECT($F$1&amp;dbP!$D$2&amp;":"&amp;dbP!$D$2),"&lt;="&amp;AI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J230" s="1">
        <f ca="1">SUMIFS(INDIRECT($F$1&amp;$F230&amp;":"&amp;$F230),INDIRECT($F$1&amp;dbP!$D$2&amp;":"&amp;dbP!$D$2),"&gt;="&amp;AJ$6,INDIRECT($F$1&amp;dbP!$D$2&amp;":"&amp;dbP!$D$2),"&lt;="&amp;AJ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K230" s="1">
        <f ca="1">SUMIFS(INDIRECT($F$1&amp;$F230&amp;":"&amp;$F230),INDIRECT($F$1&amp;dbP!$D$2&amp;":"&amp;dbP!$D$2),"&gt;="&amp;AK$6,INDIRECT($F$1&amp;dbP!$D$2&amp;":"&amp;dbP!$D$2),"&lt;="&amp;AK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L230" s="1">
        <f ca="1">SUMIFS(INDIRECT($F$1&amp;$F230&amp;":"&amp;$F230),INDIRECT($F$1&amp;dbP!$D$2&amp;":"&amp;dbP!$D$2),"&gt;="&amp;AL$6,INDIRECT($F$1&amp;dbP!$D$2&amp;":"&amp;dbP!$D$2),"&lt;="&amp;AL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M230" s="1">
        <f ca="1">SUMIFS(INDIRECT($F$1&amp;$F230&amp;":"&amp;$F230),INDIRECT($F$1&amp;dbP!$D$2&amp;":"&amp;dbP!$D$2),"&gt;="&amp;AM$6,INDIRECT($F$1&amp;dbP!$D$2&amp;":"&amp;dbP!$D$2),"&lt;="&amp;AM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N230" s="1">
        <f ca="1">SUMIFS(INDIRECT($F$1&amp;$F230&amp;":"&amp;$F230),INDIRECT($F$1&amp;dbP!$D$2&amp;":"&amp;dbP!$D$2),"&gt;="&amp;AN$6,INDIRECT($F$1&amp;dbP!$D$2&amp;":"&amp;dbP!$D$2),"&lt;="&amp;AN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O230" s="1">
        <f ca="1">SUMIFS(INDIRECT($F$1&amp;$F230&amp;":"&amp;$F230),INDIRECT($F$1&amp;dbP!$D$2&amp;":"&amp;dbP!$D$2),"&gt;="&amp;AO$6,INDIRECT($F$1&amp;dbP!$D$2&amp;":"&amp;dbP!$D$2),"&lt;="&amp;AO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P230" s="1">
        <f ca="1">SUMIFS(INDIRECT($F$1&amp;$F230&amp;":"&amp;$F230),INDIRECT($F$1&amp;dbP!$D$2&amp;":"&amp;dbP!$D$2),"&gt;="&amp;AP$6,INDIRECT($F$1&amp;dbP!$D$2&amp;":"&amp;dbP!$D$2),"&lt;="&amp;AP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Q230" s="1">
        <f ca="1">SUMIFS(INDIRECT($F$1&amp;$F230&amp;":"&amp;$F230),INDIRECT($F$1&amp;dbP!$D$2&amp;":"&amp;dbP!$D$2),"&gt;="&amp;AQ$6,INDIRECT($F$1&amp;dbP!$D$2&amp;":"&amp;dbP!$D$2),"&lt;="&amp;AQ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R230" s="1">
        <f ca="1">SUMIFS(INDIRECT($F$1&amp;$F230&amp;":"&amp;$F230),INDIRECT($F$1&amp;dbP!$D$2&amp;":"&amp;dbP!$D$2),"&gt;="&amp;AR$6,INDIRECT($F$1&amp;dbP!$D$2&amp;":"&amp;dbP!$D$2),"&lt;="&amp;AR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S230" s="1">
        <f ca="1">SUMIFS(INDIRECT($F$1&amp;$F230&amp;":"&amp;$F230),INDIRECT($F$1&amp;dbP!$D$2&amp;":"&amp;dbP!$D$2),"&gt;="&amp;AS$6,INDIRECT($F$1&amp;dbP!$D$2&amp;":"&amp;dbP!$D$2),"&lt;="&amp;AS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T230" s="1">
        <f ca="1">SUMIFS(INDIRECT($F$1&amp;$F230&amp;":"&amp;$F230),INDIRECT($F$1&amp;dbP!$D$2&amp;":"&amp;dbP!$D$2),"&gt;="&amp;AT$6,INDIRECT($F$1&amp;dbP!$D$2&amp;":"&amp;dbP!$D$2),"&lt;="&amp;AT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U230" s="1">
        <f ca="1">SUMIFS(INDIRECT($F$1&amp;$F230&amp;":"&amp;$F230),INDIRECT($F$1&amp;dbP!$D$2&amp;":"&amp;dbP!$D$2),"&gt;="&amp;AU$6,INDIRECT($F$1&amp;dbP!$D$2&amp;":"&amp;dbP!$D$2),"&lt;="&amp;AU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V230" s="1">
        <f ca="1">SUMIFS(INDIRECT($F$1&amp;$F230&amp;":"&amp;$F230),INDIRECT($F$1&amp;dbP!$D$2&amp;":"&amp;dbP!$D$2),"&gt;="&amp;AV$6,INDIRECT($F$1&amp;dbP!$D$2&amp;":"&amp;dbP!$D$2),"&lt;="&amp;AV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W230" s="1">
        <f ca="1">SUMIFS(INDIRECT($F$1&amp;$F230&amp;":"&amp;$F230),INDIRECT($F$1&amp;dbP!$D$2&amp;":"&amp;dbP!$D$2),"&gt;="&amp;AW$6,INDIRECT($F$1&amp;dbP!$D$2&amp;":"&amp;dbP!$D$2),"&lt;="&amp;AW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X230" s="1">
        <f ca="1">SUMIFS(INDIRECT($F$1&amp;$F230&amp;":"&amp;$F230),INDIRECT($F$1&amp;dbP!$D$2&amp;":"&amp;dbP!$D$2),"&gt;="&amp;AX$6,INDIRECT($F$1&amp;dbP!$D$2&amp;":"&amp;dbP!$D$2),"&lt;="&amp;AX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Y230" s="1">
        <f ca="1">SUMIFS(INDIRECT($F$1&amp;$F230&amp;":"&amp;$F230),INDIRECT($F$1&amp;dbP!$D$2&amp;":"&amp;dbP!$D$2),"&gt;="&amp;AY$6,INDIRECT($F$1&amp;dbP!$D$2&amp;":"&amp;dbP!$D$2),"&lt;="&amp;AY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Z230" s="1">
        <f ca="1">SUMIFS(INDIRECT($F$1&amp;$F230&amp;":"&amp;$F230),INDIRECT($F$1&amp;dbP!$D$2&amp;":"&amp;dbP!$D$2),"&gt;="&amp;AZ$6,INDIRECT($F$1&amp;dbP!$D$2&amp;":"&amp;dbP!$D$2),"&lt;="&amp;AZ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BA230" s="1">
        <f ca="1">SUMIFS(INDIRECT($F$1&amp;$F230&amp;":"&amp;$F230),INDIRECT($F$1&amp;dbP!$D$2&amp;":"&amp;dbP!$D$2),"&gt;="&amp;BA$6,INDIRECT($F$1&amp;dbP!$D$2&amp;":"&amp;dbP!$D$2),"&lt;="&amp;BA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BB230" s="1">
        <f ca="1">SUMIFS(INDIRECT($F$1&amp;$F230&amp;":"&amp;$F230),INDIRECT($F$1&amp;dbP!$D$2&amp;":"&amp;dbP!$D$2),"&gt;="&amp;BB$6,INDIRECT($F$1&amp;dbP!$D$2&amp;":"&amp;dbP!$D$2),"&lt;="&amp;BB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BC230" s="1">
        <f ca="1">SUMIFS(INDIRECT($F$1&amp;$F230&amp;":"&amp;$F230),INDIRECT($F$1&amp;dbP!$D$2&amp;":"&amp;dbP!$D$2),"&gt;="&amp;BC$6,INDIRECT($F$1&amp;dbP!$D$2&amp;":"&amp;dbP!$D$2),"&lt;="&amp;BC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BD230" s="1">
        <f ca="1">SUMIFS(INDIRECT($F$1&amp;$F230&amp;":"&amp;$F230),INDIRECT($F$1&amp;dbP!$D$2&amp;":"&amp;dbP!$D$2),"&gt;="&amp;BD$6,INDIRECT($F$1&amp;dbP!$D$2&amp;":"&amp;dbP!$D$2),"&lt;="&amp;BD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BE230" s="1">
        <f ca="1">SUMIFS(INDIRECT($F$1&amp;$F230&amp;":"&amp;$F230),INDIRECT($F$1&amp;dbP!$D$2&amp;":"&amp;dbP!$D$2),"&gt;="&amp;BE$6,INDIRECT($F$1&amp;dbP!$D$2&amp;":"&amp;dbP!$D$2),"&lt;="&amp;BE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</row>
    <row r="231" spans="2:57" x14ac:dyDescent="0.3">
      <c r="B231" s="1">
        <f>MAX(B$120:B230)+1</f>
        <v>114</v>
      </c>
      <c r="D231" s="1" t="str">
        <f ca="1">INDIRECT($B$1&amp;Items!T$2&amp;$B231)</f>
        <v>CF(-)</v>
      </c>
      <c r="F231" s="1" t="str">
        <f ca="1">INDIRECT($B$1&amp;Items!P$2&amp;$B231)</f>
        <v>AA</v>
      </c>
      <c r="H231" s="13" t="str">
        <f ca="1">INDIRECT($B$1&amp;Items!M$2&amp;$B231)</f>
        <v>Оплата операционных расходов</v>
      </c>
      <c r="I231" s="13" t="str">
        <f ca="1">IF(INDIRECT($B$1&amp;Items!N$2&amp;$B231)="",H231,INDIRECT($B$1&amp;Items!N$2&amp;$B231))</f>
        <v>Оплата операционных расходов - блок-3</v>
      </c>
      <c r="J231" s="1" t="str">
        <f ca="1">IF(INDIRECT($B$1&amp;Items!O$2&amp;$B231)="",IF(H231&lt;&gt;I231,"  "&amp;I231,I231),"    "&amp;INDIRECT($B$1&amp;Items!O$2&amp;$B231))</f>
        <v xml:space="preserve">    Операционные расходы - 3-8</v>
      </c>
      <c r="S231" s="1">
        <f ca="1">SUM($U231:INDIRECT(ADDRESS(ROW(),SUMIFS($1:$1,$5:$5,MAX($5:$5)))))</f>
        <v>0</v>
      </c>
      <c r="V231" s="1">
        <f ca="1">SUMIFS(INDIRECT($F$1&amp;$F231&amp;":"&amp;$F231),INDIRECT($F$1&amp;dbP!$D$2&amp;":"&amp;dbP!$D$2),"&gt;="&amp;V$6,INDIRECT($F$1&amp;dbP!$D$2&amp;":"&amp;dbP!$D$2),"&lt;="&amp;V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W231" s="1">
        <f ca="1">SUMIFS(INDIRECT($F$1&amp;$F231&amp;":"&amp;$F231),INDIRECT($F$1&amp;dbP!$D$2&amp;":"&amp;dbP!$D$2),"&gt;="&amp;W$6,INDIRECT($F$1&amp;dbP!$D$2&amp;":"&amp;dbP!$D$2),"&lt;="&amp;W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X231" s="1">
        <f ca="1">SUMIFS(INDIRECT($F$1&amp;$F231&amp;":"&amp;$F231),INDIRECT($F$1&amp;dbP!$D$2&amp;":"&amp;dbP!$D$2),"&gt;="&amp;X$6,INDIRECT($F$1&amp;dbP!$D$2&amp;":"&amp;dbP!$D$2),"&lt;="&amp;X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Y231" s="1">
        <f ca="1">SUMIFS(INDIRECT($F$1&amp;$F231&amp;":"&amp;$F231),INDIRECT($F$1&amp;dbP!$D$2&amp;":"&amp;dbP!$D$2),"&gt;="&amp;Y$6,INDIRECT($F$1&amp;dbP!$D$2&amp;":"&amp;dbP!$D$2),"&lt;="&amp;Y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Z231" s="1">
        <f ca="1">SUMIFS(INDIRECT($F$1&amp;$F231&amp;":"&amp;$F231),INDIRECT($F$1&amp;dbP!$D$2&amp;":"&amp;dbP!$D$2),"&gt;="&amp;Z$6,INDIRECT($F$1&amp;dbP!$D$2&amp;":"&amp;dbP!$D$2),"&lt;="&amp;Z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A231" s="1">
        <f ca="1">SUMIFS(INDIRECT($F$1&amp;$F231&amp;":"&amp;$F231),INDIRECT($F$1&amp;dbP!$D$2&amp;":"&amp;dbP!$D$2),"&gt;="&amp;AA$6,INDIRECT($F$1&amp;dbP!$D$2&amp;":"&amp;dbP!$D$2),"&lt;="&amp;AA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B231" s="1">
        <f ca="1">SUMIFS(INDIRECT($F$1&amp;$F231&amp;":"&amp;$F231),INDIRECT($F$1&amp;dbP!$D$2&amp;":"&amp;dbP!$D$2),"&gt;="&amp;AB$6,INDIRECT($F$1&amp;dbP!$D$2&amp;":"&amp;dbP!$D$2),"&lt;="&amp;AB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C231" s="1">
        <f ca="1">SUMIFS(INDIRECT($F$1&amp;$F231&amp;":"&amp;$F231),INDIRECT($F$1&amp;dbP!$D$2&amp;":"&amp;dbP!$D$2),"&gt;="&amp;AC$6,INDIRECT($F$1&amp;dbP!$D$2&amp;":"&amp;dbP!$D$2),"&lt;="&amp;AC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D231" s="1">
        <f ca="1">SUMIFS(INDIRECT($F$1&amp;$F231&amp;":"&amp;$F231),INDIRECT($F$1&amp;dbP!$D$2&amp;":"&amp;dbP!$D$2),"&gt;="&amp;AD$6,INDIRECT($F$1&amp;dbP!$D$2&amp;":"&amp;dbP!$D$2),"&lt;="&amp;AD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E231" s="1">
        <f ca="1">SUMIFS(INDIRECT($F$1&amp;$F231&amp;":"&amp;$F231),INDIRECT($F$1&amp;dbP!$D$2&amp;":"&amp;dbP!$D$2),"&gt;="&amp;AE$6,INDIRECT($F$1&amp;dbP!$D$2&amp;":"&amp;dbP!$D$2),"&lt;="&amp;AE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F231" s="1">
        <f ca="1">SUMIFS(INDIRECT($F$1&amp;$F231&amp;":"&amp;$F231),INDIRECT($F$1&amp;dbP!$D$2&amp;":"&amp;dbP!$D$2),"&gt;="&amp;AF$6,INDIRECT($F$1&amp;dbP!$D$2&amp;":"&amp;dbP!$D$2),"&lt;="&amp;AF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G231" s="1">
        <f ca="1">SUMIFS(INDIRECT($F$1&amp;$F231&amp;":"&amp;$F231),INDIRECT($F$1&amp;dbP!$D$2&amp;":"&amp;dbP!$D$2),"&gt;="&amp;AG$6,INDIRECT($F$1&amp;dbP!$D$2&amp;":"&amp;dbP!$D$2),"&lt;="&amp;AG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H231" s="1">
        <f ca="1">SUMIFS(INDIRECT($F$1&amp;$F231&amp;":"&amp;$F231),INDIRECT($F$1&amp;dbP!$D$2&amp;":"&amp;dbP!$D$2),"&gt;="&amp;AH$6,INDIRECT($F$1&amp;dbP!$D$2&amp;":"&amp;dbP!$D$2),"&lt;="&amp;AH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I231" s="1">
        <f ca="1">SUMIFS(INDIRECT($F$1&amp;$F231&amp;":"&amp;$F231),INDIRECT($F$1&amp;dbP!$D$2&amp;":"&amp;dbP!$D$2),"&gt;="&amp;AI$6,INDIRECT($F$1&amp;dbP!$D$2&amp;":"&amp;dbP!$D$2),"&lt;="&amp;AI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J231" s="1">
        <f ca="1">SUMIFS(INDIRECT($F$1&amp;$F231&amp;":"&amp;$F231),INDIRECT($F$1&amp;dbP!$D$2&amp;":"&amp;dbP!$D$2),"&gt;="&amp;AJ$6,INDIRECT($F$1&amp;dbP!$D$2&amp;":"&amp;dbP!$D$2),"&lt;="&amp;AJ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K231" s="1">
        <f ca="1">SUMIFS(INDIRECT($F$1&amp;$F231&amp;":"&amp;$F231),INDIRECT($F$1&amp;dbP!$D$2&amp;":"&amp;dbP!$D$2),"&gt;="&amp;AK$6,INDIRECT($F$1&amp;dbP!$D$2&amp;":"&amp;dbP!$D$2),"&lt;="&amp;AK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L231" s="1">
        <f ca="1">SUMIFS(INDIRECT($F$1&amp;$F231&amp;":"&amp;$F231),INDIRECT($F$1&amp;dbP!$D$2&amp;":"&amp;dbP!$D$2),"&gt;="&amp;AL$6,INDIRECT($F$1&amp;dbP!$D$2&amp;":"&amp;dbP!$D$2),"&lt;="&amp;AL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M231" s="1">
        <f ca="1">SUMIFS(INDIRECT($F$1&amp;$F231&amp;":"&amp;$F231),INDIRECT($F$1&amp;dbP!$D$2&amp;":"&amp;dbP!$D$2),"&gt;="&amp;AM$6,INDIRECT($F$1&amp;dbP!$D$2&amp;":"&amp;dbP!$D$2),"&lt;="&amp;AM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N231" s="1">
        <f ca="1">SUMIFS(INDIRECT($F$1&amp;$F231&amp;":"&amp;$F231),INDIRECT($F$1&amp;dbP!$D$2&amp;":"&amp;dbP!$D$2),"&gt;="&amp;AN$6,INDIRECT($F$1&amp;dbP!$D$2&amp;":"&amp;dbP!$D$2),"&lt;="&amp;AN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O231" s="1">
        <f ca="1">SUMIFS(INDIRECT($F$1&amp;$F231&amp;":"&amp;$F231),INDIRECT($F$1&amp;dbP!$D$2&amp;":"&amp;dbP!$D$2),"&gt;="&amp;AO$6,INDIRECT($F$1&amp;dbP!$D$2&amp;":"&amp;dbP!$D$2),"&lt;="&amp;AO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P231" s="1">
        <f ca="1">SUMIFS(INDIRECT($F$1&amp;$F231&amp;":"&amp;$F231),INDIRECT($F$1&amp;dbP!$D$2&amp;":"&amp;dbP!$D$2),"&gt;="&amp;AP$6,INDIRECT($F$1&amp;dbP!$D$2&amp;":"&amp;dbP!$D$2),"&lt;="&amp;AP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Q231" s="1">
        <f ca="1">SUMIFS(INDIRECT($F$1&amp;$F231&amp;":"&amp;$F231),INDIRECT($F$1&amp;dbP!$D$2&amp;":"&amp;dbP!$D$2),"&gt;="&amp;AQ$6,INDIRECT($F$1&amp;dbP!$D$2&amp;":"&amp;dbP!$D$2),"&lt;="&amp;AQ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R231" s="1">
        <f ca="1">SUMIFS(INDIRECT($F$1&amp;$F231&amp;":"&amp;$F231),INDIRECT($F$1&amp;dbP!$D$2&amp;":"&amp;dbP!$D$2),"&gt;="&amp;AR$6,INDIRECT($F$1&amp;dbP!$D$2&amp;":"&amp;dbP!$D$2),"&lt;="&amp;AR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S231" s="1">
        <f ca="1">SUMIFS(INDIRECT($F$1&amp;$F231&amp;":"&amp;$F231),INDIRECT($F$1&amp;dbP!$D$2&amp;":"&amp;dbP!$D$2),"&gt;="&amp;AS$6,INDIRECT($F$1&amp;dbP!$D$2&amp;":"&amp;dbP!$D$2),"&lt;="&amp;AS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T231" s="1">
        <f ca="1">SUMIFS(INDIRECT($F$1&amp;$F231&amp;":"&amp;$F231),INDIRECT($F$1&amp;dbP!$D$2&amp;":"&amp;dbP!$D$2),"&gt;="&amp;AT$6,INDIRECT($F$1&amp;dbP!$D$2&amp;":"&amp;dbP!$D$2),"&lt;="&amp;AT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U231" s="1">
        <f ca="1">SUMIFS(INDIRECT($F$1&amp;$F231&amp;":"&amp;$F231),INDIRECT($F$1&amp;dbP!$D$2&amp;":"&amp;dbP!$D$2),"&gt;="&amp;AU$6,INDIRECT($F$1&amp;dbP!$D$2&amp;":"&amp;dbP!$D$2),"&lt;="&amp;AU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V231" s="1">
        <f ca="1">SUMIFS(INDIRECT($F$1&amp;$F231&amp;":"&amp;$F231),INDIRECT($F$1&amp;dbP!$D$2&amp;":"&amp;dbP!$D$2),"&gt;="&amp;AV$6,INDIRECT($F$1&amp;dbP!$D$2&amp;":"&amp;dbP!$D$2),"&lt;="&amp;AV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W231" s="1">
        <f ca="1">SUMIFS(INDIRECT($F$1&amp;$F231&amp;":"&amp;$F231),INDIRECT($F$1&amp;dbP!$D$2&amp;":"&amp;dbP!$D$2),"&gt;="&amp;AW$6,INDIRECT($F$1&amp;dbP!$D$2&amp;":"&amp;dbP!$D$2),"&lt;="&amp;AW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X231" s="1">
        <f ca="1">SUMIFS(INDIRECT($F$1&amp;$F231&amp;":"&amp;$F231),INDIRECT($F$1&amp;dbP!$D$2&amp;":"&amp;dbP!$D$2),"&gt;="&amp;AX$6,INDIRECT($F$1&amp;dbP!$D$2&amp;":"&amp;dbP!$D$2),"&lt;="&amp;AX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Y231" s="1">
        <f ca="1">SUMIFS(INDIRECT($F$1&amp;$F231&amp;":"&amp;$F231),INDIRECT($F$1&amp;dbP!$D$2&amp;":"&amp;dbP!$D$2),"&gt;="&amp;AY$6,INDIRECT($F$1&amp;dbP!$D$2&amp;":"&amp;dbP!$D$2),"&lt;="&amp;AY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Z231" s="1">
        <f ca="1">SUMIFS(INDIRECT($F$1&amp;$F231&amp;":"&amp;$F231),INDIRECT($F$1&amp;dbP!$D$2&amp;":"&amp;dbP!$D$2),"&gt;="&amp;AZ$6,INDIRECT($F$1&amp;dbP!$D$2&amp;":"&amp;dbP!$D$2),"&lt;="&amp;AZ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BA231" s="1">
        <f ca="1">SUMIFS(INDIRECT($F$1&amp;$F231&amp;":"&amp;$F231),INDIRECT($F$1&amp;dbP!$D$2&amp;":"&amp;dbP!$D$2),"&gt;="&amp;BA$6,INDIRECT($F$1&amp;dbP!$D$2&amp;":"&amp;dbP!$D$2),"&lt;="&amp;BA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BB231" s="1">
        <f ca="1">SUMIFS(INDIRECT($F$1&amp;$F231&amp;":"&amp;$F231),INDIRECT($F$1&amp;dbP!$D$2&amp;":"&amp;dbP!$D$2),"&gt;="&amp;BB$6,INDIRECT($F$1&amp;dbP!$D$2&amp;":"&amp;dbP!$D$2),"&lt;="&amp;BB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BC231" s="1">
        <f ca="1">SUMIFS(INDIRECT($F$1&amp;$F231&amp;":"&amp;$F231),INDIRECT($F$1&amp;dbP!$D$2&amp;":"&amp;dbP!$D$2),"&gt;="&amp;BC$6,INDIRECT($F$1&amp;dbP!$D$2&amp;":"&amp;dbP!$D$2),"&lt;="&amp;BC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BD231" s="1">
        <f ca="1">SUMIFS(INDIRECT($F$1&amp;$F231&amp;":"&amp;$F231),INDIRECT($F$1&amp;dbP!$D$2&amp;":"&amp;dbP!$D$2),"&gt;="&amp;BD$6,INDIRECT($F$1&amp;dbP!$D$2&amp;":"&amp;dbP!$D$2),"&lt;="&amp;BD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BE231" s="1">
        <f ca="1">SUMIFS(INDIRECT($F$1&amp;$F231&amp;":"&amp;$F231),INDIRECT($F$1&amp;dbP!$D$2&amp;":"&amp;dbP!$D$2),"&gt;="&amp;BE$6,INDIRECT($F$1&amp;dbP!$D$2&amp;":"&amp;dbP!$D$2),"&lt;="&amp;BE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</row>
    <row r="232" spans="2:57" x14ac:dyDescent="0.3">
      <c r="B232" s="1">
        <f>MAX(B$120:B231)+1</f>
        <v>115</v>
      </c>
      <c r="D232" s="1" t="str">
        <f ca="1">INDIRECT($B$1&amp;Items!T$2&amp;$B232)</f>
        <v>CF(-)</v>
      </c>
      <c r="F232" s="1" t="str">
        <f ca="1">INDIRECT($B$1&amp;Items!P$2&amp;$B232)</f>
        <v>AA</v>
      </c>
      <c r="H232" s="13" t="str">
        <f ca="1">INDIRECT($B$1&amp;Items!M$2&amp;$B232)</f>
        <v>Оплата операционных расходов</v>
      </c>
      <c r="I232" s="13" t="str">
        <f ca="1">IF(INDIRECT($B$1&amp;Items!N$2&amp;$B232)="",H232,INDIRECT($B$1&amp;Items!N$2&amp;$B232))</f>
        <v>Оплата операционных расходов - блок-3</v>
      </c>
      <c r="J232" s="1" t="str">
        <f ca="1">IF(INDIRECT($B$1&amp;Items!O$2&amp;$B232)="",IF(H232&lt;&gt;I232,"  "&amp;I232,I232),"    "&amp;INDIRECT($B$1&amp;Items!O$2&amp;$B232))</f>
        <v xml:space="preserve">    Операционные расходы - 3-9</v>
      </c>
      <c r="S232" s="1">
        <f ca="1">SUM($U232:INDIRECT(ADDRESS(ROW(),SUMIFS($1:$1,$5:$5,MAX($5:$5)))))</f>
        <v>54651.740820300001</v>
      </c>
      <c r="V232" s="1">
        <f ca="1">SUMIFS(INDIRECT($F$1&amp;$F232&amp;":"&amp;$F232),INDIRECT($F$1&amp;dbP!$D$2&amp;":"&amp;dbP!$D$2),"&gt;="&amp;V$6,INDIRECT($F$1&amp;dbP!$D$2&amp;":"&amp;dbP!$D$2),"&lt;="&amp;V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W232" s="1">
        <f ca="1">SUMIFS(INDIRECT($F$1&amp;$F232&amp;":"&amp;$F232),INDIRECT($F$1&amp;dbP!$D$2&amp;":"&amp;dbP!$D$2),"&gt;="&amp;W$6,INDIRECT($F$1&amp;dbP!$D$2&amp;":"&amp;dbP!$D$2),"&lt;="&amp;W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X232" s="1">
        <f ca="1">SUMIFS(INDIRECT($F$1&amp;$F232&amp;":"&amp;$F232),INDIRECT($F$1&amp;dbP!$D$2&amp;":"&amp;dbP!$D$2),"&gt;="&amp;X$6,INDIRECT($F$1&amp;dbP!$D$2&amp;":"&amp;dbP!$D$2),"&lt;="&amp;X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Y232" s="1">
        <f ca="1">SUMIFS(INDIRECT($F$1&amp;$F232&amp;":"&amp;$F232),INDIRECT($F$1&amp;dbP!$D$2&amp;":"&amp;dbP!$D$2),"&gt;="&amp;Y$6,INDIRECT($F$1&amp;dbP!$D$2&amp;":"&amp;dbP!$D$2),"&lt;="&amp;Y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Z232" s="1">
        <f ca="1">SUMIFS(INDIRECT($F$1&amp;$F232&amp;":"&amp;$F232),INDIRECT($F$1&amp;dbP!$D$2&amp;":"&amp;dbP!$D$2),"&gt;="&amp;Z$6,INDIRECT($F$1&amp;dbP!$D$2&amp;":"&amp;dbP!$D$2),"&lt;="&amp;Z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54651.740820300001</v>
      </c>
      <c r="AA232" s="1">
        <f ca="1">SUMIFS(INDIRECT($F$1&amp;$F232&amp;":"&amp;$F232),INDIRECT($F$1&amp;dbP!$D$2&amp;":"&amp;dbP!$D$2),"&gt;="&amp;AA$6,INDIRECT($F$1&amp;dbP!$D$2&amp;":"&amp;dbP!$D$2),"&lt;="&amp;AA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B232" s="1">
        <f ca="1">SUMIFS(INDIRECT($F$1&amp;$F232&amp;":"&amp;$F232),INDIRECT($F$1&amp;dbP!$D$2&amp;":"&amp;dbP!$D$2),"&gt;="&amp;AB$6,INDIRECT($F$1&amp;dbP!$D$2&amp;":"&amp;dbP!$D$2),"&lt;="&amp;AB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C232" s="1">
        <f ca="1">SUMIFS(INDIRECT($F$1&amp;$F232&amp;":"&amp;$F232),INDIRECT($F$1&amp;dbP!$D$2&amp;":"&amp;dbP!$D$2),"&gt;="&amp;AC$6,INDIRECT($F$1&amp;dbP!$D$2&amp;":"&amp;dbP!$D$2),"&lt;="&amp;AC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D232" s="1">
        <f ca="1">SUMIFS(INDIRECT($F$1&amp;$F232&amp;":"&amp;$F232),INDIRECT($F$1&amp;dbP!$D$2&amp;":"&amp;dbP!$D$2),"&gt;="&amp;AD$6,INDIRECT($F$1&amp;dbP!$D$2&amp;":"&amp;dbP!$D$2),"&lt;="&amp;AD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E232" s="1">
        <f ca="1">SUMIFS(INDIRECT($F$1&amp;$F232&amp;":"&amp;$F232),INDIRECT($F$1&amp;dbP!$D$2&amp;":"&amp;dbP!$D$2),"&gt;="&amp;AE$6,INDIRECT($F$1&amp;dbP!$D$2&amp;":"&amp;dbP!$D$2),"&lt;="&amp;AE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F232" s="1">
        <f ca="1">SUMIFS(INDIRECT($F$1&amp;$F232&amp;":"&amp;$F232),INDIRECT($F$1&amp;dbP!$D$2&amp;":"&amp;dbP!$D$2),"&gt;="&amp;AF$6,INDIRECT($F$1&amp;dbP!$D$2&amp;":"&amp;dbP!$D$2),"&lt;="&amp;AF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G232" s="1">
        <f ca="1">SUMIFS(INDIRECT($F$1&amp;$F232&amp;":"&amp;$F232),INDIRECT($F$1&amp;dbP!$D$2&amp;":"&amp;dbP!$D$2),"&gt;="&amp;AG$6,INDIRECT($F$1&amp;dbP!$D$2&amp;":"&amp;dbP!$D$2),"&lt;="&amp;AG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H232" s="1">
        <f ca="1">SUMIFS(INDIRECT($F$1&amp;$F232&amp;":"&amp;$F232),INDIRECT($F$1&amp;dbP!$D$2&amp;":"&amp;dbP!$D$2),"&gt;="&amp;AH$6,INDIRECT($F$1&amp;dbP!$D$2&amp;":"&amp;dbP!$D$2),"&lt;="&amp;AH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I232" s="1">
        <f ca="1">SUMIFS(INDIRECT($F$1&amp;$F232&amp;":"&amp;$F232),INDIRECT($F$1&amp;dbP!$D$2&amp;":"&amp;dbP!$D$2),"&gt;="&amp;AI$6,INDIRECT($F$1&amp;dbP!$D$2&amp;":"&amp;dbP!$D$2),"&lt;="&amp;AI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J232" s="1">
        <f ca="1">SUMIFS(INDIRECT($F$1&amp;$F232&amp;":"&amp;$F232),INDIRECT($F$1&amp;dbP!$D$2&amp;":"&amp;dbP!$D$2),"&gt;="&amp;AJ$6,INDIRECT($F$1&amp;dbP!$D$2&amp;":"&amp;dbP!$D$2),"&lt;="&amp;AJ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K232" s="1">
        <f ca="1">SUMIFS(INDIRECT($F$1&amp;$F232&amp;":"&amp;$F232),INDIRECT($F$1&amp;dbP!$D$2&amp;":"&amp;dbP!$D$2),"&gt;="&amp;AK$6,INDIRECT($F$1&amp;dbP!$D$2&amp;":"&amp;dbP!$D$2),"&lt;="&amp;AK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L232" s="1">
        <f ca="1">SUMIFS(INDIRECT($F$1&amp;$F232&amp;":"&amp;$F232),INDIRECT($F$1&amp;dbP!$D$2&amp;":"&amp;dbP!$D$2),"&gt;="&amp;AL$6,INDIRECT($F$1&amp;dbP!$D$2&amp;":"&amp;dbP!$D$2),"&lt;="&amp;AL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M232" s="1">
        <f ca="1">SUMIFS(INDIRECT($F$1&amp;$F232&amp;":"&amp;$F232),INDIRECT($F$1&amp;dbP!$D$2&amp;":"&amp;dbP!$D$2),"&gt;="&amp;AM$6,INDIRECT($F$1&amp;dbP!$D$2&amp;":"&amp;dbP!$D$2),"&lt;="&amp;AM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N232" s="1">
        <f ca="1">SUMIFS(INDIRECT($F$1&amp;$F232&amp;":"&amp;$F232),INDIRECT($F$1&amp;dbP!$D$2&amp;":"&amp;dbP!$D$2),"&gt;="&amp;AN$6,INDIRECT($F$1&amp;dbP!$D$2&amp;":"&amp;dbP!$D$2),"&lt;="&amp;AN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O232" s="1">
        <f ca="1">SUMIFS(INDIRECT($F$1&amp;$F232&amp;":"&amp;$F232),INDIRECT($F$1&amp;dbP!$D$2&amp;":"&amp;dbP!$D$2),"&gt;="&amp;AO$6,INDIRECT($F$1&amp;dbP!$D$2&amp;":"&amp;dbP!$D$2),"&lt;="&amp;AO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P232" s="1">
        <f ca="1">SUMIFS(INDIRECT($F$1&amp;$F232&amp;":"&amp;$F232),INDIRECT($F$1&amp;dbP!$D$2&amp;":"&amp;dbP!$D$2),"&gt;="&amp;AP$6,INDIRECT($F$1&amp;dbP!$D$2&amp;":"&amp;dbP!$D$2),"&lt;="&amp;AP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Q232" s="1">
        <f ca="1">SUMIFS(INDIRECT($F$1&amp;$F232&amp;":"&amp;$F232),INDIRECT($F$1&amp;dbP!$D$2&amp;":"&amp;dbP!$D$2),"&gt;="&amp;AQ$6,INDIRECT($F$1&amp;dbP!$D$2&amp;":"&amp;dbP!$D$2),"&lt;="&amp;AQ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R232" s="1">
        <f ca="1">SUMIFS(INDIRECT($F$1&amp;$F232&amp;":"&amp;$F232),INDIRECT($F$1&amp;dbP!$D$2&amp;":"&amp;dbP!$D$2),"&gt;="&amp;AR$6,INDIRECT($F$1&amp;dbP!$D$2&amp;":"&amp;dbP!$D$2),"&lt;="&amp;AR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S232" s="1">
        <f ca="1">SUMIFS(INDIRECT($F$1&amp;$F232&amp;":"&amp;$F232),INDIRECT($F$1&amp;dbP!$D$2&amp;":"&amp;dbP!$D$2),"&gt;="&amp;AS$6,INDIRECT($F$1&amp;dbP!$D$2&amp;":"&amp;dbP!$D$2),"&lt;="&amp;AS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T232" s="1">
        <f ca="1">SUMIFS(INDIRECT($F$1&amp;$F232&amp;":"&amp;$F232),INDIRECT($F$1&amp;dbP!$D$2&amp;":"&amp;dbP!$D$2),"&gt;="&amp;AT$6,INDIRECT($F$1&amp;dbP!$D$2&amp;":"&amp;dbP!$D$2),"&lt;="&amp;AT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U232" s="1">
        <f ca="1">SUMIFS(INDIRECT($F$1&amp;$F232&amp;":"&amp;$F232),INDIRECT($F$1&amp;dbP!$D$2&amp;":"&amp;dbP!$D$2),"&gt;="&amp;AU$6,INDIRECT($F$1&amp;dbP!$D$2&amp;":"&amp;dbP!$D$2),"&lt;="&amp;AU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V232" s="1">
        <f ca="1">SUMIFS(INDIRECT($F$1&amp;$F232&amp;":"&amp;$F232),INDIRECT($F$1&amp;dbP!$D$2&amp;":"&amp;dbP!$D$2),"&gt;="&amp;AV$6,INDIRECT($F$1&amp;dbP!$D$2&amp;":"&amp;dbP!$D$2),"&lt;="&amp;AV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W232" s="1">
        <f ca="1">SUMIFS(INDIRECT($F$1&amp;$F232&amp;":"&amp;$F232),INDIRECT($F$1&amp;dbP!$D$2&amp;":"&amp;dbP!$D$2),"&gt;="&amp;AW$6,INDIRECT($F$1&amp;dbP!$D$2&amp;":"&amp;dbP!$D$2),"&lt;="&amp;AW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X232" s="1">
        <f ca="1">SUMIFS(INDIRECT($F$1&amp;$F232&amp;":"&amp;$F232),INDIRECT($F$1&amp;dbP!$D$2&amp;":"&amp;dbP!$D$2),"&gt;="&amp;AX$6,INDIRECT($F$1&amp;dbP!$D$2&amp;":"&amp;dbP!$D$2),"&lt;="&amp;AX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Y232" s="1">
        <f ca="1">SUMIFS(INDIRECT($F$1&amp;$F232&amp;":"&amp;$F232),INDIRECT($F$1&amp;dbP!$D$2&amp;":"&amp;dbP!$D$2),"&gt;="&amp;AY$6,INDIRECT($F$1&amp;dbP!$D$2&amp;":"&amp;dbP!$D$2),"&lt;="&amp;AY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Z232" s="1">
        <f ca="1">SUMIFS(INDIRECT($F$1&amp;$F232&amp;":"&amp;$F232),INDIRECT($F$1&amp;dbP!$D$2&amp;":"&amp;dbP!$D$2),"&gt;="&amp;AZ$6,INDIRECT($F$1&amp;dbP!$D$2&amp;":"&amp;dbP!$D$2),"&lt;="&amp;AZ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BA232" s="1">
        <f ca="1">SUMIFS(INDIRECT($F$1&amp;$F232&amp;":"&amp;$F232),INDIRECT($F$1&amp;dbP!$D$2&amp;":"&amp;dbP!$D$2),"&gt;="&amp;BA$6,INDIRECT($F$1&amp;dbP!$D$2&amp;":"&amp;dbP!$D$2),"&lt;="&amp;BA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BB232" s="1">
        <f ca="1">SUMIFS(INDIRECT($F$1&amp;$F232&amp;":"&amp;$F232),INDIRECT($F$1&amp;dbP!$D$2&amp;":"&amp;dbP!$D$2),"&gt;="&amp;BB$6,INDIRECT($F$1&amp;dbP!$D$2&amp;":"&amp;dbP!$D$2),"&lt;="&amp;BB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BC232" s="1">
        <f ca="1">SUMIFS(INDIRECT($F$1&amp;$F232&amp;":"&amp;$F232),INDIRECT($F$1&amp;dbP!$D$2&amp;":"&amp;dbP!$D$2),"&gt;="&amp;BC$6,INDIRECT($F$1&amp;dbP!$D$2&amp;":"&amp;dbP!$D$2),"&lt;="&amp;BC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BD232" s="1">
        <f ca="1">SUMIFS(INDIRECT($F$1&amp;$F232&amp;":"&amp;$F232),INDIRECT($F$1&amp;dbP!$D$2&amp;":"&amp;dbP!$D$2),"&gt;="&amp;BD$6,INDIRECT($F$1&amp;dbP!$D$2&amp;":"&amp;dbP!$D$2),"&lt;="&amp;BD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BE232" s="1">
        <f ca="1">SUMIFS(INDIRECT($F$1&amp;$F232&amp;":"&amp;$F232),INDIRECT($F$1&amp;dbP!$D$2&amp;":"&amp;dbP!$D$2),"&gt;="&amp;BE$6,INDIRECT($F$1&amp;dbP!$D$2&amp;":"&amp;dbP!$D$2),"&lt;="&amp;BE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</row>
    <row r="233" spans="2:57" x14ac:dyDescent="0.3">
      <c r="B233" s="1">
        <f>MAX(B$120:B232)+1</f>
        <v>116</v>
      </c>
      <c r="D233" s="1" t="str">
        <f ca="1">INDIRECT($B$1&amp;Items!T$2&amp;$B233)</f>
        <v>CF(-)</v>
      </c>
      <c r="F233" s="1" t="str">
        <f ca="1">INDIRECT($B$1&amp;Items!P$2&amp;$B233)</f>
        <v>AA</v>
      </c>
      <c r="H233" s="13" t="str">
        <f ca="1">INDIRECT($B$1&amp;Items!M$2&amp;$B233)</f>
        <v>Оплата операционных расходов</v>
      </c>
      <c r="I233" s="13" t="str">
        <f ca="1">IF(INDIRECT($B$1&amp;Items!N$2&amp;$B233)="",H233,INDIRECT($B$1&amp;Items!N$2&amp;$B233))</f>
        <v>Оплата операционных расходов - блок-3</v>
      </c>
      <c r="J233" s="1" t="str">
        <f ca="1">IF(INDIRECT($B$1&amp;Items!O$2&amp;$B233)="",IF(H233&lt;&gt;I233,"  "&amp;I233,I233),"    "&amp;INDIRECT($B$1&amp;Items!O$2&amp;$B233))</f>
        <v xml:space="preserve">    Операционные расходы - 3-10</v>
      </c>
      <c r="S233" s="1">
        <f ca="1">SUM($U233:INDIRECT(ADDRESS(ROW(),SUMIFS($1:$1,$5:$5,MAX($5:$5)))))</f>
        <v>0</v>
      </c>
      <c r="V233" s="1">
        <f ca="1">SUMIFS(INDIRECT($F$1&amp;$F233&amp;":"&amp;$F233),INDIRECT($F$1&amp;dbP!$D$2&amp;":"&amp;dbP!$D$2),"&gt;="&amp;V$6,INDIRECT($F$1&amp;dbP!$D$2&amp;":"&amp;dbP!$D$2),"&lt;="&amp;V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W233" s="1">
        <f ca="1">SUMIFS(INDIRECT($F$1&amp;$F233&amp;":"&amp;$F233),INDIRECT($F$1&amp;dbP!$D$2&amp;":"&amp;dbP!$D$2),"&gt;="&amp;W$6,INDIRECT($F$1&amp;dbP!$D$2&amp;":"&amp;dbP!$D$2),"&lt;="&amp;W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X233" s="1">
        <f ca="1">SUMIFS(INDIRECT($F$1&amp;$F233&amp;":"&amp;$F233),INDIRECT($F$1&amp;dbP!$D$2&amp;":"&amp;dbP!$D$2),"&gt;="&amp;X$6,INDIRECT($F$1&amp;dbP!$D$2&amp;":"&amp;dbP!$D$2),"&lt;="&amp;X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Y233" s="1">
        <f ca="1">SUMIFS(INDIRECT($F$1&amp;$F233&amp;":"&amp;$F233),INDIRECT($F$1&amp;dbP!$D$2&amp;":"&amp;dbP!$D$2),"&gt;="&amp;Y$6,INDIRECT($F$1&amp;dbP!$D$2&amp;":"&amp;dbP!$D$2),"&lt;="&amp;Y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Z233" s="1">
        <f ca="1">SUMIFS(INDIRECT($F$1&amp;$F233&amp;":"&amp;$F233),INDIRECT($F$1&amp;dbP!$D$2&amp;":"&amp;dbP!$D$2),"&gt;="&amp;Z$6,INDIRECT($F$1&amp;dbP!$D$2&amp;":"&amp;dbP!$D$2),"&lt;="&amp;Z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A233" s="1">
        <f ca="1">SUMIFS(INDIRECT($F$1&amp;$F233&amp;":"&amp;$F233),INDIRECT($F$1&amp;dbP!$D$2&amp;":"&amp;dbP!$D$2),"&gt;="&amp;AA$6,INDIRECT($F$1&amp;dbP!$D$2&amp;":"&amp;dbP!$D$2),"&lt;="&amp;AA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B233" s="1">
        <f ca="1">SUMIFS(INDIRECT($F$1&amp;$F233&amp;":"&amp;$F233),INDIRECT($F$1&amp;dbP!$D$2&amp;":"&amp;dbP!$D$2),"&gt;="&amp;AB$6,INDIRECT($F$1&amp;dbP!$D$2&amp;":"&amp;dbP!$D$2),"&lt;="&amp;AB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C233" s="1">
        <f ca="1">SUMIFS(INDIRECT($F$1&amp;$F233&amp;":"&amp;$F233),INDIRECT($F$1&amp;dbP!$D$2&amp;":"&amp;dbP!$D$2),"&gt;="&amp;AC$6,INDIRECT($F$1&amp;dbP!$D$2&amp;":"&amp;dbP!$D$2),"&lt;="&amp;AC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D233" s="1">
        <f ca="1">SUMIFS(INDIRECT($F$1&amp;$F233&amp;":"&amp;$F233),INDIRECT($F$1&amp;dbP!$D$2&amp;":"&amp;dbP!$D$2),"&gt;="&amp;AD$6,INDIRECT($F$1&amp;dbP!$D$2&amp;":"&amp;dbP!$D$2),"&lt;="&amp;AD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E233" s="1">
        <f ca="1">SUMIFS(INDIRECT($F$1&amp;$F233&amp;":"&amp;$F233),INDIRECT($F$1&amp;dbP!$D$2&amp;":"&amp;dbP!$D$2),"&gt;="&amp;AE$6,INDIRECT($F$1&amp;dbP!$D$2&amp;":"&amp;dbP!$D$2),"&lt;="&amp;AE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F233" s="1">
        <f ca="1">SUMIFS(INDIRECT($F$1&amp;$F233&amp;":"&amp;$F233),INDIRECT($F$1&amp;dbP!$D$2&amp;":"&amp;dbP!$D$2),"&gt;="&amp;AF$6,INDIRECT($F$1&amp;dbP!$D$2&amp;":"&amp;dbP!$D$2),"&lt;="&amp;AF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G233" s="1">
        <f ca="1">SUMIFS(INDIRECT($F$1&amp;$F233&amp;":"&amp;$F233),INDIRECT($F$1&amp;dbP!$D$2&amp;":"&amp;dbP!$D$2),"&gt;="&amp;AG$6,INDIRECT($F$1&amp;dbP!$D$2&amp;":"&amp;dbP!$D$2),"&lt;="&amp;AG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H233" s="1">
        <f ca="1">SUMIFS(INDIRECT($F$1&amp;$F233&amp;":"&amp;$F233),INDIRECT($F$1&amp;dbP!$D$2&amp;":"&amp;dbP!$D$2),"&gt;="&amp;AH$6,INDIRECT($F$1&amp;dbP!$D$2&amp;":"&amp;dbP!$D$2),"&lt;="&amp;AH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I233" s="1">
        <f ca="1">SUMIFS(INDIRECT($F$1&amp;$F233&amp;":"&amp;$F233),INDIRECT($F$1&amp;dbP!$D$2&amp;":"&amp;dbP!$D$2),"&gt;="&amp;AI$6,INDIRECT($F$1&amp;dbP!$D$2&amp;":"&amp;dbP!$D$2),"&lt;="&amp;AI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J233" s="1">
        <f ca="1">SUMIFS(INDIRECT($F$1&amp;$F233&amp;":"&amp;$F233),INDIRECT($F$1&amp;dbP!$D$2&amp;":"&amp;dbP!$D$2),"&gt;="&amp;AJ$6,INDIRECT($F$1&amp;dbP!$D$2&amp;":"&amp;dbP!$D$2),"&lt;="&amp;AJ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K233" s="1">
        <f ca="1">SUMIFS(INDIRECT($F$1&amp;$F233&amp;":"&amp;$F233),INDIRECT($F$1&amp;dbP!$D$2&amp;":"&amp;dbP!$D$2),"&gt;="&amp;AK$6,INDIRECT($F$1&amp;dbP!$D$2&amp;":"&amp;dbP!$D$2),"&lt;="&amp;AK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L233" s="1">
        <f ca="1">SUMIFS(INDIRECT($F$1&amp;$F233&amp;":"&amp;$F233),INDIRECT($F$1&amp;dbP!$D$2&amp;":"&amp;dbP!$D$2),"&gt;="&amp;AL$6,INDIRECT($F$1&amp;dbP!$D$2&amp;":"&amp;dbP!$D$2),"&lt;="&amp;AL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M233" s="1">
        <f ca="1">SUMIFS(INDIRECT($F$1&amp;$F233&amp;":"&amp;$F233),INDIRECT($F$1&amp;dbP!$D$2&amp;":"&amp;dbP!$D$2),"&gt;="&amp;AM$6,INDIRECT($F$1&amp;dbP!$D$2&amp;":"&amp;dbP!$D$2),"&lt;="&amp;AM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N233" s="1">
        <f ca="1">SUMIFS(INDIRECT($F$1&amp;$F233&amp;":"&amp;$F233),INDIRECT($F$1&amp;dbP!$D$2&amp;":"&amp;dbP!$D$2),"&gt;="&amp;AN$6,INDIRECT($F$1&amp;dbP!$D$2&amp;":"&amp;dbP!$D$2),"&lt;="&amp;AN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O233" s="1">
        <f ca="1">SUMIFS(INDIRECT($F$1&amp;$F233&amp;":"&amp;$F233),INDIRECT($F$1&amp;dbP!$D$2&amp;":"&amp;dbP!$D$2),"&gt;="&amp;AO$6,INDIRECT($F$1&amp;dbP!$D$2&amp;":"&amp;dbP!$D$2),"&lt;="&amp;AO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P233" s="1">
        <f ca="1">SUMIFS(INDIRECT($F$1&amp;$F233&amp;":"&amp;$F233),INDIRECT($F$1&amp;dbP!$D$2&amp;":"&amp;dbP!$D$2),"&gt;="&amp;AP$6,INDIRECT($F$1&amp;dbP!$D$2&amp;":"&amp;dbP!$D$2),"&lt;="&amp;AP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Q233" s="1">
        <f ca="1">SUMIFS(INDIRECT($F$1&amp;$F233&amp;":"&amp;$F233),INDIRECT($F$1&amp;dbP!$D$2&amp;":"&amp;dbP!$D$2),"&gt;="&amp;AQ$6,INDIRECT($F$1&amp;dbP!$D$2&amp;":"&amp;dbP!$D$2),"&lt;="&amp;AQ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R233" s="1">
        <f ca="1">SUMIFS(INDIRECT($F$1&amp;$F233&amp;":"&amp;$F233),INDIRECT($F$1&amp;dbP!$D$2&amp;":"&amp;dbP!$D$2),"&gt;="&amp;AR$6,INDIRECT($F$1&amp;dbP!$D$2&amp;":"&amp;dbP!$D$2),"&lt;="&amp;AR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S233" s="1">
        <f ca="1">SUMIFS(INDIRECT($F$1&amp;$F233&amp;":"&amp;$F233),INDIRECT($F$1&amp;dbP!$D$2&amp;":"&amp;dbP!$D$2),"&gt;="&amp;AS$6,INDIRECT($F$1&amp;dbP!$D$2&amp;":"&amp;dbP!$D$2),"&lt;="&amp;AS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T233" s="1">
        <f ca="1">SUMIFS(INDIRECT($F$1&amp;$F233&amp;":"&amp;$F233),INDIRECT($F$1&amp;dbP!$D$2&amp;":"&amp;dbP!$D$2),"&gt;="&amp;AT$6,INDIRECT($F$1&amp;dbP!$D$2&amp;":"&amp;dbP!$D$2),"&lt;="&amp;AT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U233" s="1">
        <f ca="1">SUMIFS(INDIRECT($F$1&amp;$F233&amp;":"&amp;$F233),INDIRECT($F$1&amp;dbP!$D$2&amp;":"&amp;dbP!$D$2),"&gt;="&amp;AU$6,INDIRECT($F$1&amp;dbP!$D$2&amp;":"&amp;dbP!$D$2),"&lt;="&amp;AU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V233" s="1">
        <f ca="1">SUMIFS(INDIRECT($F$1&amp;$F233&amp;":"&amp;$F233),INDIRECT($F$1&amp;dbP!$D$2&amp;":"&amp;dbP!$D$2),"&gt;="&amp;AV$6,INDIRECT($F$1&amp;dbP!$D$2&amp;":"&amp;dbP!$D$2),"&lt;="&amp;AV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W233" s="1">
        <f ca="1">SUMIFS(INDIRECT($F$1&amp;$F233&amp;":"&amp;$F233),INDIRECT($F$1&amp;dbP!$D$2&amp;":"&amp;dbP!$D$2),"&gt;="&amp;AW$6,INDIRECT($F$1&amp;dbP!$D$2&amp;":"&amp;dbP!$D$2),"&lt;="&amp;AW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X233" s="1">
        <f ca="1">SUMIFS(INDIRECT($F$1&amp;$F233&amp;":"&amp;$F233),INDIRECT($F$1&amp;dbP!$D$2&amp;":"&amp;dbP!$D$2),"&gt;="&amp;AX$6,INDIRECT($F$1&amp;dbP!$D$2&amp;":"&amp;dbP!$D$2),"&lt;="&amp;AX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Y233" s="1">
        <f ca="1">SUMIFS(INDIRECT($F$1&amp;$F233&amp;":"&amp;$F233),INDIRECT($F$1&amp;dbP!$D$2&amp;":"&amp;dbP!$D$2),"&gt;="&amp;AY$6,INDIRECT($F$1&amp;dbP!$D$2&amp;":"&amp;dbP!$D$2),"&lt;="&amp;AY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Z233" s="1">
        <f ca="1">SUMIFS(INDIRECT($F$1&amp;$F233&amp;":"&amp;$F233),INDIRECT($F$1&amp;dbP!$D$2&amp;":"&amp;dbP!$D$2),"&gt;="&amp;AZ$6,INDIRECT($F$1&amp;dbP!$D$2&amp;":"&amp;dbP!$D$2),"&lt;="&amp;AZ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BA233" s="1">
        <f ca="1">SUMIFS(INDIRECT($F$1&amp;$F233&amp;":"&amp;$F233),INDIRECT($F$1&amp;dbP!$D$2&amp;":"&amp;dbP!$D$2),"&gt;="&amp;BA$6,INDIRECT($F$1&amp;dbP!$D$2&amp;":"&amp;dbP!$D$2),"&lt;="&amp;BA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BB233" s="1">
        <f ca="1">SUMIFS(INDIRECT($F$1&amp;$F233&amp;":"&amp;$F233),INDIRECT($F$1&amp;dbP!$D$2&amp;":"&amp;dbP!$D$2),"&gt;="&amp;BB$6,INDIRECT($F$1&amp;dbP!$D$2&amp;":"&amp;dbP!$D$2),"&lt;="&amp;BB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BC233" s="1">
        <f ca="1">SUMIFS(INDIRECT($F$1&amp;$F233&amp;":"&amp;$F233),INDIRECT($F$1&amp;dbP!$D$2&amp;":"&amp;dbP!$D$2),"&gt;="&amp;BC$6,INDIRECT($F$1&amp;dbP!$D$2&amp;":"&amp;dbP!$D$2),"&lt;="&amp;BC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BD233" s="1">
        <f ca="1">SUMIFS(INDIRECT($F$1&amp;$F233&amp;":"&amp;$F233),INDIRECT($F$1&amp;dbP!$D$2&amp;":"&amp;dbP!$D$2),"&gt;="&amp;BD$6,INDIRECT($F$1&amp;dbP!$D$2&amp;":"&amp;dbP!$D$2),"&lt;="&amp;BD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BE233" s="1">
        <f ca="1">SUMIFS(INDIRECT($F$1&amp;$F233&amp;":"&amp;$F233),INDIRECT($F$1&amp;dbP!$D$2&amp;":"&amp;dbP!$D$2),"&gt;="&amp;BE$6,INDIRECT($F$1&amp;dbP!$D$2&amp;":"&amp;dbP!$D$2),"&lt;="&amp;BE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</row>
    <row r="234" spans="2:57" x14ac:dyDescent="0.3">
      <c r="B234" s="1">
        <f>MAX(B$120:B233)+1</f>
        <v>117</v>
      </c>
      <c r="D234" s="1" t="str">
        <f ca="1">INDIRECT($B$1&amp;Items!T$2&amp;$B234)</f>
        <v>CF(-)</v>
      </c>
      <c r="F234" s="1" t="str">
        <f ca="1">INDIRECT($B$1&amp;Items!P$2&amp;$B234)</f>
        <v>AA</v>
      </c>
      <c r="H234" s="13" t="str">
        <f ca="1">INDIRECT($B$1&amp;Items!M$2&amp;$B234)</f>
        <v>Оплата операционных расходов</v>
      </c>
      <c r="I234" s="13" t="str">
        <f ca="1">IF(INDIRECT($B$1&amp;Items!N$2&amp;$B234)="",H234,INDIRECT($B$1&amp;Items!N$2&amp;$B234))</f>
        <v>Оплата операционных расходов - блок-3</v>
      </c>
      <c r="J234" s="1" t="str">
        <f ca="1">IF(INDIRECT($B$1&amp;Items!O$2&amp;$B234)="",IF(H234&lt;&gt;I234,"  "&amp;I234,I234),"    "&amp;INDIRECT($B$1&amp;Items!O$2&amp;$B234))</f>
        <v xml:space="preserve">    Операционные расходы - 3-11</v>
      </c>
      <c r="S234" s="1">
        <f ca="1">SUM($U234:INDIRECT(ADDRESS(ROW(),SUMIFS($1:$1,$5:$5,MAX($5:$5)))))</f>
        <v>0</v>
      </c>
      <c r="V234" s="1">
        <f ca="1">SUMIFS(INDIRECT($F$1&amp;$F234&amp;":"&amp;$F234),INDIRECT($F$1&amp;dbP!$D$2&amp;":"&amp;dbP!$D$2),"&gt;="&amp;V$6,INDIRECT($F$1&amp;dbP!$D$2&amp;":"&amp;dbP!$D$2),"&lt;="&amp;V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W234" s="1">
        <f ca="1">SUMIFS(INDIRECT($F$1&amp;$F234&amp;":"&amp;$F234),INDIRECT($F$1&amp;dbP!$D$2&amp;":"&amp;dbP!$D$2),"&gt;="&amp;W$6,INDIRECT($F$1&amp;dbP!$D$2&amp;":"&amp;dbP!$D$2),"&lt;="&amp;W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X234" s="1">
        <f ca="1">SUMIFS(INDIRECT($F$1&amp;$F234&amp;":"&amp;$F234),INDIRECT($F$1&amp;dbP!$D$2&amp;":"&amp;dbP!$D$2),"&gt;="&amp;X$6,INDIRECT($F$1&amp;dbP!$D$2&amp;":"&amp;dbP!$D$2),"&lt;="&amp;X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Y234" s="1">
        <f ca="1">SUMIFS(INDIRECT($F$1&amp;$F234&amp;":"&amp;$F234),INDIRECT($F$1&amp;dbP!$D$2&amp;":"&amp;dbP!$D$2),"&gt;="&amp;Y$6,INDIRECT($F$1&amp;dbP!$D$2&amp;":"&amp;dbP!$D$2),"&lt;="&amp;Y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Z234" s="1">
        <f ca="1">SUMIFS(INDIRECT($F$1&amp;$F234&amp;":"&amp;$F234),INDIRECT($F$1&amp;dbP!$D$2&amp;":"&amp;dbP!$D$2),"&gt;="&amp;Z$6,INDIRECT($F$1&amp;dbP!$D$2&amp;":"&amp;dbP!$D$2),"&lt;="&amp;Z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A234" s="1">
        <f ca="1">SUMIFS(INDIRECT($F$1&amp;$F234&amp;":"&amp;$F234),INDIRECT($F$1&amp;dbP!$D$2&amp;":"&amp;dbP!$D$2),"&gt;="&amp;AA$6,INDIRECT($F$1&amp;dbP!$D$2&amp;":"&amp;dbP!$D$2),"&lt;="&amp;AA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B234" s="1">
        <f ca="1">SUMIFS(INDIRECT($F$1&amp;$F234&amp;":"&amp;$F234),INDIRECT($F$1&amp;dbP!$D$2&amp;":"&amp;dbP!$D$2),"&gt;="&amp;AB$6,INDIRECT($F$1&amp;dbP!$D$2&amp;":"&amp;dbP!$D$2),"&lt;="&amp;AB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C234" s="1">
        <f ca="1">SUMIFS(INDIRECT($F$1&amp;$F234&amp;":"&amp;$F234),INDIRECT($F$1&amp;dbP!$D$2&amp;":"&amp;dbP!$D$2),"&gt;="&amp;AC$6,INDIRECT($F$1&amp;dbP!$D$2&amp;":"&amp;dbP!$D$2),"&lt;="&amp;AC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D234" s="1">
        <f ca="1">SUMIFS(INDIRECT($F$1&amp;$F234&amp;":"&amp;$F234),INDIRECT($F$1&amp;dbP!$D$2&amp;":"&amp;dbP!$D$2),"&gt;="&amp;AD$6,INDIRECT($F$1&amp;dbP!$D$2&amp;":"&amp;dbP!$D$2),"&lt;="&amp;AD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E234" s="1">
        <f ca="1">SUMIFS(INDIRECT($F$1&amp;$F234&amp;":"&amp;$F234),INDIRECT($F$1&amp;dbP!$D$2&amp;":"&amp;dbP!$D$2),"&gt;="&amp;AE$6,INDIRECT($F$1&amp;dbP!$D$2&amp;":"&amp;dbP!$D$2),"&lt;="&amp;AE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F234" s="1">
        <f ca="1">SUMIFS(INDIRECT($F$1&amp;$F234&amp;":"&amp;$F234),INDIRECT($F$1&amp;dbP!$D$2&amp;":"&amp;dbP!$D$2),"&gt;="&amp;AF$6,INDIRECT($F$1&amp;dbP!$D$2&amp;":"&amp;dbP!$D$2),"&lt;="&amp;AF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G234" s="1">
        <f ca="1">SUMIFS(INDIRECT($F$1&amp;$F234&amp;":"&amp;$F234),INDIRECT($F$1&amp;dbP!$D$2&amp;":"&amp;dbP!$D$2),"&gt;="&amp;AG$6,INDIRECT($F$1&amp;dbP!$D$2&amp;":"&amp;dbP!$D$2),"&lt;="&amp;AG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H234" s="1">
        <f ca="1">SUMIFS(INDIRECT($F$1&amp;$F234&amp;":"&amp;$F234),INDIRECT($F$1&amp;dbP!$D$2&amp;":"&amp;dbP!$D$2),"&gt;="&amp;AH$6,INDIRECT($F$1&amp;dbP!$D$2&amp;":"&amp;dbP!$D$2),"&lt;="&amp;AH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I234" s="1">
        <f ca="1">SUMIFS(INDIRECT($F$1&amp;$F234&amp;":"&amp;$F234),INDIRECT($F$1&amp;dbP!$D$2&amp;":"&amp;dbP!$D$2),"&gt;="&amp;AI$6,INDIRECT($F$1&amp;dbP!$D$2&amp;":"&amp;dbP!$D$2),"&lt;="&amp;AI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J234" s="1">
        <f ca="1">SUMIFS(INDIRECT($F$1&amp;$F234&amp;":"&amp;$F234),INDIRECT($F$1&amp;dbP!$D$2&amp;":"&amp;dbP!$D$2),"&gt;="&amp;AJ$6,INDIRECT($F$1&amp;dbP!$D$2&amp;":"&amp;dbP!$D$2),"&lt;="&amp;AJ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K234" s="1">
        <f ca="1">SUMIFS(INDIRECT($F$1&amp;$F234&amp;":"&amp;$F234),INDIRECT($F$1&amp;dbP!$D$2&amp;":"&amp;dbP!$D$2),"&gt;="&amp;AK$6,INDIRECT($F$1&amp;dbP!$D$2&amp;":"&amp;dbP!$D$2),"&lt;="&amp;AK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L234" s="1">
        <f ca="1">SUMIFS(INDIRECT($F$1&amp;$F234&amp;":"&amp;$F234),INDIRECT($F$1&amp;dbP!$D$2&amp;":"&amp;dbP!$D$2),"&gt;="&amp;AL$6,INDIRECT($F$1&amp;dbP!$D$2&amp;":"&amp;dbP!$D$2),"&lt;="&amp;AL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M234" s="1">
        <f ca="1">SUMIFS(INDIRECT($F$1&amp;$F234&amp;":"&amp;$F234),INDIRECT($F$1&amp;dbP!$D$2&amp;":"&amp;dbP!$D$2),"&gt;="&amp;AM$6,INDIRECT($F$1&amp;dbP!$D$2&amp;":"&amp;dbP!$D$2),"&lt;="&amp;AM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N234" s="1">
        <f ca="1">SUMIFS(INDIRECT($F$1&amp;$F234&amp;":"&amp;$F234),INDIRECT($F$1&amp;dbP!$D$2&amp;":"&amp;dbP!$D$2),"&gt;="&amp;AN$6,INDIRECT($F$1&amp;dbP!$D$2&amp;":"&amp;dbP!$D$2),"&lt;="&amp;AN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O234" s="1">
        <f ca="1">SUMIFS(INDIRECT($F$1&amp;$F234&amp;":"&amp;$F234),INDIRECT($F$1&amp;dbP!$D$2&amp;":"&amp;dbP!$D$2),"&gt;="&amp;AO$6,INDIRECT($F$1&amp;dbP!$D$2&amp;":"&amp;dbP!$D$2),"&lt;="&amp;AO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P234" s="1">
        <f ca="1">SUMIFS(INDIRECT($F$1&amp;$F234&amp;":"&amp;$F234),INDIRECT($F$1&amp;dbP!$D$2&amp;":"&amp;dbP!$D$2),"&gt;="&amp;AP$6,INDIRECT($F$1&amp;dbP!$D$2&amp;":"&amp;dbP!$D$2),"&lt;="&amp;AP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Q234" s="1">
        <f ca="1">SUMIFS(INDIRECT($F$1&amp;$F234&amp;":"&amp;$F234),INDIRECT($F$1&amp;dbP!$D$2&amp;":"&amp;dbP!$D$2),"&gt;="&amp;AQ$6,INDIRECT($F$1&amp;dbP!$D$2&amp;":"&amp;dbP!$D$2),"&lt;="&amp;AQ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R234" s="1">
        <f ca="1">SUMIFS(INDIRECT($F$1&amp;$F234&amp;":"&amp;$F234),INDIRECT($F$1&amp;dbP!$D$2&amp;":"&amp;dbP!$D$2),"&gt;="&amp;AR$6,INDIRECT($F$1&amp;dbP!$D$2&amp;":"&amp;dbP!$D$2),"&lt;="&amp;AR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S234" s="1">
        <f ca="1">SUMIFS(INDIRECT($F$1&amp;$F234&amp;":"&amp;$F234),INDIRECT($F$1&amp;dbP!$D$2&amp;":"&amp;dbP!$D$2),"&gt;="&amp;AS$6,INDIRECT($F$1&amp;dbP!$D$2&amp;":"&amp;dbP!$D$2),"&lt;="&amp;AS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T234" s="1">
        <f ca="1">SUMIFS(INDIRECT($F$1&amp;$F234&amp;":"&amp;$F234),INDIRECT($F$1&amp;dbP!$D$2&amp;":"&amp;dbP!$D$2),"&gt;="&amp;AT$6,INDIRECT($F$1&amp;dbP!$D$2&amp;":"&amp;dbP!$D$2),"&lt;="&amp;AT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U234" s="1">
        <f ca="1">SUMIFS(INDIRECT($F$1&amp;$F234&amp;":"&amp;$F234),INDIRECT($F$1&amp;dbP!$D$2&amp;":"&amp;dbP!$D$2),"&gt;="&amp;AU$6,INDIRECT($F$1&amp;dbP!$D$2&amp;":"&amp;dbP!$D$2),"&lt;="&amp;AU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V234" s="1">
        <f ca="1">SUMIFS(INDIRECT($F$1&amp;$F234&amp;":"&amp;$F234),INDIRECT($F$1&amp;dbP!$D$2&amp;":"&amp;dbP!$D$2),"&gt;="&amp;AV$6,INDIRECT($F$1&amp;dbP!$D$2&amp;":"&amp;dbP!$D$2),"&lt;="&amp;AV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W234" s="1">
        <f ca="1">SUMIFS(INDIRECT($F$1&amp;$F234&amp;":"&amp;$F234),INDIRECT($F$1&amp;dbP!$D$2&amp;":"&amp;dbP!$D$2),"&gt;="&amp;AW$6,INDIRECT($F$1&amp;dbP!$D$2&amp;":"&amp;dbP!$D$2),"&lt;="&amp;AW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X234" s="1">
        <f ca="1">SUMIFS(INDIRECT($F$1&amp;$F234&amp;":"&amp;$F234),INDIRECT($F$1&amp;dbP!$D$2&amp;":"&amp;dbP!$D$2),"&gt;="&amp;AX$6,INDIRECT($F$1&amp;dbP!$D$2&amp;":"&amp;dbP!$D$2),"&lt;="&amp;AX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Y234" s="1">
        <f ca="1">SUMIFS(INDIRECT($F$1&amp;$F234&amp;":"&amp;$F234),INDIRECT($F$1&amp;dbP!$D$2&amp;":"&amp;dbP!$D$2),"&gt;="&amp;AY$6,INDIRECT($F$1&amp;dbP!$D$2&amp;":"&amp;dbP!$D$2),"&lt;="&amp;AY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Z234" s="1">
        <f ca="1">SUMIFS(INDIRECT($F$1&amp;$F234&amp;":"&amp;$F234),INDIRECT($F$1&amp;dbP!$D$2&amp;":"&amp;dbP!$D$2),"&gt;="&amp;AZ$6,INDIRECT($F$1&amp;dbP!$D$2&amp;":"&amp;dbP!$D$2),"&lt;="&amp;AZ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BA234" s="1">
        <f ca="1">SUMIFS(INDIRECT($F$1&amp;$F234&amp;":"&amp;$F234),INDIRECT($F$1&amp;dbP!$D$2&amp;":"&amp;dbP!$D$2),"&gt;="&amp;BA$6,INDIRECT($F$1&amp;dbP!$D$2&amp;":"&amp;dbP!$D$2),"&lt;="&amp;BA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BB234" s="1">
        <f ca="1">SUMIFS(INDIRECT($F$1&amp;$F234&amp;":"&amp;$F234),INDIRECT($F$1&amp;dbP!$D$2&amp;":"&amp;dbP!$D$2),"&gt;="&amp;BB$6,INDIRECT($F$1&amp;dbP!$D$2&amp;":"&amp;dbP!$D$2),"&lt;="&amp;BB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BC234" s="1">
        <f ca="1">SUMIFS(INDIRECT($F$1&amp;$F234&amp;":"&amp;$F234),INDIRECT($F$1&amp;dbP!$D$2&amp;":"&amp;dbP!$D$2),"&gt;="&amp;BC$6,INDIRECT($F$1&amp;dbP!$D$2&amp;":"&amp;dbP!$D$2),"&lt;="&amp;BC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BD234" s="1">
        <f ca="1">SUMIFS(INDIRECT($F$1&amp;$F234&amp;":"&amp;$F234),INDIRECT($F$1&amp;dbP!$D$2&amp;":"&amp;dbP!$D$2),"&gt;="&amp;BD$6,INDIRECT($F$1&amp;dbP!$D$2&amp;":"&amp;dbP!$D$2),"&lt;="&amp;BD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BE234" s="1">
        <f ca="1">SUMIFS(INDIRECT($F$1&amp;$F234&amp;":"&amp;$F234),INDIRECT($F$1&amp;dbP!$D$2&amp;":"&amp;dbP!$D$2),"&gt;="&amp;BE$6,INDIRECT($F$1&amp;dbP!$D$2&amp;":"&amp;dbP!$D$2),"&lt;="&amp;BE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</row>
    <row r="235" spans="2:57" x14ac:dyDescent="0.3">
      <c r="B235" s="1">
        <f>MAX(B$120:B234)+1</f>
        <v>118</v>
      </c>
      <c r="D235" s="1" t="str">
        <f ca="1">INDIRECT($B$1&amp;Items!T$2&amp;$B235)</f>
        <v>CF(-)</v>
      </c>
      <c r="F235" s="1" t="str">
        <f ca="1">INDIRECT($B$1&amp;Items!P$2&amp;$B235)</f>
        <v>AA</v>
      </c>
      <c r="H235" s="13" t="str">
        <f ca="1">INDIRECT($B$1&amp;Items!M$2&amp;$B235)</f>
        <v>Оплата операционных расходов</v>
      </c>
      <c r="I235" s="13" t="str">
        <f ca="1">IF(INDIRECT($B$1&amp;Items!N$2&amp;$B235)="",H235,INDIRECT($B$1&amp;Items!N$2&amp;$B235))</f>
        <v>Оплата операционных расходов - блок-3</v>
      </c>
      <c r="J235" s="1" t="str">
        <f ca="1">IF(INDIRECT($B$1&amp;Items!O$2&amp;$B235)="",IF(H235&lt;&gt;I235,"  "&amp;I235,I235),"    "&amp;INDIRECT($B$1&amp;Items!O$2&amp;$B235))</f>
        <v xml:space="preserve">    Операционные расходы - 3-12</v>
      </c>
      <c r="S235" s="1">
        <f ca="1">SUM($U235:INDIRECT(ADDRESS(ROW(),SUMIFS($1:$1,$5:$5,MAX($5:$5)))))</f>
        <v>0</v>
      </c>
      <c r="V235" s="1">
        <f ca="1">SUMIFS(INDIRECT($F$1&amp;$F235&amp;":"&amp;$F235),INDIRECT($F$1&amp;dbP!$D$2&amp;":"&amp;dbP!$D$2),"&gt;="&amp;V$6,INDIRECT($F$1&amp;dbP!$D$2&amp;":"&amp;dbP!$D$2),"&lt;="&amp;V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W235" s="1">
        <f ca="1">SUMIFS(INDIRECT($F$1&amp;$F235&amp;":"&amp;$F235),INDIRECT($F$1&amp;dbP!$D$2&amp;":"&amp;dbP!$D$2),"&gt;="&amp;W$6,INDIRECT($F$1&amp;dbP!$D$2&amp;":"&amp;dbP!$D$2),"&lt;="&amp;W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X235" s="1">
        <f ca="1">SUMIFS(INDIRECT($F$1&amp;$F235&amp;":"&amp;$F235),INDIRECT($F$1&amp;dbP!$D$2&amp;":"&amp;dbP!$D$2),"&gt;="&amp;X$6,INDIRECT($F$1&amp;dbP!$D$2&amp;":"&amp;dbP!$D$2),"&lt;="&amp;X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Y235" s="1">
        <f ca="1">SUMIFS(INDIRECT($F$1&amp;$F235&amp;":"&amp;$F235),INDIRECT($F$1&amp;dbP!$D$2&amp;":"&amp;dbP!$D$2),"&gt;="&amp;Y$6,INDIRECT($F$1&amp;dbP!$D$2&amp;":"&amp;dbP!$D$2),"&lt;="&amp;Y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Z235" s="1">
        <f ca="1">SUMIFS(INDIRECT($F$1&amp;$F235&amp;":"&amp;$F235),INDIRECT($F$1&amp;dbP!$D$2&amp;":"&amp;dbP!$D$2),"&gt;="&amp;Z$6,INDIRECT($F$1&amp;dbP!$D$2&amp;":"&amp;dbP!$D$2),"&lt;="&amp;Z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A235" s="1">
        <f ca="1">SUMIFS(INDIRECT($F$1&amp;$F235&amp;":"&amp;$F235),INDIRECT($F$1&amp;dbP!$D$2&amp;":"&amp;dbP!$D$2),"&gt;="&amp;AA$6,INDIRECT($F$1&amp;dbP!$D$2&amp;":"&amp;dbP!$D$2),"&lt;="&amp;AA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B235" s="1">
        <f ca="1">SUMIFS(INDIRECT($F$1&amp;$F235&amp;":"&amp;$F235),INDIRECT($F$1&amp;dbP!$D$2&amp;":"&amp;dbP!$D$2),"&gt;="&amp;AB$6,INDIRECT($F$1&amp;dbP!$D$2&amp;":"&amp;dbP!$D$2),"&lt;="&amp;AB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C235" s="1">
        <f ca="1">SUMIFS(INDIRECT($F$1&amp;$F235&amp;":"&amp;$F235),INDIRECT($F$1&amp;dbP!$D$2&amp;":"&amp;dbP!$D$2),"&gt;="&amp;AC$6,INDIRECT($F$1&amp;dbP!$D$2&amp;":"&amp;dbP!$D$2),"&lt;="&amp;AC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D235" s="1">
        <f ca="1">SUMIFS(INDIRECT($F$1&amp;$F235&amp;":"&amp;$F235),INDIRECT($F$1&amp;dbP!$D$2&amp;":"&amp;dbP!$D$2),"&gt;="&amp;AD$6,INDIRECT($F$1&amp;dbP!$D$2&amp;":"&amp;dbP!$D$2),"&lt;="&amp;AD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E235" s="1">
        <f ca="1">SUMIFS(INDIRECT($F$1&amp;$F235&amp;":"&amp;$F235),INDIRECT($F$1&amp;dbP!$D$2&amp;":"&amp;dbP!$D$2),"&gt;="&amp;AE$6,INDIRECT($F$1&amp;dbP!$D$2&amp;":"&amp;dbP!$D$2),"&lt;="&amp;AE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F235" s="1">
        <f ca="1">SUMIFS(INDIRECT($F$1&amp;$F235&amp;":"&amp;$F235),INDIRECT($F$1&amp;dbP!$D$2&amp;":"&amp;dbP!$D$2),"&gt;="&amp;AF$6,INDIRECT($F$1&amp;dbP!$D$2&amp;":"&amp;dbP!$D$2),"&lt;="&amp;AF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G235" s="1">
        <f ca="1">SUMIFS(INDIRECT($F$1&amp;$F235&amp;":"&amp;$F235),INDIRECT($F$1&amp;dbP!$D$2&amp;":"&amp;dbP!$D$2),"&gt;="&amp;AG$6,INDIRECT($F$1&amp;dbP!$D$2&amp;":"&amp;dbP!$D$2),"&lt;="&amp;AG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H235" s="1">
        <f ca="1">SUMIFS(INDIRECT($F$1&amp;$F235&amp;":"&amp;$F235),INDIRECT($F$1&amp;dbP!$D$2&amp;":"&amp;dbP!$D$2),"&gt;="&amp;AH$6,INDIRECT($F$1&amp;dbP!$D$2&amp;":"&amp;dbP!$D$2),"&lt;="&amp;AH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I235" s="1">
        <f ca="1">SUMIFS(INDIRECT($F$1&amp;$F235&amp;":"&amp;$F235),INDIRECT($F$1&amp;dbP!$D$2&amp;":"&amp;dbP!$D$2),"&gt;="&amp;AI$6,INDIRECT($F$1&amp;dbP!$D$2&amp;":"&amp;dbP!$D$2),"&lt;="&amp;AI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J235" s="1">
        <f ca="1">SUMIFS(INDIRECT($F$1&amp;$F235&amp;":"&amp;$F235),INDIRECT($F$1&amp;dbP!$D$2&amp;":"&amp;dbP!$D$2),"&gt;="&amp;AJ$6,INDIRECT($F$1&amp;dbP!$D$2&amp;":"&amp;dbP!$D$2),"&lt;="&amp;AJ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K235" s="1">
        <f ca="1">SUMIFS(INDIRECT($F$1&amp;$F235&amp;":"&amp;$F235),INDIRECT($F$1&amp;dbP!$D$2&amp;":"&amp;dbP!$D$2),"&gt;="&amp;AK$6,INDIRECT($F$1&amp;dbP!$D$2&amp;":"&amp;dbP!$D$2),"&lt;="&amp;AK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L235" s="1">
        <f ca="1">SUMIFS(INDIRECT($F$1&amp;$F235&amp;":"&amp;$F235),INDIRECT($F$1&amp;dbP!$D$2&amp;":"&amp;dbP!$D$2),"&gt;="&amp;AL$6,INDIRECT($F$1&amp;dbP!$D$2&amp;":"&amp;dbP!$D$2),"&lt;="&amp;AL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M235" s="1">
        <f ca="1">SUMIFS(INDIRECT($F$1&amp;$F235&amp;":"&amp;$F235),INDIRECT($F$1&amp;dbP!$D$2&amp;":"&amp;dbP!$D$2),"&gt;="&amp;AM$6,INDIRECT($F$1&amp;dbP!$D$2&amp;":"&amp;dbP!$D$2),"&lt;="&amp;AM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N235" s="1">
        <f ca="1">SUMIFS(INDIRECT($F$1&amp;$F235&amp;":"&amp;$F235),INDIRECT($F$1&amp;dbP!$D$2&amp;":"&amp;dbP!$D$2),"&gt;="&amp;AN$6,INDIRECT($F$1&amp;dbP!$D$2&amp;":"&amp;dbP!$D$2),"&lt;="&amp;AN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O235" s="1">
        <f ca="1">SUMIFS(INDIRECT($F$1&amp;$F235&amp;":"&amp;$F235),INDIRECT($F$1&amp;dbP!$D$2&amp;":"&amp;dbP!$D$2),"&gt;="&amp;AO$6,INDIRECT($F$1&amp;dbP!$D$2&amp;":"&amp;dbP!$D$2),"&lt;="&amp;AO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P235" s="1">
        <f ca="1">SUMIFS(INDIRECT($F$1&amp;$F235&amp;":"&amp;$F235),INDIRECT($F$1&amp;dbP!$D$2&amp;":"&amp;dbP!$D$2),"&gt;="&amp;AP$6,INDIRECT($F$1&amp;dbP!$D$2&amp;":"&amp;dbP!$D$2),"&lt;="&amp;AP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Q235" s="1">
        <f ca="1">SUMIFS(INDIRECT($F$1&amp;$F235&amp;":"&amp;$F235),INDIRECT($F$1&amp;dbP!$D$2&amp;":"&amp;dbP!$D$2),"&gt;="&amp;AQ$6,INDIRECT($F$1&amp;dbP!$D$2&amp;":"&amp;dbP!$D$2),"&lt;="&amp;AQ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R235" s="1">
        <f ca="1">SUMIFS(INDIRECT($F$1&amp;$F235&amp;":"&amp;$F235),INDIRECT($F$1&amp;dbP!$D$2&amp;":"&amp;dbP!$D$2),"&gt;="&amp;AR$6,INDIRECT($F$1&amp;dbP!$D$2&amp;":"&amp;dbP!$D$2),"&lt;="&amp;AR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S235" s="1">
        <f ca="1">SUMIFS(INDIRECT($F$1&amp;$F235&amp;":"&amp;$F235),INDIRECT($F$1&amp;dbP!$D$2&amp;":"&amp;dbP!$D$2),"&gt;="&amp;AS$6,INDIRECT($F$1&amp;dbP!$D$2&amp;":"&amp;dbP!$D$2),"&lt;="&amp;AS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T235" s="1">
        <f ca="1">SUMIFS(INDIRECT($F$1&amp;$F235&amp;":"&amp;$F235),INDIRECT($F$1&amp;dbP!$D$2&amp;":"&amp;dbP!$D$2),"&gt;="&amp;AT$6,INDIRECT($F$1&amp;dbP!$D$2&amp;":"&amp;dbP!$D$2),"&lt;="&amp;AT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U235" s="1">
        <f ca="1">SUMIFS(INDIRECT($F$1&amp;$F235&amp;":"&amp;$F235),INDIRECT($F$1&amp;dbP!$D$2&amp;":"&amp;dbP!$D$2),"&gt;="&amp;AU$6,INDIRECT($F$1&amp;dbP!$D$2&amp;":"&amp;dbP!$D$2),"&lt;="&amp;AU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V235" s="1">
        <f ca="1">SUMIFS(INDIRECT($F$1&amp;$F235&amp;":"&amp;$F235),INDIRECT($F$1&amp;dbP!$D$2&amp;":"&amp;dbP!$D$2),"&gt;="&amp;AV$6,INDIRECT($F$1&amp;dbP!$D$2&amp;":"&amp;dbP!$D$2),"&lt;="&amp;AV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W235" s="1">
        <f ca="1">SUMIFS(INDIRECT($F$1&amp;$F235&amp;":"&amp;$F235),INDIRECT($F$1&amp;dbP!$D$2&amp;":"&amp;dbP!$D$2),"&gt;="&amp;AW$6,INDIRECT($F$1&amp;dbP!$D$2&amp;":"&amp;dbP!$D$2),"&lt;="&amp;AW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X235" s="1">
        <f ca="1">SUMIFS(INDIRECT($F$1&amp;$F235&amp;":"&amp;$F235),INDIRECT($F$1&amp;dbP!$D$2&amp;":"&amp;dbP!$D$2),"&gt;="&amp;AX$6,INDIRECT($F$1&amp;dbP!$D$2&amp;":"&amp;dbP!$D$2),"&lt;="&amp;AX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Y235" s="1">
        <f ca="1">SUMIFS(INDIRECT($F$1&amp;$F235&amp;":"&amp;$F235),INDIRECT($F$1&amp;dbP!$D$2&amp;":"&amp;dbP!$D$2),"&gt;="&amp;AY$6,INDIRECT($F$1&amp;dbP!$D$2&amp;":"&amp;dbP!$D$2),"&lt;="&amp;AY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Z235" s="1">
        <f ca="1">SUMIFS(INDIRECT($F$1&amp;$F235&amp;":"&amp;$F235),INDIRECT($F$1&amp;dbP!$D$2&amp;":"&amp;dbP!$D$2),"&gt;="&amp;AZ$6,INDIRECT($F$1&amp;dbP!$D$2&amp;":"&amp;dbP!$D$2),"&lt;="&amp;AZ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BA235" s="1">
        <f ca="1">SUMIFS(INDIRECT($F$1&amp;$F235&amp;":"&amp;$F235),INDIRECT($F$1&amp;dbP!$D$2&amp;":"&amp;dbP!$D$2),"&gt;="&amp;BA$6,INDIRECT($F$1&amp;dbP!$D$2&amp;":"&amp;dbP!$D$2),"&lt;="&amp;BA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BB235" s="1">
        <f ca="1">SUMIFS(INDIRECT($F$1&amp;$F235&amp;":"&amp;$F235),INDIRECT($F$1&amp;dbP!$D$2&amp;":"&amp;dbP!$D$2),"&gt;="&amp;BB$6,INDIRECT($F$1&amp;dbP!$D$2&amp;":"&amp;dbP!$D$2),"&lt;="&amp;BB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BC235" s="1">
        <f ca="1">SUMIFS(INDIRECT($F$1&amp;$F235&amp;":"&amp;$F235),INDIRECT($F$1&amp;dbP!$D$2&amp;":"&amp;dbP!$D$2),"&gt;="&amp;BC$6,INDIRECT($F$1&amp;dbP!$D$2&amp;":"&amp;dbP!$D$2),"&lt;="&amp;BC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BD235" s="1">
        <f ca="1">SUMIFS(INDIRECT($F$1&amp;$F235&amp;":"&amp;$F235),INDIRECT($F$1&amp;dbP!$D$2&amp;":"&amp;dbP!$D$2),"&gt;="&amp;BD$6,INDIRECT($F$1&amp;dbP!$D$2&amp;":"&amp;dbP!$D$2),"&lt;="&amp;BD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BE235" s="1">
        <f ca="1">SUMIFS(INDIRECT($F$1&amp;$F235&amp;":"&amp;$F235),INDIRECT($F$1&amp;dbP!$D$2&amp;":"&amp;dbP!$D$2),"&gt;="&amp;BE$6,INDIRECT($F$1&amp;dbP!$D$2&amp;":"&amp;dbP!$D$2),"&lt;="&amp;BE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</row>
    <row r="236" spans="2:57" x14ac:dyDescent="0.3">
      <c r="B236" s="1">
        <f>MAX(B$120:B235)+1</f>
        <v>119</v>
      </c>
      <c r="D236" s="1" t="str">
        <f ca="1">INDIRECT($B$1&amp;Items!T$2&amp;$B236)</f>
        <v>CF(-)</v>
      </c>
      <c r="F236" s="1" t="str">
        <f ca="1">INDIRECT($B$1&amp;Items!P$2&amp;$B236)</f>
        <v>AA</v>
      </c>
      <c r="H236" s="13" t="str">
        <f ca="1">INDIRECT($B$1&amp;Items!M$2&amp;$B236)</f>
        <v>Оплата операционных расходов</v>
      </c>
      <c r="I236" s="13" t="str">
        <f ca="1">IF(INDIRECT($B$1&amp;Items!N$2&amp;$B236)="",H236,INDIRECT($B$1&amp;Items!N$2&amp;$B236))</f>
        <v>Оплата операционных расходов - блок-3</v>
      </c>
      <c r="J236" s="1" t="str">
        <f ca="1">IF(INDIRECT($B$1&amp;Items!O$2&amp;$B236)="",IF(H236&lt;&gt;I236,"  "&amp;I236,I236),"    "&amp;INDIRECT($B$1&amp;Items!O$2&amp;$B236))</f>
        <v xml:space="preserve">    Операционные расходы - 3-13</v>
      </c>
      <c r="S236" s="1">
        <f ca="1">SUM($U236:INDIRECT(ADDRESS(ROW(),SUMIFS($1:$1,$5:$5,MAX($5:$5)))))</f>
        <v>43173</v>
      </c>
      <c r="V236" s="1">
        <f ca="1">SUMIFS(INDIRECT($F$1&amp;$F236&amp;":"&amp;$F236),INDIRECT($F$1&amp;dbP!$D$2&amp;":"&amp;dbP!$D$2),"&gt;="&amp;V$6,INDIRECT($F$1&amp;dbP!$D$2&amp;":"&amp;dbP!$D$2),"&lt;="&amp;V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W236" s="1">
        <f ca="1">SUMIFS(INDIRECT($F$1&amp;$F236&amp;":"&amp;$F236),INDIRECT($F$1&amp;dbP!$D$2&amp;":"&amp;dbP!$D$2),"&gt;="&amp;W$6,INDIRECT($F$1&amp;dbP!$D$2&amp;":"&amp;dbP!$D$2),"&lt;="&amp;W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X236" s="1">
        <f ca="1">SUMIFS(INDIRECT($F$1&amp;$F236&amp;":"&amp;$F236),INDIRECT($F$1&amp;dbP!$D$2&amp;":"&amp;dbP!$D$2),"&gt;="&amp;X$6,INDIRECT($F$1&amp;dbP!$D$2&amp;":"&amp;dbP!$D$2),"&lt;="&amp;X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Y236" s="1">
        <f ca="1">SUMIFS(INDIRECT($F$1&amp;$F236&amp;":"&amp;$F236),INDIRECT($F$1&amp;dbP!$D$2&amp;":"&amp;dbP!$D$2),"&gt;="&amp;Y$6,INDIRECT($F$1&amp;dbP!$D$2&amp;":"&amp;dbP!$D$2),"&lt;="&amp;Y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Z236" s="1">
        <f ca="1">SUMIFS(INDIRECT($F$1&amp;$F236&amp;":"&amp;$F236),INDIRECT($F$1&amp;dbP!$D$2&amp;":"&amp;dbP!$D$2),"&gt;="&amp;Z$6,INDIRECT($F$1&amp;dbP!$D$2&amp;":"&amp;dbP!$D$2),"&lt;="&amp;Z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A236" s="1">
        <f ca="1">SUMIFS(INDIRECT($F$1&amp;$F236&amp;":"&amp;$F236),INDIRECT($F$1&amp;dbP!$D$2&amp;":"&amp;dbP!$D$2),"&gt;="&amp;AA$6,INDIRECT($F$1&amp;dbP!$D$2&amp;":"&amp;dbP!$D$2),"&lt;="&amp;AA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43173</v>
      </c>
      <c r="AB236" s="1">
        <f ca="1">SUMIFS(INDIRECT($F$1&amp;$F236&amp;":"&amp;$F236),INDIRECT($F$1&amp;dbP!$D$2&amp;":"&amp;dbP!$D$2),"&gt;="&amp;AB$6,INDIRECT($F$1&amp;dbP!$D$2&amp;":"&amp;dbP!$D$2),"&lt;="&amp;AB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C236" s="1">
        <f ca="1">SUMIFS(INDIRECT($F$1&amp;$F236&amp;":"&amp;$F236),INDIRECT($F$1&amp;dbP!$D$2&amp;":"&amp;dbP!$D$2),"&gt;="&amp;AC$6,INDIRECT($F$1&amp;dbP!$D$2&amp;":"&amp;dbP!$D$2),"&lt;="&amp;AC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D236" s="1">
        <f ca="1">SUMIFS(INDIRECT($F$1&amp;$F236&amp;":"&amp;$F236),INDIRECT($F$1&amp;dbP!$D$2&amp;":"&amp;dbP!$D$2),"&gt;="&amp;AD$6,INDIRECT($F$1&amp;dbP!$D$2&amp;":"&amp;dbP!$D$2),"&lt;="&amp;AD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E236" s="1">
        <f ca="1">SUMIFS(INDIRECT($F$1&amp;$F236&amp;":"&amp;$F236),INDIRECT($F$1&amp;dbP!$D$2&amp;":"&amp;dbP!$D$2),"&gt;="&amp;AE$6,INDIRECT($F$1&amp;dbP!$D$2&amp;":"&amp;dbP!$D$2),"&lt;="&amp;AE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F236" s="1">
        <f ca="1">SUMIFS(INDIRECT($F$1&amp;$F236&amp;":"&amp;$F236),INDIRECT($F$1&amp;dbP!$D$2&amp;":"&amp;dbP!$D$2),"&gt;="&amp;AF$6,INDIRECT($F$1&amp;dbP!$D$2&amp;":"&amp;dbP!$D$2),"&lt;="&amp;AF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G236" s="1">
        <f ca="1">SUMIFS(INDIRECT($F$1&amp;$F236&amp;":"&amp;$F236),INDIRECT($F$1&amp;dbP!$D$2&amp;":"&amp;dbP!$D$2),"&gt;="&amp;AG$6,INDIRECT($F$1&amp;dbP!$D$2&amp;":"&amp;dbP!$D$2),"&lt;="&amp;AG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H236" s="1">
        <f ca="1">SUMIFS(INDIRECT($F$1&amp;$F236&amp;":"&amp;$F236),INDIRECT($F$1&amp;dbP!$D$2&amp;":"&amp;dbP!$D$2),"&gt;="&amp;AH$6,INDIRECT($F$1&amp;dbP!$D$2&amp;":"&amp;dbP!$D$2),"&lt;="&amp;AH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I236" s="1">
        <f ca="1">SUMIFS(INDIRECT($F$1&amp;$F236&amp;":"&amp;$F236),INDIRECT($F$1&amp;dbP!$D$2&amp;":"&amp;dbP!$D$2),"&gt;="&amp;AI$6,INDIRECT($F$1&amp;dbP!$D$2&amp;":"&amp;dbP!$D$2),"&lt;="&amp;AI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J236" s="1">
        <f ca="1">SUMIFS(INDIRECT($F$1&amp;$F236&amp;":"&amp;$F236),INDIRECT($F$1&amp;dbP!$D$2&amp;":"&amp;dbP!$D$2),"&gt;="&amp;AJ$6,INDIRECT($F$1&amp;dbP!$D$2&amp;":"&amp;dbP!$D$2),"&lt;="&amp;AJ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K236" s="1">
        <f ca="1">SUMIFS(INDIRECT($F$1&amp;$F236&amp;":"&amp;$F236),INDIRECT($F$1&amp;dbP!$D$2&amp;":"&amp;dbP!$D$2),"&gt;="&amp;AK$6,INDIRECT($F$1&amp;dbP!$D$2&amp;":"&amp;dbP!$D$2),"&lt;="&amp;AK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L236" s="1">
        <f ca="1">SUMIFS(INDIRECT($F$1&amp;$F236&amp;":"&amp;$F236),INDIRECT($F$1&amp;dbP!$D$2&amp;":"&amp;dbP!$D$2),"&gt;="&amp;AL$6,INDIRECT($F$1&amp;dbP!$D$2&amp;":"&amp;dbP!$D$2),"&lt;="&amp;AL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M236" s="1">
        <f ca="1">SUMIFS(INDIRECT($F$1&amp;$F236&amp;":"&amp;$F236),INDIRECT($F$1&amp;dbP!$D$2&amp;":"&amp;dbP!$D$2),"&gt;="&amp;AM$6,INDIRECT($F$1&amp;dbP!$D$2&amp;":"&amp;dbP!$D$2),"&lt;="&amp;AM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N236" s="1">
        <f ca="1">SUMIFS(INDIRECT($F$1&amp;$F236&amp;":"&amp;$F236),INDIRECT($F$1&amp;dbP!$D$2&amp;":"&amp;dbP!$D$2),"&gt;="&amp;AN$6,INDIRECT($F$1&amp;dbP!$D$2&amp;":"&amp;dbP!$D$2),"&lt;="&amp;AN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O236" s="1">
        <f ca="1">SUMIFS(INDIRECT($F$1&amp;$F236&amp;":"&amp;$F236),INDIRECT($F$1&amp;dbP!$D$2&amp;":"&amp;dbP!$D$2),"&gt;="&amp;AO$6,INDIRECT($F$1&amp;dbP!$D$2&amp;":"&amp;dbP!$D$2),"&lt;="&amp;AO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P236" s="1">
        <f ca="1">SUMIFS(INDIRECT($F$1&amp;$F236&amp;":"&amp;$F236),INDIRECT($F$1&amp;dbP!$D$2&amp;":"&amp;dbP!$D$2),"&gt;="&amp;AP$6,INDIRECT($F$1&amp;dbP!$D$2&amp;":"&amp;dbP!$D$2),"&lt;="&amp;AP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Q236" s="1">
        <f ca="1">SUMIFS(INDIRECT($F$1&amp;$F236&amp;":"&amp;$F236),INDIRECT($F$1&amp;dbP!$D$2&amp;":"&amp;dbP!$D$2),"&gt;="&amp;AQ$6,INDIRECT($F$1&amp;dbP!$D$2&amp;":"&amp;dbP!$D$2),"&lt;="&amp;AQ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R236" s="1">
        <f ca="1">SUMIFS(INDIRECT($F$1&amp;$F236&amp;":"&amp;$F236),INDIRECT($F$1&amp;dbP!$D$2&amp;":"&amp;dbP!$D$2),"&gt;="&amp;AR$6,INDIRECT($F$1&amp;dbP!$D$2&amp;":"&amp;dbP!$D$2),"&lt;="&amp;AR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S236" s="1">
        <f ca="1">SUMIFS(INDIRECT($F$1&amp;$F236&amp;":"&amp;$F236),INDIRECT($F$1&amp;dbP!$D$2&amp;":"&amp;dbP!$D$2),"&gt;="&amp;AS$6,INDIRECT($F$1&amp;dbP!$D$2&amp;":"&amp;dbP!$D$2),"&lt;="&amp;AS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T236" s="1">
        <f ca="1">SUMIFS(INDIRECT($F$1&amp;$F236&amp;":"&amp;$F236),INDIRECT($F$1&amp;dbP!$D$2&amp;":"&amp;dbP!$D$2),"&gt;="&amp;AT$6,INDIRECT($F$1&amp;dbP!$D$2&amp;":"&amp;dbP!$D$2),"&lt;="&amp;AT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U236" s="1">
        <f ca="1">SUMIFS(INDIRECT($F$1&amp;$F236&amp;":"&amp;$F236),INDIRECT($F$1&amp;dbP!$D$2&amp;":"&amp;dbP!$D$2),"&gt;="&amp;AU$6,INDIRECT($F$1&amp;dbP!$D$2&amp;":"&amp;dbP!$D$2),"&lt;="&amp;AU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V236" s="1">
        <f ca="1">SUMIFS(INDIRECT($F$1&amp;$F236&amp;":"&amp;$F236),INDIRECT($F$1&amp;dbP!$D$2&amp;":"&amp;dbP!$D$2),"&gt;="&amp;AV$6,INDIRECT($F$1&amp;dbP!$D$2&amp;":"&amp;dbP!$D$2),"&lt;="&amp;AV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W236" s="1">
        <f ca="1">SUMIFS(INDIRECT($F$1&amp;$F236&amp;":"&amp;$F236),INDIRECT($F$1&amp;dbP!$D$2&amp;":"&amp;dbP!$D$2),"&gt;="&amp;AW$6,INDIRECT($F$1&amp;dbP!$D$2&amp;":"&amp;dbP!$D$2),"&lt;="&amp;AW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X236" s="1">
        <f ca="1">SUMIFS(INDIRECT($F$1&amp;$F236&amp;":"&amp;$F236),INDIRECT($F$1&amp;dbP!$D$2&amp;":"&amp;dbP!$D$2),"&gt;="&amp;AX$6,INDIRECT($F$1&amp;dbP!$D$2&amp;":"&amp;dbP!$D$2),"&lt;="&amp;AX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Y236" s="1">
        <f ca="1">SUMIFS(INDIRECT($F$1&amp;$F236&amp;":"&amp;$F236),INDIRECT($F$1&amp;dbP!$D$2&amp;":"&amp;dbP!$D$2),"&gt;="&amp;AY$6,INDIRECT($F$1&amp;dbP!$D$2&amp;":"&amp;dbP!$D$2),"&lt;="&amp;AY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Z236" s="1">
        <f ca="1">SUMIFS(INDIRECT($F$1&amp;$F236&amp;":"&amp;$F236),INDIRECT($F$1&amp;dbP!$D$2&amp;":"&amp;dbP!$D$2),"&gt;="&amp;AZ$6,INDIRECT($F$1&amp;dbP!$D$2&amp;":"&amp;dbP!$D$2),"&lt;="&amp;AZ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BA236" s="1">
        <f ca="1">SUMIFS(INDIRECT($F$1&amp;$F236&amp;":"&amp;$F236),INDIRECT($F$1&amp;dbP!$D$2&amp;":"&amp;dbP!$D$2),"&gt;="&amp;BA$6,INDIRECT($F$1&amp;dbP!$D$2&amp;":"&amp;dbP!$D$2),"&lt;="&amp;BA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BB236" s="1">
        <f ca="1">SUMIFS(INDIRECT($F$1&amp;$F236&amp;":"&amp;$F236),INDIRECT($F$1&amp;dbP!$D$2&amp;":"&amp;dbP!$D$2),"&gt;="&amp;BB$6,INDIRECT($F$1&amp;dbP!$D$2&amp;":"&amp;dbP!$D$2),"&lt;="&amp;BB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BC236" s="1">
        <f ca="1">SUMIFS(INDIRECT($F$1&amp;$F236&amp;":"&amp;$F236),INDIRECT($F$1&amp;dbP!$D$2&amp;":"&amp;dbP!$D$2),"&gt;="&amp;BC$6,INDIRECT($F$1&amp;dbP!$D$2&amp;":"&amp;dbP!$D$2),"&lt;="&amp;BC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BD236" s="1">
        <f ca="1">SUMIFS(INDIRECT($F$1&amp;$F236&amp;":"&amp;$F236),INDIRECT($F$1&amp;dbP!$D$2&amp;":"&amp;dbP!$D$2),"&gt;="&amp;BD$6,INDIRECT($F$1&amp;dbP!$D$2&amp;":"&amp;dbP!$D$2),"&lt;="&amp;BD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BE236" s="1">
        <f ca="1">SUMIFS(INDIRECT($F$1&amp;$F236&amp;":"&amp;$F236),INDIRECT($F$1&amp;dbP!$D$2&amp;":"&amp;dbP!$D$2),"&gt;="&amp;BE$6,INDIRECT($F$1&amp;dbP!$D$2&amp;":"&amp;dbP!$D$2),"&lt;="&amp;BE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</row>
    <row r="237" spans="2:57" x14ac:dyDescent="0.3">
      <c r="B237" s="1">
        <f>MAX(B$120:B236)+1</f>
        <v>120</v>
      </c>
      <c r="D237" s="1" t="str">
        <f ca="1">INDIRECT($B$1&amp;Items!T$2&amp;$B237)</f>
        <v>CF(-)</v>
      </c>
      <c r="F237" s="1" t="str">
        <f ca="1">INDIRECT($B$1&amp;Items!P$2&amp;$B237)</f>
        <v>AA</v>
      </c>
      <c r="H237" s="13" t="str">
        <f ca="1">INDIRECT($B$1&amp;Items!M$2&amp;$B237)</f>
        <v>Оплата операционных расходов</v>
      </c>
      <c r="I237" s="13" t="str">
        <f ca="1">IF(INDIRECT($B$1&amp;Items!N$2&amp;$B237)="",H237,INDIRECT($B$1&amp;Items!N$2&amp;$B237))</f>
        <v>Оплата операционных расходов - блок-3</v>
      </c>
      <c r="J237" s="1" t="str">
        <f ca="1">IF(INDIRECT($B$1&amp;Items!O$2&amp;$B237)="",IF(H237&lt;&gt;I237,"  "&amp;I237,I237),"    "&amp;INDIRECT($B$1&amp;Items!O$2&amp;$B237))</f>
        <v xml:space="preserve">    Операционные расходы - 3-14</v>
      </c>
      <c r="S237" s="1">
        <f ca="1">SUM($U237:INDIRECT(ADDRESS(ROW(),SUMIFS($1:$1,$5:$5,MAX($5:$5)))))</f>
        <v>0</v>
      </c>
      <c r="V237" s="1">
        <f ca="1">SUMIFS(INDIRECT($F$1&amp;$F237&amp;":"&amp;$F237),INDIRECT($F$1&amp;dbP!$D$2&amp;":"&amp;dbP!$D$2),"&gt;="&amp;V$6,INDIRECT($F$1&amp;dbP!$D$2&amp;":"&amp;dbP!$D$2),"&lt;="&amp;V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W237" s="1">
        <f ca="1">SUMIFS(INDIRECT($F$1&amp;$F237&amp;":"&amp;$F237),INDIRECT($F$1&amp;dbP!$D$2&amp;":"&amp;dbP!$D$2),"&gt;="&amp;W$6,INDIRECT($F$1&amp;dbP!$D$2&amp;":"&amp;dbP!$D$2),"&lt;="&amp;W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X237" s="1">
        <f ca="1">SUMIFS(INDIRECT($F$1&amp;$F237&amp;":"&amp;$F237),INDIRECT($F$1&amp;dbP!$D$2&amp;":"&amp;dbP!$D$2),"&gt;="&amp;X$6,INDIRECT($F$1&amp;dbP!$D$2&amp;":"&amp;dbP!$D$2),"&lt;="&amp;X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Y237" s="1">
        <f ca="1">SUMIFS(INDIRECT($F$1&amp;$F237&amp;":"&amp;$F237),INDIRECT($F$1&amp;dbP!$D$2&amp;":"&amp;dbP!$D$2),"&gt;="&amp;Y$6,INDIRECT($F$1&amp;dbP!$D$2&amp;":"&amp;dbP!$D$2),"&lt;="&amp;Y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Z237" s="1">
        <f ca="1">SUMIFS(INDIRECT($F$1&amp;$F237&amp;":"&amp;$F237),INDIRECT($F$1&amp;dbP!$D$2&amp;":"&amp;dbP!$D$2),"&gt;="&amp;Z$6,INDIRECT($F$1&amp;dbP!$D$2&amp;":"&amp;dbP!$D$2),"&lt;="&amp;Z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A237" s="1">
        <f ca="1">SUMIFS(INDIRECT($F$1&amp;$F237&amp;":"&amp;$F237),INDIRECT($F$1&amp;dbP!$D$2&amp;":"&amp;dbP!$D$2),"&gt;="&amp;AA$6,INDIRECT($F$1&amp;dbP!$D$2&amp;":"&amp;dbP!$D$2),"&lt;="&amp;AA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B237" s="1">
        <f ca="1">SUMIFS(INDIRECT($F$1&amp;$F237&amp;":"&amp;$F237),INDIRECT($F$1&amp;dbP!$D$2&amp;":"&amp;dbP!$D$2),"&gt;="&amp;AB$6,INDIRECT($F$1&amp;dbP!$D$2&amp;":"&amp;dbP!$D$2),"&lt;="&amp;AB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C237" s="1">
        <f ca="1">SUMIFS(INDIRECT($F$1&amp;$F237&amp;":"&amp;$F237),INDIRECT($F$1&amp;dbP!$D$2&amp;":"&amp;dbP!$D$2),"&gt;="&amp;AC$6,INDIRECT($F$1&amp;dbP!$D$2&amp;":"&amp;dbP!$D$2),"&lt;="&amp;AC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D237" s="1">
        <f ca="1">SUMIFS(INDIRECT($F$1&amp;$F237&amp;":"&amp;$F237),INDIRECT($F$1&amp;dbP!$D$2&amp;":"&amp;dbP!$D$2),"&gt;="&amp;AD$6,INDIRECT($F$1&amp;dbP!$D$2&amp;":"&amp;dbP!$D$2),"&lt;="&amp;AD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E237" s="1">
        <f ca="1">SUMIFS(INDIRECT($F$1&amp;$F237&amp;":"&amp;$F237),INDIRECT($F$1&amp;dbP!$D$2&amp;":"&amp;dbP!$D$2),"&gt;="&amp;AE$6,INDIRECT($F$1&amp;dbP!$D$2&amp;":"&amp;dbP!$D$2),"&lt;="&amp;AE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F237" s="1">
        <f ca="1">SUMIFS(INDIRECT($F$1&amp;$F237&amp;":"&amp;$F237),INDIRECT($F$1&amp;dbP!$D$2&amp;":"&amp;dbP!$D$2),"&gt;="&amp;AF$6,INDIRECT($F$1&amp;dbP!$D$2&amp;":"&amp;dbP!$D$2),"&lt;="&amp;AF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G237" s="1">
        <f ca="1">SUMIFS(INDIRECT($F$1&amp;$F237&amp;":"&amp;$F237),INDIRECT($F$1&amp;dbP!$D$2&amp;":"&amp;dbP!$D$2),"&gt;="&amp;AG$6,INDIRECT($F$1&amp;dbP!$D$2&amp;":"&amp;dbP!$D$2),"&lt;="&amp;AG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H237" s="1">
        <f ca="1">SUMIFS(INDIRECT($F$1&amp;$F237&amp;":"&amp;$F237),INDIRECT($F$1&amp;dbP!$D$2&amp;":"&amp;dbP!$D$2),"&gt;="&amp;AH$6,INDIRECT($F$1&amp;dbP!$D$2&amp;":"&amp;dbP!$D$2),"&lt;="&amp;AH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I237" s="1">
        <f ca="1">SUMIFS(INDIRECT($F$1&amp;$F237&amp;":"&amp;$F237),INDIRECT($F$1&amp;dbP!$D$2&amp;":"&amp;dbP!$D$2),"&gt;="&amp;AI$6,INDIRECT($F$1&amp;dbP!$D$2&amp;":"&amp;dbP!$D$2),"&lt;="&amp;AI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J237" s="1">
        <f ca="1">SUMIFS(INDIRECT($F$1&amp;$F237&amp;":"&amp;$F237),INDIRECT($F$1&amp;dbP!$D$2&amp;":"&amp;dbP!$D$2),"&gt;="&amp;AJ$6,INDIRECT($F$1&amp;dbP!$D$2&amp;":"&amp;dbP!$D$2),"&lt;="&amp;AJ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K237" s="1">
        <f ca="1">SUMIFS(INDIRECT($F$1&amp;$F237&amp;":"&amp;$F237),INDIRECT($F$1&amp;dbP!$D$2&amp;":"&amp;dbP!$D$2),"&gt;="&amp;AK$6,INDIRECT($F$1&amp;dbP!$D$2&amp;":"&amp;dbP!$D$2),"&lt;="&amp;AK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L237" s="1">
        <f ca="1">SUMIFS(INDIRECT($F$1&amp;$F237&amp;":"&amp;$F237),INDIRECT($F$1&amp;dbP!$D$2&amp;":"&amp;dbP!$D$2),"&gt;="&amp;AL$6,INDIRECT($F$1&amp;dbP!$D$2&amp;":"&amp;dbP!$D$2),"&lt;="&amp;AL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M237" s="1">
        <f ca="1">SUMIFS(INDIRECT($F$1&amp;$F237&amp;":"&amp;$F237),INDIRECT($F$1&amp;dbP!$D$2&amp;":"&amp;dbP!$D$2),"&gt;="&amp;AM$6,INDIRECT($F$1&amp;dbP!$D$2&amp;":"&amp;dbP!$D$2),"&lt;="&amp;AM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N237" s="1">
        <f ca="1">SUMIFS(INDIRECT($F$1&amp;$F237&amp;":"&amp;$F237),INDIRECT($F$1&amp;dbP!$D$2&amp;":"&amp;dbP!$D$2),"&gt;="&amp;AN$6,INDIRECT($F$1&amp;dbP!$D$2&amp;":"&amp;dbP!$D$2),"&lt;="&amp;AN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O237" s="1">
        <f ca="1">SUMIFS(INDIRECT($F$1&amp;$F237&amp;":"&amp;$F237),INDIRECT($F$1&amp;dbP!$D$2&amp;":"&amp;dbP!$D$2),"&gt;="&amp;AO$6,INDIRECT($F$1&amp;dbP!$D$2&amp;":"&amp;dbP!$D$2),"&lt;="&amp;AO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P237" s="1">
        <f ca="1">SUMIFS(INDIRECT($F$1&amp;$F237&amp;":"&amp;$F237),INDIRECT($F$1&amp;dbP!$D$2&amp;":"&amp;dbP!$D$2),"&gt;="&amp;AP$6,INDIRECT($F$1&amp;dbP!$D$2&amp;":"&amp;dbP!$D$2),"&lt;="&amp;AP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Q237" s="1">
        <f ca="1">SUMIFS(INDIRECT($F$1&amp;$F237&amp;":"&amp;$F237),INDIRECT($F$1&amp;dbP!$D$2&amp;":"&amp;dbP!$D$2),"&gt;="&amp;AQ$6,INDIRECT($F$1&amp;dbP!$D$2&amp;":"&amp;dbP!$D$2),"&lt;="&amp;AQ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R237" s="1">
        <f ca="1">SUMIFS(INDIRECT($F$1&amp;$F237&amp;":"&amp;$F237),INDIRECT($F$1&amp;dbP!$D$2&amp;":"&amp;dbP!$D$2),"&gt;="&amp;AR$6,INDIRECT($F$1&amp;dbP!$D$2&amp;":"&amp;dbP!$D$2),"&lt;="&amp;AR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S237" s="1">
        <f ca="1">SUMIFS(INDIRECT($F$1&amp;$F237&amp;":"&amp;$F237),INDIRECT($F$1&amp;dbP!$D$2&amp;":"&amp;dbP!$D$2),"&gt;="&amp;AS$6,INDIRECT($F$1&amp;dbP!$D$2&amp;":"&amp;dbP!$D$2),"&lt;="&amp;AS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T237" s="1">
        <f ca="1">SUMIFS(INDIRECT($F$1&amp;$F237&amp;":"&amp;$F237),INDIRECT($F$1&amp;dbP!$D$2&amp;":"&amp;dbP!$D$2),"&gt;="&amp;AT$6,INDIRECT($F$1&amp;dbP!$D$2&amp;":"&amp;dbP!$D$2),"&lt;="&amp;AT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U237" s="1">
        <f ca="1">SUMIFS(INDIRECT($F$1&amp;$F237&amp;":"&amp;$F237),INDIRECT($F$1&amp;dbP!$D$2&amp;":"&amp;dbP!$D$2),"&gt;="&amp;AU$6,INDIRECT($F$1&amp;dbP!$D$2&amp;":"&amp;dbP!$D$2),"&lt;="&amp;AU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V237" s="1">
        <f ca="1">SUMIFS(INDIRECT($F$1&amp;$F237&amp;":"&amp;$F237),INDIRECT($F$1&amp;dbP!$D$2&amp;":"&amp;dbP!$D$2),"&gt;="&amp;AV$6,INDIRECT($F$1&amp;dbP!$D$2&amp;":"&amp;dbP!$D$2),"&lt;="&amp;AV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W237" s="1">
        <f ca="1">SUMIFS(INDIRECT($F$1&amp;$F237&amp;":"&amp;$F237),INDIRECT($F$1&amp;dbP!$D$2&amp;":"&amp;dbP!$D$2),"&gt;="&amp;AW$6,INDIRECT($F$1&amp;dbP!$D$2&amp;":"&amp;dbP!$D$2),"&lt;="&amp;AW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X237" s="1">
        <f ca="1">SUMIFS(INDIRECT($F$1&amp;$F237&amp;":"&amp;$F237),INDIRECT($F$1&amp;dbP!$D$2&amp;":"&amp;dbP!$D$2),"&gt;="&amp;AX$6,INDIRECT($F$1&amp;dbP!$D$2&amp;":"&amp;dbP!$D$2),"&lt;="&amp;AX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Y237" s="1">
        <f ca="1">SUMIFS(INDIRECT($F$1&amp;$F237&amp;":"&amp;$F237),INDIRECT($F$1&amp;dbP!$D$2&amp;":"&amp;dbP!$D$2),"&gt;="&amp;AY$6,INDIRECT($F$1&amp;dbP!$D$2&amp;":"&amp;dbP!$D$2),"&lt;="&amp;AY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Z237" s="1">
        <f ca="1">SUMIFS(INDIRECT($F$1&amp;$F237&amp;":"&amp;$F237),INDIRECT($F$1&amp;dbP!$D$2&amp;":"&amp;dbP!$D$2),"&gt;="&amp;AZ$6,INDIRECT($F$1&amp;dbP!$D$2&amp;":"&amp;dbP!$D$2),"&lt;="&amp;AZ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BA237" s="1">
        <f ca="1">SUMIFS(INDIRECT($F$1&amp;$F237&amp;":"&amp;$F237),INDIRECT($F$1&amp;dbP!$D$2&amp;":"&amp;dbP!$D$2),"&gt;="&amp;BA$6,INDIRECT($F$1&amp;dbP!$D$2&amp;":"&amp;dbP!$D$2),"&lt;="&amp;BA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BB237" s="1">
        <f ca="1">SUMIFS(INDIRECT($F$1&amp;$F237&amp;":"&amp;$F237),INDIRECT($F$1&amp;dbP!$D$2&amp;":"&amp;dbP!$D$2),"&gt;="&amp;BB$6,INDIRECT($F$1&amp;dbP!$D$2&amp;":"&amp;dbP!$D$2),"&lt;="&amp;BB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BC237" s="1">
        <f ca="1">SUMIFS(INDIRECT($F$1&amp;$F237&amp;":"&amp;$F237),INDIRECT($F$1&amp;dbP!$D$2&amp;":"&amp;dbP!$D$2),"&gt;="&amp;BC$6,INDIRECT($F$1&amp;dbP!$D$2&amp;":"&amp;dbP!$D$2),"&lt;="&amp;BC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BD237" s="1">
        <f ca="1">SUMIFS(INDIRECT($F$1&amp;$F237&amp;":"&amp;$F237),INDIRECT($F$1&amp;dbP!$D$2&amp;":"&amp;dbP!$D$2),"&gt;="&amp;BD$6,INDIRECT($F$1&amp;dbP!$D$2&amp;":"&amp;dbP!$D$2),"&lt;="&amp;BD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BE237" s="1">
        <f ca="1">SUMIFS(INDIRECT($F$1&amp;$F237&amp;":"&amp;$F237),INDIRECT($F$1&amp;dbP!$D$2&amp;":"&amp;dbP!$D$2),"&gt;="&amp;BE$6,INDIRECT($F$1&amp;dbP!$D$2&amp;":"&amp;dbP!$D$2),"&lt;="&amp;BE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</row>
    <row r="238" spans="2:57" x14ac:dyDescent="0.3">
      <c r="B238" s="1">
        <f>MAX(B$120:B237)+1</f>
        <v>121</v>
      </c>
      <c r="D238" s="1" t="str">
        <f ca="1">INDIRECT($B$1&amp;Items!T$2&amp;$B238)</f>
        <v>CF(-)</v>
      </c>
      <c r="F238" s="1" t="str">
        <f ca="1">INDIRECT($B$1&amp;Items!P$2&amp;$B238)</f>
        <v>AA</v>
      </c>
      <c r="H238" s="13" t="str">
        <f ca="1">INDIRECT($B$1&amp;Items!M$2&amp;$B238)</f>
        <v>Оплата операционных расходов</v>
      </c>
      <c r="I238" s="13" t="str">
        <f ca="1">IF(INDIRECT($B$1&amp;Items!N$2&amp;$B238)="",H238,INDIRECT($B$1&amp;Items!N$2&amp;$B238))</f>
        <v>Оплата операционных расходов - блок-3</v>
      </c>
      <c r="J238" s="1" t="str">
        <f ca="1">IF(INDIRECT($B$1&amp;Items!O$2&amp;$B238)="",IF(H238&lt;&gt;I238,"  "&amp;I238,I238),"    "&amp;INDIRECT($B$1&amp;Items!O$2&amp;$B238))</f>
        <v xml:space="preserve">    Операционные расходы - 3-15</v>
      </c>
      <c r="S238" s="1">
        <f ca="1">SUM($U238:INDIRECT(ADDRESS(ROW(),SUMIFS($1:$1,$5:$5,MAX($5:$5)))))</f>
        <v>0</v>
      </c>
      <c r="V238" s="1">
        <f ca="1">SUMIFS(INDIRECT($F$1&amp;$F238&amp;":"&amp;$F238),INDIRECT($F$1&amp;dbP!$D$2&amp;":"&amp;dbP!$D$2),"&gt;="&amp;V$6,INDIRECT($F$1&amp;dbP!$D$2&amp;":"&amp;dbP!$D$2),"&lt;="&amp;V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W238" s="1">
        <f ca="1">SUMIFS(INDIRECT($F$1&amp;$F238&amp;":"&amp;$F238),INDIRECT($F$1&amp;dbP!$D$2&amp;":"&amp;dbP!$D$2),"&gt;="&amp;W$6,INDIRECT($F$1&amp;dbP!$D$2&amp;":"&amp;dbP!$D$2),"&lt;="&amp;W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X238" s="1">
        <f ca="1">SUMIFS(INDIRECT($F$1&amp;$F238&amp;":"&amp;$F238),INDIRECT($F$1&amp;dbP!$D$2&amp;":"&amp;dbP!$D$2),"&gt;="&amp;X$6,INDIRECT($F$1&amp;dbP!$D$2&amp;":"&amp;dbP!$D$2),"&lt;="&amp;X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Y238" s="1">
        <f ca="1">SUMIFS(INDIRECT($F$1&amp;$F238&amp;":"&amp;$F238),INDIRECT($F$1&amp;dbP!$D$2&amp;":"&amp;dbP!$D$2),"&gt;="&amp;Y$6,INDIRECT($F$1&amp;dbP!$D$2&amp;":"&amp;dbP!$D$2),"&lt;="&amp;Y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Z238" s="1">
        <f ca="1">SUMIFS(INDIRECT($F$1&amp;$F238&amp;":"&amp;$F238),INDIRECT($F$1&amp;dbP!$D$2&amp;":"&amp;dbP!$D$2),"&gt;="&amp;Z$6,INDIRECT($F$1&amp;dbP!$D$2&amp;":"&amp;dbP!$D$2),"&lt;="&amp;Z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A238" s="1">
        <f ca="1">SUMIFS(INDIRECT($F$1&amp;$F238&amp;":"&amp;$F238),INDIRECT($F$1&amp;dbP!$D$2&amp;":"&amp;dbP!$D$2),"&gt;="&amp;AA$6,INDIRECT($F$1&amp;dbP!$D$2&amp;":"&amp;dbP!$D$2),"&lt;="&amp;AA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B238" s="1">
        <f ca="1">SUMIFS(INDIRECT($F$1&amp;$F238&amp;":"&amp;$F238),INDIRECT($F$1&amp;dbP!$D$2&amp;":"&amp;dbP!$D$2),"&gt;="&amp;AB$6,INDIRECT($F$1&amp;dbP!$D$2&amp;":"&amp;dbP!$D$2),"&lt;="&amp;AB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C238" s="1">
        <f ca="1">SUMIFS(INDIRECT($F$1&amp;$F238&amp;":"&amp;$F238),INDIRECT($F$1&amp;dbP!$D$2&amp;":"&amp;dbP!$D$2),"&gt;="&amp;AC$6,INDIRECT($F$1&amp;dbP!$D$2&amp;":"&amp;dbP!$D$2),"&lt;="&amp;AC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D238" s="1">
        <f ca="1">SUMIFS(INDIRECT($F$1&amp;$F238&amp;":"&amp;$F238),INDIRECT($F$1&amp;dbP!$D$2&amp;":"&amp;dbP!$D$2),"&gt;="&amp;AD$6,INDIRECT($F$1&amp;dbP!$D$2&amp;":"&amp;dbP!$D$2),"&lt;="&amp;AD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E238" s="1">
        <f ca="1">SUMIFS(INDIRECT($F$1&amp;$F238&amp;":"&amp;$F238),INDIRECT($F$1&amp;dbP!$D$2&amp;":"&amp;dbP!$D$2),"&gt;="&amp;AE$6,INDIRECT($F$1&amp;dbP!$D$2&amp;":"&amp;dbP!$D$2),"&lt;="&amp;AE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F238" s="1">
        <f ca="1">SUMIFS(INDIRECT($F$1&amp;$F238&amp;":"&amp;$F238),INDIRECT($F$1&amp;dbP!$D$2&amp;":"&amp;dbP!$D$2),"&gt;="&amp;AF$6,INDIRECT($F$1&amp;dbP!$D$2&amp;":"&amp;dbP!$D$2),"&lt;="&amp;AF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G238" s="1">
        <f ca="1">SUMIFS(INDIRECT($F$1&amp;$F238&amp;":"&amp;$F238),INDIRECT($F$1&amp;dbP!$D$2&amp;":"&amp;dbP!$D$2),"&gt;="&amp;AG$6,INDIRECT($F$1&amp;dbP!$D$2&amp;":"&amp;dbP!$D$2),"&lt;="&amp;AG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H238" s="1">
        <f ca="1">SUMIFS(INDIRECT($F$1&amp;$F238&amp;":"&amp;$F238),INDIRECT($F$1&amp;dbP!$D$2&amp;":"&amp;dbP!$D$2),"&gt;="&amp;AH$6,INDIRECT($F$1&amp;dbP!$D$2&amp;":"&amp;dbP!$D$2),"&lt;="&amp;AH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I238" s="1">
        <f ca="1">SUMIFS(INDIRECT($F$1&amp;$F238&amp;":"&amp;$F238),INDIRECT($F$1&amp;dbP!$D$2&amp;":"&amp;dbP!$D$2),"&gt;="&amp;AI$6,INDIRECT($F$1&amp;dbP!$D$2&amp;":"&amp;dbP!$D$2),"&lt;="&amp;AI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J238" s="1">
        <f ca="1">SUMIFS(INDIRECT($F$1&amp;$F238&amp;":"&amp;$F238),INDIRECT($F$1&amp;dbP!$D$2&amp;":"&amp;dbP!$D$2),"&gt;="&amp;AJ$6,INDIRECT($F$1&amp;dbP!$D$2&amp;":"&amp;dbP!$D$2),"&lt;="&amp;AJ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K238" s="1">
        <f ca="1">SUMIFS(INDIRECT($F$1&amp;$F238&amp;":"&amp;$F238),INDIRECT($F$1&amp;dbP!$D$2&amp;":"&amp;dbP!$D$2),"&gt;="&amp;AK$6,INDIRECT($F$1&amp;dbP!$D$2&amp;":"&amp;dbP!$D$2),"&lt;="&amp;AK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L238" s="1">
        <f ca="1">SUMIFS(INDIRECT($F$1&amp;$F238&amp;":"&amp;$F238),INDIRECT($F$1&amp;dbP!$D$2&amp;":"&amp;dbP!$D$2),"&gt;="&amp;AL$6,INDIRECT($F$1&amp;dbP!$D$2&amp;":"&amp;dbP!$D$2),"&lt;="&amp;AL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M238" s="1">
        <f ca="1">SUMIFS(INDIRECT($F$1&amp;$F238&amp;":"&amp;$F238),INDIRECT($F$1&amp;dbP!$D$2&amp;":"&amp;dbP!$D$2),"&gt;="&amp;AM$6,INDIRECT($F$1&amp;dbP!$D$2&amp;":"&amp;dbP!$D$2),"&lt;="&amp;AM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N238" s="1">
        <f ca="1">SUMIFS(INDIRECT($F$1&amp;$F238&amp;":"&amp;$F238),INDIRECT($F$1&amp;dbP!$D$2&amp;":"&amp;dbP!$D$2),"&gt;="&amp;AN$6,INDIRECT($F$1&amp;dbP!$D$2&amp;":"&amp;dbP!$D$2),"&lt;="&amp;AN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O238" s="1">
        <f ca="1">SUMIFS(INDIRECT($F$1&amp;$F238&amp;":"&amp;$F238),INDIRECT($F$1&amp;dbP!$D$2&amp;":"&amp;dbP!$D$2),"&gt;="&amp;AO$6,INDIRECT($F$1&amp;dbP!$D$2&amp;":"&amp;dbP!$D$2),"&lt;="&amp;AO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P238" s="1">
        <f ca="1">SUMIFS(INDIRECT($F$1&amp;$F238&amp;":"&amp;$F238),INDIRECT($F$1&amp;dbP!$D$2&amp;":"&amp;dbP!$D$2),"&gt;="&amp;AP$6,INDIRECT($F$1&amp;dbP!$D$2&amp;":"&amp;dbP!$D$2),"&lt;="&amp;AP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Q238" s="1">
        <f ca="1">SUMIFS(INDIRECT($F$1&amp;$F238&amp;":"&amp;$F238),INDIRECT($F$1&amp;dbP!$D$2&amp;":"&amp;dbP!$D$2),"&gt;="&amp;AQ$6,INDIRECT($F$1&amp;dbP!$D$2&amp;":"&amp;dbP!$D$2),"&lt;="&amp;AQ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R238" s="1">
        <f ca="1">SUMIFS(INDIRECT($F$1&amp;$F238&amp;":"&amp;$F238),INDIRECT($F$1&amp;dbP!$D$2&amp;":"&amp;dbP!$D$2),"&gt;="&amp;AR$6,INDIRECT($F$1&amp;dbP!$D$2&amp;":"&amp;dbP!$D$2),"&lt;="&amp;AR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S238" s="1">
        <f ca="1">SUMIFS(INDIRECT($F$1&amp;$F238&amp;":"&amp;$F238),INDIRECT($F$1&amp;dbP!$D$2&amp;":"&amp;dbP!$D$2),"&gt;="&amp;AS$6,INDIRECT($F$1&amp;dbP!$D$2&amp;":"&amp;dbP!$D$2),"&lt;="&amp;AS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T238" s="1">
        <f ca="1">SUMIFS(INDIRECT($F$1&amp;$F238&amp;":"&amp;$F238),INDIRECT($F$1&amp;dbP!$D$2&amp;":"&amp;dbP!$D$2),"&gt;="&amp;AT$6,INDIRECT($F$1&amp;dbP!$D$2&amp;":"&amp;dbP!$D$2),"&lt;="&amp;AT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U238" s="1">
        <f ca="1">SUMIFS(INDIRECT($F$1&amp;$F238&amp;":"&amp;$F238),INDIRECT($F$1&amp;dbP!$D$2&amp;":"&amp;dbP!$D$2),"&gt;="&amp;AU$6,INDIRECT($F$1&amp;dbP!$D$2&amp;":"&amp;dbP!$D$2),"&lt;="&amp;AU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V238" s="1">
        <f ca="1">SUMIFS(INDIRECT($F$1&amp;$F238&amp;":"&amp;$F238),INDIRECT($F$1&amp;dbP!$D$2&amp;":"&amp;dbP!$D$2),"&gt;="&amp;AV$6,INDIRECT($F$1&amp;dbP!$D$2&amp;":"&amp;dbP!$D$2),"&lt;="&amp;AV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W238" s="1">
        <f ca="1">SUMIFS(INDIRECT($F$1&amp;$F238&amp;":"&amp;$F238),INDIRECT($F$1&amp;dbP!$D$2&amp;":"&amp;dbP!$D$2),"&gt;="&amp;AW$6,INDIRECT($F$1&amp;dbP!$D$2&amp;":"&amp;dbP!$D$2),"&lt;="&amp;AW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X238" s="1">
        <f ca="1">SUMIFS(INDIRECT($F$1&amp;$F238&amp;":"&amp;$F238),INDIRECT($F$1&amp;dbP!$D$2&amp;":"&amp;dbP!$D$2),"&gt;="&amp;AX$6,INDIRECT($F$1&amp;dbP!$D$2&amp;":"&amp;dbP!$D$2),"&lt;="&amp;AX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Y238" s="1">
        <f ca="1">SUMIFS(INDIRECT($F$1&amp;$F238&amp;":"&amp;$F238),INDIRECT($F$1&amp;dbP!$D$2&amp;":"&amp;dbP!$D$2),"&gt;="&amp;AY$6,INDIRECT($F$1&amp;dbP!$D$2&amp;":"&amp;dbP!$D$2),"&lt;="&amp;AY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Z238" s="1">
        <f ca="1">SUMIFS(INDIRECT($F$1&amp;$F238&amp;":"&amp;$F238),INDIRECT($F$1&amp;dbP!$D$2&amp;":"&amp;dbP!$D$2),"&gt;="&amp;AZ$6,INDIRECT($F$1&amp;dbP!$D$2&amp;":"&amp;dbP!$D$2),"&lt;="&amp;AZ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BA238" s="1">
        <f ca="1">SUMIFS(INDIRECT($F$1&amp;$F238&amp;":"&amp;$F238),INDIRECT($F$1&amp;dbP!$D$2&amp;":"&amp;dbP!$D$2),"&gt;="&amp;BA$6,INDIRECT($F$1&amp;dbP!$D$2&amp;":"&amp;dbP!$D$2),"&lt;="&amp;BA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BB238" s="1">
        <f ca="1">SUMIFS(INDIRECT($F$1&amp;$F238&amp;":"&amp;$F238),INDIRECT($F$1&amp;dbP!$D$2&amp;":"&amp;dbP!$D$2),"&gt;="&amp;BB$6,INDIRECT($F$1&amp;dbP!$D$2&amp;":"&amp;dbP!$D$2),"&lt;="&amp;BB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BC238" s="1">
        <f ca="1">SUMIFS(INDIRECT($F$1&amp;$F238&amp;":"&amp;$F238),INDIRECT($F$1&amp;dbP!$D$2&amp;":"&amp;dbP!$D$2),"&gt;="&amp;BC$6,INDIRECT($F$1&amp;dbP!$D$2&amp;":"&amp;dbP!$D$2),"&lt;="&amp;BC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BD238" s="1">
        <f ca="1">SUMIFS(INDIRECT($F$1&amp;$F238&amp;":"&amp;$F238),INDIRECT($F$1&amp;dbP!$D$2&amp;":"&amp;dbP!$D$2),"&gt;="&amp;BD$6,INDIRECT($F$1&amp;dbP!$D$2&amp;":"&amp;dbP!$D$2),"&lt;="&amp;BD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BE238" s="1">
        <f ca="1">SUMIFS(INDIRECT($F$1&amp;$F238&amp;":"&amp;$F238),INDIRECT($F$1&amp;dbP!$D$2&amp;":"&amp;dbP!$D$2),"&gt;="&amp;BE$6,INDIRECT($F$1&amp;dbP!$D$2&amp;":"&amp;dbP!$D$2),"&lt;="&amp;BE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</row>
    <row r="239" spans="2:57" x14ac:dyDescent="0.3">
      <c r="B239" s="1">
        <f>MAX(B$120:B238)+1</f>
        <v>122</v>
      </c>
      <c r="D239" s="1" t="str">
        <f ca="1">INDIRECT($B$1&amp;Items!T$2&amp;$B239)</f>
        <v>CF(-)</v>
      </c>
      <c r="F239" s="1" t="str">
        <f ca="1">INDIRECT($B$1&amp;Items!P$2&amp;$B239)</f>
        <v>AA</v>
      </c>
      <c r="H239" s="13" t="str">
        <f ca="1">INDIRECT($B$1&amp;Items!M$2&amp;$B239)</f>
        <v>Оплата операционных расходов</v>
      </c>
      <c r="I239" s="13" t="str">
        <f ca="1">IF(INDIRECT($B$1&amp;Items!N$2&amp;$B239)="",H239,INDIRECT($B$1&amp;Items!N$2&amp;$B239))</f>
        <v>Оплата операционных расходов - блок-3</v>
      </c>
      <c r="J239" s="1" t="str">
        <f ca="1">IF(INDIRECT($B$1&amp;Items!O$2&amp;$B239)="",IF(H239&lt;&gt;I239,"  "&amp;I239,I239),"    "&amp;INDIRECT($B$1&amp;Items!O$2&amp;$B239))</f>
        <v xml:space="preserve">    Операционные расходы - 3-16</v>
      </c>
      <c r="S239" s="1">
        <f ca="1">SUM($U239:INDIRECT(ADDRESS(ROW(),SUMIFS($1:$1,$5:$5,MAX($5:$5)))))</f>
        <v>0</v>
      </c>
      <c r="V239" s="1">
        <f ca="1">SUMIFS(INDIRECT($F$1&amp;$F239&amp;":"&amp;$F239),INDIRECT($F$1&amp;dbP!$D$2&amp;":"&amp;dbP!$D$2),"&gt;="&amp;V$6,INDIRECT($F$1&amp;dbP!$D$2&amp;":"&amp;dbP!$D$2),"&lt;="&amp;V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W239" s="1">
        <f ca="1">SUMIFS(INDIRECT($F$1&amp;$F239&amp;":"&amp;$F239),INDIRECT($F$1&amp;dbP!$D$2&amp;":"&amp;dbP!$D$2),"&gt;="&amp;W$6,INDIRECT($F$1&amp;dbP!$D$2&amp;":"&amp;dbP!$D$2),"&lt;="&amp;W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X239" s="1">
        <f ca="1">SUMIFS(INDIRECT($F$1&amp;$F239&amp;":"&amp;$F239),INDIRECT($F$1&amp;dbP!$D$2&amp;":"&amp;dbP!$D$2),"&gt;="&amp;X$6,INDIRECT($F$1&amp;dbP!$D$2&amp;":"&amp;dbP!$D$2),"&lt;="&amp;X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Y239" s="1">
        <f ca="1">SUMIFS(INDIRECT($F$1&amp;$F239&amp;":"&amp;$F239),INDIRECT($F$1&amp;dbP!$D$2&amp;":"&amp;dbP!$D$2),"&gt;="&amp;Y$6,INDIRECT($F$1&amp;dbP!$D$2&amp;":"&amp;dbP!$D$2),"&lt;="&amp;Y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Z239" s="1">
        <f ca="1">SUMIFS(INDIRECT($F$1&amp;$F239&amp;":"&amp;$F239),INDIRECT($F$1&amp;dbP!$D$2&amp;":"&amp;dbP!$D$2),"&gt;="&amp;Z$6,INDIRECT($F$1&amp;dbP!$D$2&amp;":"&amp;dbP!$D$2),"&lt;="&amp;Z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A239" s="1">
        <f ca="1">SUMIFS(INDIRECT($F$1&amp;$F239&amp;":"&amp;$F239),INDIRECT($F$1&amp;dbP!$D$2&amp;":"&amp;dbP!$D$2),"&gt;="&amp;AA$6,INDIRECT($F$1&amp;dbP!$D$2&amp;":"&amp;dbP!$D$2),"&lt;="&amp;AA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B239" s="1">
        <f ca="1">SUMIFS(INDIRECT($F$1&amp;$F239&amp;":"&amp;$F239),INDIRECT($F$1&amp;dbP!$D$2&amp;":"&amp;dbP!$D$2),"&gt;="&amp;AB$6,INDIRECT($F$1&amp;dbP!$D$2&amp;":"&amp;dbP!$D$2),"&lt;="&amp;AB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C239" s="1">
        <f ca="1">SUMIFS(INDIRECT($F$1&amp;$F239&amp;":"&amp;$F239),INDIRECT($F$1&amp;dbP!$D$2&amp;":"&amp;dbP!$D$2),"&gt;="&amp;AC$6,INDIRECT($F$1&amp;dbP!$D$2&amp;":"&amp;dbP!$D$2),"&lt;="&amp;AC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D239" s="1">
        <f ca="1">SUMIFS(INDIRECT($F$1&amp;$F239&amp;":"&amp;$F239),INDIRECT($F$1&amp;dbP!$D$2&amp;":"&amp;dbP!$D$2),"&gt;="&amp;AD$6,INDIRECT($F$1&amp;dbP!$D$2&amp;":"&amp;dbP!$D$2),"&lt;="&amp;AD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E239" s="1">
        <f ca="1">SUMIFS(INDIRECT($F$1&amp;$F239&amp;":"&amp;$F239),INDIRECT($F$1&amp;dbP!$D$2&amp;":"&amp;dbP!$D$2),"&gt;="&amp;AE$6,INDIRECT($F$1&amp;dbP!$D$2&amp;":"&amp;dbP!$D$2),"&lt;="&amp;AE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F239" s="1">
        <f ca="1">SUMIFS(INDIRECT($F$1&amp;$F239&amp;":"&amp;$F239),INDIRECT($F$1&amp;dbP!$D$2&amp;":"&amp;dbP!$D$2),"&gt;="&amp;AF$6,INDIRECT($F$1&amp;dbP!$D$2&amp;":"&amp;dbP!$D$2),"&lt;="&amp;AF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G239" s="1">
        <f ca="1">SUMIFS(INDIRECT($F$1&amp;$F239&amp;":"&amp;$F239),INDIRECT($F$1&amp;dbP!$D$2&amp;":"&amp;dbP!$D$2),"&gt;="&amp;AG$6,INDIRECT($F$1&amp;dbP!$D$2&amp;":"&amp;dbP!$D$2),"&lt;="&amp;AG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H239" s="1">
        <f ca="1">SUMIFS(INDIRECT($F$1&amp;$F239&amp;":"&amp;$F239),INDIRECT($F$1&amp;dbP!$D$2&amp;":"&amp;dbP!$D$2),"&gt;="&amp;AH$6,INDIRECT($F$1&amp;dbP!$D$2&amp;":"&amp;dbP!$D$2),"&lt;="&amp;AH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I239" s="1">
        <f ca="1">SUMIFS(INDIRECT($F$1&amp;$F239&amp;":"&amp;$F239),INDIRECT($F$1&amp;dbP!$D$2&amp;":"&amp;dbP!$D$2),"&gt;="&amp;AI$6,INDIRECT($F$1&amp;dbP!$D$2&amp;":"&amp;dbP!$D$2),"&lt;="&amp;AI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J239" s="1">
        <f ca="1">SUMIFS(INDIRECT($F$1&amp;$F239&amp;":"&amp;$F239),INDIRECT($F$1&amp;dbP!$D$2&amp;":"&amp;dbP!$D$2),"&gt;="&amp;AJ$6,INDIRECT($F$1&amp;dbP!$D$2&amp;":"&amp;dbP!$D$2),"&lt;="&amp;AJ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K239" s="1">
        <f ca="1">SUMIFS(INDIRECT($F$1&amp;$F239&amp;":"&amp;$F239),INDIRECT($F$1&amp;dbP!$D$2&amp;":"&amp;dbP!$D$2),"&gt;="&amp;AK$6,INDIRECT($F$1&amp;dbP!$D$2&amp;":"&amp;dbP!$D$2),"&lt;="&amp;AK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L239" s="1">
        <f ca="1">SUMIFS(INDIRECT($F$1&amp;$F239&amp;":"&amp;$F239),INDIRECT($F$1&amp;dbP!$D$2&amp;":"&amp;dbP!$D$2),"&gt;="&amp;AL$6,INDIRECT($F$1&amp;dbP!$D$2&amp;":"&amp;dbP!$D$2),"&lt;="&amp;AL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M239" s="1">
        <f ca="1">SUMIFS(INDIRECT($F$1&amp;$F239&amp;":"&amp;$F239),INDIRECT($F$1&amp;dbP!$D$2&amp;":"&amp;dbP!$D$2),"&gt;="&amp;AM$6,INDIRECT($F$1&amp;dbP!$D$2&amp;":"&amp;dbP!$D$2),"&lt;="&amp;AM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N239" s="1">
        <f ca="1">SUMIFS(INDIRECT($F$1&amp;$F239&amp;":"&amp;$F239),INDIRECT($F$1&amp;dbP!$D$2&amp;":"&amp;dbP!$D$2),"&gt;="&amp;AN$6,INDIRECT($F$1&amp;dbP!$D$2&amp;":"&amp;dbP!$D$2),"&lt;="&amp;AN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O239" s="1">
        <f ca="1">SUMIFS(INDIRECT($F$1&amp;$F239&amp;":"&amp;$F239),INDIRECT($F$1&amp;dbP!$D$2&amp;":"&amp;dbP!$D$2),"&gt;="&amp;AO$6,INDIRECT($F$1&amp;dbP!$D$2&amp;":"&amp;dbP!$D$2),"&lt;="&amp;AO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P239" s="1">
        <f ca="1">SUMIFS(INDIRECT($F$1&amp;$F239&amp;":"&amp;$F239),INDIRECT($F$1&amp;dbP!$D$2&amp;":"&amp;dbP!$D$2),"&gt;="&amp;AP$6,INDIRECT($F$1&amp;dbP!$D$2&amp;":"&amp;dbP!$D$2),"&lt;="&amp;AP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Q239" s="1">
        <f ca="1">SUMIFS(INDIRECT($F$1&amp;$F239&amp;":"&amp;$F239),INDIRECT($F$1&amp;dbP!$D$2&amp;":"&amp;dbP!$D$2),"&gt;="&amp;AQ$6,INDIRECT($F$1&amp;dbP!$D$2&amp;":"&amp;dbP!$D$2),"&lt;="&amp;AQ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R239" s="1">
        <f ca="1">SUMIFS(INDIRECT($F$1&amp;$F239&amp;":"&amp;$F239),INDIRECT($F$1&amp;dbP!$D$2&amp;":"&amp;dbP!$D$2),"&gt;="&amp;AR$6,INDIRECT($F$1&amp;dbP!$D$2&amp;":"&amp;dbP!$D$2),"&lt;="&amp;AR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S239" s="1">
        <f ca="1">SUMIFS(INDIRECT($F$1&amp;$F239&amp;":"&amp;$F239),INDIRECT($F$1&amp;dbP!$D$2&amp;":"&amp;dbP!$D$2),"&gt;="&amp;AS$6,INDIRECT($F$1&amp;dbP!$D$2&amp;":"&amp;dbP!$D$2),"&lt;="&amp;AS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T239" s="1">
        <f ca="1">SUMIFS(INDIRECT($F$1&amp;$F239&amp;":"&amp;$F239),INDIRECT($F$1&amp;dbP!$D$2&amp;":"&amp;dbP!$D$2),"&gt;="&amp;AT$6,INDIRECT($F$1&amp;dbP!$D$2&amp;":"&amp;dbP!$D$2),"&lt;="&amp;AT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U239" s="1">
        <f ca="1">SUMIFS(INDIRECT($F$1&amp;$F239&amp;":"&amp;$F239),INDIRECT($F$1&amp;dbP!$D$2&amp;":"&amp;dbP!$D$2),"&gt;="&amp;AU$6,INDIRECT($F$1&amp;dbP!$D$2&amp;":"&amp;dbP!$D$2),"&lt;="&amp;AU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V239" s="1">
        <f ca="1">SUMIFS(INDIRECT($F$1&amp;$F239&amp;":"&amp;$F239),INDIRECT($F$1&amp;dbP!$D$2&amp;":"&amp;dbP!$D$2),"&gt;="&amp;AV$6,INDIRECT($F$1&amp;dbP!$D$2&amp;":"&amp;dbP!$D$2),"&lt;="&amp;AV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W239" s="1">
        <f ca="1">SUMIFS(INDIRECT($F$1&amp;$F239&amp;":"&amp;$F239),INDIRECT($F$1&amp;dbP!$D$2&amp;":"&amp;dbP!$D$2),"&gt;="&amp;AW$6,INDIRECT($F$1&amp;dbP!$D$2&amp;":"&amp;dbP!$D$2),"&lt;="&amp;AW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X239" s="1">
        <f ca="1">SUMIFS(INDIRECT($F$1&amp;$F239&amp;":"&amp;$F239),INDIRECT($F$1&amp;dbP!$D$2&amp;":"&amp;dbP!$D$2),"&gt;="&amp;AX$6,INDIRECT($F$1&amp;dbP!$D$2&amp;":"&amp;dbP!$D$2),"&lt;="&amp;AX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Y239" s="1">
        <f ca="1">SUMIFS(INDIRECT($F$1&amp;$F239&amp;":"&amp;$F239),INDIRECT($F$1&amp;dbP!$D$2&amp;":"&amp;dbP!$D$2),"&gt;="&amp;AY$6,INDIRECT($F$1&amp;dbP!$D$2&amp;":"&amp;dbP!$D$2),"&lt;="&amp;AY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Z239" s="1">
        <f ca="1">SUMIFS(INDIRECT($F$1&amp;$F239&amp;":"&amp;$F239),INDIRECT($F$1&amp;dbP!$D$2&amp;":"&amp;dbP!$D$2),"&gt;="&amp;AZ$6,INDIRECT($F$1&amp;dbP!$D$2&amp;":"&amp;dbP!$D$2),"&lt;="&amp;AZ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BA239" s="1">
        <f ca="1">SUMIFS(INDIRECT($F$1&amp;$F239&amp;":"&amp;$F239),INDIRECT($F$1&amp;dbP!$D$2&amp;":"&amp;dbP!$D$2),"&gt;="&amp;BA$6,INDIRECT($F$1&amp;dbP!$D$2&amp;":"&amp;dbP!$D$2),"&lt;="&amp;BA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BB239" s="1">
        <f ca="1">SUMIFS(INDIRECT($F$1&amp;$F239&amp;":"&amp;$F239),INDIRECT($F$1&amp;dbP!$D$2&amp;":"&amp;dbP!$D$2),"&gt;="&amp;BB$6,INDIRECT($F$1&amp;dbP!$D$2&amp;":"&amp;dbP!$D$2),"&lt;="&amp;BB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BC239" s="1">
        <f ca="1">SUMIFS(INDIRECT($F$1&amp;$F239&amp;":"&amp;$F239),INDIRECT($F$1&amp;dbP!$D$2&amp;":"&amp;dbP!$D$2),"&gt;="&amp;BC$6,INDIRECT($F$1&amp;dbP!$D$2&amp;":"&amp;dbP!$D$2),"&lt;="&amp;BC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BD239" s="1">
        <f ca="1">SUMIFS(INDIRECT($F$1&amp;$F239&amp;":"&amp;$F239),INDIRECT($F$1&amp;dbP!$D$2&amp;":"&amp;dbP!$D$2),"&gt;="&amp;BD$6,INDIRECT($F$1&amp;dbP!$D$2&amp;":"&amp;dbP!$D$2),"&lt;="&amp;BD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BE239" s="1">
        <f ca="1">SUMIFS(INDIRECT($F$1&amp;$F239&amp;":"&amp;$F239),INDIRECT($F$1&amp;dbP!$D$2&amp;":"&amp;dbP!$D$2),"&gt;="&amp;BE$6,INDIRECT($F$1&amp;dbP!$D$2&amp;":"&amp;dbP!$D$2),"&lt;="&amp;BE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</row>
    <row r="240" spans="2:57" x14ac:dyDescent="0.3">
      <c r="B240" s="1">
        <f>MAX(B$120:B239)+1</f>
        <v>123</v>
      </c>
      <c r="D240" s="1" t="str">
        <f ca="1">INDIRECT($B$1&amp;Items!T$2&amp;$B240)</f>
        <v>CF(-)</v>
      </c>
      <c r="F240" s="1" t="str">
        <f ca="1">INDIRECT($B$1&amp;Items!P$2&amp;$B240)</f>
        <v>AA</v>
      </c>
      <c r="H240" s="13" t="str">
        <f ca="1">INDIRECT($B$1&amp;Items!M$2&amp;$B240)</f>
        <v>Оплата операционных расходов</v>
      </c>
      <c r="I240" s="13" t="str">
        <f ca="1">IF(INDIRECT($B$1&amp;Items!N$2&amp;$B240)="",H240,INDIRECT($B$1&amp;Items!N$2&amp;$B240))</f>
        <v>Оплата операционных расходов - блок-3</v>
      </c>
      <c r="J240" s="1" t="str">
        <f ca="1">IF(INDIRECT($B$1&amp;Items!O$2&amp;$B240)="",IF(H240&lt;&gt;I240,"  "&amp;I240,I240),"    "&amp;INDIRECT($B$1&amp;Items!O$2&amp;$B240))</f>
        <v xml:space="preserve">    Операционные расходы - 3-17</v>
      </c>
      <c r="S240" s="1">
        <f ca="1">SUM($U240:INDIRECT(ADDRESS(ROW(),SUMIFS($1:$1,$5:$5,MAX($5:$5)))))</f>
        <v>50123.853000000003</v>
      </c>
      <c r="V240" s="1">
        <f ca="1">SUMIFS(INDIRECT($F$1&amp;$F240&amp;":"&amp;$F240),INDIRECT($F$1&amp;dbP!$D$2&amp;":"&amp;dbP!$D$2),"&gt;="&amp;V$6,INDIRECT($F$1&amp;dbP!$D$2&amp;":"&amp;dbP!$D$2),"&lt;="&amp;V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W240" s="1">
        <f ca="1">SUMIFS(INDIRECT($F$1&amp;$F240&amp;":"&amp;$F240),INDIRECT($F$1&amp;dbP!$D$2&amp;":"&amp;dbP!$D$2),"&gt;="&amp;W$6,INDIRECT($F$1&amp;dbP!$D$2&amp;":"&amp;dbP!$D$2),"&lt;="&amp;W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50123.853000000003</v>
      </c>
      <c r="X240" s="1">
        <f ca="1">SUMIFS(INDIRECT($F$1&amp;$F240&amp;":"&amp;$F240),INDIRECT($F$1&amp;dbP!$D$2&amp;":"&amp;dbP!$D$2),"&gt;="&amp;X$6,INDIRECT($F$1&amp;dbP!$D$2&amp;":"&amp;dbP!$D$2),"&lt;="&amp;X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Y240" s="1">
        <f ca="1">SUMIFS(INDIRECT($F$1&amp;$F240&amp;":"&amp;$F240),INDIRECT($F$1&amp;dbP!$D$2&amp;":"&amp;dbP!$D$2),"&gt;="&amp;Y$6,INDIRECT($F$1&amp;dbP!$D$2&amp;":"&amp;dbP!$D$2),"&lt;="&amp;Y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Z240" s="1">
        <f ca="1">SUMIFS(INDIRECT($F$1&amp;$F240&amp;":"&amp;$F240),INDIRECT($F$1&amp;dbP!$D$2&amp;":"&amp;dbP!$D$2),"&gt;="&amp;Z$6,INDIRECT($F$1&amp;dbP!$D$2&amp;":"&amp;dbP!$D$2),"&lt;="&amp;Z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A240" s="1">
        <f ca="1">SUMIFS(INDIRECT($F$1&amp;$F240&amp;":"&amp;$F240),INDIRECT($F$1&amp;dbP!$D$2&amp;":"&amp;dbP!$D$2),"&gt;="&amp;AA$6,INDIRECT($F$1&amp;dbP!$D$2&amp;":"&amp;dbP!$D$2),"&lt;="&amp;AA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B240" s="1">
        <f ca="1">SUMIFS(INDIRECT($F$1&amp;$F240&amp;":"&amp;$F240),INDIRECT($F$1&amp;dbP!$D$2&amp;":"&amp;dbP!$D$2),"&gt;="&amp;AB$6,INDIRECT($F$1&amp;dbP!$D$2&amp;":"&amp;dbP!$D$2),"&lt;="&amp;AB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C240" s="1">
        <f ca="1">SUMIFS(INDIRECT($F$1&amp;$F240&amp;":"&amp;$F240),INDIRECT($F$1&amp;dbP!$D$2&amp;":"&amp;dbP!$D$2),"&gt;="&amp;AC$6,INDIRECT($F$1&amp;dbP!$D$2&amp;":"&amp;dbP!$D$2),"&lt;="&amp;AC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D240" s="1">
        <f ca="1">SUMIFS(INDIRECT($F$1&amp;$F240&amp;":"&amp;$F240),INDIRECT($F$1&amp;dbP!$D$2&amp;":"&amp;dbP!$D$2),"&gt;="&amp;AD$6,INDIRECT($F$1&amp;dbP!$D$2&amp;":"&amp;dbP!$D$2),"&lt;="&amp;AD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E240" s="1">
        <f ca="1">SUMIFS(INDIRECT($F$1&amp;$F240&amp;":"&amp;$F240),INDIRECT($F$1&amp;dbP!$D$2&amp;":"&amp;dbP!$D$2),"&gt;="&amp;AE$6,INDIRECT($F$1&amp;dbP!$D$2&amp;":"&amp;dbP!$D$2),"&lt;="&amp;AE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F240" s="1">
        <f ca="1">SUMIFS(INDIRECT($F$1&amp;$F240&amp;":"&amp;$F240),INDIRECT($F$1&amp;dbP!$D$2&amp;":"&amp;dbP!$D$2),"&gt;="&amp;AF$6,INDIRECT($F$1&amp;dbP!$D$2&amp;":"&amp;dbP!$D$2),"&lt;="&amp;AF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G240" s="1">
        <f ca="1">SUMIFS(INDIRECT($F$1&amp;$F240&amp;":"&amp;$F240),INDIRECT($F$1&amp;dbP!$D$2&amp;":"&amp;dbP!$D$2),"&gt;="&amp;AG$6,INDIRECT($F$1&amp;dbP!$D$2&amp;":"&amp;dbP!$D$2),"&lt;="&amp;AG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H240" s="1">
        <f ca="1">SUMIFS(INDIRECT($F$1&amp;$F240&amp;":"&amp;$F240),INDIRECT($F$1&amp;dbP!$D$2&amp;":"&amp;dbP!$D$2),"&gt;="&amp;AH$6,INDIRECT($F$1&amp;dbP!$D$2&amp;":"&amp;dbP!$D$2),"&lt;="&amp;AH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I240" s="1">
        <f ca="1">SUMIFS(INDIRECT($F$1&amp;$F240&amp;":"&amp;$F240),INDIRECT($F$1&amp;dbP!$D$2&amp;":"&amp;dbP!$D$2),"&gt;="&amp;AI$6,INDIRECT($F$1&amp;dbP!$D$2&amp;":"&amp;dbP!$D$2),"&lt;="&amp;AI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J240" s="1">
        <f ca="1">SUMIFS(INDIRECT($F$1&amp;$F240&amp;":"&amp;$F240),INDIRECT($F$1&amp;dbP!$D$2&amp;":"&amp;dbP!$D$2),"&gt;="&amp;AJ$6,INDIRECT($F$1&amp;dbP!$D$2&amp;":"&amp;dbP!$D$2),"&lt;="&amp;AJ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K240" s="1">
        <f ca="1">SUMIFS(INDIRECT($F$1&amp;$F240&amp;":"&amp;$F240),INDIRECT($F$1&amp;dbP!$D$2&amp;":"&amp;dbP!$D$2),"&gt;="&amp;AK$6,INDIRECT($F$1&amp;dbP!$D$2&amp;":"&amp;dbP!$D$2),"&lt;="&amp;AK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L240" s="1">
        <f ca="1">SUMIFS(INDIRECT($F$1&amp;$F240&amp;":"&amp;$F240),INDIRECT($F$1&amp;dbP!$D$2&amp;":"&amp;dbP!$D$2),"&gt;="&amp;AL$6,INDIRECT($F$1&amp;dbP!$D$2&amp;":"&amp;dbP!$D$2),"&lt;="&amp;AL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M240" s="1">
        <f ca="1">SUMIFS(INDIRECT($F$1&amp;$F240&amp;":"&amp;$F240),INDIRECT($F$1&amp;dbP!$D$2&amp;":"&amp;dbP!$D$2),"&gt;="&amp;AM$6,INDIRECT($F$1&amp;dbP!$D$2&amp;":"&amp;dbP!$D$2),"&lt;="&amp;AM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N240" s="1">
        <f ca="1">SUMIFS(INDIRECT($F$1&amp;$F240&amp;":"&amp;$F240),INDIRECT($F$1&amp;dbP!$D$2&amp;":"&amp;dbP!$D$2),"&gt;="&amp;AN$6,INDIRECT($F$1&amp;dbP!$D$2&amp;":"&amp;dbP!$D$2),"&lt;="&amp;AN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O240" s="1">
        <f ca="1">SUMIFS(INDIRECT($F$1&amp;$F240&amp;":"&amp;$F240),INDIRECT($F$1&amp;dbP!$D$2&amp;":"&amp;dbP!$D$2),"&gt;="&amp;AO$6,INDIRECT($F$1&amp;dbP!$D$2&amp;":"&amp;dbP!$D$2),"&lt;="&amp;AO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P240" s="1">
        <f ca="1">SUMIFS(INDIRECT($F$1&amp;$F240&amp;":"&amp;$F240),INDIRECT($F$1&amp;dbP!$D$2&amp;":"&amp;dbP!$D$2),"&gt;="&amp;AP$6,INDIRECT($F$1&amp;dbP!$D$2&amp;":"&amp;dbP!$D$2),"&lt;="&amp;AP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Q240" s="1">
        <f ca="1">SUMIFS(INDIRECT($F$1&amp;$F240&amp;":"&amp;$F240),INDIRECT($F$1&amp;dbP!$D$2&amp;":"&amp;dbP!$D$2),"&gt;="&amp;AQ$6,INDIRECT($F$1&amp;dbP!$D$2&amp;":"&amp;dbP!$D$2),"&lt;="&amp;AQ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R240" s="1">
        <f ca="1">SUMIFS(INDIRECT($F$1&amp;$F240&amp;":"&amp;$F240),INDIRECT($F$1&amp;dbP!$D$2&amp;":"&amp;dbP!$D$2),"&gt;="&amp;AR$6,INDIRECT($F$1&amp;dbP!$D$2&amp;":"&amp;dbP!$D$2),"&lt;="&amp;AR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S240" s="1">
        <f ca="1">SUMIFS(INDIRECT($F$1&amp;$F240&amp;":"&amp;$F240),INDIRECT($F$1&amp;dbP!$D$2&amp;":"&amp;dbP!$D$2),"&gt;="&amp;AS$6,INDIRECT($F$1&amp;dbP!$D$2&amp;":"&amp;dbP!$D$2),"&lt;="&amp;AS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T240" s="1">
        <f ca="1">SUMIFS(INDIRECT($F$1&amp;$F240&amp;":"&amp;$F240),INDIRECT($F$1&amp;dbP!$D$2&amp;":"&amp;dbP!$D$2),"&gt;="&amp;AT$6,INDIRECT($F$1&amp;dbP!$D$2&amp;":"&amp;dbP!$D$2),"&lt;="&amp;AT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U240" s="1">
        <f ca="1">SUMIFS(INDIRECT($F$1&amp;$F240&amp;":"&amp;$F240),INDIRECT($F$1&amp;dbP!$D$2&amp;":"&amp;dbP!$D$2),"&gt;="&amp;AU$6,INDIRECT($F$1&amp;dbP!$D$2&amp;":"&amp;dbP!$D$2),"&lt;="&amp;AU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V240" s="1">
        <f ca="1">SUMIFS(INDIRECT($F$1&amp;$F240&amp;":"&amp;$F240),INDIRECT($F$1&amp;dbP!$D$2&amp;":"&amp;dbP!$D$2),"&gt;="&amp;AV$6,INDIRECT($F$1&amp;dbP!$D$2&amp;":"&amp;dbP!$D$2),"&lt;="&amp;AV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W240" s="1">
        <f ca="1">SUMIFS(INDIRECT($F$1&amp;$F240&amp;":"&amp;$F240),INDIRECT($F$1&amp;dbP!$D$2&amp;":"&amp;dbP!$D$2),"&gt;="&amp;AW$6,INDIRECT($F$1&amp;dbP!$D$2&amp;":"&amp;dbP!$D$2),"&lt;="&amp;AW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X240" s="1">
        <f ca="1">SUMIFS(INDIRECT($F$1&amp;$F240&amp;":"&amp;$F240),INDIRECT($F$1&amp;dbP!$D$2&amp;":"&amp;dbP!$D$2),"&gt;="&amp;AX$6,INDIRECT($F$1&amp;dbP!$D$2&amp;":"&amp;dbP!$D$2),"&lt;="&amp;AX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Y240" s="1">
        <f ca="1">SUMIFS(INDIRECT($F$1&amp;$F240&amp;":"&amp;$F240),INDIRECT($F$1&amp;dbP!$D$2&amp;":"&amp;dbP!$D$2),"&gt;="&amp;AY$6,INDIRECT($F$1&amp;dbP!$D$2&amp;":"&amp;dbP!$D$2),"&lt;="&amp;AY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Z240" s="1">
        <f ca="1">SUMIFS(INDIRECT($F$1&amp;$F240&amp;":"&amp;$F240),INDIRECT($F$1&amp;dbP!$D$2&amp;":"&amp;dbP!$D$2),"&gt;="&amp;AZ$6,INDIRECT($F$1&amp;dbP!$D$2&amp;":"&amp;dbP!$D$2),"&lt;="&amp;AZ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BA240" s="1">
        <f ca="1">SUMIFS(INDIRECT($F$1&amp;$F240&amp;":"&amp;$F240),INDIRECT($F$1&amp;dbP!$D$2&amp;":"&amp;dbP!$D$2),"&gt;="&amp;BA$6,INDIRECT($F$1&amp;dbP!$D$2&amp;":"&amp;dbP!$D$2),"&lt;="&amp;BA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BB240" s="1">
        <f ca="1">SUMIFS(INDIRECT($F$1&amp;$F240&amp;":"&amp;$F240),INDIRECT($F$1&amp;dbP!$D$2&amp;":"&amp;dbP!$D$2),"&gt;="&amp;BB$6,INDIRECT($F$1&amp;dbP!$D$2&amp;":"&amp;dbP!$D$2),"&lt;="&amp;BB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BC240" s="1">
        <f ca="1">SUMIFS(INDIRECT($F$1&amp;$F240&amp;":"&amp;$F240),INDIRECT($F$1&amp;dbP!$D$2&amp;":"&amp;dbP!$D$2),"&gt;="&amp;BC$6,INDIRECT($F$1&amp;dbP!$D$2&amp;":"&amp;dbP!$D$2),"&lt;="&amp;BC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BD240" s="1">
        <f ca="1">SUMIFS(INDIRECT($F$1&amp;$F240&amp;":"&amp;$F240),INDIRECT($F$1&amp;dbP!$D$2&amp;":"&amp;dbP!$D$2),"&gt;="&amp;BD$6,INDIRECT($F$1&amp;dbP!$D$2&amp;":"&amp;dbP!$D$2),"&lt;="&amp;BD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BE240" s="1">
        <f ca="1">SUMIFS(INDIRECT($F$1&amp;$F240&amp;":"&amp;$F240),INDIRECT($F$1&amp;dbP!$D$2&amp;":"&amp;dbP!$D$2),"&gt;="&amp;BE$6,INDIRECT($F$1&amp;dbP!$D$2&amp;":"&amp;dbP!$D$2),"&lt;="&amp;BE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</row>
    <row r="241" spans="2:57" x14ac:dyDescent="0.3">
      <c r="B241" s="1">
        <f>MAX(B$120:B240)+1</f>
        <v>124</v>
      </c>
      <c r="D241" s="1">
        <f ca="1">INDIRECT($B$1&amp;Items!T$2&amp;$B241)</f>
        <v>0</v>
      </c>
      <c r="F241" s="1" t="str">
        <f ca="1">INDIRECT($B$1&amp;Items!P$2&amp;$B241)</f>
        <v>AA</v>
      </c>
      <c r="H241" s="13" t="str">
        <f ca="1">INDIRECT($B$1&amp;Items!M$2&amp;$B241)</f>
        <v>Оплата операционных расходов</v>
      </c>
      <c r="I241" s="13" t="str">
        <f ca="1">IF(INDIRECT($B$1&amp;Items!N$2&amp;$B241)="",H241,INDIRECT($B$1&amp;Items!N$2&amp;$B241))</f>
        <v>Оплата операционных расходов - блок-4</v>
      </c>
      <c r="J241" s="1" t="str">
        <f ca="1">IF(INDIRECT($B$1&amp;Items!O$2&amp;$B241)="",IF(H241&lt;&gt;I241,"  "&amp;I241,I241),"    "&amp;INDIRECT($B$1&amp;Items!O$2&amp;$B241))</f>
        <v xml:space="preserve">  Оплата операционных расходов - блок-4</v>
      </c>
      <c r="S241" s="1">
        <f ca="1">SUM($U241:INDIRECT(ADDRESS(ROW(),SUMIFS($1:$1,$5:$5,MAX($5:$5)))))</f>
        <v>95498.484599699994</v>
      </c>
      <c r="V241" s="1">
        <f ca="1">SUMIFS(INDIRECT($F$1&amp;$F241&amp;":"&amp;$F241),INDIRECT($F$1&amp;dbP!$D$2&amp;":"&amp;dbP!$D$2),"&gt;="&amp;V$6,INDIRECT($F$1&amp;dbP!$D$2&amp;":"&amp;dbP!$D$2),"&lt;="&amp;V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W241" s="1">
        <f ca="1">SUMIFS(INDIRECT($F$1&amp;$F241&amp;":"&amp;$F241),INDIRECT($F$1&amp;dbP!$D$2&amp;":"&amp;dbP!$D$2),"&gt;="&amp;W$6,INDIRECT($F$1&amp;dbP!$D$2&amp;":"&amp;dbP!$D$2),"&lt;="&amp;W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X241" s="1">
        <f ca="1">SUMIFS(INDIRECT($F$1&amp;$F241&amp;":"&amp;$F241),INDIRECT($F$1&amp;dbP!$D$2&amp;":"&amp;dbP!$D$2),"&gt;="&amp;X$6,INDIRECT($F$1&amp;dbP!$D$2&amp;":"&amp;dbP!$D$2),"&lt;="&amp;X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Y241" s="1">
        <f ca="1">SUMIFS(INDIRECT($F$1&amp;$F241&amp;":"&amp;$F241),INDIRECT($F$1&amp;dbP!$D$2&amp;":"&amp;dbP!$D$2),"&gt;="&amp;Y$6,INDIRECT($F$1&amp;dbP!$D$2&amp;":"&amp;dbP!$D$2),"&lt;="&amp;Y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58081.884599700003</v>
      </c>
      <c r="Z241" s="1">
        <f ca="1">SUMIFS(INDIRECT($F$1&amp;$F241&amp;":"&amp;$F241),INDIRECT($F$1&amp;dbP!$D$2&amp;":"&amp;dbP!$D$2),"&gt;="&amp;Z$6,INDIRECT($F$1&amp;dbP!$D$2&amp;":"&amp;dbP!$D$2),"&lt;="&amp;Z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37416.6</v>
      </c>
      <c r="AA241" s="1">
        <f ca="1">SUMIFS(INDIRECT($F$1&amp;$F241&amp;":"&amp;$F241),INDIRECT($F$1&amp;dbP!$D$2&amp;":"&amp;dbP!$D$2),"&gt;="&amp;AA$6,INDIRECT($F$1&amp;dbP!$D$2&amp;":"&amp;dbP!$D$2),"&lt;="&amp;AA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B241" s="1">
        <f ca="1">SUMIFS(INDIRECT($F$1&amp;$F241&amp;":"&amp;$F241),INDIRECT($F$1&amp;dbP!$D$2&amp;":"&amp;dbP!$D$2),"&gt;="&amp;AB$6,INDIRECT($F$1&amp;dbP!$D$2&amp;":"&amp;dbP!$D$2),"&lt;="&amp;AB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C241" s="1">
        <f ca="1">SUMIFS(INDIRECT($F$1&amp;$F241&amp;":"&amp;$F241),INDIRECT($F$1&amp;dbP!$D$2&amp;":"&amp;dbP!$D$2),"&gt;="&amp;AC$6,INDIRECT($F$1&amp;dbP!$D$2&amp;":"&amp;dbP!$D$2),"&lt;="&amp;AC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D241" s="1">
        <f ca="1">SUMIFS(INDIRECT($F$1&amp;$F241&amp;":"&amp;$F241),INDIRECT($F$1&amp;dbP!$D$2&amp;":"&amp;dbP!$D$2),"&gt;="&amp;AD$6,INDIRECT($F$1&amp;dbP!$D$2&amp;":"&amp;dbP!$D$2),"&lt;="&amp;AD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E241" s="1">
        <f ca="1">SUMIFS(INDIRECT($F$1&amp;$F241&amp;":"&amp;$F241),INDIRECT($F$1&amp;dbP!$D$2&amp;":"&amp;dbP!$D$2),"&gt;="&amp;AE$6,INDIRECT($F$1&amp;dbP!$D$2&amp;":"&amp;dbP!$D$2),"&lt;="&amp;AE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F241" s="1">
        <f ca="1">SUMIFS(INDIRECT($F$1&amp;$F241&amp;":"&amp;$F241),INDIRECT($F$1&amp;dbP!$D$2&amp;":"&amp;dbP!$D$2),"&gt;="&amp;AF$6,INDIRECT($F$1&amp;dbP!$D$2&amp;":"&amp;dbP!$D$2),"&lt;="&amp;AF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G241" s="1">
        <f ca="1">SUMIFS(INDIRECT($F$1&amp;$F241&amp;":"&amp;$F241),INDIRECT($F$1&amp;dbP!$D$2&amp;":"&amp;dbP!$D$2),"&gt;="&amp;AG$6,INDIRECT($F$1&amp;dbP!$D$2&amp;":"&amp;dbP!$D$2),"&lt;="&amp;AG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H241" s="1">
        <f ca="1">SUMIFS(INDIRECT($F$1&amp;$F241&amp;":"&amp;$F241),INDIRECT($F$1&amp;dbP!$D$2&amp;":"&amp;dbP!$D$2),"&gt;="&amp;AH$6,INDIRECT($F$1&amp;dbP!$D$2&amp;":"&amp;dbP!$D$2),"&lt;="&amp;AH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I241" s="1">
        <f ca="1">SUMIFS(INDIRECT($F$1&amp;$F241&amp;":"&amp;$F241),INDIRECT($F$1&amp;dbP!$D$2&amp;":"&amp;dbP!$D$2),"&gt;="&amp;AI$6,INDIRECT($F$1&amp;dbP!$D$2&amp;":"&amp;dbP!$D$2),"&lt;="&amp;AI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J241" s="1">
        <f ca="1">SUMIFS(INDIRECT($F$1&amp;$F241&amp;":"&amp;$F241),INDIRECT($F$1&amp;dbP!$D$2&amp;":"&amp;dbP!$D$2),"&gt;="&amp;AJ$6,INDIRECT($F$1&amp;dbP!$D$2&amp;":"&amp;dbP!$D$2),"&lt;="&amp;AJ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K241" s="1">
        <f ca="1">SUMIFS(INDIRECT($F$1&amp;$F241&amp;":"&amp;$F241),INDIRECT($F$1&amp;dbP!$D$2&amp;":"&amp;dbP!$D$2),"&gt;="&amp;AK$6,INDIRECT($F$1&amp;dbP!$D$2&amp;":"&amp;dbP!$D$2),"&lt;="&amp;AK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L241" s="1">
        <f ca="1">SUMIFS(INDIRECT($F$1&amp;$F241&amp;":"&amp;$F241),INDIRECT($F$1&amp;dbP!$D$2&amp;":"&amp;dbP!$D$2),"&gt;="&amp;AL$6,INDIRECT($F$1&amp;dbP!$D$2&amp;":"&amp;dbP!$D$2),"&lt;="&amp;AL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M241" s="1">
        <f ca="1">SUMIFS(INDIRECT($F$1&amp;$F241&amp;":"&amp;$F241),INDIRECT($F$1&amp;dbP!$D$2&amp;":"&amp;dbP!$D$2),"&gt;="&amp;AM$6,INDIRECT($F$1&amp;dbP!$D$2&amp;":"&amp;dbP!$D$2),"&lt;="&amp;AM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N241" s="1">
        <f ca="1">SUMIFS(INDIRECT($F$1&amp;$F241&amp;":"&amp;$F241),INDIRECT($F$1&amp;dbP!$D$2&amp;":"&amp;dbP!$D$2),"&gt;="&amp;AN$6,INDIRECT($F$1&amp;dbP!$D$2&amp;":"&amp;dbP!$D$2),"&lt;="&amp;AN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O241" s="1">
        <f ca="1">SUMIFS(INDIRECT($F$1&amp;$F241&amp;":"&amp;$F241),INDIRECT($F$1&amp;dbP!$D$2&amp;":"&amp;dbP!$D$2),"&gt;="&amp;AO$6,INDIRECT($F$1&amp;dbP!$D$2&amp;":"&amp;dbP!$D$2),"&lt;="&amp;AO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P241" s="1">
        <f ca="1">SUMIFS(INDIRECT($F$1&amp;$F241&amp;":"&amp;$F241),INDIRECT($F$1&amp;dbP!$D$2&amp;":"&amp;dbP!$D$2),"&gt;="&amp;AP$6,INDIRECT($F$1&amp;dbP!$D$2&amp;":"&amp;dbP!$D$2),"&lt;="&amp;AP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Q241" s="1">
        <f ca="1">SUMIFS(INDIRECT($F$1&amp;$F241&amp;":"&amp;$F241),INDIRECT($F$1&amp;dbP!$D$2&amp;":"&amp;dbP!$D$2),"&gt;="&amp;AQ$6,INDIRECT($F$1&amp;dbP!$D$2&amp;":"&amp;dbP!$D$2),"&lt;="&amp;AQ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R241" s="1">
        <f ca="1">SUMIFS(INDIRECT($F$1&amp;$F241&amp;":"&amp;$F241),INDIRECT($F$1&amp;dbP!$D$2&amp;":"&amp;dbP!$D$2),"&gt;="&amp;AR$6,INDIRECT($F$1&amp;dbP!$D$2&amp;":"&amp;dbP!$D$2),"&lt;="&amp;AR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S241" s="1">
        <f ca="1">SUMIFS(INDIRECT($F$1&amp;$F241&amp;":"&amp;$F241),INDIRECT($F$1&amp;dbP!$D$2&amp;":"&amp;dbP!$D$2),"&gt;="&amp;AS$6,INDIRECT($F$1&amp;dbP!$D$2&amp;":"&amp;dbP!$D$2),"&lt;="&amp;AS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T241" s="1">
        <f ca="1">SUMIFS(INDIRECT($F$1&amp;$F241&amp;":"&amp;$F241),INDIRECT($F$1&amp;dbP!$D$2&amp;":"&amp;dbP!$D$2),"&gt;="&amp;AT$6,INDIRECT($F$1&amp;dbP!$D$2&amp;":"&amp;dbP!$D$2),"&lt;="&amp;AT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U241" s="1">
        <f ca="1">SUMIFS(INDIRECT($F$1&amp;$F241&amp;":"&amp;$F241),INDIRECT($F$1&amp;dbP!$D$2&amp;":"&amp;dbP!$D$2),"&gt;="&amp;AU$6,INDIRECT($F$1&amp;dbP!$D$2&amp;":"&amp;dbP!$D$2),"&lt;="&amp;AU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V241" s="1">
        <f ca="1">SUMIFS(INDIRECT($F$1&amp;$F241&amp;":"&amp;$F241),INDIRECT($F$1&amp;dbP!$D$2&amp;":"&amp;dbP!$D$2),"&gt;="&amp;AV$6,INDIRECT($F$1&amp;dbP!$D$2&amp;":"&amp;dbP!$D$2),"&lt;="&amp;AV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W241" s="1">
        <f ca="1">SUMIFS(INDIRECT($F$1&amp;$F241&amp;":"&amp;$F241),INDIRECT($F$1&amp;dbP!$D$2&amp;":"&amp;dbP!$D$2),"&gt;="&amp;AW$6,INDIRECT($F$1&amp;dbP!$D$2&amp;":"&amp;dbP!$D$2),"&lt;="&amp;AW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X241" s="1">
        <f ca="1">SUMIFS(INDIRECT($F$1&amp;$F241&amp;":"&amp;$F241),INDIRECT($F$1&amp;dbP!$D$2&amp;":"&amp;dbP!$D$2),"&gt;="&amp;AX$6,INDIRECT($F$1&amp;dbP!$D$2&amp;":"&amp;dbP!$D$2),"&lt;="&amp;AX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Y241" s="1">
        <f ca="1">SUMIFS(INDIRECT($F$1&amp;$F241&amp;":"&amp;$F241),INDIRECT($F$1&amp;dbP!$D$2&amp;":"&amp;dbP!$D$2),"&gt;="&amp;AY$6,INDIRECT($F$1&amp;dbP!$D$2&amp;":"&amp;dbP!$D$2),"&lt;="&amp;AY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Z241" s="1">
        <f ca="1">SUMIFS(INDIRECT($F$1&amp;$F241&amp;":"&amp;$F241),INDIRECT($F$1&amp;dbP!$D$2&amp;":"&amp;dbP!$D$2),"&gt;="&amp;AZ$6,INDIRECT($F$1&amp;dbP!$D$2&amp;":"&amp;dbP!$D$2),"&lt;="&amp;AZ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BA241" s="1">
        <f ca="1">SUMIFS(INDIRECT($F$1&amp;$F241&amp;":"&amp;$F241),INDIRECT($F$1&amp;dbP!$D$2&amp;":"&amp;dbP!$D$2),"&gt;="&amp;BA$6,INDIRECT($F$1&amp;dbP!$D$2&amp;":"&amp;dbP!$D$2),"&lt;="&amp;BA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BB241" s="1">
        <f ca="1">SUMIFS(INDIRECT($F$1&amp;$F241&amp;":"&amp;$F241),INDIRECT($F$1&amp;dbP!$D$2&amp;":"&amp;dbP!$D$2),"&gt;="&amp;BB$6,INDIRECT($F$1&amp;dbP!$D$2&amp;":"&amp;dbP!$D$2),"&lt;="&amp;BB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BC241" s="1">
        <f ca="1">SUMIFS(INDIRECT($F$1&amp;$F241&amp;":"&amp;$F241),INDIRECT($F$1&amp;dbP!$D$2&amp;":"&amp;dbP!$D$2),"&gt;="&amp;BC$6,INDIRECT($F$1&amp;dbP!$D$2&amp;":"&amp;dbP!$D$2),"&lt;="&amp;BC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BD241" s="1">
        <f ca="1">SUMIFS(INDIRECT($F$1&amp;$F241&amp;":"&amp;$F241),INDIRECT($F$1&amp;dbP!$D$2&amp;":"&amp;dbP!$D$2),"&gt;="&amp;BD$6,INDIRECT($F$1&amp;dbP!$D$2&amp;":"&amp;dbP!$D$2),"&lt;="&amp;BD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BE241" s="1">
        <f ca="1">SUMIFS(INDIRECT($F$1&amp;$F241&amp;":"&amp;$F241),INDIRECT($F$1&amp;dbP!$D$2&amp;":"&amp;dbP!$D$2),"&gt;="&amp;BE$6,INDIRECT($F$1&amp;dbP!$D$2&amp;":"&amp;dbP!$D$2),"&lt;="&amp;BE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</row>
    <row r="242" spans="2:57" x14ac:dyDescent="0.3">
      <c r="B242" s="1">
        <f>MAX(B$120:B241)+1</f>
        <v>125</v>
      </c>
      <c r="D242" s="1" t="str">
        <f ca="1">INDIRECT($B$1&amp;Items!T$2&amp;$B242)</f>
        <v>CF(-)</v>
      </c>
      <c r="F242" s="1" t="str">
        <f ca="1">INDIRECT($B$1&amp;Items!P$2&amp;$B242)</f>
        <v>AA</v>
      </c>
      <c r="H242" s="13" t="str">
        <f ca="1">INDIRECT($B$1&amp;Items!M$2&amp;$B242)</f>
        <v>Оплата операционных расходов</v>
      </c>
      <c r="I242" s="13" t="str">
        <f ca="1">IF(INDIRECT($B$1&amp;Items!N$2&amp;$B242)="",H242,INDIRECT($B$1&amp;Items!N$2&amp;$B242))</f>
        <v>Оплата операционных расходов - блок-4</v>
      </c>
      <c r="J242" s="1" t="str">
        <f ca="1">IF(INDIRECT($B$1&amp;Items!O$2&amp;$B242)="",IF(H242&lt;&gt;I242,"  "&amp;I242,I242),"    "&amp;INDIRECT($B$1&amp;Items!O$2&amp;$B242))</f>
        <v xml:space="preserve">    Операционные расходы - 4-1</v>
      </c>
      <c r="S242" s="1">
        <f ca="1">SUM($U242:INDIRECT(ADDRESS(ROW(),SUMIFS($1:$1,$5:$5,MAX($5:$5)))))</f>
        <v>0</v>
      </c>
      <c r="V242" s="1">
        <f ca="1">SUMIFS(INDIRECT($F$1&amp;$F242&amp;":"&amp;$F242),INDIRECT($F$1&amp;dbP!$D$2&amp;":"&amp;dbP!$D$2),"&gt;="&amp;V$6,INDIRECT($F$1&amp;dbP!$D$2&amp;":"&amp;dbP!$D$2),"&lt;="&amp;V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W242" s="1">
        <f ca="1">SUMIFS(INDIRECT($F$1&amp;$F242&amp;":"&amp;$F242),INDIRECT($F$1&amp;dbP!$D$2&amp;":"&amp;dbP!$D$2),"&gt;="&amp;W$6,INDIRECT($F$1&amp;dbP!$D$2&amp;":"&amp;dbP!$D$2),"&lt;="&amp;W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X242" s="1">
        <f ca="1">SUMIFS(INDIRECT($F$1&amp;$F242&amp;":"&amp;$F242),INDIRECT($F$1&amp;dbP!$D$2&amp;":"&amp;dbP!$D$2),"&gt;="&amp;X$6,INDIRECT($F$1&amp;dbP!$D$2&amp;":"&amp;dbP!$D$2),"&lt;="&amp;X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Y242" s="1">
        <f ca="1">SUMIFS(INDIRECT($F$1&amp;$F242&amp;":"&amp;$F242),INDIRECT($F$1&amp;dbP!$D$2&amp;":"&amp;dbP!$D$2),"&gt;="&amp;Y$6,INDIRECT($F$1&amp;dbP!$D$2&amp;":"&amp;dbP!$D$2),"&lt;="&amp;Y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Z242" s="1">
        <f ca="1">SUMIFS(INDIRECT($F$1&amp;$F242&amp;":"&amp;$F242),INDIRECT($F$1&amp;dbP!$D$2&amp;":"&amp;dbP!$D$2),"&gt;="&amp;Z$6,INDIRECT($F$1&amp;dbP!$D$2&amp;":"&amp;dbP!$D$2),"&lt;="&amp;Z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A242" s="1">
        <f ca="1">SUMIFS(INDIRECT($F$1&amp;$F242&amp;":"&amp;$F242),INDIRECT($F$1&amp;dbP!$D$2&amp;":"&amp;dbP!$D$2),"&gt;="&amp;AA$6,INDIRECT($F$1&amp;dbP!$D$2&amp;":"&amp;dbP!$D$2),"&lt;="&amp;AA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B242" s="1">
        <f ca="1">SUMIFS(INDIRECT($F$1&amp;$F242&amp;":"&amp;$F242),INDIRECT($F$1&amp;dbP!$D$2&amp;":"&amp;dbP!$D$2),"&gt;="&amp;AB$6,INDIRECT($F$1&amp;dbP!$D$2&amp;":"&amp;dbP!$D$2),"&lt;="&amp;AB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C242" s="1">
        <f ca="1">SUMIFS(INDIRECT($F$1&amp;$F242&amp;":"&amp;$F242),INDIRECT($F$1&amp;dbP!$D$2&amp;":"&amp;dbP!$D$2),"&gt;="&amp;AC$6,INDIRECT($F$1&amp;dbP!$D$2&amp;":"&amp;dbP!$D$2),"&lt;="&amp;AC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D242" s="1">
        <f ca="1">SUMIFS(INDIRECT($F$1&amp;$F242&amp;":"&amp;$F242),INDIRECT($F$1&amp;dbP!$D$2&amp;":"&amp;dbP!$D$2),"&gt;="&amp;AD$6,INDIRECT($F$1&amp;dbP!$D$2&amp;":"&amp;dbP!$D$2),"&lt;="&amp;AD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E242" s="1">
        <f ca="1">SUMIFS(INDIRECT($F$1&amp;$F242&amp;":"&amp;$F242),INDIRECT($F$1&amp;dbP!$D$2&amp;":"&amp;dbP!$D$2),"&gt;="&amp;AE$6,INDIRECT($F$1&amp;dbP!$D$2&amp;":"&amp;dbP!$D$2),"&lt;="&amp;AE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F242" s="1">
        <f ca="1">SUMIFS(INDIRECT($F$1&amp;$F242&amp;":"&amp;$F242),INDIRECT($F$1&amp;dbP!$D$2&amp;":"&amp;dbP!$D$2),"&gt;="&amp;AF$6,INDIRECT($F$1&amp;dbP!$D$2&amp;":"&amp;dbP!$D$2),"&lt;="&amp;AF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G242" s="1">
        <f ca="1">SUMIFS(INDIRECT($F$1&amp;$F242&amp;":"&amp;$F242),INDIRECT($F$1&amp;dbP!$D$2&amp;":"&amp;dbP!$D$2),"&gt;="&amp;AG$6,INDIRECT($F$1&amp;dbP!$D$2&amp;":"&amp;dbP!$D$2),"&lt;="&amp;AG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H242" s="1">
        <f ca="1">SUMIFS(INDIRECT($F$1&amp;$F242&amp;":"&amp;$F242),INDIRECT($F$1&amp;dbP!$D$2&amp;":"&amp;dbP!$D$2),"&gt;="&amp;AH$6,INDIRECT($F$1&amp;dbP!$D$2&amp;":"&amp;dbP!$D$2),"&lt;="&amp;AH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I242" s="1">
        <f ca="1">SUMIFS(INDIRECT($F$1&amp;$F242&amp;":"&amp;$F242),INDIRECT($F$1&amp;dbP!$D$2&amp;":"&amp;dbP!$D$2),"&gt;="&amp;AI$6,INDIRECT($F$1&amp;dbP!$D$2&amp;":"&amp;dbP!$D$2),"&lt;="&amp;AI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J242" s="1">
        <f ca="1">SUMIFS(INDIRECT($F$1&amp;$F242&amp;":"&amp;$F242),INDIRECT($F$1&amp;dbP!$D$2&amp;":"&amp;dbP!$D$2),"&gt;="&amp;AJ$6,INDIRECT($F$1&amp;dbP!$D$2&amp;":"&amp;dbP!$D$2),"&lt;="&amp;AJ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K242" s="1">
        <f ca="1">SUMIFS(INDIRECT($F$1&amp;$F242&amp;":"&amp;$F242),INDIRECT($F$1&amp;dbP!$D$2&amp;":"&amp;dbP!$D$2),"&gt;="&amp;AK$6,INDIRECT($F$1&amp;dbP!$D$2&amp;":"&amp;dbP!$D$2),"&lt;="&amp;AK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L242" s="1">
        <f ca="1">SUMIFS(INDIRECT($F$1&amp;$F242&amp;":"&amp;$F242),INDIRECT($F$1&amp;dbP!$D$2&amp;":"&amp;dbP!$D$2),"&gt;="&amp;AL$6,INDIRECT($F$1&amp;dbP!$D$2&amp;":"&amp;dbP!$D$2),"&lt;="&amp;AL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M242" s="1">
        <f ca="1">SUMIFS(INDIRECT($F$1&amp;$F242&amp;":"&amp;$F242),INDIRECT($F$1&amp;dbP!$D$2&amp;":"&amp;dbP!$D$2),"&gt;="&amp;AM$6,INDIRECT($F$1&amp;dbP!$D$2&amp;":"&amp;dbP!$D$2),"&lt;="&amp;AM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N242" s="1">
        <f ca="1">SUMIFS(INDIRECT($F$1&amp;$F242&amp;":"&amp;$F242),INDIRECT($F$1&amp;dbP!$D$2&amp;":"&amp;dbP!$D$2),"&gt;="&amp;AN$6,INDIRECT($F$1&amp;dbP!$D$2&amp;":"&amp;dbP!$D$2),"&lt;="&amp;AN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O242" s="1">
        <f ca="1">SUMIFS(INDIRECT($F$1&amp;$F242&amp;":"&amp;$F242),INDIRECT($F$1&amp;dbP!$D$2&amp;":"&amp;dbP!$D$2),"&gt;="&amp;AO$6,INDIRECT($F$1&amp;dbP!$D$2&amp;":"&amp;dbP!$D$2),"&lt;="&amp;AO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P242" s="1">
        <f ca="1">SUMIFS(INDIRECT($F$1&amp;$F242&amp;":"&amp;$F242),INDIRECT($F$1&amp;dbP!$D$2&amp;":"&amp;dbP!$D$2),"&gt;="&amp;AP$6,INDIRECT($F$1&amp;dbP!$D$2&amp;":"&amp;dbP!$D$2),"&lt;="&amp;AP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Q242" s="1">
        <f ca="1">SUMIFS(INDIRECT($F$1&amp;$F242&amp;":"&amp;$F242),INDIRECT($F$1&amp;dbP!$D$2&amp;":"&amp;dbP!$D$2),"&gt;="&amp;AQ$6,INDIRECT($F$1&amp;dbP!$D$2&amp;":"&amp;dbP!$D$2),"&lt;="&amp;AQ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R242" s="1">
        <f ca="1">SUMIFS(INDIRECT($F$1&amp;$F242&amp;":"&amp;$F242),INDIRECT($F$1&amp;dbP!$D$2&amp;":"&amp;dbP!$D$2),"&gt;="&amp;AR$6,INDIRECT($F$1&amp;dbP!$D$2&amp;":"&amp;dbP!$D$2),"&lt;="&amp;AR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S242" s="1">
        <f ca="1">SUMIFS(INDIRECT($F$1&amp;$F242&amp;":"&amp;$F242),INDIRECT($F$1&amp;dbP!$D$2&amp;":"&amp;dbP!$D$2),"&gt;="&amp;AS$6,INDIRECT($F$1&amp;dbP!$D$2&amp;":"&amp;dbP!$D$2),"&lt;="&amp;AS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T242" s="1">
        <f ca="1">SUMIFS(INDIRECT($F$1&amp;$F242&amp;":"&amp;$F242),INDIRECT($F$1&amp;dbP!$D$2&amp;":"&amp;dbP!$D$2),"&gt;="&amp;AT$6,INDIRECT($F$1&amp;dbP!$D$2&amp;":"&amp;dbP!$D$2),"&lt;="&amp;AT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U242" s="1">
        <f ca="1">SUMIFS(INDIRECT($F$1&amp;$F242&amp;":"&amp;$F242),INDIRECT($F$1&amp;dbP!$D$2&amp;":"&amp;dbP!$D$2),"&gt;="&amp;AU$6,INDIRECT($F$1&amp;dbP!$D$2&amp;":"&amp;dbP!$D$2),"&lt;="&amp;AU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V242" s="1">
        <f ca="1">SUMIFS(INDIRECT($F$1&amp;$F242&amp;":"&amp;$F242),INDIRECT($F$1&amp;dbP!$D$2&amp;":"&amp;dbP!$D$2),"&gt;="&amp;AV$6,INDIRECT($F$1&amp;dbP!$D$2&amp;":"&amp;dbP!$D$2),"&lt;="&amp;AV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W242" s="1">
        <f ca="1">SUMIFS(INDIRECT($F$1&amp;$F242&amp;":"&amp;$F242),INDIRECT($F$1&amp;dbP!$D$2&amp;":"&amp;dbP!$D$2),"&gt;="&amp;AW$6,INDIRECT($F$1&amp;dbP!$D$2&amp;":"&amp;dbP!$D$2),"&lt;="&amp;AW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X242" s="1">
        <f ca="1">SUMIFS(INDIRECT($F$1&amp;$F242&amp;":"&amp;$F242),INDIRECT($F$1&amp;dbP!$D$2&amp;":"&amp;dbP!$D$2),"&gt;="&amp;AX$6,INDIRECT($F$1&amp;dbP!$D$2&amp;":"&amp;dbP!$D$2),"&lt;="&amp;AX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Y242" s="1">
        <f ca="1">SUMIFS(INDIRECT($F$1&amp;$F242&amp;":"&amp;$F242),INDIRECT($F$1&amp;dbP!$D$2&amp;":"&amp;dbP!$D$2),"&gt;="&amp;AY$6,INDIRECT($F$1&amp;dbP!$D$2&amp;":"&amp;dbP!$D$2),"&lt;="&amp;AY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Z242" s="1">
        <f ca="1">SUMIFS(INDIRECT($F$1&amp;$F242&amp;":"&amp;$F242),INDIRECT($F$1&amp;dbP!$D$2&amp;":"&amp;dbP!$D$2),"&gt;="&amp;AZ$6,INDIRECT($F$1&amp;dbP!$D$2&amp;":"&amp;dbP!$D$2),"&lt;="&amp;AZ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BA242" s="1">
        <f ca="1">SUMIFS(INDIRECT($F$1&amp;$F242&amp;":"&amp;$F242),INDIRECT($F$1&amp;dbP!$D$2&amp;":"&amp;dbP!$D$2),"&gt;="&amp;BA$6,INDIRECT($F$1&amp;dbP!$D$2&amp;":"&amp;dbP!$D$2),"&lt;="&amp;BA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BB242" s="1">
        <f ca="1">SUMIFS(INDIRECT($F$1&amp;$F242&amp;":"&amp;$F242),INDIRECT($F$1&amp;dbP!$D$2&amp;":"&amp;dbP!$D$2),"&gt;="&amp;BB$6,INDIRECT($F$1&amp;dbP!$D$2&amp;":"&amp;dbP!$D$2),"&lt;="&amp;BB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BC242" s="1">
        <f ca="1">SUMIFS(INDIRECT($F$1&amp;$F242&amp;":"&amp;$F242),INDIRECT($F$1&amp;dbP!$D$2&amp;":"&amp;dbP!$D$2),"&gt;="&amp;BC$6,INDIRECT($F$1&amp;dbP!$D$2&amp;":"&amp;dbP!$D$2),"&lt;="&amp;BC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BD242" s="1">
        <f ca="1">SUMIFS(INDIRECT($F$1&amp;$F242&amp;":"&amp;$F242),INDIRECT($F$1&amp;dbP!$D$2&amp;":"&amp;dbP!$D$2),"&gt;="&amp;BD$6,INDIRECT($F$1&amp;dbP!$D$2&amp;":"&amp;dbP!$D$2),"&lt;="&amp;BD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BE242" s="1">
        <f ca="1">SUMIFS(INDIRECT($F$1&amp;$F242&amp;":"&amp;$F242),INDIRECT($F$1&amp;dbP!$D$2&amp;":"&amp;dbP!$D$2),"&gt;="&amp;BE$6,INDIRECT($F$1&amp;dbP!$D$2&amp;":"&amp;dbP!$D$2),"&lt;="&amp;BE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</row>
    <row r="243" spans="2:57" x14ac:dyDescent="0.3">
      <c r="B243" s="1">
        <f>MAX(B$120:B242)+1</f>
        <v>126</v>
      </c>
      <c r="D243" s="1" t="str">
        <f ca="1">INDIRECT($B$1&amp;Items!T$2&amp;$B243)</f>
        <v>CF(-)</v>
      </c>
      <c r="F243" s="1" t="str">
        <f ca="1">INDIRECT($B$1&amp;Items!P$2&amp;$B243)</f>
        <v>AA</v>
      </c>
      <c r="H243" s="13" t="str">
        <f ca="1">INDIRECT($B$1&amp;Items!M$2&amp;$B243)</f>
        <v>Оплата операционных расходов</v>
      </c>
      <c r="I243" s="13" t="str">
        <f ca="1">IF(INDIRECT($B$1&amp;Items!N$2&amp;$B243)="",H243,INDIRECT($B$1&amp;Items!N$2&amp;$B243))</f>
        <v>Оплата операционных расходов - блок-4</v>
      </c>
      <c r="J243" s="1" t="str">
        <f ca="1">IF(INDIRECT($B$1&amp;Items!O$2&amp;$B243)="",IF(H243&lt;&gt;I243,"  "&amp;I243,I243),"    "&amp;INDIRECT($B$1&amp;Items!O$2&amp;$B243))</f>
        <v xml:space="preserve">    Операционные расходы - 4-2</v>
      </c>
      <c r="S243" s="1">
        <f ca="1">SUM($U243:INDIRECT(ADDRESS(ROW(),SUMIFS($1:$1,$5:$5,MAX($5:$5)))))</f>
        <v>0</v>
      </c>
      <c r="V243" s="1">
        <f ca="1">SUMIFS(INDIRECT($F$1&amp;$F243&amp;":"&amp;$F243),INDIRECT($F$1&amp;dbP!$D$2&amp;":"&amp;dbP!$D$2),"&gt;="&amp;V$6,INDIRECT($F$1&amp;dbP!$D$2&amp;":"&amp;dbP!$D$2),"&lt;="&amp;V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W243" s="1">
        <f ca="1">SUMIFS(INDIRECT($F$1&amp;$F243&amp;":"&amp;$F243),INDIRECT($F$1&amp;dbP!$D$2&amp;":"&amp;dbP!$D$2),"&gt;="&amp;W$6,INDIRECT($F$1&amp;dbP!$D$2&amp;":"&amp;dbP!$D$2),"&lt;="&amp;W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X243" s="1">
        <f ca="1">SUMIFS(INDIRECT($F$1&amp;$F243&amp;":"&amp;$F243),INDIRECT($F$1&amp;dbP!$D$2&amp;":"&amp;dbP!$D$2),"&gt;="&amp;X$6,INDIRECT($F$1&amp;dbP!$D$2&amp;":"&amp;dbP!$D$2),"&lt;="&amp;X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Y243" s="1">
        <f ca="1">SUMIFS(INDIRECT($F$1&amp;$F243&amp;":"&amp;$F243),INDIRECT($F$1&amp;dbP!$D$2&amp;":"&amp;dbP!$D$2),"&gt;="&amp;Y$6,INDIRECT($F$1&amp;dbP!$D$2&amp;":"&amp;dbP!$D$2),"&lt;="&amp;Y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Z243" s="1">
        <f ca="1">SUMIFS(INDIRECT($F$1&amp;$F243&amp;":"&amp;$F243),INDIRECT($F$1&amp;dbP!$D$2&amp;":"&amp;dbP!$D$2),"&gt;="&amp;Z$6,INDIRECT($F$1&amp;dbP!$D$2&amp;":"&amp;dbP!$D$2),"&lt;="&amp;Z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A243" s="1">
        <f ca="1">SUMIFS(INDIRECT($F$1&amp;$F243&amp;":"&amp;$F243),INDIRECT($F$1&amp;dbP!$D$2&amp;":"&amp;dbP!$D$2),"&gt;="&amp;AA$6,INDIRECT($F$1&amp;dbP!$D$2&amp;":"&amp;dbP!$D$2),"&lt;="&amp;AA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B243" s="1">
        <f ca="1">SUMIFS(INDIRECT($F$1&amp;$F243&amp;":"&amp;$F243),INDIRECT($F$1&amp;dbP!$D$2&amp;":"&amp;dbP!$D$2),"&gt;="&amp;AB$6,INDIRECT($F$1&amp;dbP!$D$2&amp;":"&amp;dbP!$D$2),"&lt;="&amp;AB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C243" s="1">
        <f ca="1">SUMIFS(INDIRECT($F$1&amp;$F243&amp;":"&amp;$F243),INDIRECT($F$1&amp;dbP!$D$2&amp;":"&amp;dbP!$D$2),"&gt;="&amp;AC$6,INDIRECT($F$1&amp;dbP!$D$2&amp;":"&amp;dbP!$D$2),"&lt;="&amp;AC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D243" s="1">
        <f ca="1">SUMIFS(INDIRECT($F$1&amp;$F243&amp;":"&amp;$F243),INDIRECT($F$1&amp;dbP!$D$2&amp;":"&amp;dbP!$D$2),"&gt;="&amp;AD$6,INDIRECT($F$1&amp;dbP!$D$2&amp;":"&amp;dbP!$D$2),"&lt;="&amp;AD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E243" s="1">
        <f ca="1">SUMIFS(INDIRECT($F$1&amp;$F243&amp;":"&amp;$F243),INDIRECT($F$1&amp;dbP!$D$2&amp;":"&amp;dbP!$D$2),"&gt;="&amp;AE$6,INDIRECT($F$1&amp;dbP!$D$2&amp;":"&amp;dbP!$D$2),"&lt;="&amp;AE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F243" s="1">
        <f ca="1">SUMIFS(INDIRECT($F$1&amp;$F243&amp;":"&amp;$F243),INDIRECT($F$1&amp;dbP!$D$2&amp;":"&amp;dbP!$D$2),"&gt;="&amp;AF$6,INDIRECT($F$1&amp;dbP!$D$2&amp;":"&amp;dbP!$D$2),"&lt;="&amp;AF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G243" s="1">
        <f ca="1">SUMIFS(INDIRECT($F$1&amp;$F243&amp;":"&amp;$F243),INDIRECT($F$1&amp;dbP!$D$2&amp;":"&amp;dbP!$D$2),"&gt;="&amp;AG$6,INDIRECT($F$1&amp;dbP!$D$2&amp;":"&amp;dbP!$D$2),"&lt;="&amp;AG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H243" s="1">
        <f ca="1">SUMIFS(INDIRECT($F$1&amp;$F243&amp;":"&amp;$F243),INDIRECT($F$1&amp;dbP!$D$2&amp;":"&amp;dbP!$D$2),"&gt;="&amp;AH$6,INDIRECT($F$1&amp;dbP!$D$2&amp;":"&amp;dbP!$D$2),"&lt;="&amp;AH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I243" s="1">
        <f ca="1">SUMIFS(INDIRECT($F$1&amp;$F243&amp;":"&amp;$F243),INDIRECT($F$1&amp;dbP!$D$2&amp;":"&amp;dbP!$D$2),"&gt;="&amp;AI$6,INDIRECT($F$1&amp;dbP!$D$2&amp;":"&amp;dbP!$D$2),"&lt;="&amp;AI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J243" s="1">
        <f ca="1">SUMIFS(INDIRECT($F$1&amp;$F243&amp;":"&amp;$F243),INDIRECT($F$1&amp;dbP!$D$2&amp;":"&amp;dbP!$D$2),"&gt;="&amp;AJ$6,INDIRECT($F$1&amp;dbP!$D$2&amp;":"&amp;dbP!$D$2),"&lt;="&amp;AJ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K243" s="1">
        <f ca="1">SUMIFS(INDIRECT($F$1&amp;$F243&amp;":"&amp;$F243),INDIRECT($F$1&amp;dbP!$D$2&amp;":"&amp;dbP!$D$2),"&gt;="&amp;AK$6,INDIRECT($F$1&amp;dbP!$D$2&amp;":"&amp;dbP!$D$2),"&lt;="&amp;AK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L243" s="1">
        <f ca="1">SUMIFS(INDIRECT($F$1&amp;$F243&amp;":"&amp;$F243),INDIRECT($F$1&amp;dbP!$D$2&amp;":"&amp;dbP!$D$2),"&gt;="&amp;AL$6,INDIRECT($F$1&amp;dbP!$D$2&amp;":"&amp;dbP!$D$2),"&lt;="&amp;AL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M243" s="1">
        <f ca="1">SUMIFS(INDIRECT($F$1&amp;$F243&amp;":"&amp;$F243),INDIRECT($F$1&amp;dbP!$D$2&amp;":"&amp;dbP!$D$2),"&gt;="&amp;AM$6,INDIRECT($F$1&amp;dbP!$D$2&amp;":"&amp;dbP!$D$2),"&lt;="&amp;AM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N243" s="1">
        <f ca="1">SUMIFS(INDIRECT($F$1&amp;$F243&amp;":"&amp;$F243),INDIRECT($F$1&amp;dbP!$D$2&amp;":"&amp;dbP!$D$2),"&gt;="&amp;AN$6,INDIRECT($F$1&amp;dbP!$D$2&amp;":"&amp;dbP!$D$2),"&lt;="&amp;AN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O243" s="1">
        <f ca="1">SUMIFS(INDIRECT($F$1&amp;$F243&amp;":"&amp;$F243),INDIRECT($F$1&amp;dbP!$D$2&amp;":"&amp;dbP!$D$2),"&gt;="&amp;AO$6,INDIRECT($F$1&amp;dbP!$D$2&amp;":"&amp;dbP!$D$2),"&lt;="&amp;AO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P243" s="1">
        <f ca="1">SUMIFS(INDIRECT($F$1&amp;$F243&amp;":"&amp;$F243),INDIRECT($F$1&amp;dbP!$D$2&amp;":"&amp;dbP!$D$2),"&gt;="&amp;AP$6,INDIRECT($F$1&amp;dbP!$D$2&amp;":"&amp;dbP!$D$2),"&lt;="&amp;AP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Q243" s="1">
        <f ca="1">SUMIFS(INDIRECT($F$1&amp;$F243&amp;":"&amp;$F243),INDIRECT($F$1&amp;dbP!$D$2&amp;":"&amp;dbP!$D$2),"&gt;="&amp;AQ$6,INDIRECT($F$1&amp;dbP!$D$2&amp;":"&amp;dbP!$D$2),"&lt;="&amp;AQ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R243" s="1">
        <f ca="1">SUMIFS(INDIRECT($F$1&amp;$F243&amp;":"&amp;$F243),INDIRECT($F$1&amp;dbP!$D$2&amp;":"&amp;dbP!$D$2),"&gt;="&amp;AR$6,INDIRECT($F$1&amp;dbP!$D$2&amp;":"&amp;dbP!$D$2),"&lt;="&amp;AR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S243" s="1">
        <f ca="1">SUMIFS(INDIRECT($F$1&amp;$F243&amp;":"&amp;$F243),INDIRECT($F$1&amp;dbP!$D$2&amp;":"&amp;dbP!$D$2),"&gt;="&amp;AS$6,INDIRECT($F$1&amp;dbP!$D$2&amp;":"&amp;dbP!$D$2),"&lt;="&amp;AS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T243" s="1">
        <f ca="1">SUMIFS(INDIRECT($F$1&amp;$F243&amp;":"&amp;$F243),INDIRECT($F$1&amp;dbP!$D$2&amp;":"&amp;dbP!$D$2),"&gt;="&amp;AT$6,INDIRECT($F$1&amp;dbP!$D$2&amp;":"&amp;dbP!$D$2),"&lt;="&amp;AT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U243" s="1">
        <f ca="1">SUMIFS(INDIRECT($F$1&amp;$F243&amp;":"&amp;$F243),INDIRECT($F$1&amp;dbP!$D$2&amp;":"&amp;dbP!$D$2),"&gt;="&amp;AU$6,INDIRECT($F$1&amp;dbP!$D$2&amp;":"&amp;dbP!$D$2),"&lt;="&amp;AU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V243" s="1">
        <f ca="1">SUMIFS(INDIRECT($F$1&amp;$F243&amp;":"&amp;$F243),INDIRECT($F$1&amp;dbP!$D$2&amp;":"&amp;dbP!$D$2),"&gt;="&amp;AV$6,INDIRECT($F$1&amp;dbP!$D$2&amp;":"&amp;dbP!$D$2),"&lt;="&amp;AV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W243" s="1">
        <f ca="1">SUMIFS(INDIRECT($F$1&amp;$F243&amp;":"&amp;$F243),INDIRECT($F$1&amp;dbP!$D$2&amp;":"&amp;dbP!$D$2),"&gt;="&amp;AW$6,INDIRECT($F$1&amp;dbP!$D$2&amp;":"&amp;dbP!$D$2),"&lt;="&amp;AW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X243" s="1">
        <f ca="1">SUMIFS(INDIRECT($F$1&amp;$F243&amp;":"&amp;$F243),INDIRECT($F$1&amp;dbP!$D$2&amp;":"&amp;dbP!$D$2),"&gt;="&amp;AX$6,INDIRECT($F$1&amp;dbP!$D$2&amp;":"&amp;dbP!$D$2),"&lt;="&amp;AX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Y243" s="1">
        <f ca="1">SUMIFS(INDIRECT($F$1&amp;$F243&amp;":"&amp;$F243),INDIRECT($F$1&amp;dbP!$D$2&amp;":"&amp;dbP!$D$2),"&gt;="&amp;AY$6,INDIRECT($F$1&amp;dbP!$D$2&amp;":"&amp;dbP!$D$2),"&lt;="&amp;AY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Z243" s="1">
        <f ca="1">SUMIFS(INDIRECT($F$1&amp;$F243&amp;":"&amp;$F243),INDIRECT($F$1&amp;dbP!$D$2&amp;":"&amp;dbP!$D$2),"&gt;="&amp;AZ$6,INDIRECT($F$1&amp;dbP!$D$2&amp;":"&amp;dbP!$D$2),"&lt;="&amp;AZ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BA243" s="1">
        <f ca="1">SUMIFS(INDIRECT($F$1&amp;$F243&amp;":"&amp;$F243),INDIRECT($F$1&amp;dbP!$D$2&amp;":"&amp;dbP!$D$2),"&gt;="&amp;BA$6,INDIRECT($F$1&amp;dbP!$D$2&amp;":"&amp;dbP!$D$2),"&lt;="&amp;BA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BB243" s="1">
        <f ca="1">SUMIFS(INDIRECT($F$1&amp;$F243&amp;":"&amp;$F243),INDIRECT($F$1&amp;dbP!$D$2&amp;":"&amp;dbP!$D$2),"&gt;="&amp;BB$6,INDIRECT($F$1&amp;dbP!$D$2&amp;":"&amp;dbP!$D$2),"&lt;="&amp;BB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BC243" s="1">
        <f ca="1">SUMIFS(INDIRECT($F$1&amp;$F243&amp;":"&amp;$F243),INDIRECT($F$1&amp;dbP!$D$2&amp;":"&amp;dbP!$D$2),"&gt;="&amp;BC$6,INDIRECT($F$1&amp;dbP!$D$2&amp;":"&amp;dbP!$D$2),"&lt;="&amp;BC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BD243" s="1">
        <f ca="1">SUMIFS(INDIRECT($F$1&amp;$F243&amp;":"&amp;$F243),INDIRECT($F$1&amp;dbP!$D$2&amp;":"&amp;dbP!$D$2),"&gt;="&amp;BD$6,INDIRECT($F$1&amp;dbP!$D$2&amp;":"&amp;dbP!$D$2),"&lt;="&amp;BD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BE243" s="1">
        <f ca="1">SUMIFS(INDIRECT($F$1&amp;$F243&amp;":"&amp;$F243),INDIRECT($F$1&amp;dbP!$D$2&amp;":"&amp;dbP!$D$2),"&gt;="&amp;BE$6,INDIRECT($F$1&amp;dbP!$D$2&amp;":"&amp;dbP!$D$2),"&lt;="&amp;BE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</row>
    <row r="244" spans="2:57" x14ac:dyDescent="0.3">
      <c r="B244" s="1">
        <f>MAX(B$120:B243)+1</f>
        <v>127</v>
      </c>
      <c r="D244" s="1" t="str">
        <f ca="1">INDIRECT($B$1&amp;Items!T$2&amp;$B244)</f>
        <v>CF(-)</v>
      </c>
      <c r="F244" s="1" t="str">
        <f ca="1">INDIRECT($B$1&amp;Items!P$2&amp;$B244)</f>
        <v>AA</v>
      </c>
      <c r="H244" s="13" t="str">
        <f ca="1">INDIRECT($B$1&amp;Items!M$2&amp;$B244)</f>
        <v>Оплата операционных расходов</v>
      </c>
      <c r="I244" s="13" t="str">
        <f ca="1">IF(INDIRECT($B$1&amp;Items!N$2&amp;$B244)="",H244,INDIRECT($B$1&amp;Items!N$2&amp;$B244))</f>
        <v>Оплата операционных расходов - блок-4</v>
      </c>
      <c r="J244" s="1" t="str">
        <f ca="1">IF(INDIRECT($B$1&amp;Items!O$2&amp;$B244)="",IF(H244&lt;&gt;I244,"  "&amp;I244,I244),"    "&amp;INDIRECT($B$1&amp;Items!O$2&amp;$B244))</f>
        <v xml:space="preserve">    Операционные расходы - 4-3</v>
      </c>
      <c r="S244" s="1">
        <f ca="1">SUM($U244:INDIRECT(ADDRESS(ROW(),SUMIFS($1:$1,$5:$5,MAX($5:$5)))))</f>
        <v>0</v>
      </c>
      <c r="V244" s="1">
        <f ca="1">SUMIFS(INDIRECT($F$1&amp;$F244&amp;":"&amp;$F244),INDIRECT($F$1&amp;dbP!$D$2&amp;":"&amp;dbP!$D$2),"&gt;="&amp;V$6,INDIRECT($F$1&amp;dbP!$D$2&amp;":"&amp;dbP!$D$2),"&lt;="&amp;V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W244" s="1">
        <f ca="1">SUMIFS(INDIRECT($F$1&amp;$F244&amp;":"&amp;$F244),INDIRECT($F$1&amp;dbP!$D$2&amp;":"&amp;dbP!$D$2),"&gt;="&amp;W$6,INDIRECT($F$1&amp;dbP!$D$2&amp;":"&amp;dbP!$D$2),"&lt;="&amp;W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X244" s="1">
        <f ca="1">SUMIFS(INDIRECT($F$1&amp;$F244&amp;":"&amp;$F244),INDIRECT($F$1&amp;dbP!$D$2&amp;":"&amp;dbP!$D$2),"&gt;="&amp;X$6,INDIRECT($F$1&amp;dbP!$D$2&amp;":"&amp;dbP!$D$2),"&lt;="&amp;X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Y244" s="1">
        <f ca="1">SUMIFS(INDIRECT($F$1&amp;$F244&amp;":"&amp;$F244),INDIRECT($F$1&amp;dbP!$D$2&amp;":"&amp;dbP!$D$2),"&gt;="&amp;Y$6,INDIRECT($F$1&amp;dbP!$D$2&amp;":"&amp;dbP!$D$2),"&lt;="&amp;Y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Z244" s="1">
        <f ca="1">SUMIFS(INDIRECT($F$1&amp;$F244&amp;":"&amp;$F244),INDIRECT($F$1&amp;dbP!$D$2&amp;":"&amp;dbP!$D$2),"&gt;="&amp;Z$6,INDIRECT($F$1&amp;dbP!$D$2&amp;":"&amp;dbP!$D$2),"&lt;="&amp;Z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A244" s="1">
        <f ca="1">SUMIFS(INDIRECT($F$1&amp;$F244&amp;":"&amp;$F244),INDIRECT($F$1&amp;dbP!$D$2&amp;":"&amp;dbP!$D$2),"&gt;="&amp;AA$6,INDIRECT($F$1&amp;dbP!$D$2&amp;":"&amp;dbP!$D$2),"&lt;="&amp;AA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B244" s="1">
        <f ca="1">SUMIFS(INDIRECT($F$1&amp;$F244&amp;":"&amp;$F244),INDIRECT($F$1&amp;dbP!$D$2&amp;":"&amp;dbP!$D$2),"&gt;="&amp;AB$6,INDIRECT($F$1&amp;dbP!$D$2&amp;":"&amp;dbP!$D$2),"&lt;="&amp;AB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C244" s="1">
        <f ca="1">SUMIFS(INDIRECT($F$1&amp;$F244&amp;":"&amp;$F244),INDIRECT($F$1&amp;dbP!$D$2&amp;":"&amp;dbP!$D$2),"&gt;="&amp;AC$6,INDIRECT($F$1&amp;dbP!$D$2&amp;":"&amp;dbP!$D$2),"&lt;="&amp;AC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D244" s="1">
        <f ca="1">SUMIFS(INDIRECT($F$1&amp;$F244&amp;":"&amp;$F244),INDIRECT($F$1&amp;dbP!$D$2&amp;":"&amp;dbP!$D$2),"&gt;="&amp;AD$6,INDIRECT($F$1&amp;dbP!$D$2&amp;":"&amp;dbP!$D$2),"&lt;="&amp;AD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E244" s="1">
        <f ca="1">SUMIFS(INDIRECT($F$1&amp;$F244&amp;":"&amp;$F244),INDIRECT($F$1&amp;dbP!$D$2&amp;":"&amp;dbP!$D$2),"&gt;="&amp;AE$6,INDIRECT($F$1&amp;dbP!$D$2&amp;":"&amp;dbP!$D$2),"&lt;="&amp;AE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F244" s="1">
        <f ca="1">SUMIFS(INDIRECT($F$1&amp;$F244&amp;":"&amp;$F244),INDIRECT($F$1&amp;dbP!$D$2&amp;":"&amp;dbP!$D$2),"&gt;="&amp;AF$6,INDIRECT($F$1&amp;dbP!$D$2&amp;":"&amp;dbP!$D$2),"&lt;="&amp;AF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G244" s="1">
        <f ca="1">SUMIFS(INDIRECT($F$1&amp;$F244&amp;":"&amp;$F244),INDIRECT($F$1&amp;dbP!$D$2&amp;":"&amp;dbP!$D$2),"&gt;="&amp;AG$6,INDIRECT($F$1&amp;dbP!$D$2&amp;":"&amp;dbP!$D$2),"&lt;="&amp;AG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H244" s="1">
        <f ca="1">SUMIFS(INDIRECT($F$1&amp;$F244&amp;":"&amp;$F244),INDIRECT($F$1&amp;dbP!$D$2&amp;":"&amp;dbP!$D$2),"&gt;="&amp;AH$6,INDIRECT($F$1&amp;dbP!$D$2&amp;":"&amp;dbP!$D$2),"&lt;="&amp;AH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I244" s="1">
        <f ca="1">SUMIFS(INDIRECT($F$1&amp;$F244&amp;":"&amp;$F244),INDIRECT($F$1&amp;dbP!$D$2&amp;":"&amp;dbP!$D$2),"&gt;="&amp;AI$6,INDIRECT($F$1&amp;dbP!$D$2&amp;":"&amp;dbP!$D$2),"&lt;="&amp;AI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J244" s="1">
        <f ca="1">SUMIFS(INDIRECT($F$1&amp;$F244&amp;":"&amp;$F244),INDIRECT($F$1&amp;dbP!$D$2&amp;":"&amp;dbP!$D$2),"&gt;="&amp;AJ$6,INDIRECT($F$1&amp;dbP!$D$2&amp;":"&amp;dbP!$D$2),"&lt;="&amp;AJ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K244" s="1">
        <f ca="1">SUMIFS(INDIRECT($F$1&amp;$F244&amp;":"&amp;$F244),INDIRECT($F$1&amp;dbP!$D$2&amp;":"&amp;dbP!$D$2),"&gt;="&amp;AK$6,INDIRECT($F$1&amp;dbP!$D$2&amp;":"&amp;dbP!$D$2),"&lt;="&amp;AK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L244" s="1">
        <f ca="1">SUMIFS(INDIRECT($F$1&amp;$F244&amp;":"&amp;$F244),INDIRECT($F$1&amp;dbP!$D$2&amp;":"&amp;dbP!$D$2),"&gt;="&amp;AL$6,INDIRECT($F$1&amp;dbP!$D$2&amp;":"&amp;dbP!$D$2),"&lt;="&amp;AL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M244" s="1">
        <f ca="1">SUMIFS(INDIRECT($F$1&amp;$F244&amp;":"&amp;$F244),INDIRECT($F$1&amp;dbP!$D$2&amp;":"&amp;dbP!$D$2),"&gt;="&amp;AM$6,INDIRECT($F$1&amp;dbP!$D$2&amp;":"&amp;dbP!$D$2),"&lt;="&amp;AM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N244" s="1">
        <f ca="1">SUMIFS(INDIRECT($F$1&amp;$F244&amp;":"&amp;$F244),INDIRECT($F$1&amp;dbP!$D$2&amp;":"&amp;dbP!$D$2),"&gt;="&amp;AN$6,INDIRECT($F$1&amp;dbP!$D$2&amp;":"&amp;dbP!$D$2),"&lt;="&amp;AN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O244" s="1">
        <f ca="1">SUMIFS(INDIRECT($F$1&amp;$F244&amp;":"&amp;$F244),INDIRECT($F$1&amp;dbP!$D$2&amp;":"&amp;dbP!$D$2),"&gt;="&amp;AO$6,INDIRECT($F$1&amp;dbP!$D$2&amp;":"&amp;dbP!$D$2),"&lt;="&amp;AO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P244" s="1">
        <f ca="1">SUMIFS(INDIRECT($F$1&amp;$F244&amp;":"&amp;$F244),INDIRECT($F$1&amp;dbP!$D$2&amp;":"&amp;dbP!$D$2),"&gt;="&amp;AP$6,INDIRECT($F$1&amp;dbP!$D$2&amp;":"&amp;dbP!$D$2),"&lt;="&amp;AP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Q244" s="1">
        <f ca="1">SUMIFS(INDIRECT($F$1&amp;$F244&amp;":"&amp;$F244),INDIRECT($F$1&amp;dbP!$D$2&amp;":"&amp;dbP!$D$2),"&gt;="&amp;AQ$6,INDIRECT($F$1&amp;dbP!$D$2&amp;":"&amp;dbP!$D$2),"&lt;="&amp;AQ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R244" s="1">
        <f ca="1">SUMIFS(INDIRECT($F$1&amp;$F244&amp;":"&amp;$F244),INDIRECT($F$1&amp;dbP!$D$2&amp;":"&amp;dbP!$D$2),"&gt;="&amp;AR$6,INDIRECT($F$1&amp;dbP!$D$2&amp;":"&amp;dbP!$D$2),"&lt;="&amp;AR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S244" s="1">
        <f ca="1">SUMIFS(INDIRECT($F$1&amp;$F244&amp;":"&amp;$F244),INDIRECT($F$1&amp;dbP!$D$2&amp;":"&amp;dbP!$D$2),"&gt;="&amp;AS$6,INDIRECT($F$1&amp;dbP!$D$2&amp;":"&amp;dbP!$D$2),"&lt;="&amp;AS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T244" s="1">
        <f ca="1">SUMIFS(INDIRECT($F$1&amp;$F244&amp;":"&amp;$F244),INDIRECT($F$1&amp;dbP!$D$2&amp;":"&amp;dbP!$D$2),"&gt;="&amp;AT$6,INDIRECT($F$1&amp;dbP!$D$2&amp;":"&amp;dbP!$D$2),"&lt;="&amp;AT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U244" s="1">
        <f ca="1">SUMIFS(INDIRECT($F$1&amp;$F244&amp;":"&amp;$F244),INDIRECT($F$1&amp;dbP!$D$2&amp;":"&amp;dbP!$D$2),"&gt;="&amp;AU$6,INDIRECT($F$1&amp;dbP!$D$2&amp;":"&amp;dbP!$D$2),"&lt;="&amp;AU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V244" s="1">
        <f ca="1">SUMIFS(INDIRECT($F$1&amp;$F244&amp;":"&amp;$F244),INDIRECT($F$1&amp;dbP!$D$2&amp;":"&amp;dbP!$D$2),"&gt;="&amp;AV$6,INDIRECT($F$1&amp;dbP!$D$2&amp;":"&amp;dbP!$D$2),"&lt;="&amp;AV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W244" s="1">
        <f ca="1">SUMIFS(INDIRECT($F$1&amp;$F244&amp;":"&amp;$F244),INDIRECT($F$1&amp;dbP!$D$2&amp;":"&amp;dbP!$D$2),"&gt;="&amp;AW$6,INDIRECT($F$1&amp;dbP!$D$2&amp;":"&amp;dbP!$D$2),"&lt;="&amp;AW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X244" s="1">
        <f ca="1">SUMIFS(INDIRECT($F$1&amp;$F244&amp;":"&amp;$F244),INDIRECT($F$1&amp;dbP!$D$2&amp;":"&amp;dbP!$D$2),"&gt;="&amp;AX$6,INDIRECT($F$1&amp;dbP!$D$2&amp;":"&amp;dbP!$D$2),"&lt;="&amp;AX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Y244" s="1">
        <f ca="1">SUMIFS(INDIRECT($F$1&amp;$F244&amp;":"&amp;$F244),INDIRECT($F$1&amp;dbP!$D$2&amp;":"&amp;dbP!$D$2),"&gt;="&amp;AY$6,INDIRECT($F$1&amp;dbP!$D$2&amp;":"&amp;dbP!$D$2),"&lt;="&amp;AY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Z244" s="1">
        <f ca="1">SUMIFS(INDIRECT($F$1&amp;$F244&amp;":"&amp;$F244),INDIRECT($F$1&amp;dbP!$D$2&amp;":"&amp;dbP!$D$2),"&gt;="&amp;AZ$6,INDIRECT($F$1&amp;dbP!$D$2&amp;":"&amp;dbP!$D$2),"&lt;="&amp;AZ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BA244" s="1">
        <f ca="1">SUMIFS(INDIRECT($F$1&amp;$F244&amp;":"&amp;$F244),INDIRECT($F$1&amp;dbP!$D$2&amp;":"&amp;dbP!$D$2),"&gt;="&amp;BA$6,INDIRECT($F$1&amp;dbP!$D$2&amp;":"&amp;dbP!$D$2),"&lt;="&amp;BA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BB244" s="1">
        <f ca="1">SUMIFS(INDIRECT($F$1&amp;$F244&amp;":"&amp;$F244),INDIRECT($F$1&amp;dbP!$D$2&amp;":"&amp;dbP!$D$2),"&gt;="&amp;BB$6,INDIRECT($F$1&amp;dbP!$D$2&amp;":"&amp;dbP!$D$2),"&lt;="&amp;BB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BC244" s="1">
        <f ca="1">SUMIFS(INDIRECT($F$1&amp;$F244&amp;":"&amp;$F244),INDIRECT($F$1&amp;dbP!$D$2&amp;":"&amp;dbP!$D$2),"&gt;="&amp;BC$6,INDIRECT($F$1&amp;dbP!$D$2&amp;":"&amp;dbP!$D$2),"&lt;="&amp;BC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BD244" s="1">
        <f ca="1">SUMIFS(INDIRECT($F$1&amp;$F244&amp;":"&amp;$F244),INDIRECT($F$1&amp;dbP!$D$2&amp;":"&amp;dbP!$D$2),"&gt;="&amp;BD$6,INDIRECT($F$1&amp;dbP!$D$2&amp;":"&amp;dbP!$D$2),"&lt;="&amp;BD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BE244" s="1">
        <f ca="1">SUMIFS(INDIRECT($F$1&amp;$F244&amp;":"&amp;$F244),INDIRECT($F$1&amp;dbP!$D$2&amp;":"&amp;dbP!$D$2),"&gt;="&amp;BE$6,INDIRECT($F$1&amp;dbP!$D$2&amp;":"&amp;dbP!$D$2),"&lt;="&amp;BE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</row>
    <row r="245" spans="2:57" x14ac:dyDescent="0.3">
      <c r="B245" s="1">
        <f>MAX(B$120:B244)+1</f>
        <v>128</v>
      </c>
      <c r="D245" s="1" t="str">
        <f ca="1">INDIRECT($B$1&amp;Items!T$2&amp;$B245)</f>
        <v>CF(-)</v>
      </c>
      <c r="F245" s="1" t="str">
        <f ca="1">INDIRECT($B$1&amp;Items!P$2&amp;$B245)</f>
        <v>AA</v>
      </c>
      <c r="H245" s="13" t="str">
        <f ca="1">INDIRECT($B$1&amp;Items!M$2&amp;$B245)</f>
        <v>Оплата операционных расходов</v>
      </c>
      <c r="I245" s="13" t="str">
        <f ca="1">IF(INDIRECT($B$1&amp;Items!N$2&amp;$B245)="",H245,INDIRECT($B$1&amp;Items!N$2&amp;$B245))</f>
        <v>Оплата операционных расходов - блок-4</v>
      </c>
      <c r="J245" s="1" t="str">
        <f ca="1">IF(INDIRECT($B$1&amp;Items!O$2&amp;$B245)="",IF(H245&lt;&gt;I245,"  "&amp;I245,I245),"    "&amp;INDIRECT($B$1&amp;Items!O$2&amp;$B245))</f>
        <v xml:space="preserve">    Операционные расходы - 4-4</v>
      </c>
      <c r="S245" s="1">
        <f ca="1">SUM($U245:INDIRECT(ADDRESS(ROW(),SUMIFS($1:$1,$5:$5,MAX($5:$5)))))</f>
        <v>58081.884599700003</v>
      </c>
      <c r="V245" s="1">
        <f ca="1">SUMIFS(INDIRECT($F$1&amp;$F245&amp;":"&amp;$F245),INDIRECT($F$1&amp;dbP!$D$2&amp;":"&amp;dbP!$D$2),"&gt;="&amp;V$6,INDIRECT($F$1&amp;dbP!$D$2&amp;":"&amp;dbP!$D$2),"&lt;="&amp;V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W245" s="1">
        <f ca="1">SUMIFS(INDIRECT($F$1&amp;$F245&amp;":"&amp;$F245),INDIRECT($F$1&amp;dbP!$D$2&amp;":"&amp;dbP!$D$2),"&gt;="&amp;W$6,INDIRECT($F$1&amp;dbP!$D$2&amp;":"&amp;dbP!$D$2),"&lt;="&amp;W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X245" s="1">
        <f ca="1">SUMIFS(INDIRECT($F$1&amp;$F245&amp;":"&amp;$F245),INDIRECT($F$1&amp;dbP!$D$2&amp;":"&amp;dbP!$D$2),"&gt;="&amp;X$6,INDIRECT($F$1&amp;dbP!$D$2&amp;":"&amp;dbP!$D$2),"&lt;="&amp;X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Y245" s="1">
        <f ca="1">SUMIFS(INDIRECT($F$1&amp;$F245&amp;":"&amp;$F245),INDIRECT($F$1&amp;dbP!$D$2&amp;":"&amp;dbP!$D$2),"&gt;="&amp;Y$6,INDIRECT($F$1&amp;dbP!$D$2&amp;":"&amp;dbP!$D$2),"&lt;="&amp;Y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58081.884599700003</v>
      </c>
      <c r="Z245" s="1">
        <f ca="1">SUMIFS(INDIRECT($F$1&amp;$F245&amp;":"&amp;$F245),INDIRECT($F$1&amp;dbP!$D$2&amp;":"&amp;dbP!$D$2),"&gt;="&amp;Z$6,INDIRECT($F$1&amp;dbP!$D$2&amp;":"&amp;dbP!$D$2),"&lt;="&amp;Z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A245" s="1">
        <f ca="1">SUMIFS(INDIRECT($F$1&amp;$F245&amp;":"&amp;$F245),INDIRECT($F$1&amp;dbP!$D$2&amp;":"&amp;dbP!$D$2),"&gt;="&amp;AA$6,INDIRECT($F$1&amp;dbP!$D$2&amp;":"&amp;dbP!$D$2),"&lt;="&amp;AA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B245" s="1">
        <f ca="1">SUMIFS(INDIRECT($F$1&amp;$F245&amp;":"&amp;$F245),INDIRECT($F$1&amp;dbP!$D$2&amp;":"&amp;dbP!$D$2),"&gt;="&amp;AB$6,INDIRECT($F$1&amp;dbP!$D$2&amp;":"&amp;dbP!$D$2),"&lt;="&amp;AB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C245" s="1">
        <f ca="1">SUMIFS(INDIRECT($F$1&amp;$F245&amp;":"&amp;$F245),INDIRECT($F$1&amp;dbP!$D$2&amp;":"&amp;dbP!$D$2),"&gt;="&amp;AC$6,INDIRECT($F$1&amp;dbP!$D$2&amp;":"&amp;dbP!$D$2),"&lt;="&amp;AC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D245" s="1">
        <f ca="1">SUMIFS(INDIRECT($F$1&amp;$F245&amp;":"&amp;$F245),INDIRECT($F$1&amp;dbP!$D$2&amp;":"&amp;dbP!$D$2),"&gt;="&amp;AD$6,INDIRECT($F$1&amp;dbP!$D$2&amp;":"&amp;dbP!$D$2),"&lt;="&amp;AD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E245" s="1">
        <f ca="1">SUMIFS(INDIRECT($F$1&amp;$F245&amp;":"&amp;$F245),INDIRECT($F$1&amp;dbP!$D$2&amp;":"&amp;dbP!$D$2),"&gt;="&amp;AE$6,INDIRECT($F$1&amp;dbP!$D$2&amp;":"&amp;dbP!$D$2),"&lt;="&amp;AE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F245" s="1">
        <f ca="1">SUMIFS(INDIRECT($F$1&amp;$F245&amp;":"&amp;$F245),INDIRECT($F$1&amp;dbP!$D$2&amp;":"&amp;dbP!$D$2),"&gt;="&amp;AF$6,INDIRECT($F$1&amp;dbP!$D$2&amp;":"&amp;dbP!$D$2),"&lt;="&amp;AF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G245" s="1">
        <f ca="1">SUMIFS(INDIRECT($F$1&amp;$F245&amp;":"&amp;$F245),INDIRECT($F$1&amp;dbP!$D$2&amp;":"&amp;dbP!$D$2),"&gt;="&amp;AG$6,INDIRECT($F$1&amp;dbP!$D$2&amp;":"&amp;dbP!$D$2),"&lt;="&amp;AG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H245" s="1">
        <f ca="1">SUMIFS(INDIRECT($F$1&amp;$F245&amp;":"&amp;$F245),INDIRECT($F$1&amp;dbP!$D$2&amp;":"&amp;dbP!$D$2),"&gt;="&amp;AH$6,INDIRECT($F$1&amp;dbP!$D$2&amp;":"&amp;dbP!$D$2),"&lt;="&amp;AH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I245" s="1">
        <f ca="1">SUMIFS(INDIRECT($F$1&amp;$F245&amp;":"&amp;$F245),INDIRECT($F$1&amp;dbP!$D$2&amp;":"&amp;dbP!$D$2),"&gt;="&amp;AI$6,INDIRECT($F$1&amp;dbP!$D$2&amp;":"&amp;dbP!$D$2),"&lt;="&amp;AI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J245" s="1">
        <f ca="1">SUMIFS(INDIRECT($F$1&amp;$F245&amp;":"&amp;$F245),INDIRECT($F$1&amp;dbP!$D$2&amp;":"&amp;dbP!$D$2),"&gt;="&amp;AJ$6,INDIRECT($F$1&amp;dbP!$D$2&amp;":"&amp;dbP!$D$2),"&lt;="&amp;AJ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K245" s="1">
        <f ca="1">SUMIFS(INDIRECT($F$1&amp;$F245&amp;":"&amp;$F245),INDIRECT($F$1&amp;dbP!$D$2&amp;":"&amp;dbP!$D$2),"&gt;="&amp;AK$6,INDIRECT($F$1&amp;dbP!$D$2&amp;":"&amp;dbP!$D$2),"&lt;="&amp;AK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L245" s="1">
        <f ca="1">SUMIFS(INDIRECT($F$1&amp;$F245&amp;":"&amp;$F245),INDIRECT($F$1&amp;dbP!$D$2&amp;":"&amp;dbP!$D$2),"&gt;="&amp;AL$6,INDIRECT($F$1&amp;dbP!$D$2&amp;":"&amp;dbP!$D$2),"&lt;="&amp;AL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M245" s="1">
        <f ca="1">SUMIFS(INDIRECT($F$1&amp;$F245&amp;":"&amp;$F245),INDIRECT($F$1&amp;dbP!$D$2&amp;":"&amp;dbP!$D$2),"&gt;="&amp;AM$6,INDIRECT($F$1&amp;dbP!$D$2&amp;":"&amp;dbP!$D$2),"&lt;="&amp;AM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N245" s="1">
        <f ca="1">SUMIFS(INDIRECT($F$1&amp;$F245&amp;":"&amp;$F245),INDIRECT($F$1&amp;dbP!$D$2&amp;":"&amp;dbP!$D$2),"&gt;="&amp;AN$6,INDIRECT($F$1&amp;dbP!$D$2&amp;":"&amp;dbP!$D$2),"&lt;="&amp;AN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O245" s="1">
        <f ca="1">SUMIFS(INDIRECT($F$1&amp;$F245&amp;":"&amp;$F245),INDIRECT($F$1&amp;dbP!$D$2&amp;":"&amp;dbP!$D$2),"&gt;="&amp;AO$6,INDIRECT($F$1&amp;dbP!$D$2&amp;":"&amp;dbP!$D$2),"&lt;="&amp;AO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P245" s="1">
        <f ca="1">SUMIFS(INDIRECT($F$1&amp;$F245&amp;":"&amp;$F245),INDIRECT($F$1&amp;dbP!$D$2&amp;":"&amp;dbP!$D$2),"&gt;="&amp;AP$6,INDIRECT($F$1&amp;dbP!$D$2&amp;":"&amp;dbP!$D$2),"&lt;="&amp;AP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Q245" s="1">
        <f ca="1">SUMIFS(INDIRECT($F$1&amp;$F245&amp;":"&amp;$F245),INDIRECT($F$1&amp;dbP!$D$2&amp;":"&amp;dbP!$D$2),"&gt;="&amp;AQ$6,INDIRECT($F$1&amp;dbP!$D$2&amp;":"&amp;dbP!$D$2),"&lt;="&amp;AQ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R245" s="1">
        <f ca="1">SUMIFS(INDIRECT($F$1&amp;$F245&amp;":"&amp;$F245),INDIRECT($F$1&amp;dbP!$D$2&amp;":"&amp;dbP!$D$2),"&gt;="&amp;AR$6,INDIRECT($F$1&amp;dbP!$D$2&amp;":"&amp;dbP!$D$2),"&lt;="&amp;AR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S245" s="1">
        <f ca="1">SUMIFS(INDIRECT($F$1&amp;$F245&amp;":"&amp;$F245),INDIRECT($F$1&amp;dbP!$D$2&amp;":"&amp;dbP!$D$2),"&gt;="&amp;AS$6,INDIRECT($F$1&amp;dbP!$D$2&amp;":"&amp;dbP!$D$2),"&lt;="&amp;AS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T245" s="1">
        <f ca="1">SUMIFS(INDIRECT($F$1&amp;$F245&amp;":"&amp;$F245),INDIRECT($F$1&amp;dbP!$D$2&amp;":"&amp;dbP!$D$2),"&gt;="&amp;AT$6,INDIRECT($F$1&amp;dbP!$D$2&amp;":"&amp;dbP!$D$2),"&lt;="&amp;AT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U245" s="1">
        <f ca="1">SUMIFS(INDIRECT($F$1&amp;$F245&amp;":"&amp;$F245),INDIRECT($F$1&amp;dbP!$D$2&amp;":"&amp;dbP!$D$2),"&gt;="&amp;AU$6,INDIRECT($F$1&amp;dbP!$D$2&amp;":"&amp;dbP!$D$2),"&lt;="&amp;AU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V245" s="1">
        <f ca="1">SUMIFS(INDIRECT($F$1&amp;$F245&amp;":"&amp;$F245),INDIRECT($F$1&amp;dbP!$D$2&amp;":"&amp;dbP!$D$2),"&gt;="&amp;AV$6,INDIRECT($F$1&amp;dbP!$D$2&amp;":"&amp;dbP!$D$2),"&lt;="&amp;AV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W245" s="1">
        <f ca="1">SUMIFS(INDIRECT($F$1&amp;$F245&amp;":"&amp;$F245),INDIRECT($F$1&amp;dbP!$D$2&amp;":"&amp;dbP!$D$2),"&gt;="&amp;AW$6,INDIRECT($F$1&amp;dbP!$D$2&amp;":"&amp;dbP!$D$2),"&lt;="&amp;AW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X245" s="1">
        <f ca="1">SUMIFS(INDIRECT($F$1&amp;$F245&amp;":"&amp;$F245),INDIRECT($F$1&amp;dbP!$D$2&amp;":"&amp;dbP!$D$2),"&gt;="&amp;AX$6,INDIRECT($F$1&amp;dbP!$D$2&amp;":"&amp;dbP!$D$2),"&lt;="&amp;AX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Y245" s="1">
        <f ca="1">SUMIFS(INDIRECT($F$1&amp;$F245&amp;":"&amp;$F245),INDIRECT($F$1&amp;dbP!$D$2&amp;":"&amp;dbP!$D$2),"&gt;="&amp;AY$6,INDIRECT($F$1&amp;dbP!$D$2&amp;":"&amp;dbP!$D$2),"&lt;="&amp;AY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Z245" s="1">
        <f ca="1">SUMIFS(INDIRECT($F$1&amp;$F245&amp;":"&amp;$F245),INDIRECT($F$1&amp;dbP!$D$2&amp;":"&amp;dbP!$D$2),"&gt;="&amp;AZ$6,INDIRECT($F$1&amp;dbP!$D$2&amp;":"&amp;dbP!$D$2),"&lt;="&amp;AZ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BA245" s="1">
        <f ca="1">SUMIFS(INDIRECT($F$1&amp;$F245&amp;":"&amp;$F245),INDIRECT($F$1&amp;dbP!$D$2&amp;":"&amp;dbP!$D$2),"&gt;="&amp;BA$6,INDIRECT($F$1&amp;dbP!$D$2&amp;":"&amp;dbP!$D$2),"&lt;="&amp;BA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BB245" s="1">
        <f ca="1">SUMIFS(INDIRECT($F$1&amp;$F245&amp;":"&amp;$F245),INDIRECT($F$1&amp;dbP!$D$2&amp;":"&amp;dbP!$D$2),"&gt;="&amp;BB$6,INDIRECT($F$1&amp;dbP!$D$2&amp;":"&amp;dbP!$D$2),"&lt;="&amp;BB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BC245" s="1">
        <f ca="1">SUMIFS(INDIRECT($F$1&amp;$F245&amp;":"&amp;$F245),INDIRECT($F$1&amp;dbP!$D$2&amp;":"&amp;dbP!$D$2),"&gt;="&amp;BC$6,INDIRECT($F$1&amp;dbP!$D$2&amp;":"&amp;dbP!$D$2),"&lt;="&amp;BC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BD245" s="1">
        <f ca="1">SUMIFS(INDIRECT($F$1&amp;$F245&amp;":"&amp;$F245),INDIRECT($F$1&amp;dbP!$D$2&amp;":"&amp;dbP!$D$2),"&gt;="&amp;BD$6,INDIRECT($F$1&amp;dbP!$D$2&amp;":"&amp;dbP!$D$2),"&lt;="&amp;BD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BE245" s="1">
        <f ca="1">SUMIFS(INDIRECT($F$1&amp;$F245&amp;":"&amp;$F245),INDIRECT($F$1&amp;dbP!$D$2&amp;":"&amp;dbP!$D$2),"&gt;="&amp;BE$6,INDIRECT($F$1&amp;dbP!$D$2&amp;":"&amp;dbP!$D$2),"&lt;="&amp;BE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</row>
    <row r="246" spans="2:57" x14ac:dyDescent="0.3">
      <c r="B246" s="1">
        <f>MAX(B$120:B245)+1</f>
        <v>129</v>
      </c>
      <c r="D246" s="1" t="str">
        <f ca="1">INDIRECT($B$1&amp;Items!T$2&amp;$B246)</f>
        <v>CF(-)</v>
      </c>
      <c r="F246" s="1" t="str">
        <f ca="1">INDIRECT($B$1&amp;Items!P$2&amp;$B246)</f>
        <v>AA</v>
      </c>
      <c r="H246" s="13" t="str">
        <f ca="1">INDIRECT($B$1&amp;Items!M$2&amp;$B246)</f>
        <v>Оплата операционных расходов</v>
      </c>
      <c r="I246" s="13" t="str">
        <f ca="1">IF(INDIRECT($B$1&amp;Items!N$2&amp;$B246)="",H246,INDIRECT($B$1&amp;Items!N$2&amp;$B246))</f>
        <v>Оплата операционных расходов - блок-4</v>
      </c>
      <c r="J246" s="1" t="str">
        <f ca="1">IF(INDIRECT($B$1&amp;Items!O$2&amp;$B246)="",IF(H246&lt;&gt;I246,"  "&amp;I246,I246),"    "&amp;INDIRECT($B$1&amp;Items!O$2&amp;$B246))</f>
        <v xml:space="preserve">    Операционные расходы - 4-5</v>
      </c>
      <c r="S246" s="1">
        <f ca="1">SUM($U246:INDIRECT(ADDRESS(ROW(),SUMIFS($1:$1,$5:$5,MAX($5:$5)))))</f>
        <v>0</v>
      </c>
      <c r="V246" s="1">
        <f ca="1">SUMIFS(INDIRECT($F$1&amp;$F246&amp;":"&amp;$F246),INDIRECT($F$1&amp;dbP!$D$2&amp;":"&amp;dbP!$D$2),"&gt;="&amp;V$6,INDIRECT($F$1&amp;dbP!$D$2&amp;":"&amp;dbP!$D$2),"&lt;="&amp;V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W246" s="1">
        <f ca="1">SUMIFS(INDIRECT($F$1&amp;$F246&amp;":"&amp;$F246),INDIRECT($F$1&amp;dbP!$D$2&amp;":"&amp;dbP!$D$2),"&gt;="&amp;W$6,INDIRECT($F$1&amp;dbP!$D$2&amp;":"&amp;dbP!$D$2),"&lt;="&amp;W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X246" s="1">
        <f ca="1">SUMIFS(INDIRECT($F$1&amp;$F246&amp;":"&amp;$F246),INDIRECT($F$1&amp;dbP!$D$2&amp;":"&amp;dbP!$D$2),"&gt;="&amp;X$6,INDIRECT($F$1&amp;dbP!$D$2&amp;":"&amp;dbP!$D$2),"&lt;="&amp;X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Y246" s="1">
        <f ca="1">SUMIFS(INDIRECT($F$1&amp;$F246&amp;":"&amp;$F246),INDIRECT($F$1&amp;dbP!$D$2&amp;":"&amp;dbP!$D$2),"&gt;="&amp;Y$6,INDIRECT($F$1&amp;dbP!$D$2&amp;":"&amp;dbP!$D$2),"&lt;="&amp;Y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Z246" s="1">
        <f ca="1">SUMIFS(INDIRECT($F$1&amp;$F246&amp;":"&amp;$F246),INDIRECT($F$1&amp;dbP!$D$2&amp;":"&amp;dbP!$D$2),"&gt;="&amp;Z$6,INDIRECT($F$1&amp;dbP!$D$2&amp;":"&amp;dbP!$D$2),"&lt;="&amp;Z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AA246" s="1">
        <f ca="1">SUMIFS(INDIRECT($F$1&amp;$F246&amp;":"&amp;$F246),INDIRECT($F$1&amp;dbP!$D$2&amp;":"&amp;dbP!$D$2),"&gt;="&amp;AA$6,INDIRECT($F$1&amp;dbP!$D$2&amp;":"&amp;dbP!$D$2),"&lt;="&amp;AA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AB246" s="1">
        <f ca="1">SUMIFS(INDIRECT($F$1&amp;$F246&amp;":"&amp;$F246),INDIRECT($F$1&amp;dbP!$D$2&amp;":"&amp;dbP!$D$2),"&gt;="&amp;AB$6,INDIRECT($F$1&amp;dbP!$D$2&amp;":"&amp;dbP!$D$2),"&lt;="&amp;AB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AC246" s="1">
        <f ca="1">SUMIFS(INDIRECT($F$1&amp;$F246&amp;":"&amp;$F246),INDIRECT($F$1&amp;dbP!$D$2&amp;":"&amp;dbP!$D$2),"&gt;="&amp;AC$6,INDIRECT($F$1&amp;dbP!$D$2&amp;":"&amp;dbP!$D$2),"&lt;="&amp;AC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AD246" s="1">
        <f ca="1">SUMIFS(INDIRECT($F$1&amp;$F246&amp;":"&amp;$F246),INDIRECT($F$1&amp;dbP!$D$2&amp;":"&amp;dbP!$D$2),"&gt;="&amp;AD$6,INDIRECT($F$1&amp;dbP!$D$2&amp;":"&amp;dbP!$D$2),"&lt;="&amp;AD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AE246" s="1">
        <f ca="1">SUMIFS(INDIRECT($F$1&amp;$F246&amp;":"&amp;$F246),INDIRECT($F$1&amp;dbP!$D$2&amp;":"&amp;dbP!$D$2),"&gt;="&amp;AE$6,INDIRECT($F$1&amp;dbP!$D$2&amp;":"&amp;dbP!$D$2),"&lt;="&amp;AE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AF246" s="1">
        <f ca="1">SUMIFS(INDIRECT($F$1&amp;$F246&amp;":"&amp;$F246),INDIRECT($F$1&amp;dbP!$D$2&amp;":"&amp;dbP!$D$2),"&gt;="&amp;AF$6,INDIRECT($F$1&amp;dbP!$D$2&amp;":"&amp;dbP!$D$2),"&lt;="&amp;AF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AG246" s="1">
        <f ca="1">SUMIFS(INDIRECT($F$1&amp;$F246&amp;":"&amp;$F246),INDIRECT($F$1&amp;dbP!$D$2&amp;":"&amp;dbP!$D$2),"&gt;="&amp;AG$6,INDIRECT($F$1&amp;dbP!$D$2&amp;":"&amp;dbP!$D$2),"&lt;="&amp;AG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AH246" s="1">
        <f ca="1">SUMIFS(INDIRECT($F$1&amp;$F246&amp;":"&amp;$F246),INDIRECT($F$1&amp;dbP!$D$2&amp;":"&amp;dbP!$D$2),"&gt;="&amp;AH$6,INDIRECT($F$1&amp;dbP!$D$2&amp;":"&amp;dbP!$D$2),"&lt;="&amp;AH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AI246" s="1">
        <f ca="1">SUMIFS(INDIRECT($F$1&amp;$F246&amp;":"&amp;$F246),INDIRECT($F$1&amp;dbP!$D$2&amp;":"&amp;dbP!$D$2),"&gt;="&amp;AI$6,INDIRECT($F$1&amp;dbP!$D$2&amp;":"&amp;dbP!$D$2),"&lt;="&amp;AI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AJ246" s="1">
        <f ca="1">SUMIFS(INDIRECT($F$1&amp;$F246&amp;":"&amp;$F246),INDIRECT($F$1&amp;dbP!$D$2&amp;":"&amp;dbP!$D$2),"&gt;="&amp;AJ$6,INDIRECT($F$1&amp;dbP!$D$2&amp;":"&amp;dbP!$D$2),"&lt;="&amp;AJ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AK246" s="1">
        <f ca="1">SUMIFS(INDIRECT($F$1&amp;$F246&amp;":"&amp;$F246),INDIRECT($F$1&amp;dbP!$D$2&amp;":"&amp;dbP!$D$2),"&gt;="&amp;AK$6,INDIRECT($F$1&amp;dbP!$D$2&amp;":"&amp;dbP!$D$2),"&lt;="&amp;AK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AL246" s="1">
        <f ca="1">SUMIFS(INDIRECT($F$1&amp;$F246&amp;":"&amp;$F246),INDIRECT($F$1&amp;dbP!$D$2&amp;":"&amp;dbP!$D$2),"&gt;="&amp;AL$6,INDIRECT($F$1&amp;dbP!$D$2&amp;":"&amp;dbP!$D$2),"&lt;="&amp;AL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AM246" s="1">
        <f ca="1">SUMIFS(INDIRECT($F$1&amp;$F246&amp;":"&amp;$F246),INDIRECT($F$1&amp;dbP!$D$2&amp;":"&amp;dbP!$D$2),"&gt;="&amp;AM$6,INDIRECT($F$1&amp;dbP!$D$2&amp;":"&amp;dbP!$D$2),"&lt;="&amp;AM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AN246" s="1">
        <f ca="1">SUMIFS(INDIRECT($F$1&amp;$F246&amp;":"&amp;$F246),INDIRECT($F$1&amp;dbP!$D$2&amp;":"&amp;dbP!$D$2),"&gt;="&amp;AN$6,INDIRECT($F$1&amp;dbP!$D$2&amp;":"&amp;dbP!$D$2),"&lt;="&amp;AN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AO246" s="1">
        <f ca="1">SUMIFS(INDIRECT($F$1&amp;$F246&amp;":"&amp;$F246),INDIRECT($F$1&amp;dbP!$D$2&amp;":"&amp;dbP!$D$2),"&gt;="&amp;AO$6,INDIRECT($F$1&amp;dbP!$D$2&amp;":"&amp;dbP!$D$2),"&lt;="&amp;AO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AP246" s="1">
        <f ca="1">SUMIFS(INDIRECT($F$1&amp;$F246&amp;":"&amp;$F246),INDIRECT($F$1&amp;dbP!$D$2&amp;":"&amp;dbP!$D$2),"&gt;="&amp;AP$6,INDIRECT($F$1&amp;dbP!$D$2&amp;":"&amp;dbP!$D$2),"&lt;="&amp;AP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AQ246" s="1">
        <f ca="1">SUMIFS(INDIRECT($F$1&amp;$F246&amp;":"&amp;$F246),INDIRECT($F$1&amp;dbP!$D$2&amp;":"&amp;dbP!$D$2),"&gt;="&amp;AQ$6,INDIRECT($F$1&amp;dbP!$D$2&amp;":"&amp;dbP!$D$2),"&lt;="&amp;AQ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AR246" s="1">
        <f ca="1">SUMIFS(INDIRECT($F$1&amp;$F246&amp;":"&amp;$F246),INDIRECT($F$1&amp;dbP!$D$2&amp;":"&amp;dbP!$D$2),"&gt;="&amp;AR$6,INDIRECT($F$1&amp;dbP!$D$2&amp;":"&amp;dbP!$D$2),"&lt;="&amp;AR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AS246" s="1">
        <f ca="1">SUMIFS(INDIRECT($F$1&amp;$F246&amp;":"&amp;$F246),INDIRECT($F$1&amp;dbP!$D$2&amp;":"&amp;dbP!$D$2),"&gt;="&amp;AS$6,INDIRECT($F$1&amp;dbP!$D$2&amp;":"&amp;dbP!$D$2),"&lt;="&amp;AS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AT246" s="1">
        <f ca="1">SUMIFS(INDIRECT($F$1&amp;$F246&amp;":"&amp;$F246),INDIRECT($F$1&amp;dbP!$D$2&amp;":"&amp;dbP!$D$2),"&gt;="&amp;AT$6,INDIRECT($F$1&amp;dbP!$D$2&amp;":"&amp;dbP!$D$2),"&lt;="&amp;AT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AU246" s="1">
        <f ca="1">SUMIFS(INDIRECT($F$1&amp;$F246&amp;":"&amp;$F246),INDIRECT($F$1&amp;dbP!$D$2&amp;":"&amp;dbP!$D$2),"&gt;="&amp;AU$6,INDIRECT($F$1&amp;dbP!$D$2&amp;":"&amp;dbP!$D$2),"&lt;="&amp;AU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AV246" s="1">
        <f ca="1">SUMIFS(INDIRECT($F$1&amp;$F246&amp;":"&amp;$F246),INDIRECT($F$1&amp;dbP!$D$2&amp;":"&amp;dbP!$D$2),"&gt;="&amp;AV$6,INDIRECT($F$1&amp;dbP!$D$2&amp;":"&amp;dbP!$D$2),"&lt;="&amp;AV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AW246" s="1">
        <f ca="1">SUMIFS(INDIRECT($F$1&amp;$F246&amp;":"&amp;$F246),INDIRECT($F$1&amp;dbP!$D$2&amp;":"&amp;dbP!$D$2),"&gt;="&amp;AW$6,INDIRECT($F$1&amp;dbP!$D$2&amp;":"&amp;dbP!$D$2),"&lt;="&amp;AW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AX246" s="1">
        <f ca="1">SUMIFS(INDIRECT($F$1&amp;$F246&amp;":"&amp;$F246),INDIRECT($F$1&amp;dbP!$D$2&amp;":"&amp;dbP!$D$2),"&gt;="&amp;AX$6,INDIRECT($F$1&amp;dbP!$D$2&amp;":"&amp;dbP!$D$2),"&lt;="&amp;AX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AY246" s="1">
        <f ca="1">SUMIFS(INDIRECT($F$1&amp;$F246&amp;":"&amp;$F246),INDIRECT($F$1&amp;dbP!$D$2&amp;":"&amp;dbP!$D$2),"&gt;="&amp;AY$6,INDIRECT($F$1&amp;dbP!$D$2&amp;":"&amp;dbP!$D$2),"&lt;="&amp;AY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AZ246" s="1">
        <f ca="1">SUMIFS(INDIRECT($F$1&amp;$F246&amp;":"&amp;$F246),INDIRECT($F$1&amp;dbP!$D$2&amp;":"&amp;dbP!$D$2),"&gt;="&amp;AZ$6,INDIRECT($F$1&amp;dbP!$D$2&amp;":"&amp;dbP!$D$2),"&lt;="&amp;AZ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BA246" s="1">
        <f ca="1">SUMIFS(INDIRECT($F$1&amp;$F246&amp;":"&amp;$F246),INDIRECT($F$1&amp;dbP!$D$2&amp;":"&amp;dbP!$D$2),"&gt;="&amp;BA$6,INDIRECT($F$1&amp;dbP!$D$2&amp;":"&amp;dbP!$D$2),"&lt;="&amp;BA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BB246" s="1">
        <f ca="1">SUMIFS(INDIRECT($F$1&amp;$F246&amp;":"&amp;$F246),INDIRECT($F$1&amp;dbP!$D$2&amp;":"&amp;dbP!$D$2),"&gt;="&amp;BB$6,INDIRECT($F$1&amp;dbP!$D$2&amp;":"&amp;dbP!$D$2),"&lt;="&amp;BB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BC246" s="1">
        <f ca="1">SUMIFS(INDIRECT($F$1&amp;$F246&amp;":"&amp;$F246),INDIRECT($F$1&amp;dbP!$D$2&amp;":"&amp;dbP!$D$2),"&gt;="&amp;BC$6,INDIRECT($F$1&amp;dbP!$D$2&amp;":"&amp;dbP!$D$2),"&lt;="&amp;BC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BD246" s="1">
        <f ca="1">SUMIFS(INDIRECT($F$1&amp;$F246&amp;":"&amp;$F246),INDIRECT($F$1&amp;dbP!$D$2&amp;":"&amp;dbP!$D$2),"&gt;="&amp;BD$6,INDIRECT($F$1&amp;dbP!$D$2&amp;":"&amp;dbP!$D$2),"&lt;="&amp;BD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BE246" s="1">
        <f ca="1">SUMIFS(INDIRECT($F$1&amp;$F246&amp;":"&amp;$F246),INDIRECT($F$1&amp;dbP!$D$2&amp;":"&amp;dbP!$D$2),"&gt;="&amp;BE$6,INDIRECT($F$1&amp;dbP!$D$2&amp;":"&amp;dbP!$D$2),"&lt;="&amp;BE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</row>
    <row r="247" spans="2:57" x14ac:dyDescent="0.3">
      <c r="B247" s="1">
        <f>MAX(B$120:B246)+1</f>
        <v>130</v>
      </c>
      <c r="D247" s="1" t="str">
        <f ca="1">INDIRECT($B$1&amp;Items!T$2&amp;$B247)</f>
        <v>CF(-)</v>
      </c>
      <c r="F247" s="1" t="str">
        <f ca="1">INDIRECT($B$1&amp;Items!P$2&amp;$B247)</f>
        <v>AA</v>
      </c>
      <c r="H247" s="13" t="str">
        <f ca="1">INDIRECT($B$1&amp;Items!M$2&amp;$B247)</f>
        <v>Оплата операционных расходов</v>
      </c>
      <c r="I247" s="13" t="str">
        <f ca="1">IF(INDIRECT($B$1&amp;Items!N$2&amp;$B247)="",H247,INDIRECT($B$1&amp;Items!N$2&amp;$B247))</f>
        <v>Оплата операционных расходов - блок-4</v>
      </c>
      <c r="J247" s="1" t="str">
        <f ca="1">IF(INDIRECT($B$1&amp;Items!O$2&amp;$B247)="",IF(H247&lt;&gt;I247,"  "&amp;I247,I247),"    "&amp;INDIRECT($B$1&amp;Items!O$2&amp;$B247))</f>
        <v xml:space="preserve">    Операционные расходы - 4-6</v>
      </c>
      <c r="S247" s="1">
        <f ca="1">SUM($U247:INDIRECT(ADDRESS(ROW(),SUMIFS($1:$1,$5:$5,MAX($5:$5)))))</f>
        <v>0</v>
      </c>
      <c r="V247" s="1">
        <f ca="1">SUMIFS(INDIRECT($F$1&amp;$F247&amp;":"&amp;$F247),INDIRECT($F$1&amp;dbP!$D$2&amp;":"&amp;dbP!$D$2),"&gt;="&amp;V$6,INDIRECT($F$1&amp;dbP!$D$2&amp;":"&amp;dbP!$D$2),"&lt;="&amp;V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W247" s="1">
        <f ca="1">SUMIFS(INDIRECT($F$1&amp;$F247&amp;":"&amp;$F247),INDIRECT($F$1&amp;dbP!$D$2&amp;":"&amp;dbP!$D$2),"&gt;="&amp;W$6,INDIRECT($F$1&amp;dbP!$D$2&amp;":"&amp;dbP!$D$2),"&lt;="&amp;W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X247" s="1">
        <f ca="1">SUMIFS(INDIRECT($F$1&amp;$F247&amp;":"&amp;$F247),INDIRECT($F$1&amp;dbP!$D$2&amp;":"&amp;dbP!$D$2),"&gt;="&amp;X$6,INDIRECT($F$1&amp;dbP!$D$2&amp;":"&amp;dbP!$D$2),"&lt;="&amp;X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Y247" s="1">
        <f ca="1">SUMIFS(INDIRECT($F$1&amp;$F247&amp;":"&amp;$F247),INDIRECT($F$1&amp;dbP!$D$2&amp;":"&amp;dbP!$D$2),"&gt;="&amp;Y$6,INDIRECT($F$1&amp;dbP!$D$2&amp;":"&amp;dbP!$D$2),"&lt;="&amp;Y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Z247" s="1">
        <f ca="1">SUMIFS(INDIRECT($F$1&amp;$F247&amp;":"&amp;$F247),INDIRECT($F$1&amp;dbP!$D$2&amp;":"&amp;dbP!$D$2),"&gt;="&amp;Z$6,INDIRECT($F$1&amp;dbP!$D$2&amp;":"&amp;dbP!$D$2),"&lt;="&amp;Z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AA247" s="1">
        <f ca="1">SUMIFS(INDIRECT($F$1&amp;$F247&amp;":"&amp;$F247),INDIRECT($F$1&amp;dbP!$D$2&amp;":"&amp;dbP!$D$2),"&gt;="&amp;AA$6,INDIRECT($F$1&amp;dbP!$D$2&amp;":"&amp;dbP!$D$2),"&lt;="&amp;AA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AB247" s="1">
        <f ca="1">SUMIFS(INDIRECT($F$1&amp;$F247&amp;":"&amp;$F247),INDIRECT($F$1&amp;dbP!$D$2&amp;":"&amp;dbP!$D$2),"&gt;="&amp;AB$6,INDIRECT($F$1&amp;dbP!$D$2&amp;":"&amp;dbP!$D$2),"&lt;="&amp;AB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AC247" s="1">
        <f ca="1">SUMIFS(INDIRECT($F$1&amp;$F247&amp;":"&amp;$F247),INDIRECT($F$1&amp;dbP!$D$2&amp;":"&amp;dbP!$D$2),"&gt;="&amp;AC$6,INDIRECT($F$1&amp;dbP!$D$2&amp;":"&amp;dbP!$D$2),"&lt;="&amp;AC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AD247" s="1">
        <f ca="1">SUMIFS(INDIRECT($F$1&amp;$F247&amp;":"&amp;$F247),INDIRECT($F$1&amp;dbP!$D$2&amp;":"&amp;dbP!$D$2),"&gt;="&amp;AD$6,INDIRECT($F$1&amp;dbP!$D$2&amp;":"&amp;dbP!$D$2),"&lt;="&amp;AD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AE247" s="1">
        <f ca="1">SUMIFS(INDIRECT($F$1&amp;$F247&amp;":"&amp;$F247),INDIRECT($F$1&amp;dbP!$D$2&amp;":"&amp;dbP!$D$2),"&gt;="&amp;AE$6,INDIRECT($F$1&amp;dbP!$D$2&amp;":"&amp;dbP!$D$2),"&lt;="&amp;AE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AF247" s="1">
        <f ca="1">SUMIFS(INDIRECT($F$1&amp;$F247&amp;":"&amp;$F247),INDIRECT($F$1&amp;dbP!$D$2&amp;":"&amp;dbP!$D$2),"&gt;="&amp;AF$6,INDIRECT($F$1&amp;dbP!$D$2&amp;":"&amp;dbP!$D$2),"&lt;="&amp;AF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AG247" s="1">
        <f ca="1">SUMIFS(INDIRECT($F$1&amp;$F247&amp;":"&amp;$F247),INDIRECT($F$1&amp;dbP!$D$2&amp;":"&amp;dbP!$D$2),"&gt;="&amp;AG$6,INDIRECT($F$1&amp;dbP!$D$2&amp;":"&amp;dbP!$D$2),"&lt;="&amp;AG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AH247" s="1">
        <f ca="1">SUMIFS(INDIRECT($F$1&amp;$F247&amp;":"&amp;$F247),INDIRECT($F$1&amp;dbP!$D$2&amp;":"&amp;dbP!$D$2),"&gt;="&amp;AH$6,INDIRECT($F$1&amp;dbP!$D$2&amp;":"&amp;dbP!$D$2),"&lt;="&amp;AH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AI247" s="1">
        <f ca="1">SUMIFS(INDIRECT($F$1&amp;$F247&amp;":"&amp;$F247),INDIRECT($F$1&amp;dbP!$D$2&amp;":"&amp;dbP!$D$2),"&gt;="&amp;AI$6,INDIRECT($F$1&amp;dbP!$D$2&amp;":"&amp;dbP!$D$2),"&lt;="&amp;AI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AJ247" s="1">
        <f ca="1">SUMIFS(INDIRECT($F$1&amp;$F247&amp;":"&amp;$F247),INDIRECT($F$1&amp;dbP!$D$2&amp;":"&amp;dbP!$D$2),"&gt;="&amp;AJ$6,INDIRECT($F$1&amp;dbP!$D$2&amp;":"&amp;dbP!$D$2),"&lt;="&amp;AJ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AK247" s="1">
        <f ca="1">SUMIFS(INDIRECT($F$1&amp;$F247&amp;":"&amp;$F247),INDIRECT($F$1&amp;dbP!$D$2&amp;":"&amp;dbP!$D$2),"&gt;="&amp;AK$6,INDIRECT($F$1&amp;dbP!$D$2&amp;":"&amp;dbP!$D$2),"&lt;="&amp;AK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AL247" s="1">
        <f ca="1">SUMIFS(INDIRECT($F$1&amp;$F247&amp;":"&amp;$F247),INDIRECT($F$1&amp;dbP!$D$2&amp;":"&amp;dbP!$D$2),"&gt;="&amp;AL$6,INDIRECT($F$1&amp;dbP!$D$2&amp;":"&amp;dbP!$D$2),"&lt;="&amp;AL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AM247" s="1">
        <f ca="1">SUMIFS(INDIRECT($F$1&amp;$F247&amp;":"&amp;$F247),INDIRECT($F$1&amp;dbP!$D$2&amp;":"&amp;dbP!$D$2),"&gt;="&amp;AM$6,INDIRECT($F$1&amp;dbP!$D$2&amp;":"&amp;dbP!$D$2),"&lt;="&amp;AM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AN247" s="1">
        <f ca="1">SUMIFS(INDIRECT($F$1&amp;$F247&amp;":"&amp;$F247),INDIRECT($F$1&amp;dbP!$D$2&amp;":"&amp;dbP!$D$2),"&gt;="&amp;AN$6,INDIRECT($F$1&amp;dbP!$D$2&amp;":"&amp;dbP!$D$2),"&lt;="&amp;AN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AO247" s="1">
        <f ca="1">SUMIFS(INDIRECT($F$1&amp;$F247&amp;":"&amp;$F247),INDIRECT($F$1&amp;dbP!$D$2&amp;":"&amp;dbP!$D$2),"&gt;="&amp;AO$6,INDIRECT($F$1&amp;dbP!$D$2&amp;":"&amp;dbP!$D$2),"&lt;="&amp;AO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AP247" s="1">
        <f ca="1">SUMIFS(INDIRECT($F$1&amp;$F247&amp;":"&amp;$F247),INDIRECT($F$1&amp;dbP!$D$2&amp;":"&amp;dbP!$D$2),"&gt;="&amp;AP$6,INDIRECT($F$1&amp;dbP!$D$2&amp;":"&amp;dbP!$D$2),"&lt;="&amp;AP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AQ247" s="1">
        <f ca="1">SUMIFS(INDIRECT($F$1&amp;$F247&amp;":"&amp;$F247),INDIRECT($F$1&amp;dbP!$D$2&amp;":"&amp;dbP!$D$2),"&gt;="&amp;AQ$6,INDIRECT($F$1&amp;dbP!$D$2&amp;":"&amp;dbP!$D$2),"&lt;="&amp;AQ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AR247" s="1">
        <f ca="1">SUMIFS(INDIRECT($F$1&amp;$F247&amp;":"&amp;$F247),INDIRECT($F$1&amp;dbP!$D$2&amp;":"&amp;dbP!$D$2),"&gt;="&amp;AR$6,INDIRECT($F$1&amp;dbP!$D$2&amp;":"&amp;dbP!$D$2),"&lt;="&amp;AR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AS247" s="1">
        <f ca="1">SUMIFS(INDIRECT($F$1&amp;$F247&amp;":"&amp;$F247),INDIRECT($F$1&amp;dbP!$D$2&amp;":"&amp;dbP!$D$2),"&gt;="&amp;AS$6,INDIRECT($F$1&amp;dbP!$D$2&amp;":"&amp;dbP!$D$2),"&lt;="&amp;AS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AT247" s="1">
        <f ca="1">SUMIFS(INDIRECT($F$1&amp;$F247&amp;":"&amp;$F247),INDIRECT($F$1&amp;dbP!$D$2&amp;":"&amp;dbP!$D$2),"&gt;="&amp;AT$6,INDIRECT($F$1&amp;dbP!$D$2&amp;":"&amp;dbP!$D$2),"&lt;="&amp;AT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AU247" s="1">
        <f ca="1">SUMIFS(INDIRECT($F$1&amp;$F247&amp;":"&amp;$F247),INDIRECT($F$1&amp;dbP!$D$2&amp;":"&amp;dbP!$D$2),"&gt;="&amp;AU$6,INDIRECT($F$1&amp;dbP!$D$2&amp;":"&amp;dbP!$D$2),"&lt;="&amp;AU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AV247" s="1">
        <f ca="1">SUMIFS(INDIRECT($F$1&amp;$F247&amp;":"&amp;$F247),INDIRECT($F$1&amp;dbP!$D$2&amp;":"&amp;dbP!$D$2),"&gt;="&amp;AV$6,INDIRECT($F$1&amp;dbP!$D$2&amp;":"&amp;dbP!$D$2),"&lt;="&amp;AV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AW247" s="1">
        <f ca="1">SUMIFS(INDIRECT($F$1&amp;$F247&amp;":"&amp;$F247),INDIRECT($F$1&amp;dbP!$D$2&amp;":"&amp;dbP!$D$2),"&gt;="&amp;AW$6,INDIRECT($F$1&amp;dbP!$D$2&amp;":"&amp;dbP!$D$2),"&lt;="&amp;AW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AX247" s="1">
        <f ca="1">SUMIFS(INDIRECT($F$1&amp;$F247&amp;":"&amp;$F247),INDIRECT($F$1&amp;dbP!$D$2&amp;":"&amp;dbP!$D$2),"&gt;="&amp;AX$6,INDIRECT($F$1&amp;dbP!$D$2&amp;":"&amp;dbP!$D$2),"&lt;="&amp;AX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AY247" s="1">
        <f ca="1">SUMIFS(INDIRECT($F$1&amp;$F247&amp;":"&amp;$F247),INDIRECT($F$1&amp;dbP!$D$2&amp;":"&amp;dbP!$D$2),"&gt;="&amp;AY$6,INDIRECT($F$1&amp;dbP!$D$2&amp;":"&amp;dbP!$D$2),"&lt;="&amp;AY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AZ247" s="1">
        <f ca="1">SUMIFS(INDIRECT($F$1&amp;$F247&amp;":"&amp;$F247),INDIRECT($F$1&amp;dbP!$D$2&amp;":"&amp;dbP!$D$2),"&gt;="&amp;AZ$6,INDIRECT($F$1&amp;dbP!$D$2&amp;":"&amp;dbP!$D$2),"&lt;="&amp;AZ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BA247" s="1">
        <f ca="1">SUMIFS(INDIRECT($F$1&amp;$F247&amp;":"&amp;$F247),INDIRECT($F$1&amp;dbP!$D$2&amp;":"&amp;dbP!$D$2),"&gt;="&amp;BA$6,INDIRECT($F$1&amp;dbP!$D$2&amp;":"&amp;dbP!$D$2),"&lt;="&amp;BA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BB247" s="1">
        <f ca="1">SUMIFS(INDIRECT($F$1&amp;$F247&amp;":"&amp;$F247),INDIRECT($F$1&amp;dbP!$D$2&amp;":"&amp;dbP!$D$2),"&gt;="&amp;BB$6,INDIRECT($F$1&amp;dbP!$D$2&amp;":"&amp;dbP!$D$2),"&lt;="&amp;BB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BC247" s="1">
        <f ca="1">SUMIFS(INDIRECT($F$1&amp;$F247&amp;":"&amp;$F247),INDIRECT($F$1&amp;dbP!$D$2&amp;":"&amp;dbP!$D$2),"&gt;="&amp;BC$6,INDIRECT($F$1&amp;dbP!$D$2&amp;":"&amp;dbP!$D$2),"&lt;="&amp;BC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BD247" s="1">
        <f ca="1">SUMIFS(INDIRECT($F$1&amp;$F247&amp;":"&amp;$F247),INDIRECT($F$1&amp;dbP!$D$2&amp;":"&amp;dbP!$D$2),"&gt;="&amp;BD$6,INDIRECT($F$1&amp;dbP!$D$2&amp;":"&amp;dbP!$D$2),"&lt;="&amp;BD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BE247" s="1">
        <f ca="1">SUMIFS(INDIRECT($F$1&amp;$F247&amp;":"&amp;$F247),INDIRECT($F$1&amp;dbP!$D$2&amp;":"&amp;dbP!$D$2),"&gt;="&amp;BE$6,INDIRECT($F$1&amp;dbP!$D$2&amp;":"&amp;dbP!$D$2),"&lt;="&amp;BE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</row>
    <row r="248" spans="2:57" x14ac:dyDescent="0.3">
      <c r="B248" s="1">
        <f>MAX(B$120:B247)+1</f>
        <v>131</v>
      </c>
      <c r="D248" s="1" t="str">
        <f ca="1">INDIRECT($B$1&amp;Items!T$2&amp;$B248)</f>
        <v>CF(-)</v>
      </c>
      <c r="F248" s="1" t="str">
        <f ca="1">INDIRECT($B$1&amp;Items!P$2&amp;$B248)</f>
        <v>AA</v>
      </c>
      <c r="H248" s="13" t="str">
        <f ca="1">INDIRECT($B$1&amp;Items!M$2&amp;$B248)</f>
        <v>Оплата операционных расходов</v>
      </c>
      <c r="I248" s="13" t="str">
        <f ca="1">IF(INDIRECT($B$1&amp;Items!N$2&amp;$B248)="",H248,INDIRECT($B$1&amp;Items!N$2&amp;$B248))</f>
        <v>Оплата операционных расходов - блок-4</v>
      </c>
      <c r="J248" s="1" t="str">
        <f ca="1">IF(INDIRECT($B$1&amp;Items!O$2&amp;$B248)="",IF(H248&lt;&gt;I248,"  "&amp;I248,I248),"    "&amp;INDIRECT($B$1&amp;Items!O$2&amp;$B248))</f>
        <v xml:space="preserve">    Операционные расходы - 4-7</v>
      </c>
      <c r="S248" s="1">
        <f ca="1">SUM($U248:INDIRECT(ADDRESS(ROW(),SUMIFS($1:$1,$5:$5,MAX($5:$5)))))</f>
        <v>0</v>
      </c>
      <c r="V248" s="1">
        <f ca="1">SUMIFS(INDIRECT($F$1&amp;$F248&amp;":"&amp;$F248),INDIRECT($F$1&amp;dbP!$D$2&amp;":"&amp;dbP!$D$2),"&gt;="&amp;V$6,INDIRECT($F$1&amp;dbP!$D$2&amp;":"&amp;dbP!$D$2),"&lt;="&amp;V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W248" s="1">
        <f ca="1">SUMIFS(INDIRECT($F$1&amp;$F248&amp;":"&amp;$F248),INDIRECT($F$1&amp;dbP!$D$2&amp;":"&amp;dbP!$D$2),"&gt;="&amp;W$6,INDIRECT($F$1&amp;dbP!$D$2&amp;":"&amp;dbP!$D$2),"&lt;="&amp;W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X248" s="1">
        <f ca="1">SUMIFS(INDIRECT($F$1&amp;$F248&amp;":"&amp;$F248),INDIRECT($F$1&amp;dbP!$D$2&amp;":"&amp;dbP!$D$2),"&gt;="&amp;X$6,INDIRECT($F$1&amp;dbP!$D$2&amp;":"&amp;dbP!$D$2),"&lt;="&amp;X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Y248" s="1">
        <f ca="1">SUMIFS(INDIRECT($F$1&amp;$F248&amp;":"&amp;$F248),INDIRECT($F$1&amp;dbP!$D$2&amp;":"&amp;dbP!$D$2),"&gt;="&amp;Y$6,INDIRECT($F$1&amp;dbP!$D$2&amp;":"&amp;dbP!$D$2),"&lt;="&amp;Y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Z248" s="1">
        <f ca="1">SUMIFS(INDIRECT($F$1&amp;$F248&amp;":"&amp;$F248),INDIRECT($F$1&amp;dbP!$D$2&amp;":"&amp;dbP!$D$2),"&gt;="&amp;Z$6,INDIRECT($F$1&amp;dbP!$D$2&amp;":"&amp;dbP!$D$2),"&lt;="&amp;Z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AA248" s="1">
        <f ca="1">SUMIFS(INDIRECT($F$1&amp;$F248&amp;":"&amp;$F248),INDIRECT($F$1&amp;dbP!$D$2&amp;":"&amp;dbP!$D$2),"&gt;="&amp;AA$6,INDIRECT($F$1&amp;dbP!$D$2&amp;":"&amp;dbP!$D$2),"&lt;="&amp;AA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AB248" s="1">
        <f ca="1">SUMIFS(INDIRECT($F$1&amp;$F248&amp;":"&amp;$F248),INDIRECT($F$1&amp;dbP!$D$2&amp;":"&amp;dbP!$D$2),"&gt;="&amp;AB$6,INDIRECT($F$1&amp;dbP!$D$2&amp;":"&amp;dbP!$D$2),"&lt;="&amp;AB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AC248" s="1">
        <f ca="1">SUMIFS(INDIRECT($F$1&amp;$F248&amp;":"&amp;$F248),INDIRECT($F$1&amp;dbP!$D$2&amp;":"&amp;dbP!$D$2),"&gt;="&amp;AC$6,INDIRECT($F$1&amp;dbP!$D$2&amp;":"&amp;dbP!$D$2),"&lt;="&amp;AC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AD248" s="1">
        <f ca="1">SUMIFS(INDIRECT($F$1&amp;$F248&amp;":"&amp;$F248),INDIRECT($F$1&amp;dbP!$D$2&amp;":"&amp;dbP!$D$2),"&gt;="&amp;AD$6,INDIRECT($F$1&amp;dbP!$D$2&amp;":"&amp;dbP!$D$2),"&lt;="&amp;AD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AE248" s="1">
        <f ca="1">SUMIFS(INDIRECT($F$1&amp;$F248&amp;":"&amp;$F248),INDIRECT($F$1&amp;dbP!$D$2&amp;":"&amp;dbP!$D$2),"&gt;="&amp;AE$6,INDIRECT($F$1&amp;dbP!$D$2&amp;":"&amp;dbP!$D$2),"&lt;="&amp;AE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AF248" s="1">
        <f ca="1">SUMIFS(INDIRECT($F$1&amp;$F248&amp;":"&amp;$F248),INDIRECT($F$1&amp;dbP!$D$2&amp;":"&amp;dbP!$D$2),"&gt;="&amp;AF$6,INDIRECT($F$1&amp;dbP!$D$2&amp;":"&amp;dbP!$D$2),"&lt;="&amp;AF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AG248" s="1">
        <f ca="1">SUMIFS(INDIRECT($F$1&amp;$F248&amp;":"&amp;$F248),INDIRECT($F$1&amp;dbP!$D$2&amp;":"&amp;dbP!$D$2),"&gt;="&amp;AG$6,INDIRECT($F$1&amp;dbP!$D$2&amp;":"&amp;dbP!$D$2),"&lt;="&amp;AG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AH248" s="1">
        <f ca="1">SUMIFS(INDIRECT($F$1&amp;$F248&amp;":"&amp;$F248),INDIRECT($F$1&amp;dbP!$D$2&amp;":"&amp;dbP!$D$2),"&gt;="&amp;AH$6,INDIRECT($F$1&amp;dbP!$D$2&amp;":"&amp;dbP!$D$2),"&lt;="&amp;AH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AI248" s="1">
        <f ca="1">SUMIFS(INDIRECT($F$1&amp;$F248&amp;":"&amp;$F248),INDIRECT($F$1&amp;dbP!$D$2&amp;":"&amp;dbP!$D$2),"&gt;="&amp;AI$6,INDIRECT($F$1&amp;dbP!$D$2&amp;":"&amp;dbP!$D$2),"&lt;="&amp;AI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AJ248" s="1">
        <f ca="1">SUMIFS(INDIRECT($F$1&amp;$F248&amp;":"&amp;$F248),INDIRECT($F$1&amp;dbP!$D$2&amp;":"&amp;dbP!$D$2),"&gt;="&amp;AJ$6,INDIRECT($F$1&amp;dbP!$D$2&amp;":"&amp;dbP!$D$2),"&lt;="&amp;AJ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AK248" s="1">
        <f ca="1">SUMIFS(INDIRECT($F$1&amp;$F248&amp;":"&amp;$F248),INDIRECT($F$1&amp;dbP!$D$2&amp;":"&amp;dbP!$D$2),"&gt;="&amp;AK$6,INDIRECT($F$1&amp;dbP!$D$2&amp;":"&amp;dbP!$D$2),"&lt;="&amp;AK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AL248" s="1">
        <f ca="1">SUMIFS(INDIRECT($F$1&amp;$F248&amp;":"&amp;$F248),INDIRECT($F$1&amp;dbP!$D$2&amp;":"&amp;dbP!$D$2),"&gt;="&amp;AL$6,INDIRECT($F$1&amp;dbP!$D$2&amp;":"&amp;dbP!$D$2),"&lt;="&amp;AL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AM248" s="1">
        <f ca="1">SUMIFS(INDIRECT($F$1&amp;$F248&amp;":"&amp;$F248),INDIRECT($F$1&amp;dbP!$D$2&amp;":"&amp;dbP!$D$2),"&gt;="&amp;AM$6,INDIRECT($F$1&amp;dbP!$D$2&amp;":"&amp;dbP!$D$2),"&lt;="&amp;AM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AN248" s="1">
        <f ca="1">SUMIFS(INDIRECT($F$1&amp;$F248&amp;":"&amp;$F248),INDIRECT($F$1&amp;dbP!$D$2&amp;":"&amp;dbP!$D$2),"&gt;="&amp;AN$6,INDIRECT($F$1&amp;dbP!$D$2&amp;":"&amp;dbP!$D$2),"&lt;="&amp;AN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AO248" s="1">
        <f ca="1">SUMIFS(INDIRECT($F$1&amp;$F248&amp;":"&amp;$F248),INDIRECT($F$1&amp;dbP!$D$2&amp;":"&amp;dbP!$D$2),"&gt;="&amp;AO$6,INDIRECT($F$1&amp;dbP!$D$2&amp;":"&amp;dbP!$D$2),"&lt;="&amp;AO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AP248" s="1">
        <f ca="1">SUMIFS(INDIRECT($F$1&amp;$F248&amp;":"&amp;$F248),INDIRECT($F$1&amp;dbP!$D$2&amp;":"&amp;dbP!$D$2),"&gt;="&amp;AP$6,INDIRECT($F$1&amp;dbP!$D$2&amp;":"&amp;dbP!$D$2),"&lt;="&amp;AP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AQ248" s="1">
        <f ca="1">SUMIFS(INDIRECT($F$1&amp;$F248&amp;":"&amp;$F248),INDIRECT($F$1&amp;dbP!$D$2&amp;":"&amp;dbP!$D$2),"&gt;="&amp;AQ$6,INDIRECT($F$1&amp;dbP!$D$2&amp;":"&amp;dbP!$D$2),"&lt;="&amp;AQ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AR248" s="1">
        <f ca="1">SUMIFS(INDIRECT($F$1&amp;$F248&amp;":"&amp;$F248),INDIRECT($F$1&amp;dbP!$D$2&amp;":"&amp;dbP!$D$2),"&gt;="&amp;AR$6,INDIRECT($F$1&amp;dbP!$D$2&amp;":"&amp;dbP!$D$2),"&lt;="&amp;AR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AS248" s="1">
        <f ca="1">SUMIFS(INDIRECT($F$1&amp;$F248&amp;":"&amp;$F248),INDIRECT($F$1&amp;dbP!$D$2&amp;":"&amp;dbP!$D$2),"&gt;="&amp;AS$6,INDIRECT($F$1&amp;dbP!$D$2&amp;":"&amp;dbP!$D$2),"&lt;="&amp;AS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AT248" s="1">
        <f ca="1">SUMIFS(INDIRECT($F$1&amp;$F248&amp;":"&amp;$F248),INDIRECT($F$1&amp;dbP!$D$2&amp;":"&amp;dbP!$D$2),"&gt;="&amp;AT$6,INDIRECT($F$1&amp;dbP!$D$2&amp;":"&amp;dbP!$D$2),"&lt;="&amp;AT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AU248" s="1">
        <f ca="1">SUMIFS(INDIRECT($F$1&amp;$F248&amp;":"&amp;$F248),INDIRECT($F$1&amp;dbP!$D$2&amp;":"&amp;dbP!$D$2),"&gt;="&amp;AU$6,INDIRECT($F$1&amp;dbP!$D$2&amp;":"&amp;dbP!$D$2),"&lt;="&amp;AU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AV248" s="1">
        <f ca="1">SUMIFS(INDIRECT($F$1&amp;$F248&amp;":"&amp;$F248),INDIRECT($F$1&amp;dbP!$D$2&amp;":"&amp;dbP!$D$2),"&gt;="&amp;AV$6,INDIRECT($F$1&amp;dbP!$D$2&amp;":"&amp;dbP!$D$2),"&lt;="&amp;AV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AW248" s="1">
        <f ca="1">SUMIFS(INDIRECT($F$1&amp;$F248&amp;":"&amp;$F248),INDIRECT($F$1&amp;dbP!$D$2&amp;":"&amp;dbP!$D$2),"&gt;="&amp;AW$6,INDIRECT($F$1&amp;dbP!$D$2&amp;":"&amp;dbP!$D$2),"&lt;="&amp;AW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AX248" s="1">
        <f ca="1">SUMIFS(INDIRECT($F$1&amp;$F248&amp;":"&amp;$F248),INDIRECT($F$1&amp;dbP!$D$2&amp;":"&amp;dbP!$D$2),"&gt;="&amp;AX$6,INDIRECT($F$1&amp;dbP!$D$2&amp;":"&amp;dbP!$D$2),"&lt;="&amp;AX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AY248" s="1">
        <f ca="1">SUMIFS(INDIRECT($F$1&amp;$F248&amp;":"&amp;$F248),INDIRECT($F$1&amp;dbP!$D$2&amp;":"&amp;dbP!$D$2),"&gt;="&amp;AY$6,INDIRECT($F$1&amp;dbP!$D$2&amp;":"&amp;dbP!$D$2),"&lt;="&amp;AY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AZ248" s="1">
        <f ca="1">SUMIFS(INDIRECT($F$1&amp;$F248&amp;":"&amp;$F248),INDIRECT($F$1&amp;dbP!$D$2&amp;":"&amp;dbP!$D$2),"&gt;="&amp;AZ$6,INDIRECT($F$1&amp;dbP!$D$2&amp;":"&amp;dbP!$D$2),"&lt;="&amp;AZ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BA248" s="1">
        <f ca="1">SUMIFS(INDIRECT($F$1&amp;$F248&amp;":"&amp;$F248),INDIRECT($F$1&amp;dbP!$D$2&amp;":"&amp;dbP!$D$2),"&gt;="&amp;BA$6,INDIRECT($F$1&amp;dbP!$D$2&amp;":"&amp;dbP!$D$2),"&lt;="&amp;BA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BB248" s="1">
        <f ca="1">SUMIFS(INDIRECT($F$1&amp;$F248&amp;":"&amp;$F248),INDIRECT($F$1&amp;dbP!$D$2&amp;":"&amp;dbP!$D$2),"&gt;="&amp;BB$6,INDIRECT($F$1&amp;dbP!$D$2&amp;":"&amp;dbP!$D$2),"&lt;="&amp;BB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BC248" s="1">
        <f ca="1">SUMIFS(INDIRECT($F$1&amp;$F248&amp;":"&amp;$F248),INDIRECT($F$1&amp;dbP!$D$2&amp;":"&amp;dbP!$D$2),"&gt;="&amp;BC$6,INDIRECT($F$1&amp;dbP!$D$2&amp;":"&amp;dbP!$D$2),"&lt;="&amp;BC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BD248" s="1">
        <f ca="1">SUMIFS(INDIRECT($F$1&amp;$F248&amp;":"&amp;$F248),INDIRECT($F$1&amp;dbP!$D$2&amp;":"&amp;dbP!$D$2),"&gt;="&amp;BD$6,INDIRECT($F$1&amp;dbP!$D$2&amp;":"&amp;dbP!$D$2),"&lt;="&amp;BD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BE248" s="1">
        <f ca="1">SUMIFS(INDIRECT($F$1&amp;$F248&amp;":"&amp;$F248),INDIRECT($F$1&amp;dbP!$D$2&amp;":"&amp;dbP!$D$2),"&gt;="&amp;BE$6,INDIRECT($F$1&amp;dbP!$D$2&amp;":"&amp;dbP!$D$2),"&lt;="&amp;BE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</row>
    <row r="249" spans="2:57" x14ac:dyDescent="0.3">
      <c r="B249" s="1">
        <f>MAX(B$120:B248)+1</f>
        <v>132</v>
      </c>
      <c r="D249" s="1" t="str">
        <f ca="1">INDIRECT($B$1&amp;Items!T$2&amp;$B249)</f>
        <v>CF(-)</v>
      </c>
      <c r="F249" s="1" t="str">
        <f ca="1">INDIRECT($B$1&amp;Items!P$2&amp;$B249)</f>
        <v>AA</v>
      </c>
      <c r="H249" s="13" t="str">
        <f ca="1">INDIRECT($B$1&amp;Items!M$2&amp;$B249)</f>
        <v>Оплата операционных расходов</v>
      </c>
      <c r="I249" s="13" t="str">
        <f ca="1">IF(INDIRECT($B$1&amp;Items!N$2&amp;$B249)="",H249,INDIRECT($B$1&amp;Items!N$2&amp;$B249))</f>
        <v>Оплата операционных расходов - блок-4</v>
      </c>
      <c r="J249" s="1" t="str">
        <f ca="1">IF(INDIRECT($B$1&amp;Items!O$2&amp;$B249)="",IF(H249&lt;&gt;I249,"  "&amp;I249,I249),"    "&amp;INDIRECT($B$1&amp;Items!O$2&amp;$B249))</f>
        <v xml:space="preserve">    Операционные расходы - 4-8</v>
      </c>
      <c r="S249" s="1">
        <f ca="1">SUM($U249:INDIRECT(ADDRESS(ROW(),SUMIFS($1:$1,$5:$5,MAX($5:$5)))))</f>
        <v>37416.6</v>
      </c>
      <c r="V249" s="1">
        <f ca="1">SUMIFS(INDIRECT($F$1&amp;$F249&amp;":"&amp;$F249),INDIRECT($F$1&amp;dbP!$D$2&amp;":"&amp;dbP!$D$2),"&gt;="&amp;V$6,INDIRECT($F$1&amp;dbP!$D$2&amp;":"&amp;dbP!$D$2),"&lt;="&amp;V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W249" s="1">
        <f ca="1">SUMIFS(INDIRECT($F$1&amp;$F249&amp;":"&amp;$F249),INDIRECT($F$1&amp;dbP!$D$2&amp;":"&amp;dbP!$D$2),"&gt;="&amp;W$6,INDIRECT($F$1&amp;dbP!$D$2&amp;":"&amp;dbP!$D$2),"&lt;="&amp;W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X249" s="1">
        <f ca="1">SUMIFS(INDIRECT($F$1&amp;$F249&amp;":"&amp;$F249),INDIRECT($F$1&amp;dbP!$D$2&amp;":"&amp;dbP!$D$2),"&gt;="&amp;X$6,INDIRECT($F$1&amp;dbP!$D$2&amp;":"&amp;dbP!$D$2),"&lt;="&amp;X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Y249" s="1">
        <f ca="1">SUMIFS(INDIRECT($F$1&amp;$F249&amp;":"&amp;$F249),INDIRECT($F$1&amp;dbP!$D$2&amp;":"&amp;dbP!$D$2),"&gt;="&amp;Y$6,INDIRECT($F$1&amp;dbP!$D$2&amp;":"&amp;dbP!$D$2),"&lt;="&amp;Y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Z249" s="1">
        <f ca="1">SUMIFS(INDIRECT($F$1&amp;$F249&amp;":"&amp;$F249),INDIRECT($F$1&amp;dbP!$D$2&amp;":"&amp;dbP!$D$2),"&gt;="&amp;Z$6,INDIRECT($F$1&amp;dbP!$D$2&amp;":"&amp;dbP!$D$2),"&lt;="&amp;Z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37416.6</v>
      </c>
      <c r="AA249" s="1">
        <f ca="1">SUMIFS(INDIRECT($F$1&amp;$F249&amp;":"&amp;$F249),INDIRECT($F$1&amp;dbP!$D$2&amp;":"&amp;dbP!$D$2),"&gt;="&amp;AA$6,INDIRECT($F$1&amp;dbP!$D$2&amp;":"&amp;dbP!$D$2),"&lt;="&amp;AA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B249" s="1">
        <f ca="1">SUMIFS(INDIRECT($F$1&amp;$F249&amp;":"&amp;$F249),INDIRECT($F$1&amp;dbP!$D$2&amp;":"&amp;dbP!$D$2),"&gt;="&amp;AB$6,INDIRECT($F$1&amp;dbP!$D$2&amp;":"&amp;dbP!$D$2),"&lt;="&amp;AB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C249" s="1">
        <f ca="1">SUMIFS(INDIRECT($F$1&amp;$F249&amp;":"&amp;$F249),INDIRECT($F$1&amp;dbP!$D$2&amp;":"&amp;dbP!$D$2),"&gt;="&amp;AC$6,INDIRECT($F$1&amp;dbP!$D$2&amp;":"&amp;dbP!$D$2),"&lt;="&amp;AC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D249" s="1">
        <f ca="1">SUMIFS(INDIRECT($F$1&amp;$F249&amp;":"&amp;$F249),INDIRECT($F$1&amp;dbP!$D$2&amp;":"&amp;dbP!$D$2),"&gt;="&amp;AD$6,INDIRECT($F$1&amp;dbP!$D$2&amp;":"&amp;dbP!$D$2),"&lt;="&amp;AD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E249" s="1">
        <f ca="1">SUMIFS(INDIRECT($F$1&amp;$F249&amp;":"&amp;$F249),INDIRECT($F$1&amp;dbP!$D$2&amp;":"&amp;dbP!$D$2),"&gt;="&amp;AE$6,INDIRECT($F$1&amp;dbP!$D$2&amp;":"&amp;dbP!$D$2),"&lt;="&amp;AE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F249" s="1">
        <f ca="1">SUMIFS(INDIRECT($F$1&amp;$F249&amp;":"&amp;$F249),INDIRECT($F$1&amp;dbP!$D$2&amp;":"&amp;dbP!$D$2),"&gt;="&amp;AF$6,INDIRECT($F$1&amp;dbP!$D$2&amp;":"&amp;dbP!$D$2),"&lt;="&amp;AF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G249" s="1">
        <f ca="1">SUMIFS(INDIRECT($F$1&amp;$F249&amp;":"&amp;$F249),INDIRECT($F$1&amp;dbP!$D$2&amp;":"&amp;dbP!$D$2),"&gt;="&amp;AG$6,INDIRECT($F$1&amp;dbP!$D$2&amp;":"&amp;dbP!$D$2),"&lt;="&amp;AG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H249" s="1">
        <f ca="1">SUMIFS(INDIRECT($F$1&amp;$F249&amp;":"&amp;$F249),INDIRECT($F$1&amp;dbP!$D$2&amp;":"&amp;dbP!$D$2),"&gt;="&amp;AH$6,INDIRECT($F$1&amp;dbP!$D$2&amp;":"&amp;dbP!$D$2),"&lt;="&amp;AH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I249" s="1">
        <f ca="1">SUMIFS(INDIRECT($F$1&amp;$F249&amp;":"&amp;$F249),INDIRECT($F$1&amp;dbP!$D$2&amp;":"&amp;dbP!$D$2),"&gt;="&amp;AI$6,INDIRECT($F$1&amp;dbP!$D$2&amp;":"&amp;dbP!$D$2),"&lt;="&amp;AI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J249" s="1">
        <f ca="1">SUMIFS(INDIRECT($F$1&amp;$F249&amp;":"&amp;$F249),INDIRECT($F$1&amp;dbP!$D$2&amp;":"&amp;dbP!$D$2),"&gt;="&amp;AJ$6,INDIRECT($F$1&amp;dbP!$D$2&amp;":"&amp;dbP!$D$2),"&lt;="&amp;AJ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K249" s="1">
        <f ca="1">SUMIFS(INDIRECT($F$1&amp;$F249&amp;":"&amp;$F249),INDIRECT($F$1&amp;dbP!$D$2&amp;":"&amp;dbP!$D$2),"&gt;="&amp;AK$6,INDIRECT($F$1&amp;dbP!$D$2&amp;":"&amp;dbP!$D$2),"&lt;="&amp;AK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L249" s="1">
        <f ca="1">SUMIFS(INDIRECT($F$1&amp;$F249&amp;":"&amp;$F249),INDIRECT($F$1&amp;dbP!$D$2&amp;":"&amp;dbP!$D$2),"&gt;="&amp;AL$6,INDIRECT($F$1&amp;dbP!$D$2&amp;":"&amp;dbP!$D$2),"&lt;="&amp;AL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M249" s="1">
        <f ca="1">SUMIFS(INDIRECT($F$1&amp;$F249&amp;":"&amp;$F249),INDIRECT($F$1&amp;dbP!$D$2&amp;":"&amp;dbP!$D$2),"&gt;="&amp;AM$6,INDIRECT($F$1&amp;dbP!$D$2&amp;":"&amp;dbP!$D$2),"&lt;="&amp;AM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N249" s="1">
        <f ca="1">SUMIFS(INDIRECT($F$1&amp;$F249&amp;":"&amp;$F249),INDIRECT($F$1&amp;dbP!$D$2&amp;":"&amp;dbP!$D$2),"&gt;="&amp;AN$6,INDIRECT($F$1&amp;dbP!$D$2&amp;":"&amp;dbP!$D$2),"&lt;="&amp;AN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O249" s="1">
        <f ca="1">SUMIFS(INDIRECT($F$1&amp;$F249&amp;":"&amp;$F249),INDIRECT($F$1&amp;dbP!$D$2&amp;":"&amp;dbP!$D$2),"&gt;="&amp;AO$6,INDIRECT($F$1&amp;dbP!$D$2&amp;":"&amp;dbP!$D$2),"&lt;="&amp;AO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P249" s="1">
        <f ca="1">SUMIFS(INDIRECT($F$1&amp;$F249&amp;":"&amp;$F249),INDIRECT($F$1&amp;dbP!$D$2&amp;":"&amp;dbP!$D$2),"&gt;="&amp;AP$6,INDIRECT($F$1&amp;dbP!$D$2&amp;":"&amp;dbP!$D$2),"&lt;="&amp;AP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Q249" s="1">
        <f ca="1">SUMIFS(INDIRECT($F$1&amp;$F249&amp;":"&amp;$F249),INDIRECT($F$1&amp;dbP!$D$2&amp;":"&amp;dbP!$D$2),"&gt;="&amp;AQ$6,INDIRECT($F$1&amp;dbP!$D$2&amp;":"&amp;dbP!$D$2),"&lt;="&amp;AQ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R249" s="1">
        <f ca="1">SUMIFS(INDIRECT($F$1&amp;$F249&amp;":"&amp;$F249),INDIRECT($F$1&amp;dbP!$D$2&amp;":"&amp;dbP!$D$2),"&gt;="&amp;AR$6,INDIRECT($F$1&amp;dbP!$D$2&amp;":"&amp;dbP!$D$2),"&lt;="&amp;AR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S249" s="1">
        <f ca="1">SUMIFS(INDIRECT($F$1&amp;$F249&amp;":"&amp;$F249),INDIRECT($F$1&amp;dbP!$D$2&amp;":"&amp;dbP!$D$2),"&gt;="&amp;AS$6,INDIRECT($F$1&amp;dbP!$D$2&amp;":"&amp;dbP!$D$2),"&lt;="&amp;AS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T249" s="1">
        <f ca="1">SUMIFS(INDIRECT($F$1&amp;$F249&amp;":"&amp;$F249),INDIRECT($F$1&amp;dbP!$D$2&amp;":"&amp;dbP!$D$2),"&gt;="&amp;AT$6,INDIRECT($F$1&amp;dbP!$D$2&amp;":"&amp;dbP!$D$2),"&lt;="&amp;AT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U249" s="1">
        <f ca="1">SUMIFS(INDIRECT($F$1&amp;$F249&amp;":"&amp;$F249),INDIRECT($F$1&amp;dbP!$D$2&amp;":"&amp;dbP!$D$2),"&gt;="&amp;AU$6,INDIRECT($F$1&amp;dbP!$D$2&amp;":"&amp;dbP!$D$2),"&lt;="&amp;AU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V249" s="1">
        <f ca="1">SUMIFS(INDIRECT($F$1&amp;$F249&amp;":"&amp;$F249),INDIRECT($F$1&amp;dbP!$D$2&amp;":"&amp;dbP!$D$2),"&gt;="&amp;AV$6,INDIRECT($F$1&amp;dbP!$D$2&amp;":"&amp;dbP!$D$2),"&lt;="&amp;AV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W249" s="1">
        <f ca="1">SUMIFS(INDIRECT($F$1&amp;$F249&amp;":"&amp;$F249),INDIRECT($F$1&amp;dbP!$D$2&amp;":"&amp;dbP!$D$2),"&gt;="&amp;AW$6,INDIRECT($F$1&amp;dbP!$D$2&amp;":"&amp;dbP!$D$2),"&lt;="&amp;AW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X249" s="1">
        <f ca="1">SUMIFS(INDIRECT($F$1&amp;$F249&amp;":"&amp;$F249),INDIRECT($F$1&amp;dbP!$D$2&amp;":"&amp;dbP!$D$2),"&gt;="&amp;AX$6,INDIRECT($F$1&amp;dbP!$D$2&amp;":"&amp;dbP!$D$2),"&lt;="&amp;AX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Y249" s="1">
        <f ca="1">SUMIFS(INDIRECT($F$1&amp;$F249&amp;":"&amp;$F249),INDIRECT($F$1&amp;dbP!$D$2&amp;":"&amp;dbP!$D$2),"&gt;="&amp;AY$6,INDIRECT($F$1&amp;dbP!$D$2&amp;":"&amp;dbP!$D$2),"&lt;="&amp;AY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Z249" s="1">
        <f ca="1">SUMIFS(INDIRECT($F$1&amp;$F249&amp;":"&amp;$F249),INDIRECT($F$1&amp;dbP!$D$2&amp;":"&amp;dbP!$D$2),"&gt;="&amp;AZ$6,INDIRECT($F$1&amp;dbP!$D$2&amp;":"&amp;dbP!$D$2),"&lt;="&amp;AZ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BA249" s="1">
        <f ca="1">SUMIFS(INDIRECT($F$1&amp;$F249&amp;":"&amp;$F249),INDIRECT($F$1&amp;dbP!$D$2&amp;":"&amp;dbP!$D$2),"&gt;="&amp;BA$6,INDIRECT($F$1&amp;dbP!$D$2&amp;":"&amp;dbP!$D$2),"&lt;="&amp;BA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BB249" s="1">
        <f ca="1">SUMIFS(INDIRECT($F$1&amp;$F249&amp;":"&amp;$F249),INDIRECT($F$1&amp;dbP!$D$2&amp;":"&amp;dbP!$D$2),"&gt;="&amp;BB$6,INDIRECT($F$1&amp;dbP!$D$2&amp;":"&amp;dbP!$D$2),"&lt;="&amp;BB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BC249" s="1">
        <f ca="1">SUMIFS(INDIRECT($F$1&amp;$F249&amp;":"&amp;$F249),INDIRECT($F$1&amp;dbP!$D$2&amp;":"&amp;dbP!$D$2),"&gt;="&amp;BC$6,INDIRECT($F$1&amp;dbP!$D$2&amp;":"&amp;dbP!$D$2),"&lt;="&amp;BC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BD249" s="1">
        <f ca="1">SUMIFS(INDIRECT($F$1&amp;$F249&amp;":"&amp;$F249),INDIRECT($F$1&amp;dbP!$D$2&amp;":"&amp;dbP!$D$2),"&gt;="&amp;BD$6,INDIRECT($F$1&amp;dbP!$D$2&amp;":"&amp;dbP!$D$2),"&lt;="&amp;BD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BE249" s="1">
        <f ca="1">SUMIFS(INDIRECT($F$1&amp;$F249&amp;":"&amp;$F249),INDIRECT($F$1&amp;dbP!$D$2&amp;":"&amp;dbP!$D$2),"&gt;="&amp;BE$6,INDIRECT($F$1&amp;dbP!$D$2&amp;":"&amp;dbP!$D$2),"&lt;="&amp;BE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</row>
    <row r="250" spans="2:57" x14ac:dyDescent="0.3">
      <c r="B250" s="1">
        <f>MAX(B$120:B249)+1</f>
        <v>133</v>
      </c>
      <c r="D250" s="1" t="str">
        <f ca="1">INDIRECT($B$1&amp;Items!T$2&amp;$B250)</f>
        <v>CF(-)</v>
      </c>
      <c r="F250" s="1" t="str">
        <f ca="1">INDIRECT($B$1&amp;Items!P$2&amp;$B250)</f>
        <v>AA</v>
      </c>
      <c r="H250" s="13" t="str">
        <f ca="1">INDIRECT($B$1&amp;Items!M$2&amp;$B250)</f>
        <v>Оплата операционных расходов</v>
      </c>
      <c r="I250" s="13" t="str">
        <f ca="1">IF(INDIRECT($B$1&amp;Items!N$2&amp;$B250)="",H250,INDIRECT($B$1&amp;Items!N$2&amp;$B250))</f>
        <v>Оплата операционных расходов - блок-4</v>
      </c>
      <c r="J250" s="1" t="str">
        <f ca="1">IF(INDIRECT($B$1&amp;Items!O$2&amp;$B250)="",IF(H250&lt;&gt;I250,"  "&amp;I250,I250),"    "&amp;INDIRECT($B$1&amp;Items!O$2&amp;$B250))</f>
        <v xml:space="preserve">    Операционные расходы - 4-9</v>
      </c>
      <c r="S250" s="1">
        <f ca="1">SUM($U250:INDIRECT(ADDRESS(ROW(),SUMIFS($1:$1,$5:$5,MAX($5:$5)))))</f>
        <v>0</v>
      </c>
      <c r="V250" s="1">
        <f ca="1">SUMIFS(INDIRECT($F$1&amp;$F250&amp;":"&amp;$F250),INDIRECT($F$1&amp;dbP!$D$2&amp;":"&amp;dbP!$D$2),"&gt;="&amp;V$6,INDIRECT($F$1&amp;dbP!$D$2&amp;":"&amp;dbP!$D$2),"&lt;="&amp;V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W250" s="1">
        <f ca="1">SUMIFS(INDIRECT($F$1&amp;$F250&amp;":"&amp;$F250),INDIRECT($F$1&amp;dbP!$D$2&amp;":"&amp;dbP!$D$2),"&gt;="&amp;W$6,INDIRECT($F$1&amp;dbP!$D$2&amp;":"&amp;dbP!$D$2),"&lt;="&amp;W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X250" s="1">
        <f ca="1">SUMIFS(INDIRECT($F$1&amp;$F250&amp;":"&amp;$F250),INDIRECT($F$1&amp;dbP!$D$2&amp;":"&amp;dbP!$D$2),"&gt;="&amp;X$6,INDIRECT($F$1&amp;dbP!$D$2&amp;":"&amp;dbP!$D$2),"&lt;="&amp;X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Y250" s="1">
        <f ca="1">SUMIFS(INDIRECT($F$1&amp;$F250&amp;":"&amp;$F250),INDIRECT($F$1&amp;dbP!$D$2&amp;":"&amp;dbP!$D$2),"&gt;="&amp;Y$6,INDIRECT($F$1&amp;dbP!$D$2&amp;":"&amp;dbP!$D$2),"&lt;="&amp;Y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Z250" s="1">
        <f ca="1">SUMIFS(INDIRECT($F$1&amp;$F250&amp;":"&amp;$F250),INDIRECT($F$1&amp;dbP!$D$2&amp;":"&amp;dbP!$D$2),"&gt;="&amp;Z$6,INDIRECT($F$1&amp;dbP!$D$2&amp;":"&amp;dbP!$D$2),"&lt;="&amp;Z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A250" s="1">
        <f ca="1">SUMIFS(INDIRECT($F$1&amp;$F250&amp;":"&amp;$F250),INDIRECT($F$1&amp;dbP!$D$2&amp;":"&amp;dbP!$D$2),"&gt;="&amp;AA$6,INDIRECT($F$1&amp;dbP!$D$2&amp;":"&amp;dbP!$D$2),"&lt;="&amp;AA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B250" s="1">
        <f ca="1">SUMIFS(INDIRECT($F$1&amp;$F250&amp;":"&amp;$F250),INDIRECT($F$1&amp;dbP!$D$2&amp;":"&amp;dbP!$D$2),"&gt;="&amp;AB$6,INDIRECT($F$1&amp;dbP!$D$2&amp;":"&amp;dbP!$D$2),"&lt;="&amp;AB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C250" s="1">
        <f ca="1">SUMIFS(INDIRECT($F$1&amp;$F250&amp;":"&amp;$F250),INDIRECT($F$1&amp;dbP!$D$2&amp;":"&amp;dbP!$D$2),"&gt;="&amp;AC$6,INDIRECT($F$1&amp;dbP!$D$2&amp;":"&amp;dbP!$D$2),"&lt;="&amp;AC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D250" s="1">
        <f ca="1">SUMIFS(INDIRECT($F$1&amp;$F250&amp;":"&amp;$F250),INDIRECT($F$1&amp;dbP!$D$2&amp;":"&amp;dbP!$D$2),"&gt;="&amp;AD$6,INDIRECT($F$1&amp;dbP!$D$2&amp;":"&amp;dbP!$D$2),"&lt;="&amp;AD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E250" s="1">
        <f ca="1">SUMIFS(INDIRECT($F$1&amp;$F250&amp;":"&amp;$F250),INDIRECT($F$1&amp;dbP!$D$2&amp;":"&amp;dbP!$D$2),"&gt;="&amp;AE$6,INDIRECT($F$1&amp;dbP!$D$2&amp;":"&amp;dbP!$D$2),"&lt;="&amp;AE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F250" s="1">
        <f ca="1">SUMIFS(INDIRECT($F$1&amp;$F250&amp;":"&amp;$F250),INDIRECT($F$1&amp;dbP!$D$2&amp;":"&amp;dbP!$D$2),"&gt;="&amp;AF$6,INDIRECT($F$1&amp;dbP!$D$2&amp;":"&amp;dbP!$D$2),"&lt;="&amp;AF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G250" s="1">
        <f ca="1">SUMIFS(INDIRECT($F$1&amp;$F250&amp;":"&amp;$F250),INDIRECT($F$1&amp;dbP!$D$2&amp;":"&amp;dbP!$D$2),"&gt;="&amp;AG$6,INDIRECT($F$1&amp;dbP!$D$2&amp;":"&amp;dbP!$D$2),"&lt;="&amp;AG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H250" s="1">
        <f ca="1">SUMIFS(INDIRECT($F$1&amp;$F250&amp;":"&amp;$F250),INDIRECT($F$1&amp;dbP!$D$2&amp;":"&amp;dbP!$D$2),"&gt;="&amp;AH$6,INDIRECT($F$1&amp;dbP!$D$2&amp;":"&amp;dbP!$D$2),"&lt;="&amp;AH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I250" s="1">
        <f ca="1">SUMIFS(INDIRECT($F$1&amp;$F250&amp;":"&amp;$F250),INDIRECT($F$1&amp;dbP!$D$2&amp;":"&amp;dbP!$D$2),"&gt;="&amp;AI$6,INDIRECT($F$1&amp;dbP!$D$2&amp;":"&amp;dbP!$D$2),"&lt;="&amp;AI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J250" s="1">
        <f ca="1">SUMIFS(INDIRECT($F$1&amp;$F250&amp;":"&amp;$F250),INDIRECT($F$1&amp;dbP!$D$2&amp;":"&amp;dbP!$D$2),"&gt;="&amp;AJ$6,INDIRECT($F$1&amp;dbP!$D$2&amp;":"&amp;dbP!$D$2),"&lt;="&amp;AJ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K250" s="1">
        <f ca="1">SUMIFS(INDIRECT($F$1&amp;$F250&amp;":"&amp;$F250),INDIRECT($F$1&amp;dbP!$D$2&amp;":"&amp;dbP!$D$2),"&gt;="&amp;AK$6,INDIRECT($F$1&amp;dbP!$D$2&amp;":"&amp;dbP!$D$2),"&lt;="&amp;AK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L250" s="1">
        <f ca="1">SUMIFS(INDIRECT($F$1&amp;$F250&amp;":"&amp;$F250),INDIRECT($F$1&amp;dbP!$D$2&amp;":"&amp;dbP!$D$2),"&gt;="&amp;AL$6,INDIRECT($F$1&amp;dbP!$D$2&amp;":"&amp;dbP!$D$2),"&lt;="&amp;AL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M250" s="1">
        <f ca="1">SUMIFS(INDIRECT($F$1&amp;$F250&amp;":"&amp;$F250),INDIRECT($F$1&amp;dbP!$D$2&amp;":"&amp;dbP!$D$2),"&gt;="&amp;AM$6,INDIRECT($F$1&amp;dbP!$D$2&amp;":"&amp;dbP!$D$2),"&lt;="&amp;AM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N250" s="1">
        <f ca="1">SUMIFS(INDIRECT($F$1&amp;$F250&amp;":"&amp;$F250),INDIRECT($F$1&amp;dbP!$D$2&amp;":"&amp;dbP!$D$2),"&gt;="&amp;AN$6,INDIRECT($F$1&amp;dbP!$D$2&amp;":"&amp;dbP!$D$2),"&lt;="&amp;AN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O250" s="1">
        <f ca="1">SUMIFS(INDIRECT($F$1&amp;$F250&amp;":"&amp;$F250),INDIRECT($F$1&amp;dbP!$D$2&amp;":"&amp;dbP!$D$2),"&gt;="&amp;AO$6,INDIRECT($F$1&amp;dbP!$D$2&amp;":"&amp;dbP!$D$2),"&lt;="&amp;AO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P250" s="1">
        <f ca="1">SUMIFS(INDIRECT($F$1&amp;$F250&amp;":"&amp;$F250),INDIRECT($F$1&amp;dbP!$D$2&amp;":"&amp;dbP!$D$2),"&gt;="&amp;AP$6,INDIRECT($F$1&amp;dbP!$D$2&amp;":"&amp;dbP!$D$2),"&lt;="&amp;AP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Q250" s="1">
        <f ca="1">SUMIFS(INDIRECT($F$1&amp;$F250&amp;":"&amp;$F250),INDIRECT($F$1&amp;dbP!$D$2&amp;":"&amp;dbP!$D$2),"&gt;="&amp;AQ$6,INDIRECT($F$1&amp;dbP!$D$2&amp;":"&amp;dbP!$D$2),"&lt;="&amp;AQ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R250" s="1">
        <f ca="1">SUMIFS(INDIRECT($F$1&amp;$F250&amp;":"&amp;$F250),INDIRECT($F$1&amp;dbP!$D$2&amp;":"&amp;dbP!$D$2),"&gt;="&amp;AR$6,INDIRECT($F$1&amp;dbP!$D$2&amp;":"&amp;dbP!$D$2),"&lt;="&amp;AR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S250" s="1">
        <f ca="1">SUMIFS(INDIRECT($F$1&amp;$F250&amp;":"&amp;$F250),INDIRECT($F$1&amp;dbP!$D$2&amp;":"&amp;dbP!$D$2),"&gt;="&amp;AS$6,INDIRECT($F$1&amp;dbP!$D$2&amp;":"&amp;dbP!$D$2),"&lt;="&amp;AS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T250" s="1">
        <f ca="1">SUMIFS(INDIRECT($F$1&amp;$F250&amp;":"&amp;$F250),INDIRECT($F$1&amp;dbP!$D$2&amp;":"&amp;dbP!$D$2),"&gt;="&amp;AT$6,INDIRECT($F$1&amp;dbP!$D$2&amp;":"&amp;dbP!$D$2),"&lt;="&amp;AT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U250" s="1">
        <f ca="1">SUMIFS(INDIRECT($F$1&amp;$F250&amp;":"&amp;$F250),INDIRECT($F$1&amp;dbP!$D$2&amp;":"&amp;dbP!$D$2),"&gt;="&amp;AU$6,INDIRECT($F$1&amp;dbP!$D$2&amp;":"&amp;dbP!$D$2),"&lt;="&amp;AU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V250" s="1">
        <f ca="1">SUMIFS(INDIRECT($F$1&amp;$F250&amp;":"&amp;$F250),INDIRECT($F$1&amp;dbP!$D$2&amp;":"&amp;dbP!$D$2),"&gt;="&amp;AV$6,INDIRECT($F$1&amp;dbP!$D$2&amp;":"&amp;dbP!$D$2),"&lt;="&amp;AV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W250" s="1">
        <f ca="1">SUMIFS(INDIRECT($F$1&amp;$F250&amp;":"&amp;$F250),INDIRECT($F$1&amp;dbP!$D$2&amp;":"&amp;dbP!$D$2),"&gt;="&amp;AW$6,INDIRECT($F$1&amp;dbP!$D$2&amp;":"&amp;dbP!$D$2),"&lt;="&amp;AW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X250" s="1">
        <f ca="1">SUMIFS(INDIRECT($F$1&amp;$F250&amp;":"&amp;$F250),INDIRECT($F$1&amp;dbP!$D$2&amp;":"&amp;dbP!$D$2),"&gt;="&amp;AX$6,INDIRECT($F$1&amp;dbP!$D$2&amp;":"&amp;dbP!$D$2),"&lt;="&amp;AX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Y250" s="1">
        <f ca="1">SUMIFS(INDIRECT($F$1&amp;$F250&amp;":"&amp;$F250),INDIRECT($F$1&amp;dbP!$D$2&amp;":"&amp;dbP!$D$2),"&gt;="&amp;AY$6,INDIRECT($F$1&amp;dbP!$D$2&amp;":"&amp;dbP!$D$2),"&lt;="&amp;AY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Z250" s="1">
        <f ca="1">SUMIFS(INDIRECT($F$1&amp;$F250&amp;":"&amp;$F250),INDIRECT($F$1&amp;dbP!$D$2&amp;":"&amp;dbP!$D$2),"&gt;="&amp;AZ$6,INDIRECT($F$1&amp;dbP!$D$2&amp;":"&amp;dbP!$D$2),"&lt;="&amp;AZ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BA250" s="1">
        <f ca="1">SUMIFS(INDIRECT($F$1&amp;$F250&amp;":"&amp;$F250),INDIRECT($F$1&amp;dbP!$D$2&amp;":"&amp;dbP!$D$2),"&gt;="&amp;BA$6,INDIRECT($F$1&amp;dbP!$D$2&amp;":"&amp;dbP!$D$2),"&lt;="&amp;BA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BB250" s="1">
        <f ca="1">SUMIFS(INDIRECT($F$1&amp;$F250&amp;":"&amp;$F250),INDIRECT($F$1&amp;dbP!$D$2&amp;":"&amp;dbP!$D$2),"&gt;="&amp;BB$6,INDIRECT($F$1&amp;dbP!$D$2&amp;":"&amp;dbP!$D$2),"&lt;="&amp;BB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BC250" s="1">
        <f ca="1">SUMIFS(INDIRECT($F$1&amp;$F250&amp;":"&amp;$F250),INDIRECT($F$1&amp;dbP!$D$2&amp;":"&amp;dbP!$D$2),"&gt;="&amp;BC$6,INDIRECT($F$1&amp;dbP!$D$2&amp;":"&amp;dbP!$D$2),"&lt;="&amp;BC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BD250" s="1">
        <f ca="1">SUMIFS(INDIRECT($F$1&amp;$F250&amp;":"&amp;$F250),INDIRECT($F$1&amp;dbP!$D$2&amp;":"&amp;dbP!$D$2),"&gt;="&amp;BD$6,INDIRECT($F$1&amp;dbP!$D$2&amp;":"&amp;dbP!$D$2),"&lt;="&amp;BD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BE250" s="1">
        <f ca="1">SUMIFS(INDIRECT($F$1&amp;$F250&amp;":"&amp;$F250),INDIRECT($F$1&amp;dbP!$D$2&amp;":"&amp;dbP!$D$2),"&gt;="&amp;BE$6,INDIRECT($F$1&amp;dbP!$D$2&amp;":"&amp;dbP!$D$2),"&lt;="&amp;BE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</row>
    <row r="251" spans="2:57" x14ac:dyDescent="0.3">
      <c r="B251" s="1">
        <f>MAX(B$120:B250)+1</f>
        <v>134</v>
      </c>
      <c r="D251" s="1" t="str">
        <f ca="1">INDIRECT($B$1&amp;Items!T$2&amp;$B251)</f>
        <v>CF(-)</v>
      </c>
      <c r="F251" s="1" t="str">
        <f ca="1">INDIRECT($B$1&amp;Items!P$2&amp;$B251)</f>
        <v>AA</v>
      </c>
      <c r="H251" s="13" t="str">
        <f ca="1">INDIRECT($B$1&amp;Items!M$2&amp;$B251)</f>
        <v>Оплата операционных расходов</v>
      </c>
      <c r="I251" s="13" t="str">
        <f ca="1">IF(INDIRECT($B$1&amp;Items!N$2&amp;$B251)="",H251,INDIRECT($B$1&amp;Items!N$2&amp;$B251))</f>
        <v>Оплата операционных расходов - блок-4</v>
      </c>
      <c r="J251" s="1" t="str">
        <f ca="1">IF(INDIRECT($B$1&amp;Items!O$2&amp;$B251)="",IF(H251&lt;&gt;I251,"  "&amp;I251,I251),"    "&amp;INDIRECT($B$1&amp;Items!O$2&amp;$B251))</f>
        <v xml:space="preserve">    Операционные расходы - 4-10</v>
      </c>
      <c r="S251" s="1">
        <f ca="1">SUM($U251:INDIRECT(ADDRESS(ROW(),SUMIFS($1:$1,$5:$5,MAX($5:$5)))))</f>
        <v>0</v>
      </c>
      <c r="V251" s="1">
        <f ca="1">SUMIFS(INDIRECT($F$1&amp;$F251&amp;":"&amp;$F251),INDIRECT($F$1&amp;dbP!$D$2&amp;":"&amp;dbP!$D$2),"&gt;="&amp;V$6,INDIRECT($F$1&amp;dbP!$D$2&amp;":"&amp;dbP!$D$2),"&lt;="&amp;V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W251" s="1">
        <f ca="1">SUMIFS(INDIRECT($F$1&amp;$F251&amp;":"&amp;$F251),INDIRECT($F$1&amp;dbP!$D$2&amp;":"&amp;dbP!$D$2),"&gt;="&amp;W$6,INDIRECT($F$1&amp;dbP!$D$2&amp;":"&amp;dbP!$D$2),"&lt;="&amp;W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X251" s="1">
        <f ca="1">SUMIFS(INDIRECT($F$1&amp;$F251&amp;":"&amp;$F251),INDIRECT($F$1&amp;dbP!$D$2&amp;":"&amp;dbP!$D$2),"&gt;="&amp;X$6,INDIRECT($F$1&amp;dbP!$D$2&amp;":"&amp;dbP!$D$2),"&lt;="&amp;X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Y251" s="1">
        <f ca="1">SUMIFS(INDIRECT($F$1&amp;$F251&amp;":"&amp;$F251),INDIRECT($F$1&amp;dbP!$D$2&amp;":"&amp;dbP!$D$2),"&gt;="&amp;Y$6,INDIRECT($F$1&amp;dbP!$D$2&amp;":"&amp;dbP!$D$2),"&lt;="&amp;Y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Z251" s="1">
        <f ca="1">SUMIFS(INDIRECT($F$1&amp;$F251&amp;":"&amp;$F251),INDIRECT($F$1&amp;dbP!$D$2&amp;":"&amp;dbP!$D$2),"&gt;="&amp;Z$6,INDIRECT($F$1&amp;dbP!$D$2&amp;":"&amp;dbP!$D$2),"&lt;="&amp;Z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A251" s="1">
        <f ca="1">SUMIFS(INDIRECT($F$1&amp;$F251&amp;":"&amp;$F251),INDIRECT($F$1&amp;dbP!$D$2&amp;":"&amp;dbP!$D$2),"&gt;="&amp;AA$6,INDIRECT($F$1&amp;dbP!$D$2&amp;":"&amp;dbP!$D$2),"&lt;="&amp;AA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B251" s="1">
        <f ca="1">SUMIFS(INDIRECT($F$1&amp;$F251&amp;":"&amp;$F251),INDIRECT($F$1&amp;dbP!$D$2&amp;":"&amp;dbP!$D$2),"&gt;="&amp;AB$6,INDIRECT($F$1&amp;dbP!$D$2&amp;":"&amp;dbP!$D$2),"&lt;="&amp;AB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C251" s="1">
        <f ca="1">SUMIFS(INDIRECT($F$1&amp;$F251&amp;":"&amp;$F251),INDIRECT($F$1&amp;dbP!$D$2&amp;":"&amp;dbP!$D$2),"&gt;="&amp;AC$6,INDIRECT($F$1&amp;dbP!$D$2&amp;":"&amp;dbP!$D$2),"&lt;="&amp;AC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D251" s="1">
        <f ca="1">SUMIFS(INDIRECT($F$1&amp;$F251&amp;":"&amp;$F251),INDIRECT($F$1&amp;dbP!$D$2&amp;":"&amp;dbP!$D$2),"&gt;="&amp;AD$6,INDIRECT($F$1&amp;dbP!$D$2&amp;":"&amp;dbP!$D$2),"&lt;="&amp;AD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E251" s="1">
        <f ca="1">SUMIFS(INDIRECT($F$1&amp;$F251&amp;":"&amp;$F251),INDIRECT($F$1&amp;dbP!$D$2&amp;":"&amp;dbP!$D$2),"&gt;="&amp;AE$6,INDIRECT($F$1&amp;dbP!$D$2&amp;":"&amp;dbP!$D$2),"&lt;="&amp;AE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F251" s="1">
        <f ca="1">SUMIFS(INDIRECT($F$1&amp;$F251&amp;":"&amp;$F251),INDIRECT($F$1&amp;dbP!$D$2&amp;":"&amp;dbP!$D$2),"&gt;="&amp;AF$6,INDIRECT($F$1&amp;dbP!$D$2&amp;":"&amp;dbP!$D$2),"&lt;="&amp;AF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G251" s="1">
        <f ca="1">SUMIFS(INDIRECT($F$1&amp;$F251&amp;":"&amp;$F251),INDIRECT($F$1&amp;dbP!$D$2&amp;":"&amp;dbP!$D$2),"&gt;="&amp;AG$6,INDIRECT($F$1&amp;dbP!$D$2&amp;":"&amp;dbP!$D$2),"&lt;="&amp;AG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H251" s="1">
        <f ca="1">SUMIFS(INDIRECT($F$1&amp;$F251&amp;":"&amp;$F251),INDIRECT($F$1&amp;dbP!$D$2&amp;":"&amp;dbP!$D$2),"&gt;="&amp;AH$6,INDIRECT($F$1&amp;dbP!$D$2&amp;":"&amp;dbP!$D$2),"&lt;="&amp;AH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I251" s="1">
        <f ca="1">SUMIFS(INDIRECT($F$1&amp;$F251&amp;":"&amp;$F251),INDIRECT($F$1&amp;dbP!$D$2&amp;":"&amp;dbP!$D$2),"&gt;="&amp;AI$6,INDIRECT($F$1&amp;dbP!$D$2&amp;":"&amp;dbP!$D$2),"&lt;="&amp;AI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J251" s="1">
        <f ca="1">SUMIFS(INDIRECT($F$1&amp;$F251&amp;":"&amp;$F251),INDIRECT($F$1&amp;dbP!$D$2&amp;":"&amp;dbP!$D$2),"&gt;="&amp;AJ$6,INDIRECT($F$1&amp;dbP!$D$2&amp;":"&amp;dbP!$D$2),"&lt;="&amp;AJ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K251" s="1">
        <f ca="1">SUMIFS(INDIRECT($F$1&amp;$F251&amp;":"&amp;$F251),INDIRECT($F$1&amp;dbP!$D$2&amp;":"&amp;dbP!$D$2),"&gt;="&amp;AK$6,INDIRECT($F$1&amp;dbP!$D$2&amp;":"&amp;dbP!$D$2),"&lt;="&amp;AK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L251" s="1">
        <f ca="1">SUMIFS(INDIRECT($F$1&amp;$F251&amp;":"&amp;$F251),INDIRECT($F$1&amp;dbP!$D$2&amp;":"&amp;dbP!$D$2),"&gt;="&amp;AL$6,INDIRECT($F$1&amp;dbP!$D$2&amp;":"&amp;dbP!$D$2),"&lt;="&amp;AL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M251" s="1">
        <f ca="1">SUMIFS(INDIRECT($F$1&amp;$F251&amp;":"&amp;$F251),INDIRECT($F$1&amp;dbP!$D$2&amp;":"&amp;dbP!$D$2),"&gt;="&amp;AM$6,INDIRECT($F$1&amp;dbP!$D$2&amp;":"&amp;dbP!$D$2),"&lt;="&amp;AM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N251" s="1">
        <f ca="1">SUMIFS(INDIRECT($F$1&amp;$F251&amp;":"&amp;$F251),INDIRECT($F$1&amp;dbP!$D$2&amp;":"&amp;dbP!$D$2),"&gt;="&amp;AN$6,INDIRECT($F$1&amp;dbP!$D$2&amp;":"&amp;dbP!$D$2),"&lt;="&amp;AN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O251" s="1">
        <f ca="1">SUMIFS(INDIRECT($F$1&amp;$F251&amp;":"&amp;$F251),INDIRECT($F$1&amp;dbP!$D$2&amp;":"&amp;dbP!$D$2),"&gt;="&amp;AO$6,INDIRECT($F$1&amp;dbP!$D$2&amp;":"&amp;dbP!$D$2),"&lt;="&amp;AO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P251" s="1">
        <f ca="1">SUMIFS(INDIRECT($F$1&amp;$F251&amp;":"&amp;$F251),INDIRECT($F$1&amp;dbP!$D$2&amp;":"&amp;dbP!$D$2),"&gt;="&amp;AP$6,INDIRECT($F$1&amp;dbP!$D$2&amp;":"&amp;dbP!$D$2),"&lt;="&amp;AP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Q251" s="1">
        <f ca="1">SUMIFS(INDIRECT($F$1&amp;$F251&amp;":"&amp;$F251),INDIRECT($F$1&amp;dbP!$D$2&amp;":"&amp;dbP!$D$2),"&gt;="&amp;AQ$6,INDIRECT($F$1&amp;dbP!$D$2&amp;":"&amp;dbP!$D$2),"&lt;="&amp;AQ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R251" s="1">
        <f ca="1">SUMIFS(INDIRECT($F$1&amp;$F251&amp;":"&amp;$F251),INDIRECT($F$1&amp;dbP!$D$2&amp;":"&amp;dbP!$D$2),"&gt;="&amp;AR$6,INDIRECT($F$1&amp;dbP!$D$2&amp;":"&amp;dbP!$D$2),"&lt;="&amp;AR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S251" s="1">
        <f ca="1">SUMIFS(INDIRECT($F$1&amp;$F251&amp;":"&amp;$F251),INDIRECT($F$1&amp;dbP!$D$2&amp;":"&amp;dbP!$D$2),"&gt;="&amp;AS$6,INDIRECT($F$1&amp;dbP!$D$2&amp;":"&amp;dbP!$D$2),"&lt;="&amp;AS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T251" s="1">
        <f ca="1">SUMIFS(INDIRECT($F$1&amp;$F251&amp;":"&amp;$F251),INDIRECT($F$1&amp;dbP!$D$2&amp;":"&amp;dbP!$D$2),"&gt;="&amp;AT$6,INDIRECT($F$1&amp;dbP!$D$2&amp;":"&amp;dbP!$D$2),"&lt;="&amp;AT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U251" s="1">
        <f ca="1">SUMIFS(INDIRECT($F$1&amp;$F251&amp;":"&amp;$F251),INDIRECT($F$1&amp;dbP!$D$2&amp;":"&amp;dbP!$D$2),"&gt;="&amp;AU$6,INDIRECT($F$1&amp;dbP!$D$2&amp;":"&amp;dbP!$D$2),"&lt;="&amp;AU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V251" s="1">
        <f ca="1">SUMIFS(INDIRECT($F$1&amp;$F251&amp;":"&amp;$F251),INDIRECT($F$1&amp;dbP!$D$2&amp;":"&amp;dbP!$D$2),"&gt;="&amp;AV$6,INDIRECT($F$1&amp;dbP!$D$2&amp;":"&amp;dbP!$D$2),"&lt;="&amp;AV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W251" s="1">
        <f ca="1">SUMIFS(INDIRECT($F$1&amp;$F251&amp;":"&amp;$F251),INDIRECT($F$1&amp;dbP!$D$2&amp;":"&amp;dbP!$D$2),"&gt;="&amp;AW$6,INDIRECT($F$1&amp;dbP!$D$2&amp;":"&amp;dbP!$D$2),"&lt;="&amp;AW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X251" s="1">
        <f ca="1">SUMIFS(INDIRECT($F$1&amp;$F251&amp;":"&amp;$F251),INDIRECT($F$1&amp;dbP!$D$2&amp;":"&amp;dbP!$D$2),"&gt;="&amp;AX$6,INDIRECT($F$1&amp;dbP!$D$2&amp;":"&amp;dbP!$D$2),"&lt;="&amp;AX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Y251" s="1">
        <f ca="1">SUMIFS(INDIRECT($F$1&amp;$F251&amp;":"&amp;$F251),INDIRECT($F$1&amp;dbP!$D$2&amp;":"&amp;dbP!$D$2),"&gt;="&amp;AY$6,INDIRECT($F$1&amp;dbP!$D$2&amp;":"&amp;dbP!$D$2),"&lt;="&amp;AY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Z251" s="1">
        <f ca="1">SUMIFS(INDIRECT($F$1&amp;$F251&amp;":"&amp;$F251),INDIRECT($F$1&amp;dbP!$D$2&amp;":"&amp;dbP!$D$2),"&gt;="&amp;AZ$6,INDIRECT($F$1&amp;dbP!$D$2&amp;":"&amp;dbP!$D$2),"&lt;="&amp;AZ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BA251" s="1">
        <f ca="1">SUMIFS(INDIRECT($F$1&amp;$F251&amp;":"&amp;$F251),INDIRECT($F$1&amp;dbP!$D$2&amp;":"&amp;dbP!$D$2),"&gt;="&amp;BA$6,INDIRECT($F$1&amp;dbP!$D$2&amp;":"&amp;dbP!$D$2),"&lt;="&amp;BA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BB251" s="1">
        <f ca="1">SUMIFS(INDIRECT($F$1&amp;$F251&amp;":"&amp;$F251),INDIRECT($F$1&amp;dbP!$D$2&amp;":"&amp;dbP!$D$2),"&gt;="&amp;BB$6,INDIRECT($F$1&amp;dbP!$D$2&amp;":"&amp;dbP!$D$2),"&lt;="&amp;BB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BC251" s="1">
        <f ca="1">SUMIFS(INDIRECT($F$1&amp;$F251&amp;":"&amp;$F251),INDIRECT($F$1&amp;dbP!$D$2&amp;":"&amp;dbP!$D$2),"&gt;="&amp;BC$6,INDIRECT($F$1&amp;dbP!$D$2&amp;":"&amp;dbP!$D$2),"&lt;="&amp;BC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BD251" s="1">
        <f ca="1">SUMIFS(INDIRECT($F$1&amp;$F251&amp;":"&amp;$F251),INDIRECT($F$1&amp;dbP!$D$2&amp;":"&amp;dbP!$D$2),"&gt;="&amp;BD$6,INDIRECT($F$1&amp;dbP!$D$2&amp;":"&amp;dbP!$D$2),"&lt;="&amp;BD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BE251" s="1">
        <f ca="1">SUMIFS(INDIRECT($F$1&amp;$F251&amp;":"&amp;$F251),INDIRECT($F$1&amp;dbP!$D$2&amp;":"&amp;dbP!$D$2),"&gt;="&amp;BE$6,INDIRECT($F$1&amp;dbP!$D$2&amp;":"&amp;dbP!$D$2),"&lt;="&amp;BE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</row>
    <row r="252" spans="2:57" x14ac:dyDescent="0.3">
      <c r="B252" s="1">
        <f>MAX(B$120:B251)+1</f>
        <v>135</v>
      </c>
      <c r="D252" s="1">
        <f ca="1">INDIRECT($B$1&amp;Items!T$2&amp;$B252)</f>
        <v>0</v>
      </c>
      <c r="F252" s="1" t="str">
        <f ca="1">INDIRECT($B$1&amp;Items!P$2&amp;$B252)</f>
        <v>AA</v>
      </c>
      <c r="H252" s="13" t="str">
        <f ca="1">INDIRECT($B$1&amp;Items!M$2&amp;$B252)</f>
        <v>Оплата операционных расходов</v>
      </c>
      <c r="I252" s="13" t="str">
        <f ca="1">IF(INDIRECT($B$1&amp;Items!N$2&amp;$B252)="",H252,INDIRECT($B$1&amp;Items!N$2&amp;$B252))</f>
        <v>Оплата операционных расходов - блок-5</v>
      </c>
      <c r="J252" s="1" t="str">
        <f ca="1">IF(INDIRECT($B$1&amp;Items!O$2&amp;$B252)="",IF(H252&lt;&gt;I252,"  "&amp;I252,I252),"    "&amp;INDIRECT($B$1&amp;Items!O$2&amp;$B252))</f>
        <v xml:space="preserve">  Оплата операционных расходов - блок-5</v>
      </c>
      <c r="S252" s="1">
        <f ca="1">SUM($U252:INDIRECT(ADDRESS(ROW(),SUMIFS($1:$1,$5:$5,MAX($5:$5)))))</f>
        <v>128003.01796772101</v>
      </c>
      <c r="V252" s="1">
        <f ca="1">SUMIFS(INDIRECT($F$1&amp;$F252&amp;":"&amp;$F252),INDIRECT($F$1&amp;dbP!$D$2&amp;":"&amp;dbP!$D$2),"&gt;="&amp;V$6,INDIRECT($F$1&amp;dbP!$D$2&amp;":"&amp;dbP!$D$2),"&lt;="&amp;V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W252" s="1">
        <f ca="1">SUMIFS(INDIRECT($F$1&amp;$F252&amp;":"&amp;$F252),INDIRECT($F$1&amp;dbP!$D$2&amp;":"&amp;dbP!$D$2),"&gt;="&amp;W$6,INDIRECT($F$1&amp;dbP!$D$2&amp;":"&amp;dbP!$D$2),"&lt;="&amp;W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51281.862677721008</v>
      </c>
      <c r="X252" s="1">
        <f ca="1">SUMIFS(INDIRECT($F$1&amp;$F252&amp;":"&amp;$F252),INDIRECT($F$1&amp;dbP!$D$2&amp;":"&amp;dbP!$D$2),"&gt;="&amp;X$6,INDIRECT($F$1&amp;dbP!$D$2&amp;":"&amp;dbP!$D$2),"&lt;="&amp;X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32840.262000000002</v>
      </c>
      <c r="Y252" s="1">
        <f ca="1">SUMIFS(INDIRECT($F$1&amp;$F252&amp;":"&amp;$F252),INDIRECT($F$1&amp;dbP!$D$2&amp;":"&amp;dbP!$D$2),"&gt;="&amp;Y$6,INDIRECT($F$1&amp;dbP!$D$2&amp;":"&amp;dbP!$D$2),"&lt;="&amp;Y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Z252" s="1">
        <f ca="1">SUMIFS(INDIRECT($F$1&amp;$F252&amp;":"&amp;$F252),INDIRECT($F$1&amp;dbP!$D$2&amp;":"&amp;dbP!$D$2),"&gt;="&amp;Z$6,INDIRECT($F$1&amp;dbP!$D$2&amp;":"&amp;dbP!$D$2),"&lt;="&amp;Z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A252" s="1">
        <f ca="1">SUMIFS(INDIRECT($F$1&amp;$F252&amp;":"&amp;$F252),INDIRECT($F$1&amp;dbP!$D$2&amp;":"&amp;dbP!$D$2),"&gt;="&amp;AA$6,INDIRECT($F$1&amp;dbP!$D$2&amp;":"&amp;dbP!$D$2),"&lt;="&amp;AA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43880.89329</v>
      </c>
      <c r="AB252" s="1">
        <f ca="1">SUMIFS(INDIRECT($F$1&amp;$F252&amp;":"&amp;$F252),INDIRECT($F$1&amp;dbP!$D$2&amp;":"&amp;dbP!$D$2),"&gt;="&amp;AB$6,INDIRECT($F$1&amp;dbP!$D$2&amp;":"&amp;dbP!$D$2),"&lt;="&amp;AB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C252" s="1">
        <f ca="1">SUMIFS(INDIRECT($F$1&amp;$F252&amp;":"&amp;$F252),INDIRECT($F$1&amp;dbP!$D$2&amp;":"&amp;dbP!$D$2),"&gt;="&amp;AC$6,INDIRECT($F$1&amp;dbP!$D$2&amp;":"&amp;dbP!$D$2),"&lt;="&amp;AC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D252" s="1">
        <f ca="1">SUMIFS(INDIRECT($F$1&amp;$F252&amp;":"&amp;$F252),INDIRECT($F$1&amp;dbP!$D$2&amp;":"&amp;dbP!$D$2),"&gt;="&amp;AD$6,INDIRECT($F$1&amp;dbP!$D$2&amp;":"&amp;dbP!$D$2),"&lt;="&amp;AD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E252" s="1">
        <f ca="1">SUMIFS(INDIRECT($F$1&amp;$F252&amp;":"&amp;$F252),INDIRECT($F$1&amp;dbP!$D$2&amp;":"&amp;dbP!$D$2),"&gt;="&amp;AE$6,INDIRECT($F$1&amp;dbP!$D$2&amp;":"&amp;dbP!$D$2),"&lt;="&amp;AE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F252" s="1">
        <f ca="1">SUMIFS(INDIRECT($F$1&amp;$F252&amp;":"&amp;$F252),INDIRECT($F$1&amp;dbP!$D$2&amp;":"&amp;dbP!$D$2),"&gt;="&amp;AF$6,INDIRECT($F$1&amp;dbP!$D$2&amp;":"&amp;dbP!$D$2),"&lt;="&amp;AF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G252" s="1">
        <f ca="1">SUMIFS(INDIRECT($F$1&amp;$F252&amp;":"&amp;$F252),INDIRECT($F$1&amp;dbP!$D$2&amp;":"&amp;dbP!$D$2),"&gt;="&amp;AG$6,INDIRECT($F$1&amp;dbP!$D$2&amp;":"&amp;dbP!$D$2),"&lt;="&amp;AG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H252" s="1">
        <f ca="1">SUMIFS(INDIRECT($F$1&amp;$F252&amp;":"&amp;$F252),INDIRECT($F$1&amp;dbP!$D$2&amp;":"&amp;dbP!$D$2),"&gt;="&amp;AH$6,INDIRECT($F$1&amp;dbP!$D$2&amp;":"&amp;dbP!$D$2),"&lt;="&amp;AH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I252" s="1">
        <f ca="1">SUMIFS(INDIRECT($F$1&amp;$F252&amp;":"&amp;$F252),INDIRECT($F$1&amp;dbP!$D$2&amp;":"&amp;dbP!$D$2),"&gt;="&amp;AI$6,INDIRECT($F$1&amp;dbP!$D$2&amp;":"&amp;dbP!$D$2),"&lt;="&amp;AI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J252" s="1">
        <f ca="1">SUMIFS(INDIRECT($F$1&amp;$F252&amp;":"&amp;$F252),INDIRECT($F$1&amp;dbP!$D$2&amp;":"&amp;dbP!$D$2),"&gt;="&amp;AJ$6,INDIRECT($F$1&amp;dbP!$D$2&amp;":"&amp;dbP!$D$2),"&lt;="&amp;AJ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K252" s="1">
        <f ca="1">SUMIFS(INDIRECT($F$1&amp;$F252&amp;":"&amp;$F252),INDIRECT($F$1&amp;dbP!$D$2&amp;":"&amp;dbP!$D$2),"&gt;="&amp;AK$6,INDIRECT($F$1&amp;dbP!$D$2&amp;":"&amp;dbP!$D$2),"&lt;="&amp;AK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L252" s="1">
        <f ca="1">SUMIFS(INDIRECT($F$1&amp;$F252&amp;":"&amp;$F252),INDIRECT($F$1&amp;dbP!$D$2&amp;":"&amp;dbP!$D$2),"&gt;="&amp;AL$6,INDIRECT($F$1&amp;dbP!$D$2&amp;":"&amp;dbP!$D$2),"&lt;="&amp;AL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M252" s="1">
        <f ca="1">SUMIFS(INDIRECT($F$1&amp;$F252&amp;":"&amp;$F252),INDIRECT($F$1&amp;dbP!$D$2&amp;":"&amp;dbP!$D$2),"&gt;="&amp;AM$6,INDIRECT($F$1&amp;dbP!$D$2&amp;":"&amp;dbP!$D$2),"&lt;="&amp;AM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N252" s="1">
        <f ca="1">SUMIFS(INDIRECT($F$1&amp;$F252&amp;":"&amp;$F252),INDIRECT($F$1&amp;dbP!$D$2&amp;":"&amp;dbP!$D$2),"&gt;="&amp;AN$6,INDIRECT($F$1&amp;dbP!$D$2&amp;":"&amp;dbP!$D$2),"&lt;="&amp;AN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O252" s="1">
        <f ca="1">SUMIFS(INDIRECT($F$1&amp;$F252&amp;":"&amp;$F252),INDIRECT($F$1&amp;dbP!$D$2&amp;":"&amp;dbP!$D$2),"&gt;="&amp;AO$6,INDIRECT($F$1&amp;dbP!$D$2&amp;":"&amp;dbP!$D$2),"&lt;="&amp;AO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P252" s="1">
        <f ca="1">SUMIFS(INDIRECT($F$1&amp;$F252&amp;":"&amp;$F252),INDIRECT($F$1&amp;dbP!$D$2&amp;":"&amp;dbP!$D$2),"&gt;="&amp;AP$6,INDIRECT($F$1&amp;dbP!$D$2&amp;":"&amp;dbP!$D$2),"&lt;="&amp;AP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Q252" s="1">
        <f ca="1">SUMIFS(INDIRECT($F$1&amp;$F252&amp;":"&amp;$F252),INDIRECT($F$1&amp;dbP!$D$2&amp;":"&amp;dbP!$D$2),"&gt;="&amp;AQ$6,INDIRECT($F$1&amp;dbP!$D$2&amp;":"&amp;dbP!$D$2),"&lt;="&amp;AQ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R252" s="1">
        <f ca="1">SUMIFS(INDIRECT($F$1&amp;$F252&amp;":"&amp;$F252),INDIRECT($F$1&amp;dbP!$D$2&amp;":"&amp;dbP!$D$2),"&gt;="&amp;AR$6,INDIRECT($F$1&amp;dbP!$D$2&amp;":"&amp;dbP!$D$2),"&lt;="&amp;AR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S252" s="1">
        <f ca="1">SUMIFS(INDIRECT($F$1&amp;$F252&amp;":"&amp;$F252),INDIRECT($F$1&amp;dbP!$D$2&amp;":"&amp;dbP!$D$2),"&gt;="&amp;AS$6,INDIRECT($F$1&amp;dbP!$D$2&amp;":"&amp;dbP!$D$2),"&lt;="&amp;AS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T252" s="1">
        <f ca="1">SUMIFS(INDIRECT($F$1&amp;$F252&amp;":"&amp;$F252),INDIRECT($F$1&amp;dbP!$D$2&amp;":"&amp;dbP!$D$2),"&gt;="&amp;AT$6,INDIRECT($F$1&amp;dbP!$D$2&amp;":"&amp;dbP!$D$2),"&lt;="&amp;AT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U252" s="1">
        <f ca="1">SUMIFS(INDIRECT($F$1&amp;$F252&amp;":"&amp;$F252),INDIRECT($F$1&amp;dbP!$D$2&amp;":"&amp;dbP!$D$2),"&gt;="&amp;AU$6,INDIRECT($F$1&amp;dbP!$D$2&amp;":"&amp;dbP!$D$2),"&lt;="&amp;AU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V252" s="1">
        <f ca="1">SUMIFS(INDIRECT($F$1&amp;$F252&amp;":"&amp;$F252),INDIRECT($F$1&amp;dbP!$D$2&amp;":"&amp;dbP!$D$2),"&gt;="&amp;AV$6,INDIRECT($F$1&amp;dbP!$D$2&amp;":"&amp;dbP!$D$2),"&lt;="&amp;AV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W252" s="1">
        <f ca="1">SUMIFS(INDIRECT($F$1&amp;$F252&amp;":"&amp;$F252),INDIRECT($F$1&amp;dbP!$D$2&amp;":"&amp;dbP!$D$2),"&gt;="&amp;AW$6,INDIRECT($F$1&amp;dbP!$D$2&amp;":"&amp;dbP!$D$2),"&lt;="&amp;AW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X252" s="1">
        <f ca="1">SUMIFS(INDIRECT($F$1&amp;$F252&amp;":"&amp;$F252),INDIRECT($F$1&amp;dbP!$D$2&amp;":"&amp;dbP!$D$2),"&gt;="&amp;AX$6,INDIRECT($F$1&amp;dbP!$D$2&amp;":"&amp;dbP!$D$2),"&lt;="&amp;AX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Y252" s="1">
        <f ca="1">SUMIFS(INDIRECT($F$1&amp;$F252&amp;":"&amp;$F252),INDIRECT($F$1&amp;dbP!$D$2&amp;":"&amp;dbP!$D$2),"&gt;="&amp;AY$6,INDIRECT($F$1&amp;dbP!$D$2&amp;":"&amp;dbP!$D$2),"&lt;="&amp;AY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Z252" s="1">
        <f ca="1">SUMIFS(INDIRECT($F$1&amp;$F252&amp;":"&amp;$F252),INDIRECT($F$1&amp;dbP!$D$2&amp;":"&amp;dbP!$D$2),"&gt;="&amp;AZ$6,INDIRECT($F$1&amp;dbP!$D$2&amp;":"&amp;dbP!$D$2),"&lt;="&amp;AZ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BA252" s="1">
        <f ca="1">SUMIFS(INDIRECT($F$1&amp;$F252&amp;":"&amp;$F252),INDIRECT($F$1&amp;dbP!$D$2&amp;":"&amp;dbP!$D$2),"&gt;="&amp;BA$6,INDIRECT($F$1&amp;dbP!$D$2&amp;":"&amp;dbP!$D$2),"&lt;="&amp;BA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BB252" s="1">
        <f ca="1">SUMIFS(INDIRECT($F$1&amp;$F252&amp;":"&amp;$F252),INDIRECT($F$1&amp;dbP!$D$2&amp;":"&amp;dbP!$D$2),"&gt;="&amp;BB$6,INDIRECT($F$1&amp;dbP!$D$2&amp;":"&amp;dbP!$D$2),"&lt;="&amp;BB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BC252" s="1">
        <f ca="1">SUMIFS(INDIRECT($F$1&amp;$F252&amp;":"&amp;$F252),INDIRECT($F$1&amp;dbP!$D$2&amp;":"&amp;dbP!$D$2),"&gt;="&amp;BC$6,INDIRECT($F$1&amp;dbP!$D$2&amp;":"&amp;dbP!$D$2),"&lt;="&amp;BC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BD252" s="1">
        <f ca="1">SUMIFS(INDIRECT($F$1&amp;$F252&amp;":"&amp;$F252),INDIRECT($F$1&amp;dbP!$D$2&amp;":"&amp;dbP!$D$2),"&gt;="&amp;BD$6,INDIRECT($F$1&amp;dbP!$D$2&amp;":"&amp;dbP!$D$2),"&lt;="&amp;BD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BE252" s="1">
        <f ca="1">SUMIFS(INDIRECT($F$1&amp;$F252&amp;":"&amp;$F252),INDIRECT($F$1&amp;dbP!$D$2&amp;":"&amp;dbP!$D$2),"&gt;="&amp;BE$6,INDIRECT($F$1&amp;dbP!$D$2&amp;":"&amp;dbP!$D$2),"&lt;="&amp;BE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</row>
    <row r="253" spans="2:57" x14ac:dyDescent="0.3">
      <c r="B253" s="1">
        <f>MAX(B$120:B252)+1</f>
        <v>136</v>
      </c>
      <c r="D253" s="1" t="str">
        <f ca="1">INDIRECT($B$1&amp;Items!T$2&amp;$B253)</f>
        <v>CF(-)</v>
      </c>
      <c r="F253" s="1" t="str">
        <f ca="1">INDIRECT($B$1&amp;Items!P$2&amp;$B253)</f>
        <v>AA</v>
      </c>
      <c r="H253" s="13" t="str">
        <f ca="1">INDIRECT($B$1&amp;Items!M$2&amp;$B253)</f>
        <v>Оплата операционных расходов</v>
      </c>
      <c r="I253" s="13" t="str">
        <f ca="1">IF(INDIRECT($B$1&amp;Items!N$2&amp;$B253)="",H253,INDIRECT($B$1&amp;Items!N$2&amp;$B253))</f>
        <v>Оплата операционных расходов - блок-5</v>
      </c>
      <c r="J253" s="1" t="str">
        <f ca="1">IF(INDIRECT($B$1&amp;Items!O$2&amp;$B253)="",IF(H253&lt;&gt;I253,"  "&amp;I253,I253),"    "&amp;INDIRECT($B$1&amp;Items!O$2&amp;$B253))</f>
        <v xml:space="preserve">    Операционные расходы - 5-1</v>
      </c>
      <c r="S253" s="1">
        <f ca="1">SUM($U253:INDIRECT(ADDRESS(ROW(),SUMIFS($1:$1,$5:$5,MAX($5:$5)))))</f>
        <v>0</v>
      </c>
      <c r="V253" s="1">
        <f ca="1">SUMIFS(INDIRECT($F$1&amp;$F253&amp;":"&amp;$F253),INDIRECT($F$1&amp;dbP!$D$2&amp;":"&amp;dbP!$D$2),"&gt;="&amp;V$6,INDIRECT($F$1&amp;dbP!$D$2&amp;":"&amp;dbP!$D$2),"&lt;="&amp;V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W253" s="1">
        <f ca="1">SUMIFS(INDIRECT($F$1&amp;$F253&amp;":"&amp;$F253),INDIRECT($F$1&amp;dbP!$D$2&amp;":"&amp;dbP!$D$2),"&gt;="&amp;W$6,INDIRECT($F$1&amp;dbP!$D$2&amp;":"&amp;dbP!$D$2),"&lt;="&amp;W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X253" s="1">
        <f ca="1">SUMIFS(INDIRECT($F$1&amp;$F253&amp;":"&amp;$F253),INDIRECT($F$1&amp;dbP!$D$2&amp;":"&amp;dbP!$D$2),"&gt;="&amp;X$6,INDIRECT($F$1&amp;dbP!$D$2&amp;":"&amp;dbP!$D$2),"&lt;="&amp;X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Y253" s="1">
        <f ca="1">SUMIFS(INDIRECT($F$1&amp;$F253&amp;":"&amp;$F253),INDIRECT($F$1&amp;dbP!$D$2&amp;":"&amp;dbP!$D$2),"&gt;="&amp;Y$6,INDIRECT($F$1&amp;dbP!$D$2&amp;":"&amp;dbP!$D$2),"&lt;="&amp;Y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Z253" s="1">
        <f ca="1">SUMIFS(INDIRECT($F$1&amp;$F253&amp;":"&amp;$F253),INDIRECT($F$1&amp;dbP!$D$2&amp;":"&amp;dbP!$D$2),"&gt;="&amp;Z$6,INDIRECT($F$1&amp;dbP!$D$2&amp;":"&amp;dbP!$D$2),"&lt;="&amp;Z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A253" s="1">
        <f ca="1">SUMIFS(INDIRECT($F$1&amp;$F253&amp;":"&amp;$F253),INDIRECT($F$1&amp;dbP!$D$2&amp;":"&amp;dbP!$D$2),"&gt;="&amp;AA$6,INDIRECT($F$1&amp;dbP!$D$2&amp;":"&amp;dbP!$D$2),"&lt;="&amp;AA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B253" s="1">
        <f ca="1">SUMIFS(INDIRECT($F$1&amp;$F253&amp;":"&amp;$F253),INDIRECT($F$1&amp;dbP!$D$2&amp;":"&amp;dbP!$D$2),"&gt;="&amp;AB$6,INDIRECT($F$1&amp;dbP!$D$2&amp;":"&amp;dbP!$D$2),"&lt;="&amp;AB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C253" s="1">
        <f ca="1">SUMIFS(INDIRECT($F$1&amp;$F253&amp;":"&amp;$F253),INDIRECT($F$1&amp;dbP!$D$2&amp;":"&amp;dbP!$D$2),"&gt;="&amp;AC$6,INDIRECT($F$1&amp;dbP!$D$2&amp;":"&amp;dbP!$D$2),"&lt;="&amp;AC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D253" s="1">
        <f ca="1">SUMIFS(INDIRECT($F$1&amp;$F253&amp;":"&amp;$F253),INDIRECT($F$1&amp;dbP!$D$2&amp;":"&amp;dbP!$D$2),"&gt;="&amp;AD$6,INDIRECT($F$1&amp;dbP!$D$2&amp;":"&amp;dbP!$D$2),"&lt;="&amp;AD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E253" s="1">
        <f ca="1">SUMIFS(INDIRECT($F$1&amp;$F253&amp;":"&amp;$F253),INDIRECT($F$1&amp;dbP!$D$2&amp;":"&amp;dbP!$D$2),"&gt;="&amp;AE$6,INDIRECT($F$1&amp;dbP!$D$2&amp;":"&amp;dbP!$D$2),"&lt;="&amp;AE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F253" s="1">
        <f ca="1">SUMIFS(INDIRECT($F$1&amp;$F253&amp;":"&amp;$F253),INDIRECT($F$1&amp;dbP!$D$2&amp;":"&amp;dbP!$D$2),"&gt;="&amp;AF$6,INDIRECT($F$1&amp;dbP!$D$2&amp;":"&amp;dbP!$D$2),"&lt;="&amp;AF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G253" s="1">
        <f ca="1">SUMIFS(INDIRECT($F$1&amp;$F253&amp;":"&amp;$F253),INDIRECT($F$1&amp;dbP!$D$2&amp;":"&amp;dbP!$D$2),"&gt;="&amp;AG$6,INDIRECT($F$1&amp;dbP!$D$2&amp;":"&amp;dbP!$D$2),"&lt;="&amp;AG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H253" s="1">
        <f ca="1">SUMIFS(INDIRECT($F$1&amp;$F253&amp;":"&amp;$F253),INDIRECT($F$1&amp;dbP!$D$2&amp;":"&amp;dbP!$D$2),"&gt;="&amp;AH$6,INDIRECT($F$1&amp;dbP!$D$2&amp;":"&amp;dbP!$D$2),"&lt;="&amp;AH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I253" s="1">
        <f ca="1">SUMIFS(INDIRECT($F$1&amp;$F253&amp;":"&amp;$F253),INDIRECT($F$1&amp;dbP!$D$2&amp;":"&amp;dbP!$D$2),"&gt;="&amp;AI$6,INDIRECT($F$1&amp;dbP!$D$2&amp;":"&amp;dbP!$D$2),"&lt;="&amp;AI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J253" s="1">
        <f ca="1">SUMIFS(INDIRECT($F$1&amp;$F253&amp;":"&amp;$F253),INDIRECT($F$1&amp;dbP!$D$2&amp;":"&amp;dbP!$D$2),"&gt;="&amp;AJ$6,INDIRECT($F$1&amp;dbP!$D$2&amp;":"&amp;dbP!$D$2),"&lt;="&amp;AJ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K253" s="1">
        <f ca="1">SUMIFS(INDIRECT($F$1&amp;$F253&amp;":"&amp;$F253),INDIRECT($F$1&amp;dbP!$D$2&amp;":"&amp;dbP!$D$2),"&gt;="&amp;AK$6,INDIRECT($F$1&amp;dbP!$D$2&amp;":"&amp;dbP!$D$2),"&lt;="&amp;AK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L253" s="1">
        <f ca="1">SUMIFS(INDIRECT($F$1&amp;$F253&amp;":"&amp;$F253),INDIRECT($F$1&amp;dbP!$D$2&amp;":"&amp;dbP!$D$2),"&gt;="&amp;AL$6,INDIRECT($F$1&amp;dbP!$D$2&amp;":"&amp;dbP!$D$2),"&lt;="&amp;AL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M253" s="1">
        <f ca="1">SUMIFS(INDIRECT($F$1&amp;$F253&amp;":"&amp;$F253),INDIRECT($F$1&amp;dbP!$D$2&amp;":"&amp;dbP!$D$2),"&gt;="&amp;AM$6,INDIRECT($F$1&amp;dbP!$D$2&amp;":"&amp;dbP!$D$2),"&lt;="&amp;AM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N253" s="1">
        <f ca="1">SUMIFS(INDIRECT($F$1&amp;$F253&amp;":"&amp;$F253),INDIRECT($F$1&amp;dbP!$D$2&amp;":"&amp;dbP!$D$2),"&gt;="&amp;AN$6,INDIRECT($F$1&amp;dbP!$D$2&amp;":"&amp;dbP!$D$2),"&lt;="&amp;AN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O253" s="1">
        <f ca="1">SUMIFS(INDIRECT($F$1&amp;$F253&amp;":"&amp;$F253),INDIRECT($F$1&amp;dbP!$D$2&amp;":"&amp;dbP!$D$2),"&gt;="&amp;AO$6,INDIRECT($F$1&amp;dbP!$D$2&amp;":"&amp;dbP!$D$2),"&lt;="&amp;AO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P253" s="1">
        <f ca="1">SUMIFS(INDIRECT($F$1&amp;$F253&amp;":"&amp;$F253),INDIRECT($F$1&amp;dbP!$D$2&amp;":"&amp;dbP!$D$2),"&gt;="&amp;AP$6,INDIRECT($F$1&amp;dbP!$D$2&amp;":"&amp;dbP!$D$2),"&lt;="&amp;AP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Q253" s="1">
        <f ca="1">SUMIFS(INDIRECT($F$1&amp;$F253&amp;":"&amp;$F253),INDIRECT($F$1&amp;dbP!$D$2&amp;":"&amp;dbP!$D$2),"&gt;="&amp;AQ$6,INDIRECT($F$1&amp;dbP!$D$2&amp;":"&amp;dbP!$D$2),"&lt;="&amp;AQ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R253" s="1">
        <f ca="1">SUMIFS(INDIRECT($F$1&amp;$F253&amp;":"&amp;$F253),INDIRECT($F$1&amp;dbP!$D$2&amp;":"&amp;dbP!$D$2),"&gt;="&amp;AR$6,INDIRECT($F$1&amp;dbP!$D$2&amp;":"&amp;dbP!$D$2),"&lt;="&amp;AR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S253" s="1">
        <f ca="1">SUMIFS(INDIRECT($F$1&amp;$F253&amp;":"&amp;$F253),INDIRECT($F$1&amp;dbP!$D$2&amp;":"&amp;dbP!$D$2),"&gt;="&amp;AS$6,INDIRECT($F$1&amp;dbP!$D$2&amp;":"&amp;dbP!$D$2),"&lt;="&amp;AS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T253" s="1">
        <f ca="1">SUMIFS(INDIRECT($F$1&amp;$F253&amp;":"&amp;$F253),INDIRECT($F$1&amp;dbP!$D$2&amp;":"&amp;dbP!$D$2),"&gt;="&amp;AT$6,INDIRECT($F$1&amp;dbP!$D$2&amp;":"&amp;dbP!$D$2),"&lt;="&amp;AT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U253" s="1">
        <f ca="1">SUMIFS(INDIRECT($F$1&amp;$F253&amp;":"&amp;$F253),INDIRECT($F$1&amp;dbP!$D$2&amp;":"&amp;dbP!$D$2),"&gt;="&amp;AU$6,INDIRECT($F$1&amp;dbP!$D$2&amp;":"&amp;dbP!$D$2),"&lt;="&amp;AU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V253" s="1">
        <f ca="1">SUMIFS(INDIRECT($F$1&amp;$F253&amp;":"&amp;$F253),INDIRECT($F$1&amp;dbP!$D$2&amp;":"&amp;dbP!$D$2),"&gt;="&amp;AV$6,INDIRECT($F$1&amp;dbP!$D$2&amp;":"&amp;dbP!$D$2),"&lt;="&amp;AV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W253" s="1">
        <f ca="1">SUMIFS(INDIRECT($F$1&amp;$F253&amp;":"&amp;$F253),INDIRECT($F$1&amp;dbP!$D$2&amp;":"&amp;dbP!$D$2),"&gt;="&amp;AW$6,INDIRECT($F$1&amp;dbP!$D$2&amp;":"&amp;dbP!$D$2),"&lt;="&amp;AW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X253" s="1">
        <f ca="1">SUMIFS(INDIRECT($F$1&amp;$F253&amp;":"&amp;$F253),INDIRECT($F$1&amp;dbP!$D$2&amp;":"&amp;dbP!$D$2),"&gt;="&amp;AX$6,INDIRECT($F$1&amp;dbP!$D$2&amp;":"&amp;dbP!$D$2),"&lt;="&amp;AX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Y253" s="1">
        <f ca="1">SUMIFS(INDIRECT($F$1&amp;$F253&amp;":"&amp;$F253),INDIRECT($F$1&amp;dbP!$D$2&amp;":"&amp;dbP!$D$2),"&gt;="&amp;AY$6,INDIRECT($F$1&amp;dbP!$D$2&amp;":"&amp;dbP!$D$2),"&lt;="&amp;AY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Z253" s="1">
        <f ca="1">SUMIFS(INDIRECT($F$1&amp;$F253&amp;":"&amp;$F253),INDIRECT($F$1&amp;dbP!$D$2&amp;":"&amp;dbP!$D$2),"&gt;="&amp;AZ$6,INDIRECT($F$1&amp;dbP!$D$2&amp;":"&amp;dbP!$D$2),"&lt;="&amp;AZ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BA253" s="1">
        <f ca="1">SUMIFS(INDIRECT($F$1&amp;$F253&amp;":"&amp;$F253),INDIRECT($F$1&amp;dbP!$D$2&amp;":"&amp;dbP!$D$2),"&gt;="&amp;BA$6,INDIRECT($F$1&amp;dbP!$D$2&amp;":"&amp;dbP!$D$2),"&lt;="&amp;BA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BB253" s="1">
        <f ca="1">SUMIFS(INDIRECT($F$1&amp;$F253&amp;":"&amp;$F253),INDIRECT($F$1&amp;dbP!$D$2&amp;":"&amp;dbP!$D$2),"&gt;="&amp;BB$6,INDIRECT($F$1&amp;dbP!$D$2&amp;":"&amp;dbP!$D$2),"&lt;="&amp;BB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BC253" s="1">
        <f ca="1">SUMIFS(INDIRECT($F$1&amp;$F253&amp;":"&amp;$F253),INDIRECT($F$1&amp;dbP!$D$2&amp;":"&amp;dbP!$D$2),"&gt;="&amp;BC$6,INDIRECT($F$1&amp;dbP!$D$2&amp;":"&amp;dbP!$D$2),"&lt;="&amp;BC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BD253" s="1">
        <f ca="1">SUMIFS(INDIRECT($F$1&amp;$F253&amp;":"&amp;$F253),INDIRECT($F$1&amp;dbP!$D$2&amp;":"&amp;dbP!$D$2),"&gt;="&amp;BD$6,INDIRECT($F$1&amp;dbP!$D$2&amp;":"&amp;dbP!$D$2),"&lt;="&amp;BD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BE253" s="1">
        <f ca="1">SUMIFS(INDIRECT($F$1&amp;$F253&amp;":"&amp;$F253),INDIRECT($F$1&amp;dbP!$D$2&amp;":"&amp;dbP!$D$2),"&gt;="&amp;BE$6,INDIRECT($F$1&amp;dbP!$D$2&amp;":"&amp;dbP!$D$2),"&lt;="&amp;BE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</row>
    <row r="254" spans="2:57" x14ac:dyDescent="0.3">
      <c r="B254" s="1">
        <f>MAX(B$120:B253)+1</f>
        <v>137</v>
      </c>
      <c r="D254" s="1" t="str">
        <f ca="1">INDIRECT($B$1&amp;Items!T$2&amp;$B254)</f>
        <v>CF(-)</v>
      </c>
      <c r="F254" s="1" t="str">
        <f ca="1">INDIRECT($B$1&amp;Items!P$2&amp;$B254)</f>
        <v>AA</v>
      </c>
      <c r="H254" s="13" t="str">
        <f ca="1">INDIRECT($B$1&amp;Items!M$2&amp;$B254)</f>
        <v>Оплата операционных расходов</v>
      </c>
      <c r="I254" s="13" t="str">
        <f ca="1">IF(INDIRECT($B$1&amp;Items!N$2&amp;$B254)="",H254,INDIRECT($B$1&amp;Items!N$2&amp;$B254))</f>
        <v>Оплата операционных расходов - блок-5</v>
      </c>
      <c r="J254" s="1" t="str">
        <f ca="1">IF(INDIRECT($B$1&amp;Items!O$2&amp;$B254)="",IF(H254&lt;&gt;I254,"  "&amp;I254,I254),"    "&amp;INDIRECT($B$1&amp;Items!O$2&amp;$B254))</f>
        <v xml:space="preserve">    Операционные расходы - 5-2</v>
      </c>
      <c r="S254" s="1">
        <f ca="1">SUM($U254:INDIRECT(ADDRESS(ROW(),SUMIFS($1:$1,$5:$5,MAX($5:$5)))))</f>
        <v>43880.89329</v>
      </c>
      <c r="V254" s="1">
        <f ca="1">SUMIFS(INDIRECT($F$1&amp;$F254&amp;":"&amp;$F254),INDIRECT($F$1&amp;dbP!$D$2&amp;":"&amp;dbP!$D$2),"&gt;="&amp;V$6,INDIRECT($F$1&amp;dbP!$D$2&amp;":"&amp;dbP!$D$2),"&lt;="&amp;V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W254" s="1">
        <f ca="1">SUMIFS(INDIRECT($F$1&amp;$F254&amp;":"&amp;$F254),INDIRECT($F$1&amp;dbP!$D$2&amp;":"&amp;dbP!$D$2),"&gt;="&amp;W$6,INDIRECT($F$1&amp;dbP!$D$2&amp;":"&amp;dbP!$D$2),"&lt;="&amp;W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X254" s="1">
        <f ca="1">SUMIFS(INDIRECT($F$1&amp;$F254&amp;":"&amp;$F254),INDIRECT($F$1&amp;dbP!$D$2&amp;":"&amp;dbP!$D$2),"&gt;="&amp;X$6,INDIRECT($F$1&amp;dbP!$D$2&amp;":"&amp;dbP!$D$2),"&lt;="&amp;X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Y254" s="1">
        <f ca="1">SUMIFS(INDIRECT($F$1&amp;$F254&amp;":"&amp;$F254),INDIRECT($F$1&amp;dbP!$D$2&amp;":"&amp;dbP!$D$2),"&gt;="&amp;Y$6,INDIRECT($F$1&amp;dbP!$D$2&amp;":"&amp;dbP!$D$2),"&lt;="&amp;Y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Z254" s="1">
        <f ca="1">SUMIFS(INDIRECT($F$1&amp;$F254&amp;":"&amp;$F254),INDIRECT($F$1&amp;dbP!$D$2&amp;":"&amp;dbP!$D$2),"&gt;="&amp;Z$6,INDIRECT($F$1&amp;dbP!$D$2&amp;":"&amp;dbP!$D$2),"&lt;="&amp;Z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A254" s="1">
        <f ca="1">SUMIFS(INDIRECT($F$1&amp;$F254&amp;":"&amp;$F254),INDIRECT($F$1&amp;dbP!$D$2&amp;":"&amp;dbP!$D$2),"&gt;="&amp;AA$6,INDIRECT($F$1&amp;dbP!$D$2&amp;":"&amp;dbP!$D$2),"&lt;="&amp;AA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43880.89329</v>
      </c>
      <c r="AB254" s="1">
        <f ca="1">SUMIFS(INDIRECT($F$1&amp;$F254&amp;":"&amp;$F254),INDIRECT($F$1&amp;dbP!$D$2&amp;":"&amp;dbP!$D$2),"&gt;="&amp;AB$6,INDIRECT($F$1&amp;dbP!$D$2&amp;":"&amp;dbP!$D$2),"&lt;="&amp;AB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C254" s="1">
        <f ca="1">SUMIFS(INDIRECT($F$1&amp;$F254&amp;":"&amp;$F254),INDIRECT($F$1&amp;dbP!$D$2&amp;":"&amp;dbP!$D$2),"&gt;="&amp;AC$6,INDIRECT($F$1&amp;dbP!$D$2&amp;":"&amp;dbP!$D$2),"&lt;="&amp;AC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D254" s="1">
        <f ca="1">SUMIFS(INDIRECT($F$1&amp;$F254&amp;":"&amp;$F254),INDIRECT($F$1&amp;dbP!$D$2&amp;":"&amp;dbP!$D$2),"&gt;="&amp;AD$6,INDIRECT($F$1&amp;dbP!$D$2&amp;":"&amp;dbP!$D$2),"&lt;="&amp;AD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E254" s="1">
        <f ca="1">SUMIFS(INDIRECT($F$1&amp;$F254&amp;":"&amp;$F254),INDIRECT($F$1&amp;dbP!$D$2&amp;":"&amp;dbP!$D$2),"&gt;="&amp;AE$6,INDIRECT($F$1&amp;dbP!$D$2&amp;":"&amp;dbP!$D$2),"&lt;="&amp;AE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F254" s="1">
        <f ca="1">SUMIFS(INDIRECT($F$1&amp;$F254&amp;":"&amp;$F254),INDIRECT($F$1&amp;dbP!$D$2&amp;":"&amp;dbP!$D$2),"&gt;="&amp;AF$6,INDIRECT($F$1&amp;dbP!$D$2&amp;":"&amp;dbP!$D$2),"&lt;="&amp;AF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G254" s="1">
        <f ca="1">SUMIFS(INDIRECT($F$1&amp;$F254&amp;":"&amp;$F254),INDIRECT($F$1&amp;dbP!$D$2&amp;":"&amp;dbP!$D$2),"&gt;="&amp;AG$6,INDIRECT($F$1&amp;dbP!$D$2&amp;":"&amp;dbP!$D$2),"&lt;="&amp;AG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H254" s="1">
        <f ca="1">SUMIFS(INDIRECT($F$1&amp;$F254&amp;":"&amp;$F254),INDIRECT($F$1&amp;dbP!$D$2&amp;":"&amp;dbP!$D$2),"&gt;="&amp;AH$6,INDIRECT($F$1&amp;dbP!$D$2&amp;":"&amp;dbP!$D$2),"&lt;="&amp;AH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I254" s="1">
        <f ca="1">SUMIFS(INDIRECT($F$1&amp;$F254&amp;":"&amp;$F254),INDIRECT($F$1&amp;dbP!$D$2&amp;":"&amp;dbP!$D$2),"&gt;="&amp;AI$6,INDIRECT($F$1&amp;dbP!$D$2&amp;":"&amp;dbP!$D$2),"&lt;="&amp;AI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J254" s="1">
        <f ca="1">SUMIFS(INDIRECT($F$1&amp;$F254&amp;":"&amp;$F254),INDIRECT($F$1&amp;dbP!$D$2&amp;":"&amp;dbP!$D$2),"&gt;="&amp;AJ$6,INDIRECT($F$1&amp;dbP!$D$2&amp;":"&amp;dbP!$D$2),"&lt;="&amp;AJ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K254" s="1">
        <f ca="1">SUMIFS(INDIRECT($F$1&amp;$F254&amp;":"&amp;$F254),INDIRECT($F$1&amp;dbP!$D$2&amp;":"&amp;dbP!$D$2),"&gt;="&amp;AK$6,INDIRECT($F$1&amp;dbP!$D$2&amp;":"&amp;dbP!$D$2),"&lt;="&amp;AK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L254" s="1">
        <f ca="1">SUMIFS(INDIRECT($F$1&amp;$F254&amp;":"&amp;$F254),INDIRECT($F$1&amp;dbP!$D$2&amp;":"&amp;dbP!$D$2),"&gt;="&amp;AL$6,INDIRECT($F$1&amp;dbP!$D$2&amp;":"&amp;dbP!$D$2),"&lt;="&amp;AL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M254" s="1">
        <f ca="1">SUMIFS(INDIRECT($F$1&amp;$F254&amp;":"&amp;$F254),INDIRECT($F$1&amp;dbP!$D$2&amp;":"&amp;dbP!$D$2),"&gt;="&amp;AM$6,INDIRECT($F$1&amp;dbP!$D$2&amp;":"&amp;dbP!$D$2),"&lt;="&amp;AM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N254" s="1">
        <f ca="1">SUMIFS(INDIRECT($F$1&amp;$F254&amp;":"&amp;$F254),INDIRECT($F$1&amp;dbP!$D$2&amp;":"&amp;dbP!$D$2),"&gt;="&amp;AN$6,INDIRECT($F$1&amp;dbP!$D$2&amp;":"&amp;dbP!$D$2),"&lt;="&amp;AN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O254" s="1">
        <f ca="1">SUMIFS(INDIRECT($F$1&amp;$F254&amp;":"&amp;$F254),INDIRECT($F$1&amp;dbP!$D$2&amp;":"&amp;dbP!$D$2),"&gt;="&amp;AO$6,INDIRECT($F$1&amp;dbP!$D$2&amp;":"&amp;dbP!$D$2),"&lt;="&amp;AO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P254" s="1">
        <f ca="1">SUMIFS(INDIRECT($F$1&amp;$F254&amp;":"&amp;$F254),INDIRECT($F$1&amp;dbP!$D$2&amp;":"&amp;dbP!$D$2),"&gt;="&amp;AP$6,INDIRECT($F$1&amp;dbP!$D$2&amp;":"&amp;dbP!$D$2),"&lt;="&amp;AP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Q254" s="1">
        <f ca="1">SUMIFS(INDIRECT($F$1&amp;$F254&amp;":"&amp;$F254),INDIRECT($F$1&amp;dbP!$D$2&amp;":"&amp;dbP!$D$2),"&gt;="&amp;AQ$6,INDIRECT($F$1&amp;dbP!$D$2&amp;":"&amp;dbP!$D$2),"&lt;="&amp;AQ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R254" s="1">
        <f ca="1">SUMIFS(INDIRECT($F$1&amp;$F254&amp;":"&amp;$F254),INDIRECT($F$1&amp;dbP!$D$2&amp;":"&amp;dbP!$D$2),"&gt;="&amp;AR$6,INDIRECT($F$1&amp;dbP!$D$2&amp;":"&amp;dbP!$D$2),"&lt;="&amp;AR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S254" s="1">
        <f ca="1">SUMIFS(INDIRECT($F$1&amp;$F254&amp;":"&amp;$F254),INDIRECT($F$1&amp;dbP!$D$2&amp;":"&amp;dbP!$D$2),"&gt;="&amp;AS$6,INDIRECT($F$1&amp;dbP!$D$2&amp;":"&amp;dbP!$D$2),"&lt;="&amp;AS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T254" s="1">
        <f ca="1">SUMIFS(INDIRECT($F$1&amp;$F254&amp;":"&amp;$F254),INDIRECT($F$1&amp;dbP!$D$2&amp;":"&amp;dbP!$D$2),"&gt;="&amp;AT$6,INDIRECT($F$1&amp;dbP!$D$2&amp;":"&amp;dbP!$D$2),"&lt;="&amp;AT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U254" s="1">
        <f ca="1">SUMIFS(INDIRECT($F$1&amp;$F254&amp;":"&amp;$F254),INDIRECT($F$1&amp;dbP!$D$2&amp;":"&amp;dbP!$D$2),"&gt;="&amp;AU$6,INDIRECT($F$1&amp;dbP!$D$2&amp;":"&amp;dbP!$D$2),"&lt;="&amp;AU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V254" s="1">
        <f ca="1">SUMIFS(INDIRECT($F$1&amp;$F254&amp;":"&amp;$F254),INDIRECT($F$1&amp;dbP!$D$2&amp;":"&amp;dbP!$D$2),"&gt;="&amp;AV$6,INDIRECT($F$1&amp;dbP!$D$2&amp;":"&amp;dbP!$D$2),"&lt;="&amp;AV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W254" s="1">
        <f ca="1">SUMIFS(INDIRECT($F$1&amp;$F254&amp;":"&amp;$F254),INDIRECT($F$1&amp;dbP!$D$2&amp;":"&amp;dbP!$D$2),"&gt;="&amp;AW$6,INDIRECT($F$1&amp;dbP!$D$2&amp;":"&amp;dbP!$D$2),"&lt;="&amp;AW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X254" s="1">
        <f ca="1">SUMIFS(INDIRECT($F$1&amp;$F254&amp;":"&amp;$F254),INDIRECT($F$1&amp;dbP!$D$2&amp;":"&amp;dbP!$D$2),"&gt;="&amp;AX$6,INDIRECT($F$1&amp;dbP!$D$2&amp;":"&amp;dbP!$D$2),"&lt;="&amp;AX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Y254" s="1">
        <f ca="1">SUMIFS(INDIRECT($F$1&amp;$F254&amp;":"&amp;$F254),INDIRECT($F$1&amp;dbP!$D$2&amp;":"&amp;dbP!$D$2),"&gt;="&amp;AY$6,INDIRECT($F$1&amp;dbP!$D$2&amp;":"&amp;dbP!$D$2),"&lt;="&amp;AY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Z254" s="1">
        <f ca="1">SUMIFS(INDIRECT($F$1&amp;$F254&amp;":"&amp;$F254),INDIRECT($F$1&amp;dbP!$D$2&amp;":"&amp;dbP!$D$2),"&gt;="&amp;AZ$6,INDIRECT($F$1&amp;dbP!$D$2&amp;":"&amp;dbP!$D$2),"&lt;="&amp;AZ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BA254" s="1">
        <f ca="1">SUMIFS(INDIRECT($F$1&amp;$F254&amp;":"&amp;$F254),INDIRECT($F$1&amp;dbP!$D$2&amp;":"&amp;dbP!$D$2),"&gt;="&amp;BA$6,INDIRECT($F$1&amp;dbP!$D$2&amp;":"&amp;dbP!$D$2),"&lt;="&amp;BA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BB254" s="1">
        <f ca="1">SUMIFS(INDIRECT($F$1&amp;$F254&amp;":"&amp;$F254),INDIRECT($F$1&amp;dbP!$D$2&amp;":"&amp;dbP!$D$2),"&gt;="&amp;BB$6,INDIRECT($F$1&amp;dbP!$D$2&amp;":"&amp;dbP!$D$2),"&lt;="&amp;BB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BC254" s="1">
        <f ca="1">SUMIFS(INDIRECT($F$1&amp;$F254&amp;":"&amp;$F254),INDIRECT($F$1&amp;dbP!$D$2&amp;":"&amp;dbP!$D$2),"&gt;="&amp;BC$6,INDIRECT($F$1&amp;dbP!$D$2&amp;":"&amp;dbP!$D$2),"&lt;="&amp;BC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BD254" s="1">
        <f ca="1">SUMIFS(INDIRECT($F$1&amp;$F254&amp;":"&amp;$F254),INDIRECT($F$1&amp;dbP!$D$2&amp;":"&amp;dbP!$D$2),"&gt;="&amp;BD$6,INDIRECT($F$1&amp;dbP!$D$2&amp;":"&amp;dbP!$D$2),"&lt;="&amp;BD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BE254" s="1">
        <f ca="1">SUMIFS(INDIRECT($F$1&amp;$F254&amp;":"&amp;$F254),INDIRECT($F$1&amp;dbP!$D$2&amp;":"&amp;dbP!$D$2),"&gt;="&amp;BE$6,INDIRECT($F$1&amp;dbP!$D$2&amp;":"&amp;dbP!$D$2),"&lt;="&amp;BE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</row>
    <row r="255" spans="2:57" x14ac:dyDescent="0.3">
      <c r="B255" s="1">
        <f>MAX(B$120:B254)+1</f>
        <v>138</v>
      </c>
      <c r="D255" s="1" t="str">
        <f ca="1">INDIRECT($B$1&amp;Items!T$2&amp;$B255)</f>
        <v>CF(-)</v>
      </c>
      <c r="F255" s="1" t="str">
        <f ca="1">INDIRECT($B$1&amp;Items!P$2&amp;$B255)</f>
        <v>AA</v>
      </c>
      <c r="H255" s="13" t="str">
        <f ca="1">INDIRECT($B$1&amp;Items!M$2&amp;$B255)</f>
        <v>Оплата операционных расходов</v>
      </c>
      <c r="I255" s="13" t="str">
        <f ca="1">IF(INDIRECT($B$1&amp;Items!N$2&amp;$B255)="",H255,INDIRECT($B$1&amp;Items!N$2&amp;$B255))</f>
        <v>Оплата операционных расходов - блок-5</v>
      </c>
      <c r="J255" s="1" t="str">
        <f ca="1">IF(INDIRECT($B$1&amp;Items!O$2&amp;$B255)="",IF(H255&lt;&gt;I255,"  "&amp;I255,I255),"    "&amp;INDIRECT($B$1&amp;Items!O$2&amp;$B255))</f>
        <v xml:space="preserve">    Операционные расходы - 5-3</v>
      </c>
      <c r="S255" s="1">
        <f ca="1">SUM($U255:INDIRECT(ADDRESS(ROW(),SUMIFS($1:$1,$5:$5,MAX($5:$5)))))</f>
        <v>0</v>
      </c>
      <c r="V255" s="1">
        <f ca="1">SUMIFS(INDIRECT($F$1&amp;$F255&amp;":"&amp;$F255),INDIRECT($F$1&amp;dbP!$D$2&amp;":"&amp;dbP!$D$2),"&gt;="&amp;V$6,INDIRECT($F$1&amp;dbP!$D$2&amp;":"&amp;dbP!$D$2),"&lt;="&amp;V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W255" s="1">
        <f ca="1">SUMIFS(INDIRECT($F$1&amp;$F255&amp;":"&amp;$F255),INDIRECT($F$1&amp;dbP!$D$2&amp;":"&amp;dbP!$D$2),"&gt;="&amp;W$6,INDIRECT($F$1&amp;dbP!$D$2&amp;":"&amp;dbP!$D$2),"&lt;="&amp;W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X255" s="1">
        <f ca="1">SUMIFS(INDIRECT($F$1&amp;$F255&amp;":"&amp;$F255),INDIRECT($F$1&amp;dbP!$D$2&amp;":"&amp;dbP!$D$2),"&gt;="&amp;X$6,INDIRECT($F$1&amp;dbP!$D$2&amp;":"&amp;dbP!$D$2),"&lt;="&amp;X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Y255" s="1">
        <f ca="1">SUMIFS(INDIRECT($F$1&amp;$F255&amp;":"&amp;$F255),INDIRECT($F$1&amp;dbP!$D$2&amp;":"&amp;dbP!$D$2),"&gt;="&amp;Y$6,INDIRECT($F$1&amp;dbP!$D$2&amp;":"&amp;dbP!$D$2),"&lt;="&amp;Y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Z255" s="1">
        <f ca="1">SUMIFS(INDIRECT($F$1&amp;$F255&amp;":"&amp;$F255),INDIRECT($F$1&amp;dbP!$D$2&amp;":"&amp;dbP!$D$2),"&gt;="&amp;Z$6,INDIRECT($F$1&amp;dbP!$D$2&amp;":"&amp;dbP!$D$2),"&lt;="&amp;Z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A255" s="1">
        <f ca="1">SUMIFS(INDIRECT($F$1&amp;$F255&amp;":"&amp;$F255),INDIRECT($F$1&amp;dbP!$D$2&amp;":"&amp;dbP!$D$2),"&gt;="&amp;AA$6,INDIRECT($F$1&amp;dbP!$D$2&amp;":"&amp;dbP!$D$2),"&lt;="&amp;AA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B255" s="1">
        <f ca="1">SUMIFS(INDIRECT($F$1&amp;$F255&amp;":"&amp;$F255),INDIRECT($F$1&amp;dbP!$D$2&amp;":"&amp;dbP!$D$2),"&gt;="&amp;AB$6,INDIRECT($F$1&amp;dbP!$D$2&amp;":"&amp;dbP!$D$2),"&lt;="&amp;AB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C255" s="1">
        <f ca="1">SUMIFS(INDIRECT($F$1&amp;$F255&amp;":"&amp;$F255),INDIRECT($F$1&amp;dbP!$D$2&amp;":"&amp;dbP!$D$2),"&gt;="&amp;AC$6,INDIRECT($F$1&amp;dbP!$D$2&amp;":"&amp;dbP!$D$2),"&lt;="&amp;AC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D255" s="1">
        <f ca="1">SUMIFS(INDIRECT($F$1&amp;$F255&amp;":"&amp;$F255),INDIRECT($F$1&amp;dbP!$D$2&amp;":"&amp;dbP!$D$2),"&gt;="&amp;AD$6,INDIRECT($F$1&amp;dbP!$D$2&amp;":"&amp;dbP!$D$2),"&lt;="&amp;AD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E255" s="1">
        <f ca="1">SUMIFS(INDIRECT($F$1&amp;$F255&amp;":"&amp;$F255),INDIRECT($F$1&amp;dbP!$D$2&amp;":"&amp;dbP!$D$2),"&gt;="&amp;AE$6,INDIRECT($F$1&amp;dbP!$D$2&amp;":"&amp;dbP!$D$2),"&lt;="&amp;AE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F255" s="1">
        <f ca="1">SUMIFS(INDIRECT($F$1&amp;$F255&amp;":"&amp;$F255),INDIRECT($F$1&amp;dbP!$D$2&amp;":"&amp;dbP!$D$2),"&gt;="&amp;AF$6,INDIRECT($F$1&amp;dbP!$D$2&amp;":"&amp;dbP!$D$2),"&lt;="&amp;AF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G255" s="1">
        <f ca="1">SUMIFS(INDIRECT($F$1&amp;$F255&amp;":"&amp;$F255),INDIRECT($F$1&amp;dbP!$D$2&amp;":"&amp;dbP!$D$2),"&gt;="&amp;AG$6,INDIRECT($F$1&amp;dbP!$D$2&amp;":"&amp;dbP!$D$2),"&lt;="&amp;AG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H255" s="1">
        <f ca="1">SUMIFS(INDIRECT($F$1&amp;$F255&amp;":"&amp;$F255),INDIRECT($F$1&amp;dbP!$D$2&amp;":"&amp;dbP!$D$2),"&gt;="&amp;AH$6,INDIRECT($F$1&amp;dbP!$D$2&amp;":"&amp;dbP!$D$2),"&lt;="&amp;AH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I255" s="1">
        <f ca="1">SUMIFS(INDIRECT($F$1&amp;$F255&amp;":"&amp;$F255),INDIRECT($F$1&amp;dbP!$D$2&amp;":"&amp;dbP!$D$2),"&gt;="&amp;AI$6,INDIRECT($F$1&amp;dbP!$D$2&amp;":"&amp;dbP!$D$2),"&lt;="&amp;AI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J255" s="1">
        <f ca="1">SUMIFS(INDIRECT($F$1&amp;$F255&amp;":"&amp;$F255),INDIRECT($F$1&amp;dbP!$D$2&amp;":"&amp;dbP!$D$2),"&gt;="&amp;AJ$6,INDIRECT($F$1&amp;dbP!$D$2&amp;":"&amp;dbP!$D$2),"&lt;="&amp;AJ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K255" s="1">
        <f ca="1">SUMIFS(INDIRECT($F$1&amp;$F255&amp;":"&amp;$F255),INDIRECT($F$1&amp;dbP!$D$2&amp;":"&amp;dbP!$D$2),"&gt;="&amp;AK$6,INDIRECT($F$1&amp;dbP!$D$2&amp;":"&amp;dbP!$D$2),"&lt;="&amp;AK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L255" s="1">
        <f ca="1">SUMIFS(INDIRECT($F$1&amp;$F255&amp;":"&amp;$F255),INDIRECT($F$1&amp;dbP!$D$2&amp;":"&amp;dbP!$D$2),"&gt;="&amp;AL$6,INDIRECT($F$1&amp;dbP!$D$2&amp;":"&amp;dbP!$D$2),"&lt;="&amp;AL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M255" s="1">
        <f ca="1">SUMIFS(INDIRECT($F$1&amp;$F255&amp;":"&amp;$F255),INDIRECT($F$1&amp;dbP!$D$2&amp;":"&amp;dbP!$D$2),"&gt;="&amp;AM$6,INDIRECT($F$1&amp;dbP!$D$2&amp;":"&amp;dbP!$D$2),"&lt;="&amp;AM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N255" s="1">
        <f ca="1">SUMIFS(INDIRECT($F$1&amp;$F255&amp;":"&amp;$F255),INDIRECT($F$1&amp;dbP!$D$2&amp;":"&amp;dbP!$D$2),"&gt;="&amp;AN$6,INDIRECT($F$1&amp;dbP!$D$2&amp;":"&amp;dbP!$D$2),"&lt;="&amp;AN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O255" s="1">
        <f ca="1">SUMIFS(INDIRECT($F$1&amp;$F255&amp;":"&amp;$F255),INDIRECT($F$1&amp;dbP!$D$2&amp;":"&amp;dbP!$D$2),"&gt;="&amp;AO$6,INDIRECT($F$1&amp;dbP!$D$2&amp;":"&amp;dbP!$D$2),"&lt;="&amp;AO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P255" s="1">
        <f ca="1">SUMIFS(INDIRECT($F$1&amp;$F255&amp;":"&amp;$F255),INDIRECT($F$1&amp;dbP!$D$2&amp;":"&amp;dbP!$D$2),"&gt;="&amp;AP$6,INDIRECT($F$1&amp;dbP!$D$2&amp;":"&amp;dbP!$D$2),"&lt;="&amp;AP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Q255" s="1">
        <f ca="1">SUMIFS(INDIRECT($F$1&amp;$F255&amp;":"&amp;$F255),INDIRECT($F$1&amp;dbP!$D$2&amp;":"&amp;dbP!$D$2),"&gt;="&amp;AQ$6,INDIRECT($F$1&amp;dbP!$D$2&amp;":"&amp;dbP!$D$2),"&lt;="&amp;AQ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R255" s="1">
        <f ca="1">SUMIFS(INDIRECT($F$1&amp;$F255&amp;":"&amp;$F255),INDIRECT($F$1&amp;dbP!$D$2&amp;":"&amp;dbP!$D$2),"&gt;="&amp;AR$6,INDIRECT($F$1&amp;dbP!$D$2&amp;":"&amp;dbP!$D$2),"&lt;="&amp;AR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S255" s="1">
        <f ca="1">SUMIFS(INDIRECT($F$1&amp;$F255&amp;":"&amp;$F255),INDIRECT($F$1&amp;dbP!$D$2&amp;":"&amp;dbP!$D$2),"&gt;="&amp;AS$6,INDIRECT($F$1&amp;dbP!$D$2&amp;":"&amp;dbP!$D$2),"&lt;="&amp;AS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T255" s="1">
        <f ca="1">SUMIFS(INDIRECT($F$1&amp;$F255&amp;":"&amp;$F255),INDIRECT($F$1&amp;dbP!$D$2&amp;":"&amp;dbP!$D$2),"&gt;="&amp;AT$6,INDIRECT($F$1&amp;dbP!$D$2&amp;":"&amp;dbP!$D$2),"&lt;="&amp;AT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U255" s="1">
        <f ca="1">SUMIFS(INDIRECT($F$1&amp;$F255&amp;":"&amp;$F255),INDIRECT($F$1&amp;dbP!$D$2&amp;":"&amp;dbP!$D$2),"&gt;="&amp;AU$6,INDIRECT($F$1&amp;dbP!$D$2&amp;":"&amp;dbP!$D$2),"&lt;="&amp;AU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V255" s="1">
        <f ca="1">SUMIFS(INDIRECT($F$1&amp;$F255&amp;":"&amp;$F255),INDIRECT($F$1&amp;dbP!$D$2&amp;":"&amp;dbP!$D$2),"&gt;="&amp;AV$6,INDIRECT($F$1&amp;dbP!$D$2&amp;":"&amp;dbP!$D$2),"&lt;="&amp;AV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W255" s="1">
        <f ca="1">SUMIFS(INDIRECT($F$1&amp;$F255&amp;":"&amp;$F255),INDIRECT($F$1&amp;dbP!$D$2&amp;":"&amp;dbP!$D$2),"&gt;="&amp;AW$6,INDIRECT($F$1&amp;dbP!$D$2&amp;":"&amp;dbP!$D$2),"&lt;="&amp;AW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X255" s="1">
        <f ca="1">SUMIFS(INDIRECT($F$1&amp;$F255&amp;":"&amp;$F255),INDIRECT($F$1&amp;dbP!$D$2&amp;":"&amp;dbP!$D$2),"&gt;="&amp;AX$6,INDIRECT($F$1&amp;dbP!$D$2&amp;":"&amp;dbP!$D$2),"&lt;="&amp;AX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Y255" s="1">
        <f ca="1">SUMIFS(INDIRECT($F$1&amp;$F255&amp;":"&amp;$F255),INDIRECT($F$1&amp;dbP!$D$2&amp;":"&amp;dbP!$D$2),"&gt;="&amp;AY$6,INDIRECT($F$1&amp;dbP!$D$2&amp;":"&amp;dbP!$D$2),"&lt;="&amp;AY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Z255" s="1">
        <f ca="1">SUMIFS(INDIRECT($F$1&amp;$F255&amp;":"&amp;$F255),INDIRECT($F$1&amp;dbP!$D$2&amp;":"&amp;dbP!$D$2),"&gt;="&amp;AZ$6,INDIRECT($F$1&amp;dbP!$D$2&amp;":"&amp;dbP!$D$2),"&lt;="&amp;AZ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BA255" s="1">
        <f ca="1">SUMIFS(INDIRECT($F$1&amp;$F255&amp;":"&amp;$F255),INDIRECT($F$1&amp;dbP!$D$2&amp;":"&amp;dbP!$D$2),"&gt;="&amp;BA$6,INDIRECT($F$1&amp;dbP!$D$2&amp;":"&amp;dbP!$D$2),"&lt;="&amp;BA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BB255" s="1">
        <f ca="1">SUMIFS(INDIRECT($F$1&amp;$F255&amp;":"&amp;$F255),INDIRECT($F$1&amp;dbP!$D$2&amp;":"&amp;dbP!$D$2),"&gt;="&amp;BB$6,INDIRECT($F$1&amp;dbP!$D$2&amp;":"&amp;dbP!$D$2),"&lt;="&amp;BB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BC255" s="1">
        <f ca="1">SUMIFS(INDIRECT($F$1&amp;$F255&amp;":"&amp;$F255),INDIRECT($F$1&amp;dbP!$D$2&amp;":"&amp;dbP!$D$2),"&gt;="&amp;BC$6,INDIRECT($F$1&amp;dbP!$D$2&amp;":"&amp;dbP!$D$2),"&lt;="&amp;BC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BD255" s="1">
        <f ca="1">SUMIFS(INDIRECT($F$1&amp;$F255&amp;":"&amp;$F255),INDIRECT($F$1&amp;dbP!$D$2&amp;":"&amp;dbP!$D$2),"&gt;="&amp;BD$6,INDIRECT($F$1&amp;dbP!$D$2&amp;":"&amp;dbP!$D$2),"&lt;="&amp;BD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BE255" s="1">
        <f ca="1">SUMIFS(INDIRECT($F$1&amp;$F255&amp;":"&amp;$F255),INDIRECT($F$1&amp;dbP!$D$2&amp;":"&amp;dbP!$D$2),"&gt;="&amp;BE$6,INDIRECT($F$1&amp;dbP!$D$2&amp;":"&amp;dbP!$D$2),"&lt;="&amp;BE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</row>
    <row r="256" spans="2:57" x14ac:dyDescent="0.3">
      <c r="B256" s="1">
        <f>MAX(B$120:B255)+1</f>
        <v>139</v>
      </c>
      <c r="D256" s="1" t="str">
        <f ca="1">INDIRECT($B$1&amp;Items!T$2&amp;$B256)</f>
        <v>CF(-)</v>
      </c>
      <c r="F256" s="1" t="str">
        <f ca="1">INDIRECT($B$1&amp;Items!P$2&amp;$B256)</f>
        <v>AA</v>
      </c>
      <c r="H256" s="13" t="str">
        <f ca="1">INDIRECT($B$1&amp;Items!M$2&amp;$B256)</f>
        <v>Оплата операционных расходов</v>
      </c>
      <c r="I256" s="13" t="str">
        <f ca="1">IF(INDIRECT($B$1&amp;Items!N$2&amp;$B256)="",H256,INDIRECT($B$1&amp;Items!N$2&amp;$B256))</f>
        <v>Оплата операционных расходов - блок-5</v>
      </c>
      <c r="J256" s="1" t="str">
        <f ca="1">IF(INDIRECT($B$1&amp;Items!O$2&amp;$B256)="",IF(H256&lt;&gt;I256,"  "&amp;I256,I256),"    "&amp;INDIRECT($B$1&amp;Items!O$2&amp;$B256))</f>
        <v xml:space="preserve">    Операционные расходы - 5-4</v>
      </c>
      <c r="S256" s="1">
        <f ca="1">SUM($U256:INDIRECT(ADDRESS(ROW(),SUMIFS($1:$1,$5:$5,MAX($5:$5)))))</f>
        <v>0</v>
      </c>
      <c r="V256" s="1">
        <f ca="1">SUMIFS(INDIRECT($F$1&amp;$F256&amp;":"&amp;$F256),INDIRECT($F$1&amp;dbP!$D$2&amp;":"&amp;dbP!$D$2),"&gt;="&amp;V$6,INDIRECT($F$1&amp;dbP!$D$2&amp;":"&amp;dbP!$D$2),"&lt;="&amp;V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W256" s="1">
        <f ca="1">SUMIFS(INDIRECT($F$1&amp;$F256&amp;":"&amp;$F256),INDIRECT($F$1&amp;dbP!$D$2&amp;":"&amp;dbP!$D$2),"&gt;="&amp;W$6,INDIRECT($F$1&amp;dbP!$D$2&amp;":"&amp;dbP!$D$2),"&lt;="&amp;W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X256" s="1">
        <f ca="1">SUMIFS(INDIRECT($F$1&amp;$F256&amp;":"&amp;$F256),INDIRECT($F$1&amp;dbP!$D$2&amp;":"&amp;dbP!$D$2),"&gt;="&amp;X$6,INDIRECT($F$1&amp;dbP!$D$2&amp;":"&amp;dbP!$D$2),"&lt;="&amp;X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Y256" s="1">
        <f ca="1">SUMIFS(INDIRECT($F$1&amp;$F256&amp;":"&amp;$F256),INDIRECT($F$1&amp;dbP!$D$2&amp;":"&amp;dbP!$D$2),"&gt;="&amp;Y$6,INDIRECT($F$1&amp;dbP!$D$2&amp;":"&amp;dbP!$D$2),"&lt;="&amp;Y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Z256" s="1">
        <f ca="1">SUMIFS(INDIRECT($F$1&amp;$F256&amp;":"&amp;$F256),INDIRECT($F$1&amp;dbP!$D$2&amp;":"&amp;dbP!$D$2),"&gt;="&amp;Z$6,INDIRECT($F$1&amp;dbP!$D$2&amp;":"&amp;dbP!$D$2),"&lt;="&amp;Z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A256" s="1">
        <f ca="1">SUMIFS(INDIRECT($F$1&amp;$F256&amp;":"&amp;$F256),INDIRECT($F$1&amp;dbP!$D$2&amp;":"&amp;dbP!$D$2),"&gt;="&amp;AA$6,INDIRECT($F$1&amp;dbP!$D$2&amp;":"&amp;dbP!$D$2),"&lt;="&amp;AA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B256" s="1">
        <f ca="1">SUMIFS(INDIRECT($F$1&amp;$F256&amp;":"&amp;$F256),INDIRECT($F$1&amp;dbP!$D$2&amp;":"&amp;dbP!$D$2),"&gt;="&amp;AB$6,INDIRECT($F$1&amp;dbP!$D$2&amp;":"&amp;dbP!$D$2),"&lt;="&amp;AB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C256" s="1">
        <f ca="1">SUMIFS(INDIRECT($F$1&amp;$F256&amp;":"&amp;$F256),INDIRECT($F$1&amp;dbP!$D$2&amp;":"&amp;dbP!$D$2),"&gt;="&amp;AC$6,INDIRECT($F$1&amp;dbP!$D$2&amp;":"&amp;dbP!$D$2),"&lt;="&amp;AC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D256" s="1">
        <f ca="1">SUMIFS(INDIRECT($F$1&amp;$F256&amp;":"&amp;$F256),INDIRECT($F$1&amp;dbP!$D$2&amp;":"&amp;dbP!$D$2),"&gt;="&amp;AD$6,INDIRECT($F$1&amp;dbP!$D$2&amp;":"&amp;dbP!$D$2),"&lt;="&amp;AD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E256" s="1">
        <f ca="1">SUMIFS(INDIRECT($F$1&amp;$F256&amp;":"&amp;$F256),INDIRECT($F$1&amp;dbP!$D$2&amp;":"&amp;dbP!$D$2),"&gt;="&amp;AE$6,INDIRECT($F$1&amp;dbP!$D$2&amp;":"&amp;dbP!$D$2),"&lt;="&amp;AE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F256" s="1">
        <f ca="1">SUMIFS(INDIRECT($F$1&amp;$F256&amp;":"&amp;$F256),INDIRECT($F$1&amp;dbP!$D$2&amp;":"&amp;dbP!$D$2),"&gt;="&amp;AF$6,INDIRECT($F$1&amp;dbP!$D$2&amp;":"&amp;dbP!$D$2),"&lt;="&amp;AF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G256" s="1">
        <f ca="1">SUMIFS(INDIRECT($F$1&amp;$F256&amp;":"&amp;$F256),INDIRECT($F$1&amp;dbP!$D$2&amp;":"&amp;dbP!$D$2),"&gt;="&amp;AG$6,INDIRECT($F$1&amp;dbP!$D$2&amp;":"&amp;dbP!$D$2),"&lt;="&amp;AG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H256" s="1">
        <f ca="1">SUMIFS(INDIRECT($F$1&amp;$F256&amp;":"&amp;$F256),INDIRECT($F$1&amp;dbP!$D$2&amp;":"&amp;dbP!$D$2),"&gt;="&amp;AH$6,INDIRECT($F$1&amp;dbP!$D$2&amp;":"&amp;dbP!$D$2),"&lt;="&amp;AH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I256" s="1">
        <f ca="1">SUMIFS(INDIRECT($F$1&amp;$F256&amp;":"&amp;$F256),INDIRECT($F$1&amp;dbP!$D$2&amp;":"&amp;dbP!$D$2),"&gt;="&amp;AI$6,INDIRECT($F$1&amp;dbP!$D$2&amp;":"&amp;dbP!$D$2),"&lt;="&amp;AI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J256" s="1">
        <f ca="1">SUMIFS(INDIRECT($F$1&amp;$F256&amp;":"&amp;$F256),INDIRECT($F$1&amp;dbP!$D$2&amp;":"&amp;dbP!$D$2),"&gt;="&amp;AJ$6,INDIRECT($F$1&amp;dbP!$D$2&amp;":"&amp;dbP!$D$2),"&lt;="&amp;AJ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K256" s="1">
        <f ca="1">SUMIFS(INDIRECT($F$1&amp;$F256&amp;":"&amp;$F256),INDIRECT($F$1&amp;dbP!$D$2&amp;":"&amp;dbP!$D$2),"&gt;="&amp;AK$6,INDIRECT($F$1&amp;dbP!$D$2&amp;":"&amp;dbP!$D$2),"&lt;="&amp;AK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L256" s="1">
        <f ca="1">SUMIFS(INDIRECT($F$1&amp;$F256&amp;":"&amp;$F256),INDIRECT($F$1&amp;dbP!$D$2&amp;":"&amp;dbP!$D$2),"&gt;="&amp;AL$6,INDIRECT($F$1&amp;dbP!$D$2&amp;":"&amp;dbP!$D$2),"&lt;="&amp;AL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M256" s="1">
        <f ca="1">SUMIFS(INDIRECT($F$1&amp;$F256&amp;":"&amp;$F256),INDIRECT($F$1&amp;dbP!$D$2&amp;":"&amp;dbP!$D$2),"&gt;="&amp;AM$6,INDIRECT($F$1&amp;dbP!$D$2&amp;":"&amp;dbP!$D$2),"&lt;="&amp;AM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N256" s="1">
        <f ca="1">SUMIFS(INDIRECT($F$1&amp;$F256&amp;":"&amp;$F256),INDIRECT($F$1&amp;dbP!$D$2&amp;":"&amp;dbP!$D$2),"&gt;="&amp;AN$6,INDIRECT($F$1&amp;dbP!$D$2&amp;":"&amp;dbP!$D$2),"&lt;="&amp;AN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O256" s="1">
        <f ca="1">SUMIFS(INDIRECT($F$1&amp;$F256&amp;":"&amp;$F256),INDIRECT($F$1&amp;dbP!$D$2&amp;":"&amp;dbP!$D$2),"&gt;="&amp;AO$6,INDIRECT($F$1&amp;dbP!$D$2&amp;":"&amp;dbP!$D$2),"&lt;="&amp;AO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P256" s="1">
        <f ca="1">SUMIFS(INDIRECT($F$1&amp;$F256&amp;":"&amp;$F256),INDIRECT($F$1&amp;dbP!$D$2&amp;":"&amp;dbP!$D$2),"&gt;="&amp;AP$6,INDIRECT($F$1&amp;dbP!$D$2&amp;":"&amp;dbP!$D$2),"&lt;="&amp;AP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Q256" s="1">
        <f ca="1">SUMIFS(INDIRECT($F$1&amp;$F256&amp;":"&amp;$F256),INDIRECT($F$1&amp;dbP!$D$2&amp;":"&amp;dbP!$D$2),"&gt;="&amp;AQ$6,INDIRECT($F$1&amp;dbP!$D$2&amp;":"&amp;dbP!$D$2),"&lt;="&amp;AQ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R256" s="1">
        <f ca="1">SUMIFS(INDIRECT($F$1&amp;$F256&amp;":"&amp;$F256),INDIRECT($F$1&amp;dbP!$D$2&amp;":"&amp;dbP!$D$2),"&gt;="&amp;AR$6,INDIRECT($F$1&amp;dbP!$D$2&amp;":"&amp;dbP!$D$2),"&lt;="&amp;AR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S256" s="1">
        <f ca="1">SUMIFS(INDIRECT($F$1&amp;$F256&amp;":"&amp;$F256),INDIRECT($F$1&amp;dbP!$D$2&amp;":"&amp;dbP!$D$2),"&gt;="&amp;AS$6,INDIRECT($F$1&amp;dbP!$D$2&amp;":"&amp;dbP!$D$2),"&lt;="&amp;AS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T256" s="1">
        <f ca="1">SUMIFS(INDIRECT($F$1&amp;$F256&amp;":"&amp;$F256),INDIRECT($F$1&amp;dbP!$D$2&amp;":"&amp;dbP!$D$2),"&gt;="&amp;AT$6,INDIRECT($F$1&amp;dbP!$D$2&amp;":"&amp;dbP!$D$2),"&lt;="&amp;AT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U256" s="1">
        <f ca="1">SUMIFS(INDIRECT($F$1&amp;$F256&amp;":"&amp;$F256),INDIRECT($F$1&amp;dbP!$D$2&amp;":"&amp;dbP!$D$2),"&gt;="&amp;AU$6,INDIRECT($F$1&amp;dbP!$D$2&amp;":"&amp;dbP!$D$2),"&lt;="&amp;AU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V256" s="1">
        <f ca="1">SUMIFS(INDIRECT($F$1&amp;$F256&amp;":"&amp;$F256),INDIRECT($F$1&amp;dbP!$D$2&amp;":"&amp;dbP!$D$2),"&gt;="&amp;AV$6,INDIRECT($F$1&amp;dbP!$D$2&amp;":"&amp;dbP!$D$2),"&lt;="&amp;AV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W256" s="1">
        <f ca="1">SUMIFS(INDIRECT($F$1&amp;$F256&amp;":"&amp;$F256),INDIRECT($F$1&amp;dbP!$D$2&amp;":"&amp;dbP!$D$2),"&gt;="&amp;AW$6,INDIRECT($F$1&amp;dbP!$D$2&amp;":"&amp;dbP!$D$2),"&lt;="&amp;AW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X256" s="1">
        <f ca="1">SUMIFS(INDIRECT($F$1&amp;$F256&amp;":"&amp;$F256),INDIRECT($F$1&amp;dbP!$D$2&amp;":"&amp;dbP!$D$2),"&gt;="&amp;AX$6,INDIRECT($F$1&amp;dbP!$D$2&amp;":"&amp;dbP!$D$2),"&lt;="&amp;AX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Y256" s="1">
        <f ca="1">SUMIFS(INDIRECT($F$1&amp;$F256&amp;":"&amp;$F256),INDIRECT($F$1&amp;dbP!$D$2&amp;":"&amp;dbP!$D$2),"&gt;="&amp;AY$6,INDIRECT($F$1&amp;dbP!$D$2&amp;":"&amp;dbP!$D$2),"&lt;="&amp;AY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Z256" s="1">
        <f ca="1">SUMIFS(INDIRECT($F$1&amp;$F256&amp;":"&amp;$F256),INDIRECT($F$1&amp;dbP!$D$2&amp;":"&amp;dbP!$D$2),"&gt;="&amp;AZ$6,INDIRECT($F$1&amp;dbP!$D$2&amp;":"&amp;dbP!$D$2),"&lt;="&amp;AZ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BA256" s="1">
        <f ca="1">SUMIFS(INDIRECT($F$1&amp;$F256&amp;":"&amp;$F256),INDIRECT($F$1&amp;dbP!$D$2&amp;":"&amp;dbP!$D$2),"&gt;="&amp;BA$6,INDIRECT($F$1&amp;dbP!$D$2&amp;":"&amp;dbP!$D$2),"&lt;="&amp;BA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BB256" s="1">
        <f ca="1">SUMIFS(INDIRECT($F$1&amp;$F256&amp;":"&amp;$F256),INDIRECT($F$1&amp;dbP!$D$2&amp;":"&amp;dbP!$D$2),"&gt;="&amp;BB$6,INDIRECT($F$1&amp;dbP!$D$2&amp;":"&amp;dbP!$D$2),"&lt;="&amp;BB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BC256" s="1">
        <f ca="1">SUMIFS(INDIRECT($F$1&amp;$F256&amp;":"&amp;$F256),INDIRECT($F$1&amp;dbP!$D$2&amp;":"&amp;dbP!$D$2),"&gt;="&amp;BC$6,INDIRECT($F$1&amp;dbP!$D$2&amp;":"&amp;dbP!$D$2),"&lt;="&amp;BC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BD256" s="1">
        <f ca="1">SUMIFS(INDIRECT($F$1&amp;$F256&amp;":"&amp;$F256),INDIRECT($F$1&amp;dbP!$D$2&amp;":"&amp;dbP!$D$2),"&gt;="&amp;BD$6,INDIRECT($F$1&amp;dbP!$D$2&amp;":"&amp;dbP!$D$2),"&lt;="&amp;BD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BE256" s="1">
        <f ca="1">SUMIFS(INDIRECT($F$1&amp;$F256&amp;":"&amp;$F256),INDIRECT($F$1&amp;dbP!$D$2&amp;":"&amp;dbP!$D$2),"&gt;="&amp;BE$6,INDIRECT($F$1&amp;dbP!$D$2&amp;":"&amp;dbP!$D$2),"&lt;="&amp;BE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</row>
    <row r="257" spans="1:57" x14ac:dyDescent="0.3">
      <c r="B257" s="1">
        <f>MAX(B$120:B256)+1</f>
        <v>140</v>
      </c>
      <c r="D257" s="1" t="str">
        <f ca="1">INDIRECT($B$1&amp;Items!T$2&amp;$B257)</f>
        <v>CF(-)</v>
      </c>
      <c r="F257" s="1" t="str">
        <f ca="1">INDIRECT($B$1&amp;Items!P$2&amp;$B257)</f>
        <v>AA</v>
      </c>
      <c r="H257" s="13" t="str">
        <f ca="1">INDIRECT($B$1&amp;Items!M$2&amp;$B257)</f>
        <v>Оплата операционных расходов</v>
      </c>
      <c r="I257" s="13" t="str">
        <f ca="1">IF(INDIRECT($B$1&amp;Items!N$2&amp;$B257)="",H257,INDIRECT($B$1&amp;Items!N$2&amp;$B257))</f>
        <v>Оплата операционных расходов - блок-5</v>
      </c>
      <c r="J257" s="1" t="str">
        <f ca="1">IF(INDIRECT($B$1&amp;Items!O$2&amp;$B257)="",IF(H257&lt;&gt;I257,"  "&amp;I257,I257),"    "&amp;INDIRECT($B$1&amp;Items!O$2&amp;$B257))</f>
        <v xml:space="preserve">    Операционные расходы - 5-5</v>
      </c>
      <c r="S257" s="1">
        <f ca="1">SUM($U257:INDIRECT(ADDRESS(ROW(),SUMIFS($1:$1,$5:$5,MAX($5:$5)))))</f>
        <v>0</v>
      </c>
      <c r="V257" s="1">
        <f ca="1">SUMIFS(INDIRECT($F$1&amp;$F257&amp;":"&amp;$F257),INDIRECT($F$1&amp;dbP!$D$2&amp;":"&amp;dbP!$D$2),"&gt;="&amp;V$6,INDIRECT($F$1&amp;dbP!$D$2&amp;":"&amp;dbP!$D$2),"&lt;="&amp;V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W257" s="1">
        <f ca="1">SUMIFS(INDIRECT($F$1&amp;$F257&amp;":"&amp;$F257),INDIRECT($F$1&amp;dbP!$D$2&amp;":"&amp;dbP!$D$2),"&gt;="&amp;W$6,INDIRECT($F$1&amp;dbP!$D$2&amp;":"&amp;dbP!$D$2),"&lt;="&amp;W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X257" s="1">
        <f ca="1">SUMIFS(INDIRECT($F$1&amp;$F257&amp;":"&amp;$F257),INDIRECT($F$1&amp;dbP!$D$2&amp;":"&amp;dbP!$D$2),"&gt;="&amp;X$6,INDIRECT($F$1&amp;dbP!$D$2&amp;":"&amp;dbP!$D$2),"&lt;="&amp;X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Y257" s="1">
        <f ca="1">SUMIFS(INDIRECT($F$1&amp;$F257&amp;":"&amp;$F257),INDIRECT($F$1&amp;dbP!$D$2&amp;":"&amp;dbP!$D$2),"&gt;="&amp;Y$6,INDIRECT($F$1&amp;dbP!$D$2&amp;":"&amp;dbP!$D$2),"&lt;="&amp;Y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Z257" s="1">
        <f ca="1">SUMIFS(INDIRECT($F$1&amp;$F257&amp;":"&amp;$F257),INDIRECT($F$1&amp;dbP!$D$2&amp;":"&amp;dbP!$D$2),"&gt;="&amp;Z$6,INDIRECT($F$1&amp;dbP!$D$2&amp;":"&amp;dbP!$D$2),"&lt;="&amp;Z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A257" s="1">
        <f ca="1">SUMIFS(INDIRECT($F$1&amp;$F257&amp;":"&amp;$F257),INDIRECT($F$1&amp;dbP!$D$2&amp;":"&amp;dbP!$D$2),"&gt;="&amp;AA$6,INDIRECT($F$1&amp;dbP!$D$2&amp;":"&amp;dbP!$D$2),"&lt;="&amp;AA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B257" s="1">
        <f ca="1">SUMIFS(INDIRECT($F$1&amp;$F257&amp;":"&amp;$F257),INDIRECT($F$1&amp;dbP!$D$2&amp;":"&amp;dbP!$D$2),"&gt;="&amp;AB$6,INDIRECT($F$1&amp;dbP!$D$2&amp;":"&amp;dbP!$D$2),"&lt;="&amp;AB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C257" s="1">
        <f ca="1">SUMIFS(INDIRECT($F$1&amp;$F257&amp;":"&amp;$F257),INDIRECT($F$1&amp;dbP!$D$2&amp;":"&amp;dbP!$D$2),"&gt;="&amp;AC$6,INDIRECT($F$1&amp;dbP!$D$2&amp;":"&amp;dbP!$D$2),"&lt;="&amp;AC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D257" s="1">
        <f ca="1">SUMIFS(INDIRECT($F$1&amp;$F257&amp;":"&amp;$F257),INDIRECT($F$1&amp;dbP!$D$2&amp;":"&amp;dbP!$D$2),"&gt;="&amp;AD$6,INDIRECT($F$1&amp;dbP!$D$2&amp;":"&amp;dbP!$D$2),"&lt;="&amp;AD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E257" s="1">
        <f ca="1">SUMIFS(INDIRECT($F$1&amp;$F257&amp;":"&amp;$F257),INDIRECT($F$1&amp;dbP!$D$2&amp;":"&amp;dbP!$D$2),"&gt;="&amp;AE$6,INDIRECT($F$1&amp;dbP!$D$2&amp;":"&amp;dbP!$D$2),"&lt;="&amp;AE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F257" s="1">
        <f ca="1">SUMIFS(INDIRECT($F$1&amp;$F257&amp;":"&amp;$F257),INDIRECT($F$1&amp;dbP!$D$2&amp;":"&amp;dbP!$D$2),"&gt;="&amp;AF$6,INDIRECT($F$1&amp;dbP!$D$2&amp;":"&amp;dbP!$D$2),"&lt;="&amp;AF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G257" s="1">
        <f ca="1">SUMIFS(INDIRECT($F$1&amp;$F257&amp;":"&amp;$F257),INDIRECT($F$1&amp;dbP!$D$2&amp;":"&amp;dbP!$D$2),"&gt;="&amp;AG$6,INDIRECT($F$1&amp;dbP!$D$2&amp;":"&amp;dbP!$D$2),"&lt;="&amp;AG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H257" s="1">
        <f ca="1">SUMIFS(INDIRECT($F$1&amp;$F257&amp;":"&amp;$F257),INDIRECT($F$1&amp;dbP!$D$2&amp;":"&amp;dbP!$D$2),"&gt;="&amp;AH$6,INDIRECT($F$1&amp;dbP!$D$2&amp;":"&amp;dbP!$D$2),"&lt;="&amp;AH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I257" s="1">
        <f ca="1">SUMIFS(INDIRECT($F$1&amp;$F257&amp;":"&amp;$F257),INDIRECT($F$1&amp;dbP!$D$2&amp;":"&amp;dbP!$D$2),"&gt;="&amp;AI$6,INDIRECT($F$1&amp;dbP!$D$2&amp;":"&amp;dbP!$D$2),"&lt;="&amp;AI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J257" s="1">
        <f ca="1">SUMIFS(INDIRECT($F$1&amp;$F257&amp;":"&amp;$F257),INDIRECT($F$1&amp;dbP!$D$2&amp;":"&amp;dbP!$D$2),"&gt;="&amp;AJ$6,INDIRECT($F$1&amp;dbP!$D$2&amp;":"&amp;dbP!$D$2),"&lt;="&amp;AJ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K257" s="1">
        <f ca="1">SUMIFS(INDIRECT($F$1&amp;$F257&amp;":"&amp;$F257),INDIRECT($F$1&amp;dbP!$D$2&amp;":"&amp;dbP!$D$2),"&gt;="&amp;AK$6,INDIRECT($F$1&amp;dbP!$D$2&amp;":"&amp;dbP!$D$2),"&lt;="&amp;AK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L257" s="1">
        <f ca="1">SUMIFS(INDIRECT($F$1&amp;$F257&amp;":"&amp;$F257),INDIRECT($F$1&amp;dbP!$D$2&amp;":"&amp;dbP!$D$2),"&gt;="&amp;AL$6,INDIRECT($F$1&amp;dbP!$D$2&amp;":"&amp;dbP!$D$2),"&lt;="&amp;AL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M257" s="1">
        <f ca="1">SUMIFS(INDIRECT($F$1&amp;$F257&amp;":"&amp;$F257),INDIRECT($F$1&amp;dbP!$D$2&amp;":"&amp;dbP!$D$2),"&gt;="&amp;AM$6,INDIRECT($F$1&amp;dbP!$D$2&amp;":"&amp;dbP!$D$2),"&lt;="&amp;AM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N257" s="1">
        <f ca="1">SUMIFS(INDIRECT($F$1&amp;$F257&amp;":"&amp;$F257),INDIRECT($F$1&amp;dbP!$D$2&amp;":"&amp;dbP!$D$2),"&gt;="&amp;AN$6,INDIRECT($F$1&amp;dbP!$D$2&amp;":"&amp;dbP!$D$2),"&lt;="&amp;AN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O257" s="1">
        <f ca="1">SUMIFS(INDIRECT($F$1&amp;$F257&amp;":"&amp;$F257),INDIRECT($F$1&amp;dbP!$D$2&amp;":"&amp;dbP!$D$2),"&gt;="&amp;AO$6,INDIRECT($F$1&amp;dbP!$D$2&amp;":"&amp;dbP!$D$2),"&lt;="&amp;AO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P257" s="1">
        <f ca="1">SUMIFS(INDIRECT($F$1&amp;$F257&amp;":"&amp;$F257),INDIRECT($F$1&amp;dbP!$D$2&amp;":"&amp;dbP!$D$2),"&gt;="&amp;AP$6,INDIRECT($F$1&amp;dbP!$D$2&amp;":"&amp;dbP!$D$2),"&lt;="&amp;AP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Q257" s="1">
        <f ca="1">SUMIFS(INDIRECT($F$1&amp;$F257&amp;":"&amp;$F257),INDIRECT($F$1&amp;dbP!$D$2&amp;":"&amp;dbP!$D$2),"&gt;="&amp;AQ$6,INDIRECT($F$1&amp;dbP!$D$2&amp;":"&amp;dbP!$D$2),"&lt;="&amp;AQ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R257" s="1">
        <f ca="1">SUMIFS(INDIRECT($F$1&amp;$F257&amp;":"&amp;$F257),INDIRECT($F$1&amp;dbP!$D$2&amp;":"&amp;dbP!$D$2),"&gt;="&amp;AR$6,INDIRECT($F$1&amp;dbP!$D$2&amp;":"&amp;dbP!$D$2),"&lt;="&amp;AR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S257" s="1">
        <f ca="1">SUMIFS(INDIRECT($F$1&amp;$F257&amp;":"&amp;$F257),INDIRECT($F$1&amp;dbP!$D$2&amp;":"&amp;dbP!$D$2),"&gt;="&amp;AS$6,INDIRECT($F$1&amp;dbP!$D$2&amp;":"&amp;dbP!$D$2),"&lt;="&amp;AS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T257" s="1">
        <f ca="1">SUMIFS(INDIRECT($F$1&amp;$F257&amp;":"&amp;$F257),INDIRECT($F$1&amp;dbP!$D$2&amp;":"&amp;dbP!$D$2),"&gt;="&amp;AT$6,INDIRECT($F$1&amp;dbP!$D$2&amp;":"&amp;dbP!$D$2),"&lt;="&amp;AT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U257" s="1">
        <f ca="1">SUMIFS(INDIRECT($F$1&amp;$F257&amp;":"&amp;$F257),INDIRECT($F$1&amp;dbP!$D$2&amp;":"&amp;dbP!$D$2),"&gt;="&amp;AU$6,INDIRECT($F$1&amp;dbP!$D$2&amp;":"&amp;dbP!$D$2),"&lt;="&amp;AU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V257" s="1">
        <f ca="1">SUMIFS(INDIRECT($F$1&amp;$F257&amp;":"&amp;$F257),INDIRECT($F$1&amp;dbP!$D$2&amp;":"&amp;dbP!$D$2),"&gt;="&amp;AV$6,INDIRECT($F$1&amp;dbP!$D$2&amp;":"&amp;dbP!$D$2),"&lt;="&amp;AV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W257" s="1">
        <f ca="1">SUMIFS(INDIRECT($F$1&amp;$F257&amp;":"&amp;$F257),INDIRECT($F$1&amp;dbP!$D$2&amp;":"&amp;dbP!$D$2),"&gt;="&amp;AW$6,INDIRECT($F$1&amp;dbP!$D$2&amp;":"&amp;dbP!$D$2),"&lt;="&amp;AW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X257" s="1">
        <f ca="1">SUMIFS(INDIRECT($F$1&amp;$F257&amp;":"&amp;$F257),INDIRECT($F$1&amp;dbP!$D$2&amp;":"&amp;dbP!$D$2),"&gt;="&amp;AX$6,INDIRECT($F$1&amp;dbP!$D$2&amp;":"&amp;dbP!$D$2),"&lt;="&amp;AX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Y257" s="1">
        <f ca="1">SUMIFS(INDIRECT($F$1&amp;$F257&amp;":"&amp;$F257),INDIRECT($F$1&amp;dbP!$D$2&amp;":"&amp;dbP!$D$2),"&gt;="&amp;AY$6,INDIRECT($F$1&amp;dbP!$D$2&amp;":"&amp;dbP!$D$2),"&lt;="&amp;AY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Z257" s="1">
        <f ca="1">SUMIFS(INDIRECT($F$1&amp;$F257&amp;":"&amp;$F257),INDIRECT($F$1&amp;dbP!$D$2&amp;":"&amp;dbP!$D$2),"&gt;="&amp;AZ$6,INDIRECT($F$1&amp;dbP!$D$2&amp;":"&amp;dbP!$D$2),"&lt;="&amp;AZ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BA257" s="1">
        <f ca="1">SUMIFS(INDIRECT($F$1&amp;$F257&amp;":"&amp;$F257),INDIRECT($F$1&amp;dbP!$D$2&amp;":"&amp;dbP!$D$2),"&gt;="&amp;BA$6,INDIRECT($F$1&amp;dbP!$D$2&amp;":"&amp;dbP!$D$2),"&lt;="&amp;BA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BB257" s="1">
        <f ca="1">SUMIFS(INDIRECT($F$1&amp;$F257&amp;":"&amp;$F257),INDIRECT($F$1&amp;dbP!$D$2&amp;":"&amp;dbP!$D$2),"&gt;="&amp;BB$6,INDIRECT($F$1&amp;dbP!$D$2&amp;":"&amp;dbP!$D$2),"&lt;="&amp;BB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BC257" s="1">
        <f ca="1">SUMIFS(INDIRECT($F$1&amp;$F257&amp;":"&amp;$F257),INDIRECT($F$1&amp;dbP!$D$2&amp;":"&amp;dbP!$D$2),"&gt;="&amp;BC$6,INDIRECT($F$1&amp;dbP!$D$2&amp;":"&amp;dbP!$D$2),"&lt;="&amp;BC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BD257" s="1">
        <f ca="1">SUMIFS(INDIRECT($F$1&amp;$F257&amp;":"&amp;$F257),INDIRECT($F$1&amp;dbP!$D$2&amp;":"&amp;dbP!$D$2),"&gt;="&amp;BD$6,INDIRECT($F$1&amp;dbP!$D$2&amp;":"&amp;dbP!$D$2),"&lt;="&amp;BD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BE257" s="1">
        <f ca="1">SUMIFS(INDIRECT($F$1&amp;$F257&amp;":"&amp;$F257),INDIRECT($F$1&amp;dbP!$D$2&amp;":"&amp;dbP!$D$2),"&gt;="&amp;BE$6,INDIRECT($F$1&amp;dbP!$D$2&amp;":"&amp;dbP!$D$2),"&lt;="&amp;BE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</row>
    <row r="258" spans="1:57" x14ac:dyDescent="0.3">
      <c r="B258" s="1">
        <f>MAX(B$120:B257)+1</f>
        <v>141</v>
      </c>
      <c r="D258" s="1" t="str">
        <f ca="1">INDIRECT($B$1&amp;Items!T$2&amp;$B258)</f>
        <v>CF(-)</v>
      </c>
      <c r="F258" s="1" t="str">
        <f ca="1">INDIRECT($B$1&amp;Items!P$2&amp;$B258)</f>
        <v>AA</v>
      </c>
      <c r="H258" s="13" t="str">
        <f ca="1">INDIRECT($B$1&amp;Items!M$2&amp;$B258)</f>
        <v>Оплата операционных расходов</v>
      </c>
      <c r="I258" s="13" t="str">
        <f ca="1">IF(INDIRECT($B$1&amp;Items!N$2&amp;$B258)="",H258,INDIRECT($B$1&amp;Items!N$2&amp;$B258))</f>
        <v>Оплата операционных расходов - блок-5</v>
      </c>
      <c r="J258" s="1" t="str">
        <f ca="1">IF(INDIRECT($B$1&amp;Items!O$2&amp;$B258)="",IF(H258&lt;&gt;I258,"  "&amp;I258,I258),"    "&amp;INDIRECT($B$1&amp;Items!O$2&amp;$B258))</f>
        <v xml:space="preserve">    Операционные расходы - 5-6</v>
      </c>
      <c r="S258" s="1">
        <f ca="1">SUM($U258:INDIRECT(ADDRESS(ROW(),SUMIFS($1:$1,$5:$5,MAX($5:$5)))))</f>
        <v>51281.862677721008</v>
      </c>
      <c r="V258" s="1">
        <f ca="1">SUMIFS(INDIRECT($F$1&amp;$F258&amp;":"&amp;$F258),INDIRECT($F$1&amp;dbP!$D$2&amp;":"&amp;dbP!$D$2),"&gt;="&amp;V$6,INDIRECT($F$1&amp;dbP!$D$2&amp;":"&amp;dbP!$D$2),"&lt;="&amp;V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W258" s="1">
        <f ca="1">SUMIFS(INDIRECT($F$1&amp;$F258&amp;":"&amp;$F258),INDIRECT($F$1&amp;dbP!$D$2&amp;":"&amp;dbP!$D$2),"&gt;="&amp;W$6,INDIRECT($F$1&amp;dbP!$D$2&amp;":"&amp;dbP!$D$2),"&lt;="&amp;W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51281.862677721008</v>
      </c>
      <c r="X258" s="1">
        <f ca="1">SUMIFS(INDIRECT($F$1&amp;$F258&amp;":"&amp;$F258),INDIRECT($F$1&amp;dbP!$D$2&amp;":"&amp;dbP!$D$2),"&gt;="&amp;X$6,INDIRECT($F$1&amp;dbP!$D$2&amp;":"&amp;dbP!$D$2),"&lt;="&amp;X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Y258" s="1">
        <f ca="1">SUMIFS(INDIRECT($F$1&amp;$F258&amp;":"&amp;$F258),INDIRECT($F$1&amp;dbP!$D$2&amp;":"&amp;dbP!$D$2),"&gt;="&amp;Y$6,INDIRECT($F$1&amp;dbP!$D$2&amp;":"&amp;dbP!$D$2),"&lt;="&amp;Y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Z258" s="1">
        <f ca="1">SUMIFS(INDIRECT($F$1&amp;$F258&amp;":"&amp;$F258),INDIRECT($F$1&amp;dbP!$D$2&amp;":"&amp;dbP!$D$2),"&gt;="&amp;Z$6,INDIRECT($F$1&amp;dbP!$D$2&amp;":"&amp;dbP!$D$2),"&lt;="&amp;Z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A258" s="1">
        <f ca="1">SUMIFS(INDIRECT($F$1&amp;$F258&amp;":"&amp;$F258),INDIRECT($F$1&amp;dbP!$D$2&amp;":"&amp;dbP!$D$2),"&gt;="&amp;AA$6,INDIRECT($F$1&amp;dbP!$D$2&amp;":"&amp;dbP!$D$2),"&lt;="&amp;AA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B258" s="1">
        <f ca="1">SUMIFS(INDIRECT($F$1&amp;$F258&amp;":"&amp;$F258),INDIRECT($F$1&amp;dbP!$D$2&amp;":"&amp;dbP!$D$2),"&gt;="&amp;AB$6,INDIRECT($F$1&amp;dbP!$D$2&amp;":"&amp;dbP!$D$2),"&lt;="&amp;AB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C258" s="1">
        <f ca="1">SUMIFS(INDIRECT($F$1&amp;$F258&amp;":"&amp;$F258),INDIRECT($F$1&amp;dbP!$D$2&amp;":"&amp;dbP!$D$2),"&gt;="&amp;AC$6,INDIRECT($F$1&amp;dbP!$D$2&amp;":"&amp;dbP!$D$2),"&lt;="&amp;AC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D258" s="1">
        <f ca="1">SUMIFS(INDIRECT($F$1&amp;$F258&amp;":"&amp;$F258),INDIRECT($F$1&amp;dbP!$D$2&amp;":"&amp;dbP!$D$2),"&gt;="&amp;AD$6,INDIRECT($F$1&amp;dbP!$D$2&amp;":"&amp;dbP!$D$2),"&lt;="&amp;AD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E258" s="1">
        <f ca="1">SUMIFS(INDIRECT($F$1&amp;$F258&amp;":"&amp;$F258),INDIRECT($F$1&amp;dbP!$D$2&amp;":"&amp;dbP!$D$2),"&gt;="&amp;AE$6,INDIRECT($F$1&amp;dbP!$D$2&amp;":"&amp;dbP!$D$2),"&lt;="&amp;AE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F258" s="1">
        <f ca="1">SUMIFS(INDIRECT($F$1&amp;$F258&amp;":"&amp;$F258),INDIRECT($F$1&amp;dbP!$D$2&amp;":"&amp;dbP!$D$2),"&gt;="&amp;AF$6,INDIRECT($F$1&amp;dbP!$D$2&amp;":"&amp;dbP!$D$2),"&lt;="&amp;AF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G258" s="1">
        <f ca="1">SUMIFS(INDIRECT($F$1&amp;$F258&amp;":"&amp;$F258),INDIRECT($F$1&amp;dbP!$D$2&amp;":"&amp;dbP!$D$2),"&gt;="&amp;AG$6,INDIRECT($F$1&amp;dbP!$D$2&amp;":"&amp;dbP!$D$2),"&lt;="&amp;AG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H258" s="1">
        <f ca="1">SUMIFS(INDIRECT($F$1&amp;$F258&amp;":"&amp;$F258),INDIRECT($F$1&amp;dbP!$D$2&amp;":"&amp;dbP!$D$2),"&gt;="&amp;AH$6,INDIRECT($F$1&amp;dbP!$D$2&amp;":"&amp;dbP!$D$2),"&lt;="&amp;AH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I258" s="1">
        <f ca="1">SUMIFS(INDIRECT($F$1&amp;$F258&amp;":"&amp;$F258),INDIRECT($F$1&amp;dbP!$D$2&amp;":"&amp;dbP!$D$2),"&gt;="&amp;AI$6,INDIRECT($F$1&amp;dbP!$D$2&amp;":"&amp;dbP!$D$2),"&lt;="&amp;AI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J258" s="1">
        <f ca="1">SUMIFS(INDIRECT($F$1&amp;$F258&amp;":"&amp;$F258),INDIRECT($F$1&amp;dbP!$D$2&amp;":"&amp;dbP!$D$2),"&gt;="&amp;AJ$6,INDIRECT($F$1&amp;dbP!$D$2&amp;":"&amp;dbP!$D$2),"&lt;="&amp;AJ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K258" s="1">
        <f ca="1">SUMIFS(INDIRECT($F$1&amp;$F258&amp;":"&amp;$F258),INDIRECT($F$1&amp;dbP!$D$2&amp;":"&amp;dbP!$D$2),"&gt;="&amp;AK$6,INDIRECT($F$1&amp;dbP!$D$2&amp;":"&amp;dbP!$D$2),"&lt;="&amp;AK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L258" s="1">
        <f ca="1">SUMIFS(INDIRECT($F$1&amp;$F258&amp;":"&amp;$F258),INDIRECT($F$1&amp;dbP!$D$2&amp;":"&amp;dbP!$D$2),"&gt;="&amp;AL$6,INDIRECT($F$1&amp;dbP!$D$2&amp;":"&amp;dbP!$D$2),"&lt;="&amp;AL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M258" s="1">
        <f ca="1">SUMIFS(INDIRECT($F$1&amp;$F258&amp;":"&amp;$F258),INDIRECT($F$1&amp;dbP!$D$2&amp;":"&amp;dbP!$D$2),"&gt;="&amp;AM$6,INDIRECT($F$1&amp;dbP!$D$2&amp;":"&amp;dbP!$D$2),"&lt;="&amp;AM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N258" s="1">
        <f ca="1">SUMIFS(INDIRECT($F$1&amp;$F258&amp;":"&amp;$F258),INDIRECT($F$1&amp;dbP!$D$2&amp;":"&amp;dbP!$D$2),"&gt;="&amp;AN$6,INDIRECT($F$1&amp;dbP!$D$2&amp;":"&amp;dbP!$D$2),"&lt;="&amp;AN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O258" s="1">
        <f ca="1">SUMIFS(INDIRECT($F$1&amp;$F258&amp;":"&amp;$F258),INDIRECT($F$1&amp;dbP!$D$2&amp;":"&amp;dbP!$D$2),"&gt;="&amp;AO$6,INDIRECT($F$1&amp;dbP!$D$2&amp;":"&amp;dbP!$D$2),"&lt;="&amp;AO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P258" s="1">
        <f ca="1">SUMIFS(INDIRECT($F$1&amp;$F258&amp;":"&amp;$F258),INDIRECT($F$1&amp;dbP!$D$2&amp;":"&amp;dbP!$D$2),"&gt;="&amp;AP$6,INDIRECT($F$1&amp;dbP!$D$2&amp;":"&amp;dbP!$D$2),"&lt;="&amp;AP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Q258" s="1">
        <f ca="1">SUMIFS(INDIRECT($F$1&amp;$F258&amp;":"&amp;$F258),INDIRECT($F$1&amp;dbP!$D$2&amp;":"&amp;dbP!$D$2),"&gt;="&amp;AQ$6,INDIRECT($F$1&amp;dbP!$D$2&amp;":"&amp;dbP!$D$2),"&lt;="&amp;AQ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R258" s="1">
        <f ca="1">SUMIFS(INDIRECT($F$1&amp;$F258&amp;":"&amp;$F258),INDIRECT($F$1&amp;dbP!$D$2&amp;":"&amp;dbP!$D$2),"&gt;="&amp;AR$6,INDIRECT($F$1&amp;dbP!$D$2&amp;":"&amp;dbP!$D$2),"&lt;="&amp;AR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S258" s="1">
        <f ca="1">SUMIFS(INDIRECT($F$1&amp;$F258&amp;":"&amp;$F258),INDIRECT($F$1&amp;dbP!$D$2&amp;":"&amp;dbP!$D$2),"&gt;="&amp;AS$6,INDIRECT($F$1&amp;dbP!$D$2&amp;":"&amp;dbP!$D$2),"&lt;="&amp;AS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T258" s="1">
        <f ca="1">SUMIFS(INDIRECT($F$1&amp;$F258&amp;":"&amp;$F258),INDIRECT($F$1&amp;dbP!$D$2&amp;":"&amp;dbP!$D$2),"&gt;="&amp;AT$6,INDIRECT($F$1&amp;dbP!$D$2&amp;":"&amp;dbP!$D$2),"&lt;="&amp;AT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U258" s="1">
        <f ca="1">SUMIFS(INDIRECT($F$1&amp;$F258&amp;":"&amp;$F258),INDIRECT($F$1&amp;dbP!$D$2&amp;":"&amp;dbP!$D$2),"&gt;="&amp;AU$6,INDIRECT($F$1&amp;dbP!$D$2&amp;":"&amp;dbP!$D$2),"&lt;="&amp;AU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V258" s="1">
        <f ca="1">SUMIFS(INDIRECT($F$1&amp;$F258&amp;":"&amp;$F258),INDIRECT($F$1&amp;dbP!$D$2&amp;":"&amp;dbP!$D$2),"&gt;="&amp;AV$6,INDIRECT($F$1&amp;dbP!$D$2&amp;":"&amp;dbP!$D$2),"&lt;="&amp;AV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W258" s="1">
        <f ca="1">SUMIFS(INDIRECT($F$1&amp;$F258&amp;":"&amp;$F258),INDIRECT($F$1&amp;dbP!$D$2&amp;":"&amp;dbP!$D$2),"&gt;="&amp;AW$6,INDIRECT($F$1&amp;dbP!$D$2&amp;":"&amp;dbP!$D$2),"&lt;="&amp;AW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X258" s="1">
        <f ca="1">SUMIFS(INDIRECT($F$1&amp;$F258&amp;":"&amp;$F258),INDIRECT($F$1&amp;dbP!$D$2&amp;":"&amp;dbP!$D$2),"&gt;="&amp;AX$6,INDIRECT($F$1&amp;dbP!$D$2&amp;":"&amp;dbP!$D$2),"&lt;="&amp;AX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Y258" s="1">
        <f ca="1">SUMIFS(INDIRECT($F$1&amp;$F258&amp;":"&amp;$F258),INDIRECT($F$1&amp;dbP!$D$2&amp;":"&amp;dbP!$D$2),"&gt;="&amp;AY$6,INDIRECT($F$1&amp;dbP!$D$2&amp;":"&amp;dbP!$D$2),"&lt;="&amp;AY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Z258" s="1">
        <f ca="1">SUMIFS(INDIRECT($F$1&amp;$F258&amp;":"&amp;$F258),INDIRECT($F$1&amp;dbP!$D$2&amp;":"&amp;dbP!$D$2),"&gt;="&amp;AZ$6,INDIRECT($F$1&amp;dbP!$D$2&amp;":"&amp;dbP!$D$2),"&lt;="&amp;AZ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BA258" s="1">
        <f ca="1">SUMIFS(INDIRECT($F$1&amp;$F258&amp;":"&amp;$F258),INDIRECT($F$1&amp;dbP!$D$2&amp;":"&amp;dbP!$D$2),"&gt;="&amp;BA$6,INDIRECT($F$1&amp;dbP!$D$2&amp;":"&amp;dbP!$D$2),"&lt;="&amp;BA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BB258" s="1">
        <f ca="1">SUMIFS(INDIRECT($F$1&amp;$F258&amp;":"&amp;$F258),INDIRECT($F$1&amp;dbP!$D$2&amp;":"&amp;dbP!$D$2),"&gt;="&amp;BB$6,INDIRECT($F$1&amp;dbP!$D$2&amp;":"&amp;dbP!$D$2),"&lt;="&amp;BB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BC258" s="1">
        <f ca="1">SUMIFS(INDIRECT($F$1&amp;$F258&amp;":"&amp;$F258),INDIRECT($F$1&amp;dbP!$D$2&amp;":"&amp;dbP!$D$2),"&gt;="&amp;BC$6,INDIRECT($F$1&amp;dbP!$D$2&amp;":"&amp;dbP!$D$2),"&lt;="&amp;BC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BD258" s="1">
        <f ca="1">SUMIFS(INDIRECT($F$1&amp;$F258&amp;":"&amp;$F258),INDIRECT($F$1&amp;dbP!$D$2&amp;":"&amp;dbP!$D$2),"&gt;="&amp;BD$6,INDIRECT($F$1&amp;dbP!$D$2&amp;":"&amp;dbP!$D$2),"&lt;="&amp;BD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BE258" s="1">
        <f ca="1">SUMIFS(INDIRECT($F$1&amp;$F258&amp;":"&amp;$F258),INDIRECT($F$1&amp;dbP!$D$2&amp;":"&amp;dbP!$D$2),"&gt;="&amp;BE$6,INDIRECT($F$1&amp;dbP!$D$2&amp;":"&amp;dbP!$D$2),"&lt;="&amp;BE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</row>
    <row r="259" spans="1:57" x14ac:dyDescent="0.3">
      <c r="B259" s="1">
        <f>MAX(B$120:B258)+1</f>
        <v>142</v>
      </c>
      <c r="D259" s="1" t="str">
        <f ca="1">INDIRECT($B$1&amp;Items!T$2&amp;$B259)</f>
        <v>CF(-)</v>
      </c>
      <c r="F259" s="1" t="str">
        <f ca="1">INDIRECT($B$1&amp;Items!P$2&amp;$B259)</f>
        <v>AA</v>
      </c>
      <c r="H259" s="13" t="str">
        <f ca="1">INDIRECT($B$1&amp;Items!M$2&amp;$B259)</f>
        <v>Оплата операционных расходов</v>
      </c>
      <c r="I259" s="13" t="str">
        <f ca="1">IF(INDIRECT($B$1&amp;Items!N$2&amp;$B259)="",H259,INDIRECT($B$1&amp;Items!N$2&amp;$B259))</f>
        <v>Оплата операционных расходов - блок-5</v>
      </c>
      <c r="J259" s="1" t="str">
        <f ca="1">IF(INDIRECT($B$1&amp;Items!O$2&amp;$B259)="",IF(H259&lt;&gt;I259,"  "&amp;I259,I259),"    "&amp;INDIRECT($B$1&amp;Items!O$2&amp;$B259))</f>
        <v xml:space="preserve">    Операционные расходы - 5-7</v>
      </c>
      <c r="S259" s="1">
        <f ca="1">SUM($U259:INDIRECT(ADDRESS(ROW(),SUMIFS($1:$1,$5:$5,MAX($5:$5)))))</f>
        <v>0</v>
      </c>
      <c r="V259" s="1">
        <f ca="1">SUMIFS(INDIRECT($F$1&amp;$F259&amp;":"&amp;$F259),INDIRECT($F$1&amp;dbP!$D$2&amp;":"&amp;dbP!$D$2),"&gt;="&amp;V$6,INDIRECT($F$1&amp;dbP!$D$2&amp;":"&amp;dbP!$D$2),"&lt;="&amp;V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W259" s="1">
        <f ca="1">SUMIFS(INDIRECT($F$1&amp;$F259&amp;":"&amp;$F259),INDIRECT($F$1&amp;dbP!$D$2&amp;":"&amp;dbP!$D$2),"&gt;="&amp;W$6,INDIRECT($F$1&amp;dbP!$D$2&amp;":"&amp;dbP!$D$2),"&lt;="&amp;W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X259" s="1">
        <f ca="1">SUMIFS(INDIRECT($F$1&amp;$F259&amp;":"&amp;$F259),INDIRECT($F$1&amp;dbP!$D$2&amp;":"&amp;dbP!$D$2),"&gt;="&amp;X$6,INDIRECT($F$1&amp;dbP!$D$2&amp;":"&amp;dbP!$D$2),"&lt;="&amp;X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Y259" s="1">
        <f ca="1">SUMIFS(INDIRECT($F$1&amp;$F259&amp;":"&amp;$F259),INDIRECT($F$1&amp;dbP!$D$2&amp;":"&amp;dbP!$D$2),"&gt;="&amp;Y$6,INDIRECT($F$1&amp;dbP!$D$2&amp;":"&amp;dbP!$D$2),"&lt;="&amp;Y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Z259" s="1">
        <f ca="1">SUMIFS(INDIRECT($F$1&amp;$F259&amp;":"&amp;$F259),INDIRECT($F$1&amp;dbP!$D$2&amp;":"&amp;dbP!$D$2),"&gt;="&amp;Z$6,INDIRECT($F$1&amp;dbP!$D$2&amp;":"&amp;dbP!$D$2),"&lt;="&amp;Z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A259" s="1">
        <f ca="1">SUMIFS(INDIRECT($F$1&amp;$F259&amp;":"&amp;$F259),INDIRECT($F$1&amp;dbP!$D$2&amp;":"&amp;dbP!$D$2),"&gt;="&amp;AA$6,INDIRECT($F$1&amp;dbP!$D$2&amp;":"&amp;dbP!$D$2),"&lt;="&amp;AA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B259" s="1">
        <f ca="1">SUMIFS(INDIRECT($F$1&amp;$F259&amp;":"&amp;$F259),INDIRECT($F$1&amp;dbP!$D$2&amp;":"&amp;dbP!$D$2),"&gt;="&amp;AB$6,INDIRECT($F$1&amp;dbP!$D$2&amp;":"&amp;dbP!$D$2),"&lt;="&amp;AB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C259" s="1">
        <f ca="1">SUMIFS(INDIRECT($F$1&amp;$F259&amp;":"&amp;$F259),INDIRECT($F$1&amp;dbP!$D$2&amp;":"&amp;dbP!$D$2),"&gt;="&amp;AC$6,INDIRECT($F$1&amp;dbP!$D$2&amp;":"&amp;dbP!$D$2),"&lt;="&amp;AC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D259" s="1">
        <f ca="1">SUMIFS(INDIRECT($F$1&amp;$F259&amp;":"&amp;$F259),INDIRECT($F$1&amp;dbP!$D$2&amp;":"&amp;dbP!$D$2),"&gt;="&amp;AD$6,INDIRECT($F$1&amp;dbP!$D$2&amp;":"&amp;dbP!$D$2),"&lt;="&amp;AD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E259" s="1">
        <f ca="1">SUMIFS(INDIRECT($F$1&amp;$F259&amp;":"&amp;$F259),INDIRECT($F$1&amp;dbP!$D$2&amp;":"&amp;dbP!$D$2),"&gt;="&amp;AE$6,INDIRECT($F$1&amp;dbP!$D$2&amp;":"&amp;dbP!$D$2),"&lt;="&amp;AE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F259" s="1">
        <f ca="1">SUMIFS(INDIRECT($F$1&amp;$F259&amp;":"&amp;$F259),INDIRECT($F$1&amp;dbP!$D$2&amp;":"&amp;dbP!$D$2),"&gt;="&amp;AF$6,INDIRECT($F$1&amp;dbP!$D$2&amp;":"&amp;dbP!$D$2),"&lt;="&amp;AF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G259" s="1">
        <f ca="1">SUMIFS(INDIRECT($F$1&amp;$F259&amp;":"&amp;$F259),INDIRECT($F$1&amp;dbP!$D$2&amp;":"&amp;dbP!$D$2),"&gt;="&amp;AG$6,INDIRECT($F$1&amp;dbP!$D$2&amp;":"&amp;dbP!$D$2),"&lt;="&amp;AG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H259" s="1">
        <f ca="1">SUMIFS(INDIRECT($F$1&amp;$F259&amp;":"&amp;$F259),INDIRECT($F$1&amp;dbP!$D$2&amp;":"&amp;dbP!$D$2),"&gt;="&amp;AH$6,INDIRECT($F$1&amp;dbP!$D$2&amp;":"&amp;dbP!$D$2),"&lt;="&amp;AH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I259" s="1">
        <f ca="1">SUMIFS(INDIRECT($F$1&amp;$F259&amp;":"&amp;$F259),INDIRECT($F$1&amp;dbP!$D$2&amp;":"&amp;dbP!$D$2),"&gt;="&amp;AI$6,INDIRECT($F$1&amp;dbP!$D$2&amp;":"&amp;dbP!$D$2),"&lt;="&amp;AI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J259" s="1">
        <f ca="1">SUMIFS(INDIRECT($F$1&amp;$F259&amp;":"&amp;$F259),INDIRECT($F$1&amp;dbP!$D$2&amp;":"&amp;dbP!$D$2),"&gt;="&amp;AJ$6,INDIRECT($F$1&amp;dbP!$D$2&amp;":"&amp;dbP!$D$2),"&lt;="&amp;AJ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K259" s="1">
        <f ca="1">SUMIFS(INDIRECT($F$1&amp;$F259&amp;":"&amp;$F259),INDIRECT($F$1&amp;dbP!$D$2&amp;":"&amp;dbP!$D$2),"&gt;="&amp;AK$6,INDIRECT($F$1&amp;dbP!$D$2&amp;":"&amp;dbP!$D$2),"&lt;="&amp;AK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L259" s="1">
        <f ca="1">SUMIFS(INDIRECT($F$1&amp;$F259&amp;":"&amp;$F259),INDIRECT($F$1&amp;dbP!$D$2&amp;":"&amp;dbP!$D$2),"&gt;="&amp;AL$6,INDIRECT($F$1&amp;dbP!$D$2&amp;":"&amp;dbP!$D$2),"&lt;="&amp;AL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M259" s="1">
        <f ca="1">SUMIFS(INDIRECT($F$1&amp;$F259&amp;":"&amp;$F259),INDIRECT($F$1&amp;dbP!$D$2&amp;":"&amp;dbP!$D$2),"&gt;="&amp;AM$6,INDIRECT($F$1&amp;dbP!$D$2&amp;":"&amp;dbP!$D$2),"&lt;="&amp;AM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N259" s="1">
        <f ca="1">SUMIFS(INDIRECT($F$1&amp;$F259&amp;":"&amp;$F259),INDIRECT($F$1&amp;dbP!$D$2&amp;":"&amp;dbP!$D$2),"&gt;="&amp;AN$6,INDIRECT($F$1&amp;dbP!$D$2&amp;":"&amp;dbP!$D$2),"&lt;="&amp;AN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O259" s="1">
        <f ca="1">SUMIFS(INDIRECT($F$1&amp;$F259&amp;":"&amp;$F259),INDIRECT($F$1&amp;dbP!$D$2&amp;":"&amp;dbP!$D$2),"&gt;="&amp;AO$6,INDIRECT($F$1&amp;dbP!$D$2&amp;":"&amp;dbP!$D$2),"&lt;="&amp;AO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P259" s="1">
        <f ca="1">SUMIFS(INDIRECT($F$1&amp;$F259&amp;":"&amp;$F259),INDIRECT($F$1&amp;dbP!$D$2&amp;":"&amp;dbP!$D$2),"&gt;="&amp;AP$6,INDIRECT($F$1&amp;dbP!$D$2&amp;":"&amp;dbP!$D$2),"&lt;="&amp;AP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Q259" s="1">
        <f ca="1">SUMIFS(INDIRECT($F$1&amp;$F259&amp;":"&amp;$F259),INDIRECT($F$1&amp;dbP!$D$2&amp;":"&amp;dbP!$D$2),"&gt;="&amp;AQ$6,INDIRECT($F$1&amp;dbP!$D$2&amp;":"&amp;dbP!$D$2),"&lt;="&amp;AQ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R259" s="1">
        <f ca="1">SUMIFS(INDIRECT($F$1&amp;$F259&amp;":"&amp;$F259),INDIRECT($F$1&amp;dbP!$D$2&amp;":"&amp;dbP!$D$2),"&gt;="&amp;AR$6,INDIRECT($F$1&amp;dbP!$D$2&amp;":"&amp;dbP!$D$2),"&lt;="&amp;AR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S259" s="1">
        <f ca="1">SUMIFS(INDIRECT($F$1&amp;$F259&amp;":"&amp;$F259),INDIRECT($F$1&amp;dbP!$D$2&amp;":"&amp;dbP!$D$2),"&gt;="&amp;AS$6,INDIRECT($F$1&amp;dbP!$D$2&amp;":"&amp;dbP!$D$2),"&lt;="&amp;AS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T259" s="1">
        <f ca="1">SUMIFS(INDIRECT($F$1&amp;$F259&amp;":"&amp;$F259),INDIRECT($F$1&amp;dbP!$D$2&amp;":"&amp;dbP!$D$2),"&gt;="&amp;AT$6,INDIRECT($F$1&amp;dbP!$D$2&amp;":"&amp;dbP!$D$2),"&lt;="&amp;AT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U259" s="1">
        <f ca="1">SUMIFS(INDIRECT($F$1&amp;$F259&amp;":"&amp;$F259),INDIRECT($F$1&amp;dbP!$D$2&amp;":"&amp;dbP!$D$2),"&gt;="&amp;AU$6,INDIRECT($F$1&amp;dbP!$D$2&amp;":"&amp;dbP!$D$2),"&lt;="&amp;AU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V259" s="1">
        <f ca="1">SUMIFS(INDIRECT($F$1&amp;$F259&amp;":"&amp;$F259),INDIRECT($F$1&amp;dbP!$D$2&amp;":"&amp;dbP!$D$2),"&gt;="&amp;AV$6,INDIRECT($F$1&amp;dbP!$D$2&amp;":"&amp;dbP!$D$2),"&lt;="&amp;AV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W259" s="1">
        <f ca="1">SUMIFS(INDIRECT($F$1&amp;$F259&amp;":"&amp;$F259),INDIRECT($F$1&amp;dbP!$D$2&amp;":"&amp;dbP!$D$2),"&gt;="&amp;AW$6,INDIRECT($F$1&amp;dbP!$D$2&amp;":"&amp;dbP!$D$2),"&lt;="&amp;AW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X259" s="1">
        <f ca="1">SUMIFS(INDIRECT($F$1&amp;$F259&amp;":"&amp;$F259),INDIRECT($F$1&amp;dbP!$D$2&amp;":"&amp;dbP!$D$2),"&gt;="&amp;AX$6,INDIRECT($F$1&amp;dbP!$D$2&amp;":"&amp;dbP!$D$2),"&lt;="&amp;AX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Y259" s="1">
        <f ca="1">SUMIFS(INDIRECT($F$1&amp;$F259&amp;":"&amp;$F259),INDIRECT($F$1&amp;dbP!$D$2&amp;":"&amp;dbP!$D$2),"&gt;="&amp;AY$6,INDIRECT($F$1&amp;dbP!$D$2&amp;":"&amp;dbP!$D$2),"&lt;="&amp;AY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Z259" s="1">
        <f ca="1">SUMIFS(INDIRECT($F$1&amp;$F259&amp;":"&amp;$F259),INDIRECT($F$1&amp;dbP!$D$2&amp;":"&amp;dbP!$D$2),"&gt;="&amp;AZ$6,INDIRECT($F$1&amp;dbP!$D$2&amp;":"&amp;dbP!$D$2),"&lt;="&amp;AZ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BA259" s="1">
        <f ca="1">SUMIFS(INDIRECT($F$1&amp;$F259&amp;":"&amp;$F259),INDIRECT($F$1&amp;dbP!$D$2&amp;":"&amp;dbP!$D$2),"&gt;="&amp;BA$6,INDIRECT($F$1&amp;dbP!$D$2&amp;":"&amp;dbP!$D$2),"&lt;="&amp;BA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BB259" s="1">
        <f ca="1">SUMIFS(INDIRECT($F$1&amp;$F259&amp;":"&amp;$F259),INDIRECT($F$1&amp;dbP!$D$2&amp;":"&amp;dbP!$D$2),"&gt;="&amp;BB$6,INDIRECT($F$1&amp;dbP!$D$2&amp;":"&amp;dbP!$D$2),"&lt;="&amp;BB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BC259" s="1">
        <f ca="1">SUMIFS(INDIRECT($F$1&amp;$F259&amp;":"&amp;$F259),INDIRECT($F$1&amp;dbP!$D$2&amp;":"&amp;dbP!$D$2),"&gt;="&amp;BC$6,INDIRECT($F$1&amp;dbP!$D$2&amp;":"&amp;dbP!$D$2),"&lt;="&amp;BC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BD259" s="1">
        <f ca="1">SUMIFS(INDIRECT($F$1&amp;$F259&amp;":"&amp;$F259),INDIRECT($F$1&amp;dbP!$D$2&amp;":"&amp;dbP!$D$2),"&gt;="&amp;BD$6,INDIRECT($F$1&amp;dbP!$D$2&amp;":"&amp;dbP!$D$2),"&lt;="&amp;BD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BE259" s="1">
        <f ca="1">SUMIFS(INDIRECT($F$1&amp;$F259&amp;":"&amp;$F259),INDIRECT($F$1&amp;dbP!$D$2&amp;":"&amp;dbP!$D$2),"&gt;="&amp;BE$6,INDIRECT($F$1&amp;dbP!$D$2&amp;":"&amp;dbP!$D$2),"&lt;="&amp;BE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</row>
    <row r="260" spans="1:57" x14ac:dyDescent="0.3">
      <c r="B260" s="1">
        <f>MAX(B$120:B259)+1</f>
        <v>143</v>
      </c>
      <c r="D260" s="1" t="str">
        <f ca="1">INDIRECT($B$1&amp;Items!T$2&amp;$B260)</f>
        <v>CF(-)</v>
      </c>
      <c r="F260" s="1" t="str">
        <f ca="1">INDIRECT($B$1&amp;Items!P$2&amp;$B260)</f>
        <v>AA</v>
      </c>
      <c r="H260" s="13" t="str">
        <f ca="1">INDIRECT($B$1&amp;Items!M$2&amp;$B260)</f>
        <v>Оплата операционных расходов</v>
      </c>
      <c r="I260" s="13" t="str">
        <f ca="1">IF(INDIRECT($B$1&amp;Items!N$2&amp;$B260)="",H260,INDIRECT($B$1&amp;Items!N$2&amp;$B260))</f>
        <v>Оплата операционных расходов - блок-5</v>
      </c>
      <c r="J260" s="1" t="str">
        <f ca="1">IF(INDIRECT($B$1&amp;Items!O$2&amp;$B260)="",IF(H260&lt;&gt;I260,"  "&amp;I260,I260),"    "&amp;INDIRECT($B$1&amp;Items!O$2&amp;$B260))</f>
        <v xml:space="preserve">    Операционные расходы - 5-8</v>
      </c>
      <c r="S260" s="1">
        <f ca="1">SUM($U260:INDIRECT(ADDRESS(ROW(),SUMIFS($1:$1,$5:$5,MAX($5:$5)))))</f>
        <v>0</v>
      </c>
      <c r="V260" s="1">
        <f ca="1">SUMIFS(INDIRECT($F$1&amp;$F260&amp;":"&amp;$F260),INDIRECT($F$1&amp;dbP!$D$2&amp;":"&amp;dbP!$D$2),"&gt;="&amp;V$6,INDIRECT($F$1&amp;dbP!$D$2&amp;":"&amp;dbP!$D$2),"&lt;="&amp;V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W260" s="1">
        <f ca="1">SUMIFS(INDIRECT($F$1&amp;$F260&amp;":"&amp;$F260),INDIRECT($F$1&amp;dbP!$D$2&amp;":"&amp;dbP!$D$2),"&gt;="&amp;W$6,INDIRECT($F$1&amp;dbP!$D$2&amp;":"&amp;dbP!$D$2),"&lt;="&amp;W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X260" s="1">
        <f ca="1">SUMIFS(INDIRECT($F$1&amp;$F260&amp;":"&amp;$F260),INDIRECT($F$1&amp;dbP!$D$2&amp;":"&amp;dbP!$D$2),"&gt;="&amp;X$6,INDIRECT($F$1&amp;dbP!$D$2&amp;":"&amp;dbP!$D$2),"&lt;="&amp;X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Y260" s="1">
        <f ca="1">SUMIFS(INDIRECT($F$1&amp;$F260&amp;":"&amp;$F260),INDIRECT($F$1&amp;dbP!$D$2&amp;":"&amp;dbP!$D$2),"&gt;="&amp;Y$6,INDIRECT($F$1&amp;dbP!$D$2&amp;":"&amp;dbP!$D$2),"&lt;="&amp;Y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Z260" s="1">
        <f ca="1">SUMIFS(INDIRECT($F$1&amp;$F260&amp;":"&amp;$F260),INDIRECT($F$1&amp;dbP!$D$2&amp;":"&amp;dbP!$D$2),"&gt;="&amp;Z$6,INDIRECT($F$1&amp;dbP!$D$2&amp;":"&amp;dbP!$D$2),"&lt;="&amp;Z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A260" s="1">
        <f ca="1">SUMIFS(INDIRECT($F$1&amp;$F260&amp;":"&amp;$F260),INDIRECT($F$1&amp;dbP!$D$2&amp;":"&amp;dbP!$D$2),"&gt;="&amp;AA$6,INDIRECT($F$1&amp;dbP!$D$2&amp;":"&amp;dbP!$D$2),"&lt;="&amp;AA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B260" s="1">
        <f ca="1">SUMIFS(INDIRECT($F$1&amp;$F260&amp;":"&amp;$F260),INDIRECT($F$1&amp;dbP!$D$2&amp;":"&amp;dbP!$D$2),"&gt;="&amp;AB$6,INDIRECT($F$1&amp;dbP!$D$2&amp;":"&amp;dbP!$D$2),"&lt;="&amp;AB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C260" s="1">
        <f ca="1">SUMIFS(INDIRECT($F$1&amp;$F260&amp;":"&amp;$F260),INDIRECT($F$1&amp;dbP!$D$2&amp;":"&amp;dbP!$D$2),"&gt;="&amp;AC$6,INDIRECT($F$1&amp;dbP!$D$2&amp;":"&amp;dbP!$D$2),"&lt;="&amp;AC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D260" s="1">
        <f ca="1">SUMIFS(INDIRECT($F$1&amp;$F260&amp;":"&amp;$F260),INDIRECT($F$1&amp;dbP!$D$2&amp;":"&amp;dbP!$D$2),"&gt;="&amp;AD$6,INDIRECT($F$1&amp;dbP!$D$2&amp;":"&amp;dbP!$D$2),"&lt;="&amp;AD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E260" s="1">
        <f ca="1">SUMIFS(INDIRECT($F$1&amp;$F260&amp;":"&amp;$F260),INDIRECT($F$1&amp;dbP!$D$2&amp;":"&amp;dbP!$D$2),"&gt;="&amp;AE$6,INDIRECT($F$1&amp;dbP!$D$2&amp;":"&amp;dbP!$D$2),"&lt;="&amp;AE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F260" s="1">
        <f ca="1">SUMIFS(INDIRECT($F$1&amp;$F260&amp;":"&amp;$F260),INDIRECT($F$1&amp;dbP!$D$2&amp;":"&amp;dbP!$D$2),"&gt;="&amp;AF$6,INDIRECT($F$1&amp;dbP!$D$2&amp;":"&amp;dbP!$D$2),"&lt;="&amp;AF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G260" s="1">
        <f ca="1">SUMIFS(INDIRECT($F$1&amp;$F260&amp;":"&amp;$F260),INDIRECT($F$1&amp;dbP!$D$2&amp;":"&amp;dbP!$D$2),"&gt;="&amp;AG$6,INDIRECT($F$1&amp;dbP!$D$2&amp;":"&amp;dbP!$D$2),"&lt;="&amp;AG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H260" s="1">
        <f ca="1">SUMIFS(INDIRECT($F$1&amp;$F260&amp;":"&amp;$F260),INDIRECT($F$1&amp;dbP!$D$2&amp;":"&amp;dbP!$D$2),"&gt;="&amp;AH$6,INDIRECT($F$1&amp;dbP!$D$2&amp;":"&amp;dbP!$D$2),"&lt;="&amp;AH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I260" s="1">
        <f ca="1">SUMIFS(INDIRECT($F$1&amp;$F260&amp;":"&amp;$F260),INDIRECT($F$1&amp;dbP!$D$2&amp;":"&amp;dbP!$D$2),"&gt;="&amp;AI$6,INDIRECT($F$1&amp;dbP!$D$2&amp;":"&amp;dbP!$D$2),"&lt;="&amp;AI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J260" s="1">
        <f ca="1">SUMIFS(INDIRECT($F$1&amp;$F260&amp;":"&amp;$F260),INDIRECT($F$1&amp;dbP!$D$2&amp;":"&amp;dbP!$D$2),"&gt;="&amp;AJ$6,INDIRECT($F$1&amp;dbP!$D$2&amp;":"&amp;dbP!$D$2),"&lt;="&amp;AJ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K260" s="1">
        <f ca="1">SUMIFS(INDIRECT($F$1&amp;$F260&amp;":"&amp;$F260),INDIRECT($F$1&amp;dbP!$D$2&amp;":"&amp;dbP!$D$2),"&gt;="&amp;AK$6,INDIRECT($F$1&amp;dbP!$D$2&amp;":"&amp;dbP!$D$2),"&lt;="&amp;AK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L260" s="1">
        <f ca="1">SUMIFS(INDIRECT($F$1&amp;$F260&amp;":"&amp;$F260),INDIRECT($F$1&amp;dbP!$D$2&amp;":"&amp;dbP!$D$2),"&gt;="&amp;AL$6,INDIRECT($F$1&amp;dbP!$D$2&amp;":"&amp;dbP!$D$2),"&lt;="&amp;AL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M260" s="1">
        <f ca="1">SUMIFS(INDIRECT($F$1&amp;$F260&amp;":"&amp;$F260),INDIRECT($F$1&amp;dbP!$D$2&amp;":"&amp;dbP!$D$2),"&gt;="&amp;AM$6,INDIRECT($F$1&amp;dbP!$D$2&amp;":"&amp;dbP!$D$2),"&lt;="&amp;AM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N260" s="1">
        <f ca="1">SUMIFS(INDIRECT($F$1&amp;$F260&amp;":"&amp;$F260),INDIRECT($F$1&amp;dbP!$D$2&amp;":"&amp;dbP!$D$2),"&gt;="&amp;AN$6,INDIRECT($F$1&amp;dbP!$D$2&amp;":"&amp;dbP!$D$2),"&lt;="&amp;AN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O260" s="1">
        <f ca="1">SUMIFS(INDIRECT($F$1&amp;$F260&amp;":"&amp;$F260),INDIRECT($F$1&amp;dbP!$D$2&amp;":"&amp;dbP!$D$2),"&gt;="&amp;AO$6,INDIRECT($F$1&amp;dbP!$D$2&amp;":"&amp;dbP!$D$2),"&lt;="&amp;AO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P260" s="1">
        <f ca="1">SUMIFS(INDIRECT($F$1&amp;$F260&amp;":"&amp;$F260),INDIRECT($F$1&amp;dbP!$D$2&amp;":"&amp;dbP!$D$2),"&gt;="&amp;AP$6,INDIRECT($F$1&amp;dbP!$D$2&amp;":"&amp;dbP!$D$2),"&lt;="&amp;AP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Q260" s="1">
        <f ca="1">SUMIFS(INDIRECT($F$1&amp;$F260&amp;":"&amp;$F260),INDIRECT($F$1&amp;dbP!$D$2&amp;":"&amp;dbP!$D$2),"&gt;="&amp;AQ$6,INDIRECT($F$1&amp;dbP!$D$2&amp;":"&amp;dbP!$D$2),"&lt;="&amp;AQ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R260" s="1">
        <f ca="1">SUMIFS(INDIRECT($F$1&amp;$F260&amp;":"&amp;$F260),INDIRECT($F$1&amp;dbP!$D$2&amp;":"&amp;dbP!$D$2),"&gt;="&amp;AR$6,INDIRECT($F$1&amp;dbP!$D$2&amp;":"&amp;dbP!$D$2),"&lt;="&amp;AR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S260" s="1">
        <f ca="1">SUMIFS(INDIRECT($F$1&amp;$F260&amp;":"&amp;$F260),INDIRECT($F$1&amp;dbP!$D$2&amp;":"&amp;dbP!$D$2),"&gt;="&amp;AS$6,INDIRECT($F$1&amp;dbP!$D$2&amp;":"&amp;dbP!$D$2),"&lt;="&amp;AS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T260" s="1">
        <f ca="1">SUMIFS(INDIRECT($F$1&amp;$F260&amp;":"&amp;$F260),INDIRECT($F$1&amp;dbP!$D$2&amp;":"&amp;dbP!$D$2),"&gt;="&amp;AT$6,INDIRECT($F$1&amp;dbP!$D$2&amp;":"&amp;dbP!$D$2),"&lt;="&amp;AT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U260" s="1">
        <f ca="1">SUMIFS(INDIRECT($F$1&amp;$F260&amp;":"&amp;$F260),INDIRECT($F$1&amp;dbP!$D$2&amp;":"&amp;dbP!$D$2),"&gt;="&amp;AU$6,INDIRECT($F$1&amp;dbP!$D$2&amp;":"&amp;dbP!$D$2),"&lt;="&amp;AU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V260" s="1">
        <f ca="1">SUMIFS(INDIRECT($F$1&amp;$F260&amp;":"&amp;$F260),INDIRECT($F$1&amp;dbP!$D$2&amp;":"&amp;dbP!$D$2),"&gt;="&amp;AV$6,INDIRECT($F$1&amp;dbP!$D$2&amp;":"&amp;dbP!$D$2),"&lt;="&amp;AV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W260" s="1">
        <f ca="1">SUMIFS(INDIRECT($F$1&amp;$F260&amp;":"&amp;$F260),INDIRECT($F$1&amp;dbP!$D$2&amp;":"&amp;dbP!$D$2),"&gt;="&amp;AW$6,INDIRECT($F$1&amp;dbP!$D$2&amp;":"&amp;dbP!$D$2),"&lt;="&amp;AW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X260" s="1">
        <f ca="1">SUMIFS(INDIRECT($F$1&amp;$F260&amp;":"&amp;$F260),INDIRECT($F$1&amp;dbP!$D$2&amp;":"&amp;dbP!$D$2),"&gt;="&amp;AX$6,INDIRECT($F$1&amp;dbP!$D$2&amp;":"&amp;dbP!$D$2),"&lt;="&amp;AX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Y260" s="1">
        <f ca="1">SUMIFS(INDIRECT($F$1&amp;$F260&amp;":"&amp;$F260),INDIRECT($F$1&amp;dbP!$D$2&amp;":"&amp;dbP!$D$2),"&gt;="&amp;AY$6,INDIRECT($F$1&amp;dbP!$D$2&amp;":"&amp;dbP!$D$2),"&lt;="&amp;AY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Z260" s="1">
        <f ca="1">SUMIFS(INDIRECT($F$1&amp;$F260&amp;":"&amp;$F260),INDIRECT($F$1&amp;dbP!$D$2&amp;":"&amp;dbP!$D$2),"&gt;="&amp;AZ$6,INDIRECT($F$1&amp;dbP!$D$2&amp;":"&amp;dbP!$D$2),"&lt;="&amp;AZ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BA260" s="1">
        <f ca="1">SUMIFS(INDIRECT($F$1&amp;$F260&amp;":"&amp;$F260),INDIRECT($F$1&amp;dbP!$D$2&amp;":"&amp;dbP!$D$2),"&gt;="&amp;BA$6,INDIRECT($F$1&amp;dbP!$D$2&amp;":"&amp;dbP!$D$2),"&lt;="&amp;BA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BB260" s="1">
        <f ca="1">SUMIFS(INDIRECT($F$1&amp;$F260&amp;":"&amp;$F260),INDIRECT($F$1&amp;dbP!$D$2&amp;":"&amp;dbP!$D$2),"&gt;="&amp;BB$6,INDIRECT($F$1&amp;dbP!$D$2&amp;":"&amp;dbP!$D$2),"&lt;="&amp;BB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BC260" s="1">
        <f ca="1">SUMIFS(INDIRECT($F$1&amp;$F260&amp;":"&amp;$F260),INDIRECT($F$1&amp;dbP!$D$2&amp;":"&amp;dbP!$D$2),"&gt;="&amp;BC$6,INDIRECT($F$1&amp;dbP!$D$2&amp;":"&amp;dbP!$D$2),"&lt;="&amp;BC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BD260" s="1">
        <f ca="1">SUMIFS(INDIRECT($F$1&amp;$F260&amp;":"&amp;$F260),INDIRECT($F$1&amp;dbP!$D$2&amp;":"&amp;dbP!$D$2),"&gt;="&amp;BD$6,INDIRECT($F$1&amp;dbP!$D$2&amp;":"&amp;dbP!$D$2),"&lt;="&amp;BD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BE260" s="1">
        <f ca="1">SUMIFS(INDIRECT($F$1&amp;$F260&amp;":"&amp;$F260),INDIRECT($F$1&amp;dbP!$D$2&amp;":"&amp;dbP!$D$2),"&gt;="&amp;BE$6,INDIRECT($F$1&amp;dbP!$D$2&amp;":"&amp;dbP!$D$2),"&lt;="&amp;BE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</row>
    <row r="261" spans="1:57" x14ac:dyDescent="0.3">
      <c r="B261" s="1">
        <f>MAX(B$120:B260)+1</f>
        <v>144</v>
      </c>
      <c r="D261" s="1" t="str">
        <f ca="1">INDIRECT($B$1&amp;Items!T$2&amp;$B261)</f>
        <v>CF(-)</v>
      </c>
      <c r="F261" s="1" t="str">
        <f ca="1">INDIRECT($B$1&amp;Items!P$2&amp;$B261)</f>
        <v>AA</v>
      </c>
      <c r="H261" s="13" t="str">
        <f ca="1">INDIRECT($B$1&amp;Items!M$2&amp;$B261)</f>
        <v>Оплата операционных расходов</v>
      </c>
      <c r="I261" s="13" t="str">
        <f ca="1">IF(INDIRECT($B$1&amp;Items!N$2&amp;$B261)="",H261,INDIRECT($B$1&amp;Items!N$2&amp;$B261))</f>
        <v>Оплата операционных расходов - блок-5</v>
      </c>
      <c r="J261" s="1" t="str">
        <f ca="1">IF(INDIRECT($B$1&amp;Items!O$2&amp;$B261)="",IF(H261&lt;&gt;I261,"  "&amp;I261,I261),"    "&amp;INDIRECT($B$1&amp;Items!O$2&amp;$B261))</f>
        <v xml:space="preserve">    Операционные расходы - 5-9</v>
      </c>
      <c r="S261" s="1">
        <f ca="1">SUM($U261:INDIRECT(ADDRESS(ROW(),SUMIFS($1:$1,$5:$5,MAX($5:$5)))))</f>
        <v>0</v>
      </c>
      <c r="V261" s="1">
        <f ca="1">SUMIFS(INDIRECT($F$1&amp;$F261&amp;":"&amp;$F261),INDIRECT($F$1&amp;dbP!$D$2&amp;":"&amp;dbP!$D$2),"&gt;="&amp;V$6,INDIRECT($F$1&amp;dbP!$D$2&amp;":"&amp;dbP!$D$2),"&lt;="&amp;V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W261" s="1">
        <f ca="1">SUMIFS(INDIRECT($F$1&amp;$F261&amp;":"&amp;$F261),INDIRECT($F$1&amp;dbP!$D$2&amp;":"&amp;dbP!$D$2),"&gt;="&amp;W$6,INDIRECT($F$1&amp;dbP!$D$2&amp;":"&amp;dbP!$D$2),"&lt;="&amp;W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X261" s="1">
        <f ca="1">SUMIFS(INDIRECT($F$1&amp;$F261&amp;":"&amp;$F261),INDIRECT($F$1&amp;dbP!$D$2&amp;":"&amp;dbP!$D$2),"&gt;="&amp;X$6,INDIRECT($F$1&amp;dbP!$D$2&amp;":"&amp;dbP!$D$2),"&lt;="&amp;X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Y261" s="1">
        <f ca="1">SUMIFS(INDIRECT($F$1&amp;$F261&amp;":"&amp;$F261),INDIRECT($F$1&amp;dbP!$D$2&amp;":"&amp;dbP!$D$2),"&gt;="&amp;Y$6,INDIRECT($F$1&amp;dbP!$D$2&amp;":"&amp;dbP!$D$2),"&lt;="&amp;Y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Z261" s="1">
        <f ca="1">SUMIFS(INDIRECT($F$1&amp;$F261&amp;":"&amp;$F261),INDIRECT($F$1&amp;dbP!$D$2&amp;":"&amp;dbP!$D$2),"&gt;="&amp;Z$6,INDIRECT($F$1&amp;dbP!$D$2&amp;":"&amp;dbP!$D$2),"&lt;="&amp;Z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A261" s="1">
        <f ca="1">SUMIFS(INDIRECT($F$1&amp;$F261&amp;":"&amp;$F261),INDIRECT($F$1&amp;dbP!$D$2&amp;":"&amp;dbP!$D$2),"&gt;="&amp;AA$6,INDIRECT($F$1&amp;dbP!$D$2&amp;":"&amp;dbP!$D$2),"&lt;="&amp;AA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B261" s="1">
        <f ca="1">SUMIFS(INDIRECT($F$1&amp;$F261&amp;":"&amp;$F261),INDIRECT($F$1&amp;dbP!$D$2&amp;":"&amp;dbP!$D$2),"&gt;="&amp;AB$6,INDIRECT($F$1&amp;dbP!$D$2&amp;":"&amp;dbP!$D$2),"&lt;="&amp;AB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C261" s="1">
        <f ca="1">SUMIFS(INDIRECT($F$1&amp;$F261&amp;":"&amp;$F261),INDIRECT($F$1&amp;dbP!$D$2&amp;":"&amp;dbP!$D$2),"&gt;="&amp;AC$6,INDIRECT($F$1&amp;dbP!$D$2&amp;":"&amp;dbP!$D$2),"&lt;="&amp;AC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D261" s="1">
        <f ca="1">SUMIFS(INDIRECT($F$1&amp;$F261&amp;":"&amp;$F261),INDIRECT($F$1&amp;dbP!$D$2&amp;":"&amp;dbP!$D$2),"&gt;="&amp;AD$6,INDIRECT($F$1&amp;dbP!$D$2&amp;":"&amp;dbP!$D$2),"&lt;="&amp;AD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E261" s="1">
        <f ca="1">SUMIFS(INDIRECT($F$1&amp;$F261&amp;":"&amp;$F261),INDIRECT($F$1&amp;dbP!$D$2&amp;":"&amp;dbP!$D$2),"&gt;="&amp;AE$6,INDIRECT($F$1&amp;dbP!$D$2&amp;":"&amp;dbP!$D$2),"&lt;="&amp;AE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F261" s="1">
        <f ca="1">SUMIFS(INDIRECT($F$1&amp;$F261&amp;":"&amp;$F261),INDIRECT($F$1&amp;dbP!$D$2&amp;":"&amp;dbP!$D$2),"&gt;="&amp;AF$6,INDIRECT($F$1&amp;dbP!$D$2&amp;":"&amp;dbP!$D$2),"&lt;="&amp;AF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G261" s="1">
        <f ca="1">SUMIFS(INDIRECT($F$1&amp;$F261&amp;":"&amp;$F261),INDIRECT($F$1&amp;dbP!$D$2&amp;":"&amp;dbP!$D$2),"&gt;="&amp;AG$6,INDIRECT($F$1&amp;dbP!$D$2&amp;":"&amp;dbP!$D$2),"&lt;="&amp;AG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H261" s="1">
        <f ca="1">SUMIFS(INDIRECT($F$1&amp;$F261&amp;":"&amp;$F261),INDIRECT($F$1&amp;dbP!$D$2&amp;":"&amp;dbP!$D$2),"&gt;="&amp;AH$6,INDIRECT($F$1&amp;dbP!$D$2&amp;":"&amp;dbP!$D$2),"&lt;="&amp;AH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I261" s="1">
        <f ca="1">SUMIFS(INDIRECT($F$1&amp;$F261&amp;":"&amp;$F261),INDIRECT($F$1&amp;dbP!$D$2&amp;":"&amp;dbP!$D$2),"&gt;="&amp;AI$6,INDIRECT($F$1&amp;dbP!$D$2&amp;":"&amp;dbP!$D$2),"&lt;="&amp;AI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J261" s="1">
        <f ca="1">SUMIFS(INDIRECT($F$1&amp;$F261&amp;":"&amp;$F261),INDIRECT($F$1&amp;dbP!$D$2&amp;":"&amp;dbP!$D$2),"&gt;="&amp;AJ$6,INDIRECT($F$1&amp;dbP!$D$2&amp;":"&amp;dbP!$D$2),"&lt;="&amp;AJ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K261" s="1">
        <f ca="1">SUMIFS(INDIRECT($F$1&amp;$F261&amp;":"&amp;$F261),INDIRECT($F$1&amp;dbP!$D$2&amp;":"&amp;dbP!$D$2),"&gt;="&amp;AK$6,INDIRECT($F$1&amp;dbP!$D$2&amp;":"&amp;dbP!$D$2),"&lt;="&amp;AK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L261" s="1">
        <f ca="1">SUMIFS(INDIRECT($F$1&amp;$F261&amp;":"&amp;$F261),INDIRECT($F$1&amp;dbP!$D$2&amp;":"&amp;dbP!$D$2),"&gt;="&amp;AL$6,INDIRECT($F$1&amp;dbP!$D$2&amp;":"&amp;dbP!$D$2),"&lt;="&amp;AL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M261" s="1">
        <f ca="1">SUMIFS(INDIRECT($F$1&amp;$F261&amp;":"&amp;$F261),INDIRECT($F$1&amp;dbP!$D$2&amp;":"&amp;dbP!$D$2),"&gt;="&amp;AM$6,INDIRECT($F$1&amp;dbP!$D$2&amp;":"&amp;dbP!$D$2),"&lt;="&amp;AM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N261" s="1">
        <f ca="1">SUMIFS(INDIRECT($F$1&amp;$F261&amp;":"&amp;$F261),INDIRECT($F$1&amp;dbP!$D$2&amp;":"&amp;dbP!$D$2),"&gt;="&amp;AN$6,INDIRECT($F$1&amp;dbP!$D$2&amp;":"&amp;dbP!$D$2),"&lt;="&amp;AN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O261" s="1">
        <f ca="1">SUMIFS(INDIRECT($F$1&amp;$F261&amp;":"&amp;$F261),INDIRECT($F$1&amp;dbP!$D$2&amp;":"&amp;dbP!$D$2),"&gt;="&amp;AO$6,INDIRECT($F$1&amp;dbP!$D$2&amp;":"&amp;dbP!$D$2),"&lt;="&amp;AO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P261" s="1">
        <f ca="1">SUMIFS(INDIRECT($F$1&amp;$F261&amp;":"&amp;$F261),INDIRECT($F$1&amp;dbP!$D$2&amp;":"&amp;dbP!$D$2),"&gt;="&amp;AP$6,INDIRECT($F$1&amp;dbP!$D$2&amp;":"&amp;dbP!$D$2),"&lt;="&amp;AP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Q261" s="1">
        <f ca="1">SUMIFS(INDIRECT($F$1&amp;$F261&amp;":"&amp;$F261),INDIRECT($F$1&amp;dbP!$D$2&amp;":"&amp;dbP!$D$2),"&gt;="&amp;AQ$6,INDIRECT($F$1&amp;dbP!$D$2&amp;":"&amp;dbP!$D$2),"&lt;="&amp;AQ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R261" s="1">
        <f ca="1">SUMIFS(INDIRECT($F$1&amp;$F261&amp;":"&amp;$F261),INDIRECT($F$1&amp;dbP!$D$2&amp;":"&amp;dbP!$D$2),"&gt;="&amp;AR$6,INDIRECT($F$1&amp;dbP!$D$2&amp;":"&amp;dbP!$D$2),"&lt;="&amp;AR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S261" s="1">
        <f ca="1">SUMIFS(INDIRECT($F$1&amp;$F261&amp;":"&amp;$F261),INDIRECT($F$1&amp;dbP!$D$2&amp;":"&amp;dbP!$D$2),"&gt;="&amp;AS$6,INDIRECT($F$1&amp;dbP!$D$2&amp;":"&amp;dbP!$D$2),"&lt;="&amp;AS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T261" s="1">
        <f ca="1">SUMIFS(INDIRECT($F$1&amp;$F261&amp;":"&amp;$F261),INDIRECT($F$1&amp;dbP!$D$2&amp;":"&amp;dbP!$D$2),"&gt;="&amp;AT$6,INDIRECT($F$1&amp;dbP!$D$2&amp;":"&amp;dbP!$D$2),"&lt;="&amp;AT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U261" s="1">
        <f ca="1">SUMIFS(INDIRECT($F$1&amp;$F261&amp;":"&amp;$F261),INDIRECT($F$1&amp;dbP!$D$2&amp;":"&amp;dbP!$D$2),"&gt;="&amp;AU$6,INDIRECT($F$1&amp;dbP!$D$2&amp;":"&amp;dbP!$D$2),"&lt;="&amp;AU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V261" s="1">
        <f ca="1">SUMIFS(INDIRECT($F$1&amp;$F261&amp;":"&amp;$F261),INDIRECT($F$1&amp;dbP!$D$2&amp;":"&amp;dbP!$D$2),"&gt;="&amp;AV$6,INDIRECT($F$1&amp;dbP!$D$2&amp;":"&amp;dbP!$D$2),"&lt;="&amp;AV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W261" s="1">
        <f ca="1">SUMIFS(INDIRECT($F$1&amp;$F261&amp;":"&amp;$F261),INDIRECT($F$1&amp;dbP!$D$2&amp;":"&amp;dbP!$D$2),"&gt;="&amp;AW$6,INDIRECT($F$1&amp;dbP!$D$2&amp;":"&amp;dbP!$D$2),"&lt;="&amp;AW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X261" s="1">
        <f ca="1">SUMIFS(INDIRECT($F$1&amp;$F261&amp;":"&amp;$F261),INDIRECT($F$1&amp;dbP!$D$2&amp;":"&amp;dbP!$D$2),"&gt;="&amp;AX$6,INDIRECT($F$1&amp;dbP!$D$2&amp;":"&amp;dbP!$D$2),"&lt;="&amp;AX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Y261" s="1">
        <f ca="1">SUMIFS(INDIRECT($F$1&amp;$F261&amp;":"&amp;$F261),INDIRECT($F$1&amp;dbP!$D$2&amp;":"&amp;dbP!$D$2),"&gt;="&amp;AY$6,INDIRECT($F$1&amp;dbP!$D$2&amp;":"&amp;dbP!$D$2),"&lt;="&amp;AY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Z261" s="1">
        <f ca="1">SUMIFS(INDIRECT($F$1&amp;$F261&amp;":"&amp;$F261),INDIRECT($F$1&amp;dbP!$D$2&amp;":"&amp;dbP!$D$2),"&gt;="&amp;AZ$6,INDIRECT($F$1&amp;dbP!$D$2&amp;":"&amp;dbP!$D$2),"&lt;="&amp;AZ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BA261" s="1">
        <f ca="1">SUMIFS(INDIRECT($F$1&amp;$F261&amp;":"&amp;$F261),INDIRECT($F$1&amp;dbP!$D$2&amp;":"&amp;dbP!$D$2),"&gt;="&amp;BA$6,INDIRECT($F$1&amp;dbP!$D$2&amp;":"&amp;dbP!$D$2),"&lt;="&amp;BA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BB261" s="1">
        <f ca="1">SUMIFS(INDIRECT($F$1&amp;$F261&amp;":"&amp;$F261),INDIRECT($F$1&amp;dbP!$D$2&amp;":"&amp;dbP!$D$2),"&gt;="&amp;BB$6,INDIRECT($F$1&amp;dbP!$D$2&amp;":"&amp;dbP!$D$2),"&lt;="&amp;BB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BC261" s="1">
        <f ca="1">SUMIFS(INDIRECT($F$1&amp;$F261&amp;":"&amp;$F261),INDIRECT($F$1&amp;dbP!$D$2&amp;":"&amp;dbP!$D$2),"&gt;="&amp;BC$6,INDIRECT($F$1&amp;dbP!$D$2&amp;":"&amp;dbP!$D$2),"&lt;="&amp;BC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BD261" s="1">
        <f ca="1">SUMIFS(INDIRECT($F$1&amp;$F261&amp;":"&amp;$F261),INDIRECT($F$1&amp;dbP!$D$2&amp;":"&amp;dbP!$D$2),"&gt;="&amp;BD$6,INDIRECT($F$1&amp;dbP!$D$2&amp;":"&amp;dbP!$D$2),"&lt;="&amp;BD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BE261" s="1">
        <f ca="1">SUMIFS(INDIRECT($F$1&amp;$F261&amp;":"&amp;$F261),INDIRECT($F$1&amp;dbP!$D$2&amp;":"&amp;dbP!$D$2),"&gt;="&amp;BE$6,INDIRECT($F$1&amp;dbP!$D$2&amp;":"&amp;dbP!$D$2),"&lt;="&amp;BE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</row>
    <row r="262" spans="1:57" x14ac:dyDescent="0.3">
      <c r="B262" s="1">
        <f>MAX(B$120:B261)+1</f>
        <v>145</v>
      </c>
      <c r="D262" s="1" t="str">
        <f ca="1">INDIRECT($B$1&amp;Items!T$2&amp;$B262)</f>
        <v>CF(-)</v>
      </c>
      <c r="F262" s="1" t="str">
        <f ca="1">INDIRECT($B$1&amp;Items!P$2&amp;$B262)</f>
        <v>AA</v>
      </c>
      <c r="H262" s="13" t="str">
        <f ca="1">INDIRECT($B$1&amp;Items!M$2&amp;$B262)</f>
        <v>Оплата операционных расходов</v>
      </c>
      <c r="I262" s="13" t="str">
        <f ca="1">IF(INDIRECT($B$1&amp;Items!N$2&amp;$B262)="",H262,INDIRECT($B$1&amp;Items!N$2&amp;$B262))</f>
        <v>Оплата операционных расходов - блок-5</v>
      </c>
      <c r="J262" s="1" t="str">
        <f ca="1">IF(INDIRECT($B$1&amp;Items!O$2&amp;$B262)="",IF(H262&lt;&gt;I262,"  "&amp;I262,I262),"    "&amp;INDIRECT($B$1&amp;Items!O$2&amp;$B262))</f>
        <v xml:space="preserve">    Операционные расходы - 5-10</v>
      </c>
      <c r="S262" s="1">
        <f ca="1">SUM($U262:INDIRECT(ADDRESS(ROW(),SUMIFS($1:$1,$5:$5,MAX($5:$5)))))</f>
        <v>32840.262000000002</v>
      </c>
      <c r="V262" s="1">
        <f ca="1">SUMIFS(INDIRECT($F$1&amp;$F262&amp;":"&amp;$F262),INDIRECT($F$1&amp;dbP!$D$2&amp;":"&amp;dbP!$D$2),"&gt;="&amp;V$6,INDIRECT($F$1&amp;dbP!$D$2&amp;":"&amp;dbP!$D$2),"&lt;="&amp;V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W262" s="1">
        <f ca="1">SUMIFS(INDIRECT($F$1&amp;$F262&amp;":"&amp;$F262),INDIRECT($F$1&amp;dbP!$D$2&amp;":"&amp;dbP!$D$2),"&gt;="&amp;W$6,INDIRECT($F$1&amp;dbP!$D$2&amp;":"&amp;dbP!$D$2),"&lt;="&amp;W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X262" s="1">
        <f ca="1">SUMIFS(INDIRECT($F$1&amp;$F262&amp;":"&amp;$F262),INDIRECT($F$1&amp;dbP!$D$2&amp;":"&amp;dbP!$D$2),"&gt;="&amp;X$6,INDIRECT($F$1&amp;dbP!$D$2&amp;":"&amp;dbP!$D$2),"&lt;="&amp;X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32840.262000000002</v>
      </c>
      <c r="Y262" s="1">
        <f ca="1">SUMIFS(INDIRECT($F$1&amp;$F262&amp;":"&amp;$F262),INDIRECT($F$1&amp;dbP!$D$2&amp;":"&amp;dbP!$D$2),"&gt;="&amp;Y$6,INDIRECT($F$1&amp;dbP!$D$2&amp;":"&amp;dbP!$D$2),"&lt;="&amp;Y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Z262" s="1">
        <f ca="1">SUMIFS(INDIRECT($F$1&amp;$F262&amp;":"&amp;$F262),INDIRECT($F$1&amp;dbP!$D$2&amp;":"&amp;dbP!$D$2),"&gt;="&amp;Z$6,INDIRECT($F$1&amp;dbP!$D$2&amp;":"&amp;dbP!$D$2),"&lt;="&amp;Z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A262" s="1">
        <f ca="1">SUMIFS(INDIRECT($F$1&amp;$F262&amp;":"&amp;$F262),INDIRECT($F$1&amp;dbP!$D$2&amp;":"&amp;dbP!$D$2),"&gt;="&amp;AA$6,INDIRECT($F$1&amp;dbP!$D$2&amp;":"&amp;dbP!$D$2),"&lt;="&amp;AA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B262" s="1">
        <f ca="1">SUMIFS(INDIRECT($F$1&amp;$F262&amp;":"&amp;$F262),INDIRECT($F$1&amp;dbP!$D$2&amp;":"&amp;dbP!$D$2),"&gt;="&amp;AB$6,INDIRECT($F$1&amp;dbP!$D$2&amp;":"&amp;dbP!$D$2),"&lt;="&amp;AB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C262" s="1">
        <f ca="1">SUMIFS(INDIRECT($F$1&amp;$F262&amp;":"&amp;$F262),INDIRECT($F$1&amp;dbP!$D$2&amp;":"&amp;dbP!$D$2),"&gt;="&amp;AC$6,INDIRECT($F$1&amp;dbP!$D$2&amp;":"&amp;dbP!$D$2),"&lt;="&amp;AC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D262" s="1">
        <f ca="1">SUMIFS(INDIRECT($F$1&amp;$F262&amp;":"&amp;$F262),INDIRECT($F$1&amp;dbP!$D$2&amp;":"&amp;dbP!$D$2),"&gt;="&amp;AD$6,INDIRECT($F$1&amp;dbP!$D$2&amp;":"&amp;dbP!$D$2),"&lt;="&amp;AD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E262" s="1">
        <f ca="1">SUMIFS(INDIRECT($F$1&amp;$F262&amp;":"&amp;$F262),INDIRECT($F$1&amp;dbP!$D$2&amp;":"&amp;dbP!$D$2),"&gt;="&amp;AE$6,INDIRECT($F$1&amp;dbP!$D$2&amp;":"&amp;dbP!$D$2),"&lt;="&amp;AE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F262" s="1">
        <f ca="1">SUMIFS(INDIRECT($F$1&amp;$F262&amp;":"&amp;$F262),INDIRECT($F$1&amp;dbP!$D$2&amp;":"&amp;dbP!$D$2),"&gt;="&amp;AF$6,INDIRECT($F$1&amp;dbP!$D$2&amp;":"&amp;dbP!$D$2),"&lt;="&amp;AF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G262" s="1">
        <f ca="1">SUMIFS(INDIRECT($F$1&amp;$F262&amp;":"&amp;$F262),INDIRECT($F$1&amp;dbP!$D$2&amp;":"&amp;dbP!$D$2),"&gt;="&amp;AG$6,INDIRECT($F$1&amp;dbP!$D$2&amp;":"&amp;dbP!$D$2),"&lt;="&amp;AG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H262" s="1">
        <f ca="1">SUMIFS(INDIRECT($F$1&amp;$F262&amp;":"&amp;$F262),INDIRECT($F$1&amp;dbP!$D$2&amp;":"&amp;dbP!$D$2),"&gt;="&amp;AH$6,INDIRECT($F$1&amp;dbP!$D$2&amp;":"&amp;dbP!$D$2),"&lt;="&amp;AH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I262" s="1">
        <f ca="1">SUMIFS(INDIRECT($F$1&amp;$F262&amp;":"&amp;$F262),INDIRECT($F$1&amp;dbP!$D$2&amp;":"&amp;dbP!$D$2),"&gt;="&amp;AI$6,INDIRECT($F$1&amp;dbP!$D$2&amp;":"&amp;dbP!$D$2),"&lt;="&amp;AI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J262" s="1">
        <f ca="1">SUMIFS(INDIRECT($F$1&amp;$F262&amp;":"&amp;$F262),INDIRECT($F$1&amp;dbP!$D$2&amp;":"&amp;dbP!$D$2),"&gt;="&amp;AJ$6,INDIRECT($F$1&amp;dbP!$D$2&amp;":"&amp;dbP!$D$2),"&lt;="&amp;AJ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K262" s="1">
        <f ca="1">SUMIFS(INDIRECT($F$1&amp;$F262&amp;":"&amp;$F262),INDIRECT($F$1&amp;dbP!$D$2&amp;":"&amp;dbP!$D$2),"&gt;="&amp;AK$6,INDIRECT($F$1&amp;dbP!$D$2&amp;":"&amp;dbP!$D$2),"&lt;="&amp;AK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L262" s="1">
        <f ca="1">SUMIFS(INDIRECT($F$1&amp;$F262&amp;":"&amp;$F262),INDIRECT($F$1&amp;dbP!$D$2&amp;":"&amp;dbP!$D$2),"&gt;="&amp;AL$6,INDIRECT($F$1&amp;dbP!$D$2&amp;":"&amp;dbP!$D$2),"&lt;="&amp;AL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M262" s="1">
        <f ca="1">SUMIFS(INDIRECT($F$1&amp;$F262&amp;":"&amp;$F262),INDIRECT($F$1&amp;dbP!$D$2&amp;":"&amp;dbP!$D$2),"&gt;="&amp;AM$6,INDIRECT($F$1&amp;dbP!$D$2&amp;":"&amp;dbP!$D$2),"&lt;="&amp;AM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N262" s="1">
        <f ca="1">SUMIFS(INDIRECT($F$1&amp;$F262&amp;":"&amp;$F262),INDIRECT($F$1&amp;dbP!$D$2&amp;":"&amp;dbP!$D$2),"&gt;="&amp;AN$6,INDIRECT($F$1&amp;dbP!$D$2&amp;":"&amp;dbP!$D$2),"&lt;="&amp;AN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O262" s="1">
        <f ca="1">SUMIFS(INDIRECT($F$1&amp;$F262&amp;":"&amp;$F262),INDIRECT($F$1&amp;dbP!$D$2&amp;":"&amp;dbP!$D$2),"&gt;="&amp;AO$6,INDIRECT($F$1&amp;dbP!$D$2&amp;":"&amp;dbP!$D$2),"&lt;="&amp;AO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P262" s="1">
        <f ca="1">SUMIFS(INDIRECT($F$1&amp;$F262&amp;":"&amp;$F262),INDIRECT($F$1&amp;dbP!$D$2&amp;":"&amp;dbP!$D$2),"&gt;="&amp;AP$6,INDIRECT($F$1&amp;dbP!$D$2&amp;":"&amp;dbP!$D$2),"&lt;="&amp;AP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Q262" s="1">
        <f ca="1">SUMIFS(INDIRECT($F$1&amp;$F262&amp;":"&amp;$F262),INDIRECT($F$1&amp;dbP!$D$2&amp;":"&amp;dbP!$D$2),"&gt;="&amp;AQ$6,INDIRECT($F$1&amp;dbP!$D$2&amp;":"&amp;dbP!$D$2),"&lt;="&amp;AQ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R262" s="1">
        <f ca="1">SUMIFS(INDIRECT($F$1&amp;$F262&amp;":"&amp;$F262),INDIRECT($F$1&amp;dbP!$D$2&amp;":"&amp;dbP!$D$2),"&gt;="&amp;AR$6,INDIRECT($F$1&amp;dbP!$D$2&amp;":"&amp;dbP!$D$2),"&lt;="&amp;AR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S262" s="1">
        <f ca="1">SUMIFS(INDIRECT($F$1&amp;$F262&amp;":"&amp;$F262),INDIRECT($F$1&amp;dbP!$D$2&amp;":"&amp;dbP!$D$2),"&gt;="&amp;AS$6,INDIRECT($F$1&amp;dbP!$D$2&amp;":"&amp;dbP!$D$2),"&lt;="&amp;AS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T262" s="1">
        <f ca="1">SUMIFS(INDIRECT($F$1&amp;$F262&amp;":"&amp;$F262),INDIRECT($F$1&amp;dbP!$D$2&amp;":"&amp;dbP!$D$2),"&gt;="&amp;AT$6,INDIRECT($F$1&amp;dbP!$D$2&amp;":"&amp;dbP!$D$2),"&lt;="&amp;AT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U262" s="1">
        <f ca="1">SUMIFS(INDIRECT($F$1&amp;$F262&amp;":"&amp;$F262),INDIRECT($F$1&amp;dbP!$D$2&amp;":"&amp;dbP!$D$2),"&gt;="&amp;AU$6,INDIRECT($F$1&amp;dbP!$D$2&amp;":"&amp;dbP!$D$2),"&lt;="&amp;AU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V262" s="1">
        <f ca="1">SUMIFS(INDIRECT($F$1&amp;$F262&amp;":"&amp;$F262),INDIRECT($F$1&amp;dbP!$D$2&amp;":"&amp;dbP!$D$2),"&gt;="&amp;AV$6,INDIRECT($F$1&amp;dbP!$D$2&amp;":"&amp;dbP!$D$2),"&lt;="&amp;AV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W262" s="1">
        <f ca="1">SUMIFS(INDIRECT($F$1&amp;$F262&amp;":"&amp;$F262),INDIRECT($F$1&amp;dbP!$D$2&amp;":"&amp;dbP!$D$2),"&gt;="&amp;AW$6,INDIRECT($F$1&amp;dbP!$D$2&amp;":"&amp;dbP!$D$2),"&lt;="&amp;AW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X262" s="1">
        <f ca="1">SUMIFS(INDIRECT($F$1&amp;$F262&amp;":"&amp;$F262),INDIRECT($F$1&amp;dbP!$D$2&amp;":"&amp;dbP!$D$2),"&gt;="&amp;AX$6,INDIRECT($F$1&amp;dbP!$D$2&amp;":"&amp;dbP!$D$2),"&lt;="&amp;AX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Y262" s="1">
        <f ca="1">SUMIFS(INDIRECT($F$1&amp;$F262&amp;":"&amp;$F262),INDIRECT($F$1&amp;dbP!$D$2&amp;":"&amp;dbP!$D$2),"&gt;="&amp;AY$6,INDIRECT($F$1&amp;dbP!$D$2&amp;":"&amp;dbP!$D$2),"&lt;="&amp;AY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Z262" s="1">
        <f ca="1">SUMIFS(INDIRECT($F$1&amp;$F262&amp;":"&amp;$F262),INDIRECT($F$1&amp;dbP!$D$2&amp;":"&amp;dbP!$D$2),"&gt;="&amp;AZ$6,INDIRECT($F$1&amp;dbP!$D$2&amp;":"&amp;dbP!$D$2),"&lt;="&amp;AZ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BA262" s="1">
        <f ca="1">SUMIFS(INDIRECT($F$1&amp;$F262&amp;":"&amp;$F262),INDIRECT($F$1&amp;dbP!$D$2&amp;":"&amp;dbP!$D$2),"&gt;="&amp;BA$6,INDIRECT($F$1&amp;dbP!$D$2&amp;":"&amp;dbP!$D$2),"&lt;="&amp;BA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BB262" s="1">
        <f ca="1">SUMIFS(INDIRECT($F$1&amp;$F262&amp;":"&amp;$F262),INDIRECT($F$1&amp;dbP!$D$2&amp;":"&amp;dbP!$D$2),"&gt;="&amp;BB$6,INDIRECT($F$1&amp;dbP!$D$2&amp;":"&amp;dbP!$D$2),"&lt;="&amp;BB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BC262" s="1">
        <f ca="1">SUMIFS(INDIRECT($F$1&amp;$F262&amp;":"&amp;$F262),INDIRECT($F$1&amp;dbP!$D$2&amp;":"&amp;dbP!$D$2),"&gt;="&amp;BC$6,INDIRECT($F$1&amp;dbP!$D$2&amp;":"&amp;dbP!$D$2),"&lt;="&amp;BC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BD262" s="1">
        <f ca="1">SUMIFS(INDIRECT($F$1&amp;$F262&amp;":"&amp;$F262),INDIRECT($F$1&amp;dbP!$D$2&amp;":"&amp;dbP!$D$2),"&gt;="&amp;BD$6,INDIRECT($F$1&amp;dbP!$D$2&amp;":"&amp;dbP!$D$2),"&lt;="&amp;BD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BE262" s="1">
        <f ca="1">SUMIFS(INDIRECT($F$1&amp;$F262&amp;":"&amp;$F262),INDIRECT($F$1&amp;dbP!$D$2&amp;":"&amp;dbP!$D$2),"&gt;="&amp;BE$6,INDIRECT($F$1&amp;dbP!$D$2&amp;":"&amp;dbP!$D$2),"&lt;="&amp;BE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</row>
    <row r="263" spans="1:57" ht="4.95" customHeight="1" x14ac:dyDescent="0.3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  <c r="AJ263" s="27"/>
      <c r="AK263" s="27"/>
      <c r="AL263" s="27"/>
      <c r="AM263" s="27"/>
      <c r="AN263" s="27"/>
      <c r="AO263" s="27"/>
      <c r="AP263" s="27"/>
      <c r="AQ263" s="27"/>
      <c r="AR263" s="27"/>
      <c r="AS263" s="27"/>
      <c r="AT263" s="27"/>
      <c r="AU263" s="27"/>
      <c r="AV263" s="27"/>
      <c r="AW263" s="27"/>
      <c r="AX263" s="27"/>
      <c r="AY263" s="27"/>
      <c r="AZ263" s="27"/>
      <c r="BA263" s="27"/>
      <c r="BB263" s="27"/>
      <c r="BC263" s="27"/>
      <c r="BD263" s="27"/>
      <c r="BE263" s="27"/>
    </row>
    <row r="264" spans="1:57" x14ac:dyDescent="0.3">
      <c r="B264" s="1">
        <f>MAX(B$120:B263)+1</f>
        <v>146</v>
      </c>
      <c r="D264" s="1" t="str">
        <f ca="1">INDIRECT($B$1&amp;Items!T$2&amp;$B264)</f>
        <v>CF</v>
      </c>
      <c r="F264" s="1">
        <f ca="1">INDIRECT($B$1&amp;Items!P$2&amp;$B264)</f>
        <v>0</v>
      </c>
      <c r="H264" s="13" t="str">
        <f ca="1">INDIRECT($B$1&amp;Items!M$2&amp;$B264)</f>
        <v>Операционный денежный поток</v>
      </c>
      <c r="I264" s="13" t="str">
        <f ca="1">IF(INDIRECT($B$1&amp;Items!N$2&amp;$B264)="",H264,INDIRECT($B$1&amp;Items!N$2&amp;$B264))</f>
        <v>Операционный денежный поток</v>
      </c>
      <c r="J264" s="1" t="str">
        <f ca="1">IF(INDIRECT($B$1&amp;Items!O$2&amp;$B264)="",IF(H264&lt;&gt;I264,"  "&amp;I264,I264),"    "&amp;INDIRECT($B$1&amp;Items!O$2&amp;$B264))</f>
        <v>Операционный денежный поток</v>
      </c>
      <c r="S264" s="1">
        <f ca="1">SUM($U264:INDIRECT(ADDRESS(ROW(),SUMIFS($1:$1,$5:$5,MAX($5:$5)))))</f>
        <v>-7025044.3114190158</v>
      </c>
      <c r="V264" s="1">
        <f ca="1">SUMIFS(V$122:V263,$D$122:$D263,Items!$T$11)-SUMIFS(V$122:V263,$D$122:$D263,Items!$T$19)</f>
        <v>-3927807.5034059999</v>
      </c>
      <c r="W264" s="1">
        <f ca="1">SUMIFS(W$122:W263,$D$122:$D263,Items!$T$11)-SUMIFS(W$122:W263,$D$122:$D263,Items!$T$19)</f>
        <v>-869565.23317502101</v>
      </c>
      <c r="X264" s="1">
        <f ca="1">SUMIFS(X$122:X263,$D$122:$D263,Items!$T$11)-SUMIFS(X$122:X263,$D$122:$D263,Items!$T$19)</f>
        <v>174567.3273302638</v>
      </c>
      <c r="Y264" s="1">
        <f ca="1">SUMIFS(Y$122:Y263,$D$122:$D263,Items!$T$11)-SUMIFS(Y$122:Y263,$D$122:$D263,Items!$T$19)</f>
        <v>-5018947.0277609099</v>
      </c>
      <c r="Z264" s="1">
        <f ca="1">SUMIFS(Z$122:Z263,$D$122:$D263,Items!$T$11)-SUMIFS(Z$122:Z263,$D$122:$D263,Items!$T$19)</f>
        <v>5521804.5046356507</v>
      </c>
      <c r="AA264" s="1">
        <f ca="1">SUMIFS(AA$122:AA263,$D$122:$D263,Items!$T$11)-SUMIFS(AA$122:AA263,$D$122:$D263,Items!$T$19)</f>
        <v>-696574.03794000007</v>
      </c>
      <c r="AB264" s="1">
        <f ca="1">SUMIFS(AB$122:AB263,$D$122:$D263,Items!$T$11)-SUMIFS(AB$122:AB263,$D$122:$D263,Items!$T$19)</f>
        <v>-1337983.408203</v>
      </c>
      <c r="AC264" s="1">
        <f ca="1">SUMIFS(AC$122:AC263,$D$122:$D263,Items!$T$11)-SUMIFS(AC$122:AC263,$D$122:$D263,Items!$T$19)</f>
        <v>-870538.9328999999</v>
      </c>
      <c r="AD264" s="1">
        <f ca="1">SUMIFS(AD$122:AD263,$D$122:$D263,Items!$T$11)-SUMIFS(AD$122:AD263,$D$122:$D263,Items!$T$19)</f>
        <v>0</v>
      </c>
      <c r="AE264" s="1">
        <f ca="1">SUMIFS(AE$122:AE263,$D$122:$D263,Items!$T$11)-SUMIFS(AE$122:AE263,$D$122:$D263,Items!$T$19)</f>
        <v>0</v>
      </c>
      <c r="AF264" s="1">
        <f ca="1">SUMIFS(AF$122:AF263,$D$122:$D263,Items!$T$11)-SUMIFS(AF$122:AF263,$D$122:$D263,Items!$T$19)</f>
        <v>0</v>
      </c>
      <c r="AG264" s="1">
        <f ca="1">SUMIFS(AG$122:AG263,$D$122:$D263,Items!$T$11)-SUMIFS(AG$122:AG263,$D$122:$D263,Items!$T$19)</f>
        <v>0</v>
      </c>
      <c r="AH264" s="1">
        <f ca="1">SUMIFS(AH$122:AH263,$D$122:$D263,Items!$T$11)-SUMIFS(AH$122:AH263,$D$122:$D263,Items!$T$19)</f>
        <v>0</v>
      </c>
      <c r="AI264" s="1">
        <f ca="1">SUMIFS(AI$122:AI263,$D$122:$D263,Items!$T$11)-SUMIFS(AI$122:AI263,$D$122:$D263,Items!$T$19)</f>
        <v>0</v>
      </c>
      <c r="AJ264" s="1">
        <f ca="1">SUMIFS(AJ$122:AJ263,$D$122:$D263,Items!$T$11)-SUMIFS(AJ$122:AJ263,$D$122:$D263,Items!$T$19)</f>
        <v>0</v>
      </c>
      <c r="AK264" s="1">
        <f ca="1">SUMIFS(AK$122:AK263,$D$122:$D263,Items!$T$11)-SUMIFS(AK$122:AK263,$D$122:$D263,Items!$T$19)</f>
        <v>0</v>
      </c>
      <c r="AL264" s="1">
        <f ca="1">SUMIFS(AL$122:AL263,$D$122:$D263,Items!$T$11)-SUMIFS(AL$122:AL263,$D$122:$D263,Items!$T$19)</f>
        <v>0</v>
      </c>
      <c r="AM264" s="1">
        <f ca="1">SUMIFS(AM$122:AM263,$D$122:$D263,Items!$T$11)-SUMIFS(AM$122:AM263,$D$122:$D263,Items!$T$19)</f>
        <v>0</v>
      </c>
      <c r="AN264" s="1">
        <f ca="1">SUMIFS(AN$122:AN263,$D$122:$D263,Items!$T$11)-SUMIFS(AN$122:AN263,$D$122:$D263,Items!$T$19)</f>
        <v>0</v>
      </c>
      <c r="AO264" s="1">
        <f ca="1">SUMIFS(AO$122:AO263,$D$122:$D263,Items!$T$11)-SUMIFS(AO$122:AO263,$D$122:$D263,Items!$T$19)</f>
        <v>0</v>
      </c>
      <c r="AP264" s="1">
        <f ca="1">SUMIFS(AP$122:AP263,$D$122:$D263,Items!$T$11)-SUMIFS(AP$122:AP263,$D$122:$D263,Items!$T$19)</f>
        <v>0</v>
      </c>
      <c r="AQ264" s="1">
        <f ca="1">SUMIFS(AQ$122:AQ263,$D$122:$D263,Items!$T$11)-SUMIFS(AQ$122:AQ263,$D$122:$D263,Items!$T$19)</f>
        <v>0</v>
      </c>
      <c r="AR264" s="1">
        <f ca="1">SUMIFS(AR$122:AR263,$D$122:$D263,Items!$T$11)-SUMIFS(AR$122:AR263,$D$122:$D263,Items!$T$19)</f>
        <v>0</v>
      </c>
      <c r="AS264" s="1">
        <f ca="1">SUMIFS(AS$122:AS263,$D$122:$D263,Items!$T$11)-SUMIFS(AS$122:AS263,$D$122:$D263,Items!$T$19)</f>
        <v>0</v>
      </c>
      <c r="AT264" s="1">
        <f ca="1">SUMIFS(AT$122:AT263,$D$122:$D263,Items!$T$11)-SUMIFS(AT$122:AT263,$D$122:$D263,Items!$T$19)</f>
        <v>0</v>
      </c>
      <c r="AU264" s="1">
        <f ca="1">SUMIFS(AU$122:AU263,$D$122:$D263,Items!$T$11)-SUMIFS(AU$122:AU263,$D$122:$D263,Items!$T$19)</f>
        <v>0</v>
      </c>
      <c r="AV264" s="1">
        <f ca="1">SUMIFS(AV$122:AV263,$D$122:$D263,Items!$T$11)-SUMIFS(AV$122:AV263,$D$122:$D263,Items!$T$19)</f>
        <v>0</v>
      </c>
      <c r="AW264" s="1">
        <f ca="1">SUMIFS(AW$122:AW263,$D$122:$D263,Items!$T$11)-SUMIFS(AW$122:AW263,$D$122:$D263,Items!$T$19)</f>
        <v>0</v>
      </c>
      <c r="AX264" s="1">
        <f ca="1">SUMIFS(AX$122:AX263,$D$122:$D263,Items!$T$11)-SUMIFS(AX$122:AX263,$D$122:$D263,Items!$T$19)</f>
        <v>0</v>
      </c>
      <c r="AY264" s="1">
        <f ca="1">SUMIFS(AY$122:AY263,$D$122:$D263,Items!$T$11)-SUMIFS(AY$122:AY263,$D$122:$D263,Items!$T$19)</f>
        <v>0</v>
      </c>
      <c r="AZ264" s="1">
        <f ca="1">SUMIFS(AZ$122:AZ263,$D$122:$D263,Items!$T$11)-SUMIFS(AZ$122:AZ263,$D$122:$D263,Items!$T$19)</f>
        <v>0</v>
      </c>
      <c r="BA264" s="1">
        <f ca="1">SUMIFS(BA$122:BA263,$D$122:$D263,Items!$T$11)-SUMIFS(BA$122:BA263,$D$122:$D263,Items!$T$19)</f>
        <v>0</v>
      </c>
      <c r="BB264" s="1">
        <f ca="1">SUMIFS(BB$122:BB263,$D$122:$D263,Items!$T$11)-SUMIFS(BB$122:BB263,$D$122:$D263,Items!$T$19)</f>
        <v>0</v>
      </c>
      <c r="BC264" s="1">
        <f ca="1">SUMIFS(BC$122:BC263,$D$122:$D263,Items!$T$11)-SUMIFS(BC$122:BC263,$D$122:$D263,Items!$T$19)</f>
        <v>0</v>
      </c>
      <c r="BD264" s="1">
        <f ca="1">SUMIFS(BD$122:BD263,$D$122:$D263,Items!$T$11)-SUMIFS(BD$122:BD263,$D$122:$D263,Items!$T$19)</f>
        <v>0</v>
      </c>
      <c r="BE264" s="1">
        <f ca="1">SUMIFS(BE$122:BE263,$D$122:$D263,Items!$T$11)-SUMIFS(BE$122:BE263,$D$122:$D263,Items!$T$19)</f>
        <v>0</v>
      </c>
    </row>
    <row r="265" spans="1:57" ht="4.95" customHeight="1" x14ac:dyDescent="0.3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  <c r="AS265" s="14"/>
      <c r="AT265" s="14"/>
      <c r="AU265" s="14"/>
      <c r="AV265" s="14"/>
      <c r="AW265" s="14"/>
      <c r="AX265" s="14"/>
      <c r="AY265" s="14"/>
      <c r="AZ265" s="14"/>
      <c r="BA265" s="14"/>
      <c r="BB265" s="14"/>
      <c r="BC265" s="14"/>
      <c r="BD265" s="14"/>
      <c r="BE265" s="14"/>
    </row>
    <row r="267" spans="1:57" x14ac:dyDescent="0.3">
      <c r="H267" s="1" t="s">
        <v>155</v>
      </c>
    </row>
    <row r="269" spans="1:57" x14ac:dyDescent="0.3">
      <c r="B269" s="1">
        <f>ROW(Items!A9)</f>
        <v>9</v>
      </c>
      <c r="D269" s="1">
        <f ca="1">INDIRECT($B$1&amp;Items!AB$2&amp;$B269)</f>
        <v>0</v>
      </c>
      <c r="F269" s="1" t="str">
        <f ca="1">INDIRECT($B$1&amp;Items!X$2&amp;$B269)</f>
        <v>AA</v>
      </c>
      <c r="H269" s="13" t="str">
        <f ca="1">INDIRECT($B$1&amp;Items!U$2&amp;$B269)</f>
        <v>Выручка</v>
      </c>
      <c r="I269" s="13" t="str">
        <f ca="1">IF(INDIRECT($B$1&amp;Items!V$2&amp;$B269)="",H269,INDIRECT($B$1&amp;Items!V$2&amp;$B269))</f>
        <v>Выручка</v>
      </c>
      <c r="J269" s="1" t="str">
        <f ca="1">IF(INDIRECT($B$1&amp;Items!W$2&amp;$B269)="",IF(H269&lt;&gt;I269,"  "&amp;I269,I269),"    "&amp;INDIRECT($B$1&amp;Items!W$2&amp;$B269))</f>
        <v>Выручка</v>
      </c>
      <c r="S269" s="1">
        <f ca="1">SUM($U269:INDIRECT(ADDRESS(ROW(),SUMIFS($1:$1,$5:$5,MAX($5:$5)))))</f>
        <v>0</v>
      </c>
      <c r="V269" s="1">
        <f ca="1">SUMIFS(INDIRECT($F$1&amp;$F269&amp;":"&amp;$F269),INDIRECT($F$1&amp;dbP!$D$2&amp;":"&amp;dbP!$D$2),"&gt;="&amp;V$6,INDIRECT($F$1&amp;dbP!$D$2&amp;":"&amp;dbP!$D$2),"&lt;="&amp;V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W269" s="1">
        <f ca="1">SUMIFS(INDIRECT($F$1&amp;$F269&amp;":"&amp;$F269),INDIRECT($F$1&amp;dbP!$D$2&amp;":"&amp;dbP!$D$2),"&gt;="&amp;W$6,INDIRECT($F$1&amp;dbP!$D$2&amp;":"&amp;dbP!$D$2),"&lt;="&amp;W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X269" s="1">
        <f ca="1">SUMIFS(INDIRECT($F$1&amp;$F269&amp;":"&amp;$F269),INDIRECT($F$1&amp;dbP!$D$2&amp;":"&amp;dbP!$D$2),"&gt;="&amp;X$6,INDIRECT($F$1&amp;dbP!$D$2&amp;":"&amp;dbP!$D$2),"&lt;="&amp;X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Y269" s="1">
        <f ca="1">SUMIFS(INDIRECT($F$1&amp;$F269&amp;":"&amp;$F269),INDIRECT($F$1&amp;dbP!$D$2&amp;":"&amp;dbP!$D$2),"&gt;="&amp;Y$6,INDIRECT($F$1&amp;dbP!$D$2&amp;":"&amp;dbP!$D$2),"&lt;="&amp;Y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Z269" s="1">
        <f ca="1">SUMIFS(INDIRECT($F$1&amp;$F269&amp;":"&amp;$F269),INDIRECT($F$1&amp;dbP!$D$2&amp;":"&amp;dbP!$D$2),"&gt;="&amp;Z$6,INDIRECT($F$1&amp;dbP!$D$2&amp;":"&amp;dbP!$D$2),"&lt;="&amp;Z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A269" s="1">
        <f ca="1">SUMIFS(INDIRECT($F$1&amp;$F269&amp;":"&amp;$F269),INDIRECT($F$1&amp;dbP!$D$2&amp;":"&amp;dbP!$D$2),"&gt;="&amp;AA$6,INDIRECT($F$1&amp;dbP!$D$2&amp;":"&amp;dbP!$D$2),"&lt;="&amp;AA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B269" s="1">
        <f ca="1">SUMIFS(INDIRECT($F$1&amp;$F269&amp;":"&amp;$F269),INDIRECT($F$1&amp;dbP!$D$2&amp;":"&amp;dbP!$D$2),"&gt;="&amp;AB$6,INDIRECT($F$1&amp;dbP!$D$2&amp;":"&amp;dbP!$D$2),"&lt;="&amp;AB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C269" s="1">
        <f ca="1">SUMIFS(INDIRECT($F$1&amp;$F269&amp;":"&amp;$F269),INDIRECT($F$1&amp;dbP!$D$2&amp;":"&amp;dbP!$D$2),"&gt;="&amp;AC$6,INDIRECT($F$1&amp;dbP!$D$2&amp;":"&amp;dbP!$D$2),"&lt;="&amp;AC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D269" s="1">
        <f ca="1">SUMIFS(INDIRECT($F$1&amp;$F269&amp;":"&amp;$F269),INDIRECT($F$1&amp;dbP!$D$2&amp;":"&amp;dbP!$D$2),"&gt;="&amp;AD$6,INDIRECT($F$1&amp;dbP!$D$2&amp;":"&amp;dbP!$D$2),"&lt;="&amp;AD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E269" s="1">
        <f ca="1">SUMIFS(INDIRECT($F$1&amp;$F269&amp;":"&amp;$F269),INDIRECT($F$1&amp;dbP!$D$2&amp;":"&amp;dbP!$D$2),"&gt;="&amp;AE$6,INDIRECT($F$1&amp;dbP!$D$2&amp;":"&amp;dbP!$D$2),"&lt;="&amp;AE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F269" s="1">
        <f ca="1">SUMIFS(INDIRECT($F$1&amp;$F269&amp;":"&amp;$F269),INDIRECT($F$1&amp;dbP!$D$2&amp;":"&amp;dbP!$D$2),"&gt;="&amp;AF$6,INDIRECT($F$1&amp;dbP!$D$2&amp;":"&amp;dbP!$D$2),"&lt;="&amp;AF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G269" s="1">
        <f ca="1">SUMIFS(INDIRECT($F$1&amp;$F269&amp;":"&amp;$F269),INDIRECT($F$1&amp;dbP!$D$2&amp;":"&amp;dbP!$D$2),"&gt;="&amp;AG$6,INDIRECT($F$1&amp;dbP!$D$2&amp;":"&amp;dbP!$D$2),"&lt;="&amp;AG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H269" s="1">
        <f ca="1">SUMIFS(INDIRECT($F$1&amp;$F269&amp;":"&amp;$F269),INDIRECT($F$1&amp;dbP!$D$2&amp;":"&amp;dbP!$D$2),"&gt;="&amp;AH$6,INDIRECT($F$1&amp;dbP!$D$2&amp;":"&amp;dbP!$D$2),"&lt;="&amp;AH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I269" s="1">
        <f ca="1">SUMIFS(INDIRECT($F$1&amp;$F269&amp;":"&amp;$F269),INDIRECT($F$1&amp;dbP!$D$2&amp;":"&amp;dbP!$D$2),"&gt;="&amp;AI$6,INDIRECT($F$1&amp;dbP!$D$2&amp;":"&amp;dbP!$D$2),"&lt;="&amp;AI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J269" s="1">
        <f ca="1">SUMIFS(INDIRECT($F$1&amp;$F269&amp;":"&amp;$F269),INDIRECT($F$1&amp;dbP!$D$2&amp;":"&amp;dbP!$D$2),"&gt;="&amp;AJ$6,INDIRECT($F$1&amp;dbP!$D$2&amp;":"&amp;dbP!$D$2),"&lt;="&amp;AJ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K269" s="1">
        <f ca="1">SUMIFS(INDIRECT($F$1&amp;$F269&amp;":"&amp;$F269),INDIRECT($F$1&amp;dbP!$D$2&amp;":"&amp;dbP!$D$2),"&gt;="&amp;AK$6,INDIRECT($F$1&amp;dbP!$D$2&amp;":"&amp;dbP!$D$2),"&lt;="&amp;AK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L269" s="1">
        <f ca="1">SUMIFS(INDIRECT($F$1&amp;$F269&amp;":"&amp;$F269),INDIRECT($F$1&amp;dbP!$D$2&amp;":"&amp;dbP!$D$2),"&gt;="&amp;AL$6,INDIRECT($F$1&amp;dbP!$D$2&amp;":"&amp;dbP!$D$2),"&lt;="&amp;AL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M269" s="1">
        <f ca="1">SUMIFS(INDIRECT($F$1&amp;$F269&amp;":"&amp;$F269),INDIRECT($F$1&amp;dbP!$D$2&amp;":"&amp;dbP!$D$2),"&gt;="&amp;AM$6,INDIRECT($F$1&amp;dbP!$D$2&amp;":"&amp;dbP!$D$2),"&lt;="&amp;AM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N269" s="1">
        <f ca="1">SUMIFS(INDIRECT($F$1&amp;$F269&amp;":"&amp;$F269),INDIRECT($F$1&amp;dbP!$D$2&amp;":"&amp;dbP!$D$2),"&gt;="&amp;AN$6,INDIRECT($F$1&amp;dbP!$D$2&amp;":"&amp;dbP!$D$2),"&lt;="&amp;AN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O269" s="1">
        <f ca="1">SUMIFS(INDIRECT($F$1&amp;$F269&amp;":"&amp;$F269),INDIRECT($F$1&amp;dbP!$D$2&amp;":"&amp;dbP!$D$2),"&gt;="&amp;AO$6,INDIRECT($F$1&amp;dbP!$D$2&amp;":"&amp;dbP!$D$2),"&lt;="&amp;AO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P269" s="1">
        <f ca="1">SUMIFS(INDIRECT($F$1&amp;$F269&amp;":"&amp;$F269),INDIRECT($F$1&amp;dbP!$D$2&amp;":"&amp;dbP!$D$2),"&gt;="&amp;AP$6,INDIRECT($F$1&amp;dbP!$D$2&amp;":"&amp;dbP!$D$2),"&lt;="&amp;AP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Q269" s="1">
        <f ca="1">SUMIFS(INDIRECT($F$1&amp;$F269&amp;":"&amp;$F269),INDIRECT($F$1&amp;dbP!$D$2&amp;":"&amp;dbP!$D$2),"&gt;="&amp;AQ$6,INDIRECT($F$1&amp;dbP!$D$2&amp;":"&amp;dbP!$D$2),"&lt;="&amp;AQ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R269" s="1">
        <f ca="1">SUMIFS(INDIRECT($F$1&amp;$F269&amp;":"&amp;$F269),INDIRECT($F$1&amp;dbP!$D$2&amp;":"&amp;dbP!$D$2),"&gt;="&amp;AR$6,INDIRECT($F$1&amp;dbP!$D$2&amp;":"&amp;dbP!$D$2),"&lt;="&amp;AR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S269" s="1">
        <f ca="1">SUMIFS(INDIRECT($F$1&amp;$F269&amp;":"&amp;$F269),INDIRECT($F$1&amp;dbP!$D$2&amp;":"&amp;dbP!$D$2),"&gt;="&amp;AS$6,INDIRECT($F$1&amp;dbP!$D$2&amp;":"&amp;dbP!$D$2),"&lt;="&amp;AS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T269" s="1">
        <f ca="1">SUMIFS(INDIRECT($F$1&amp;$F269&amp;":"&amp;$F269),INDIRECT($F$1&amp;dbP!$D$2&amp;":"&amp;dbP!$D$2),"&gt;="&amp;AT$6,INDIRECT($F$1&amp;dbP!$D$2&amp;":"&amp;dbP!$D$2),"&lt;="&amp;AT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U269" s="1">
        <f ca="1">SUMIFS(INDIRECT($F$1&amp;$F269&amp;":"&amp;$F269),INDIRECT($F$1&amp;dbP!$D$2&amp;":"&amp;dbP!$D$2),"&gt;="&amp;AU$6,INDIRECT($F$1&amp;dbP!$D$2&amp;":"&amp;dbP!$D$2),"&lt;="&amp;AU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V269" s="1">
        <f ca="1">SUMIFS(INDIRECT($F$1&amp;$F269&amp;":"&amp;$F269),INDIRECT($F$1&amp;dbP!$D$2&amp;":"&amp;dbP!$D$2),"&gt;="&amp;AV$6,INDIRECT($F$1&amp;dbP!$D$2&amp;":"&amp;dbP!$D$2),"&lt;="&amp;AV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W269" s="1">
        <f ca="1">SUMIFS(INDIRECT($F$1&amp;$F269&amp;":"&amp;$F269),INDIRECT($F$1&amp;dbP!$D$2&amp;":"&amp;dbP!$D$2),"&gt;="&amp;AW$6,INDIRECT($F$1&amp;dbP!$D$2&amp;":"&amp;dbP!$D$2),"&lt;="&amp;AW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X269" s="1">
        <f ca="1">SUMIFS(INDIRECT($F$1&amp;$F269&amp;":"&amp;$F269),INDIRECT($F$1&amp;dbP!$D$2&amp;":"&amp;dbP!$D$2),"&gt;="&amp;AX$6,INDIRECT($F$1&amp;dbP!$D$2&amp;":"&amp;dbP!$D$2),"&lt;="&amp;AX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Y269" s="1">
        <f ca="1">SUMIFS(INDIRECT($F$1&amp;$F269&amp;":"&amp;$F269),INDIRECT($F$1&amp;dbP!$D$2&amp;":"&amp;dbP!$D$2),"&gt;="&amp;AY$6,INDIRECT($F$1&amp;dbP!$D$2&amp;":"&amp;dbP!$D$2),"&lt;="&amp;AY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Z269" s="1">
        <f ca="1">SUMIFS(INDIRECT($F$1&amp;$F269&amp;":"&amp;$F269),INDIRECT($F$1&amp;dbP!$D$2&amp;":"&amp;dbP!$D$2),"&gt;="&amp;AZ$6,INDIRECT($F$1&amp;dbP!$D$2&amp;":"&amp;dbP!$D$2),"&lt;="&amp;AZ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BA269" s="1">
        <f ca="1">SUMIFS(INDIRECT($F$1&amp;$F269&amp;":"&amp;$F269),INDIRECT($F$1&amp;dbP!$D$2&amp;":"&amp;dbP!$D$2),"&gt;="&amp;BA$6,INDIRECT($F$1&amp;dbP!$D$2&amp;":"&amp;dbP!$D$2),"&lt;="&amp;BA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BB269" s="1">
        <f ca="1">SUMIFS(INDIRECT($F$1&amp;$F269&amp;":"&amp;$F269),INDIRECT($F$1&amp;dbP!$D$2&amp;":"&amp;dbP!$D$2),"&gt;="&amp;BB$6,INDIRECT($F$1&amp;dbP!$D$2&amp;":"&amp;dbP!$D$2),"&lt;="&amp;BB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BC269" s="1">
        <f ca="1">SUMIFS(INDIRECT($F$1&amp;$F269&amp;":"&amp;$F269),INDIRECT($F$1&amp;dbP!$D$2&amp;":"&amp;dbP!$D$2),"&gt;="&amp;BC$6,INDIRECT($F$1&amp;dbP!$D$2&amp;":"&amp;dbP!$D$2),"&lt;="&amp;BC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BD269" s="1">
        <f ca="1">SUMIFS(INDIRECT($F$1&amp;$F269&amp;":"&amp;$F269),INDIRECT($F$1&amp;dbP!$D$2&amp;":"&amp;dbP!$D$2),"&gt;="&amp;BD$6,INDIRECT($F$1&amp;dbP!$D$2&amp;":"&amp;dbP!$D$2),"&lt;="&amp;BD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BE269" s="1">
        <f ca="1">SUMIFS(INDIRECT($F$1&amp;$F269&amp;":"&amp;$F269),INDIRECT($F$1&amp;dbP!$D$2&amp;":"&amp;dbP!$D$2),"&gt;="&amp;BE$6,INDIRECT($F$1&amp;dbP!$D$2&amp;":"&amp;dbP!$D$2),"&lt;="&amp;BE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</row>
    <row r="270" spans="1:57" x14ac:dyDescent="0.3">
      <c r="B270" s="1">
        <f>MAX(B$268:B269)+1</f>
        <v>10</v>
      </c>
      <c r="D270" s="1">
        <f ca="1">INDIRECT($B$1&amp;Items!AB$2&amp;$B270)</f>
        <v>0</v>
      </c>
      <c r="F270" s="1" t="str">
        <f ca="1">INDIRECT($B$1&amp;Items!X$2&amp;$B270)</f>
        <v>AA</v>
      </c>
      <c r="H270" s="13" t="str">
        <f ca="1">INDIRECT($B$1&amp;Items!U$2&amp;$B270)</f>
        <v>Выручка</v>
      </c>
      <c r="I270" s="13" t="str">
        <f ca="1">IF(INDIRECT($B$1&amp;Items!V$2&amp;$B270)="",H270,INDIRECT($B$1&amp;Items!V$2&amp;$B270))</f>
        <v>Выручка от реализации</v>
      </c>
      <c r="J270" s="1" t="str">
        <f ca="1">IF(INDIRECT($B$1&amp;Items!W$2&amp;$B270)="",IF(H270&lt;&gt;I270,"  "&amp;I270,I270),"    "&amp;INDIRECT($B$1&amp;Items!W$2&amp;$B270))</f>
        <v xml:space="preserve">  Выручка от реализации</v>
      </c>
      <c r="S270" s="1">
        <f ca="1">SUM($U270:INDIRECT(ADDRESS(ROW(),SUMIFS($1:$1,$5:$5,MAX($5:$5)))))</f>
        <v>0</v>
      </c>
      <c r="V270" s="1">
        <f ca="1">SUMIFS(INDIRECT($F$1&amp;$F270&amp;":"&amp;$F270),INDIRECT($F$1&amp;dbP!$D$2&amp;":"&amp;dbP!$D$2),"&gt;="&amp;V$6,INDIRECT($F$1&amp;dbP!$D$2&amp;":"&amp;dbP!$D$2),"&lt;="&amp;V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W270" s="1">
        <f ca="1">SUMIFS(INDIRECT($F$1&amp;$F270&amp;":"&amp;$F270),INDIRECT($F$1&amp;dbP!$D$2&amp;":"&amp;dbP!$D$2),"&gt;="&amp;W$6,INDIRECT($F$1&amp;dbP!$D$2&amp;":"&amp;dbP!$D$2),"&lt;="&amp;W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X270" s="1">
        <f ca="1">SUMIFS(INDIRECT($F$1&amp;$F270&amp;":"&amp;$F270),INDIRECT($F$1&amp;dbP!$D$2&amp;":"&amp;dbP!$D$2),"&gt;="&amp;X$6,INDIRECT($F$1&amp;dbP!$D$2&amp;":"&amp;dbP!$D$2),"&lt;="&amp;X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Y270" s="1">
        <f ca="1">SUMIFS(INDIRECT($F$1&amp;$F270&amp;":"&amp;$F270),INDIRECT($F$1&amp;dbP!$D$2&amp;":"&amp;dbP!$D$2),"&gt;="&amp;Y$6,INDIRECT($F$1&amp;dbP!$D$2&amp;":"&amp;dbP!$D$2),"&lt;="&amp;Y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Z270" s="1">
        <f ca="1">SUMIFS(INDIRECT($F$1&amp;$F270&amp;":"&amp;$F270),INDIRECT($F$1&amp;dbP!$D$2&amp;":"&amp;dbP!$D$2),"&gt;="&amp;Z$6,INDIRECT($F$1&amp;dbP!$D$2&amp;":"&amp;dbP!$D$2),"&lt;="&amp;Z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A270" s="1">
        <f ca="1">SUMIFS(INDIRECT($F$1&amp;$F270&amp;":"&amp;$F270),INDIRECT($F$1&amp;dbP!$D$2&amp;":"&amp;dbP!$D$2),"&gt;="&amp;AA$6,INDIRECT($F$1&amp;dbP!$D$2&amp;":"&amp;dbP!$D$2),"&lt;="&amp;AA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B270" s="1">
        <f ca="1">SUMIFS(INDIRECT($F$1&amp;$F270&amp;":"&amp;$F270),INDIRECT($F$1&amp;dbP!$D$2&amp;":"&amp;dbP!$D$2),"&gt;="&amp;AB$6,INDIRECT($F$1&amp;dbP!$D$2&amp;":"&amp;dbP!$D$2),"&lt;="&amp;AB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C270" s="1">
        <f ca="1">SUMIFS(INDIRECT($F$1&amp;$F270&amp;":"&amp;$F270),INDIRECT($F$1&amp;dbP!$D$2&amp;":"&amp;dbP!$D$2),"&gt;="&amp;AC$6,INDIRECT($F$1&amp;dbP!$D$2&amp;":"&amp;dbP!$D$2),"&lt;="&amp;AC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D270" s="1">
        <f ca="1">SUMIFS(INDIRECT($F$1&amp;$F270&amp;":"&amp;$F270),INDIRECT($F$1&amp;dbP!$D$2&amp;":"&amp;dbP!$D$2),"&gt;="&amp;AD$6,INDIRECT($F$1&amp;dbP!$D$2&amp;":"&amp;dbP!$D$2),"&lt;="&amp;AD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E270" s="1">
        <f ca="1">SUMIFS(INDIRECT($F$1&amp;$F270&amp;":"&amp;$F270),INDIRECT($F$1&amp;dbP!$D$2&amp;":"&amp;dbP!$D$2),"&gt;="&amp;AE$6,INDIRECT($F$1&amp;dbP!$D$2&amp;":"&amp;dbP!$D$2),"&lt;="&amp;AE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F270" s="1">
        <f ca="1">SUMIFS(INDIRECT($F$1&amp;$F270&amp;":"&amp;$F270),INDIRECT($F$1&amp;dbP!$D$2&amp;":"&amp;dbP!$D$2),"&gt;="&amp;AF$6,INDIRECT($F$1&amp;dbP!$D$2&amp;":"&amp;dbP!$D$2),"&lt;="&amp;AF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G270" s="1">
        <f ca="1">SUMIFS(INDIRECT($F$1&amp;$F270&amp;":"&amp;$F270),INDIRECT($F$1&amp;dbP!$D$2&amp;":"&amp;dbP!$D$2),"&gt;="&amp;AG$6,INDIRECT($F$1&amp;dbP!$D$2&amp;":"&amp;dbP!$D$2),"&lt;="&amp;AG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H270" s="1">
        <f ca="1">SUMIFS(INDIRECT($F$1&amp;$F270&amp;":"&amp;$F270),INDIRECT($F$1&amp;dbP!$D$2&amp;":"&amp;dbP!$D$2),"&gt;="&amp;AH$6,INDIRECT($F$1&amp;dbP!$D$2&amp;":"&amp;dbP!$D$2),"&lt;="&amp;AH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I270" s="1">
        <f ca="1">SUMIFS(INDIRECT($F$1&amp;$F270&amp;":"&amp;$F270),INDIRECT($F$1&amp;dbP!$D$2&amp;":"&amp;dbP!$D$2),"&gt;="&amp;AI$6,INDIRECT($F$1&amp;dbP!$D$2&amp;":"&amp;dbP!$D$2),"&lt;="&amp;AI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J270" s="1">
        <f ca="1">SUMIFS(INDIRECT($F$1&amp;$F270&amp;":"&amp;$F270),INDIRECT($F$1&amp;dbP!$D$2&amp;":"&amp;dbP!$D$2),"&gt;="&amp;AJ$6,INDIRECT($F$1&amp;dbP!$D$2&amp;":"&amp;dbP!$D$2),"&lt;="&amp;AJ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K270" s="1">
        <f ca="1">SUMIFS(INDIRECT($F$1&amp;$F270&amp;":"&amp;$F270),INDIRECT($F$1&amp;dbP!$D$2&amp;":"&amp;dbP!$D$2),"&gt;="&amp;AK$6,INDIRECT($F$1&amp;dbP!$D$2&amp;":"&amp;dbP!$D$2),"&lt;="&amp;AK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L270" s="1">
        <f ca="1">SUMIFS(INDIRECT($F$1&amp;$F270&amp;":"&amp;$F270),INDIRECT($F$1&amp;dbP!$D$2&amp;":"&amp;dbP!$D$2),"&gt;="&amp;AL$6,INDIRECT($F$1&amp;dbP!$D$2&amp;":"&amp;dbP!$D$2),"&lt;="&amp;AL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M270" s="1">
        <f ca="1">SUMIFS(INDIRECT($F$1&amp;$F270&amp;":"&amp;$F270),INDIRECT($F$1&amp;dbP!$D$2&amp;":"&amp;dbP!$D$2),"&gt;="&amp;AM$6,INDIRECT($F$1&amp;dbP!$D$2&amp;":"&amp;dbP!$D$2),"&lt;="&amp;AM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N270" s="1">
        <f ca="1">SUMIFS(INDIRECT($F$1&amp;$F270&amp;":"&amp;$F270),INDIRECT($F$1&amp;dbP!$D$2&amp;":"&amp;dbP!$D$2),"&gt;="&amp;AN$6,INDIRECT($F$1&amp;dbP!$D$2&amp;":"&amp;dbP!$D$2),"&lt;="&amp;AN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O270" s="1">
        <f ca="1">SUMIFS(INDIRECT($F$1&amp;$F270&amp;":"&amp;$F270),INDIRECT($F$1&amp;dbP!$D$2&amp;":"&amp;dbP!$D$2),"&gt;="&amp;AO$6,INDIRECT($F$1&amp;dbP!$D$2&amp;":"&amp;dbP!$D$2),"&lt;="&amp;AO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P270" s="1">
        <f ca="1">SUMIFS(INDIRECT($F$1&amp;$F270&amp;":"&amp;$F270),INDIRECT($F$1&amp;dbP!$D$2&amp;":"&amp;dbP!$D$2),"&gt;="&amp;AP$6,INDIRECT($F$1&amp;dbP!$D$2&amp;":"&amp;dbP!$D$2),"&lt;="&amp;AP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Q270" s="1">
        <f ca="1">SUMIFS(INDIRECT($F$1&amp;$F270&amp;":"&amp;$F270),INDIRECT($F$1&amp;dbP!$D$2&amp;":"&amp;dbP!$D$2),"&gt;="&amp;AQ$6,INDIRECT($F$1&amp;dbP!$D$2&amp;":"&amp;dbP!$D$2),"&lt;="&amp;AQ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R270" s="1">
        <f ca="1">SUMIFS(INDIRECT($F$1&amp;$F270&amp;":"&amp;$F270),INDIRECT($F$1&amp;dbP!$D$2&amp;":"&amp;dbP!$D$2),"&gt;="&amp;AR$6,INDIRECT($F$1&amp;dbP!$D$2&amp;":"&amp;dbP!$D$2),"&lt;="&amp;AR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S270" s="1">
        <f ca="1">SUMIFS(INDIRECT($F$1&amp;$F270&amp;":"&amp;$F270),INDIRECT($F$1&amp;dbP!$D$2&amp;":"&amp;dbP!$D$2),"&gt;="&amp;AS$6,INDIRECT($F$1&amp;dbP!$D$2&amp;":"&amp;dbP!$D$2),"&lt;="&amp;AS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T270" s="1">
        <f ca="1">SUMIFS(INDIRECT($F$1&amp;$F270&amp;":"&amp;$F270),INDIRECT($F$1&amp;dbP!$D$2&amp;":"&amp;dbP!$D$2),"&gt;="&amp;AT$6,INDIRECT($F$1&amp;dbP!$D$2&amp;":"&amp;dbP!$D$2),"&lt;="&amp;AT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U270" s="1">
        <f ca="1">SUMIFS(INDIRECT($F$1&amp;$F270&amp;":"&amp;$F270),INDIRECT($F$1&amp;dbP!$D$2&amp;":"&amp;dbP!$D$2),"&gt;="&amp;AU$6,INDIRECT($F$1&amp;dbP!$D$2&amp;":"&amp;dbP!$D$2),"&lt;="&amp;AU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V270" s="1">
        <f ca="1">SUMIFS(INDIRECT($F$1&amp;$F270&amp;":"&amp;$F270),INDIRECT($F$1&amp;dbP!$D$2&amp;":"&amp;dbP!$D$2),"&gt;="&amp;AV$6,INDIRECT($F$1&amp;dbP!$D$2&amp;":"&amp;dbP!$D$2),"&lt;="&amp;AV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W270" s="1">
        <f ca="1">SUMIFS(INDIRECT($F$1&amp;$F270&amp;":"&amp;$F270),INDIRECT($F$1&amp;dbP!$D$2&amp;":"&amp;dbP!$D$2),"&gt;="&amp;AW$6,INDIRECT($F$1&amp;dbP!$D$2&amp;":"&amp;dbP!$D$2),"&lt;="&amp;AW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X270" s="1">
        <f ca="1">SUMIFS(INDIRECT($F$1&amp;$F270&amp;":"&amp;$F270),INDIRECT($F$1&amp;dbP!$D$2&amp;":"&amp;dbP!$D$2),"&gt;="&amp;AX$6,INDIRECT($F$1&amp;dbP!$D$2&amp;":"&amp;dbP!$D$2),"&lt;="&amp;AX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Y270" s="1">
        <f ca="1">SUMIFS(INDIRECT($F$1&amp;$F270&amp;":"&amp;$F270),INDIRECT($F$1&amp;dbP!$D$2&amp;":"&amp;dbP!$D$2),"&gt;="&amp;AY$6,INDIRECT($F$1&amp;dbP!$D$2&amp;":"&amp;dbP!$D$2),"&lt;="&amp;AY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Z270" s="1">
        <f ca="1">SUMIFS(INDIRECT($F$1&amp;$F270&amp;":"&amp;$F270),INDIRECT($F$1&amp;dbP!$D$2&amp;":"&amp;dbP!$D$2),"&gt;="&amp;AZ$6,INDIRECT($F$1&amp;dbP!$D$2&amp;":"&amp;dbP!$D$2),"&lt;="&amp;AZ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BA270" s="1">
        <f ca="1">SUMIFS(INDIRECT($F$1&amp;$F270&amp;":"&amp;$F270),INDIRECT($F$1&amp;dbP!$D$2&amp;":"&amp;dbP!$D$2),"&gt;="&amp;BA$6,INDIRECT($F$1&amp;dbP!$D$2&amp;":"&amp;dbP!$D$2),"&lt;="&amp;BA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BB270" s="1">
        <f ca="1">SUMIFS(INDIRECT($F$1&amp;$F270&amp;":"&amp;$F270),INDIRECT($F$1&amp;dbP!$D$2&amp;":"&amp;dbP!$D$2),"&gt;="&amp;BB$6,INDIRECT($F$1&amp;dbP!$D$2&amp;":"&amp;dbP!$D$2),"&lt;="&amp;BB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BC270" s="1">
        <f ca="1">SUMIFS(INDIRECT($F$1&amp;$F270&amp;":"&amp;$F270),INDIRECT($F$1&amp;dbP!$D$2&amp;":"&amp;dbP!$D$2),"&gt;="&amp;BC$6,INDIRECT($F$1&amp;dbP!$D$2&amp;":"&amp;dbP!$D$2),"&lt;="&amp;BC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BD270" s="1">
        <f ca="1">SUMIFS(INDIRECT($F$1&amp;$F270&amp;":"&amp;$F270),INDIRECT($F$1&amp;dbP!$D$2&amp;":"&amp;dbP!$D$2),"&gt;="&amp;BD$6,INDIRECT($F$1&amp;dbP!$D$2&amp;":"&amp;dbP!$D$2),"&lt;="&amp;BD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BE270" s="1">
        <f ca="1">SUMIFS(INDIRECT($F$1&amp;$F270&amp;":"&amp;$F270),INDIRECT($F$1&amp;dbP!$D$2&amp;":"&amp;dbP!$D$2),"&gt;="&amp;BE$6,INDIRECT($F$1&amp;dbP!$D$2&amp;":"&amp;dbP!$D$2),"&lt;="&amp;BE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</row>
    <row r="271" spans="1:57" x14ac:dyDescent="0.3">
      <c r="B271" s="1">
        <f>MAX(B$268:B270)+1</f>
        <v>11</v>
      </c>
      <c r="D271" s="1" t="str">
        <f ca="1">INDIRECT($B$1&amp;Items!AB$2&amp;$B271)</f>
        <v>PL(+)</v>
      </c>
      <c r="F271" s="1" t="str">
        <f ca="1">INDIRECT($B$1&amp;Items!X$2&amp;$B271)</f>
        <v>AA</v>
      </c>
      <c r="H271" s="13" t="str">
        <f ca="1">INDIRECT($B$1&amp;Items!U$2&amp;$B271)</f>
        <v>Выручка</v>
      </c>
      <c r="I271" s="13" t="str">
        <f ca="1">IF(INDIRECT($B$1&amp;Items!V$2&amp;$B271)="",H271,INDIRECT($B$1&amp;Items!V$2&amp;$B271))</f>
        <v>Выручка от реализации</v>
      </c>
      <c r="J271" s="1" t="str">
        <f ca="1">IF(INDIRECT($B$1&amp;Items!W$2&amp;$B271)="",IF(H271&lt;&gt;I271,"  "&amp;I271,I271),"    "&amp;INDIRECT($B$1&amp;Items!W$2&amp;$B271))</f>
        <v xml:space="preserve">    Направление-1</v>
      </c>
      <c r="S271" s="1">
        <f ca="1">SUM($U271:INDIRECT(ADDRESS(ROW(),SUMIFS($1:$1,$5:$5,MAX($5:$5)))))</f>
        <v>0</v>
      </c>
      <c r="V271" s="1">
        <f ca="1">SUMIFS(INDIRECT($F$1&amp;$F271&amp;":"&amp;$F271),INDIRECT($F$1&amp;dbP!$D$2&amp;":"&amp;dbP!$D$2),"&gt;="&amp;V$6,INDIRECT($F$1&amp;dbP!$D$2&amp;":"&amp;dbP!$D$2),"&lt;="&amp;V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W271" s="1">
        <f ca="1">SUMIFS(INDIRECT($F$1&amp;$F271&amp;":"&amp;$F271),INDIRECT($F$1&amp;dbP!$D$2&amp;":"&amp;dbP!$D$2),"&gt;="&amp;W$6,INDIRECT($F$1&amp;dbP!$D$2&amp;":"&amp;dbP!$D$2),"&lt;="&amp;W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X271" s="1">
        <f ca="1">SUMIFS(INDIRECT($F$1&amp;$F271&amp;":"&amp;$F271),INDIRECT($F$1&amp;dbP!$D$2&amp;":"&amp;dbP!$D$2),"&gt;="&amp;X$6,INDIRECT($F$1&amp;dbP!$D$2&amp;":"&amp;dbP!$D$2),"&lt;="&amp;X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Y271" s="1">
        <f ca="1">SUMIFS(INDIRECT($F$1&amp;$F271&amp;":"&amp;$F271),INDIRECT($F$1&amp;dbP!$D$2&amp;":"&amp;dbP!$D$2),"&gt;="&amp;Y$6,INDIRECT($F$1&amp;dbP!$D$2&amp;":"&amp;dbP!$D$2),"&lt;="&amp;Y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Z271" s="1">
        <f ca="1">SUMIFS(INDIRECT($F$1&amp;$F271&amp;":"&amp;$F271),INDIRECT($F$1&amp;dbP!$D$2&amp;":"&amp;dbP!$D$2),"&gt;="&amp;Z$6,INDIRECT($F$1&amp;dbP!$D$2&amp;":"&amp;dbP!$D$2),"&lt;="&amp;Z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A271" s="1">
        <f ca="1">SUMIFS(INDIRECT($F$1&amp;$F271&amp;":"&amp;$F271),INDIRECT($F$1&amp;dbP!$D$2&amp;":"&amp;dbP!$D$2),"&gt;="&amp;AA$6,INDIRECT($F$1&amp;dbP!$D$2&amp;":"&amp;dbP!$D$2),"&lt;="&amp;AA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B271" s="1">
        <f ca="1">SUMIFS(INDIRECT($F$1&amp;$F271&amp;":"&amp;$F271),INDIRECT($F$1&amp;dbP!$D$2&amp;":"&amp;dbP!$D$2),"&gt;="&amp;AB$6,INDIRECT($F$1&amp;dbP!$D$2&amp;":"&amp;dbP!$D$2),"&lt;="&amp;AB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C271" s="1">
        <f ca="1">SUMIFS(INDIRECT($F$1&amp;$F271&amp;":"&amp;$F271),INDIRECT($F$1&amp;dbP!$D$2&amp;":"&amp;dbP!$D$2),"&gt;="&amp;AC$6,INDIRECT($F$1&amp;dbP!$D$2&amp;":"&amp;dbP!$D$2),"&lt;="&amp;AC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D271" s="1">
        <f ca="1">SUMIFS(INDIRECT($F$1&amp;$F271&amp;":"&amp;$F271),INDIRECT($F$1&amp;dbP!$D$2&amp;":"&amp;dbP!$D$2),"&gt;="&amp;AD$6,INDIRECT($F$1&amp;dbP!$D$2&amp;":"&amp;dbP!$D$2),"&lt;="&amp;AD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E271" s="1">
        <f ca="1">SUMIFS(INDIRECT($F$1&amp;$F271&amp;":"&amp;$F271),INDIRECT($F$1&amp;dbP!$D$2&amp;":"&amp;dbP!$D$2),"&gt;="&amp;AE$6,INDIRECT($F$1&amp;dbP!$D$2&amp;":"&amp;dbP!$D$2),"&lt;="&amp;AE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F271" s="1">
        <f ca="1">SUMIFS(INDIRECT($F$1&amp;$F271&amp;":"&amp;$F271),INDIRECT($F$1&amp;dbP!$D$2&amp;":"&amp;dbP!$D$2),"&gt;="&amp;AF$6,INDIRECT($F$1&amp;dbP!$D$2&amp;":"&amp;dbP!$D$2),"&lt;="&amp;AF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G271" s="1">
        <f ca="1">SUMIFS(INDIRECT($F$1&amp;$F271&amp;":"&amp;$F271),INDIRECT($F$1&amp;dbP!$D$2&amp;":"&amp;dbP!$D$2),"&gt;="&amp;AG$6,INDIRECT($F$1&amp;dbP!$D$2&amp;":"&amp;dbP!$D$2),"&lt;="&amp;AG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H271" s="1">
        <f ca="1">SUMIFS(INDIRECT($F$1&amp;$F271&amp;":"&amp;$F271),INDIRECT($F$1&amp;dbP!$D$2&amp;":"&amp;dbP!$D$2),"&gt;="&amp;AH$6,INDIRECT($F$1&amp;dbP!$D$2&amp;":"&amp;dbP!$D$2),"&lt;="&amp;AH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I271" s="1">
        <f ca="1">SUMIFS(INDIRECT($F$1&amp;$F271&amp;":"&amp;$F271),INDIRECT($F$1&amp;dbP!$D$2&amp;":"&amp;dbP!$D$2),"&gt;="&amp;AI$6,INDIRECT($F$1&amp;dbP!$D$2&amp;":"&amp;dbP!$D$2),"&lt;="&amp;AI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J271" s="1">
        <f ca="1">SUMIFS(INDIRECT($F$1&amp;$F271&amp;":"&amp;$F271),INDIRECT($F$1&amp;dbP!$D$2&amp;":"&amp;dbP!$D$2),"&gt;="&amp;AJ$6,INDIRECT($F$1&amp;dbP!$D$2&amp;":"&amp;dbP!$D$2),"&lt;="&amp;AJ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K271" s="1">
        <f ca="1">SUMIFS(INDIRECT($F$1&amp;$F271&amp;":"&amp;$F271),INDIRECT($F$1&amp;dbP!$D$2&amp;":"&amp;dbP!$D$2),"&gt;="&amp;AK$6,INDIRECT($F$1&amp;dbP!$D$2&amp;":"&amp;dbP!$D$2),"&lt;="&amp;AK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L271" s="1">
        <f ca="1">SUMIFS(INDIRECT($F$1&amp;$F271&amp;":"&amp;$F271),INDIRECT($F$1&amp;dbP!$D$2&amp;":"&amp;dbP!$D$2),"&gt;="&amp;AL$6,INDIRECT($F$1&amp;dbP!$D$2&amp;":"&amp;dbP!$D$2),"&lt;="&amp;AL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M271" s="1">
        <f ca="1">SUMIFS(INDIRECT($F$1&amp;$F271&amp;":"&amp;$F271),INDIRECT($F$1&amp;dbP!$D$2&amp;":"&amp;dbP!$D$2),"&gt;="&amp;AM$6,INDIRECT($F$1&amp;dbP!$D$2&amp;":"&amp;dbP!$D$2),"&lt;="&amp;AM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N271" s="1">
        <f ca="1">SUMIFS(INDIRECT($F$1&amp;$F271&amp;":"&amp;$F271),INDIRECT($F$1&amp;dbP!$D$2&amp;":"&amp;dbP!$D$2),"&gt;="&amp;AN$6,INDIRECT($F$1&amp;dbP!$D$2&amp;":"&amp;dbP!$D$2),"&lt;="&amp;AN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O271" s="1">
        <f ca="1">SUMIFS(INDIRECT($F$1&amp;$F271&amp;":"&amp;$F271),INDIRECT($F$1&amp;dbP!$D$2&amp;":"&amp;dbP!$D$2),"&gt;="&amp;AO$6,INDIRECT($F$1&amp;dbP!$D$2&amp;":"&amp;dbP!$D$2),"&lt;="&amp;AO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P271" s="1">
        <f ca="1">SUMIFS(INDIRECT($F$1&amp;$F271&amp;":"&amp;$F271),INDIRECT($F$1&amp;dbP!$D$2&amp;":"&amp;dbP!$D$2),"&gt;="&amp;AP$6,INDIRECT($F$1&amp;dbP!$D$2&amp;":"&amp;dbP!$D$2),"&lt;="&amp;AP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Q271" s="1">
        <f ca="1">SUMIFS(INDIRECT($F$1&amp;$F271&amp;":"&amp;$F271),INDIRECT($F$1&amp;dbP!$D$2&amp;":"&amp;dbP!$D$2),"&gt;="&amp;AQ$6,INDIRECT($F$1&amp;dbP!$D$2&amp;":"&amp;dbP!$D$2),"&lt;="&amp;AQ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R271" s="1">
        <f ca="1">SUMIFS(INDIRECT($F$1&amp;$F271&amp;":"&amp;$F271),INDIRECT($F$1&amp;dbP!$D$2&amp;":"&amp;dbP!$D$2),"&gt;="&amp;AR$6,INDIRECT($F$1&amp;dbP!$D$2&amp;":"&amp;dbP!$D$2),"&lt;="&amp;AR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S271" s="1">
        <f ca="1">SUMIFS(INDIRECT($F$1&amp;$F271&amp;":"&amp;$F271),INDIRECT($F$1&amp;dbP!$D$2&amp;":"&amp;dbP!$D$2),"&gt;="&amp;AS$6,INDIRECT($F$1&amp;dbP!$D$2&amp;":"&amp;dbP!$D$2),"&lt;="&amp;AS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T271" s="1">
        <f ca="1">SUMIFS(INDIRECT($F$1&amp;$F271&amp;":"&amp;$F271),INDIRECT($F$1&amp;dbP!$D$2&amp;":"&amp;dbP!$D$2),"&gt;="&amp;AT$6,INDIRECT($F$1&amp;dbP!$D$2&amp;":"&amp;dbP!$D$2),"&lt;="&amp;AT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U271" s="1">
        <f ca="1">SUMIFS(INDIRECT($F$1&amp;$F271&amp;":"&amp;$F271),INDIRECT($F$1&amp;dbP!$D$2&amp;":"&amp;dbP!$D$2),"&gt;="&amp;AU$6,INDIRECT($F$1&amp;dbP!$D$2&amp;":"&amp;dbP!$D$2),"&lt;="&amp;AU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V271" s="1">
        <f ca="1">SUMIFS(INDIRECT($F$1&amp;$F271&amp;":"&amp;$F271),INDIRECT($F$1&amp;dbP!$D$2&amp;":"&amp;dbP!$D$2),"&gt;="&amp;AV$6,INDIRECT($F$1&amp;dbP!$D$2&amp;":"&amp;dbP!$D$2),"&lt;="&amp;AV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W271" s="1">
        <f ca="1">SUMIFS(INDIRECT($F$1&amp;$F271&amp;":"&amp;$F271),INDIRECT($F$1&amp;dbP!$D$2&amp;":"&amp;dbP!$D$2),"&gt;="&amp;AW$6,INDIRECT($F$1&amp;dbP!$D$2&amp;":"&amp;dbP!$D$2),"&lt;="&amp;AW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X271" s="1">
        <f ca="1">SUMIFS(INDIRECT($F$1&amp;$F271&amp;":"&amp;$F271),INDIRECT($F$1&amp;dbP!$D$2&amp;":"&amp;dbP!$D$2),"&gt;="&amp;AX$6,INDIRECT($F$1&amp;dbP!$D$2&amp;":"&amp;dbP!$D$2),"&lt;="&amp;AX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Y271" s="1">
        <f ca="1">SUMIFS(INDIRECT($F$1&amp;$F271&amp;":"&amp;$F271),INDIRECT($F$1&amp;dbP!$D$2&amp;":"&amp;dbP!$D$2),"&gt;="&amp;AY$6,INDIRECT($F$1&amp;dbP!$D$2&amp;":"&amp;dbP!$D$2),"&lt;="&amp;AY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Z271" s="1">
        <f ca="1">SUMIFS(INDIRECT($F$1&amp;$F271&amp;":"&amp;$F271),INDIRECT($F$1&amp;dbP!$D$2&amp;":"&amp;dbP!$D$2),"&gt;="&amp;AZ$6,INDIRECT($F$1&amp;dbP!$D$2&amp;":"&amp;dbP!$D$2),"&lt;="&amp;AZ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BA271" s="1">
        <f ca="1">SUMIFS(INDIRECT($F$1&amp;$F271&amp;":"&amp;$F271),INDIRECT($F$1&amp;dbP!$D$2&amp;":"&amp;dbP!$D$2),"&gt;="&amp;BA$6,INDIRECT($F$1&amp;dbP!$D$2&amp;":"&amp;dbP!$D$2),"&lt;="&amp;BA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BB271" s="1">
        <f ca="1">SUMIFS(INDIRECT($F$1&amp;$F271&amp;":"&amp;$F271),INDIRECT($F$1&amp;dbP!$D$2&amp;":"&amp;dbP!$D$2),"&gt;="&amp;BB$6,INDIRECT($F$1&amp;dbP!$D$2&amp;":"&amp;dbP!$D$2),"&lt;="&amp;BB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BC271" s="1">
        <f ca="1">SUMIFS(INDIRECT($F$1&amp;$F271&amp;":"&amp;$F271),INDIRECT($F$1&amp;dbP!$D$2&amp;":"&amp;dbP!$D$2),"&gt;="&amp;BC$6,INDIRECT($F$1&amp;dbP!$D$2&amp;":"&amp;dbP!$D$2),"&lt;="&amp;BC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BD271" s="1">
        <f ca="1">SUMIFS(INDIRECT($F$1&amp;$F271&amp;":"&amp;$F271),INDIRECT($F$1&amp;dbP!$D$2&amp;":"&amp;dbP!$D$2),"&gt;="&amp;BD$6,INDIRECT($F$1&amp;dbP!$D$2&amp;":"&amp;dbP!$D$2),"&lt;="&amp;BD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BE271" s="1">
        <f ca="1">SUMIFS(INDIRECT($F$1&amp;$F271&amp;":"&amp;$F271),INDIRECT($F$1&amp;dbP!$D$2&amp;":"&amp;dbP!$D$2),"&gt;="&amp;BE$6,INDIRECT($F$1&amp;dbP!$D$2&amp;":"&amp;dbP!$D$2),"&lt;="&amp;BE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</row>
    <row r="272" spans="1:57" x14ac:dyDescent="0.3">
      <c r="B272" s="1">
        <f>MAX(B$268:B271)+1</f>
        <v>12</v>
      </c>
      <c r="D272" s="1" t="str">
        <f ca="1">INDIRECT($B$1&amp;Items!AB$2&amp;$B272)</f>
        <v>PL(+)</v>
      </c>
      <c r="F272" s="1" t="str">
        <f ca="1">INDIRECT($B$1&amp;Items!X$2&amp;$B272)</f>
        <v>AA</v>
      </c>
      <c r="H272" s="13" t="str">
        <f ca="1">INDIRECT($B$1&amp;Items!U$2&amp;$B272)</f>
        <v>Выручка</v>
      </c>
      <c r="I272" s="13" t="str">
        <f ca="1">IF(INDIRECT($B$1&amp;Items!V$2&amp;$B272)="",H272,INDIRECT($B$1&amp;Items!V$2&amp;$B272))</f>
        <v>Выручка от реализации</v>
      </c>
      <c r="J272" s="1" t="str">
        <f ca="1">IF(INDIRECT($B$1&amp;Items!W$2&amp;$B272)="",IF(H272&lt;&gt;I272,"  "&amp;I272,I272),"    "&amp;INDIRECT($B$1&amp;Items!W$2&amp;$B272))</f>
        <v xml:space="preserve">    Направление-2</v>
      </c>
      <c r="S272" s="1">
        <f ca="1">SUM($U272:INDIRECT(ADDRESS(ROW(),SUMIFS($1:$1,$5:$5,MAX($5:$5)))))</f>
        <v>0</v>
      </c>
      <c r="V272" s="1">
        <f ca="1">SUMIFS(INDIRECT($F$1&amp;$F272&amp;":"&amp;$F272),INDIRECT($F$1&amp;dbP!$D$2&amp;":"&amp;dbP!$D$2),"&gt;="&amp;V$6,INDIRECT($F$1&amp;dbP!$D$2&amp;":"&amp;dbP!$D$2),"&lt;="&amp;V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W272" s="1">
        <f ca="1">SUMIFS(INDIRECT($F$1&amp;$F272&amp;":"&amp;$F272),INDIRECT($F$1&amp;dbP!$D$2&amp;":"&amp;dbP!$D$2),"&gt;="&amp;W$6,INDIRECT($F$1&amp;dbP!$D$2&amp;":"&amp;dbP!$D$2),"&lt;="&amp;W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X272" s="1">
        <f ca="1">SUMIFS(INDIRECT($F$1&amp;$F272&amp;":"&amp;$F272),INDIRECT($F$1&amp;dbP!$D$2&amp;":"&amp;dbP!$D$2),"&gt;="&amp;X$6,INDIRECT($F$1&amp;dbP!$D$2&amp;":"&amp;dbP!$D$2),"&lt;="&amp;X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Y272" s="1">
        <f ca="1">SUMIFS(INDIRECT($F$1&amp;$F272&amp;":"&amp;$F272),INDIRECT($F$1&amp;dbP!$D$2&amp;":"&amp;dbP!$D$2),"&gt;="&amp;Y$6,INDIRECT($F$1&amp;dbP!$D$2&amp;":"&amp;dbP!$D$2),"&lt;="&amp;Y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Z272" s="1">
        <f ca="1">SUMIFS(INDIRECT($F$1&amp;$F272&amp;":"&amp;$F272),INDIRECT($F$1&amp;dbP!$D$2&amp;":"&amp;dbP!$D$2),"&gt;="&amp;Z$6,INDIRECT($F$1&amp;dbP!$D$2&amp;":"&amp;dbP!$D$2),"&lt;="&amp;Z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A272" s="1">
        <f ca="1">SUMIFS(INDIRECT($F$1&amp;$F272&amp;":"&amp;$F272),INDIRECT($F$1&amp;dbP!$D$2&amp;":"&amp;dbP!$D$2),"&gt;="&amp;AA$6,INDIRECT($F$1&amp;dbP!$D$2&amp;":"&amp;dbP!$D$2),"&lt;="&amp;AA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B272" s="1">
        <f ca="1">SUMIFS(INDIRECT($F$1&amp;$F272&amp;":"&amp;$F272),INDIRECT($F$1&amp;dbP!$D$2&amp;":"&amp;dbP!$D$2),"&gt;="&amp;AB$6,INDIRECT($F$1&amp;dbP!$D$2&amp;":"&amp;dbP!$D$2),"&lt;="&amp;AB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C272" s="1">
        <f ca="1">SUMIFS(INDIRECT($F$1&amp;$F272&amp;":"&amp;$F272),INDIRECT($F$1&amp;dbP!$D$2&amp;":"&amp;dbP!$D$2),"&gt;="&amp;AC$6,INDIRECT($F$1&amp;dbP!$D$2&amp;":"&amp;dbP!$D$2),"&lt;="&amp;AC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D272" s="1">
        <f ca="1">SUMIFS(INDIRECT($F$1&amp;$F272&amp;":"&amp;$F272),INDIRECT($F$1&amp;dbP!$D$2&amp;":"&amp;dbP!$D$2),"&gt;="&amp;AD$6,INDIRECT($F$1&amp;dbP!$D$2&amp;":"&amp;dbP!$D$2),"&lt;="&amp;AD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E272" s="1">
        <f ca="1">SUMIFS(INDIRECT($F$1&amp;$F272&amp;":"&amp;$F272),INDIRECT($F$1&amp;dbP!$D$2&amp;":"&amp;dbP!$D$2),"&gt;="&amp;AE$6,INDIRECT($F$1&amp;dbP!$D$2&amp;":"&amp;dbP!$D$2),"&lt;="&amp;AE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F272" s="1">
        <f ca="1">SUMIFS(INDIRECT($F$1&amp;$F272&amp;":"&amp;$F272),INDIRECT($F$1&amp;dbP!$D$2&amp;":"&amp;dbP!$D$2),"&gt;="&amp;AF$6,INDIRECT($F$1&amp;dbP!$D$2&amp;":"&amp;dbP!$D$2),"&lt;="&amp;AF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G272" s="1">
        <f ca="1">SUMIFS(INDIRECT($F$1&amp;$F272&amp;":"&amp;$F272),INDIRECT($F$1&amp;dbP!$D$2&amp;":"&amp;dbP!$D$2),"&gt;="&amp;AG$6,INDIRECT($F$1&amp;dbP!$D$2&amp;":"&amp;dbP!$D$2),"&lt;="&amp;AG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H272" s="1">
        <f ca="1">SUMIFS(INDIRECT($F$1&amp;$F272&amp;":"&amp;$F272),INDIRECT($F$1&amp;dbP!$D$2&amp;":"&amp;dbP!$D$2),"&gt;="&amp;AH$6,INDIRECT($F$1&amp;dbP!$D$2&amp;":"&amp;dbP!$D$2),"&lt;="&amp;AH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I272" s="1">
        <f ca="1">SUMIFS(INDIRECT($F$1&amp;$F272&amp;":"&amp;$F272),INDIRECT($F$1&amp;dbP!$D$2&amp;":"&amp;dbP!$D$2),"&gt;="&amp;AI$6,INDIRECT($F$1&amp;dbP!$D$2&amp;":"&amp;dbP!$D$2),"&lt;="&amp;AI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J272" s="1">
        <f ca="1">SUMIFS(INDIRECT($F$1&amp;$F272&amp;":"&amp;$F272),INDIRECT($F$1&amp;dbP!$D$2&amp;":"&amp;dbP!$D$2),"&gt;="&amp;AJ$6,INDIRECT($F$1&amp;dbP!$D$2&amp;":"&amp;dbP!$D$2),"&lt;="&amp;AJ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K272" s="1">
        <f ca="1">SUMIFS(INDIRECT($F$1&amp;$F272&amp;":"&amp;$F272),INDIRECT($F$1&amp;dbP!$D$2&amp;":"&amp;dbP!$D$2),"&gt;="&amp;AK$6,INDIRECT($F$1&amp;dbP!$D$2&amp;":"&amp;dbP!$D$2),"&lt;="&amp;AK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L272" s="1">
        <f ca="1">SUMIFS(INDIRECT($F$1&amp;$F272&amp;":"&amp;$F272),INDIRECT($F$1&amp;dbP!$D$2&amp;":"&amp;dbP!$D$2),"&gt;="&amp;AL$6,INDIRECT($F$1&amp;dbP!$D$2&amp;":"&amp;dbP!$D$2),"&lt;="&amp;AL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M272" s="1">
        <f ca="1">SUMIFS(INDIRECT($F$1&amp;$F272&amp;":"&amp;$F272),INDIRECT($F$1&amp;dbP!$D$2&amp;":"&amp;dbP!$D$2),"&gt;="&amp;AM$6,INDIRECT($F$1&amp;dbP!$D$2&amp;":"&amp;dbP!$D$2),"&lt;="&amp;AM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N272" s="1">
        <f ca="1">SUMIFS(INDIRECT($F$1&amp;$F272&amp;":"&amp;$F272),INDIRECT($F$1&amp;dbP!$D$2&amp;":"&amp;dbP!$D$2),"&gt;="&amp;AN$6,INDIRECT($F$1&amp;dbP!$D$2&amp;":"&amp;dbP!$D$2),"&lt;="&amp;AN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O272" s="1">
        <f ca="1">SUMIFS(INDIRECT($F$1&amp;$F272&amp;":"&amp;$F272),INDIRECT($F$1&amp;dbP!$D$2&amp;":"&amp;dbP!$D$2),"&gt;="&amp;AO$6,INDIRECT($F$1&amp;dbP!$D$2&amp;":"&amp;dbP!$D$2),"&lt;="&amp;AO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P272" s="1">
        <f ca="1">SUMIFS(INDIRECT($F$1&amp;$F272&amp;":"&amp;$F272),INDIRECT($F$1&amp;dbP!$D$2&amp;":"&amp;dbP!$D$2),"&gt;="&amp;AP$6,INDIRECT($F$1&amp;dbP!$D$2&amp;":"&amp;dbP!$D$2),"&lt;="&amp;AP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Q272" s="1">
        <f ca="1">SUMIFS(INDIRECT($F$1&amp;$F272&amp;":"&amp;$F272),INDIRECT($F$1&amp;dbP!$D$2&amp;":"&amp;dbP!$D$2),"&gt;="&amp;AQ$6,INDIRECT($F$1&amp;dbP!$D$2&amp;":"&amp;dbP!$D$2),"&lt;="&amp;AQ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R272" s="1">
        <f ca="1">SUMIFS(INDIRECT($F$1&amp;$F272&amp;":"&amp;$F272),INDIRECT($F$1&amp;dbP!$D$2&amp;":"&amp;dbP!$D$2),"&gt;="&amp;AR$6,INDIRECT($F$1&amp;dbP!$D$2&amp;":"&amp;dbP!$D$2),"&lt;="&amp;AR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S272" s="1">
        <f ca="1">SUMIFS(INDIRECT($F$1&amp;$F272&amp;":"&amp;$F272),INDIRECT($F$1&amp;dbP!$D$2&amp;":"&amp;dbP!$D$2),"&gt;="&amp;AS$6,INDIRECT($F$1&amp;dbP!$D$2&amp;":"&amp;dbP!$D$2),"&lt;="&amp;AS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T272" s="1">
        <f ca="1">SUMIFS(INDIRECT($F$1&amp;$F272&amp;":"&amp;$F272),INDIRECT($F$1&amp;dbP!$D$2&amp;":"&amp;dbP!$D$2),"&gt;="&amp;AT$6,INDIRECT($F$1&amp;dbP!$D$2&amp;":"&amp;dbP!$D$2),"&lt;="&amp;AT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U272" s="1">
        <f ca="1">SUMIFS(INDIRECT($F$1&amp;$F272&amp;":"&amp;$F272),INDIRECT($F$1&amp;dbP!$D$2&amp;":"&amp;dbP!$D$2),"&gt;="&amp;AU$6,INDIRECT($F$1&amp;dbP!$D$2&amp;":"&amp;dbP!$D$2),"&lt;="&amp;AU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V272" s="1">
        <f ca="1">SUMIFS(INDIRECT($F$1&amp;$F272&amp;":"&amp;$F272),INDIRECT($F$1&amp;dbP!$D$2&amp;":"&amp;dbP!$D$2),"&gt;="&amp;AV$6,INDIRECT($F$1&amp;dbP!$D$2&amp;":"&amp;dbP!$D$2),"&lt;="&amp;AV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W272" s="1">
        <f ca="1">SUMIFS(INDIRECT($F$1&amp;$F272&amp;":"&amp;$F272),INDIRECT($F$1&amp;dbP!$D$2&amp;":"&amp;dbP!$D$2),"&gt;="&amp;AW$6,INDIRECT($F$1&amp;dbP!$D$2&amp;":"&amp;dbP!$D$2),"&lt;="&amp;AW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X272" s="1">
        <f ca="1">SUMIFS(INDIRECT($F$1&amp;$F272&amp;":"&amp;$F272),INDIRECT($F$1&amp;dbP!$D$2&amp;":"&amp;dbP!$D$2),"&gt;="&amp;AX$6,INDIRECT($F$1&amp;dbP!$D$2&amp;":"&amp;dbP!$D$2),"&lt;="&amp;AX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Y272" s="1">
        <f ca="1">SUMIFS(INDIRECT($F$1&amp;$F272&amp;":"&amp;$F272),INDIRECT($F$1&amp;dbP!$D$2&amp;":"&amp;dbP!$D$2),"&gt;="&amp;AY$6,INDIRECT($F$1&amp;dbP!$D$2&amp;":"&amp;dbP!$D$2),"&lt;="&amp;AY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Z272" s="1">
        <f ca="1">SUMIFS(INDIRECT($F$1&amp;$F272&amp;":"&amp;$F272),INDIRECT($F$1&amp;dbP!$D$2&amp;":"&amp;dbP!$D$2),"&gt;="&amp;AZ$6,INDIRECT($F$1&amp;dbP!$D$2&amp;":"&amp;dbP!$D$2),"&lt;="&amp;AZ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BA272" s="1">
        <f ca="1">SUMIFS(INDIRECT($F$1&amp;$F272&amp;":"&amp;$F272),INDIRECT($F$1&amp;dbP!$D$2&amp;":"&amp;dbP!$D$2),"&gt;="&amp;BA$6,INDIRECT($F$1&amp;dbP!$D$2&amp;":"&amp;dbP!$D$2),"&lt;="&amp;BA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BB272" s="1">
        <f ca="1">SUMIFS(INDIRECT($F$1&amp;$F272&amp;":"&amp;$F272),INDIRECT($F$1&amp;dbP!$D$2&amp;":"&amp;dbP!$D$2),"&gt;="&amp;BB$6,INDIRECT($F$1&amp;dbP!$D$2&amp;":"&amp;dbP!$D$2),"&lt;="&amp;BB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BC272" s="1">
        <f ca="1">SUMIFS(INDIRECT($F$1&amp;$F272&amp;":"&amp;$F272),INDIRECT($F$1&amp;dbP!$D$2&amp;":"&amp;dbP!$D$2),"&gt;="&amp;BC$6,INDIRECT($F$1&amp;dbP!$D$2&amp;":"&amp;dbP!$D$2),"&lt;="&amp;BC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BD272" s="1">
        <f ca="1">SUMIFS(INDIRECT($F$1&amp;$F272&amp;":"&amp;$F272),INDIRECT($F$1&amp;dbP!$D$2&amp;":"&amp;dbP!$D$2),"&gt;="&amp;BD$6,INDIRECT($F$1&amp;dbP!$D$2&amp;":"&amp;dbP!$D$2),"&lt;="&amp;BD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BE272" s="1">
        <f ca="1">SUMIFS(INDIRECT($F$1&amp;$F272&amp;":"&amp;$F272),INDIRECT($F$1&amp;dbP!$D$2&amp;":"&amp;dbP!$D$2),"&gt;="&amp;BE$6,INDIRECT($F$1&amp;dbP!$D$2&amp;":"&amp;dbP!$D$2),"&lt;="&amp;BE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</row>
    <row r="273" spans="2:57" x14ac:dyDescent="0.3">
      <c r="B273" s="1">
        <f>MAX(B$268:B272)+1</f>
        <v>13</v>
      </c>
      <c r="D273" s="1" t="str">
        <f ca="1">INDIRECT($B$1&amp;Items!AB$2&amp;$B273)</f>
        <v>PL(+)</v>
      </c>
      <c r="F273" s="1" t="str">
        <f ca="1">INDIRECT($B$1&amp;Items!X$2&amp;$B273)</f>
        <v>AA</v>
      </c>
      <c r="H273" s="13" t="str">
        <f ca="1">INDIRECT($B$1&amp;Items!U$2&amp;$B273)</f>
        <v>Выручка</v>
      </c>
      <c r="I273" s="13" t="str">
        <f ca="1">IF(INDIRECT($B$1&amp;Items!V$2&amp;$B273)="",H273,INDIRECT($B$1&amp;Items!V$2&amp;$B273))</f>
        <v>Выручка от реализации</v>
      </c>
      <c r="J273" s="1" t="str">
        <f ca="1">IF(INDIRECT($B$1&amp;Items!W$2&amp;$B273)="",IF(H273&lt;&gt;I273,"  "&amp;I273,I273),"    "&amp;INDIRECT($B$1&amp;Items!W$2&amp;$B273))</f>
        <v xml:space="preserve">    Направление-3</v>
      </c>
      <c r="S273" s="1">
        <f ca="1">SUM($U273:INDIRECT(ADDRESS(ROW(),SUMIFS($1:$1,$5:$5,MAX($5:$5)))))</f>
        <v>0</v>
      </c>
      <c r="V273" s="1">
        <f ca="1">SUMIFS(INDIRECT($F$1&amp;$F273&amp;":"&amp;$F273),INDIRECT($F$1&amp;dbP!$D$2&amp;":"&amp;dbP!$D$2),"&gt;="&amp;V$6,INDIRECT($F$1&amp;dbP!$D$2&amp;":"&amp;dbP!$D$2),"&lt;="&amp;V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W273" s="1">
        <f ca="1">SUMIFS(INDIRECT($F$1&amp;$F273&amp;":"&amp;$F273),INDIRECT($F$1&amp;dbP!$D$2&amp;":"&amp;dbP!$D$2),"&gt;="&amp;W$6,INDIRECT($F$1&amp;dbP!$D$2&amp;":"&amp;dbP!$D$2),"&lt;="&amp;W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X273" s="1">
        <f ca="1">SUMIFS(INDIRECT($F$1&amp;$F273&amp;":"&amp;$F273),INDIRECT($F$1&amp;dbP!$D$2&amp;":"&amp;dbP!$D$2),"&gt;="&amp;X$6,INDIRECT($F$1&amp;dbP!$D$2&amp;":"&amp;dbP!$D$2),"&lt;="&amp;X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Y273" s="1">
        <f ca="1">SUMIFS(INDIRECT($F$1&amp;$F273&amp;":"&amp;$F273),INDIRECT($F$1&amp;dbP!$D$2&amp;":"&amp;dbP!$D$2),"&gt;="&amp;Y$6,INDIRECT($F$1&amp;dbP!$D$2&amp;":"&amp;dbP!$D$2),"&lt;="&amp;Y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Z273" s="1">
        <f ca="1">SUMIFS(INDIRECT($F$1&amp;$F273&amp;":"&amp;$F273),INDIRECT($F$1&amp;dbP!$D$2&amp;":"&amp;dbP!$D$2),"&gt;="&amp;Z$6,INDIRECT($F$1&amp;dbP!$D$2&amp;":"&amp;dbP!$D$2),"&lt;="&amp;Z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A273" s="1">
        <f ca="1">SUMIFS(INDIRECT($F$1&amp;$F273&amp;":"&amp;$F273),INDIRECT($F$1&amp;dbP!$D$2&amp;":"&amp;dbP!$D$2),"&gt;="&amp;AA$6,INDIRECT($F$1&amp;dbP!$D$2&amp;":"&amp;dbP!$D$2),"&lt;="&amp;AA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B273" s="1">
        <f ca="1">SUMIFS(INDIRECT($F$1&amp;$F273&amp;":"&amp;$F273),INDIRECT($F$1&amp;dbP!$D$2&amp;":"&amp;dbP!$D$2),"&gt;="&amp;AB$6,INDIRECT($F$1&amp;dbP!$D$2&amp;":"&amp;dbP!$D$2),"&lt;="&amp;AB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C273" s="1">
        <f ca="1">SUMIFS(INDIRECT($F$1&amp;$F273&amp;":"&amp;$F273),INDIRECT($F$1&amp;dbP!$D$2&amp;":"&amp;dbP!$D$2),"&gt;="&amp;AC$6,INDIRECT($F$1&amp;dbP!$D$2&amp;":"&amp;dbP!$D$2),"&lt;="&amp;AC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D273" s="1">
        <f ca="1">SUMIFS(INDIRECT($F$1&amp;$F273&amp;":"&amp;$F273),INDIRECT($F$1&amp;dbP!$D$2&amp;":"&amp;dbP!$D$2),"&gt;="&amp;AD$6,INDIRECT($F$1&amp;dbP!$D$2&amp;":"&amp;dbP!$D$2),"&lt;="&amp;AD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E273" s="1">
        <f ca="1">SUMIFS(INDIRECT($F$1&amp;$F273&amp;":"&amp;$F273),INDIRECT($F$1&amp;dbP!$D$2&amp;":"&amp;dbP!$D$2),"&gt;="&amp;AE$6,INDIRECT($F$1&amp;dbP!$D$2&amp;":"&amp;dbP!$D$2),"&lt;="&amp;AE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F273" s="1">
        <f ca="1">SUMIFS(INDIRECT($F$1&amp;$F273&amp;":"&amp;$F273),INDIRECT($F$1&amp;dbP!$D$2&amp;":"&amp;dbP!$D$2),"&gt;="&amp;AF$6,INDIRECT($F$1&amp;dbP!$D$2&amp;":"&amp;dbP!$D$2),"&lt;="&amp;AF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G273" s="1">
        <f ca="1">SUMIFS(INDIRECT($F$1&amp;$F273&amp;":"&amp;$F273),INDIRECT($F$1&amp;dbP!$D$2&amp;":"&amp;dbP!$D$2),"&gt;="&amp;AG$6,INDIRECT($F$1&amp;dbP!$D$2&amp;":"&amp;dbP!$D$2),"&lt;="&amp;AG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H273" s="1">
        <f ca="1">SUMIFS(INDIRECT($F$1&amp;$F273&amp;":"&amp;$F273),INDIRECT($F$1&amp;dbP!$D$2&amp;":"&amp;dbP!$D$2),"&gt;="&amp;AH$6,INDIRECT($F$1&amp;dbP!$D$2&amp;":"&amp;dbP!$D$2),"&lt;="&amp;AH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I273" s="1">
        <f ca="1">SUMIFS(INDIRECT($F$1&amp;$F273&amp;":"&amp;$F273),INDIRECT($F$1&amp;dbP!$D$2&amp;":"&amp;dbP!$D$2),"&gt;="&amp;AI$6,INDIRECT($F$1&amp;dbP!$D$2&amp;":"&amp;dbP!$D$2),"&lt;="&amp;AI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J273" s="1">
        <f ca="1">SUMIFS(INDIRECT($F$1&amp;$F273&amp;":"&amp;$F273),INDIRECT($F$1&amp;dbP!$D$2&amp;":"&amp;dbP!$D$2),"&gt;="&amp;AJ$6,INDIRECT($F$1&amp;dbP!$D$2&amp;":"&amp;dbP!$D$2),"&lt;="&amp;AJ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K273" s="1">
        <f ca="1">SUMIFS(INDIRECT($F$1&amp;$F273&amp;":"&amp;$F273),INDIRECT($F$1&amp;dbP!$D$2&amp;":"&amp;dbP!$D$2),"&gt;="&amp;AK$6,INDIRECT($F$1&amp;dbP!$D$2&amp;":"&amp;dbP!$D$2),"&lt;="&amp;AK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L273" s="1">
        <f ca="1">SUMIFS(INDIRECT($F$1&amp;$F273&amp;":"&amp;$F273),INDIRECT($F$1&amp;dbP!$D$2&amp;":"&amp;dbP!$D$2),"&gt;="&amp;AL$6,INDIRECT($F$1&amp;dbP!$D$2&amp;":"&amp;dbP!$D$2),"&lt;="&amp;AL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M273" s="1">
        <f ca="1">SUMIFS(INDIRECT($F$1&amp;$F273&amp;":"&amp;$F273),INDIRECT($F$1&amp;dbP!$D$2&amp;":"&amp;dbP!$D$2),"&gt;="&amp;AM$6,INDIRECT($F$1&amp;dbP!$D$2&amp;":"&amp;dbP!$D$2),"&lt;="&amp;AM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N273" s="1">
        <f ca="1">SUMIFS(INDIRECT($F$1&amp;$F273&amp;":"&amp;$F273),INDIRECT($F$1&amp;dbP!$D$2&amp;":"&amp;dbP!$D$2),"&gt;="&amp;AN$6,INDIRECT($F$1&amp;dbP!$D$2&amp;":"&amp;dbP!$D$2),"&lt;="&amp;AN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O273" s="1">
        <f ca="1">SUMIFS(INDIRECT($F$1&amp;$F273&amp;":"&amp;$F273),INDIRECT($F$1&amp;dbP!$D$2&amp;":"&amp;dbP!$D$2),"&gt;="&amp;AO$6,INDIRECT($F$1&amp;dbP!$D$2&amp;":"&amp;dbP!$D$2),"&lt;="&amp;AO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P273" s="1">
        <f ca="1">SUMIFS(INDIRECT($F$1&amp;$F273&amp;":"&amp;$F273),INDIRECT($F$1&amp;dbP!$D$2&amp;":"&amp;dbP!$D$2),"&gt;="&amp;AP$6,INDIRECT($F$1&amp;dbP!$D$2&amp;":"&amp;dbP!$D$2),"&lt;="&amp;AP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Q273" s="1">
        <f ca="1">SUMIFS(INDIRECT($F$1&amp;$F273&amp;":"&amp;$F273),INDIRECT($F$1&amp;dbP!$D$2&amp;":"&amp;dbP!$D$2),"&gt;="&amp;AQ$6,INDIRECT($F$1&amp;dbP!$D$2&amp;":"&amp;dbP!$D$2),"&lt;="&amp;AQ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R273" s="1">
        <f ca="1">SUMIFS(INDIRECT($F$1&amp;$F273&amp;":"&amp;$F273),INDIRECT($F$1&amp;dbP!$D$2&amp;":"&amp;dbP!$D$2),"&gt;="&amp;AR$6,INDIRECT($F$1&amp;dbP!$D$2&amp;":"&amp;dbP!$D$2),"&lt;="&amp;AR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S273" s="1">
        <f ca="1">SUMIFS(INDIRECT($F$1&amp;$F273&amp;":"&amp;$F273),INDIRECT($F$1&amp;dbP!$D$2&amp;":"&amp;dbP!$D$2),"&gt;="&amp;AS$6,INDIRECT($F$1&amp;dbP!$D$2&amp;":"&amp;dbP!$D$2),"&lt;="&amp;AS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T273" s="1">
        <f ca="1">SUMIFS(INDIRECT($F$1&amp;$F273&amp;":"&amp;$F273),INDIRECT($F$1&amp;dbP!$D$2&amp;":"&amp;dbP!$D$2),"&gt;="&amp;AT$6,INDIRECT($F$1&amp;dbP!$D$2&amp;":"&amp;dbP!$D$2),"&lt;="&amp;AT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U273" s="1">
        <f ca="1">SUMIFS(INDIRECT($F$1&amp;$F273&amp;":"&amp;$F273),INDIRECT($F$1&amp;dbP!$D$2&amp;":"&amp;dbP!$D$2),"&gt;="&amp;AU$6,INDIRECT($F$1&amp;dbP!$D$2&amp;":"&amp;dbP!$D$2),"&lt;="&amp;AU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V273" s="1">
        <f ca="1">SUMIFS(INDIRECT($F$1&amp;$F273&amp;":"&amp;$F273),INDIRECT($F$1&amp;dbP!$D$2&amp;":"&amp;dbP!$D$2),"&gt;="&amp;AV$6,INDIRECT($F$1&amp;dbP!$D$2&amp;":"&amp;dbP!$D$2),"&lt;="&amp;AV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W273" s="1">
        <f ca="1">SUMIFS(INDIRECT($F$1&amp;$F273&amp;":"&amp;$F273),INDIRECT($F$1&amp;dbP!$D$2&amp;":"&amp;dbP!$D$2),"&gt;="&amp;AW$6,INDIRECT($F$1&amp;dbP!$D$2&amp;":"&amp;dbP!$D$2),"&lt;="&amp;AW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X273" s="1">
        <f ca="1">SUMIFS(INDIRECT($F$1&amp;$F273&amp;":"&amp;$F273),INDIRECT($F$1&amp;dbP!$D$2&amp;":"&amp;dbP!$D$2),"&gt;="&amp;AX$6,INDIRECT($F$1&amp;dbP!$D$2&amp;":"&amp;dbP!$D$2),"&lt;="&amp;AX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Y273" s="1">
        <f ca="1">SUMIFS(INDIRECT($F$1&amp;$F273&amp;":"&amp;$F273),INDIRECT($F$1&amp;dbP!$D$2&amp;":"&amp;dbP!$D$2),"&gt;="&amp;AY$6,INDIRECT($F$1&amp;dbP!$D$2&amp;":"&amp;dbP!$D$2),"&lt;="&amp;AY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Z273" s="1">
        <f ca="1">SUMIFS(INDIRECT($F$1&amp;$F273&amp;":"&amp;$F273),INDIRECT($F$1&amp;dbP!$D$2&amp;":"&amp;dbP!$D$2),"&gt;="&amp;AZ$6,INDIRECT($F$1&amp;dbP!$D$2&amp;":"&amp;dbP!$D$2),"&lt;="&amp;AZ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BA273" s="1">
        <f ca="1">SUMIFS(INDIRECT($F$1&amp;$F273&amp;":"&amp;$F273),INDIRECT($F$1&amp;dbP!$D$2&amp;":"&amp;dbP!$D$2),"&gt;="&amp;BA$6,INDIRECT($F$1&amp;dbP!$D$2&amp;":"&amp;dbP!$D$2),"&lt;="&amp;BA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BB273" s="1">
        <f ca="1">SUMIFS(INDIRECT($F$1&amp;$F273&amp;":"&amp;$F273),INDIRECT($F$1&amp;dbP!$D$2&amp;":"&amp;dbP!$D$2),"&gt;="&amp;BB$6,INDIRECT($F$1&amp;dbP!$D$2&amp;":"&amp;dbP!$D$2),"&lt;="&amp;BB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BC273" s="1">
        <f ca="1">SUMIFS(INDIRECT($F$1&amp;$F273&amp;":"&amp;$F273),INDIRECT($F$1&amp;dbP!$D$2&amp;":"&amp;dbP!$D$2),"&gt;="&amp;BC$6,INDIRECT($F$1&amp;dbP!$D$2&amp;":"&amp;dbP!$D$2),"&lt;="&amp;BC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BD273" s="1">
        <f ca="1">SUMIFS(INDIRECT($F$1&amp;$F273&amp;":"&amp;$F273),INDIRECT($F$1&amp;dbP!$D$2&amp;":"&amp;dbP!$D$2),"&gt;="&amp;BD$6,INDIRECT($F$1&amp;dbP!$D$2&amp;":"&amp;dbP!$D$2),"&lt;="&amp;BD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BE273" s="1">
        <f ca="1">SUMIFS(INDIRECT($F$1&amp;$F273&amp;":"&amp;$F273),INDIRECT($F$1&amp;dbP!$D$2&amp;":"&amp;dbP!$D$2),"&gt;="&amp;BE$6,INDIRECT($F$1&amp;dbP!$D$2&amp;":"&amp;dbP!$D$2),"&lt;="&amp;BE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</row>
    <row r="274" spans="2:57" x14ac:dyDescent="0.3">
      <c r="B274" s="1">
        <f>MAX(B$268:B273)+1</f>
        <v>14</v>
      </c>
      <c r="D274" s="1">
        <f ca="1">INDIRECT($B$1&amp;Items!AB$2&amp;$B274)</f>
        <v>0</v>
      </c>
      <c r="F274" s="1" t="str">
        <f ca="1">INDIRECT($B$1&amp;Items!X$2&amp;$B274)</f>
        <v>AA</v>
      </c>
      <c r="H274" s="13" t="str">
        <f ca="1">INDIRECT($B$1&amp;Items!U$2&amp;$B274)</f>
        <v>Выручка</v>
      </c>
      <c r="I274" s="13" t="str">
        <f ca="1">IF(INDIRECT($B$1&amp;Items!V$2&amp;$B274)="",H274,INDIRECT($B$1&amp;Items!V$2&amp;$B274))</f>
        <v>Прочая выручка</v>
      </c>
      <c r="J274" s="1" t="str">
        <f ca="1">IF(INDIRECT($B$1&amp;Items!W$2&amp;$B274)="",IF(H274&lt;&gt;I274,"  "&amp;I274,I274),"    "&amp;INDIRECT($B$1&amp;Items!W$2&amp;$B274))</f>
        <v xml:space="preserve">  Прочая выручка</v>
      </c>
      <c r="S274" s="1">
        <f ca="1">SUM($U274:INDIRECT(ADDRESS(ROW(),SUMIFS($1:$1,$5:$5,MAX($5:$5)))))</f>
        <v>0</v>
      </c>
      <c r="V274" s="1">
        <f ca="1">SUMIFS(INDIRECT($F$1&amp;$F274&amp;":"&amp;$F274),INDIRECT($F$1&amp;dbP!$D$2&amp;":"&amp;dbP!$D$2),"&gt;="&amp;V$6,INDIRECT($F$1&amp;dbP!$D$2&amp;":"&amp;dbP!$D$2),"&lt;="&amp;V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W274" s="1">
        <f ca="1">SUMIFS(INDIRECT($F$1&amp;$F274&amp;":"&amp;$F274),INDIRECT($F$1&amp;dbP!$D$2&amp;":"&amp;dbP!$D$2),"&gt;="&amp;W$6,INDIRECT($F$1&amp;dbP!$D$2&amp;":"&amp;dbP!$D$2),"&lt;="&amp;W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X274" s="1">
        <f ca="1">SUMIFS(INDIRECT($F$1&amp;$F274&amp;":"&amp;$F274),INDIRECT($F$1&amp;dbP!$D$2&amp;":"&amp;dbP!$D$2),"&gt;="&amp;X$6,INDIRECT($F$1&amp;dbP!$D$2&amp;":"&amp;dbP!$D$2),"&lt;="&amp;X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Y274" s="1">
        <f ca="1">SUMIFS(INDIRECT($F$1&amp;$F274&amp;":"&amp;$F274),INDIRECT($F$1&amp;dbP!$D$2&amp;":"&amp;dbP!$D$2),"&gt;="&amp;Y$6,INDIRECT($F$1&amp;dbP!$D$2&amp;":"&amp;dbP!$D$2),"&lt;="&amp;Y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Z274" s="1">
        <f ca="1">SUMIFS(INDIRECT($F$1&amp;$F274&amp;":"&amp;$F274),INDIRECT($F$1&amp;dbP!$D$2&amp;":"&amp;dbP!$D$2),"&gt;="&amp;Z$6,INDIRECT($F$1&amp;dbP!$D$2&amp;":"&amp;dbP!$D$2),"&lt;="&amp;Z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A274" s="1">
        <f ca="1">SUMIFS(INDIRECT($F$1&amp;$F274&amp;":"&amp;$F274),INDIRECT($F$1&amp;dbP!$D$2&amp;":"&amp;dbP!$D$2),"&gt;="&amp;AA$6,INDIRECT($F$1&amp;dbP!$D$2&amp;":"&amp;dbP!$D$2),"&lt;="&amp;AA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B274" s="1">
        <f ca="1">SUMIFS(INDIRECT($F$1&amp;$F274&amp;":"&amp;$F274),INDIRECT($F$1&amp;dbP!$D$2&amp;":"&amp;dbP!$D$2),"&gt;="&amp;AB$6,INDIRECT($F$1&amp;dbP!$D$2&amp;":"&amp;dbP!$D$2),"&lt;="&amp;AB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C274" s="1">
        <f ca="1">SUMIFS(INDIRECT($F$1&amp;$F274&amp;":"&amp;$F274),INDIRECT($F$1&amp;dbP!$D$2&amp;":"&amp;dbP!$D$2),"&gt;="&amp;AC$6,INDIRECT($F$1&amp;dbP!$D$2&amp;":"&amp;dbP!$D$2),"&lt;="&amp;AC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D274" s="1">
        <f ca="1">SUMIFS(INDIRECT($F$1&amp;$F274&amp;":"&amp;$F274),INDIRECT($F$1&amp;dbP!$D$2&amp;":"&amp;dbP!$D$2),"&gt;="&amp;AD$6,INDIRECT($F$1&amp;dbP!$D$2&amp;":"&amp;dbP!$D$2),"&lt;="&amp;AD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E274" s="1">
        <f ca="1">SUMIFS(INDIRECT($F$1&amp;$F274&amp;":"&amp;$F274),INDIRECT($F$1&amp;dbP!$D$2&amp;":"&amp;dbP!$D$2),"&gt;="&amp;AE$6,INDIRECT($F$1&amp;dbP!$D$2&amp;":"&amp;dbP!$D$2),"&lt;="&amp;AE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F274" s="1">
        <f ca="1">SUMIFS(INDIRECT($F$1&amp;$F274&amp;":"&amp;$F274),INDIRECT($F$1&amp;dbP!$D$2&amp;":"&amp;dbP!$D$2),"&gt;="&amp;AF$6,INDIRECT($F$1&amp;dbP!$D$2&amp;":"&amp;dbP!$D$2),"&lt;="&amp;AF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G274" s="1">
        <f ca="1">SUMIFS(INDIRECT($F$1&amp;$F274&amp;":"&amp;$F274),INDIRECT($F$1&amp;dbP!$D$2&amp;":"&amp;dbP!$D$2),"&gt;="&amp;AG$6,INDIRECT($F$1&amp;dbP!$D$2&amp;":"&amp;dbP!$D$2),"&lt;="&amp;AG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H274" s="1">
        <f ca="1">SUMIFS(INDIRECT($F$1&amp;$F274&amp;":"&amp;$F274),INDIRECT($F$1&amp;dbP!$D$2&amp;":"&amp;dbP!$D$2),"&gt;="&amp;AH$6,INDIRECT($F$1&amp;dbP!$D$2&amp;":"&amp;dbP!$D$2),"&lt;="&amp;AH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I274" s="1">
        <f ca="1">SUMIFS(INDIRECT($F$1&amp;$F274&amp;":"&amp;$F274),INDIRECT($F$1&amp;dbP!$D$2&amp;":"&amp;dbP!$D$2),"&gt;="&amp;AI$6,INDIRECT($F$1&amp;dbP!$D$2&amp;":"&amp;dbP!$D$2),"&lt;="&amp;AI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J274" s="1">
        <f ca="1">SUMIFS(INDIRECT($F$1&amp;$F274&amp;":"&amp;$F274),INDIRECT($F$1&amp;dbP!$D$2&amp;":"&amp;dbP!$D$2),"&gt;="&amp;AJ$6,INDIRECT($F$1&amp;dbP!$D$2&amp;":"&amp;dbP!$D$2),"&lt;="&amp;AJ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K274" s="1">
        <f ca="1">SUMIFS(INDIRECT($F$1&amp;$F274&amp;":"&amp;$F274),INDIRECT($F$1&amp;dbP!$D$2&amp;":"&amp;dbP!$D$2),"&gt;="&amp;AK$6,INDIRECT($F$1&amp;dbP!$D$2&amp;":"&amp;dbP!$D$2),"&lt;="&amp;AK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L274" s="1">
        <f ca="1">SUMIFS(INDIRECT($F$1&amp;$F274&amp;":"&amp;$F274),INDIRECT($F$1&amp;dbP!$D$2&amp;":"&amp;dbP!$D$2),"&gt;="&amp;AL$6,INDIRECT($F$1&amp;dbP!$D$2&amp;":"&amp;dbP!$D$2),"&lt;="&amp;AL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M274" s="1">
        <f ca="1">SUMIFS(INDIRECT($F$1&amp;$F274&amp;":"&amp;$F274),INDIRECT($F$1&amp;dbP!$D$2&amp;":"&amp;dbP!$D$2),"&gt;="&amp;AM$6,INDIRECT($F$1&amp;dbP!$D$2&amp;":"&amp;dbP!$D$2),"&lt;="&amp;AM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N274" s="1">
        <f ca="1">SUMIFS(INDIRECT($F$1&amp;$F274&amp;":"&amp;$F274),INDIRECT($F$1&amp;dbP!$D$2&amp;":"&amp;dbP!$D$2),"&gt;="&amp;AN$6,INDIRECT($F$1&amp;dbP!$D$2&amp;":"&amp;dbP!$D$2),"&lt;="&amp;AN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O274" s="1">
        <f ca="1">SUMIFS(INDIRECT($F$1&amp;$F274&amp;":"&amp;$F274),INDIRECT($F$1&amp;dbP!$D$2&amp;":"&amp;dbP!$D$2),"&gt;="&amp;AO$6,INDIRECT($F$1&amp;dbP!$D$2&amp;":"&amp;dbP!$D$2),"&lt;="&amp;AO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P274" s="1">
        <f ca="1">SUMIFS(INDIRECT($F$1&amp;$F274&amp;":"&amp;$F274),INDIRECT($F$1&amp;dbP!$D$2&amp;":"&amp;dbP!$D$2),"&gt;="&amp;AP$6,INDIRECT($F$1&amp;dbP!$D$2&amp;":"&amp;dbP!$D$2),"&lt;="&amp;AP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Q274" s="1">
        <f ca="1">SUMIFS(INDIRECT($F$1&amp;$F274&amp;":"&amp;$F274),INDIRECT($F$1&amp;dbP!$D$2&amp;":"&amp;dbP!$D$2),"&gt;="&amp;AQ$6,INDIRECT($F$1&amp;dbP!$D$2&amp;":"&amp;dbP!$D$2),"&lt;="&amp;AQ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R274" s="1">
        <f ca="1">SUMIFS(INDIRECT($F$1&amp;$F274&amp;":"&amp;$F274),INDIRECT($F$1&amp;dbP!$D$2&amp;":"&amp;dbP!$D$2),"&gt;="&amp;AR$6,INDIRECT($F$1&amp;dbP!$D$2&amp;":"&amp;dbP!$D$2),"&lt;="&amp;AR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S274" s="1">
        <f ca="1">SUMIFS(INDIRECT($F$1&amp;$F274&amp;":"&amp;$F274),INDIRECT($F$1&amp;dbP!$D$2&amp;":"&amp;dbP!$D$2),"&gt;="&amp;AS$6,INDIRECT($F$1&amp;dbP!$D$2&amp;":"&amp;dbP!$D$2),"&lt;="&amp;AS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T274" s="1">
        <f ca="1">SUMIFS(INDIRECT($F$1&amp;$F274&amp;":"&amp;$F274),INDIRECT($F$1&amp;dbP!$D$2&amp;":"&amp;dbP!$D$2),"&gt;="&amp;AT$6,INDIRECT($F$1&amp;dbP!$D$2&amp;":"&amp;dbP!$D$2),"&lt;="&amp;AT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U274" s="1">
        <f ca="1">SUMIFS(INDIRECT($F$1&amp;$F274&amp;":"&amp;$F274),INDIRECT($F$1&amp;dbP!$D$2&amp;":"&amp;dbP!$D$2),"&gt;="&amp;AU$6,INDIRECT($F$1&amp;dbP!$D$2&amp;":"&amp;dbP!$D$2),"&lt;="&amp;AU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V274" s="1">
        <f ca="1">SUMIFS(INDIRECT($F$1&amp;$F274&amp;":"&amp;$F274),INDIRECT($F$1&amp;dbP!$D$2&amp;":"&amp;dbP!$D$2),"&gt;="&amp;AV$6,INDIRECT($F$1&amp;dbP!$D$2&amp;":"&amp;dbP!$D$2),"&lt;="&amp;AV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W274" s="1">
        <f ca="1">SUMIFS(INDIRECT($F$1&amp;$F274&amp;":"&amp;$F274),INDIRECT($F$1&amp;dbP!$D$2&amp;":"&amp;dbP!$D$2),"&gt;="&amp;AW$6,INDIRECT($F$1&amp;dbP!$D$2&amp;":"&amp;dbP!$D$2),"&lt;="&amp;AW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X274" s="1">
        <f ca="1">SUMIFS(INDIRECT($F$1&amp;$F274&amp;":"&amp;$F274),INDIRECT($F$1&amp;dbP!$D$2&amp;":"&amp;dbP!$D$2),"&gt;="&amp;AX$6,INDIRECT($F$1&amp;dbP!$D$2&amp;":"&amp;dbP!$D$2),"&lt;="&amp;AX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Y274" s="1">
        <f ca="1">SUMIFS(INDIRECT($F$1&amp;$F274&amp;":"&amp;$F274),INDIRECT($F$1&amp;dbP!$D$2&amp;":"&amp;dbP!$D$2),"&gt;="&amp;AY$6,INDIRECT($F$1&amp;dbP!$D$2&amp;":"&amp;dbP!$D$2),"&lt;="&amp;AY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Z274" s="1">
        <f ca="1">SUMIFS(INDIRECT($F$1&amp;$F274&amp;":"&amp;$F274),INDIRECT($F$1&amp;dbP!$D$2&amp;":"&amp;dbP!$D$2),"&gt;="&amp;AZ$6,INDIRECT($F$1&amp;dbP!$D$2&amp;":"&amp;dbP!$D$2),"&lt;="&amp;AZ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BA274" s="1">
        <f ca="1">SUMIFS(INDIRECT($F$1&amp;$F274&amp;":"&amp;$F274),INDIRECT($F$1&amp;dbP!$D$2&amp;":"&amp;dbP!$D$2),"&gt;="&amp;BA$6,INDIRECT($F$1&amp;dbP!$D$2&amp;":"&amp;dbP!$D$2),"&lt;="&amp;BA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BB274" s="1">
        <f ca="1">SUMIFS(INDIRECT($F$1&amp;$F274&amp;":"&amp;$F274),INDIRECT($F$1&amp;dbP!$D$2&amp;":"&amp;dbP!$D$2),"&gt;="&amp;BB$6,INDIRECT($F$1&amp;dbP!$D$2&amp;":"&amp;dbP!$D$2),"&lt;="&amp;BB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BC274" s="1">
        <f ca="1">SUMIFS(INDIRECT($F$1&amp;$F274&amp;":"&amp;$F274),INDIRECT($F$1&amp;dbP!$D$2&amp;":"&amp;dbP!$D$2),"&gt;="&amp;BC$6,INDIRECT($F$1&amp;dbP!$D$2&amp;":"&amp;dbP!$D$2),"&lt;="&amp;BC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BD274" s="1">
        <f ca="1">SUMIFS(INDIRECT($F$1&amp;$F274&amp;":"&amp;$F274),INDIRECT($F$1&amp;dbP!$D$2&amp;":"&amp;dbP!$D$2),"&gt;="&amp;BD$6,INDIRECT($F$1&amp;dbP!$D$2&amp;":"&amp;dbP!$D$2),"&lt;="&amp;BD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BE274" s="1">
        <f ca="1">SUMIFS(INDIRECT($F$1&amp;$F274&amp;":"&amp;$F274),INDIRECT($F$1&amp;dbP!$D$2&amp;":"&amp;dbP!$D$2),"&gt;="&amp;BE$6,INDIRECT($F$1&amp;dbP!$D$2&amp;":"&amp;dbP!$D$2),"&lt;="&amp;BE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</row>
    <row r="275" spans="2:57" x14ac:dyDescent="0.3">
      <c r="B275" s="1">
        <f>MAX(B$268:B274)+1</f>
        <v>15</v>
      </c>
      <c r="D275" s="1" t="str">
        <f ca="1">INDIRECT($B$1&amp;Items!AB$2&amp;$B275)</f>
        <v>PL(+)</v>
      </c>
      <c r="F275" s="1" t="str">
        <f ca="1">INDIRECT($B$1&amp;Items!X$2&amp;$B275)</f>
        <v>AA</v>
      </c>
      <c r="H275" s="13" t="str">
        <f ca="1">INDIRECT($B$1&amp;Items!U$2&amp;$B275)</f>
        <v>Выручка</v>
      </c>
      <c r="I275" s="13" t="str">
        <f ca="1">IF(INDIRECT($B$1&amp;Items!V$2&amp;$B275)="",H275,INDIRECT($B$1&amp;Items!V$2&amp;$B275))</f>
        <v>Прочая выручка</v>
      </c>
      <c r="J275" s="1" t="str">
        <f ca="1">IF(INDIRECT($B$1&amp;Items!W$2&amp;$B275)="",IF(H275&lt;&gt;I275,"  "&amp;I275,I275),"    "&amp;INDIRECT($B$1&amp;Items!W$2&amp;$B275))</f>
        <v xml:space="preserve">    Прочие продажи-1</v>
      </c>
      <c r="S275" s="1">
        <f ca="1">SUM($U275:INDIRECT(ADDRESS(ROW(),SUMIFS($1:$1,$5:$5,MAX($5:$5)))))</f>
        <v>0</v>
      </c>
      <c r="V275" s="1">
        <f ca="1">SUMIFS(INDIRECT($F$1&amp;$F275&amp;":"&amp;$F275),INDIRECT($F$1&amp;dbP!$D$2&amp;":"&amp;dbP!$D$2),"&gt;="&amp;V$6,INDIRECT($F$1&amp;dbP!$D$2&amp;":"&amp;dbP!$D$2),"&lt;="&amp;V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W275" s="1">
        <f ca="1">SUMIFS(INDIRECT($F$1&amp;$F275&amp;":"&amp;$F275),INDIRECT($F$1&amp;dbP!$D$2&amp;":"&amp;dbP!$D$2),"&gt;="&amp;W$6,INDIRECT($F$1&amp;dbP!$D$2&amp;":"&amp;dbP!$D$2),"&lt;="&amp;W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X275" s="1">
        <f ca="1">SUMIFS(INDIRECT($F$1&amp;$F275&amp;":"&amp;$F275),INDIRECT($F$1&amp;dbP!$D$2&amp;":"&amp;dbP!$D$2),"&gt;="&amp;X$6,INDIRECT($F$1&amp;dbP!$D$2&amp;":"&amp;dbP!$D$2),"&lt;="&amp;X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Y275" s="1">
        <f ca="1">SUMIFS(INDIRECT($F$1&amp;$F275&amp;":"&amp;$F275),INDIRECT($F$1&amp;dbP!$D$2&amp;":"&amp;dbP!$D$2),"&gt;="&amp;Y$6,INDIRECT($F$1&amp;dbP!$D$2&amp;":"&amp;dbP!$D$2),"&lt;="&amp;Y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Z275" s="1">
        <f ca="1">SUMIFS(INDIRECT($F$1&amp;$F275&amp;":"&amp;$F275),INDIRECT($F$1&amp;dbP!$D$2&amp;":"&amp;dbP!$D$2),"&gt;="&amp;Z$6,INDIRECT($F$1&amp;dbP!$D$2&amp;":"&amp;dbP!$D$2),"&lt;="&amp;Z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A275" s="1">
        <f ca="1">SUMIFS(INDIRECT($F$1&amp;$F275&amp;":"&amp;$F275),INDIRECT($F$1&amp;dbP!$D$2&amp;":"&amp;dbP!$D$2),"&gt;="&amp;AA$6,INDIRECT($F$1&amp;dbP!$D$2&amp;":"&amp;dbP!$D$2),"&lt;="&amp;AA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B275" s="1">
        <f ca="1">SUMIFS(INDIRECT($F$1&amp;$F275&amp;":"&amp;$F275),INDIRECT($F$1&amp;dbP!$D$2&amp;":"&amp;dbP!$D$2),"&gt;="&amp;AB$6,INDIRECT($F$1&amp;dbP!$D$2&amp;":"&amp;dbP!$D$2),"&lt;="&amp;AB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C275" s="1">
        <f ca="1">SUMIFS(INDIRECT($F$1&amp;$F275&amp;":"&amp;$F275),INDIRECT($F$1&amp;dbP!$D$2&amp;":"&amp;dbP!$D$2),"&gt;="&amp;AC$6,INDIRECT($F$1&amp;dbP!$D$2&amp;":"&amp;dbP!$D$2),"&lt;="&amp;AC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D275" s="1">
        <f ca="1">SUMIFS(INDIRECT($F$1&amp;$F275&amp;":"&amp;$F275),INDIRECT($F$1&amp;dbP!$D$2&amp;":"&amp;dbP!$D$2),"&gt;="&amp;AD$6,INDIRECT($F$1&amp;dbP!$D$2&amp;":"&amp;dbP!$D$2),"&lt;="&amp;AD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E275" s="1">
        <f ca="1">SUMIFS(INDIRECT($F$1&amp;$F275&amp;":"&amp;$F275),INDIRECT($F$1&amp;dbP!$D$2&amp;":"&amp;dbP!$D$2),"&gt;="&amp;AE$6,INDIRECT($F$1&amp;dbP!$D$2&amp;":"&amp;dbP!$D$2),"&lt;="&amp;AE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F275" s="1">
        <f ca="1">SUMIFS(INDIRECT($F$1&amp;$F275&amp;":"&amp;$F275),INDIRECT($F$1&amp;dbP!$D$2&amp;":"&amp;dbP!$D$2),"&gt;="&amp;AF$6,INDIRECT($F$1&amp;dbP!$D$2&amp;":"&amp;dbP!$D$2),"&lt;="&amp;AF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G275" s="1">
        <f ca="1">SUMIFS(INDIRECT($F$1&amp;$F275&amp;":"&amp;$F275),INDIRECT($F$1&amp;dbP!$D$2&amp;":"&amp;dbP!$D$2),"&gt;="&amp;AG$6,INDIRECT($F$1&amp;dbP!$D$2&amp;":"&amp;dbP!$D$2),"&lt;="&amp;AG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H275" s="1">
        <f ca="1">SUMIFS(INDIRECT($F$1&amp;$F275&amp;":"&amp;$F275),INDIRECT($F$1&amp;dbP!$D$2&amp;":"&amp;dbP!$D$2),"&gt;="&amp;AH$6,INDIRECT($F$1&amp;dbP!$D$2&amp;":"&amp;dbP!$D$2),"&lt;="&amp;AH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I275" s="1">
        <f ca="1">SUMIFS(INDIRECT($F$1&amp;$F275&amp;":"&amp;$F275),INDIRECT($F$1&amp;dbP!$D$2&amp;":"&amp;dbP!$D$2),"&gt;="&amp;AI$6,INDIRECT($F$1&amp;dbP!$D$2&amp;":"&amp;dbP!$D$2),"&lt;="&amp;AI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J275" s="1">
        <f ca="1">SUMIFS(INDIRECT($F$1&amp;$F275&amp;":"&amp;$F275),INDIRECT($F$1&amp;dbP!$D$2&amp;":"&amp;dbP!$D$2),"&gt;="&amp;AJ$6,INDIRECT($F$1&amp;dbP!$D$2&amp;":"&amp;dbP!$D$2),"&lt;="&amp;AJ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K275" s="1">
        <f ca="1">SUMIFS(INDIRECT($F$1&amp;$F275&amp;":"&amp;$F275),INDIRECT($F$1&amp;dbP!$D$2&amp;":"&amp;dbP!$D$2),"&gt;="&amp;AK$6,INDIRECT($F$1&amp;dbP!$D$2&amp;":"&amp;dbP!$D$2),"&lt;="&amp;AK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L275" s="1">
        <f ca="1">SUMIFS(INDIRECT($F$1&amp;$F275&amp;":"&amp;$F275),INDIRECT($F$1&amp;dbP!$D$2&amp;":"&amp;dbP!$D$2),"&gt;="&amp;AL$6,INDIRECT($F$1&amp;dbP!$D$2&amp;":"&amp;dbP!$D$2),"&lt;="&amp;AL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M275" s="1">
        <f ca="1">SUMIFS(INDIRECT($F$1&amp;$F275&amp;":"&amp;$F275),INDIRECT($F$1&amp;dbP!$D$2&amp;":"&amp;dbP!$D$2),"&gt;="&amp;AM$6,INDIRECT($F$1&amp;dbP!$D$2&amp;":"&amp;dbP!$D$2),"&lt;="&amp;AM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N275" s="1">
        <f ca="1">SUMIFS(INDIRECT($F$1&amp;$F275&amp;":"&amp;$F275),INDIRECT($F$1&amp;dbP!$D$2&amp;":"&amp;dbP!$D$2),"&gt;="&amp;AN$6,INDIRECT($F$1&amp;dbP!$D$2&amp;":"&amp;dbP!$D$2),"&lt;="&amp;AN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O275" s="1">
        <f ca="1">SUMIFS(INDIRECT($F$1&amp;$F275&amp;":"&amp;$F275),INDIRECT($F$1&amp;dbP!$D$2&amp;":"&amp;dbP!$D$2),"&gt;="&amp;AO$6,INDIRECT($F$1&amp;dbP!$D$2&amp;":"&amp;dbP!$D$2),"&lt;="&amp;AO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P275" s="1">
        <f ca="1">SUMIFS(INDIRECT($F$1&amp;$F275&amp;":"&amp;$F275),INDIRECT($F$1&amp;dbP!$D$2&amp;":"&amp;dbP!$D$2),"&gt;="&amp;AP$6,INDIRECT($F$1&amp;dbP!$D$2&amp;":"&amp;dbP!$D$2),"&lt;="&amp;AP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Q275" s="1">
        <f ca="1">SUMIFS(INDIRECT($F$1&amp;$F275&amp;":"&amp;$F275),INDIRECT($F$1&amp;dbP!$D$2&amp;":"&amp;dbP!$D$2),"&gt;="&amp;AQ$6,INDIRECT($F$1&amp;dbP!$D$2&amp;":"&amp;dbP!$D$2),"&lt;="&amp;AQ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R275" s="1">
        <f ca="1">SUMIFS(INDIRECT($F$1&amp;$F275&amp;":"&amp;$F275),INDIRECT($F$1&amp;dbP!$D$2&amp;":"&amp;dbP!$D$2),"&gt;="&amp;AR$6,INDIRECT($F$1&amp;dbP!$D$2&amp;":"&amp;dbP!$D$2),"&lt;="&amp;AR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S275" s="1">
        <f ca="1">SUMIFS(INDIRECT($F$1&amp;$F275&amp;":"&amp;$F275),INDIRECT($F$1&amp;dbP!$D$2&amp;":"&amp;dbP!$D$2),"&gt;="&amp;AS$6,INDIRECT($F$1&amp;dbP!$D$2&amp;":"&amp;dbP!$D$2),"&lt;="&amp;AS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T275" s="1">
        <f ca="1">SUMIFS(INDIRECT($F$1&amp;$F275&amp;":"&amp;$F275),INDIRECT($F$1&amp;dbP!$D$2&amp;":"&amp;dbP!$D$2),"&gt;="&amp;AT$6,INDIRECT($F$1&amp;dbP!$D$2&amp;":"&amp;dbP!$D$2),"&lt;="&amp;AT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U275" s="1">
        <f ca="1">SUMIFS(INDIRECT($F$1&amp;$F275&amp;":"&amp;$F275),INDIRECT($F$1&amp;dbP!$D$2&amp;":"&amp;dbP!$D$2),"&gt;="&amp;AU$6,INDIRECT($F$1&amp;dbP!$D$2&amp;":"&amp;dbP!$D$2),"&lt;="&amp;AU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V275" s="1">
        <f ca="1">SUMIFS(INDIRECT($F$1&amp;$F275&amp;":"&amp;$F275),INDIRECT($F$1&amp;dbP!$D$2&amp;":"&amp;dbP!$D$2),"&gt;="&amp;AV$6,INDIRECT($F$1&amp;dbP!$D$2&amp;":"&amp;dbP!$D$2),"&lt;="&amp;AV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W275" s="1">
        <f ca="1">SUMIFS(INDIRECT($F$1&amp;$F275&amp;":"&amp;$F275),INDIRECT($F$1&amp;dbP!$D$2&amp;":"&amp;dbP!$D$2),"&gt;="&amp;AW$6,INDIRECT($F$1&amp;dbP!$D$2&amp;":"&amp;dbP!$D$2),"&lt;="&amp;AW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X275" s="1">
        <f ca="1">SUMIFS(INDIRECT($F$1&amp;$F275&amp;":"&amp;$F275),INDIRECT($F$1&amp;dbP!$D$2&amp;":"&amp;dbP!$D$2),"&gt;="&amp;AX$6,INDIRECT($F$1&amp;dbP!$D$2&amp;":"&amp;dbP!$D$2),"&lt;="&amp;AX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Y275" s="1">
        <f ca="1">SUMIFS(INDIRECT($F$1&amp;$F275&amp;":"&amp;$F275),INDIRECT($F$1&amp;dbP!$D$2&amp;":"&amp;dbP!$D$2),"&gt;="&amp;AY$6,INDIRECT($F$1&amp;dbP!$D$2&amp;":"&amp;dbP!$D$2),"&lt;="&amp;AY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Z275" s="1">
        <f ca="1">SUMIFS(INDIRECT($F$1&amp;$F275&amp;":"&amp;$F275),INDIRECT($F$1&amp;dbP!$D$2&amp;":"&amp;dbP!$D$2),"&gt;="&amp;AZ$6,INDIRECT($F$1&amp;dbP!$D$2&amp;":"&amp;dbP!$D$2),"&lt;="&amp;AZ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BA275" s="1">
        <f ca="1">SUMIFS(INDIRECT($F$1&amp;$F275&amp;":"&amp;$F275),INDIRECT($F$1&amp;dbP!$D$2&amp;":"&amp;dbP!$D$2),"&gt;="&amp;BA$6,INDIRECT($F$1&amp;dbP!$D$2&amp;":"&amp;dbP!$D$2),"&lt;="&amp;BA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BB275" s="1">
        <f ca="1">SUMIFS(INDIRECT($F$1&amp;$F275&amp;":"&amp;$F275),INDIRECT($F$1&amp;dbP!$D$2&amp;":"&amp;dbP!$D$2),"&gt;="&amp;BB$6,INDIRECT($F$1&amp;dbP!$D$2&amp;":"&amp;dbP!$D$2),"&lt;="&amp;BB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BC275" s="1">
        <f ca="1">SUMIFS(INDIRECT($F$1&amp;$F275&amp;":"&amp;$F275),INDIRECT($F$1&amp;dbP!$D$2&amp;":"&amp;dbP!$D$2),"&gt;="&amp;BC$6,INDIRECT($F$1&amp;dbP!$D$2&amp;":"&amp;dbP!$D$2),"&lt;="&amp;BC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BD275" s="1">
        <f ca="1">SUMIFS(INDIRECT($F$1&amp;$F275&amp;":"&amp;$F275),INDIRECT($F$1&amp;dbP!$D$2&amp;":"&amp;dbP!$D$2),"&gt;="&amp;BD$6,INDIRECT($F$1&amp;dbP!$D$2&amp;":"&amp;dbP!$D$2),"&lt;="&amp;BD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BE275" s="1">
        <f ca="1">SUMIFS(INDIRECT($F$1&amp;$F275&amp;":"&amp;$F275),INDIRECT($F$1&amp;dbP!$D$2&amp;":"&amp;dbP!$D$2),"&gt;="&amp;BE$6,INDIRECT($F$1&amp;dbP!$D$2&amp;":"&amp;dbP!$D$2),"&lt;="&amp;BE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</row>
    <row r="276" spans="2:57" x14ac:dyDescent="0.3">
      <c r="B276" s="1">
        <f>MAX(B$268:B275)+1</f>
        <v>16</v>
      </c>
      <c r="D276" s="1" t="str">
        <f ca="1">INDIRECT($B$1&amp;Items!AB$2&amp;$B276)</f>
        <v>PL(+)</v>
      </c>
      <c r="F276" s="1" t="str">
        <f ca="1">INDIRECT($B$1&amp;Items!X$2&amp;$B276)</f>
        <v>AA</v>
      </c>
      <c r="H276" s="13" t="str">
        <f ca="1">INDIRECT($B$1&amp;Items!U$2&amp;$B276)</f>
        <v>Выручка</v>
      </c>
      <c r="I276" s="13" t="str">
        <f ca="1">IF(INDIRECT($B$1&amp;Items!V$2&amp;$B276)="",H276,INDIRECT($B$1&amp;Items!V$2&amp;$B276))</f>
        <v>Прочая выручка</v>
      </c>
      <c r="J276" s="1" t="str">
        <f ca="1">IF(INDIRECT($B$1&amp;Items!W$2&amp;$B276)="",IF(H276&lt;&gt;I276,"  "&amp;I276,I276),"    "&amp;INDIRECT($B$1&amp;Items!W$2&amp;$B276))</f>
        <v xml:space="preserve">    Прочие продажи-2</v>
      </c>
      <c r="S276" s="1">
        <f ca="1">SUM($U276:INDIRECT(ADDRESS(ROW(),SUMIFS($1:$1,$5:$5,MAX($5:$5)))))</f>
        <v>0</v>
      </c>
      <c r="V276" s="1">
        <f ca="1">SUMIFS(INDIRECT($F$1&amp;$F276&amp;":"&amp;$F276),INDIRECT($F$1&amp;dbP!$D$2&amp;":"&amp;dbP!$D$2),"&gt;="&amp;V$6,INDIRECT($F$1&amp;dbP!$D$2&amp;":"&amp;dbP!$D$2),"&lt;="&amp;V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W276" s="1">
        <f ca="1">SUMIFS(INDIRECT($F$1&amp;$F276&amp;":"&amp;$F276),INDIRECT($F$1&amp;dbP!$D$2&amp;":"&amp;dbP!$D$2),"&gt;="&amp;W$6,INDIRECT($F$1&amp;dbP!$D$2&amp;":"&amp;dbP!$D$2),"&lt;="&amp;W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X276" s="1">
        <f ca="1">SUMIFS(INDIRECT($F$1&amp;$F276&amp;":"&amp;$F276),INDIRECT($F$1&amp;dbP!$D$2&amp;":"&amp;dbP!$D$2),"&gt;="&amp;X$6,INDIRECT($F$1&amp;dbP!$D$2&amp;":"&amp;dbP!$D$2),"&lt;="&amp;X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Y276" s="1">
        <f ca="1">SUMIFS(INDIRECT($F$1&amp;$F276&amp;":"&amp;$F276),INDIRECT($F$1&amp;dbP!$D$2&amp;":"&amp;dbP!$D$2),"&gt;="&amp;Y$6,INDIRECT($F$1&amp;dbP!$D$2&amp;":"&amp;dbP!$D$2),"&lt;="&amp;Y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Z276" s="1">
        <f ca="1">SUMIFS(INDIRECT($F$1&amp;$F276&amp;":"&amp;$F276),INDIRECT($F$1&amp;dbP!$D$2&amp;":"&amp;dbP!$D$2),"&gt;="&amp;Z$6,INDIRECT($F$1&amp;dbP!$D$2&amp;":"&amp;dbP!$D$2),"&lt;="&amp;Z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A276" s="1">
        <f ca="1">SUMIFS(INDIRECT($F$1&amp;$F276&amp;":"&amp;$F276),INDIRECT($F$1&amp;dbP!$D$2&amp;":"&amp;dbP!$D$2),"&gt;="&amp;AA$6,INDIRECT($F$1&amp;dbP!$D$2&amp;":"&amp;dbP!$D$2),"&lt;="&amp;AA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B276" s="1">
        <f ca="1">SUMIFS(INDIRECT($F$1&amp;$F276&amp;":"&amp;$F276),INDIRECT($F$1&amp;dbP!$D$2&amp;":"&amp;dbP!$D$2),"&gt;="&amp;AB$6,INDIRECT($F$1&amp;dbP!$D$2&amp;":"&amp;dbP!$D$2),"&lt;="&amp;AB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C276" s="1">
        <f ca="1">SUMIFS(INDIRECT($F$1&amp;$F276&amp;":"&amp;$F276),INDIRECT($F$1&amp;dbP!$D$2&amp;":"&amp;dbP!$D$2),"&gt;="&amp;AC$6,INDIRECT($F$1&amp;dbP!$D$2&amp;":"&amp;dbP!$D$2),"&lt;="&amp;AC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D276" s="1">
        <f ca="1">SUMIFS(INDIRECT($F$1&amp;$F276&amp;":"&amp;$F276),INDIRECT($F$1&amp;dbP!$D$2&amp;":"&amp;dbP!$D$2),"&gt;="&amp;AD$6,INDIRECT($F$1&amp;dbP!$D$2&amp;":"&amp;dbP!$D$2),"&lt;="&amp;AD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E276" s="1">
        <f ca="1">SUMIFS(INDIRECT($F$1&amp;$F276&amp;":"&amp;$F276),INDIRECT($F$1&amp;dbP!$D$2&amp;":"&amp;dbP!$D$2),"&gt;="&amp;AE$6,INDIRECT($F$1&amp;dbP!$D$2&amp;":"&amp;dbP!$D$2),"&lt;="&amp;AE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F276" s="1">
        <f ca="1">SUMIFS(INDIRECT($F$1&amp;$F276&amp;":"&amp;$F276),INDIRECT($F$1&amp;dbP!$D$2&amp;":"&amp;dbP!$D$2),"&gt;="&amp;AF$6,INDIRECT($F$1&amp;dbP!$D$2&amp;":"&amp;dbP!$D$2),"&lt;="&amp;AF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G276" s="1">
        <f ca="1">SUMIFS(INDIRECT($F$1&amp;$F276&amp;":"&amp;$F276),INDIRECT($F$1&amp;dbP!$D$2&amp;":"&amp;dbP!$D$2),"&gt;="&amp;AG$6,INDIRECT($F$1&amp;dbP!$D$2&amp;":"&amp;dbP!$D$2),"&lt;="&amp;AG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H276" s="1">
        <f ca="1">SUMIFS(INDIRECT($F$1&amp;$F276&amp;":"&amp;$F276),INDIRECT($F$1&amp;dbP!$D$2&amp;":"&amp;dbP!$D$2),"&gt;="&amp;AH$6,INDIRECT($F$1&amp;dbP!$D$2&amp;":"&amp;dbP!$D$2),"&lt;="&amp;AH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I276" s="1">
        <f ca="1">SUMIFS(INDIRECT($F$1&amp;$F276&amp;":"&amp;$F276),INDIRECT($F$1&amp;dbP!$D$2&amp;":"&amp;dbP!$D$2),"&gt;="&amp;AI$6,INDIRECT($F$1&amp;dbP!$D$2&amp;":"&amp;dbP!$D$2),"&lt;="&amp;AI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J276" s="1">
        <f ca="1">SUMIFS(INDIRECT($F$1&amp;$F276&amp;":"&amp;$F276),INDIRECT($F$1&amp;dbP!$D$2&amp;":"&amp;dbP!$D$2),"&gt;="&amp;AJ$6,INDIRECT($F$1&amp;dbP!$D$2&amp;":"&amp;dbP!$D$2),"&lt;="&amp;AJ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K276" s="1">
        <f ca="1">SUMIFS(INDIRECT($F$1&amp;$F276&amp;":"&amp;$F276),INDIRECT($F$1&amp;dbP!$D$2&amp;":"&amp;dbP!$D$2),"&gt;="&amp;AK$6,INDIRECT($F$1&amp;dbP!$D$2&amp;":"&amp;dbP!$D$2),"&lt;="&amp;AK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L276" s="1">
        <f ca="1">SUMIFS(INDIRECT($F$1&amp;$F276&amp;":"&amp;$F276),INDIRECT($F$1&amp;dbP!$D$2&amp;":"&amp;dbP!$D$2),"&gt;="&amp;AL$6,INDIRECT($F$1&amp;dbP!$D$2&amp;":"&amp;dbP!$D$2),"&lt;="&amp;AL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M276" s="1">
        <f ca="1">SUMIFS(INDIRECT($F$1&amp;$F276&amp;":"&amp;$F276),INDIRECT($F$1&amp;dbP!$D$2&amp;":"&amp;dbP!$D$2),"&gt;="&amp;AM$6,INDIRECT($F$1&amp;dbP!$D$2&amp;":"&amp;dbP!$D$2),"&lt;="&amp;AM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N276" s="1">
        <f ca="1">SUMIFS(INDIRECT($F$1&amp;$F276&amp;":"&amp;$F276),INDIRECT($F$1&amp;dbP!$D$2&amp;":"&amp;dbP!$D$2),"&gt;="&amp;AN$6,INDIRECT($F$1&amp;dbP!$D$2&amp;":"&amp;dbP!$D$2),"&lt;="&amp;AN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O276" s="1">
        <f ca="1">SUMIFS(INDIRECT($F$1&amp;$F276&amp;":"&amp;$F276),INDIRECT($F$1&amp;dbP!$D$2&amp;":"&amp;dbP!$D$2),"&gt;="&amp;AO$6,INDIRECT($F$1&amp;dbP!$D$2&amp;":"&amp;dbP!$D$2),"&lt;="&amp;AO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P276" s="1">
        <f ca="1">SUMIFS(INDIRECT($F$1&amp;$F276&amp;":"&amp;$F276),INDIRECT($F$1&amp;dbP!$D$2&amp;":"&amp;dbP!$D$2),"&gt;="&amp;AP$6,INDIRECT($F$1&amp;dbP!$D$2&amp;":"&amp;dbP!$D$2),"&lt;="&amp;AP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Q276" s="1">
        <f ca="1">SUMIFS(INDIRECT($F$1&amp;$F276&amp;":"&amp;$F276),INDIRECT($F$1&amp;dbP!$D$2&amp;":"&amp;dbP!$D$2),"&gt;="&amp;AQ$6,INDIRECT($F$1&amp;dbP!$D$2&amp;":"&amp;dbP!$D$2),"&lt;="&amp;AQ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R276" s="1">
        <f ca="1">SUMIFS(INDIRECT($F$1&amp;$F276&amp;":"&amp;$F276),INDIRECT($F$1&amp;dbP!$D$2&amp;":"&amp;dbP!$D$2),"&gt;="&amp;AR$6,INDIRECT($F$1&amp;dbP!$D$2&amp;":"&amp;dbP!$D$2),"&lt;="&amp;AR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S276" s="1">
        <f ca="1">SUMIFS(INDIRECT($F$1&amp;$F276&amp;":"&amp;$F276),INDIRECT($F$1&amp;dbP!$D$2&amp;":"&amp;dbP!$D$2),"&gt;="&amp;AS$6,INDIRECT($F$1&amp;dbP!$D$2&amp;":"&amp;dbP!$D$2),"&lt;="&amp;AS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T276" s="1">
        <f ca="1">SUMIFS(INDIRECT($F$1&amp;$F276&amp;":"&amp;$F276),INDIRECT($F$1&amp;dbP!$D$2&amp;":"&amp;dbP!$D$2),"&gt;="&amp;AT$6,INDIRECT($F$1&amp;dbP!$D$2&amp;":"&amp;dbP!$D$2),"&lt;="&amp;AT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U276" s="1">
        <f ca="1">SUMIFS(INDIRECT($F$1&amp;$F276&amp;":"&amp;$F276),INDIRECT($F$1&amp;dbP!$D$2&amp;":"&amp;dbP!$D$2),"&gt;="&amp;AU$6,INDIRECT($F$1&amp;dbP!$D$2&amp;":"&amp;dbP!$D$2),"&lt;="&amp;AU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V276" s="1">
        <f ca="1">SUMIFS(INDIRECT($F$1&amp;$F276&amp;":"&amp;$F276),INDIRECT($F$1&amp;dbP!$D$2&amp;":"&amp;dbP!$D$2),"&gt;="&amp;AV$6,INDIRECT($F$1&amp;dbP!$D$2&amp;":"&amp;dbP!$D$2),"&lt;="&amp;AV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W276" s="1">
        <f ca="1">SUMIFS(INDIRECT($F$1&amp;$F276&amp;":"&amp;$F276),INDIRECT($F$1&amp;dbP!$D$2&amp;":"&amp;dbP!$D$2),"&gt;="&amp;AW$6,INDIRECT($F$1&amp;dbP!$D$2&amp;":"&amp;dbP!$D$2),"&lt;="&amp;AW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X276" s="1">
        <f ca="1">SUMIFS(INDIRECT($F$1&amp;$F276&amp;":"&amp;$F276),INDIRECT($F$1&amp;dbP!$D$2&amp;":"&amp;dbP!$D$2),"&gt;="&amp;AX$6,INDIRECT($F$1&amp;dbP!$D$2&amp;":"&amp;dbP!$D$2),"&lt;="&amp;AX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Y276" s="1">
        <f ca="1">SUMIFS(INDIRECT($F$1&amp;$F276&amp;":"&amp;$F276),INDIRECT($F$1&amp;dbP!$D$2&amp;":"&amp;dbP!$D$2),"&gt;="&amp;AY$6,INDIRECT($F$1&amp;dbP!$D$2&amp;":"&amp;dbP!$D$2),"&lt;="&amp;AY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Z276" s="1">
        <f ca="1">SUMIFS(INDIRECT($F$1&amp;$F276&amp;":"&amp;$F276),INDIRECT($F$1&amp;dbP!$D$2&amp;":"&amp;dbP!$D$2),"&gt;="&amp;AZ$6,INDIRECT($F$1&amp;dbP!$D$2&amp;":"&amp;dbP!$D$2),"&lt;="&amp;AZ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BA276" s="1">
        <f ca="1">SUMIFS(INDIRECT($F$1&amp;$F276&amp;":"&amp;$F276),INDIRECT($F$1&amp;dbP!$D$2&amp;":"&amp;dbP!$D$2),"&gt;="&amp;BA$6,INDIRECT($F$1&amp;dbP!$D$2&amp;":"&amp;dbP!$D$2),"&lt;="&amp;BA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BB276" s="1">
        <f ca="1">SUMIFS(INDIRECT($F$1&amp;$F276&amp;":"&amp;$F276),INDIRECT($F$1&amp;dbP!$D$2&amp;":"&amp;dbP!$D$2),"&gt;="&amp;BB$6,INDIRECT($F$1&amp;dbP!$D$2&amp;":"&amp;dbP!$D$2),"&lt;="&amp;BB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BC276" s="1">
        <f ca="1">SUMIFS(INDIRECT($F$1&amp;$F276&amp;":"&amp;$F276),INDIRECT($F$1&amp;dbP!$D$2&amp;":"&amp;dbP!$D$2),"&gt;="&amp;BC$6,INDIRECT($F$1&amp;dbP!$D$2&amp;":"&amp;dbP!$D$2),"&lt;="&amp;BC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BD276" s="1">
        <f ca="1">SUMIFS(INDIRECT($F$1&amp;$F276&amp;":"&amp;$F276),INDIRECT($F$1&amp;dbP!$D$2&amp;":"&amp;dbP!$D$2),"&gt;="&amp;BD$6,INDIRECT($F$1&amp;dbP!$D$2&amp;":"&amp;dbP!$D$2),"&lt;="&amp;BD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BE276" s="1">
        <f ca="1">SUMIFS(INDIRECT($F$1&amp;$F276&amp;":"&amp;$F276),INDIRECT($F$1&amp;dbP!$D$2&amp;":"&amp;dbP!$D$2),"&gt;="&amp;BE$6,INDIRECT($F$1&amp;dbP!$D$2&amp;":"&amp;dbP!$D$2),"&lt;="&amp;BE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</row>
    <row r="277" spans="2:57" x14ac:dyDescent="0.3">
      <c r="B277" s="1">
        <f>MAX(B$268:B276)+1</f>
        <v>17</v>
      </c>
      <c r="D277" s="1">
        <f ca="1">INDIRECT($B$1&amp;Items!AB$2&amp;$B277)</f>
        <v>0</v>
      </c>
      <c r="F277" s="1" t="str">
        <f ca="1">INDIRECT($B$1&amp;Items!X$2&amp;$B277)</f>
        <v>AA</v>
      </c>
      <c r="H277" s="13" t="str">
        <f ca="1">INDIRECT($B$1&amp;Items!U$2&amp;$B277)</f>
        <v>Себестоимость продаж</v>
      </c>
      <c r="I277" s="13" t="str">
        <f ca="1">IF(INDIRECT($B$1&amp;Items!V$2&amp;$B277)="",H277,INDIRECT($B$1&amp;Items!V$2&amp;$B277))</f>
        <v>Себестоимость продаж</v>
      </c>
      <c r="J277" s="1" t="str">
        <f ca="1">IF(INDIRECT($B$1&amp;Items!W$2&amp;$B277)="",IF(H277&lt;&gt;I277,"  "&amp;I277,I277),"    "&amp;INDIRECT($B$1&amp;Items!W$2&amp;$B277))</f>
        <v>Себестоимость продаж</v>
      </c>
      <c r="S277" s="1">
        <f ca="1">SUM($U277:INDIRECT(ADDRESS(ROW(),SUMIFS($1:$1,$5:$5,MAX($5:$5)))))</f>
        <v>9239606.1510711014</v>
      </c>
      <c r="V277" s="1">
        <f ca="1">SUMIFS(INDIRECT($F$1&amp;$F277&amp;":"&amp;$F277),INDIRECT($F$1&amp;dbP!$D$2&amp;":"&amp;dbP!$D$2),"&gt;="&amp;V$6,INDIRECT($F$1&amp;dbP!$D$2&amp;":"&amp;dbP!$D$2),"&lt;="&amp;V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W277" s="1">
        <f ca="1">SUMIFS(INDIRECT($F$1&amp;$F277&amp;":"&amp;$F277),INDIRECT($F$1&amp;dbP!$D$2&amp;":"&amp;dbP!$D$2),"&gt;="&amp;W$6,INDIRECT($F$1&amp;dbP!$D$2&amp;":"&amp;dbP!$D$2),"&lt;="&amp;W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X277" s="1">
        <f ca="1">SUMIFS(INDIRECT($F$1&amp;$F277&amp;":"&amp;$F277),INDIRECT($F$1&amp;dbP!$D$2&amp;":"&amp;dbP!$D$2),"&gt;="&amp;X$6,INDIRECT($F$1&amp;dbP!$D$2&amp;":"&amp;dbP!$D$2),"&lt;="&amp;X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Y277" s="1">
        <f ca="1">SUMIFS(INDIRECT($F$1&amp;$F277&amp;":"&amp;$F277),INDIRECT($F$1&amp;dbP!$D$2&amp;":"&amp;dbP!$D$2),"&gt;="&amp;Y$6,INDIRECT($F$1&amp;dbP!$D$2&amp;":"&amp;dbP!$D$2),"&lt;="&amp;Y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Z277" s="1">
        <f ca="1">SUMIFS(INDIRECT($F$1&amp;$F277&amp;":"&amp;$F277),INDIRECT($F$1&amp;dbP!$D$2&amp;":"&amp;dbP!$D$2),"&gt;="&amp;Z$6,INDIRECT($F$1&amp;dbP!$D$2&amp;":"&amp;dbP!$D$2),"&lt;="&amp;Z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2589840.1871304004</v>
      </c>
      <c r="AA277" s="1">
        <f ca="1">SUMIFS(INDIRECT($F$1&amp;$F277&amp;":"&amp;$F277),INDIRECT($F$1&amp;dbP!$D$2&amp;":"&amp;dbP!$D$2),"&gt;="&amp;AA$6,INDIRECT($F$1&amp;dbP!$D$2&amp;":"&amp;dbP!$D$2),"&lt;="&amp;AA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6649765.9639407005</v>
      </c>
      <c r="AB277" s="1">
        <f ca="1">SUMIFS(INDIRECT($F$1&amp;$F277&amp;":"&amp;$F277),INDIRECT($F$1&amp;dbP!$D$2&amp;":"&amp;dbP!$D$2),"&gt;="&amp;AB$6,INDIRECT($F$1&amp;dbP!$D$2&amp;":"&amp;dbP!$D$2),"&lt;="&amp;AB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C277" s="1">
        <f ca="1">SUMIFS(INDIRECT($F$1&amp;$F277&amp;":"&amp;$F277),INDIRECT($F$1&amp;dbP!$D$2&amp;":"&amp;dbP!$D$2),"&gt;="&amp;AC$6,INDIRECT($F$1&amp;dbP!$D$2&amp;":"&amp;dbP!$D$2),"&lt;="&amp;AC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D277" s="1">
        <f ca="1">SUMIFS(INDIRECT($F$1&amp;$F277&amp;":"&amp;$F277),INDIRECT($F$1&amp;dbP!$D$2&amp;":"&amp;dbP!$D$2),"&gt;="&amp;AD$6,INDIRECT($F$1&amp;dbP!$D$2&amp;":"&amp;dbP!$D$2),"&lt;="&amp;AD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E277" s="1">
        <f ca="1">SUMIFS(INDIRECT($F$1&amp;$F277&amp;":"&amp;$F277),INDIRECT($F$1&amp;dbP!$D$2&amp;":"&amp;dbP!$D$2),"&gt;="&amp;AE$6,INDIRECT($F$1&amp;dbP!$D$2&amp;":"&amp;dbP!$D$2),"&lt;="&amp;AE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F277" s="1">
        <f ca="1">SUMIFS(INDIRECT($F$1&amp;$F277&amp;":"&amp;$F277),INDIRECT($F$1&amp;dbP!$D$2&amp;":"&amp;dbP!$D$2),"&gt;="&amp;AF$6,INDIRECT($F$1&amp;dbP!$D$2&amp;":"&amp;dbP!$D$2),"&lt;="&amp;AF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G277" s="1">
        <f ca="1">SUMIFS(INDIRECT($F$1&amp;$F277&amp;":"&amp;$F277),INDIRECT($F$1&amp;dbP!$D$2&amp;":"&amp;dbP!$D$2),"&gt;="&amp;AG$6,INDIRECT($F$1&amp;dbP!$D$2&amp;":"&amp;dbP!$D$2),"&lt;="&amp;AG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H277" s="1">
        <f ca="1">SUMIFS(INDIRECT($F$1&amp;$F277&amp;":"&amp;$F277),INDIRECT($F$1&amp;dbP!$D$2&amp;":"&amp;dbP!$D$2),"&gt;="&amp;AH$6,INDIRECT($F$1&amp;dbP!$D$2&amp;":"&amp;dbP!$D$2),"&lt;="&amp;AH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I277" s="1">
        <f ca="1">SUMIFS(INDIRECT($F$1&amp;$F277&amp;":"&amp;$F277),INDIRECT($F$1&amp;dbP!$D$2&amp;":"&amp;dbP!$D$2),"&gt;="&amp;AI$6,INDIRECT($F$1&amp;dbP!$D$2&amp;":"&amp;dbP!$D$2),"&lt;="&amp;AI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J277" s="1">
        <f ca="1">SUMIFS(INDIRECT($F$1&amp;$F277&amp;":"&amp;$F277),INDIRECT($F$1&amp;dbP!$D$2&amp;":"&amp;dbP!$D$2),"&gt;="&amp;AJ$6,INDIRECT($F$1&amp;dbP!$D$2&amp;":"&amp;dbP!$D$2),"&lt;="&amp;AJ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K277" s="1">
        <f ca="1">SUMIFS(INDIRECT($F$1&amp;$F277&amp;":"&amp;$F277),INDIRECT($F$1&amp;dbP!$D$2&amp;":"&amp;dbP!$D$2),"&gt;="&amp;AK$6,INDIRECT($F$1&amp;dbP!$D$2&amp;":"&amp;dbP!$D$2),"&lt;="&amp;AK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L277" s="1">
        <f ca="1">SUMIFS(INDIRECT($F$1&amp;$F277&amp;":"&amp;$F277),INDIRECT($F$1&amp;dbP!$D$2&amp;":"&amp;dbP!$D$2),"&gt;="&amp;AL$6,INDIRECT($F$1&amp;dbP!$D$2&amp;":"&amp;dbP!$D$2),"&lt;="&amp;AL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M277" s="1">
        <f ca="1">SUMIFS(INDIRECT($F$1&amp;$F277&amp;":"&amp;$F277),INDIRECT($F$1&amp;dbP!$D$2&amp;":"&amp;dbP!$D$2),"&gt;="&amp;AM$6,INDIRECT($F$1&amp;dbP!$D$2&amp;":"&amp;dbP!$D$2),"&lt;="&amp;AM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N277" s="1">
        <f ca="1">SUMIFS(INDIRECT($F$1&amp;$F277&amp;":"&amp;$F277),INDIRECT($F$1&amp;dbP!$D$2&amp;":"&amp;dbP!$D$2),"&gt;="&amp;AN$6,INDIRECT($F$1&amp;dbP!$D$2&amp;":"&amp;dbP!$D$2),"&lt;="&amp;AN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O277" s="1">
        <f ca="1">SUMIFS(INDIRECT($F$1&amp;$F277&amp;":"&amp;$F277),INDIRECT($F$1&amp;dbP!$D$2&amp;":"&amp;dbP!$D$2),"&gt;="&amp;AO$6,INDIRECT($F$1&amp;dbP!$D$2&amp;":"&amp;dbP!$D$2),"&lt;="&amp;AO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P277" s="1">
        <f ca="1">SUMIFS(INDIRECT($F$1&amp;$F277&amp;":"&amp;$F277),INDIRECT($F$1&amp;dbP!$D$2&amp;":"&amp;dbP!$D$2),"&gt;="&amp;AP$6,INDIRECT($F$1&amp;dbP!$D$2&amp;":"&amp;dbP!$D$2),"&lt;="&amp;AP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Q277" s="1">
        <f ca="1">SUMIFS(INDIRECT($F$1&amp;$F277&amp;":"&amp;$F277),INDIRECT($F$1&amp;dbP!$D$2&amp;":"&amp;dbP!$D$2),"&gt;="&amp;AQ$6,INDIRECT($F$1&amp;dbP!$D$2&amp;":"&amp;dbP!$D$2),"&lt;="&amp;AQ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R277" s="1">
        <f ca="1">SUMIFS(INDIRECT($F$1&amp;$F277&amp;":"&amp;$F277),INDIRECT($F$1&amp;dbP!$D$2&amp;":"&amp;dbP!$D$2),"&gt;="&amp;AR$6,INDIRECT($F$1&amp;dbP!$D$2&amp;":"&amp;dbP!$D$2),"&lt;="&amp;AR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S277" s="1">
        <f ca="1">SUMIFS(INDIRECT($F$1&amp;$F277&amp;":"&amp;$F277),INDIRECT($F$1&amp;dbP!$D$2&amp;":"&amp;dbP!$D$2),"&gt;="&amp;AS$6,INDIRECT($F$1&amp;dbP!$D$2&amp;":"&amp;dbP!$D$2),"&lt;="&amp;AS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T277" s="1">
        <f ca="1">SUMIFS(INDIRECT($F$1&amp;$F277&amp;":"&amp;$F277),INDIRECT($F$1&amp;dbP!$D$2&amp;":"&amp;dbP!$D$2),"&gt;="&amp;AT$6,INDIRECT($F$1&amp;dbP!$D$2&amp;":"&amp;dbP!$D$2),"&lt;="&amp;AT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U277" s="1">
        <f ca="1">SUMIFS(INDIRECT($F$1&amp;$F277&amp;":"&amp;$F277),INDIRECT($F$1&amp;dbP!$D$2&amp;":"&amp;dbP!$D$2),"&gt;="&amp;AU$6,INDIRECT($F$1&amp;dbP!$D$2&amp;":"&amp;dbP!$D$2),"&lt;="&amp;AU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V277" s="1">
        <f ca="1">SUMIFS(INDIRECT($F$1&amp;$F277&amp;":"&amp;$F277),INDIRECT($F$1&amp;dbP!$D$2&amp;":"&amp;dbP!$D$2),"&gt;="&amp;AV$6,INDIRECT($F$1&amp;dbP!$D$2&amp;":"&amp;dbP!$D$2),"&lt;="&amp;AV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W277" s="1">
        <f ca="1">SUMIFS(INDIRECT($F$1&amp;$F277&amp;":"&amp;$F277),INDIRECT($F$1&amp;dbP!$D$2&amp;":"&amp;dbP!$D$2),"&gt;="&amp;AW$6,INDIRECT($F$1&amp;dbP!$D$2&amp;":"&amp;dbP!$D$2),"&lt;="&amp;AW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X277" s="1">
        <f ca="1">SUMIFS(INDIRECT($F$1&amp;$F277&amp;":"&amp;$F277),INDIRECT($F$1&amp;dbP!$D$2&amp;":"&amp;dbP!$D$2),"&gt;="&amp;AX$6,INDIRECT($F$1&amp;dbP!$D$2&amp;":"&amp;dbP!$D$2),"&lt;="&amp;AX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Y277" s="1">
        <f ca="1">SUMIFS(INDIRECT($F$1&amp;$F277&amp;":"&amp;$F277),INDIRECT($F$1&amp;dbP!$D$2&amp;":"&amp;dbP!$D$2),"&gt;="&amp;AY$6,INDIRECT($F$1&amp;dbP!$D$2&amp;":"&amp;dbP!$D$2),"&lt;="&amp;AY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Z277" s="1">
        <f ca="1">SUMIFS(INDIRECT($F$1&amp;$F277&amp;":"&amp;$F277),INDIRECT($F$1&amp;dbP!$D$2&amp;":"&amp;dbP!$D$2),"&gt;="&amp;AZ$6,INDIRECT($F$1&amp;dbP!$D$2&amp;":"&amp;dbP!$D$2),"&lt;="&amp;AZ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BA277" s="1">
        <f ca="1">SUMIFS(INDIRECT($F$1&amp;$F277&amp;":"&amp;$F277),INDIRECT($F$1&amp;dbP!$D$2&amp;":"&amp;dbP!$D$2),"&gt;="&amp;BA$6,INDIRECT($F$1&amp;dbP!$D$2&amp;":"&amp;dbP!$D$2),"&lt;="&amp;BA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BB277" s="1">
        <f ca="1">SUMIFS(INDIRECT($F$1&amp;$F277&amp;":"&amp;$F277),INDIRECT($F$1&amp;dbP!$D$2&amp;":"&amp;dbP!$D$2),"&gt;="&amp;BB$6,INDIRECT($F$1&amp;dbP!$D$2&amp;":"&amp;dbP!$D$2),"&lt;="&amp;BB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BC277" s="1">
        <f ca="1">SUMIFS(INDIRECT($F$1&amp;$F277&amp;":"&amp;$F277),INDIRECT($F$1&amp;dbP!$D$2&amp;":"&amp;dbP!$D$2),"&gt;="&amp;BC$6,INDIRECT($F$1&amp;dbP!$D$2&amp;":"&amp;dbP!$D$2),"&lt;="&amp;BC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BD277" s="1">
        <f ca="1">SUMIFS(INDIRECT($F$1&amp;$F277&amp;":"&amp;$F277),INDIRECT($F$1&amp;dbP!$D$2&amp;":"&amp;dbP!$D$2),"&gt;="&amp;BD$6,INDIRECT($F$1&amp;dbP!$D$2&amp;":"&amp;dbP!$D$2),"&lt;="&amp;BD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BE277" s="1">
        <f ca="1">SUMIFS(INDIRECT($F$1&amp;$F277&amp;":"&amp;$F277),INDIRECT($F$1&amp;dbP!$D$2&amp;":"&amp;dbP!$D$2),"&gt;="&amp;BE$6,INDIRECT($F$1&amp;dbP!$D$2&amp;":"&amp;dbP!$D$2),"&lt;="&amp;BE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</row>
    <row r="278" spans="2:57" x14ac:dyDescent="0.3">
      <c r="B278" s="1">
        <f>MAX(B$268:B277)+1</f>
        <v>18</v>
      </c>
      <c r="D278" s="1">
        <f ca="1">INDIRECT($B$1&amp;Items!AB$2&amp;$B278)</f>
        <v>0</v>
      </c>
      <c r="F278" s="1" t="str">
        <f ca="1">INDIRECT($B$1&amp;Items!X$2&amp;$B278)</f>
        <v>AA</v>
      </c>
      <c r="H278" s="13" t="str">
        <f ca="1">INDIRECT($B$1&amp;Items!U$2&amp;$B278)</f>
        <v>Себестоимость продаж</v>
      </c>
      <c r="I278" s="13" t="str">
        <f ca="1">IF(INDIRECT($B$1&amp;Items!V$2&amp;$B278)="",H278,INDIRECT($B$1&amp;Items!V$2&amp;$B278))</f>
        <v>Затраты этапа-1 бизнес-процесса</v>
      </c>
      <c r="J278" s="1" t="str">
        <f ca="1">IF(INDIRECT($B$1&amp;Items!W$2&amp;$B278)="",IF(H278&lt;&gt;I278,"  "&amp;I278,I278),"    "&amp;INDIRECT($B$1&amp;Items!W$2&amp;$B278))</f>
        <v xml:space="preserve">  Затраты этапа-1 бизнес-процесса</v>
      </c>
      <c r="S278" s="1">
        <f ca="1">SUM($U278:INDIRECT(ADDRESS(ROW(),SUMIFS($1:$1,$5:$5,MAX($5:$5)))))</f>
        <v>1981941.2025000001</v>
      </c>
      <c r="V278" s="1">
        <f ca="1">SUMIFS(INDIRECT($F$1&amp;$F278&amp;":"&amp;$F278),INDIRECT($F$1&amp;dbP!$D$2&amp;":"&amp;dbP!$D$2),"&gt;="&amp;V$6,INDIRECT($F$1&amp;dbP!$D$2&amp;":"&amp;dbP!$D$2),"&lt;="&amp;V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W278" s="1">
        <f ca="1">SUMIFS(INDIRECT($F$1&amp;$F278&amp;":"&amp;$F278),INDIRECT($F$1&amp;dbP!$D$2&amp;":"&amp;dbP!$D$2),"&gt;="&amp;W$6,INDIRECT($F$1&amp;dbP!$D$2&amp;":"&amp;dbP!$D$2),"&lt;="&amp;W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X278" s="1">
        <f ca="1">SUMIFS(INDIRECT($F$1&amp;$F278&amp;":"&amp;$F278),INDIRECT($F$1&amp;dbP!$D$2&amp;":"&amp;dbP!$D$2),"&gt;="&amp;X$6,INDIRECT($F$1&amp;dbP!$D$2&amp;":"&amp;dbP!$D$2),"&lt;="&amp;X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Y278" s="1">
        <f ca="1">SUMIFS(INDIRECT($F$1&amp;$F278&amp;":"&amp;$F278),INDIRECT($F$1&amp;dbP!$D$2&amp;":"&amp;dbP!$D$2),"&gt;="&amp;Y$6,INDIRECT($F$1&amp;dbP!$D$2&amp;":"&amp;dbP!$D$2),"&lt;="&amp;Y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Z278" s="1">
        <f ca="1">SUMIFS(INDIRECT($F$1&amp;$F278&amp;":"&amp;$F278),INDIRECT($F$1&amp;dbP!$D$2&amp;":"&amp;dbP!$D$2),"&gt;="&amp;Z$6,INDIRECT($F$1&amp;dbP!$D$2&amp;":"&amp;dbP!$D$2),"&lt;="&amp;Z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426877.99800000002</v>
      </c>
      <c r="AA278" s="1">
        <f ca="1">SUMIFS(INDIRECT($F$1&amp;$F278&amp;":"&amp;$F278),INDIRECT($F$1&amp;dbP!$D$2&amp;":"&amp;dbP!$D$2),"&gt;="&amp;AA$6,INDIRECT($F$1&amp;dbP!$D$2&amp;":"&amp;dbP!$D$2),"&lt;="&amp;AA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1555063.2045</v>
      </c>
      <c r="AB278" s="1">
        <f ca="1">SUMIFS(INDIRECT($F$1&amp;$F278&amp;":"&amp;$F278),INDIRECT($F$1&amp;dbP!$D$2&amp;":"&amp;dbP!$D$2),"&gt;="&amp;AB$6,INDIRECT($F$1&amp;dbP!$D$2&amp;":"&amp;dbP!$D$2),"&lt;="&amp;AB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C278" s="1">
        <f ca="1">SUMIFS(INDIRECT($F$1&amp;$F278&amp;":"&amp;$F278),INDIRECT($F$1&amp;dbP!$D$2&amp;":"&amp;dbP!$D$2),"&gt;="&amp;AC$6,INDIRECT($F$1&amp;dbP!$D$2&amp;":"&amp;dbP!$D$2),"&lt;="&amp;AC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D278" s="1">
        <f ca="1">SUMIFS(INDIRECT($F$1&amp;$F278&amp;":"&amp;$F278),INDIRECT($F$1&amp;dbP!$D$2&amp;":"&amp;dbP!$D$2),"&gt;="&amp;AD$6,INDIRECT($F$1&amp;dbP!$D$2&amp;":"&amp;dbP!$D$2),"&lt;="&amp;AD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E278" s="1">
        <f ca="1">SUMIFS(INDIRECT($F$1&amp;$F278&amp;":"&amp;$F278),INDIRECT($F$1&amp;dbP!$D$2&amp;":"&amp;dbP!$D$2),"&gt;="&amp;AE$6,INDIRECT($F$1&amp;dbP!$D$2&amp;":"&amp;dbP!$D$2),"&lt;="&amp;AE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F278" s="1">
        <f ca="1">SUMIFS(INDIRECT($F$1&amp;$F278&amp;":"&amp;$F278),INDIRECT($F$1&amp;dbP!$D$2&amp;":"&amp;dbP!$D$2),"&gt;="&amp;AF$6,INDIRECT($F$1&amp;dbP!$D$2&amp;":"&amp;dbP!$D$2),"&lt;="&amp;AF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G278" s="1">
        <f ca="1">SUMIFS(INDIRECT($F$1&amp;$F278&amp;":"&amp;$F278),INDIRECT($F$1&amp;dbP!$D$2&amp;":"&amp;dbP!$D$2),"&gt;="&amp;AG$6,INDIRECT($F$1&amp;dbP!$D$2&amp;":"&amp;dbP!$D$2),"&lt;="&amp;AG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H278" s="1">
        <f ca="1">SUMIFS(INDIRECT($F$1&amp;$F278&amp;":"&amp;$F278),INDIRECT($F$1&amp;dbP!$D$2&amp;":"&amp;dbP!$D$2),"&gt;="&amp;AH$6,INDIRECT($F$1&amp;dbP!$D$2&amp;":"&amp;dbP!$D$2),"&lt;="&amp;AH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I278" s="1">
        <f ca="1">SUMIFS(INDIRECT($F$1&amp;$F278&amp;":"&amp;$F278),INDIRECT($F$1&amp;dbP!$D$2&amp;":"&amp;dbP!$D$2),"&gt;="&amp;AI$6,INDIRECT($F$1&amp;dbP!$D$2&amp;":"&amp;dbP!$D$2),"&lt;="&amp;AI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J278" s="1">
        <f ca="1">SUMIFS(INDIRECT($F$1&amp;$F278&amp;":"&amp;$F278),INDIRECT($F$1&amp;dbP!$D$2&amp;":"&amp;dbP!$D$2),"&gt;="&amp;AJ$6,INDIRECT($F$1&amp;dbP!$D$2&amp;":"&amp;dbP!$D$2),"&lt;="&amp;AJ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K278" s="1">
        <f ca="1">SUMIFS(INDIRECT($F$1&amp;$F278&amp;":"&amp;$F278),INDIRECT($F$1&amp;dbP!$D$2&amp;":"&amp;dbP!$D$2),"&gt;="&amp;AK$6,INDIRECT($F$1&amp;dbP!$D$2&amp;":"&amp;dbP!$D$2),"&lt;="&amp;AK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L278" s="1">
        <f ca="1">SUMIFS(INDIRECT($F$1&amp;$F278&amp;":"&amp;$F278),INDIRECT($F$1&amp;dbP!$D$2&amp;":"&amp;dbP!$D$2),"&gt;="&amp;AL$6,INDIRECT($F$1&amp;dbP!$D$2&amp;":"&amp;dbP!$D$2),"&lt;="&amp;AL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M278" s="1">
        <f ca="1">SUMIFS(INDIRECT($F$1&amp;$F278&amp;":"&amp;$F278),INDIRECT($F$1&amp;dbP!$D$2&amp;":"&amp;dbP!$D$2),"&gt;="&amp;AM$6,INDIRECT($F$1&amp;dbP!$D$2&amp;":"&amp;dbP!$D$2),"&lt;="&amp;AM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N278" s="1">
        <f ca="1">SUMIFS(INDIRECT($F$1&amp;$F278&amp;":"&amp;$F278),INDIRECT($F$1&amp;dbP!$D$2&amp;":"&amp;dbP!$D$2),"&gt;="&amp;AN$6,INDIRECT($F$1&amp;dbP!$D$2&amp;":"&amp;dbP!$D$2),"&lt;="&amp;AN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O278" s="1">
        <f ca="1">SUMIFS(INDIRECT($F$1&amp;$F278&amp;":"&amp;$F278),INDIRECT($F$1&amp;dbP!$D$2&amp;":"&amp;dbP!$D$2),"&gt;="&amp;AO$6,INDIRECT($F$1&amp;dbP!$D$2&amp;":"&amp;dbP!$D$2),"&lt;="&amp;AO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P278" s="1">
        <f ca="1">SUMIFS(INDIRECT($F$1&amp;$F278&amp;":"&amp;$F278),INDIRECT($F$1&amp;dbP!$D$2&amp;":"&amp;dbP!$D$2),"&gt;="&amp;AP$6,INDIRECT($F$1&amp;dbP!$D$2&amp;":"&amp;dbP!$D$2),"&lt;="&amp;AP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Q278" s="1">
        <f ca="1">SUMIFS(INDIRECT($F$1&amp;$F278&amp;":"&amp;$F278),INDIRECT($F$1&amp;dbP!$D$2&amp;":"&amp;dbP!$D$2),"&gt;="&amp;AQ$6,INDIRECT($F$1&amp;dbP!$D$2&amp;":"&amp;dbP!$D$2),"&lt;="&amp;AQ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R278" s="1">
        <f ca="1">SUMIFS(INDIRECT($F$1&amp;$F278&amp;":"&amp;$F278),INDIRECT($F$1&amp;dbP!$D$2&amp;":"&amp;dbP!$D$2),"&gt;="&amp;AR$6,INDIRECT($F$1&amp;dbP!$D$2&amp;":"&amp;dbP!$D$2),"&lt;="&amp;AR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S278" s="1">
        <f ca="1">SUMIFS(INDIRECT($F$1&amp;$F278&amp;":"&amp;$F278),INDIRECT($F$1&amp;dbP!$D$2&amp;":"&amp;dbP!$D$2),"&gt;="&amp;AS$6,INDIRECT($F$1&amp;dbP!$D$2&amp;":"&amp;dbP!$D$2),"&lt;="&amp;AS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T278" s="1">
        <f ca="1">SUMIFS(INDIRECT($F$1&amp;$F278&amp;":"&amp;$F278),INDIRECT($F$1&amp;dbP!$D$2&amp;":"&amp;dbP!$D$2),"&gt;="&amp;AT$6,INDIRECT($F$1&amp;dbP!$D$2&amp;":"&amp;dbP!$D$2),"&lt;="&amp;AT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U278" s="1">
        <f ca="1">SUMIFS(INDIRECT($F$1&amp;$F278&amp;":"&amp;$F278),INDIRECT($F$1&amp;dbP!$D$2&amp;":"&amp;dbP!$D$2),"&gt;="&amp;AU$6,INDIRECT($F$1&amp;dbP!$D$2&amp;":"&amp;dbP!$D$2),"&lt;="&amp;AU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V278" s="1">
        <f ca="1">SUMIFS(INDIRECT($F$1&amp;$F278&amp;":"&amp;$F278),INDIRECT($F$1&amp;dbP!$D$2&amp;":"&amp;dbP!$D$2),"&gt;="&amp;AV$6,INDIRECT($F$1&amp;dbP!$D$2&amp;":"&amp;dbP!$D$2),"&lt;="&amp;AV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W278" s="1">
        <f ca="1">SUMIFS(INDIRECT($F$1&amp;$F278&amp;":"&amp;$F278),INDIRECT($F$1&amp;dbP!$D$2&amp;":"&amp;dbP!$D$2),"&gt;="&amp;AW$6,INDIRECT($F$1&amp;dbP!$D$2&amp;":"&amp;dbP!$D$2),"&lt;="&amp;AW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X278" s="1">
        <f ca="1">SUMIFS(INDIRECT($F$1&amp;$F278&amp;":"&amp;$F278),INDIRECT($F$1&amp;dbP!$D$2&amp;":"&amp;dbP!$D$2),"&gt;="&amp;AX$6,INDIRECT($F$1&amp;dbP!$D$2&amp;":"&amp;dbP!$D$2),"&lt;="&amp;AX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Y278" s="1">
        <f ca="1">SUMIFS(INDIRECT($F$1&amp;$F278&amp;":"&amp;$F278),INDIRECT($F$1&amp;dbP!$D$2&amp;":"&amp;dbP!$D$2),"&gt;="&amp;AY$6,INDIRECT($F$1&amp;dbP!$D$2&amp;":"&amp;dbP!$D$2),"&lt;="&amp;AY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Z278" s="1">
        <f ca="1">SUMIFS(INDIRECT($F$1&amp;$F278&amp;":"&amp;$F278),INDIRECT($F$1&amp;dbP!$D$2&amp;":"&amp;dbP!$D$2),"&gt;="&amp;AZ$6,INDIRECT($F$1&amp;dbP!$D$2&amp;":"&amp;dbP!$D$2),"&lt;="&amp;AZ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BA278" s="1">
        <f ca="1">SUMIFS(INDIRECT($F$1&amp;$F278&amp;":"&amp;$F278),INDIRECT($F$1&amp;dbP!$D$2&amp;":"&amp;dbP!$D$2),"&gt;="&amp;BA$6,INDIRECT($F$1&amp;dbP!$D$2&amp;":"&amp;dbP!$D$2),"&lt;="&amp;BA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BB278" s="1">
        <f ca="1">SUMIFS(INDIRECT($F$1&amp;$F278&amp;":"&amp;$F278),INDIRECT($F$1&amp;dbP!$D$2&amp;":"&amp;dbP!$D$2),"&gt;="&amp;BB$6,INDIRECT($F$1&amp;dbP!$D$2&amp;":"&amp;dbP!$D$2),"&lt;="&amp;BB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BC278" s="1">
        <f ca="1">SUMIFS(INDIRECT($F$1&amp;$F278&amp;":"&amp;$F278),INDIRECT($F$1&amp;dbP!$D$2&amp;":"&amp;dbP!$D$2),"&gt;="&amp;BC$6,INDIRECT($F$1&amp;dbP!$D$2&amp;":"&amp;dbP!$D$2),"&lt;="&amp;BC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BD278" s="1">
        <f ca="1">SUMIFS(INDIRECT($F$1&amp;$F278&amp;":"&amp;$F278),INDIRECT($F$1&amp;dbP!$D$2&amp;":"&amp;dbP!$D$2),"&gt;="&amp;BD$6,INDIRECT($F$1&amp;dbP!$D$2&amp;":"&amp;dbP!$D$2),"&lt;="&amp;BD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BE278" s="1">
        <f ca="1">SUMIFS(INDIRECT($F$1&amp;$F278&amp;":"&amp;$F278),INDIRECT($F$1&amp;dbP!$D$2&amp;":"&amp;dbP!$D$2),"&gt;="&amp;BE$6,INDIRECT($F$1&amp;dbP!$D$2&amp;":"&amp;dbP!$D$2),"&lt;="&amp;BE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</row>
    <row r="279" spans="2:57" x14ac:dyDescent="0.3">
      <c r="B279" s="1">
        <f>MAX(B$268:B278)+1</f>
        <v>19</v>
      </c>
      <c r="D279" s="1" t="str">
        <f ca="1">INDIRECT($B$1&amp;Items!AB$2&amp;$B279)</f>
        <v>PL(-)</v>
      </c>
      <c r="F279" s="1" t="str">
        <f ca="1">INDIRECT($B$1&amp;Items!X$2&amp;$B279)</f>
        <v>AA</v>
      </c>
      <c r="H279" s="13" t="str">
        <f ca="1">INDIRECT($B$1&amp;Items!U$2&amp;$B279)</f>
        <v>Себестоимость продаж</v>
      </c>
      <c r="I279" s="13" t="str">
        <f ca="1">IF(INDIRECT($B$1&amp;Items!V$2&amp;$B279)="",H279,INDIRECT($B$1&amp;Items!V$2&amp;$B279))</f>
        <v>Затраты этапа-1 бизнес-процесса</v>
      </c>
      <c r="J279" s="1" t="str">
        <f ca="1">IF(INDIRECT($B$1&amp;Items!W$2&amp;$B279)="",IF(H279&lt;&gt;I279,"  "&amp;I279,I279),"    "&amp;INDIRECT($B$1&amp;Items!W$2&amp;$B279))</f>
        <v xml:space="preserve">    Сырье и материалы-1</v>
      </c>
      <c r="S279" s="1">
        <f ca="1">SUM($U279:INDIRECT(ADDRESS(ROW(),SUMIFS($1:$1,$5:$5,MAX($5:$5)))))</f>
        <v>450000</v>
      </c>
      <c r="V279" s="1">
        <f ca="1">SUMIFS(INDIRECT($F$1&amp;$F279&amp;":"&amp;$F279),INDIRECT($F$1&amp;dbP!$D$2&amp;":"&amp;dbP!$D$2),"&gt;="&amp;V$6,INDIRECT($F$1&amp;dbP!$D$2&amp;":"&amp;dbP!$D$2),"&lt;="&amp;V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W279" s="1">
        <f ca="1">SUMIFS(INDIRECT($F$1&amp;$F279&amp;":"&amp;$F279),INDIRECT($F$1&amp;dbP!$D$2&amp;":"&amp;dbP!$D$2),"&gt;="&amp;W$6,INDIRECT($F$1&amp;dbP!$D$2&amp;":"&amp;dbP!$D$2),"&lt;="&amp;W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X279" s="1">
        <f ca="1">SUMIFS(INDIRECT($F$1&amp;$F279&amp;":"&amp;$F279),INDIRECT($F$1&amp;dbP!$D$2&amp;":"&amp;dbP!$D$2),"&gt;="&amp;X$6,INDIRECT($F$1&amp;dbP!$D$2&amp;":"&amp;dbP!$D$2),"&lt;="&amp;X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Y279" s="1">
        <f ca="1">SUMIFS(INDIRECT($F$1&amp;$F279&amp;":"&amp;$F279),INDIRECT($F$1&amp;dbP!$D$2&amp;":"&amp;dbP!$D$2),"&gt;="&amp;Y$6,INDIRECT($F$1&amp;dbP!$D$2&amp;":"&amp;dbP!$D$2),"&lt;="&amp;Y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Z279" s="1">
        <f ca="1">SUMIFS(INDIRECT($F$1&amp;$F279&amp;":"&amp;$F279),INDIRECT($F$1&amp;dbP!$D$2&amp;":"&amp;dbP!$D$2),"&gt;="&amp;Z$6,INDIRECT($F$1&amp;dbP!$D$2&amp;":"&amp;dbP!$D$2),"&lt;="&amp;Z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A279" s="1">
        <f ca="1">SUMIFS(INDIRECT($F$1&amp;$F279&amp;":"&amp;$F279),INDIRECT($F$1&amp;dbP!$D$2&amp;":"&amp;dbP!$D$2),"&gt;="&amp;AA$6,INDIRECT($F$1&amp;dbP!$D$2&amp;":"&amp;dbP!$D$2),"&lt;="&amp;AA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450000</v>
      </c>
      <c r="AB279" s="1">
        <f ca="1">SUMIFS(INDIRECT($F$1&amp;$F279&amp;":"&amp;$F279),INDIRECT($F$1&amp;dbP!$D$2&amp;":"&amp;dbP!$D$2),"&gt;="&amp;AB$6,INDIRECT($F$1&amp;dbP!$D$2&amp;":"&amp;dbP!$D$2),"&lt;="&amp;AB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C279" s="1">
        <f ca="1">SUMIFS(INDIRECT($F$1&amp;$F279&amp;":"&amp;$F279),INDIRECT($F$1&amp;dbP!$D$2&amp;":"&amp;dbP!$D$2),"&gt;="&amp;AC$6,INDIRECT($F$1&amp;dbP!$D$2&amp;":"&amp;dbP!$D$2),"&lt;="&amp;AC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D279" s="1">
        <f ca="1">SUMIFS(INDIRECT($F$1&amp;$F279&amp;":"&amp;$F279),INDIRECT($F$1&amp;dbP!$D$2&amp;":"&amp;dbP!$D$2),"&gt;="&amp;AD$6,INDIRECT($F$1&amp;dbP!$D$2&amp;":"&amp;dbP!$D$2),"&lt;="&amp;AD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E279" s="1">
        <f ca="1">SUMIFS(INDIRECT($F$1&amp;$F279&amp;":"&amp;$F279),INDIRECT($F$1&amp;dbP!$D$2&amp;":"&amp;dbP!$D$2),"&gt;="&amp;AE$6,INDIRECT($F$1&amp;dbP!$D$2&amp;":"&amp;dbP!$D$2),"&lt;="&amp;AE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F279" s="1">
        <f ca="1">SUMIFS(INDIRECT($F$1&amp;$F279&amp;":"&amp;$F279),INDIRECT($F$1&amp;dbP!$D$2&amp;":"&amp;dbP!$D$2),"&gt;="&amp;AF$6,INDIRECT($F$1&amp;dbP!$D$2&amp;":"&amp;dbP!$D$2),"&lt;="&amp;AF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G279" s="1">
        <f ca="1">SUMIFS(INDIRECT($F$1&amp;$F279&amp;":"&amp;$F279),INDIRECT($F$1&amp;dbP!$D$2&amp;":"&amp;dbP!$D$2),"&gt;="&amp;AG$6,INDIRECT($F$1&amp;dbP!$D$2&amp;":"&amp;dbP!$D$2),"&lt;="&amp;AG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H279" s="1">
        <f ca="1">SUMIFS(INDIRECT($F$1&amp;$F279&amp;":"&amp;$F279),INDIRECT($F$1&amp;dbP!$D$2&amp;":"&amp;dbP!$D$2),"&gt;="&amp;AH$6,INDIRECT($F$1&amp;dbP!$D$2&amp;":"&amp;dbP!$D$2),"&lt;="&amp;AH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I279" s="1">
        <f ca="1">SUMIFS(INDIRECT($F$1&amp;$F279&amp;":"&amp;$F279),INDIRECT($F$1&amp;dbP!$D$2&amp;":"&amp;dbP!$D$2),"&gt;="&amp;AI$6,INDIRECT($F$1&amp;dbP!$D$2&amp;":"&amp;dbP!$D$2),"&lt;="&amp;AI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J279" s="1">
        <f ca="1">SUMIFS(INDIRECT($F$1&amp;$F279&amp;":"&amp;$F279),INDIRECT($F$1&amp;dbP!$D$2&amp;":"&amp;dbP!$D$2),"&gt;="&amp;AJ$6,INDIRECT($F$1&amp;dbP!$D$2&amp;":"&amp;dbP!$D$2),"&lt;="&amp;AJ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K279" s="1">
        <f ca="1">SUMIFS(INDIRECT($F$1&amp;$F279&amp;":"&amp;$F279),INDIRECT($F$1&amp;dbP!$D$2&amp;":"&amp;dbP!$D$2),"&gt;="&amp;AK$6,INDIRECT($F$1&amp;dbP!$D$2&amp;":"&amp;dbP!$D$2),"&lt;="&amp;AK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L279" s="1">
        <f ca="1">SUMIFS(INDIRECT($F$1&amp;$F279&amp;":"&amp;$F279),INDIRECT($F$1&amp;dbP!$D$2&amp;":"&amp;dbP!$D$2),"&gt;="&amp;AL$6,INDIRECT($F$1&amp;dbP!$D$2&amp;":"&amp;dbP!$D$2),"&lt;="&amp;AL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M279" s="1">
        <f ca="1">SUMIFS(INDIRECT($F$1&amp;$F279&amp;":"&amp;$F279),INDIRECT($F$1&amp;dbP!$D$2&amp;":"&amp;dbP!$D$2),"&gt;="&amp;AM$6,INDIRECT($F$1&amp;dbP!$D$2&amp;":"&amp;dbP!$D$2),"&lt;="&amp;AM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N279" s="1">
        <f ca="1">SUMIFS(INDIRECT($F$1&amp;$F279&amp;":"&amp;$F279),INDIRECT($F$1&amp;dbP!$D$2&amp;":"&amp;dbP!$D$2),"&gt;="&amp;AN$6,INDIRECT($F$1&amp;dbP!$D$2&amp;":"&amp;dbP!$D$2),"&lt;="&amp;AN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O279" s="1">
        <f ca="1">SUMIFS(INDIRECT($F$1&amp;$F279&amp;":"&amp;$F279),INDIRECT($F$1&amp;dbP!$D$2&amp;":"&amp;dbP!$D$2),"&gt;="&amp;AO$6,INDIRECT($F$1&amp;dbP!$D$2&amp;":"&amp;dbP!$D$2),"&lt;="&amp;AO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P279" s="1">
        <f ca="1">SUMIFS(INDIRECT($F$1&amp;$F279&amp;":"&amp;$F279),INDIRECT($F$1&amp;dbP!$D$2&amp;":"&amp;dbP!$D$2),"&gt;="&amp;AP$6,INDIRECT($F$1&amp;dbP!$D$2&amp;":"&amp;dbP!$D$2),"&lt;="&amp;AP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Q279" s="1">
        <f ca="1">SUMIFS(INDIRECT($F$1&amp;$F279&amp;":"&amp;$F279),INDIRECT($F$1&amp;dbP!$D$2&amp;":"&amp;dbP!$D$2),"&gt;="&amp;AQ$6,INDIRECT($F$1&amp;dbP!$D$2&amp;":"&amp;dbP!$D$2),"&lt;="&amp;AQ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R279" s="1">
        <f ca="1">SUMIFS(INDIRECT($F$1&amp;$F279&amp;":"&amp;$F279),INDIRECT($F$1&amp;dbP!$D$2&amp;":"&amp;dbP!$D$2),"&gt;="&amp;AR$6,INDIRECT($F$1&amp;dbP!$D$2&amp;":"&amp;dbP!$D$2),"&lt;="&amp;AR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S279" s="1">
        <f ca="1">SUMIFS(INDIRECT($F$1&amp;$F279&amp;":"&amp;$F279),INDIRECT($F$1&amp;dbP!$D$2&amp;":"&amp;dbP!$D$2),"&gt;="&amp;AS$6,INDIRECT($F$1&amp;dbP!$D$2&amp;":"&amp;dbP!$D$2),"&lt;="&amp;AS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T279" s="1">
        <f ca="1">SUMIFS(INDIRECT($F$1&amp;$F279&amp;":"&amp;$F279),INDIRECT($F$1&amp;dbP!$D$2&amp;":"&amp;dbP!$D$2),"&gt;="&amp;AT$6,INDIRECT($F$1&amp;dbP!$D$2&amp;":"&amp;dbP!$D$2),"&lt;="&amp;AT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U279" s="1">
        <f ca="1">SUMIFS(INDIRECT($F$1&amp;$F279&amp;":"&amp;$F279),INDIRECT($F$1&amp;dbP!$D$2&amp;":"&amp;dbP!$D$2),"&gt;="&amp;AU$6,INDIRECT($F$1&amp;dbP!$D$2&amp;":"&amp;dbP!$D$2),"&lt;="&amp;AU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V279" s="1">
        <f ca="1">SUMIFS(INDIRECT($F$1&amp;$F279&amp;":"&amp;$F279),INDIRECT($F$1&amp;dbP!$D$2&amp;":"&amp;dbP!$D$2),"&gt;="&amp;AV$6,INDIRECT($F$1&amp;dbP!$D$2&amp;":"&amp;dbP!$D$2),"&lt;="&amp;AV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W279" s="1">
        <f ca="1">SUMIFS(INDIRECT($F$1&amp;$F279&amp;":"&amp;$F279),INDIRECT($F$1&amp;dbP!$D$2&amp;":"&amp;dbP!$D$2),"&gt;="&amp;AW$6,INDIRECT($F$1&amp;dbP!$D$2&amp;":"&amp;dbP!$D$2),"&lt;="&amp;AW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X279" s="1">
        <f ca="1">SUMIFS(INDIRECT($F$1&amp;$F279&amp;":"&amp;$F279),INDIRECT($F$1&amp;dbP!$D$2&amp;":"&amp;dbP!$D$2),"&gt;="&amp;AX$6,INDIRECT($F$1&amp;dbP!$D$2&amp;":"&amp;dbP!$D$2),"&lt;="&amp;AX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Y279" s="1">
        <f ca="1">SUMIFS(INDIRECT($F$1&amp;$F279&amp;":"&amp;$F279),INDIRECT($F$1&amp;dbP!$D$2&amp;":"&amp;dbP!$D$2),"&gt;="&amp;AY$6,INDIRECT($F$1&amp;dbP!$D$2&amp;":"&amp;dbP!$D$2),"&lt;="&amp;AY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Z279" s="1">
        <f ca="1">SUMIFS(INDIRECT($F$1&amp;$F279&amp;":"&amp;$F279),INDIRECT($F$1&amp;dbP!$D$2&amp;":"&amp;dbP!$D$2),"&gt;="&amp;AZ$6,INDIRECT($F$1&amp;dbP!$D$2&amp;":"&amp;dbP!$D$2),"&lt;="&amp;AZ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BA279" s="1">
        <f ca="1">SUMIFS(INDIRECT($F$1&amp;$F279&amp;":"&amp;$F279),INDIRECT($F$1&amp;dbP!$D$2&amp;":"&amp;dbP!$D$2),"&gt;="&amp;BA$6,INDIRECT($F$1&amp;dbP!$D$2&amp;":"&amp;dbP!$D$2),"&lt;="&amp;BA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BB279" s="1">
        <f ca="1">SUMIFS(INDIRECT($F$1&amp;$F279&amp;":"&amp;$F279),INDIRECT($F$1&amp;dbP!$D$2&amp;":"&amp;dbP!$D$2),"&gt;="&amp;BB$6,INDIRECT($F$1&amp;dbP!$D$2&amp;":"&amp;dbP!$D$2),"&lt;="&amp;BB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BC279" s="1">
        <f ca="1">SUMIFS(INDIRECT($F$1&amp;$F279&amp;":"&amp;$F279),INDIRECT($F$1&amp;dbP!$D$2&amp;":"&amp;dbP!$D$2),"&gt;="&amp;BC$6,INDIRECT($F$1&amp;dbP!$D$2&amp;":"&amp;dbP!$D$2),"&lt;="&amp;BC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BD279" s="1">
        <f ca="1">SUMIFS(INDIRECT($F$1&amp;$F279&amp;":"&amp;$F279),INDIRECT($F$1&amp;dbP!$D$2&amp;":"&amp;dbP!$D$2),"&gt;="&amp;BD$6,INDIRECT($F$1&amp;dbP!$D$2&amp;":"&amp;dbP!$D$2),"&lt;="&amp;BD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BE279" s="1">
        <f ca="1">SUMIFS(INDIRECT($F$1&amp;$F279&amp;":"&amp;$F279),INDIRECT($F$1&amp;dbP!$D$2&amp;":"&amp;dbP!$D$2),"&gt;="&amp;BE$6,INDIRECT($F$1&amp;dbP!$D$2&amp;":"&amp;dbP!$D$2),"&lt;="&amp;BE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</row>
    <row r="280" spans="2:57" x14ac:dyDescent="0.3">
      <c r="B280" s="1">
        <f>MAX(B$268:B279)+1</f>
        <v>20</v>
      </c>
      <c r="D280" s="1" t="str">
        <f ca="1">INDIRECT($B$1&amp;Items!AB$2&amp;$B280)</f>
        <v>PL(-)</v>
      </c>
      <c r="F280" s="1" t="str">
        <f ca="1">INDIRECT($B$1&amp;Items!X$2&amp;$B280)</f>
        <v>AA</v>
      </c>
      <c r="H280" s="13" t="str">
        <f ca="1">INDIRECT($B$1&amp;Items!U$2&amp;$B280)</f>
        <v>Себестоимость продаж</v>
      </c>
      <c r="I280" s="13" t="str">
        <f ca="1">IF(INDIRECT($B$1&amp;Items!V$2&amp;$B280)="",H280,INDIRECT($B$1&amp;Items!V$2&amp;$B280))</f>
        <v>Затраты этапа-1 бизнес-процесса</v>
      </c>
      <c r="J280" s="1" t="str">
        <f ca="1">IF(INDIRECT($B$1&amp;Items!W$2&amp;$B280)="",IF(H280&lt;&gt;I280,"  "&amp;I280,I280),"    "&amp;INDIRECT($B$1&amp;Items!W$2&amp;$B280))</f>
        <v xml:space="preserve">    Сырье и материалы-2</v>
      </c>
      <c r="S280" s="1">
        <f ca="1">SUM($U280:INDIRECT(ADDRESS(ROW(),SUMIFS($1:$1,$5:$5,MAX($5:$5)))))</f>
        <v>0</v>
      </c>
      <c r="V280" s="1">
        <f ca="1">SUMIFS(INDIRECT($F$1&amp;$F280&amp;":"&amp;$F280),INDIRECT($F$1&amp;dbP!$D$2&amp;":"&amp;dbP!$D$2),"&gt;="&amp;V$6,INDIRECT($F$1&amp;dbP!$D$2&amp;":"&amp;dbP!$D$2),"&lt;="&amp;V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W280" s="1">
        <f ca="1">SUMIFS(INDIRECT($F$1&amp;$F280&amp;":"&amp;$F280),INDIRECT($F$1&amp;dbP!$D$2&amp;":"&amp;dbP!$D$2),"&gt;="&amp;W$6,INDIRECT($F$1&amp;dbP!$D$2&amp;":"&amp;dbP!$D$2),"&lt;="&amp;W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X280" s="1">
        <f ca="1">SUMIFS(INDIRECT($F$1&amp;$F280&amp;":"&amp;$F280),INDIRECT($F$1&amp;dbP!$D$2&amp;":"&amp;dbP!$D$2),"&gt;="&amp;X$6,INDIRECT($F$1&amp;dbP!$D$2&amp;":"&amp;dbP!$D$2),"&lt;="&amp;X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Y280" s="1">
        <f ca="1">SUMIFS(INDIRECT($F$1&amp;$F280&amp;":"&amp;$F280),INDIRECT($F$1&amp;dbP!$D$2&amp;":"&amp;dbP!$D$2),"&gt;="&amp;Y$6,INDIRECT($F$1&amp;dbP!$D$2&amp;":"&amp;dbP!$D$2),"&lt;="&amp;Y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Z280" s="1">
        <f ca="1">SUMIFS(INDIRECT($F$1&amp;$F280&amp;":"&amp;$F280),INDIRECT($F$1&amp;dbP!$D$2&amp;":"&amp;dbP!$D$2),"&gt;="&amp;Z$6,INDIRECT($F$1&amp;dbP!$D$2&amp;":"&amp;dbP!$D$2),"&lt;="&amp;Z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A280" s="1">
        <f ca="1">SUMIFS(INDIRECT($F$1&amp;$F280&amp;":"&amp;$F280),INDIRECT($F$1&amp;dbP!$D$2&amp;":"&amp;dbP!$D$2),"&gt;="&amp;AA$6,INDIRECT($F$1&amp;dbP!$D$2&amp;":"&amp;dbP!$D$2),"&lt;="&amp;AA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B280" s="1">
        <f ca="1">SUMIFS(INDIRECT($F$1&amp;$F280&amp;":"&amp;$F280),INDIRECT($F$1&amp;dbP!$D$2&amp;":"&amp;dbP!$D$2),"&gt;="&amp;AB$6,INDIRECT($F$1&amp;dbP!$D$2&amp;":"&amp;dbP!$D$2),"&lt;="&amp;AB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C280" s="1">
        <f ca="1">SUMIFS(INDIRECT($F$1&amp;$F280&amp;":"&amp;$F280),INDIRECT($F$1&amp;dbP!$D$2&amp;":"&amp;dbP!$D$2),"&gt;="&amp;AC$6,INDIRECT($F$1&amp;dbP!$D$2&amp;":"&amp;dbP!$D$2),"&lt;="&amp;AC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D280" s="1">
        <f ca="1">SUMIFS(INDIRECT($F$1&amp;$F280&amp;":"&amp;$F280),INDIRECT($F$1&amp;dbP!$D$2&amp;":"&amp;dbP!$D$2),"&gt;="&amp;AD$6,INDIRECT($F$1&amp;dbP!$D$2&amp;":"&amp;dbP!$D$2),"&lt;="&amp;AD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E280" s="1">
        <f ca="1">SUMIFS(INDIRECT($F$1&amp;$F280&amp;":"&amp;$F280),INDIRECT($F$1&amp;dbP!$D$2&amp;":"&amp;dbP!$D$2),"&gt;="&amp;AE$6,INDIRECT($F$1&amp;dbP!$D$2&amp;":"&amp;dbP!$D$2),"&lt;="&amp;AE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F280" s="1">
        <f ca="1">SUMIFS(INDIRECT($F$1&amp;$F280&amp;":"&amp;$F280),INDIRECT($F$1&amp;dbP!$D$2&amp;":"&amp;dbP!$D$2),"&gt;="&amp;AF$6,INDIRECT($F$1&amp;dbP!$D$2&amp;":"&amp;dbP!$D$2),"&lt;="&amp;AF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G280" s="1">
        <f ca="1">SUMIFS(INDIRECT($F$1&amp;$F280&amp;":"&amp;$F280),INDIRECT($F$1&amp;dbP!$D$2&amp;":"&amp;dbP!$D$2),"&gt;="&amp;AG$6,INDIRECT($F$1&amp;dbP!$D$2&amp;":"&amp;dbP!$D$2),"&lt;="&amp;AG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H280" s="1">
        <f ca="1">SUMIFS(INDIRECT($F$1&amp;$F280&amp;":"&amp;$F280),INDIRECT($F$1&amp;dbP!$D$2&amp;":"&amp;dbP!$D$2),"&gt;="&amp;AH$6,INDIRECT($F$1&amp;dbP!$D$2&amp;":"&amp;dbP!$D$2),"&lt;="&amp;AH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I280" s="1">
        <f ca="1">SUMIFS(INDIRECT($F$1&amp;$F280&amp;":"&amp;$F280),INDIRECT($F$1&amp;dbP!$D$2&amp;":"&amp;dbP!$D$2),"&gt;="&amp;AI$6,INDIRECT($F$1&amp;dbP!$D$2&amp;":"&amp;dbP!$D$2),"&lt;="&amp;AI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J280" s="1">
        <f ca="1">SUMIFS(INDIRECT($F$1&amp;$F280&amp;":"&amp;$F280),INDIRECT($F$1&amp;dbP!$D$2&amp;":"&amp;dbP!$D$2),"&gt;="&amp;AJ$6,INDIRECT($F$1&amp;dbP!$D$2&amp;":"&amp;dbP!$D$2),"&lt;="&amp;AJ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K280" s="1">
        <f ca="1">SUMIFS(INDIRECT($F$1&amp;$F280&amp;":"&amp;$F280),INDIRECT($F$1&amp;dbP!$D$2&amp;":"&amp;dbP!$D$2),"&gt;="&amp;AK$6,INDIRECT($F$1&amp;dbP!$D$2&amp;":"&amp;dbP!$D$2),"&lt;="&amp;AK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L280" s="1">
        <f ca="1">SUMIFS(INDIRECT($F$1&amp;$F280&amp;":"&amp;$F280),INDIRECT($F$1&amp;dbP!$D$2&amp;":"&amp;dbP!$D$2),"&gt;="&amp;AL$6,INDIRECT($F$1&amp;dbP!$D$2&amp;":"&amp;dbP!$D$2),"&lt;="&amp;AL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M280" s="1">
        <f ca="1">SUMIFS(INDIRECT($F$1&amp;$F280&amp;":"&amp;$F280),INDIRECT($F$1&amp;dbP!$D$2&amp;":"&amp;dbP!$D$2),"&gt;="&amp;AM$6,INDIRECT($F$1&amp;dbP!$D$2&amp;":"&amp;dbP!$D$2),"&lt;="&amp;AM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N280" s="1">
        <f ca="1">SUMIFS(INDIRECT($F$1&amp;$F280&amp;":"&amp;$F280),INDIRECT($F$1&amp;dbP!$D$2&amp;":"&amp;dbP!$D$2),"&gt;="&amp;AN$6,INDIRECT($F$1&amp;dbP!$D$2&amp;":"&amp;dbP!$D$2),"&lt;="&amp;AN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O280" s="1">
        <f ca="1">SUMIFS(INDIRECT($F$1&amp;$F280&amp;":"&amp;$F280),INDIRECT($F$1&amp;dbP!$D$2&amp;":"&amp;dbP!$D$2),"&gt;="&amp;AO$6,INDIRECT($F$1&amp;dbP!$D$2&amp;":"&amp;dbP!$D$2),"&lt;="&amp;AO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P280" s="1">
        <f ca="1">SUMIFS(INDIRECT($F$1&amp;$F280&amp;":"&amp;$F280),INDIRECT($F$1&amp;dbP!$D$2&amp;":"&amp;dbP!$D$2),"&gt;="&amp;AP$6,INDIRECT($F$1&amp;dbP!$D$2&amp;":"&amp;dbP!$D$2),"&lt;="&amp;AP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Q280" s="1">
        <f ca="1">SUMIFS(INDIRECT($F$1&amp;$F280&amp;":"&amp;$F280),INDIRECT($F$1&amp;dbP!$D$2&amp;":"&amp;dbP!$D$2),"&gt;="&amp;AQ$6,INDIRECT($F$1&amp;dbP!$D$2&amp;":"&amp;dbP!$D$2),"&lt;="&amp;AQ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R280" s="1">
        <f ca="1">SUMIFS(INDIRECT($F$1&amp;$F280&amp;":"&amp;$F280),INDIRECT($F$1&amp;dbP!$D$2&amp;":"&amp;dbP!$D$2),"&gt;="&amp;AR$6,INDIRECT($F$1&amp;dbP!$D$2&amp;":"&amp;dbP!$D$2),"&lt;="&amp;AR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S280" s="1">
        <f ca="1">SUMIFS(INDIRECT($F$1&amp;$F280&amp;":"&amp;$F280),INDIRECT($F$1&amp;dbP!$D$2&amp;":"&amp;dbP!$D$2),"&gt;="&amp;AS$6,INDIRECT($F$1&amp;dbP!$D$2&amp;":"&amp;dbP!$D$2),"&lt;="&amp;AS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T280" s="1">
        <f ca="1">SUMIFS(INDIRECT($F$1&amp;$F280&amp;":"&amp;$F280),INDIRECT($F$1&amp;dbP!$D$2&amp;":"&amp;dbP!$D$2),"&gt;="&amp;AT$6,INDIRECT($F$1&amp;dbP!$D$2&amp;":"&amp;dbP!$D$2),"&lt;="&amp;AT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U280" s="1">
        <f ca="1">SUMIFS(INDIRECT($F$1&amp;$F280&amp;":"&amp;$F280),INDIRECT($F$1&amp;dbP!$D$2&amp;":"&amp;dbP!$D$2),"&gt;="&amp;AU$6,INDIRECT($F$1&amp;dbP!$D$2&amp;":"&amp;dbP!$D$2),"&lt;="&amp;AU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V280" s="1">
        <f ca="1">SUMIFS(INDIRECT($F$1&amp;$F280&amp;":"&amp;$F280),INDIRECT($F$1&amp;dbP!$D$2&amp;":"&amp;dbP!$D$2),"&gt;="&amp;AV$6,INDIRECT($F$1&amp;dbP!$D$2&amp;":"&amp;dbP!$D$2),"&lt;="&amp;AV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W280" s="1">
        <f ca="1">SUMIFS(INDIRECT($F$1&amp;$F280&amp;":"&amp;$F280),INDIRECT($F$1&amp;dbP!$D$2&amp;":"&amp;dbP!$D$2),"&gt;="&amp;AW$6,INDIRECT($F$1&amp;dbP!$D$2&amp;":"&amp;dbP!$D$2),"&lt;="&amp;AW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X280" s="1">
        <f ca="1">SUMIFS(INDIRECT($F$1&amp;$F280&amp;":"&amp;$F280),INDIRECT($F$1&amp;dbP!$D$2&amp;":"&amp;dbP!$D$2),"&gt;="&amp;AX$6,INDIRECT($F$1&amp;dbP!$D$2&amp;":"&amp;dbP!$D$2),"&lt;="&amp;AX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Y280" s="1">
        <f ca="1">SUMIFS(INDIRECT($F$1&amp;$F280&amp;":"&amp;$F280),INDIRECT($F$1&amp;dbP!$D$2&amp;":"&amp;dbP!$D$2),"&gt;="&amp;AY$6,INDIRECT($F$1&amp;dbP!$D$2&amp;":"&amp;dbP!$D$2),"&lt;="&amp;AY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Z280" s="1">
        <f ca="1">SUMIFS(INDIRECT($F$1&amp;$F280&amp;":"&amp;$F280),INDIRECT($F$1&amp;dbP!$D$2&amp;":"&amp;dbP!$D$2),"&gt;="&amp;AZ$6,INDIRECT($F$1&amp;dbP!$D$2&amp;":"&amp;dbP!$D$2),"&lt;="&amp;AZ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BA280" s="1">
        <f ca="1">SUMIFS(INDIRECT($F$1&amp;$F280&amp;":"&amp;$F280),INDIRECT($F$1&amp;dbP!$D$2&amp;":"&amp;dbP!$D$2),"&gt;="&amp;BA$6,INDIRECT($F$1&amp;dbP!$D$2&amp;":"&amp;dbP!$D$2),"&lt;="&amp;BA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BB280" s="1">
        <f ca="1">SUMIFS(INDIRECT($F$1&amp;$F280&amp;":"&amp;$F280),INDIRECT($F$1&amp;dbP!$D$2&amp;":"&amp;dbP!$D$2),"&gt;="&amp;BB$6,INDIRECT($F$1&amp;dbP!$D$2&amp;":"&amp;dbP!$D$2),"&lt;="&amp;BB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BC280" s="1">
        <f ca="1">SUMIFS(INDIRECT($F$1&amp;$F280&amp;":"&amp;$F280),INDIRECT($F$1&amp;dbP!$D$2&amp;":"&amp;dbP!$D$2),"&gt;="&amp;BC$6,INDIRECT($F$1&amp;dbP!$D$2&amp;":"&amp;dbP!$D$2),"&lt;="&amp;BC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BD280" s="1">
        <f ca="1">SUMIFS(INDIRECT($F$1&amp;$F280&amp;":"&amp;$F280),INDIRECT($F$1&amp;dbP!$D$2&amp;":"&amp;dbP!$D$2),"&gt;="&amp;BD$6,INDIRECT($F$1&amp;dbP!$D$2&amp;":"&amp;dbP!$D$2),"&lt;="&amp;BD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BE280" s="1">
        <f ca="1">SUMIFS(INDIRECT($F$1&amp;$F280&amp;":"&amp;$F280),INDIRECT($F$1&amp;dbP!$D$2&amp;":"&amp;dbP!$D$2),"&gt;="&amp;BE$6,INDIRECT($F$1&amp;dbP!$D$2&amp;":"&amp;dbP!$D$2),"&lt;="&amp;BE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</row>
    <row r="281" spans="2:57" x14ac:dyDescent="0.3">
      <c r="B281" s="1">
        <f>MAX(B$268:B280)+1</f>
        <v>21</v>
      </c>
      <c r="D281" s="1" t="str">
        <f ca="1">INDIRECT($B$1&amp;Items!AB$2&amp;$B281)</f>
        <v>PL(-)</v>
      </c>
      <c r="F281" s="1" t="str">
        <f ca="1">INDIRECT($B$1&amp;Items!X$2&amp;$B281)</f>
        <v>AA</v>
      </c>
      <c r="H281" s="13" t="str">
        <f ca="1">INDIRECT($B$1&amp;Items!U$2&amp;$B281)</f>
        <v>Себестоимость продаж</v>
      </c>
      <c r="I281" s="13" t="str">
        <f ca="1">IF(INDIRECT($B$1&amp;Items!V$2&amp;$B281)="",H281,INDIRECT($B$1&amp;Items!V$2&amp;$B281))</f>
        <v>Затраты этапа-1 бизнес-процесса</v>
      </c>
      <c r="J281" s="1" t="str">
        <f ca="1">IF(INDIRECT($B$1&amp;Items!W$2&amp;$B281)="",IF(H281&lt;&gt;I281,"  "&amp;I281,I281),"    "&amp;INDIRECT($B$1&amp;Items!W$2&amp;$B281))</f>
        <v xml:space="preserve">    Сырье и материалы-3</v>
      </c>
      <c r="S281" s="1">
        <f ca="1">SUM($U281:INDIRECT(ADDRESS(ROW(),SUMIFS($1:$1,$5:$5,MAX($5:$5)))))</f>
        <v>0</v>
      </c>
      <c r="V281" s="1">
        <f ca="1">SUMIFS(INDIRECT($F$1&amp;$F281&amp;":"&amp;$F281),INDIRECT($F$1&amp;dbP!$D$2&amp;":"&amp;dbP!$D$2),"&gt;="&amp;V$6,INDIRECT($F$1&amp;dbP!$D$2&amp;":"&amp;dbP!$D$2),"&lt;="&amp;V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W281" s="1">
        <f ca="1">SUMIFS(INDIRECT($F$1&amp;$F281&amp;":"&amp;$F281),INDIRECT($F$1&amp;dbP!$D$2&amp;":"&amp;dbP!$D$2),"&gt;="&amp;W$6,INDIRECT($F$1&amp;dbP!$D$2&amp;":"&amp;dbP!$D$2),"&lt;="&amp;W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X281" s="1">
        <f ca="1">SUMIFS(INDIRECT($F$1&amp;$F281&amp;":"&amp;$F281),INDIRECT($F$1&amp;dbP!$D$2&amp;":"&amp;dbP!$D$2),"&gt;="&amp;X$6,INDIRECT($F$1&amp;dbP!$D$2&amp;":"&amp;dbP!$D$2),"&lt;="&amp;X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Y281" s="1">
        <f ca="1">SUMIFS(INDIRECT($F$1&amp;$F281&amp;":"&amp;$F281),INDIRECT($F$1&amp;dbP!$D$2&amp;":"&amp;dbP!$D$2),"&gt;="&amp;Y$6,INDIRECT($F$1&amp;dbP!$D$2&amp;":"&amp;dbP!$D$2),"&lt;="&amp;Y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Z281" s="1">
        <f ca="1">SUMIFS(INDIRECT($F$1&amp;$F281&amp;":"&amp;$F281),INDIRECT($F$1&amp;dbP!$D$2&amp;":"&amp;dbP!$D$2),"&gt;="&amp;Z$6,INDIRECT($F$1&amp;dbP!$D$2&amp;":"&amp;dbP!$D$2),"&lt;="&amp;Z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A281" s="1">
        <f ca="1">SUMIFS(INDIRECT($F$1&amp;$F281&amp;":"&amp;$F281),INDIRECT($F$1&amp;dbP!$D$2&amp;":"&amp;dbP!$D$2),"&gt;="&amp;AA$6,INDIRECT($F$1&amp;dbP!$D$2&amp;":"&amp;dbP!$D$2),"&lt;="&amp;AA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B281" s="1">
        <f ca="1">SUMIFS(INDIRECT($F$1&amp;$F281&amp;":"&amp;$F281),INDIRECT($F$1&amp;dbP!$D$2&amp;":"&amp;dbP!$D$2),"&gt;="&amp;AB$6,INDIRECT($F$1&amp;dbP!$D$2&amp;":"&amp;dbP!$D$2),"&lt;="&amp;AB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C281" s="1">
        <f ca="1">SUMIFS(INDIRECT($F$1&amp;$F281&amp;":"&amp;$F281),INDIRECT($F$1&amp;dbP!$D$2&amp;":"&amp;dbP!$D$2),"&gt;="&amp;AC$6,INDIRECT($F$1&amp;dbP!$D$2&amp;":"&amp;dbP!$D$2),"&lt;="&amp;AC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D281" s="1">
        <f ca="1">SUMIFS(INDIRECT($F$1&amp;$F281&amp;":"&amp;$F281),INDIRECT($F$1&amp;dbP!$D$2&amp;":"&amp;dbP!$D$2),"&gt;="&amp;AD$6,INDIRECT($F$1&amp;dbP!$D$2&amp;":"&amp;dbP!$D$2),"&lt;="&amp;AD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E281" s="1">
        <f ca="1">SUMIFS(INDIRECT($F$1&amp;$F281&amp;":"&amp;$F281),INDIRECT($F$1&amp;dbP!$D$2&amp;":"&amp;dbP!$D$2),"&gt;="&amp;AE$6,INDIRECT($F$1&amp;dbP!$D$2&amp;":"&amp;dbP!$D$2),"&lt;="&amp;AE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F281" s="1">
        <f ca="1">SUMIFS(INDIRECT($F$1&amp;$F281&amp;":"&amp;$F281),INDIRECT($F$1&amp;dbP!$D$2&amp;":"&amp;dbP!$D$2),"&gt;="&amp;AF$6,INDIRECT($F$1&amp;dbP!$D$2&amp;":"&amp;dbP!$D$2),"&lt;="&amp;AF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G281" s="1">
        <f ca="1">SUMIFS(INDIRECT($F$1&amp;$F281&amp;":"&amp;$F281),INDIRECT($F$1&amp;dbP!$D$2&amp;":"&amp;dbP!$D$2),"&gt;="&amp;AG$6,INDIRECT($F$1&amp;dbP!$D$2&amp;":"&amp;dbP!$D$2),"&lt;="&amp;AG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H281" s="1">
        <f ca="1">SUMIFS(INDIRECT($F$1&amp;$F281&amp;":"&amp;$F281),INDIRECT($F$1&amp;dbP!$D$2&amp;":"&amp;dbP!$D$2),"&gt;="&amp;AH$6,INDIRECT($F$1&amp;dbP!$D$2&amp;":"&amp;dbP!$D$2),"&lt;="&amp;AH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I281" s="1">
        <f ca="1">SUMIFS(INDIRECT($F$1&amp;$F281&amp;":"&amp;$F281),INDIRECT($F$1&amp;dbP!$D$2&amp;":"&amp;dbP!$D$2),"&gt;="&amp;AI$6,INDIRECT($F$1&amp;dbP!$D$2&amp;":"&amp;dbP!$D$2),"&lt;="&amp;AI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J281" s="1">
        <f ca="1">SUMIFS(INDIRECT($F$1&amp;$F281&amp;":"&amp;$F281),INDIRECT($F$1&amp;dbP!$D$2&amp;":"&amp;dbP!$D$2),"&gt;="&amp;AJ$6,INDIRECT($F$1&amp;dbP!$D$2&amp;":"&amp;dbP!$D$2),"&lt;="&amp;AJ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K281" s="1">
        <f ca="1">SUMIFS(INDIRECT($F$1&amp;$F281&amp;":"&amp;$F281),INDIRECT($F$1&amp;dbP!$D$2&amp;":"&amp;dbP!$D$2),"&gt;="&amp;AK$6,INDIRECT($F$1&amp;dbP!$D$2&amp;":"&amp;dbP!$D$2),"&lt;="&amp;AK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L281" s="1">
        <f ca="1">SUMIFS(INDIRECT($F$1&amp;$F281&amp;":"&amp;$F281),INDIRECT($F$1&amp;dbP!$D$2&amp;":"&amp;dbP!$D$2),"&gt;="&amp;AL$6,INDIRECT($F$1&amp;dbP!$D$2&amp;":"&amp;dbP!$D$2),"&lt;="&amp;AL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M281" s="1">
        <f ca="1">SUMIFS(INDIRECT($F$1&amp;$F281&amp;":"&amp;$F281),INDIRECT($F$1&amp;dbP!$D$2&amp;":"&amp;dbP!$D$2),"&gt;="&amp;AM$6,INDIRECT($F$1&amp;dbP!$D$2&amp;":"&amp;dbP!$D$2),"&lt;="&amp;AM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N281" s="1">
        <f ca="1">SUMIFS(INDIRECT($F$1&amp;$F281&amp;":"&amp;$F281),INDIRECT($F$1&amp;dbP!$D$2&amp;":"&amp;dbP!$D$2),"&gt;="&amp;AN$6,INDIRECT($F$1&amp;dbP!$D$2&amp;":"&amp;dbP!$D$2),"&lt;="&amp;AN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O281" s="1">
        <f ca="1">SUMIFS(INDIRECT($F$1&amp;$F281&amp;":"&amp;$F281),INDIRECT($F$1&amp;dbP!$D$2&amp;":"&amp;dbP!$D$2),"&gt;="&amp;AO$6,INDIRECT($F$1&amp;dbP!$D$2&amp;":"&amp;dbP!$D$2),"&lt;="&amp;AO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P281" s="1">
        <f ca="1">SUMIFS(INDIRECT($F$1&amp;$F281&amp;":"&amp;$F281),INDIRECT($F$1&amp;dbP!$D$2&amp;":"&amp;dbP!$D$2),"&gt;="&amp;AP$6,INDIRECT($F$1&amp;dbP!$D$2&amp;":"&amp;dbP!$D$2),"&lt;="&amp;AP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Q281" s="1">
        <f ca="1">SUMIFS(INDIRECT($F$1&amp;$F281&amp;":"&amp;$F281),INDIRECT($F$1&amp;dbP!$D$2&amp;":"&amp;dbP!$D$2),"&gt;="&amp;AQ$6,INDIRECT($F$1&amp;dbP!$D$2&amp;":"&amp;dbP!$D$2),"&lt;="&amp;AQ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R281" s="1">
        <f ca="1">SUMIFS(INDIRECT($F$1&amp;$F281&amp;":"&amp;$F281),INDIRECT($F$1&amp;dbP!$D$2&amp;":"&amp;dbP!$D$2),"&gt;="&amp;AR$6,INDIRECT($F$1&amp;dbP!$D$2&amp;":"&amp;dbP!$D$2),"&lt;="&amp;AR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S281" s="1">
        <f ca="1">SUMIFS(INDIRECT($F$1&amp;$F281&amp;":"&amp;$F281),INDIRECT($F$1&amp;dbP!$D$2&amp;":"&amp;dbP!$D$2),"&gt;="&amp;AS$6,INDIRECT($F$1&amp;dbP!$D$2&amp;":"&amp;dbP!$D$2),"&lt;="&amp;AS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T281" s="1">
        <f ca="1">SUMIFS(INDIRECT($F$1&amp;$F281&amp;":"&amp;$F281),INDIRECT($F$1&amp;dbP!$D$2&amp;":"&amp;dbP!$D$2),"&gt;="&amp;AT$6,INDIRECT($F$1&amp;dbP!$D$2&amp;":"&amp;dbP!$D$2),"&lt;="&amp;AT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U281" s="1">
        <f ca="1">SUMIFS(INDIRECT($F$1&amp;$F281&amp;":"&amp;$F281),INDIRECT($F$1&amp;dbP!$D$2&amp;":"&amp;dbP!$D$2),"&gt;="&amp;AU$6,INDIRECT($F$1&amp;dbP!$D$2&amp;":"&amp;dbP!$D$2),"&lt;="&amp;AU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V281" s="1">
        <f ca="1">SUMIFS(INDIRECT($F$1&amp;$F281&amp;":"&amp;$F281),INDIRECT($F$1&amp;dbP!$D$2&amp;":"&amp;dbP!$D$2),"&gt;="&amp;AV$6,INDIRECT($F$1&amp;dbP!$D$2&amp;":"&amp;dbP!$D$2),"&lt;="&amp;AV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W281" s="1">
        <f ca="1">SUMIFS(INDIRECT($F$1&amp;$F281&amp;":"&amp;$F281),INDIRECT($F$1&amp;dbP!$D$2&amp;":"&amp;dbP!$D$2),"&gt;="&amp;AW$6,INDIRECT($F$1&amp;dbP!$D$2&amp;":"&amp;dbP!$D$2),"&lt;="&amp;AW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X281" s="1">
        <f ca="1">SUMIFS(INDIRECT($F$1&amp;$F281&amp;":"&amp;$F281),INDIRECT($F$1&amp;dbP!$D$2&amp;":"&amp;dbP!$D$2),"&gt;="&amp;AX$6,INDIRECT($F$1&amp;dbP!$D$2&amp;":"&amp;dbP!$D$2),"&lt;="&amp;AX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Y281" s="1">
        <f ca="1">SUMIFS(INDIRECT($F$1&amp;$F281&amp;":"&amp;$F281),INDIRECT($F$1&amp;dbP!$D$2&amp;":"&amp;dbP!$D$2),"&gt;="&amp;AY$6,INDIRECT($F$1&amp;dbP!$D$2&amp;":"&amp;dbP!$D$2),"&lt;="&amp;AY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Z281" s="1">
        <f ca="1">SUMIFS(INDIRECT($F$1&amp;$F281&amp;":"&amp;$F281),INDIRECT($F$1&amp;dbP!$D$2&amp;":"&amp;dbP!$D$2),"&gt;="&amp;AZ$6,INDIRECT($F$1&amp;dbP!$D$2&amp;":"&amp;dbP!$D$2),"&lt;="&amp;AZ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BA281" s="1">
        <f ca="1">SUMIFS(INDIRECT($F$1&amp;$F281&amp;":"&amp;$F281),INDIRECT($F$1&amp;dbP!$D$2&amp;":"&amp;dbP!$D$2),"&gt;="&amp;BA$6,INDIRECT($F$1&amp;dbP!$D$2&amp;":"&amp;dbP!$D$2),"&lt;="&amp;BA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BB281" s="1">
        <f ca="1">SUMIFS(INDIRECT($F$1&amp;$F281&amp;":"&amp;$F281),INDIRECT($F$1&amp;dbP!$D$2&amp;":"&amp;dbP!$D$2),"&gt;="&amp;BB$6,INDIRECT($F$1&amp;dbP!$D$2&amp;":"&amp;dbP!$D$2),"&lt;="&amp;BB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BC281" s="1">
        <f ca="1">SUMIFS(INDIRECT($F$1&amp;$F281&amp;":"&amp;$F281),INDIRECT($F$1&amp;dbP!$D$2&amp;":"&amp;dbP!$D$2),"&gt;="&amp;BC$6,INDIRECT($F$1&amp;dbP!$D$2&amp;":"&amp;dbP!$D$2),"&lt;="&amp;BC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BD281" s="1">
        <f ca="1">SUMIFS(INDIRECT($F$1&amp;$F281&amp;":"&amp;$F281),INDIRECT($F$1&amp;dbP!$D$2&amp;":"&amp;dbP!$D$2),"&gt;="&amp;BD$6,INDIRECT($F$1&amp;dbP!$D$2&amp;":"&amp;dbP!$D$2),"&lt;="&amp;BD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BE281" s="1">
        <f ca="1">SUMIFS(INDIRECT($F$1&amp;$F281&amp;":"&amp;$F281),INDIRECT($F$1&amp;dbP!$D$2&amp;":"&amp;dbP!$D$2),"&gt;="&amp;BE$6,INDIRECT($F$1&amp;dbP!$D$2&amp;":"&amp;dbP!$D$2),"&lt;="&amp;BE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</row>
    <row r="282" spans="2:57" x14ac:dyDescent="0.3">
      <c r="B282" s="1">
        <f>MAX(B$268:B281)+1</f>
        <v>22</v>
      </c>
      <c r="D282" s="1" t="str">
        <f ca="1">INDIRECT($B$1&amp;Items!AB$2&amp;$B282)</f>
        <v>PL(-)</v>
      </c>
      <c r="F282" s="1" t="str">
        <f ca="1">INDIRECT($B$1&amp;Items!X$2&amp;$B282)</f>
        <v>AA</v>
      </c>
      <c r="H282" s="13" t="str">
        <f ca="1">INDIRECT($B$1&amp;Items!U$2&amp;$B282)</f>
        <v>Себестоимость продаж</v>
      </c>
      <c r="I282" s="13" t="str">
        <f ca="1">IF(INDIRECT($B$1&amp;Items!V$2&amp;$B282)="",H282,INDIRECT($B$1&amp;Items!V$2&amp;$B282))</f>
        <v>Затраты этапа-1 бизнес-процесса</v>
      </c>
      <c r="J282" s="1" t="str">
        <f ca="1">IF(INDIRECT($B$1&amp;Items!W$2&amp;$B282)="",IF(H282&lt;&gt;I282,"  "&amp;I282,I282),"    "&amp;INDIRECT($B$1&amp;Items!W$2&amp;$B282))</f>
        <v xml:space="preserve">    Сырье и материалы-4</v>
      </c>
      <c r="S282" s="1">
        <f ca="1">SUM($U282:INDIRECT(ADDRESS(ROW(),SUMIFS($1:$1,$5:$5,MAX($5:$5)))))</f>
        <v>199020</v>
      </c>
      <c r="V282" s="1">
        <f ca="1">SUMIFS(INDIRECT($F$1&amp;$F282&amp;":"&amp;$F282),INDIRECT($F$1&amp;dbP!$D$2&amp;":"&amp;dbP!$D$2),"&gt;="&amp;V$6,INDIRECT($F$1&amp;dbP!$D$2&amp;":"&amp;dbP!$D$2),"&lt;="&amp;V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W282" s="1">
        <f ca="1">SUMIFS(INDIRECT($F$1&amp;$F282&amp;":"&amp;$F282),INDIRECT($F$1&amp;dbP!$D$2&amp;":"&amp;dbP!$D$2),"&gt;="&amp;W$6,INDIRECT($F$1&amp;dbP!$D$2&amp;":"&amp;dbP!$D$2),"&lt;="&amp;W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X282" s="1">
        <f ca="1">SUMIFS(INDIRECT($F$1&amp;$F282&amp;":"&amp;$F282),INDIRECT($F$1&amp;dbP!$D$2&amp;":"&amp;dbP!$D$2),"&gt;="&amp;X$6,INDIRECT($F$1&amp;dbP!$D$2&amp;":"&amp;dbP!$D$2),"&lt;="&amp;X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Y282" s="1">
        <f ca="1">SUMIFS(INDIRECT($F$1&amp;$F282&amp;":"&amp;$F282),INDIRECT($F$1&amp;dbP!$D$2&amp;":"&amp;dbP!$D$2),"&gt;="&amp;Y$6,INDIRECT($F$1&amp;dbP!$D$2&amp;":"&amp;dbP!$D$2),"&lt;="&amp;Y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Z282" s="1">
        <f ca="1">SUMIFS(INDIRECT($F$1&amp;$F282&amp;":"&amp;$F282),INDIRECT($F$1&amp;dbP!$D$2&amp;":"&amp;dbP!$D$2),"&gt;="&amp;Z$6,INDIRECT($F$1&amp;dbP!$D$2&amp;":"&amp;dbP!$D$2),"&lt;="&amp;Z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199020</v>
      </c>
      <c r="AA282" s="1">
        <f ca="1">SUMIFS(INDIRECT($F$1&amp;$F282&amp;":"&amp;$F282),INDIRECT($F$1&amp;dbP!$D$2&amp;":"&amp;dbP!$D$2),"&gt;="&amp;AA$6,INDIRECT($F$1&amp;dbP!$D$2&amp;":"&amp;dbP!$D$2),"&lt;="&amp;AA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B282" s="1">
        <f ca="1">SUMIFS(INDIRECT($F$1&amp;$F282&amp;":"&amp;$F282),INDIRECT($F$1&amp;dbP!$D$2&amp;":"&amp;dbP!$D$2),"&gt;="&amp;AB$6,INDIRECT($F$1&amp;dbP!$D$2&amp;":"&amp;dbP!$D$2),"&lt;="&amp;AB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C282" s="1">
        <f ca="1">SUMIFS(INDIRECT($F$1&amp;$F282&amp;":"&amp;$F282),INDIRECT($F$1&amp;dbP!$D$2&amp;":"&amp;dbP!$D$2),"&gt;="&amp;AC$6,INDIRECT($F$1&amp;dbP!$D$2&amp;":"&amp;dbP!$D$2),"&lt;="&amp;AC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D282" s="1">
        <f ca="1">SUMIFS(INDIRECT($F$1&amp;$F282&amp;":"&amp;$F282),INDIRECT($F$1&amp;dbP!$D$2&amp;":"&amp;dbP!$D$2),"&gt;="&amp;AD$6,INDIRECT($F$1&amp;dbP!$D$2&amp;":"&amp;dbP!$D$2),"&lt;="&amp;AD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E282" s="1">
        <f ca="1">SUMIFS(INDIRECT($F$1&amp;$F282&amp;":"&amp;$F282),INDIRECT($F$1&amp;dbP!$D$2&amp;":"&amp;dbP!$D$2),"&gt;="&amp;AE$6,INDIRECT($F$1&amp;dbP!$D$2&amp;":"&amp;dbP!$D$2),"&lt;="&amp;AE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F282" s="1">
        <f ca="1">SUMIFS(INDIRECT($F$1&amp;$F282&amp;":"&amp;$F282),INDIRECT($F$1&amp;dbP!$D$2&amp;":"&amp;dbP!$D$2),"&gt;="&amp;AF$6,INDIRECT($F$1&amp;dbP!$D$2&amp;":"&amp;dbP!$D$2),"&lt;="&amp;AF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G282" s="1">
        <f ca="1">SUMIFS(INDIRECT($F$1&amp;$F282&amp;":"&amp;$F282),INDIRECT($F$1&amp;dbP!$D$2&amp;":"&amp;dbP!$D$2),"&gt;="&amp;AG$6,INDIRECT($F$1&amp;dbP!$D$2&amp;":"&amp;dbP!$D$2),"&lt;="&amp;AG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H282" s="1">
        <f ca="1">SUMIFS(INDIRECT($F$1&amp;$F282&amp;":"&amp;$F282),INDIRECT($F$1&amp;dbP!$D$2&amp;":"&amp;dbP!$D$2),"&gt;="&amp;AH$6,INDIRECT($F$1&amp;dbP!$D$2&amp;":"&amp;dbP!$D$2),"&lt;="&amp;AH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I282" s="1">
        <f ca="1">SUMIFS(INDIRECT($F$1&amp;$F282&amp;":"&amp;$F282),INDIRECT($F$1&amp;dbP!$D$2&amp;":"&amp;dbP!$D$2),"&gt;="&amp;AI$6,INDIRECT($F$1&amp;dbP!$D$2&amp;":"&amp;dbP!$D$2),"&lt;="&amp;AI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J282" s="1">
        <f ca="1">SUMIFS(INDIRECT($F$1&amp;$F282&amp;":"&amp;$F282),INDIRECT($F$1&amp;dbP!$D$2&amp;":"&amp;dbP!$D$2),"&gt;="&amp;AJ$6,INDIRECT($F$1&amp;dbP!$D$2&amp;":"&amp;dbP!$D$2),"&lt;="&amp;AJ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K282" s="1">
        <f ca="1">SUMIFS(INDIRECT($F$1&amp;$F282&amp;":"&amp;$F282),INDIRECT($F$1&amp;dbP!$D$2&amp;":"&amp;dbP!$D$2),"&gt;="&amp;AK$6,INDIRECT($F$1&amp;dbP!$D$2&amp;":"&amp;dbP!$D$2),"&lt;="&amp;AK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L282" s="1">
        <f ca="1">SUMIFS(INDIRECT($F$1&amp;$F282&amp;":"&amp;$F282),INDIRECT($F$1&amp;dbP!$D$2&amp;":"&amp;dbP!$D$2),"&gt;="&amp;AL$6,INDIRECT($F$1&amp;dbP!$D$2&amp;":"&amp;dbP!$D$2),"&lt;="&amp;AL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M282" s="1">
        <f ca="1">SUMIFS(INDIRECT($F$1&amp;$F282&amp;":"&amp;$F282),INDIRECT($F$1&amp;dbP!$D$2&amp;":"&amp;dbP!$D$2),"&gt;="&amp;AM$6,INDIRECT($F$1&amp;dbP!$D$2&amp;":"&amp;dbP!$D$2),"&lt;="&amp;AM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N282" s="1">
        <f ca="1">SUMIFS(INDIRECT($F$1&amp;$F282&amp;":"&amp;$F282),INDIRECT($F$1&amp;dbP!$D$2&amp;":"&amp;dbP!$D$2),"&gt;="&amp;AN$6,INDIRECT($F$1&amp;dbP!$D$2&amp;":"&amp;dbP!$D$2),"&lt;="&amp;AN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O282" s="1">
        <f ca="1">SUMIFS(INDIRECT($F$1&amp;$F282&amp;":"&amp;$F282),INDIRECT($F$1&amp;dbP!$D$2&amp;":"&amp;dbP!$D$2),"&gt;="&amp;AO$6,INDIRECT($F$1&amp;dbP!$D$2&amp;":"&amp;dbP!$D$2),"&lt;="&amp;AO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P282" s="1">
        <f ca="1">SUMIFS(INDIRECT($F$1&amp;$F282&amp;":"&amp;$F282),INDIRECT($F$1&amp;dbP!$D$2&amp;":"&amp;dbP!$D$2),"&gt;="&amp;AP$6,INDIRECT($F$1&amp;dbP!$D$2&amp;":"&amp;dbP!$D$2),"&lt;="&amp;AP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Q282" s="1">
        <f ca="1">SUMIFS(INDIRECT($F$1&amp;$F282&amp;":"&amp;$F282),INDIRECT($F$1&amp;dbP!$D$2&amp;":"&amp;dbP!$D$2),"&gt;="&amp;AQ$6,INDIRECT($F$1&amp;dbP!$D$2&amp;":"&amp;dbP!$D$2),"&lt;="&amp;AQ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R282" s="1">
        <f ca="1">SUMIFS(INDIRECT($F$1&amp;$F282&amp;":"&amp;$F282),INDIRECT($F$1&amp;dbP!$D$2&amp;":"&amp;dbP!$D$2),"&gt;="&amp;AR$6,INDIRECT($F$1&amp;dbP!$D$2&amp;":"&amp;dbP!$D$2),"&lt;="&amp;AR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S282" s="1">
        <f ca="1">SUMIFS(INDIRECT($F$1&amp;$F282&amp;":"&amp;$F282),INDIRECT($F$1&amp;dbP!$D$2&amp;":"&amp;dbP!$D$2),"&gt;="&amp;AS$6,INDIRECT($F$1&amp;dbP!$D$2&amp;":"&amp;dbP!$D$2),"&lt;="&amp;AS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T282" s="1">
        <f ca="1">SUMIFS(INDIRECT($F$1&amp;$F282&amp;":"&amp;$F282),INDIRECT($F$1&amp;dbP!$D$2&amp;":"&amp;dbP!$D$2),"&gt;="&amp;AT$6,INDIRECT($F$1&amp;dbP!$D$2&amp;":"&amp;dbP!$D$2),"&lt;="&amp;AT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U282" s="1">
        <f ca="1">SUMIFS(INDIRECT($F$1&amp;$F282&amp;":"&amp;$F282),INDIRECT($F$1&amp;dbP!$D$2&amp;":"&amp;dbP!$D$2),"&gt;="&amp;AU$6,INDIRECT($F$1&amp;dbP!$D$2&amp;":"&amp;dbP!$D$2),"&lt;="&amp;AU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V282" s="1">
        <f ca="1">SUMIFS(INDIRECT($F$1&amp;$F282&amp;":"&amp;$F282),INDIRECT($F$1&amp;dbP!$D$2&amp;":"&amp;dbP!$D$2),"&gt;="&amp;AV$6,INDIRECT($F$1&amp;dbP!$D$2&amp;":"&amp;dbP!$D$2),"&lt;="&amp;AV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W282" s="1">
        <f ca="1">SUMIFS(INDIRECT($F$1&amp;$F282&amp;":"&amp;$F282),INDIRECT($F$1&amp;dbP!$D$2&amp;":"&amp;dbP!$D$2),"&gt;="&amp;AW$6,INDIRECT($F$1&amp;dbP!$D$2&amp;":"&amp;dbP!$D$2),"&lt;="&amp;AW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X282" s="1">
        <f ca="1">SUMIFS(INDIRECT($F$1&amp;$F282&amp;":"&amp;$F282),INDIRECT($F$1&amp;dbP!$D$2&amp;":"&amp;dbP!$D$2),"&gt;="&amp;AX$6,INDIRECT($F$1&amp;dbP!$D$2&amp;":"&amp;dbP!$D$2),"&lt;="&amp;AX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Y282" s="1">
        <f ca="1">SUMIFS(INDIRECT($F$1&amp;$F282&amp;":"&amp;$F282),INDIRECT($F$1&amp;dbP!$D$2&amp;":"&amp;dbP!$D$2),"&gt;="&amp;AY$6,INDIRECT($F$1&amp;dbP!$D$2&amp;":"&amp;dbP!$D$2),"&lt;="&amp;AY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Z282" s="1">
        <f ca="1">SUMIFS(INDIRECT($F$1&amp;$F282&amp;":"&amp;$F282),INDIRECT($F$1&amp;dbP!$D$2&amp;":"&amp;dbP!$D$2),"&gt;="&amp;AZ$6,INDIRECT($F$1&amp;dbP!$D$2&amp;":"&amp;dbP!$D$2),"&lt;="&amp;AZ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BA282" s="1">
        <f ca="1">SUMIFS(INDIRECT($F$1&amp;$F282&amp;":"&amp;$F282),INDIRECT($F$1&amp;dbP!$D$2&amp;":"&amp;dbP!$D$2),"&gt;="&amp;BA$6,INDIRECT($F$1&amp;dbP!$D$2&amp;":"&amp;dbP!$D$2),"&lt;="&amp;BA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BB282" s="1">
        <f ca="1">SUMIFS(INDIRECT($F$1&amp;$F282&amp;":"&amp;$F282),INDIRECT($F$1&amp;dbP!$D$2&amp;":"&amp;dbP!$D$2),"&gt;="&amp;BB$6,INDIRECT($F$1&amp;dbP!$D$2&amp;":"&amp;dbP!$D$2),"&lt;="&amp;BB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BC282" s="1">
        <f ca="1">SUMIFS(INDIRECT($F$1&amp;$F282&amp;":"&amp;$F282),INDIRECT($F$1&amp;dbP!$D$2&amp;":"&amp;dbP!$D$2),"&gt;="&amp;BC$6,INDIRECT($F$1&amp;dbP!$D$2&amp;":"&amp;dbP!$D$2),"&lt;="&amp;BC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BD282" s="1">
        <f ca="1">SUMIFS(INDIRECT($F$1&amp;$F282&amp;":"&amp;$F282),INDIRECT($F$1&amp;dbP!$D$2&amp;":"&amp;dbP!$D$2),"&gt;="&amp;BD$6,INDIRECT($F$1&amp;dbP!$D$2&amp;":"&amp;dbP!$D$2),"&lt;="&amp;BD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BE282" s="1">
        <f ca="1">SUMIFS(INDIRECT($F$1&amp;$F282&amp;":"&amp;$F282),INDIRECT($F$1&amp;dbP!$D$2&amp;":"&amp;dbP!$D$2),"&gt;="&amp;BE$6,INDIRECT($F$1&amp;dbP!$D$2&amp;":"&amp;dbP!$D$2),"&lt;="&amp;BE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</row>
    <row r="283" spans="2:57" x14ac:dyDescent="0.3">
      <c r="B283" s="1">
        <f>MAX(B$268:B282)+1</f>
        <v>23</v>
      </c>
      <c r="D283" s="1" t="str">
        <f ca="1">INDIRECT($B$1&amp;Items!AB$2&amp;$B283)</f>
        <v>PL(-)</v>
      </c>
      <c r="F283" s="1" t="str">
        <f ca="1">INDIRECT($B$1&amp;Items!X$2&amp;$B283)</f>
        <v>AA</v>
      </c>
      <c r="H283" s="13" t="str">
        <f ca="1">INDIRECT($B$1&amp;Items!U$2&amp;$B283)</f>
        <v>Себестоимость продаж</v>
      </c>
      <c r="I283" s="13" t="str">
        <f ca="1">IF(INDIRECT($B$1&amp;Items!V$2&amp;$B283)="",H283,INDIRECT($B$1&amp;Items!V$2&amp;$B283))</f>
        <v>Затраты этапа-1 бизнес-процесса</v>
      </c>
      <c r="J283" s="1" t="str">
        <f ca="1">IF(INDIRECT($B$1&amp;Items!W$2&amp;$B283)="",IF(H283&lt;&gt;I283,"  "&amp;I283,I283),"    "&amp;INDIRECT($B$1&amp;Items!W$2&amp;$B283))</f>
        <v xml:space="preserve">    Сырье и материалы-5</v>
      </c>
      <c r="S283" s="1">
        <f ca="1">SUM($U283:INDIRECT(ADDRESS(ROW(),SUMIFS($1:$1,$5:$5,MAX($5:$5)))))</f>
        <v>515205</v>
      </c>
      <c r="V283" s="1">
        <f ca="1">SUMIFS(INDIRECT($F$1&amp;$F283&amp;":"&amp;$F283),INDIRECT($F$1&amp;dbP!$D$2&amp;":"&amp;dbP!$D$2),"&gt;="&amp;V$6,INDIRECT($F$1&amp;dbP!$D$2&amp;":"&amp;dbP!$D$2),"&lt;="&amp;V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W283" s="1">
        <f ca="1">SUMIFS(INDIRECT($F$1&amp;$F283&amp;":"&amp;$F283),INDIRECT($F$1&amp;dbP!$D$2&amp;":"&amp;dbP!$D$2),"&gt;="&amp;W$6,INDIRECT($F$1&amp;dbP!$D$2&amp;":"&amp;dbP!$D$2),"&lt;="&amp;W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X283" s="1">
        <f ca="1">SUMIFS(INDIRECT($F$1&amp;$F283&amp;":"&amp;$F283),INDIRECT($F$1&amp;dbP!$D$2&amp;":"&amp;dbP!$D$2),"&gt;="&amp;X$6,INDIRECT($F$1&amp;dbP!$D$2&amp;":"&amp;dbP!$D$2),"&lt;="&amp;X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Y283" s="1">
        <f ca="1">SUMIFS(INDIRECT($F$1&amp;$F283&amp;":"&amp;$F283),INDIRECT($F$1&amp;dbP!$D$2&amp;":"&amp;dbP!$D$2),"&gt;="&amp;Y$6,INDIRECT($F$1&amp;dbP!$D$2&amp;":"&amp;dbP!$D$2),"&lt;="&amp;Y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Z283" s="1">
        <f ca="1">SUMIFS(INDIRECT($F$1&amp;$F283&amp;":"&amp;$F283),INDIRECT($F$1&amp;dbP!$D$2&amp;":"&amp;dbP!$D$2),"&gt;="&amp;Z$6,INDIRECT($F$1&amp;dbP!$D$2&amp;":"&amp;dbP!$D$2),"&lt;="&amp;Z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A283" s="1">
        <f ca="1">SUMIFS(INDIRECT($F$1&amp;$F283&amp;":"&amp;$F283),INDIRECT($F$1&amp;dbP!$D$2&amp;":"&amp;dbP!$D$2),"&gt;="&amp;AA$6,INDIRECT($F$1&amp;dbP!$D$2&amp;":"&amp;dbP!$D$2),"&lt;="&amp;AA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515205</v>
      </c>
      <c r="AB283" s="1">
        <f ca="1">SUMIFS(INDIRECT($F$1&amp;$F283&amp;":"&amp;$F283),INDIRECT($F$1&amp;dbP!$D$2&amp;":"&amp;dbP!$D$2),"&gt;="&amp;AB$6,INDIRECT($F$1&amp;dbP!$D$2&amp;":"&amp;dbP!$D$2),"&lt;="&amp;AB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C283" s="1">
        <f ca="1">SUMIFS(INDIRECT($F$1&amp;$F283&amp;":"&amp;$F283),INDIRECT($F$1&amp;dbP!$D$2&amp;":"&amp;dbP!$D$2),"&gt;="&amp;AC$6,INDIRECT($F$1&amp;dbP!$D$2&amp;":"&amp;dbP!$D$2),"&lt;="&amp;AC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D283" s="1">
        <f ca="1">SUMIFS(INDIRECT($F$1&amp;$F283&amp;":"&amp;$F283),INDIRECT($F$1&amp;dbP!$D$2&amp;":"&amp;dbP!$D$2),"&gt;="&amp;AD$6,INDIRECT($F$1&amp;dbP!$D$2&amp;":"&amp;dbP!$D$2),"&lt;="&amp;AD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E283" s="1">
        <f ca="1">SUMIFS(INDIRECT($F$1&amp;$F283&amp;":"&amp;$F283),INDIRECT($F$1&amp;dbP!$D$2&amp;":"&amp;dbP!$D$2),"&gt;="&amp;AE$6,INDIRECT($F$1&amp;dbP!$D$2&amp;":"&amp;dbP!$D$2),"&lt;="&amp;AE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F283" s="1">
        <f ca="1">SUMIFS(INDIRECT($F$1&amp;$F283&amp;":"&amp;$F283),INDIRECT($F$1&amp;dbP!$D$2&amp;":"&amp;dbP!$D$2),"&gt;="&amp;AF$6,INDIRECT($F$1&amp;dbP!$D$2&amp;":"&amp;dbP!$D$2),"&lt;="&amp;AF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G283" s="1">
        <f ca="1">SUMIFS(INDIRECT($F$1&amp;$F283&amp;":"&amp;$F283),INDIRECT($F$1&amp;dbP!$D$2&amp;":"&amp;dbP!$D$2),"&gt;="&amp;AG$6,INDIRECT($F$1&amp;dbP!$D$2&amp;":"&amp;dbP!$D$2),"&lt;="&amp;AG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H283" s="1">
        <f ca="1">SUMIFS(INDIRECT($F$1&amp;$F283&amp;":"&amp;$F283),INDIRECT($F$1&amp;dbP!$D$2&amp;":"&amp;dbP!$D$2),"&gt;="&amp;AH$6,INDIRECT($F$1&amp;dbP!$D$2&amp;":"&amp;dbP!$D$2),"&lt;="&amp;AH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I283" s="1">
        <f ca="1">SUMIFS(INDIRECT($F$1&amp;$F283&amp;":"&amp;$F283),INDIRECT($F$1&amp;dbP!$D$2&amp;":"&amp;dbP!$D$2),"&gt;="&amp;AI$6,INDIRECT($F$1&amp;dbP!$D$2&amp;":"&amp;dbP!$D$2),"&lt;="&amp;AI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J283" s="1">
        <f ca="1">SUMIFS(INDIRECT($F$1&amp;$F283&amp;":"&amp;$F283),INDIRECT($F$1&amp;dbP!$D$2&amp;":"&amp;dbP!$D$2),"&gt;="&amp;AJ$6,INDIRECT($F$1&amp;dbP!$D$2&amp;":"&amp;dbP!$D$2),"&lt;="&amp;AJ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K283" s="1">
        <f ca="1">SUMIFS(INDIRECT($F$1&amp;$F283&amp;":"&amp;$F283),INDIRECT($F$1&amp;dbP!$D$2&amp;":"&amp;dbP!$D$2),"&gt;="&amp;AK$6,INDIRECT($F$1&amp;dbP!$D$2&amp;":"&amp;dbP!$D$2),"&lt;="&amp;AK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L283" s="1">
        <f ca="1">SUMIFS(INDIRECT($F$1&amp;$F283&amp;":"&amp;$F283),INDIRECT($F$1&amp;dbP!$D$2&amp;":"&amp;dbP!$D$2),"&gt;="&amp;AL$6,INDIRECT($F$1&amp;dbP!$D$2&amp;":"&amp;dbP!$D$2),"&lt;="&amp;AL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M283" s="1">
        <f ca="1">SUMIFS(INDIRECT($F$1&amp;$F283&amp;":"&amp;$F283),INDIRECT($F$1&amp;dbP!$D$2&amp;":"&amp;dbP!$D$2),"&gt;="&amp;AM$6,INDIRECT($F$1&amp;dbP!$D$2&amp;":"&amp;dbP!$D$2),"&lt;="&amp;AM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N283" s="1">
        <f ca="1">SUMIFS(INDIRECT($F$1&amp;$F283&amp;":"&amp;$F283),INDIRECT($F$1&amp;dbP!$D$2&amp;":"&amp;dbP!$D$2),"&gt;="&amp;AN$6,INDIRECT($F$1&amp;dbP!$D$2&amp;":"&amp;dbP!$D$2),"&lt;="&amp;AN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O283" s="1">
        <f ca="1">SUMIFS(INDIRECT($F$1&amp;$F283&amp;":"&amp;$F283),INDIRECT($F$1&amp;dbP!$D$2&amp;":"&amp;dbP!$D$2),"&gt;="&amp;AO$6,INDIRECT($F$1&amp;dbP!$D$2&amp;":"&amp;dbP!$D$2),"&lt;="&amp;AO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P283" s="1">
        <f ca="1">SUMIFS(INDIRECT($F$1&amp;$F283&amp;":"&amp;$F283),INDIRECT($F$1&amp;dbP!$D$2&amp;":"&amp;dbP!$D$2),"&gt;="&amp;AP$6,INDIRECT($F$1&amp;dbP!$D$2&amp;":"&amp;dbP!$D$2),"&lt;="&amp;AP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Q283" s="1">
        <f ca="1">SUMIFS(INDIRECT($F$1&amp;$F283&amp;":"&amp;$F283),INDIRECT($F$1&amp;dbP!$D$2&amp;":"&amp;dbP!$D$2),"&gt;="&amp;AQ$6,INDIRECT($F$1&amp;dbP!$D$2&amp;":"&amp;dbP!$D$2),"&lt;="&amp;AQ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R283" s="1">
        <f ca="1">SUMIFS(INDIRECT($F$1&amp;$F283&amp;":"&amp;$F283),INDIRECT($F$1&amp;dbP!$D$2&amp;":"&amp;dbP!$D$2),"&gt;="&amp;AR$6,INDIRECT($F$1&amp;dbP!$D$2&amp;":"&amp;dbP!$D$2),"&lt;="&amp;AR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S283" s="1">
        <f ca="1">SUMIFS(INDIRECT($F$1&amp;$F283&amp;":"&amp;$F283),INDIRECT($F$1&amp;dbP!$D$2&amp;":"&amp;dbP!$D$2),"&gt;="&amp;AS$6,INDIRECT($F$1&amp;dbP!$D$2&amp;":"&amp;dbP!$D$2),"&lt;="&amp;AS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T283" s="1">
        <f ca="1">SUMIFS(INDIRECT($F$1&amp;$F283&amp;":"&amp;$F283),INDIRECT($F$1&amp;dbP!$D$2&amp;":"&amp;dbP!$D$2),"&gt;="&amp;AT$6,INDIRECT($F$1&amp;dbP!$D$2&amp;":"&amp;dbP!$D$2),"&lt;="&amp;AT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U283" s="1">
        <f ca="1">SUMIFS(INDIRECT($F$1&amp;$F283&amp;":"&amp;$F283),INDIRECT($F$1&amp;dbP!$D$2&amp;":"&amp;dbP!$D$2),"&gt;="&amp;AU$6,INDIRECT($F$1&amp;dbP!$D$2&amp;":"&amp;dbP!$D$2),"&lt;="&amp;AU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V283" s="1">
        <f ca="1">SUMIFS(INDIRECT($F$1&amp;$F283&amp;":"&amp;$F283),INDIRECT($F$1&amp;dbP!$D$2&amp;":"&amp;dbP!$D$2),"&gt;="&amp;AV$6,INDIRECT($F$1&amp;dbP!$D$2&amp;":"&amp;dbP!$D$2),"&lt;="&amp;AV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W283" s="1">
        <f ca="1">SUMIFS(INDIRECT($F$1&amp;$F283&amp;":"&amp;$F283),INDIRECT($F$1&amp;dbP!$D$2&amp;":"&amp;dbP!$D$2),"&gt;="&amp;AW$6,INDIRECT($F$1&amp;dbP!$D$2&amp;":"&amp;dbP!$D$2),"&lt;="&amp;AW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X283" s="1">
        <f ca="1">SUMIFS(INDIRECT($F$1&amp;$F283&amp;":"&amp;$F283),INDIRECT($F$1&amp;dbP!$D$2&amp;":"&amp;dbP!$D$2),"&gt;="&amp;AX$6,INDIRECT($F$1&amp;dbP!$D$2&amp;":"&amp;dbP!$D$2),"&lt;="&amp;AX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Y283" s="1">
        <f ca="1">SUMIFS(INDIRECT($F$1&amp;$F283&amp;":"&amp;$F283),INDIRECT($F$1&amp;dbP!$D$2&amp;":"&amp;dbP!$D$2),"&gt;="&amp;AY$6,INDIRECT($F$1&amp;dbP!$D$2&amp;":"&amp;dbP!$D$2),"&lt;="&amp;AY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Z283" s="1">
        <f ca="1">SUMIFS(INDIRECT($F$1&amp;$F283&amp;":"&amp;$F283),INDIRECT($F$1&amp;dbP!$D$2&amp;":"&amp;dbP!$D$2),"&gt;="&amp;AZ$6,INDIRECT($F$1&amp;dbP!$D$2&amp;":"&amp;dbP!$D$2),"&lt;="&amp;AZ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BA283" s="1">
        <f ca="1">SUMIFS(INDIRECT($F$1&amp;$F283&amp;":"&amp;$F283),INDIRECT($F$1&amp;dbP!$D$2&amp;":"&amp;dbP!$D$2),"&gt;="&amp;BA$6,INDIRECT($F$1&amp;dbP!$D$2&amp;":"&amp;dbP!$D$2),"&lt;="&amp;BA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BB283" s="1">
        <f ca="1">SUMIFS(INDIRECT($F$1&amp;$F283&amp;":"&amp;$F283),INDIRECT($F$1&amp;dbP!$D$2&amp;":"&amp;dbP!$D$2),"&gt;="&amp;BB$6,INDIRECT($F$1&amp;dbP!$D$2&amp;":"&amp;dbP!$D$2),"&lt;="&amp;BB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BC283" s="1">
        <f ca="1">SUMIFS(INDIRECT($F$1&amp;$F283&amp;":"&amp;$F283),INDIRECT($F$1&amp;dbP!$D$2&amp;":"&amp;dbP!$D$2),"&gt;="&amp;BC$6,INDIRECT($F$1&amp;dbP!$D$2&amp;":"&amp;dbP!$D$2),"&lt;="&amp;BC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BD283" s="1">
        <f ca="1">SUMIFS(INDIRECT($F$1&amp;$F283&amp;":"&amp;$F283),INDIRECT($F$1&amp;dbP!$D$2&amp;":"&amp;dbP!$D$2),"&gt;="&amp;BD$6,INDIRECT($F$1&amp;dbP!$D$2&amp;":"&amp;dbP!$D$2),"&lt;="&amp;BD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BE283" s="1">
        <f ca="1">SUMIFS(INDIRECT($F$1&amp;$F283&amp;":"&amp;$F283),INDIRECT($F$1&amp;dbP!$D$2&amp;":"&amp;dbP!$D$2),"&gt;="&amp;BE$6,INDIRECT($F$1&amp;dbP!$D$2&amp;":"&amp;dbP!$D$2),"&lt;="&amp;BE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</row>
    <row r="284" spans="2:57" x14ac:dyDescent="0.3">
      <c r="B284" s="1">
        <f>MAX(B$268:B283)+1</f>
        <v>24</v>
      </c>
      <c r="D284" s="1" t="str">
        <f ca="1">INDIRECT($B$1&amp;Items!AB$2&amp;$B284)</f>
        <v>PL(-)</v>
      </c>
      <c r="F284" s="1" t="str">
        <f ca="1">INDIRECT($B$1&amp;Items!X$2&amp;$B284)</f>
        <v>AA</v>
      </c>
      <c r="H284" s="13" t="str">
        <f ca="1">INDIRECT($B$1&amp;Items!U$2&amp;$B284)</f>
        <v>Себестоимость продаж</v>
      </c>
      <c r="I284" s="13" t="str">
        <f ca="1">IF(INDIRECT($B$1&amp;Items!V$2&amp;$B284)="",H284,INDIRECT($B$1&amp;Items!V$2&amp;$B284))</f>
        <v>Затраты этапа-1 бизнес-процесса</v>
      </c>
      <c r="J284" s="1" t="str">
        <f ca="1">IF(INDIRECT($B$1&amp;Items!W$2&amp;$B284)="",IF(H284&lt;&gt;I284,"  "&amp;I284,I284),"    "&amp;INDIRECT($B$1&amp;Items!W$2&amp;$B284))</f>
        <v xml:space="preserve">    Сырье и материалы-6</v>
      </c>
      <c r="S284" s="1">
        <f ca="1">SUM($U284:INDIRECT(ADDRESS(ROW(),SUMIFS($1:$1,$5:$5,MAX($5:$5)))))</f>
        <v>0</v>
      </c>
      <c r="V284" s="1">
        <f ca="1">SUMIFS(INDIRECT($F$1&amp;$F284&amp;":"&amp;$F284),INDIRECT($F$1&amp;dbP!$D$2&amp;":"&amp;dbP!$D$2),"&gt;="&amp;V$6,INDIRECT($F$1&amp;dbP!$D$2&amp;":"&amp;dbP!$D$2),"&lt;="&amp;V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W284" s="1">
        <f ca="1">SUMIFS(INDIRECT($F$1&amp;$F284&amp;":"&amp;$F284),INDIRECT($F$1&amp;dbP!$D$2&amp;":"&amp;dbP!$D$2),"&gt;="&amp;W$6,INDIRECT($F$1&amp;dbP!$D$2&amp;":"&amp;dbP!$D$2),"&lt;="&amp;W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X284" s="1">
        <f ca="1">SUMIFS(INDIRECT($F$1&amp;$F284&amp;":"&amp;$F284),INDIRECT($F$1&amp;dbP!$D$2&amp;":"&amp;dbP!$D$2),"&gt;="&amp;X$6,INDIRECT($F$1&amp;dbP!$D$2&amp;":"&amp;dbP!$D$2),"&lt;="&amp;X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Y284" s="1">
        <f ca="1">SUMIFS(INDIRECT($F$1&amp;$F284&amp;":"&amp;$F284),INDIRECT($F$1&amp;dbP!$D$2&amp;":"&amp;dbP!$D$2),"&gt;="&amp;Y$6,INDIRECT($F$1&amp;dbP!$D$2&amp;":"&amp;dbP!$D$2),"&lt;="&amp;Y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Z284" s="1">
        <f ca="1">SUMIFS(INDIRECT($F$1&amp;$F284&amp;":"&amp;$F284),INDIRECT($F$1&amp;dbP!$D$2&amp;":"&amp;dbP!$D$2),"&gt;="&amp;Z$6,INDIRECT($F$1&amp;dbP!$D$2&amp;":"&amp;dbP!$D$2),"&lt;="&amp;Z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A284" s="1">
        <f ca="1">SUMIFS(INDIRECT($F$1&amp;$F284&amp;":"&amp;$F284),INDIRECT($F$1&amp;dbP!$D$2&amp;":"&amp;dbP!$D$2),"&gt;="&amp;AA$6,INDIRECT($F$1&amp;dbP!$D$2&amp;":"&amp;dbP!$D$2),"&lt;="&amp;AA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B284" s="1">
        <f ca="1">SUMIFS(INDIRECT($F$1&amp;$F284&amp;":"&amp;$F284),INDIRECT($F$1&amp;dbP!$D$2&amp;":"&amp;dbP!$D$2),"&gt;="&amp;AB$6,INDIRECT($F$1&amp;dbP!$D$2&amp;":"&amp;dbP!$D$2),"&lt;="&amp;AB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C284" s="1">
        <f ca="1">SUMIFS(INDIRECT($F$1&amp;$F284&amp;":"&amp;$F284),INDIRECT($F$1&amp;dbP!$D$2&amp;":"&amp;dbP!$D$2),"&gt;="&amp;AC$6,INDIRECT($F$1&amp;dbP!$D$2&amp;":"&amp;dbP!$D$2),"&lt;="&amp;AC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D284" s="1">
        <f ca="1">SUMIFS(INDIRECT($F$1&amp;$F284&amp;":"&amp;$F284),INDIRECT($F$1&amp;dbP!$D$2&amp;":"&amp;dbP!$D$2),"&gt;="&amp;AD$6,INDIRECT($F$1&amp;dbP!$D$2&amp;":"&amp;dbP!$D$2),"&lt;="&amp;AD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E284" s="1">
        <f ca="1">SUMIFS(INDIRECT($F$1&amp;$F284&amp;":"&amp;$F284),INDIRECT($F$1&amp;dbP!$D$2&amp;":"&amp;dbP!$D$2),"&gt;="&amp;AE$6,INDIRECT($F$1&amp;dbP!$D$2&amp;":"&amp;dbP!$D$2),"&lt;="&amp;AE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F284" s="1">
        <f ca="1">SUMIFS(INDIRECT($F$1&amp;$F284&amp;":"&amp;$F284),INDIRECT($F$1&amp;dbP!$D$2&amp;":"&amp;dbP!$D$2),"&gt;="&amp;AF$6,INDIRECT($F$1&amp;dbP!$D$2&amp;":"&amp;dbP!$D$2),"&lt;="&amp;AF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G284" s="1">
        <f ca="1">SUMIFS(INDIRECT($F$1&amp;$F284&amp;":"&amp;$F284),INDIRECT($F$1&amp;dbP!$D$2&amp;":"&amp;dbP!$D$2),"&gt;="&amp;AG$6,INDIRECT($F$1&amp;dbP!$D$2&amp;":"&amp;dbP!$D$2),"&lt;="&amp;AG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H284" s="1">
        <f ca="1">SUMIFS(INDIRECT($F$1&amp;$F284&amp;":"&amp;$F284),INDIRECT($F$1&amp;dbP!$D$2&amp;":"&amp;dbP!$D$2),"&gt;="&amp;AH$6,INDIRECT($F$1&amp;dbP!$D$2&amp;":"&amp;dbP!$D$2),"&lt;="&amp;AH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I284" s="1">
        <f ca="1">SUMIFS(INDIRECT($F$1&amp;$F284&amp;":"&amp;$F284),INDIRECT($F$1&amp;dbP!$D$2&amp;":"&amp;dbP!$D$2),"&gt;="&amp;AI$6,INDIRECT($F$1&amp;dbP!$D$2&amp;":"&amp;dbP!$D$2),"&lt;="&amp;AI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J284" s="1">
        <f ca="1">SUMIFS(INDIRECT($F$1&amp;$F284&amp;":"&amp;$F284),INDIRECT($F$1&amp;dbP!$D$2&amp;":"&amp;dbP!$D$2),"&gt;="&amp;AJ$6,INDIRECT($F$1&amp;dbP!$D$2&amp;":"&amp;dbP!$D$2),"&lt;="&amp;AJ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K284" s="1">
        <f ca="1">SUMIFS(INDIRECT($F$1&amp;$F284&amp;":"&amp;$F284),INDIRECT($F$1&amp;dbP!$D$2&amp;":"&amp;dbP!$D$2),"&gt;="&amp;AK$6,INDIRECT($F$1&amp;dbP!$D$2&amp;":"&amp;dbP!$D$2),"&lt;="&amp;AK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L284" s="1">
        <f ca="1">SUMIFS(INDIRECT($F$1&amp;$F284&amp;":"&amp;$F284),INDIRECT($F$1&amp;dbP!$D$2&amp;":"&amp;dbP!$D$2),"&gt;="&amp;AL$6,INDIRECT($F$1&amp;dbP!$D$2&amp;":"&amp;dbP!$D$2),"&lt;="&amp;AL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M284" s="1">
        <f ca="1">SUMIFS(INDIRECT($F$1&amp;$F284&amp;":"&amp;$F284),INDIRECT($F$1&amp;dbP!$D$2&amp;":"&amp;dbP!$D$2),"&gt;="&amp;AM$6,INDIRECT($F$1&amp;dbP!$D$2&amp;":"&amp;dbP!$D$2),"&lt;="&amp;AM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N284" s="1">
        <f ca="1">SUMIFS(INDIRECT($F$1&amp;$F284&amp;":"&amp;$F284),INDIRECT($F$1&amp;dbP!$D$2&amp;":"&amp;dbP!$D$2),"&gt;="&amp;AN$6,INDIRECT($F$1&amp;dbP!$D$2&amp;":"&amp;dbP!$D$2),"&lt;="&amp;AN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O284" s="1">
        <f ca="1">SUMIFS(INDIRECT($F$1&amp;$F284&amp;":"&amp;$F284),INDIRECT($F$1&amp;dbP!$D$2&amp;":"&amp;dbP!$D$2),"&gt;="&amp;AO$6,INDIRECT($F$1&amp;dbP!$D$2&amp;":"&amp;dbP!$D$2),"&lt;="&amp;AO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P284" s="1">
        <f ca="1">SUMIFS(INDIRECT($F$1&amp;$F284&amp;":"&amp;$F284),INDIRECT($F$1&amp;dbP!$D$2&amp;":"&amp;dbP!$D$2),"&gt;="&amp;AP$6,INDIRECT($F$1&amp;dbP!$D$2&amp;":"&amp;dbP!$D$2),"&lt;="&amp;AP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Q284" s="1">
        <f ca="1">SUMIFS(INDIRECT($F$1&amp;$F284&amp;":"&amp;$F284),INDIRECT($F$1&amp;dbP!$D$2&amp;":"&amp;dbP!$D$2),"&gt;="&amp;AQ$6,INDIRECT($F$1&amp;dbP!$D$2&amp;":"&amp;dbP!$D$2),"&lt;="&amp;AQ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R284" s="1">
        <f ca="1">SUMIFS(INDIRECT($F$1&amp;$F284&amp;":"&amp;$F284),INDIRECT($F$1&amp;dbP!$D$2&amp;":"&amp;dbP!$D$2),"&gt;="&amp;AR$6,INDIRECT($F$1&amp;dbP!$D$2&amp;":"&amp;dbP!$D$2),"&lt;="&amp;AR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S284" s="1">
        <f ca="1">SUMIFS(INDIRECT($F$1&amp;$F284&amp;":"&amp;$F284),INDIRECT($F$1&amp;dbP!$D$2&amp;":"&amp;dbP!$D$2),"&gt;="&amp;AS$6,INDIRECT($F$1&amp;dbP!$D$2&amp;":"&amp;dbP!$D$2),"&lt;="&amp;AS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T284" s="1">
        <f ca="1">SUMIFS(INDIRECT($F$1&amp;$F284&amp;":"&amp;$F284),INDIRECT($F$1&amp;dbP!$D$2&amp;":"&amp;dbP!$D$2),"&gt;="&amp;AT$6,INDIRECT($F$1&amp;dbP!$D$2&amp;":"&amp;dbP!$D$2),"&lt;="&amp;AT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U284" s="1">
        <f ca="1">SUMIFS(INDIRECT($F$1&amp;$F284&amp;":"&amp;$F284),INDIRECT($F$1&amp;dbP!$D$2&amp;":"&amp;dbP!$D$2),"&gt;="&amp;AU$6,INDIRECT($F$1&amp;dbP!$D$2&amp;":"&amp;dbP!$D$2),"&lt;="&amp;AU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V284" s="1">
        <f ca="1">SUMIFS(INDIRECT($F$1&amp;$F284&amp;":"&amp;$F284),INDIRECT($F$1&amp;dbP!$D$2&amp;":"&amp;dbP!$D$2),"&gt;="&amp;AV$6,INDIRECT($F$1&amp;dbP!$D$2&amp;":"&amp;dbP!$D$2),"&lt;="&amp;AV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W284" s="1">
        <f ca="1">SUMIFS(INDIRECT($F$1&amp;$F284&amp;":"&amp;$F284),INDIRECT($F$1&amp;dbP!$D$2&amp;":"&amp;dbP!$D$2),"&gt;="&amp;AW$6,INDIRECT($F$1&amp;dbP!$D$2&amp;":"&amp;dbP!$D$2),"&lt;="&amp;AW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X284" s="1">
        <f ca="1">SUMIFS(INDIRECT($F$1&amp;$F284&amp;":"&amp;$F284),INDIRECT($F$1&amp;dbP!$D$2&amp;":"&amp;dbP!$D$2),"&gt;="&amp;AX$6,INDIRECT($F$1&amp;dbP!$D$2&amp;":"&amp;dbP!$D$2),"&lt;="&amp;AX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Y284" s="1">
        <f ca="1">SUMIFS(INDIRECT($F$1&amp;$F284&amp;":"&amp;$F284),INDIRECT($F$1&amp;dbP!$D$2&amp;":"&amp;dbP!$D$2),"&gt;="&amp;AY$6,INDIRECT($F$1&amp;dbP!$D$2&amp;":"&amp;dbP!$D$2),"&lt;="&amp;AY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Z284" s="1">
        <f ca="1">SUMIFS(INDIRECT($F$1&amp;$F284&amp;":"&amp;$F284),INDIRECT($F$1&amp;dbP!$D$2&amp;":"&amp;dbP!$D$2),"&gt;="&amp;AZ$6,INDIRECT($F$1&amp;dbP!$D$2&amp;":"&amp;dbP!$D$2),"&lt;="&amp;AZ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BA284" s="1">
        <f ca="1">SUMIFS(INDIRECT($F$1&amp;$F284&amp;":"&amp;$F284),INDIRECT($F$1&amp;dbP!$D$2&amp;":"&amp;dbP!$D$2),"&gt;="&amp;BA$6,INDIRECT($F$1&amp;dbP!$D$2&amp;":"&amp;dbP!$D$2),"&lt;="&amp;BA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BB284" s="1">
        <f ca="1">SUMIFS(INDIRECT($F$1&amp;$F284&amp;":"&amp;$F284),INDIRECT($F$1&amp;dbP!$D$2&amp;":"&amp;dbP!$D$2),"&gt;="&amp;BB$6,INDIRECT($F$1&amp;dbP!$D$2&amp;":"&amp;dbP!$D$2),"&lt;="&amp;BB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BC284" s="1">
        <f ca="1">SUMIFS(INDIRECT($F$1&amp;$F284&amp;":"&amp;$F284),INDIRECT($F$1&amp;dbP!$D$2&amp;":"&amp;dbP!$D$2),"&gt;="&amp;BC$6,INDIRECT($F$1&amp;dbP!$D$2&amp;":"&amp;dbP!$D$2),"&lt;="&amp;BC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BD284" s="1">
        <f ca="1">SUMIFS(INDIRECT($F$1&amp;$F284&amp;":"&amp;$F284),INDIRECT($F$1&amp;dbP!$D$2&amp;":"&amp;dbP!$D$2),"&gt;="&amp;BD$6,INDIRECT($F$1&amp;dbP!$D$2&amp;":"&amp;dbP!$D$2),"&lt;="&amp;BD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BE284" s="1">
        <f ca="1">SUMIFS(INDIRECT($F$1&amp;$F284&amp;":"&amp;$F284),INDIRECT($F$1&amp;dbP!$D$2&amp;":"&amp;dbP!$D$2),"&gt;="&amp;BE$6,INDIRECT($F$1&amp;dbP!$D$2&amp;":"&amp;dbP!$D$2),"&lt;="&amp;BE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</row>
    <row r="285" spans="2:57" x14ac:dyDescent="0.3">
      <c r="B285" s="1">
        <f>MAX(B$268:B284)+1</f>
        <v>25</v>
      </c>
      <c r="D285" s="1" t="str">
        <f ca="1">INDIRECT($B$1&amp;Items!AB$2&amp;$B285)</f>
        <v>PL(-)</v>
      </c>
      <c r="F285" s="1" t="str">
        <f ca="1">INDIRECT($B$1&amp;Items!X$2&amp;$B285)</f>
        <v>AA</v>
      </c>
      <c r="H285" s="13" t="str">
        <f ca="1">INDIRECT($B$1&amp;Items!U$2&amp;$B285)</f>
        <v>Себестоимость продаж</v>
      </c>
      <c r="I285" s="13" t="str">
        <f ca="1">IF(INDIRECT($B$1&amp;Items!V$2&amp;$B285)="",H285,INDIRECT($B$1&amp;Items!V$2&amp;$B285))</f>
        <v>Затраты этапа-1 бизнес-процесса</v>
      </c>
      <c r="J285" s="1" t="str">
        <f ca="1">IF(INDIRECT($B$1&amp;Items!W$2&amp;$B285)="",IF(H285&lt;&gt;I285,"  "&amp;I285,I285),"    "&amp;INDIRECT($B$1&amp;Items!W$2&amp;$B285))</f>
        <v xml:space="preserve">    Сырье и материалы-7</v>
      </c>
      <c r="S285" s="1">
        <f ca="1">SUM($U285:INDIRECT(ADDRESS(ROW(),SUMIFS($1:$1,$5:$5,MAX($5:$5)))))</f>
        <v>0</v>
      </c>
      <c r="V285" s="1">
        <f ca="1">SUMIFS(INDIRECT($F$1&amp;$F285&amp;":"&amp;$F285),INDIRECT($F$1&amp;dbP!$D$2&amp;":"&amp;dbP!$D$2),"&gt;="&amp;V$6,INDIRECT($F$1&amp;dbP!$D$2&amp;":"&amp;dbP!$D$2),"&lt;="&amp;V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W285" s="1">
        <f ca="1">SUMIFS(INDIRECT($F$1&amp;$F285&amp;":"&amp;$F285),INDIRECT($F$1&amp;dbP!$D$2&amp;":"&amp;dbP!$D$2),"&gt;="&amp;W$6,INDIRECT($F$1&amp;dbP!$D$2&amp;":"&amp;dbP!$D$2),"&lt;="&amp;W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X285" s="1">
        <f ca="1">SUMIFS(INDIRECT($F$1&amp;$F285&amp;":"&amp;$F285),INDIRECT($F$1&amp;dbP!$D$2&amp;":"&amp;dbP!$D$2),"&gt;="&amp;X$6,INDIRECT($F$1&amp;dbP!$D$2&amp;":"&amp;dbP!$D$2),"&lt;="&amp;X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Y285" s="1">
        <f ca="1">SUMIFS(INDIRECT($F$1&amp;$F285&amp;":"&amp;$F285),INDIRECT($F$1&amp;dbP!$D$2&amp;":"&amp;dbP!$D$2),"&gt;="&amp;Y$6,INDIRECT($F$1&amp;dbP!$D$2&amp;":"&amp;dbP!$D$2),"&lt;="&amp;Y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Z285" s="1">
        <f ca="1">SUMIFS(INDIRECT($F$1&amp;$F285&amp;":"&amp;$F285),INDIRECT($F$1&amp;dbP!$D$2&amp;":"&amp;dbP!$D$2),"&gt;="&amp;Z$6,INDIRECT($F$1&amp;dbP!$D$2&amp;":"&amp;dbP!$D$2),"&lt;="&amp;Z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A285" s="1">
        <f ca="1">SUMIFS(INDIRECT($F$1&amp;$F285&amp;":"&amp;$F285),INDIRECT($F$1&amp;dbP!$D$2&amp;":"&amp;dbP!$D$2),"&gt;="&amp;AA$6,INDIRECT($F$1&amp;dbP!$D$2&amp;":"&amp;dbP!$D$2),"&lt;="&amp;AA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B285" s="1">
        <f ca="1">SUMIFS(INDIRECT($F$1&amp;$F285&amp;":"&amp;$F285),INDIRECT($F$1&amp;dbP!$D$2&amp;":"&amp;dbP!$D$2),"&gt;="&amp;AB$6,INDIRECT($F$1&amp;dbP!$D$2&amp;":"&amp;dbP!$D$2),"&lt;="&amp;AB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C285" s="1">
        <f ca="1">SUMIFS(INDIRECT($F$1&amp;$F285&amp;":"&amp;$F285),INDIRECT($F$1&amp;dbP!$D$2&amp;":"&amp;dbP!$D$2),"&gt;="&amp;AC$6,INDIRECT($F$1&amp;dbP!$D$2&amp;":"&amp;dbP!$D$2),"&lt;="&amp;AC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D285" s="1">
        <f ca="1">SUMIFS(INDIRECT($F$1&amp;$F285&amp;":"&amp;$F285),INDIRECT($F$1&amp;dbP!$D$2&amp;":"&amp;dbP!$D$2),"&gt;="&amp;AD$6,INDIRECT($F$1&amp;dbP!$D$2&amp;":"&amp;dbP!$D$2),"&lt;="&amp;AD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E285" s="1">
        <f ca="1">SUMIFS(INDIRECT($F$1&amp;$F285&amp;":"&amp;$F285),INDIRECT($F$1&amp;dbP!$D$2&amp;":"&amp;dbP!$D$2),"&gt;="&amp;AE$6,INDIRECT($F$1&amp;dbP!$D$2&amp;":"&amp;dbP!$D$2),"&lt;="&amp;AE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F285" s="1">
        <f ca="1">SUMIFS(INDIRECT($F$1&amp;$F285&amp;":"&amp;$F285),INDIRECT($F$1&amp;dbP!$D$2&amp;":"&amp;dbP!$D$2),"&gt;="&amp;AF$6,INDIRECT($F$1&amp;dbP!$D$2&amp;":"&amp;dbP!$D$2),"&lt;="&amp;AF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G285" s="1">
        <f ca="1">SUMIFS(INDIRECT($F$1&amp;$F285&amp;":"&amp;$F285),INDIRECT($F$1&amp;dbP!$D$2&amp;":"&amp;dbP!$D$2),"&gt;="&amp;AG$6,INDIRECT($F$1&amp;dbP!$D$2&amp;":"&amp;dbP!$D$2),"&lt;="&amp;AG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H285" s="1">
        <f ca="1">SUMIFS(INDIRECT($F$1&amp;$F285&amp;":"&amp;$F285),INDIRECT($F$1&amp;dbP!$D$2&amp;":"&amp;dbP!$D$2),"&gt;="&amp;AH$6,INDIRECT($F$1&amp;dbP!$D$2&amp;":"&amp;dbP!$D$2),"&lt;="&amp;AH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I285" s="1">
        <f ca="1">SUMIFS(INDIRECT($F$1&amp;$F285&amp;":"&amp;$F285),INDIRECT($F$1&amp;dbP!$D$2&amp;":"&amp;dbP!$D$2),"&gt;="&amp;AI$6,INDIRECT($F$1&amp;dbP!$D$2&amp;":"&amp;dbP!$D$2),"&lt;="&amp;AI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J285" s="1">
        <f ca="1">SUMIFS(INDIRECT($F$1&amp;$F285&amp;":"&amp;$F285),INDIRECT($F$1&amp;dbP!$D$2&amp;":"&amp;dbP!$D$2),"&gt;="&amp;AJ$6,INDIRECT($F$1&amp;dbP!$D$2&amp;":"&amp;dbP!$D$2),"&lt;="&amp;AJ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K285" s="1">
        <f ca="1">SUMIFS(INDIRECT($F$1&amp;$F285&amp;":"&amp;$F285),INDIRECT($F$1&amp;dbP!$D$2&amp;":"&amp;dbP!$D$2),"&gt;="&amp;AK$6,INDIRECT($F$1&amp;dbP!$D$2&amp;":"&amp;dbP!$D$2),"&lt;="&amp;AK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L285" s="1">
        <f ca="1">SUMIFS(INDIRECT($F$1&amp;$F285&amp;":"&amp;$F285),INDIRECT($F$1&amp;dbP!$D$2&amp;":"&amp;dbP!$D$2),"&gt;="&amp;AL$6,INDIRECT($F$1&amp;dbP!$D$2&amp;":"&amp;dbP!$D$2),"&lt;="&amp;AL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M285" s="1">
        <f ca="1">SUMIFS(INDIRECT($F$1&amp;$F285&amp;":"&amp;$F285),INDIRECT($F$1&amp;dbP!$D$2&amp;":"&amp;dbP!$D$2),"&gt;="&amp;AM$6,INDIRECT($F$1&amp;dbP!$D$2&amp;":"&amp;dbP!$D$2),"&lt;="&amp;AM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N285" s="1">
        <f ca="1">SUMIFS(INDIRECT($F$1&amp;$F285&amp;":"&amp;$F285),INDIRECT($F$1&amp;dbP!$D$2&amp;":"&amp;dbP!$D$2),"&gt;="&amp;AN$6,INDIRECT($F$1&amp;dbP!$D$2&amp;":"&amp;dbP!$D$2),"&lt;="&amp;AN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O285" s="1">
        <f ca="1">SUMIFS(INDIRECT($F$1&amp;$F285&amp;":"&amp;$F285),INDIRECT($F$1&amp;dbP!$D$2&amp;":"&amp;dbP!$D$2),"&gt;="&amp;AO$6,INDIRECT($F$1&amp;dbP!$D$2&amp;":"&amp;dbP!$D$2),"&lt;="&amp;AO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P285" s="1">
        <f ca="1">SUMIFS(INDIRECT($F$1&amp;$F285&amp;":"&amp;$F285),INDIRECT($F$1&amp;dbP!$D$2&amp;":"&amp;dbP!$D$2),"&gt;="&amp;AP$6,INDIRECT($F$1&amp;dbP!$D$2&amp;":"&amp;dbP!$D$2),"&lt;="&amp;AP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Q285" s="1">
        <f ca="1">SUMIFS(INDIRECT($F$1&amp;$F285&amp;":"&amp;$F285),INDIRECT($F$1&amp;dbP!$D$2&amp;":"&amp;dbP!$D$2),"&gt;="&amp;AQ$6,INDIRECT($F$1&amp;dbP!$D$2&amp;":"&amp;dbP!$D$2),"&lt;="&amp;AQ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R285" s="1">
        <f ca="1">SUMIFS(INDIRECT($F$1&amp;$F285&amp;":"&amp;$F285),INDIRECT($F$1&amp;dbP!$D$2&amp;":"&amp;dbP!$D$2),"&gt;="&amp;AR$6,INDIRECT($F$1&amp;dbP!$D$2&amp;":"&amp;dbP!$D$2),"&lt;="&amp;AR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S285" s="1">
        <f ca="1">SUMIFS(INDIRECT($F$1&amp;$F285&amp;":"&amp;$F285),INDIRECT($F$1&amp;dbP!$D$2&amp;":"&amp;dbP!$D$2),"&gt;="&amp;AS$6,INDIRECT($F$1&amp;dbP!$D$2&amp;":"&amp;dbP!$D$2),"&lt;="&amp;AS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T285" s="1">
        <f ca="1">SUMIFS(INDIRECT($F$1&amp;$F285&amp;":"&amp;$F285),INDIRECT($F$1&amp;dbP!$D$2&amp;":"&amp;dbP!$D$2),"&gt;="&amp;AT$6,INDIRECT($F$1&amp;dbP!$D$2&amp;":"&amp;dbP!$D$2),"&lt;="&amp;AT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U285" s="1">
        <f ca="1">SUMIFS(INDIRECT($F$1&amp;$F285&amp;":"&amp;$F285),INDIRECT($F$1&amp;dbP!$D$2&amp;":"&amp;dbP!$D$2),"&gt;="&amp;AU$6,INDIRECT($F$1&amp;dbP!$D$2&amp;":"&amp;dbP!$D$2),"&lt;="&amp;AU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V285" s="1">
        <f ca="1">SUMIFS(INDIRECT($F$1&amp;$F285&amp;":"&amp;$F285),INDIRECT($F$1&amp;dbP!$D$2&amp;":"&amp;dbP!$D$2),"&gt;="&amp;AV$6,INDIRECT($F$1&amp;dbP!$D$2&amp;":"&amp;dbP!$D$2),"&lt;="&amp;AV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W285" s="1">
        <f ca="1">SUMIFS(INDIRECT($F$1&amp;$F285&amp;":"&amp;$F285),INDIRECT($F$1&amp;dbP!$D$2&amp;":"&amp;dbP!$D$2),"&gt;="&amp;AW$6,INDIRECT($F$1&amp;dbP!$D$2&amp;":"&amp;dbP!$D$2),"&lt;="&amp;AW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X285" s="1">
        <f ca="1">SUMIFS(INDIRECT($F$1&amp;$F285&amp;":"&amp;$F285),INDIRECT($F$1&amp;dbP!$D$2&amp;":"&amp;dbP!$D$2),"&gt;="&amp;AX$6,INDIRECT($F$1&amp;dbP!$D$2&amp;":"&amp;dbP!$D$2),"&lt;="&amp;AX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Y285" s="1">
        <f ca="1">SUMIFS(INDIRECT($F$1&amp;$F285&amp;":"&amp;$F285),INDIRECT($F$1&amp;dbP!$D$2&amp;":"&amp;dbP!$D$2),"&gt;="&amp;AY$6,INDIRECT($F$1&amp;dbP!$D$2&amp;":"&amp;dbP!$D$2),"&lt;="&amp;AY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Z285" s="1">
        <f ca="1">SUMIFS(INDIRECT($F$1&amp;$F285&amp;":"&amp;$F285),INDIRECT($F$1&amp;dbP!$D$2&amp;":"&amp;dbP!$D$2),"&gt;="&amp;AZ$6,INDIRECT($F$1&amp;dbP!$D$2&amp;":"&amp;dbP!$D$2),"&lt;="&amp;AZ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BA285" s="1">
        <f ca="1">SUMIFS(INDIRECT($F$1&amp;$F285&amp;":"&amp;$F285),INDIRECT($F$1&amp;dbP!$D$2&amp;":"&amp;dbP!$D$2),"&gt;="&amp;BA$6,INDIRECT($F$1&amp;dbP!$D$2&amp;":"&amp;dbP!$D$2),"&lt;="&amp;BA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BB285" s="1">
        <f ca="1">SUMIFS(INDIRECT($F$1&amp;$F285&amp;":"&amp;$F285),INDIRECT($F$1&amp;dbP!$D$2&amp;":"&amp;dbP!$D$2),"&gt;="&amp;BB$6,INDIRECT($F$1&amp;dbP!$D$2&amp;":"&amp;dbP!$D$2),"&lt;="&amp;BB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BC285" s="1">
        <f ca="1">SUMIFS(INDIRECT($F$1&amp;$F285&amp;":"&amp;$F285),INDIRECT($F$1&amp;dbP!$D$2&amp;":"&amp;dbP!$D$2),"&gt;="&amp;BC$6,INDIRECT($F$1&amp;dbP!$D$2&amp;":"&amp;dbP!$D$2),"&lt;="&amp;BC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BD285" s="1">
        <f ca="1">SUMIFS(INDIRECT($F$1&amp;$F285&amp;":"&amp;$F285),INDIRECT($F$1&amp;dbP!$D$2&amp;":"&amp;dbP!$D$2),"&gt;="&amp;BD$6,INDIRECT($F$1&amp;dbP!$D$2&amp;":"&amp;dbP!$D$2),"&lt;="&amp;BD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BE285" s="1">
        <f ca="1">SUMIFS(INDIRECT($F$1&amp;$F285&amp;":"&amp;$F285),INDIRECT($F$1&amp;dbP!$D$2&amp;":"&amp;dbP!$D$2),"&gt;="&amp;BE$6,INDIRECT($F$1&amp;dbP!$D$2&amp;":"&amp;dbP!$D$2),"&lt;="&amp;BE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</row>
    <row r="286" spans="2:57" x14ac:dyDescent="0.3">
      <c r="B286" s="1">
        <f>MAX(B$268:B285)+1</f>
        <v>26</v>
      </c>
      <c r="D286" s="1" t="str">
        <f ca="1">INDIRECT($B$1&amp;Items!AB$2&amp;$B286)</f>
        <v>PL(-)</v>
      </c>
      <c r="F286" s="1" t="str">
        <f ca="1">INDIRECT($B$1&amp;Items!X$2&amp;$B286)</f>
        <v>AA</v>
      </c>
      <c r="H286" s="13" t="str">
        <f ca="1">INDIRECT($B$1&amp;Items!U$2&amp;$B286)</f>
        <v>Себестоимость продаж</v>
      </c>
      <c r="I286" s="13" t="str">
        <f ca="1">IF(INDIRECT($B$1&amp;Items!V$2&amp;$B286)="",H286,INDIRECT($B$1&amp;Items!V$2&amp;$B286))</f>
        <v>Затраты этапа-1 бизнес-процесса</v>
      </c>
      <c r="J286" s="1" t="str">
        <f ca="1">IF(INDIRECT($B$1&amp;Items!W$2&amp;$B286)="",IF(H286&lt;&gt;I286,"  "&amp;I286,I286),"    "&amp;INDIRECT($B$1&amp;Items!W$2&amp;$B286))</f>
        <v xml:space="preserve">    Сырье и материалы-8</v>
      </c>
      <c r="S286" s="1">
        <f ca="1">SUM($U286:INDIRECT(ADDRESS(ROW(),SUMIFS($1:$1,$5:$5,MAX($5:$5)))))</f>
        <v>227857.99800000002</v>
      </c>
      <c r="V286" s="1">
        <f ca="1">SUMIFS(INDIRECT($F$1&amp;$F286&amp;":"&amp;$F286),INDIRECT($F$1&amp;dbP!$D$2&amp;":"&amp;dbP!$D$2),"&gt;="&amp;V$6,INDIRECT($F$1&amp;dbP!$D$2&amp;":"&amp;dbP!$D$2),"&lt;="&amp;V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W286" s="1">
        <f ca="1">SUMIFS(INDIRECT($F$1&amp;$F286&amp;":"&amp;$F286),INDIRECT($F$1&amp;dbP!$D$2&amp;":"&amp;dbP!$D$2),"&gt;="&amp;W$6,INDIRECT($F$1&amp;dbP!$D$2&amp;":"&amp;dbP!$D$2),"&lt;="&amp;W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X286" s="1">
        <f ca="1">SUMIFS(INDIRECT($F$1&amp;$F286&amp;":"&amp;$F286),INDIRECT($F$1&amp;dbP!$D$2&amp;":"&amp;dbP!$D$2),"&gt;="&amp;X$6,INDIRECT($F$1&amp;dbP!$D$2&amp;":"&amp;dbP!$D$2),"&lt;="&amp;X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Y286" s="1">
        <f ca="1">SUMIFS(INDIRECT($F$1&amp;$F286&amp;":"&amp;$F286),INDIRECT($F$1&amp;dbP!$D$2&amp;":"&amp;dbP!$D$2),"&gt;="&amp;Y$6,INDIRECT($F$1&amp;dbP!$D$2&amp;":"&amp;dbP!$D$2),"&lt;="&amp;Y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Z286" s="1">
        <f ca="1">SUMIFS(INDIRECT($F$1&amp;$F286&amp;":"&amp;$F286),INDIRECT($F$1&amp;dbP!$D$2&amp;":"&amp;dbP!$D$2),"&gt;="&amp;Z$6,INDIRECT($F$1&amp;dbP!$D$2&amp;":"&amp;dbP!$D$2),"&lt;="&amp;Z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227857.99800000002</v>
      </c>
      <c r="AA286" s="1">
        <f ca="1">SUMIFS(INDIRECT($F$1&amp;$F286&amp;":"&amp;$F286),INDIRECT($F$1&amp;dbP!$D$2&amp;":"&amp;dbP!$D$2),"&gt;="&amp;AA$6,INDIRECT($F$1&amp;dbP!$D$2&amp;":"&amp;dbP!$D$2),"&lt;="&amp;AA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B286" s="1">
        <f ca="1">SUMIFS(INDIRECT($F$1&amp;$F286&amp;":"&amp;$F286),INDIRECT($F$1&amp;dbP!$D$2&amp;":"&amp;dbP!$D$2),"&gt;="&amp;AB$6,INDIRECT($F$1&amp;dbP!$D$2&amp;":"&amp;dbP!$D$2),"&lt;="&amp;AB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C286" s="1">
        <f ca="1">SUMIFS(INDIRECT($F$1&amp;$F286&amp;":"&amp;$F286),INDIRECT($F$1&amp;dbP!$D$2&amp;":"&amp;dbP!$D$2),"&gt;="&amp;AC$6,INDIRECT($F$1&amp;dbP!$D$2&amp;":"&amp;dbP!$D$2),"&lt;="&amp;AC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D286" s="1">
        <f ca="1">SUMIFS(INDIRECT($F$1&amp;$F286&amp;":"&amp;$F286),INDIRECT($F$1&amp;dbP!$D$2&amp;":"&amp;dbP!$D$2),"&gt;="&amp;AD$6,INDIRECT($F$1&amp;dbP!$D$2&amp;":"&amp;dbP!$D$2),"&lt;="&amp;AD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E286" s="1">
        <f ca="1">SUMIFS(INDIRECT($F$1&amp;$F286&amp;":"&amp;$F286),INDIRECT($F$1&amp;dbP!$D$2&amp;":"&amp;dbP!$D$2),"&gt;="&amp;AE$6,INDIRECT($F$1&amp;dbP!$D$2&amp;":"&amp;dbP!$D$2),"&lt;="&amp;AE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F286" s="1">
        <f ca="1">SUMIFS(INDIRECT($F$1&amp;$F286&amp;":"&amp;$F286),INDIRECT($F$1&amp;dbP!$D$2&amp;":"&amp;dbP!$D$2),"&gt;="&amp;AF$6,INDIRECT($F$1&amp;dbP!$D$2&amp;":"&amp;dbP!$D$2),"&lt;="&amp;AF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G286" s="1">
        <f ca="1">SUMIFS(INDIRECT($F$1&amp;$F286&amp;":"&amp;$F286),INDIRECT($F$1&amp;dbP!$D$2&amp;":"&amp;dbP!$D$2),"&gt;="&amp;AG$6,INDIRECT($F$1&amp;dbP!$D$2&amp;":"&amp;dbP!$D$2),"&lt;="&amp;AG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H286" s="1">
        <f ca="1">SUMIFS(INDIRECT($F$1&amp;$F286&amp;":"&amp;$F286),INDIRECT($F$1&amp;dbP!$D$2&amp;":"&amp;dbP!$D$2),"&gt;="&amp;AH$6,INDIRECT($F$1&amp;dbP!$D$2&amp;":"&amp;dbP!$D$2),"&lt;="&amp;AH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I286" s="1">
        <f ca="1">SUMIFS(INDIRECT($F$1&amp;$F286&amp;":"&amp;$F286),INDIRECT($F$1&amp;dbP!$D$2&amp;":"&amp;dbP!$D$2),"&gt;="&amp;AI$6,INDIRECT($F$1&amp;dbP!$D$2&amp;":"&amp;dbP!$D$2),"&lt;="&amp;AI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J286" s="1">
        <f ca="1">SUMIFS(INDIRECT($F$1&amp;$F286&amp;":"&amp;$F286),INDIRECT($F$1&amp;dbP!$D$2&amp;":"&amp;dbP!$D$2),"&gt;="&amp;AJ$6,INDIRECT($F$1&amp;dbP!$D$2&amp;":"&amp;dbP!$D$2),"&lt;="&amp;AJ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K286" s="1">
        <f ca="1">SUMIFS(INDIRECT($F$1&amp;$F286&amp;":"&amp;$F286),INDIRECT($F$1&amp;dbP!$D$2&amp;":"&amp;dbP!$D$2),"&gt;="&amp;AK$6,INDIRECT($F$1&amp;dbP!$D$2&amp;":"&amp;dbP!$D$2),"&lt;="&amp;AK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L286" s="1">
        <f ca="1">SUMIFS(INDIRECT($F$1&amp;$F286&amp;":"&amp;$F286),INDIRECT($F$1&amp;dbP!$D$2&amp;":"&amp;dbP!$D$2),"&gt;="&amp;AL$6,INDIRECT($F$1&amp;dbP!$D$2&amp;":"&amp;dbP!$D$2),"&lt;="&amp;AL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M286" s="1">
        <f ca="1">SUMIFS(INDIRECT($F$1&amp;$F286&amp;":"&amp;$F286),INDIRECT($F$1&amp;dbP!$D$2&amp;":"&amp;dbP!$D$2),"&gt;="&amp;AM$6,INDIRECT($F$1&amp;dbP!$D$2&amp;":"&amp;dbP!$D$2),"&lt;="&amp;AM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N286" s="1">
        <f ca="1">SUMIFS(INDIRECT($F$1&amp;$F286&amp;":"&amp;$F286),INDIRECT($F$1&amp;dbP!$D$2&amp;":"&amp;dbP!$D$2),"&gt;="&amp;AN$6,INDIRECT($F$1&amp;dbP!$D$2&amp;":"&amp;dbP!$D$2),"&lt;="&amp;AN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O286" s="1">
        <f ca="1">SUMIFS(INDIRECT($F$1&amp;$F286&amp;":"&amp;$F286),INDIRECT($F$1&amp;dbP!$D$2&amp;":"&amp;dbP!$D$2),"&gt;="&amp;AO$6,INDIRECT($F$1&amp;dbP!$D$2&amp;":"&amp;dbP!$D$2),"&lt;="&amp;AO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P286" s="1">
        <f ca="1">SUMIFS(INDIRECT($F$1&amp;$F286&amp;":"&amp;$F286),INDIRECT($F$1&amp;dbP!$D$2&amp;":"&amp;dbP!$D$2),"&gt;="&amp;AP$6,INDIRECT($F$1&amp;dbP!$D$2&amp;":"&amp;dbP!$D$2),"&lt;="&amp;AP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Q286" s="1">
        <f ca="1">SUMIFS(INDIRECT($F$1&amp;$F286&amp;":"&amp;$F286),INDIRECT($F$1&amp;dbP!$D$2&amp;":"&amp;dbP!$D$2),"&gt;="&amp;AQ$6,INDIRECT($F$1&amp;dbP!$D$2&amp;":"&amp;dbP!$D$2),"&lt;="&amp;AQ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R286" s="1">
        <f ca="1">SUMIFS(INDIRECT($F$1&amp;$F286&amp;":"&amp;$F286),INDIRECT($F$1&amp;dbP!$D$2&amp;":"&amp;dbP!$D$2),"&gt;="&amp;AR$6,INDIRECT($F$1&amp;dbP!$D$2&amp;":"&amp;dbP!$D$2),"&lt;="&amp;AR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S286" s="1">
        <f ca="1">SUMIFS(INDIRECT($F$1&amp;$F286&amp;":"&amp;$F286),INDIRECT($F$1&amp;dbP!$D$2&amp;":"&amp;dbP!$D$2),"&gt;="&amp;AS$6,INDIRECT($F$1&amp;dbP!$D$2&amp;":"&amp;dbP!$D$2),"&lt;="&amp;AS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T286" s="1">
        <f ca="1">SUMIFS(INDIRECT($F$1&amp;$F286&amp;":"&amp;$F286),INDIRECT($F$1&amp;dbP!$D$2&amp;":"&amp;dbP!$D$2),"&gt;="&amp;AT$6,INDIRECT($F$1&amp;dbP!$D$2&amp;":"&amp;dbP!$D$2),"&lt;="&amp;AT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U286" s="1">
        <f ca="1">SUMIFS(INDIRECT($F$1&amp;$F286&amp;":"&amp;$F286),INDIRECT($F$1&amp;dbP!$D$2&amp;":"&amp;dbP!$D$2),"&gt;="&amp;AU$6,INDIRECT($F$1&amp;dbP!$D$2&amp;":"&amp;dbP!$D$2),"&lt;="&amp;AU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V286" s="1">
        <f ca="1">SUMIFS(INDIRECT($F$1&amp;$F286&amp;":"&amp;$F286),INDIRECT($F$1&amp;dbP!$D$2&amp;":"&amp;dbP!$D$2),"&gt;="&amp;AV$6,INDIRECT($F$1&amp;dbP!$D$2&amp;":"&amp;dbP!$D$2),"&lt;="&amp;AV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W286" s="1">
        <f ca="1">SUMIFS(INDIRECT($F$1&amp;$F286&amp;":"&amp;$F286),INDIRECT($F$1&amp;dbP!$D$2&amp;":"&amp;dbP!$D$2),"&gt;="&amp;AW$6,INDIRECT($F$1&amp;dbP!$D$2&amp;":"&amp;dbP!$D$2),"&lt;="&amp;AW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X286" s="1">
        <f ca="1">SUMIFS(INDIRECT($F$1&amp;$F286&amp;":"&amp;$F286),INDIRECT($F$1&amp;dbP!$D$2&amp;":"&amp;dbP!$D$2),"&gt;="&amp;AX$6,INDIRECT($F$1&amp;dbP!$D$2&amp;":"&amp;dbP!$D$2),"&lt;="&amp;AX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Y286" s="1">
        <f ca="1">SUMIFS(INDIRECT($F$1&amp;$F286&amp;":"&amp;$F286),INDIRECT($F$1&amp;dbP!$D$2&amp;":"&amp;dbP!$D$2),"&gt;="&amp;AY$6,INDIRECT($F$1&amp;dbP!$D$2&amp;":"&amp;dbP!$D$2),"&lt;="&amp;AY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Z286" s="1">
        <f ca="1">SUMIFS(INDIRECT($F$1&amp;$F286&amp;":"&amp;$F286),INDIRECT($F$1&amp;dbP!$D$2&amp;":"&amp;dbP!$D$2),"&gt;="&amp;AZ$6,INDIRECT($F$1&amp;dbP!$D$2&amp;":"&amp;dbP!$D$2),"&lt;="&amp;AZ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BA286" s="1">
        <f ca="1">SUMIFS(INDIRECT($F$1&amp;$F286&amp;":"&amp;$F286),INDIRECT($F$1&amp;dbP!$D$2&amp;":"&amp;dbP!$D$2),"&gt;="&amp;BA$6,INDIRECT($F$1&amp;dbP!$D$2&amp;":"&amp;dbP!$D$2),"&lt;="&amp;BA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BB286" s="1">
        <f ca="1">SUMIFS(INDIRECT($F$1&amp;$F286&amp;":"&amp;$F286),INDIRECT($F$1&amp;dbP!$D$2&amp;":"&amp;dbP!$D$2),"&gt;="&amp;BB$6,INDIRECT($F$1&amp;dbP!$D$2&amp;":"&amp;dbP!$D$2),"&lt;="&amp;BB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BC286" s="1">
        <f ca="1">SUMIFS(INDIRECT($F$1&amp;$F286&amp;":"&amp;$F286),INDIRECT($F$1&amp;dbP!$D$2&amp;":"&amp;dbP!$D$2),"&gt;="&amp;BC$6,INDIRECT($F$1&amp;dbP!$D$2&amp;":"&amp;dbP!$D$2),"&lt;="&amp;BC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BD286" s="1">
        <f ca="1">SUMIFS(INDIRECT($F$1&amp;$F286&amp;":"&amp;$F286),INDIRECT($F$1&amp;dbP!$D$2&amp;":"&amp;dbP!$D$2),"&gt;="&amp;BD$6,INDIRECT($F$1&amp;dbP!$D$2&amp;":"&amp;dbP!$D$2),"&lt;="&amp;BD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BE286" s="1">
        <f ca="1">SUMIFS(INDIRECT($F$1&amp;$F286&amp;":"&amp;$F286),INDIRECT($F$1&amp;dbP!$D$2&amp;":"&amp;dbP!$D$2),"&gt;="&amp;BE$6,INDIRECT($F$1&amp;dbP!$D$2&amp;":"&amp;dbP!$D$2),"&lt;="&amp;BE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</row>
    <row r="287" spans="2:57" x14ac:dyDescent="0.3">
      <c r="B287" s="1">
        <f>MAX(B$268:B286)+1</f>
        <v>27</v>
      </c>
      <c r="D287" s="1" t="str">
        <f ca="1">INDIRECT($B$1&amp;Items!AB$2&amp;$B287)</f>
        <v>PL(-)</v>
      </c>
      <c r="F287" s="1" t="str">
        <f ca="1">INDIRECT($B$1&amp;Items!X$2&amp;$B287)</f>
        <v>AA</v>
      </c>
      <c r="H287" s="13" t="str">
        <f ca="1">INDIRECT($B$1&amp;Items!U$2&amp;$B287)</f>
        <v>Себестоимость продаж</v>
      </c>
      <c r="I287" s="13" t="str">
        <f ca="1">IF(INDIRECT($B$1&amp;Items!V$2&amp;$B287)="",H287,INDIRECT($B$1&amp;Items!V$2&amp;$B287))</f>
        <v>Затраты этапа-1 бизнес-процесса</v>
      </c>
      <c r="J287" s="1" t="str">
        <f ca="1">IF(INDIRECT($B$1&amp;Items!W$2&amp;$B287)="",IF(H287&lt;&gt;I287,"  "&amp;I287,I287),"    "&amp;INDIRECT($B$1&amp;Items!W$2&amp;$B287))</f>
        <v xml:space="preserve">    Сырье и материалы-9</v>
      </c>
      <c r="S287" s="1">
        <f ca="1">SUM($U287:INDIRECT(ADDRESS(ROW(),SUMIFS($1:$1,$5:$5,MAX($5:$5)))))</f>
        <v>589858.20449999999</v>
      </c>
      <c r="V287" s="1">
        <f ca="1">SUMIFS(INDIRECT($F$1&amp;$F287&amp;":"&amp;$F287),INDIRECT($F$1&amp;dbP!$D$2&amp;":"&amp;dbP!$D$2),"&gt;="&amp;V$6,INDIRECT($F$1&amp;dbP!$D$2&amp;":"&amp;dbP!$D$2),"&lt;="&amp;V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W287" s="1">
        <f ca="1">SUMIFS(INDIRECT($F$1&amp;$F287&amp;":"&amp;$F287),INDIRECT($F$1&amp;dbP!$D$2&amp;":"&amp;dbP!$D$2),"&gt;="&amp;W$6,INDIRECT($F$1&amp;dbP!$D$2&amp;":"&amp;dbP!$D$2),"&lt;="&amp;W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X287" s="1">
        <f ca="1">SUMIFS(INDIRECT($F$1&amp;$F287&amp;":"&amp;$F287),INDIRECT($F$1&amp;dbP!$D$2&amp;":"&amp;dbP!$D$2),"&gt;="&amp;X$6,INDIRECT($F$1&amp;dbP!$D$2&amp;":"&amp;dbP!$D$2),"&lt;="&amp;X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Y287" s="1">
        <f ca="1">SUMIFS(INDIRECT($F$1&amp;$F287&amp;":"&amp;$F287),INDIRECT($F$1&amp;dbP!$D$2&amp;":"&amp;dbP!$D$2),"&gt;="&amp;Y$6,INDIRECT($F$1&amp;dbP!$D$2&amp;":"&amp;dbP!$D$2),"&lt;="&amp;Y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Z287" s="1">
        <f ca="1">SUMIFS(INDIRECT($F$1&amp;$F287&amp;":"&amp;$F287),INDIRECT($F$1&amp;dbP!$D$2&amp;":"&amp;dbP!$D$2),"&gt;="&amp;Z$6,INDIRECT($F$1&amp;dbP!$D$2&amp;":"&amp;dbP!$D$2),"&lt;="&amp;Z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A287" s="1">
        <f ca="1">SUMIFS(INDIRECT($F$1&amp;$F287&amp;":"&amp;$F287),INDIRECT($F$1&amp;dbP!$D$2&amp;":"&amp;dbP!$D$2),"&gt;="&amp;AA$6,INDIRECT($F$1&amp;dbP!$D$2&amp;":"&amp;dbP!$D$2),"&lt;="&amp;AA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589858.20449999999</v>
      </c>
      <c r="AB287" s="1">
        <f ca="1">SUMIFS(INDIRECT($F$1&amp;$F287&amp;":"&amp;$F287),INDIRECT($F$1&amp;dbP!$D$2&amp;":"&amp;dbP!$D$2),"&gt;="&amp;AB$6,INDIRECT($F$1&amp;dbP!$D$2&amp;":"&amp;dbP!$D$2),"&lt;="&amp;AB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C287" s="1">
        <f ca="1">SUMIFS(INDIRECT($F$1&amp;$F287&amp;":"&amp;$F287),INDIRECT($F$1&amp;dbP!$D$2&amp;":"&amp;dbP!$D$2),"&gt;="&amp;AC$6,INDIRECT($F$1&amp;dbP!$D$2&amp;":"&amp;dbP!$D$2),"&lt;="&amp;AC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D287" s="1">
        <f ca="1">SUMIFS(INDIRECT($F$1&amp;$F287&amp;":"&amp;$F287),INDIRECT($F$1&amp;dbP!$D$2&amp;":"&amp;dbP!$D$2),"&gt;="&amp;AD$6,INDIRECT($F$1&amp;dbP!$D$2&amp;":"&amp;dbP!$D$2),"&lt;="&amp;AD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E287" s="1">
        <f ca="1">SUMIFS(INDIRECT($F$1&amp;$F287&amp;":"&amp;$F287),INDIRECT($F$1&amp;dbP!$D$2&amp;":"&amp;dbP!$D$2),"&gt;="&amp;AE$6,INDIRECT($F$1&amp;dbP!$D$2&amp;":"&amp;dbP!$D$2),"&lt;="&amp;AE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F287" s="1">
        <f ca="1">SUMIFS(INDIRECT($F$1&amp;$F287&amp;":"&amp;$F287),INDIRECT($F$1&amp;dbP!$D$2&amp;":"&amp;dbP!$D$2),"&gt;="&amp;AF$6,INDIRECT($F$1&amp;dbP!$D$2&amp;":"&amp;dbP!$D$2),"&lt;="&amp;AF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G287" s="1">
        <f ca="1">SUMIFS(INDIRECT($F$1&amp;$F287&amp;":"&amp;$F287),INDIRECT($F$1&amp;dbP!$D$2&amp;":"&amp;dbP!$D$2),"&gt;="&amp;AG$6,INDIRECT($F$1&amp;dbP!$D$2&amp;":"&amp;dbP!$D$2),"&lt;="&amp;AG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H287" s="1">
        <f ca="1">SUMIFS(INDIRECT($F$1&amp;$F287&amp;":"&amp;$F287),INDIRECT($F$1&amp;dbP!$D$2&amp;":"&amp;dbP!$D$2),"&gt;="&amp;AH$6,INDIRECT($F$1&amp;dbP!$D$2&amp;":"&amp;dbP!$D$2),"&lt;="&amp;AH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I287" s="1">
        <f ca="1">SUMIFS(INDIRECT($F$1&amp;$F287&amp;":"&amp;$F287),INDIRECT($F$1&amp;dbP!$D$2&amp;":"&amp;dbP!$D$2),"&gt;="&amp;AI$6,INDIRECT($F$1&amp;dbP!$D$2&amp;":"&amp;dbP!$D$2),"&lt;="&amp;AI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J287" s="1">
        <f ca="1">SUMIFS(INDIRECT($F$1&amp;$F287&amp;":"&amp;$F287),INDIRECT($F$1&amp;dbP!$D$2&amp;":"&amp;dbP!$D$2),"&gt;="&amp;AJ$6,INDIRECT($F$1&amp;dbP!$D$2&amp;":"&amp;dbP!$D$2),"&lt;="&amp;AJ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K287" s="1">
        <f ca="1">SUMIFS(INDIRECT($F$1&amp;$F287&amp;":"&amp;$F287),INDIRECT($F$1&amp;dbP!$D$2&amp;":"&amp;dbP!$D$2),"&gt;="&amp;AK$6,INDIRECT($F$1&amp;dbP!$D$2&amp;":"&amp;dbP!$D$2),"&lt;="&amp;AK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L287" s="1">
        <f ca="1">SUMIFS(INDIRECT($F$1&amp;$F287&amp;":"&amp;$F287),INDIRECT($F$1&amp;dbP!$D$2&amp;":"&amp;dbP!$D$2),"&gt;="&amp;AL$6,INDIRECT($F$1&amp;dbP!$D$2&amp;":"&amp;dbP!$D$2),"&lt;="&amp;AL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M287" s="1">
        <f ca="1">SUMIFS(INDIRECT($F$1&amp;$F287&amp;":"&amp;$F287),INDIRECT($F$1&amp;dbP!$D$2&amp;":"&amp;dbP!$D$2),"&gt;="&amp;AM$6,INDIRECT($F$1&amp;dbP!$D$2&amp;":"&amp;dbP!$D$2),"&lt;="&amp;AM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N287" s="1">
        <f ca="1">SUMIFS(INDIRECT($F$1&amp;$F287&amp;":"&amp;$F287),INDIRECT($F$1&amp;dbP!$D$2&amp;":"&amp;dbP!$D$2),"&gt;="&amp;AN$6,INDIRECT($F$1&amp;dbP!$D$2&amp;":"&amp;dbP!$D$2),"&lt;="&amp;AN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O287" s="1">
        <f ca="1">SUMIFS(INDIRECT($F$1&amp;$F287&amp;":"&amp;$F287),INDIRECT($F$1&amp;dbP!$D$2&amp;":"&amp;dbP!$D$2),"&gt;="&amp;AO$6,INDIRECT($F$1&amp;dbP!$D$2&amp;":"&amp;dbP!$D$2),"&lt;="&amp;AO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P287" s="1">
        <f ca="1">SUMIFS(INDIRECT($F$1&amp;$F287&amp;":"&amp;$F287),INDIRECT($F$1&amp;dbP!$D$2&amp;":"&amp;dbP!$D$2),"&gt;="&amp;AP$6,INDIRECT($F$1&amp;dbP!$D$2&amp;":"&amp;dbP!$D$2),"&lt;="&amp;AP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Q287" s="1">
        <f ca="1">SUMIFS(INDIRECT($F$1&amp;$F287&amp;":"&amp;$F287),INDIRECT($F$1&amp;dbP!$D$2&amp;":"&amp;dbP!$D$2),"&gt;="&amp;AQ$6,INDIRECT($F$1&amp;dbP!$D$2&amp;":"&amp;dbP!$D$2),"&lt;="&amp;AQ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R287" s="1">
        <f ca="1">SUMIFS(INDIRECT($F$1&amp;$F287&amp;":"&amp;$F287),INDIRECT($F$1&amp;dbP!$D$2&amp;":"&amp;dbP!$D$2),"&gt;="&amp;AR$6,INDIRECT($F$1&amp;dbP!$D$2&amp;":"&amp;dbP!$D$2),"&lt;="&amp;AR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S287" s="1">
        <f ca="1">SUMIFS(INDIRECT($F$1&amp;$F287&amp;":"&amp;$F287),INDIRECT($F$1&amp;dbP!$D$2&amp;":"&amp;dbP!$D$2),"&gt;="&amp;AS$6,INDIRECT($F$1&amp;dbP!$D$2&amp;":"&amp;dbP!$D$2),"&lt;="&amp;AS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T287" s="1">
        <f ca="1">SUMIFS(INDIRECT($F$1&amp;$F287&amp;":"&amp;$F287),INDIRECT($F$1&amp;dbP!$D$2&amp;":"&amp;dbP!$D$2),"&gt;="&amp;AT$6,INDIRECT($F$1&amp;dbP!$D$2&amp;":"&amp;dbP!$D$2),"&lt;="&amp;AT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U287" s="1">
        <f ca="1">SUMIFS(INDIRECT($F$1&amp;$F287&amp;":"&amp;$F287),INDIRECT($F$1&amp;dbP!$D$2&amp;":"&amp;dbP!$D$2),"&gt;="&amp;AU$6,INDIRECT($F$1&amp;dbP!$D$2&amp;":"&amp;dbP!$D$2),"&lt;="&amp;AU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V287" s="1">
        <f ca="1">SUMIFS(INDIRECT($F$1&amp;$F287&amp;":"&amp;$F287),INDIRECT($F$1&amp;dbP!$D$2&amp;":"&amp;dbP!$D$2),"&gt;="&amp;AV$6,INDIRECT($F$1&amp;dbP!$D$2&amp;":"&amp;dbP!$D$2),"&lt;="&amp;AV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W287" s="1">
        <f ca="1">SUMIFS(INDIRECT($F$1&amp;$F287&amp;":"&amp;$F287),INDIRECT($F$1&amp;dbP!$D$2&amp;":"&amp;dbP!$D$2),"&gt;="&amp;AW$6,INDIRECT($F$1&amp;dbP!$D$2&amp;":"&amp;dbP!$D$2),"&lt;="&amp;AW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X287" s="1">
        <f ca="1">SUMIFS(INDIRECT($F$1&amp;$F287&amp;":"&amp;$F287),INDIRECT($F$1&amp;dbP!$D$2&amp;":"&amp;dbP!$D$2),"&gt;="&amp;AX$6,INDIRECT($F$1&amp;dbP!$D$2&amp;":"&amp;dbP!$D$2),"&lt;="&amp;AX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Y287" s="1">
        <f ca="1">SUMIFS(INDIRECT($F$1&amp;$F287&amp;":"&amp;$F287),INDIRECT($F$1&amp;dbP!$D$2&amp;":"&amp;dbP!$D$2),"&gt;="&amp;AY$6,INDIRECT($F$1&amp;dbP!$D$2&amp;":"&amp;dbP!$D$2),"&lt;="&amp;AY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Z287" s="1">
        <f ca="1">SUMIFS(INDIRECT($F$1&amp;$F287&amp;":"&amp;$F287),INDIRECT($F$1&amp;dbP!$D$2&amp;":"&amp;dbP!$D$2),"&gt;="&amp;AZ$6,INDIRECT($F$1&amp;dbP!$D$2&amp;":"&amp;dbP!$D$2),"&lt;="&amp;AZ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BA287" s="1">
        <f ca="1">SUMIFS(INDIRECT($F$1&amp;$F287&amp;":"&amp;$F287),INDIRECT($F$1&amp;dbP!$D$2&amp;":"&amp;dbP!$D$2),"&gt;="&amp;BA$6,INDIRECT($F$1&amp;dbP!$D$2&amp;":"&amp;dbP!$D$2),"&lt;="&amp;BA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BB287" s="1">
        <f ca="1">SUMIFS(INDIRECT($F$1&amp;$F287&amp;":"&amp;$F287),INDIRECT($F$1&amp;dbP!$D$2&amp;":"&amp;dbP!$D$2),"&gt;="&amp;BB$6,INDIRECT($F$1&amp;dbP!$D$2&amp;":"&amp;dbP!$D$2),"&lt;="&amp;BB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BC287" s="1">
        <f ca="1">SUMIFS(INDIRECT($F$1&amp;$F287&amp;":"&amp;$F287),INDIRECT($F$1&amp;dbP!$D$2&amp;":"&amp;dbP!$D$2),"&gt;="&amp;BC$6,INDIRECT($F$1&amp;dbP!$D$2&amp;":"&amp;dbP!$D$2),"&lt;="&amp;BC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BD287" s="1">
        <f ca="1">SUMIFS(INDIRECT($F$1&amp;$F287&amp;":"&amp;$F287),INDIRECT($F$1&amp;dbP!$D$2&amp;":"&amp;dbP!$D$2),"&gt;="&amp;BD$6,INDIRECT($F$1&amp;dbP!$D$2&amp;":"&amp;dbP!$D$2),"&lt;="&amp;BD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BE287" s="1">
        <f ca="1">SUMIFS(INDIRECT($F$1&amp;$F287&amp;":"&amp;$F287),INDIRECT($F$1&amp;dbP!$D$2&amp;":"&amp;dbP!$D$2),"&gt;="&amp;BE$6,INDIRECT($F$1&amp;dbP!$D$2&amp;":"&amp;dbP!$D$2),"&lt;="&amp;BE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</row>
    <row r="288" spans="2:57" x14ac:dyDescent="0.3">
      <c r="B288" s="1">
        <f>MAX(B$268:B287)+1</f>
        <v>28</v>
      </c>
      <c r="D288" s="1" t="str">
        <f ca="1">INDIRECT($B$1&amp;Items!AB$2&amp;$B288)</f>
        <v>PL(-)</v>
      </c>
      <c r="F288" s="1" t="str">
        <f ca="1">INDIRECT($B$1&amp;Items!X$2&amp;$B288)</f>
        <v>AA</v>
      </c>
      <c r="H288" s="13" t="str">
        <f ca="1">INDIRECT($B$1&amp;Items!U$2&amp;$B288)</f>
        <v>Себестоимость продаж</v>
      </c>
      <c r="I288" s="13" t="str">
        <f ca="1">IF(INDIRECT($B$1&amp;Items!V$2&amp;$B288)="",H288,INDIRECT($B$1&amp;Items!V$2&amp;$B288))</f>
        <v>Затраты этапа-1 бизнес-процесса</v>
      </c>
      <c r="J288" s="1" t="str">
        <f ca="1">IF(INDIRECT($B$1&amp;Items!W$2&amp;$B288)="",IF(H288&lt;&gt;I288,"  "&amp;I288,I288),"    "&amp;INDIRECT($B$1&amp;Items!W$2&amp;$B288))</f>
        <v xml:space="preserve">    Сырье и материалы-10</v>
      </c>
      <c r="S288" s="1">
        <f ca="1">SUM($U288:INDIRECT(ADDRESS(ROW(),SUMIFS($1:$1,$5:$5,MAX($5:$5)))))</f>
        <v>0</v>
      </c>
      <c r="V288" s="1">
        <f ca="1">SUMIFS(INDIRECT($F$1&amp;$F288&amp;":"&amp;$F288),INDIRECT($F$1&amp;dbP!$D$2&amp;":"&amp;dbP!$D$2),"&gt;="&amp;V$6,INDIRECT($F$1&amp;dbP!$D$2&amp;":"&amp;dbP!$D$2),"&lt;="&amp;V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W288" s="1">
        <f ca="1">SUMIFS(INDIRECT($F$1&amp;$F288&amp;":"&amp;$F288),INDIRECT($F$1&amp;dbP!$D$2&amp;":"&amp;dbP!$D$2),"&gt;="&amp;W$6,INDIRECT($F$1&amp;dbP!$D$2&amp;":"&amp;dbP!$D$2),"&lt;="&amp;W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X288" s="1">
        <f ca="1">SUMIFS(INDIRECT($F$1&amp;$F288&amp;":"&amp;$F288),INDIRECT($F$1&amp;dbP!$D$2&amp;":"&amp;dbP!$D$2),"&gt;="&amp;X$6,INDIRECT($F$1&amp;dbP!$D$2&amp;":"&amp;dbP!$D$2),"&lt;="&amp;X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Y288" s="1">
        <f ca="1">SUMIFS(INDIRECT($F$1&amp;$F288&amp;":"&amp;$F288),INDIRECT($F$1&amp;dbP!$D$2&amp;":"&amp;dbP!$D$2),"&gt;="&amp;Y$6,INDIRECT($F$1&amp;dbP!$D$2&amp;":"&amp;dbP!$D$2),"&lt;="&amp;Y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Z288" s="1">
        <f ca="1">SUMIFS(INDIRECT($F$1&amp;$F288&amp;":"&amp;$F288),INDIRECT($F$1&amp;dbP!$D$2&amp;":"&amp;dbP!$D$2),"&gt;="&amp;Z$6,INDIRECT($F$1&amp;dbP!$D$2&amp;":"&amp;dbP!$D$2),"&lt;="&amp;Z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A288" s="1">
        <f ca="1">SUMIFS(INDIRECT($F$1&amp;$F288&amp;":"&amp;$F288),INDIRECT($F$1&amp;dbP!$D$2&amp;":"&amp;dbP!$D$2),"&gt;="&amp;AA$6,INDIRECT($F$1&amp;dbP!$D$2&amp;":"&amp;dbP!$D$2),"&lt;="&amp;AA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B288" s="1">
        <f ca="1">SUMIFS(INDIRECT($F$1&amp;$F288&amp;":"&amp;$F288),INDIRECT($F$1&amp;dbP!$D$2&amp;":"&amp;dbP!$D$2),"&gt;="&amp;AB$6,INDIRECT($F$1&amp;dbP!$D$2&amp;":"&amp;dbP!$D$2),"&lt;="&amp;AB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C288" s="1">
        <f ca="1">SUMIFS(INDIRECT($F$1&amp;$F288&amp;":"&amp;$F288),INDIRECT($F$1&amp;dbP!$D$2&amp;":"&amp;dbP!$D$2),"&gt;="&amp;AC$6,INDIRECT($F$1&amp;dbP!$D$2&amp;":"&amp;dbP!$D$2),"&lt;="&amp;AC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D288" s="1">
        <f ca="1">SUMIFS(INDIRECT($F$1&amp;$F288&amp;":"&amp;$F288),INDIRECT($F$1&amp;dbP!$D$2&amp;":"&amp;dbP!$D$2),"&gt;="&amp;AD$6,INDIRECT($F$1&amp;dbP!$D$2&amp;":"&amp;dbP!$D$2),"&lt;="&amp;AD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E288" s="1">
        <f ca="1">SUMIFS(INDIRECT($F$1&amp;$F288&amp;":"&amp;$F288),INDIRECT($F$1&amp;dbP!$D$2&amp;":"&amp;dbP!$D$2),"&gt;="&amp;AE$6,INDIRECT($F$1&amp;dbP!$D$2&amp;":"&amp;dbP!$D$2),"&lt;="&amp;AE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F288" s="1">
        <f ca="1">SUMIFS(INDIRECT($F$1&amp;$F288&amp;":"&amp;$F288),INDIRECT($F$1&amp;dbP!$D$2&amp;":"&amp;dbP!$D$2),"&gt;="&amp;AF$6,INDIRECT($F$1&amp;dbP!$D$2&amp;":"&amp;dbP!$D$2),"&lt;="&amp;AF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G288" s="1">
        <f ca="1">SUMIFS(INDIRECT($F$1&amp;$F288&amp;":"&amp;$F288),INDIRECT($F$1&amp;dbP!$D$2&amp;":"&amp;dbP!$D$2),"&gt;="&amp;AG$6,INDIRECT($F$1&amp;dbP!$D$2&amp;":"&amp;dbP!$D$2),"&lt;="&amp;AG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H288" s="1">
        <f ca="1">SUMIFS(INDIRECT($F$1&amp;$F288&amp;":"&amp;$F288),INDIRECT($F$1&amp;dbP!$D$2&amp;":"&amp;dbP!$D$2),"&gt;="&amp;AH$6,INDIRECT($F$1&amp;dbP!$D$2&amp;":"&amp;dbP!$D$2),"&lt;="&amp;AH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I288" s="1">
        <f ca="1">SUMIFS(INDIRECT($F$1&amp;$F288&amp;":"&amp;$F288),INDIRECT($F$1&amp;dbP!$D$2&amp;":"&amp;dbP!$D$2),"&gt;="&amp;AI$6,INDIRECT($F$1&amp;dbP!$D$2&amp;":"&amp;dbP!$D$2),"&lt;="&amp;AI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J288" s="1">
        <f ca="1">SUMIFS(INDIRECT($F$1&amp;$F288&amp;":"&amp;$F288),INDIRECT($F$1&amp;dbP!$D$2&amp;":"&amp;dbP!$D$2),"&gt;="&amp;AJ$6,INDIRECT($F$1&amp;dbP!$D$2&amp;":"&amp;dbP!$D$2),"&lt;="&amp;AJ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K288" s="1">
        <f ca="1">SUMIFS(INDIRECT($F$1&amp;$F288&amp;":"&amp;$F288),INDIRECT($F$1&amp;dbP!$D$2&amp;":"&amp;dbP!$D$2),"&gt;="&amp;AK$6,INDIRECT($F$1&amp;dbP!$D$2&amp;":"&amp;dbP!$D$2),"&lt;="&amp;AK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L288" s="1">
        <f ca="1">SUMIFS(INDIRECT($F$1&amp;$F288&amp;":"&amp;$F288),INDIRECT($F$1&amp;dbP!$D$2&amp;":"&amp;dbP!$D$2),"&gt;="&amp;AL$6,INDIRECT($F$1&amp;dbP!$D$2&amp;":"&amp;dbP!$D$2),"&lt;="&amp;AL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M288" s="1">
        <f ca="1">SUMIFS(INDIRECT($F$1&amp;$F288&amp;":"&amp;$F288),INDIRECT($F$1&amp;dbP!$D$2&amp;":"&amp;dbP!$D$2),"&gt;="&amp;AM$6,INDIRECT($F$1&amp;dbP!$D$2&amp;":"&amp;dbP!$D$2),"&lt;="&amp;AM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N288" s="1">
        <f ca="1">SUMIFS(INDIRECT($F$1&amp;$F288&amp;":"&amp;$F288),INDIRECT($F$1&amp;dbP!$D$2&amp;":"&amp;dbP!$D$2),"&gt;="&amp;AN$6,INDIRECT($F$1&amp;dbP!$D$2&amp;":"&amp;dbP!$D$2),"&lt;="&amp;AN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O288" s="1">
        <f ca="1">SUMIFS(INDIRECT($F$1&amp;$F288&amp;":"&amp;$F288),INDIRECT($F$1&amp;dbP!$D$2&amp;":"&amp;dbP!$D$2),"&gt;="&amp;AO$6,INDIRECT($F$1&amp;dbP!$D$2&amp;":"&amp;dbP!$D$2),"&lt;="&amp;AO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P288" s="1">
        <f ca="1">SUMIFS(INDIRECT($F$1&amp;$F288&amp;":"&amp;$F288),INDIRECT($F$1&amp;dbP!$D$2&amp;":"&amp;dbP!$D$2),"&gt;="&amp;AP$6,INDIRECT($F$1&amp;dbP!$D$2&amp;":"&amp;dbP!$D$2),"&lt;="&amp;AP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Q288" s="1">
        <f ca="1">SUMIFS(INDIRECT($F$1&amp;$F288&amp;":"&amp;$F288),INDIRECT($F$1&amp;dbP!$D$2&amp;":"&amp;dbP!$D$2),"&gt;="&amp;AQ$6,INDIRECT($F$1&amp;dbP!$D$2&amp;":"&amp;dbP!$D$2),"&lt;="&amp;AQ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R288" s="1">
        <f ca="1">SUMIFS(INDIRECT($F$1&amp;$F288&amp;":"&amp;$F288),INDIRECT($F$1&amp;dbP!$D$2&amp;":"&amp;dbP!$D$2),"&gt;="&amp;AR$6,INDIRECT($F$1&amp;dbP!$D$2&amp;":"&amp;dbP!$D$2),"&lt;="&amp;AR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S288" s="1">
        <f ca="1">SUMIFS(INDIRECT($F$1&amp;$F288&amp;":"&amp;$F288),INDIRECT($F$1&amp;dbP!$D$2&amp;":"&amp;dbP!$D$2),"&gt;="&amp;AS$6,INDIRECT($F$1&amp;dbP!$D$2&amp;":"&amp;dbP!$D$2),"&lt;="&amp;AS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T288" s="1">
        <f ca="1">SUMIFS(INDIRECT($F$1&amp;$F288&amp;":"&amp;$F288),INDIRECT($F$1&amp;dbP!$D$2&amp;":"&amp;dbP!$D$2),"&gt;="&amp;AT$6,INDIRECT($F$1&amp;dbP!$D$2&amp;":"&amp;dbP!$D$2),"&lt;="&amp;AT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U288" s="1">
        <f ca="1">SUMIFS(INDIRECT($F$1&amp;$F288&amp;":"&amp;$F288),INDIRECT($F$1&amp;dbP!$D$2&amp;":"&amp;dbP!$D$2),"&gt;="&amp;AU$6,INDIRECT($F$1&amp;dbP!$D$2&amp;":"&amp;dbP!$D$2),"&lt;="&amp;AU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V288" s="1">
        <f ca="1">SUMIFS(INDIRECT($F$1&amp;$F288&amp;":"&amp;$F288),INDIRECT($F$1&amp;dbP!$D$2&amp;":"&amp;dbP!$D$2),"&gt;="&amp;AV$6,INDIRECT($F$1&amp;dbP!$D$2&amp;":"&amp;dbP!$D$2),"&lt;="&amp;AV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W288" s="1">
        <f ca="1">SUMIFS(INDIRECT($F$1&amp;$F288&amp;":"&amp;$F288),INDIRECT($F$1&amp;dbP!$D$2&amp;":"&amp;dbP!$D$2),"&gt;="&amp;AW$6,INDIRECT($F$1&amp;dbP!$D$2&amp;":"&amp;dbP!$D$2),"&lt;="&amp;AW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X288" s="1">
        <f ca="1">SUMIFS(INDIRECT($F$1&amp;$F288&amp;":"&amp;$F288),INDIRECT($F$1&amp;dbP!$D$2&amp;":"&amp;dbP!$D$2),"&gt;="&amp;AX$6,INDIRECT($F$1&amp;dbP!$D$2&amp;":"&amp;dbP!$D$2),"&lt;="&amp;AX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Y288" s="1">
        <f ca="1">SUMIFS(INDIRECT($F$1&amp;$F288&amp;":"&amp;$F288),INDIRECT($F$1&amp;dbP!$D$2&amp;":"&amp;dbP!$D$2),"&gt;="&amp;AY$6,INDIRECT($F$1&amp;dbP!$D$2&amp;":"&amp;dbP!$D$2),"&lt;="&amp;AY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Z288" s="1">
        <f ca="1">SUMIFS(INDIRECT($F$1&amp;$F288&amp;":"&amp;$F288),INDIRECT($F$1&amp;dbP!$D$2&amp;":"&amp;dbP!$D$2),"&gt;="&amp;AZ$6,INDIRECT($F$1&amp;dbP!$D$2&amp;":"&amp;dbP!$D$2),"&lt;="&amp;AZ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BA288" s="1">
        <f ca="1">SUMIFS(INDIRECT($F$1&amp;$F288&amp;":"&amp;$F288),INDIRECT($F$1&amp;dbP!$D$2&amp;":"&amp;dbP!$D$2),"&gt;="&amp;BA$6,INDIRECT($F$1&amp;dbP!$D$2&amp;":"&amp;dbP!$D$2),"&lt;="&amp;BA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BB288" s="1">
        <f ca="1">SUMIFS(INDIRECT($F$1&amp;$F288&amp;":"&amp;$F288),INDIRECT($F$1&amp;dbP!$D$2&amp;":"&amp;dbP!$D$2),"&gt;="&amp;BB$6,INDIRECT($F$1&amp;dbP!$D$2&amp;":"&amp;dbP!$D$2),"&lt;="&amp;BB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BC288" s="1">
        <f ca="1">SUMIFS(INDIRECT($F$1&amp;$F288&amp;":"&amp;$F288),INDIRECT($F$1&amp;dbP!$D$2&amp;":"&amp;dbP!$D$2),"&gt;="&amp;BC$6,INDIRECT($F$1&amp;dbP!$D$2&amp;":"&amp;dbP!$D$2),"&lt;="&amp;BC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BD288" s="1">
        <f ca="1">SUMIFS(INDIRECT($F$1&amp;$F288&amp;":"&amp;$F288),INDIRECT($F$1&amp;dbP!$D$2&amp;":"&amp;dbP!$D$2),"&gt;="&amp;BD$6,INDIRECT($F$1&amp;dbP!$D$2&amp;":"&amp;dbP!$D$2),"&lt;="&amp;BD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BE288" s="1">
        <f ca="1">SUMIFS(INDIRECT($F$1&amp;$F288&amp;":"&amp;$F288),INDIRECT($F$1&amp;dbP!$D$2&amp;":"&amp;dbP!$D$2),"&gt;="&amp;BE$6,INDIRECT($F$1&amp;dbP!$D$2&amp;":"&amp;dbP!$D$2),"&lt;="&amp;BE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</row>
    <row r="289" spans="2:57" x14ac:dyDescent="0.3">
      <c r="B289" s="1">
        <f>MAX(B$268:B288)+1</f>
        <v>29</v>
      </c>
      <c r="D289" s="1" t="str">
        <f ca="1">INDIRECT($B$1&amp;Items!AB$2&amp;$B289)</f>
        <v>PL(-)</v>
      </c>
      <c r="F289" s="1" t="str">
        <f ca="1">INDIRECT($B$1&amp;Items!X$2&amp;$B289)</f>
        <v>AA</v>
      </c>
      <c r="H289" s="13" t="str">
        <f ca="1">INDIRECT($B$1&amp;Items!U$2&amp;$B289)</f>
        <v>Себестоимость продаж</v>
      </c>
      <c r="I289" s="13" t="str">
        <f ca="1">IF(INDIRECT($B$1&amp;Items!V$2&amp;$B289)="",H289,INDIRECT($B$1&amp;Items!V$2&amp;$B289))</f>
        <v>Затраты этапа-1 бизнес-процесса</v>
      </c>
      <c r="J289" s="1" t="str">
        <f ca="1">IF(INDIRECT($B$1&amp;Items!W$2&amp;$B289)="",IF(H289&lt;&gt;I289,"  "&amp;I289,I289),"    "&amp;INDIRECT($B$1&amp;Items!W$2&amp;$B289))</f>
        <v xml:space="preserve">    Сырье и материалы-11</v>
      </c>
      <c r="S289" s="1">
        <f ca="1">SUM($U289:INDIRECT(ADDRESS(ROW(),SUMIFS($1:$1,$5:$5,MAX($5:$5)))))</f>
        <v>0</v>
      </c>
      <c r="V289" s="1">
        <f ca="1">SUMIFS(INDIRECT($F$1&amp;$F289&amp;":"&amp;$F289),INDIRECT($F$1&amp;dbP!$D$2&amp;":"&amp;dbP!$D$2),"&gt;="&amp;V$6,INDIRECT($F$1&amp;dbP!$D$2&amp;":"&amp;dbP!$D$2),"&lt;="&amp;V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W289" s="1">
        <f ca="1">SUMIFS(INDIRECT($F$1&amp;$F289&amp;":"&amp;$F289),INDIRECT($F$1&amp;dbP!$D$2&amp;":"&amp;dbP!$D$2),"&gt;="&amp;W$6,INDIRECT($F$1&amp;dbP!$D$2&amp;":"&amp;dbP!$D$2),"&lt;="&amp;W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X289" s="1">
        <f ca="1">SUMIFS(INDIRECT($F$1&amp;$F289&amp;":"&amp;$F289),INDIRECT($F$1&amp;dbP!$D$2&amp;":"&amp;dbP!$D$2),"&gt;="&amp;X$6,INDIRECT($F$1&amp;dbP!$D$2&amp;":"&amp;dbP!$D$2),"&lt;="&amp;X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Y289" s="1">
        <f ca="1">SUMIFS(INDIRECT($F$1&amp;$F289&amp;":"&amp;$F289),INDIRECT($F$1&amp;dbP!$D$2&amp;":"&amp;dbP!$D$2),"&gt;="&amp;Y$6,INDIRECT($F$1&amp;dbP!$D$2&amp;":"&amp;dbP!$D$2),"&lt;="&amp;Y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Z289" s="1">
        <f ca="1">SUMIFS(INDIRECT($F$1&amp;$F289&amp;":"&amp;$F289),INDIRECT($F$1&amp;dbP!$D$2&amp;":"&amp;dbP!$D$2),"&gt;="&amp;Z$6,INDIRECT($F$1&amp;dbP!$D$2&amp;":"&amp;dbP!$D$2),"&lt;="&amp;Z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A289" s="1">
        <f ca="1">SUMIFS(INDIRECT($F$1&amp;$F289&amp;":"&amp;$F289),INDIRECT($F$1&amp;dbP!$D$2&amp;":"&amp;dbP!$D$2),"&gt;="&amp;AA$6,INDIRECT($F$1&amp;dbP!$D$2&amp;":"&amp;dbP!$D$2),"&lt;="&amp;AA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B289" s="1">
        <f ca="1">SUMIFS(INDIRECT($F$1&amp;$F289&amp;":"&amp;$F289),INDIRECT($F$1&amp;dbP!$D$2&amp;":"&amp;dbP!$D$2),"&gt;="&amp;AB$6,INDIRECT($F$1&amp;dbP!$D$2&amp;":"&amp;dbP!$D$2),"&lt;="&amp;AB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C289" s="1">
        <f ca="1">SUMIFS(INDIRECT($F$1&amp;$F289&amp;":"&amp;$F289),INDIRECT($F$1&amp;dbP!$D$2&amp;":"&amp;dbP!$D$2),"&gt;="&amp;AC$6,INDIRECT($F$1&amp;dbP!$D$2&amp;":"&amp;dbP!$D$2),"&lt;="&amp;AC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D289" s="1">
        <f ca="1">SUMIFS(INDIRECT($F$1&amp;$F289&amp;":"&amp;$F289),INDIRECT($F$1&amp;dbP!$D$2&amp;":"&amp;dbP!$D$2),"&gt;="&amp;AD$6,INDIRECT($F$1&amp;dbP!$D$2&amp;":"&amp;dbP!$D$2),"&lt;="&amp;AD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E289" s="1">
        <f ca="1">SUMIFS(INDIRECT($F$1&amp;$F289&amp;":"&amp;$F289),INDIRECT($F$1&amp;dbP!$D$2&amp;":"&amp;dbP!$D$2),"&gt;="&amp;AE$6,INDIRECT($F$1&amp;dbP!$D$2&amp;":"&amp;dbP!$D$2),"&lt;="&amp;AE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F289" s="1">
        <f ca="1">SUMIFS(INDIRECT($F$1&amp;$F289&amp;":"&amp;$F289),INDIRECT($F$1&amp;dbP!$D$2&amp;":"&amp;dbP!$D$2),"&gt;="&amp;AF$6,INDIRECT($F$1&amp;dbP!$D$2&amp;":"&amp;dbP!$D$2),"&lt;="&amp;AF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G289" s="1">
        <f ca="1">SUMIFS(INDIRECT($F$1&amp;$F289&amp;":"&amp;$F289),INDIRECT($F$1&amp;dbP!$D$2&amp;":"&amp;dbP!$D$2),"&gt;="&amp;AG$6,INDIRECT($F$1&amp;dbP!$D$2&amp;":"&amp;dbP!$D$2),"&lt;="&amp;AG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H289" s="1">
        <f ca="1">SUMIFS(INDIRECT($F$1&amp;$F289&amp;":"&amp;$F289),INDIRECT($F$1&amp;dbP!$D$2&amp;":"&amp;dbP!$D$2),"&gt;="&amp;AH$6,INDIRECT($F$1&amp;dbP!$D$2&amp;":"&amp;dbP!$D$2),"&lt;="&amp;AH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I289" s="1">
        <f ca="1">SUMIFS(INDIRECT($F$1&amp;$F289&amp;":"&amp;$F289),INDIRECT($F$1&amp;dbP!$D$2&amp;":"&amp;dbP!$D$2),"&gt;="&amp;AI$6,INDIRECT($F$1&amp;dbP!$D$2&amp;":"&amp;dbP!$D$2),"&lt;="&amp;AI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J289" s="1">
        <f ca="1">SUMIFS(INDIRECT($F$1&amp;$F289&amp;":"&amp;$F289),INDIRECT($F$1&amp;dbP!$D$2&amp;":"&amp;dbP!$D$2),"&gt;="&amp;AJ$6,INDIRECT($F$1&amp;dbP!$D$2&amp;":"&amp;dbP!$D$2),"&lt;="&amp;AJ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K289" s="1">
        <f ca="1">SUMIFS(INDIRECT($F$1&amp;$F289&amp;":"&amp;$F289),INDIRECT($F$1&amp;dbP!$D$2&amp;":"&amp;dbP!$D$2),"&gt;="&amp;AK$6,INDIRECT($F$1&amp;dbP!$D$2&amp;":"&amp;dbP!$D$2),"&lt;="&amp;AK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L289" s="1">
        <f ca="1">SUMIFS(INDIRECT($F$1&amp;$F289&amp;":"&amp;$F289),INDIRECT($F$1&amp;dbP!$D$2&amp;":"&amp;dbP!$D$2),"&gt;="&amp;AL$6,INDIRECT($F$1&amp;dbP!$D$2&amp;":"&amp;dbP!$D$2),"&lt;="&amp;AL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M289" s="1">
        <f ca="1">SUMIFS(INDIRECT($F$1&amp;$F289&amp;":"&amp;$F289),INDIRECT($F$1&amp;dbP!$D$2&amp;":"&amp;dbP!$D$2),"&gt;="&amp;AM$6,INDIRECT($F$1&amp;dbP!$D$2&amp;":"&amp;dbP!$D$2),"&lt;="&amp;AM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N289" s="1">
        <f ca="1">SUMIFS(INDIRECT($F$1&amp;$F289&amp;":"&amp;$F289),INDIRECT($F$1&amp;dbP!$D$2&amp;":"&amp;dbP!$D$2),"&gt;="&amp;AN$6,INDIRECT($F$1&amp;dbP!$D$2&amp;":"&amp;dbP!$D$2),"&lt;="&amp;AN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O289" s="1">
        <f ca="1">SUMIFS(INDIRECT($F$1&amp;$F289&amp;":"&amp;$F289),INDIRECT($F$1&amp;dbP!$D$2&amp;":"&amp;dbP!$D$2),"&gt;="&amp;AO$6,INDIRECT($F$1&amp;dbP!$D$2&amp;":"&amp;dbP!$D$2),"&lt;="&amp;AO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P289" s="1">
        <f ca="1">SUMIFS(INDIRECT($F$1&amp;$F289&amp;":"&amp;$F289),INDIRECT($F$1&amp;dbP!$D$2&amp;":"&amp;dbP!$D$2),"&gt;="&amp;AP$6,INDIRECT($F$1&amp;dbP!$D$2&amp;":"&amp;dbP!$D$2),"&lt;="&amp;AP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Q289" s="1">
        <f ca="1">SUMIFS(INDIRECT($F$1&amp;$F289&amp;":"&amp;$F289),INDIRECT($F$1&amp;dbP!$D$2&amp;":"&amp;dbP!$D$2),"&gt;="&amp;AQ$6,INDIRECT($F$1&amp;dbP!$D$2&amp;":"&amp;dbP!$D$2),"&lt;="&amp;AQ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R289" s="1">
        <f ca="1">SUMIFS(INDIRECT($F$1&amp;$F289&amp;":"&amp;$F289),INDIRECT($F$1&amp;dbP!$D$2&amp;":"&amp;dbP!$D$2),"&gt;="&amp;AR$6,INDIRECT($F$1&amp;dbP!$D$2&amp;":"&amp;dbP!$D$2),"&lt;="&amp;AR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S289" s="1">
        <f ca="1">SUMIFS(INDIRECT($F$1&amp;$F289&amp;":"&amp;$F289),INDIRECT($F$1&amp;dbP!$D$2&amp;":"&amp;dbP!$D$2),"&gt;="&amp;AS$6,INDIRECT($F$1&amp;dbP!$D$2&amp;":"&amp;dbP!$D$2),"&lt;="&amp;AS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T289" s="1">
        <f ca="1">SUMIFS(INDIRECT($F$1&amp;$F289&amp;":"&amp;$F289),INDIRECT($F$1&amp;dbP!$D$2&amp;":"&amp;dbP!$D$2),"&gt;="&amp;AT$6,INDIRECT($F$1&amp;dbP!$D$2&amp;":"&amp;dbP!$D$2),"&lt;="&amp;AT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U289" s="1">
        <f ca="1">SUMIFS(INDIRECT($F$1&amp;$F289&amp;":"&amp;$F289),INDIRECT($F$1&amp;dbP!$D$2&amp;":"&amp;dbP!$D$2),"&gt;="&amp;AU$6,INDIRECT($F$1&amp;dbP!$D$2&amp;":"&amp;dbP!$D$2),"&lt;="&amp;AU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V289" s="1">
        <f ca="1">SUMIFS(INDIRECT($F$1&amp;$F289&amp;":"&amp;$F289),INDIRECT($F$1&amp;dbP!$D$2&amp;":"&amp;dbP!$D$2),"&gt;="&amp;AV$6,INDIRECT($F$1&amp;dbP!$D$2&amp;":"&amp;dbP!$D$2),"&lt;="&amp;AV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W289" s="1">
        <f ca="1">SUMIFS(INDIRECT($F$1&amp;$F289&amp;":"&amp;$F289),INDIRECT($F$1&amp;dbP!$D$2&amp;":"&amp;dbP!$D$2),"&gt;="&amp;AW$6,INDIRECT($F$1&amp;dbP!$D$2&amp;":"&amp;dbP!$D$2),"&lt;="&amp;AW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X289" s="1">
        <f ca="1">SUMIFS(INDIRECT($F$1&amp;$F289&amp;":"&amp;$F289),INDIRECT($F$1&amp;dbP!$D$2&amp;":"&amp;dbP!$D$2),"&gt;="&amp;AX$6,INDIRECT($F$1&amp;dbP!$D$2&amp;":"&amp;dbP!$D$2),"&lt;="&amp;AX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Y289" s="1">
        <f ca="1">SUMIFS(INDIRECT($F$1&amp;$F289&amp;":"&amp;$F289),INDIRECT($F$1&amp;dbP!$D$2&amp;":"&amp;dbP!$D$2),"&gt;="&amp;AY$6,INDIRECT($F$1&amp;dbP!$D$2&amp;":"&amp;dbP!$D$2),"&lt;="&amp;AY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Z289" s="1">
        <f ca="1">SUMIFS(INDIRECT($F$1&amp;$F289&amp;":"&amp;$F289),INDIRECT($F$1&amp;dbP!$D$2&amp;":"&amp;dbP!$D$2),"&gt;="&amp;AZ$6,INDIRECT($F$1&amp;dbP!$D$2&amp;":"&amp;dbP!$D$2),"&lt;="&amp;AZ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BA289" s="1">
        <f ca="1">SUMIFS(INDIRECT($F$1&amp;$F289&amp;":"&amp;$F289),INDIRECT($F$1&amp;dbP!$D$2&amp;":"&amp;dbP!$D$2),"&gt;="&amp;BA$6,INDIRECT($F$1&amp;dbP!$D$2&amp;":"&amp;dbP!$D$2),"&lt;="&amp;BA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BB289" s="1">
        <f ca="1">SUMIFS(INDIRECT($F$1&amp;$F289&amp;":"&amp;$F289),INDIRECT($F$1&amp;dbP!$D$2&amp;":"&amp;dbP!$D$2),"&gt;="&amp;BB$6,INDIRECT($F$1&amp;dbP!$D$2&amp;":"&amp;dbP!$D$2),"&lt;="&amp;BB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BC289" s="1">
        <f ca="1">SUMIFS(INDIRECT($F$1&amp;$F289&amp;":"&amp;$F289),INDIRECT($F$1&amp;dbP!$D$2&amp;":"&amp;dbP!$D$2),"&gt;="&amp;BC$6,INDIRECT($F$1&amp;dbP!$D$2&amp;":"&amp;dbP!$D$2),"&lt;="&amp;BC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BD289" s="1">
        <f ca="1">SUMIFS(INDIRECT($F$1&amp;$F289&amp;":"&amp;$F289),INDIRECT($F$1&amp;dbP!$D$2&amp;":"&amp;dbP!$D$2),"&gt;="&amp;BD$6,INDIRECT($F$1&amp;dbP!$D$2&amp;":"&amp;dbP!$D$2),"&lt;="&amp;BD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BE289" s="1">
        <f ca="1">SUMIFS(INDIRECT($F$1&amp;$F289&amp;":"&amp;$F289),INDIRECT($F$1&amp;dbP!$D$2&amp;":"&amp;dbP!$D$2),"&gt;="&amp;BE$6,INDIRECT($F$1&amp;dbP!$D$2&amp;":"&amp;dbP!$D$2),"&lt;="&amp;BE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</row>
    <row r="290" spans="2:57" x14ac:dyDescent="0.3">
      <c r="B290" s="1">
        <f>MAX(B$268:B289)+1</f>
        <v>30</v>
      </c>
      <c r="D290" s="1">
        <f ca="1">INDIRECT($B$1&amp;Items!AB$2&amp;$B290)</f>
        <v>0</v>
      </c>
      <c r="F290" s="1" t="str">
        <f ca="1">INDIRECT($B$1&amp;Items!X$2&amp;$B290)</f>
        <v>AA</v>
      </c>
      <c r="H290" s="13" t="str">
        <f ca="1">INDIRECT($B$1&amp;Items!U$2&amp;$B290)</f>
        <v>Себестоимость продаж</v>
      </c>
      <c r="I290" s="13" t="str">
        <f ca="1">IF(INDIRECT($B$1&amp;Items!V$2&amp;$B290)="",H290,INDIRECT($B$1&amp;Items!V$2&amp;$B290))</f>
        <v>Затраты этапа-2 бизнес-процесса</v>
      </c>
      <c r="J290" s="1" t="str">
        <f ca="1">IF(INDIRECT($B$1&amp;Items!W$2&amp;$B290)="",IF(H290&lt;&gt;I290,"  "&amp;I290,I290),"    "&amp;INDIRECT($B$1&amp;Items!W$2&amp;$B290))</f>
        <v xml:space="preserve">  Затраты этапа-2 бизнес-процесса</v>
      </c>
      <c r="S290" s="1">
        <f ca="1">SUM($U290:INDIRECT(ADDRESS(ROW(),SUMIFS($1:$1,$5:$5,MAX($5:$5)))))</f>
        <v>2009847.9821850001</v>
      </c>
      <c r="V290" s="1">
        <f ca="1">SUMIFS(INDIRECT($F$1&amp;$F290&amp;":"&amp;$F290),INDIRECT($F$1&amp;dbP!$D$2&amp;":"&amp;dbP!$D$2),"&gt;="&amp;V$6,INDIRECT($F$1&amp;dbP!$D$2&amp;":"&amp;dbP!$D$2),"&lt;="&amp;V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W290" s="1">
        <f ca="1">SUMIFS(INDIRECT($F$1&amp;$F290&amp;":"&amp;$F290),INDIRECT($F$1&amp;dbP!$D$2&amp;":"&amp;dbP!$D$2),"&gt;="&amp;W$6,INDIRECT($F$1&amp;dbP!$D$2&amp;":"&amp;dbP!$D$2),"&lt;="&amp;W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X290" s="1">
        <f ca="1">SUMIFS(INDIRECT($F$1&amp;$F290&amp;":"&amp;$F290),INDIRECT($F$1&amp;dbP!$D$2&amp;":"&amp;dbP!$D$2),"&gt;="&amp;X$6,INDIRECT($F$1&amp;dbP!$D$2&amp;":"&amp;dbP!$D$2),"&lt;="&amp;X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Y290" s="1">
        <f ca="1">SUMIFS(INDIRECT($F$1&amp;$F290&amp;":"&amp;$F290),INDIRECT($F$1&amp;dbP!$D$2&amp;":"&amp;dbP!$D$2),"&gt;="&amp;Y$6,INDIRECT($F$1&amp;dbP!$D$2&amp;":"&amp;dbP!$D$2),"&lt;="&amp;Y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Z290" s="1">
        <f ca="1">SUMIFS(INDIRECT($F$1&amp;$F290&amp;":"&amp;$F290),INDIRECT($F$1&amp;dbP!$D$2&amp;":"&amp;dbP!$D$2),"&gt;="&amp;Z$6,INDIRECT($F$1&amp;dbP!$D$2&amp;":"&amp;dbP!$D$2),"&lt;="&amp;Z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631139.20200000005</v>
      </c>
      <c r="AA290" s="1">
        <f ca="1">SUMIFS(INDIRECT($F$1&amp;$F290&amp;":"&amp;$F290),INDIRECT($F$1&amp;dbP!$D$2&amp;":"&amp;dbP!$D$2),"&gt;="&amp;AA$6,INDIRECT($F$1&amp;dbP!$D$2&amp;":"&amp;dbP!$D$2),"&lt;="&amp;AA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1378708.780185</v>
      </c>
      <c r="AB290" s="1">
        <f ca="1">SUMIFS(INDIRECT($F$1&amp;$F290&amp;":"&amp;$F290),INDIRECT($F$1&amp;dbP!$D$2&amp;":"&amp;dbP!$D$2),"&gt;="&amp;AB$6,INDIRECT($F$1&amp;dbP!$D$2&amp;":"&amp;dbP!$D$2),"&lt;="&amp;AB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C290" s="1">
        <f ca="1">SUMIFS(INDIRECT($F$1&amp;$F290&amp;":"&amp;$F290),INDIRECT($F$1&amp;dbP!$D$2&amp;":"&amp;dbP!$D$2),"&gt;="&amp;AC$6,INDIRECT($F$1&amp;dbP!$D$2&amp;":"&amp;dbP!$D$2),"&lt;="&amp;AC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D290" s="1">
        <f ca="1">SUMIFS(INDIRECT($F$1&amp;$F290&amp;":"&amp;$F290),INDIRECT($F$1&amp;dbP!$D$2&amp;":"&amp;dbP!$D$2),"&gt;="&amp;AD$6,INDIRECT($F$1&amp;dbP!$D$2&amp;":"&amp;dbP!$D$2),"&lt;="&amp;AD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E290" s="1">
        <f ca="1">SUMIFS(INDIRECT($F$1&amp;$F290&amp;":"&amp;$F290),INDIRECT($F$1&amp;dbP!$D$2&amp;":"&amp;dbP!$D$2),"&gt;="&amp;AE$6,INDIRECT($F$1&amp;dbP!$D$2&amp;":"&amp;dbP!$D$2),"&lt;="&amp;AE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F290" s="1">
        <f ca="1">SUMIFS(INDIRECT($F$1&amp;$F290&amp;":"&amp;$F290),INDIRECT($F$1&amp;dbP!$D$2&amp;":"&amp;dbP!$D$2),"&gt;="&amp;AF$6,INDIRECT($F$1&amp;dbP!$D$2&amp;":"&amp;dbP!$D$2),"&lt;="&amp;AF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G290" s="1">
        <f ca="1">SUMIFS(INDIRECT($F$1&amp;$F290&amp;":"&amp;$F290),INDIRECT($F$1&amp;dbP!$D$2&amp;":"&amp;dbP!$D$2),"&gt;="&amp;AG$6,INDIRECT($F$1&amp;dbP!$D$2&amp;":"&amp;dbP!$D$2),"&lt;="&amp;AG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H290" s="1">
        <f ca="1">SUMIFS(INDIRECT($F$1&amp;$F290&amp;":"&amp;$F290),INDIRECT($F$1&amp;dbP!$D$2&amp;":"&amp;dbP!$D$2),"&gt;="&amp;AH$6,INDIRECT($F$1&amp;dbP!$D$2&amp;":"&amp;dbP!$D$2),"&lt;="&amp;AH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I290" s="1">
        <f ca="1">SUMIFS(INDIRECT($F$1&amp;$F290&amp;":"&amp;$F290),INDIRECT($F$1&amp;dbP!$D$2&amp;":"&amp;dbP!$D$2),"&gt;="&amp;AI$6,INDIRECT($F$1&amp;dbP!$D$2&amp;":"&amp;dbP!$D$2),"&lt;="&amp;AI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J290" s="1">
        <f ca="1">SUMIFS(INDIRECT($F$1&amp;$F290&amp;":"&amp;$F290),INDIRECT($F$1&amp;dbP!$D$2&amp;":"&amp;dbP!$D$2),"&gt;="&amp;AJ$6,INDIRECT($F$1&amp;dbP!$D$2&amp;":"&amp;dbP!$D$2),"&lt;="&amp;AJ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K290" s="1">
        <f ca="1">SUMIFS(INDIRECT($F$1&amp;$F290&amp;":"&amp;$F290),INDIRECT($F$1&amp;dbP!$D$2&amp;":"&amp;dbP!$D$2),"&gt;="&amp;AK$6,INDIRECT($F$1&amp;dbP!$D$2&amp;":"&amp;dbP!$D$2),"&lt;="&amp;AK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L290" s="1">
        <f ca="1">SUMIFS(INDIRECT($F$1&amp;$F290&amp;":"&amp;$F290),INDIRECT($F$1&amp;dbP!$D$2&amp;":"&amp;dbP!$D$2),"&gt;="&amp;AL$6,INDIRECT($F$1&amp;dbP!$D$2&amp;":"&amp;dbP!$D$2),"&lt;="&amp;AL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M290" s="1">
        <f ca="1">SUMIFS(INDIRECT($F$1&amp;$F290&amp;":"&amp;$F290),INDIRECT($F$1&amp;dbP!$D$2&amp;":"&amp;dbP!$D$2),"&gt;="&amp;AM$6,INDIRECT($F$1&amp;dbP!$D$2&amp;":"&amp;dbP!$D$2),"&lt;="&amp;AM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N290" s="1">
        <f ca="1">SUMIFS(INDIRECT($F$1&amp;$F290&amp;":"&amp;$F290),INDIRECT($F$1&amp;dbP!$D$2&amp;":"&amp;dbP!$D$2),"&gt;="&amp;AN$6,INDIRECT($F$1&amp;dbP!$D$2&amp;":"&amp;dbP!$D$2),"&lt;="&amp;AN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O290" s="1">
        <f ca="1">SUMIFS(INDIRECT($F$1&amp;$F290&amp;":"&amp;$F290),INDIRECT($F$1&amp;dbP!$D$2&amp;":"&amp;dbP!$D$2),"&gt;="&amp;AO$6,INDIRECT($F$1&amp;dbP!$D$2&amp;":"&amp;dbP!$D$2),"&lt;="&amp;AO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P290" s="1">
        <f ca="1">SUMIFS(INDIRECT($F$1&amp;$F290&amp;":"&amp;$F290),INDIRECT($F$1&amp;dbP!$D$2&amp;":"&amp;dbP!$D$2),"&gt;="&amp;AP$6,INDIRECT($F$1&amp;dbP!$D$2&amp;":"&amp;dbP!$D$2),"&lt;="&amp;AP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Q290" s="1">
        <f ca="1">SUMIFS(INDIRECT($F$1&amp;$F290&amp;":"&amp;$F290),INDIRECT($F$1&amp;dbP!$D$2&amp;":"&amp;dbP!$D$2),"&gt;="&amp;AQ$6,INDIRECT($F$1&amp;dbP!$D$2&amp;":"&amp;dbP!$D$2),"&lt;="&amp;AQ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R290" s="1">
        <f ca="1">SUMIFS(INDIRECT($F$1&amp;$F290&amp;":"&amp;$F290),INDIRECT($F$1&amp;dbP!$D$2&amp;":"&amp;dbP!$D$2),"&gt;="&amp;AR$6,INDIRECT($F$1&amp;dbP!$D$2&amp;":"&amp;dbP!$D$2),"&lt;="&amp;AR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S290" s="1">
        <f ca="1">SUMIFS(INDIRECT($F$1&amp;$F290&amp;":"&amp;$F290),INDIRECT($F$1&amp;dbP!$D$2&amp;":"&amp;dbP!$D$2),"&gt;="&amp;AS$6,INDIRECT($F$1&amp;dbP!$D$2&amp;":"&amp;dbP!$D$2),"&lt;="&amp;AS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T290" s="1">
        <f ca="1">SUMIFS(INDIRECT($F$1&amp;$F290&amp;":"&amp;$F290),INDIRECT($F$1&amp;dbP!$D$2&amp;":"&amp;dbP!$D$2),"&gt;="&amp;AT$6,INDIRECT($F$1&amp;dbP!$D$2&amp;":"&amp;dbP!$D$2),"&lt;="&amp;AT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U290" s="1">
        <f ca="1">SUMIFS(INDIRECT($F$1&amp;$F290&amp;":"&amp;$F290),INDIRECT($F$1&amp;dbP!$D$2&amp;":"&amp;dbP!$D$2),"&gt;="&amp;AU$6,INDIRECT($F$1&amp;dbP!$D$2&amp;":"&amp;dbP!$D$2),"&lt;="&amp;AU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V290" s="1">
        <f ca="1">SUMIFS(INDIRECT($F$1&amp;$F290&amp;":"&amp;$F290),INDIRECT($F$1&amp;dbP!$D$2&amp;":"&amp;dbP!$D$2),"&gt;="&amp;AV$6,INDIRECT($F$1&amp;dbP!$D$2&amp;":"&amp;dbP!$D$2),"&lt;="&amp;AV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W290" s="1">
        <f ca="1">SUMIFS(INDIRECT($F$1&amp;$F290&amp;":"&amp;$F290),INDIRECT($F$1&amp;dbP!$D$2&amp;":"&amp;dbP!$D$2),"&gt;="&amp;AW$6,INDIRECT($F$1&amp;dbP!$D$2&amp;":"&amp;dbP!$D$2),"&lt;="&amp;AW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X290" s="1">
        <f ca="1">SUMIFS(INDIRECT($F$1&amp;$F290&amp;":"&amp;$F290),INDIRECT($F$1&amp;dbP!$D$2&amp;":"&amp;dbP!$D$2),"&gt;="&amp;AX$6,INDIRECT($F$1&amp;dbP!$D$2&amp;":"&amp;dbP!$D$2),"&lt;="&amp;AX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Y290" s="1">
        <f ca="1">SUMIFS(INDIRECT($F$1&amp;$F290&amp;":"&amp;$F290),INDIRECT($F$1&amp;dbP!$D$2&amp;":"&amp;dbP!$D$2),"&gt;="&amp;AY$6,INDIRECT($F$1&amp;dbP!$D$2&amp;":"&amp;dbP!$D$2),"&lt;="&amp;AY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Z290" s="1">
        <f ca="1">SUMIFS(INDIRECT($F$1&amp;$F290&amp;":"&amp;$F290),INDIRECT($F$1&amp;dbP!$D$2&amp;":"&amp;dbP!$D$2),"&gt;="&amp;AZ$6,INDIRECT($F$1&amp;dbP!$D$2&amp;":"&amp;dbP!$D$2),"&lt;="&amp;AZ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BA290" s="1">
        <f ca="1">SUMIFS(INDIRECT($F$1&amp;$F290&amp;":"&amp;$F290),INDIRECT($F$1&amp;dbP!$D$2&amp;":"&amp;dbP!$D$2),"&gt;="&amp;BA$6,INDIRECT($F$1&amp;dbP!$D$2&amp;":"&amp;dbP!$D$2),"&lt;="&amp;BA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BB290" s="1">
        <f ca="1">SUMIFS(INDIRECT($F$1&amp;$F290&amp;":"&amp;$F290),INDIRECT($F$1&amp;dbP!$D$2&amp;":"&amp;dbP!$D$2),"&gt;="&amp;BB$6,INDIRECT($F$1&amp;dbP!$D$2&amp;":"&amp;dbP!$D$2),"&lt;="&amp;BB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BC290" s="1">
        <f ca="1">SUMIFS(INDIRECT($F$1&amp;$F290&amp;":"&amp;$F290),INDIRECT($F$1&amp;dbP!$D$2&amp;":"&amp;dbP!$D$2),"&gt;="&amp;BC$6,INDIRECT($F$1&amp;dbP!$D$2&amp;":"&amp;dbP!$D$2),"&lt;="&amp;BC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BD290" s="1">
        <f ca="1">SUMIFS(INDIRECT($F$1&amp;$F290&amp;":"&amp;$F290),INDIRECT($F$1&amp;dbP!$D$2&amp;":"&amp;dbP!$D$2),"&gt;="&amp;BD$6,INDIRECT($F$1&amp;dbP!$D$2&amp;":"&amp;dbP!$D$2),"&lt;="&amp;BD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BE290" s="1">
        <f ca="1">SUMIFS(INDIRECT($F$1&amp;$F290&amp;":"&amp;$F290),INDIRECT($F$1&amp;dbP!$D$2&amp;":"&amp;dbP!$D$2),"&gt;="&amp;BE$6,INDIRECT($F$1&amp;dbP!$D$2&amp;":"&amp;dbP!$D$2),"&lt;="&amp;BE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</row>
    <row r="291" spans="2:57" x14ac:dyDescent="0.3">
      <c r="B291" s="1">
        <f>MAX(B$268:B290)+1</f>
        <v>31</v>
      </c>
      <c r="D291" s="1" t="str">
        <f ca="1">INDIRECT($B$1&amp;Items!AB$2&amp;$B291)</f>
        <v>PL(-)</v>
      </c>
      <c r="F291" s="1" t="str">
        <f ca="1">INDIRECT($B$1&amp;Items!X$2&amp;$B291)</f>
        <v>AA</v>
      </c>
      <c r="H291" s="13" t="str">
        <f ca="1">INDIRECT($B$1&amp;Items!U$2&amp;$B291)</f>
        <v>Себестоимость продаж</v>
      </c>
      <c r="I291" s="13" t="str">
        <f ca="1">IF(INDIRECT($B$1&amp;Items!V$2&amp;$B291)="",H291,INDIRECT($B$1&amp;Items!V$2&amp;$B291))</f>
        <v>Затраты этапа-2 бизнес-процесса</v>
      </c>
      <c r="J291" s="1" t="str">
        <f ca="1">IF(INDIRECT($B$1&amp;Items!W$2&amp;$B291)="",IF(H291&lt;&gt;I291,"  "&amp;I291,I291),"    "&amp;INDIRECT($B$1&amp;Items!W$2&amp;$B291))</f>
        <v xml:space="preserve">    Производственные затраты-1</v>
      </c>
      <c r="S291" s="1">
        <f ca="1">SUM($U291:INDIRECT(ADDRESS(ROW(),SUMIFS($1:$1,$5:$5,MAX($5:$5)))))</f>
        <v>180000</v>
      </c>
      <c r="V291" s="1">
        <f ca="1">SUMIFS(INDIRECT($F$1&amp;$F291&amp;":"&amp;$F291),INDIRECT($F$1&amp;dbP!$D$2&amp;":"&amp;dbP!$D$2),"&gt;="&amp;V$6,INDIRECT($F$1&amp;dbP!$D$2&amp;":"&amp;dbP!$D$2),"&lt;="&amp;V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W291" s="1">
        <f ca="1">SUMIFS(INDIRECT($F$1&amp;$F291&amp;":"&amp;$F291),INDIRECT($F$1&amp;dbP!$D$2&amp;":"&amp;dbP!$D$2),"&gt;="&amp;W$6,INDIRECT($F$1&amp;dbP!$D$2&amp;":"&amp;dbP!$D$2),"&lt;="&amp;W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X291" s="1">
        <f ca="1">SUMIFS(INDIRECT($F$1&amp;$F291&amp;":"&amp;$F291),INDIRECT($F$1&amp;dbP!$D$2&amp;":"&amp;dbP!$D$2),"&gt;="&amp;X$6,INDIRECT($F$1&amp;dbP!$D$2&amp;":"&amp;dbP!$D$2),"&lt;="&amp;X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Y291" s="1">
        <f ca="1">SUMIFS(INDIRECT($F$1&amp;$F291&amp;":"&amp;$F291),INDIRECT($F$1&amp;dbP!$D$2&amp;":"&amp;dbP!$D$2),"&gt;="&amp;Y$6,INDIRECT($F$1&amp;dbP!$D$2&amp;":"&amp;dbP!$D$2),"&lt;="&amp;Y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Z291" s="1">
        <f ca="1">SUMIFS(INDIRECT($F$1&amp;$F291&amp;":"&amp;$F291),INDIRECT($F$1&amp;dbP!$D$2&amp;":"&amp;dbP!$D$2),"&gt;="&amp;Z$6,INDIRECT($F$1&amp;dbP!$D$2&amp;":"&amp;dbP!$D$2),"&lt;="&amp;Z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180000</v>
      </c>
      <c r="AA291" s="1">
        <f ca="1">SUMIFS(INDIRECT($F$1&amp;$F291&amp;":"&amp;$F291),INDIRECT($F$1&amp;dbP!$D$2&amp;":"&amp;dbP!$D$2),"&gt;="&amp;AA$6,INDIRECT($F$1&amp;dbP!$D$2&amp;":"&amp;dbP!$D$2),"&lt;="&amp;AA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B291" s="1">
        <f ca="1">SUMIFS(INDIRECT($F$1&amp;$F291&amp;":"&amp;$F291),INDIRECT($F$1&amp;dbP!$D$2&amp;":"&amp;dbP!$D$2),"&gt;="&amp;AB$6,INDIRECT($F$1&amp;dbP!$D$2&amp;":"&amp;dbP!$D$2),"&lt;="&amp;AB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C291" s="1">
        <f ca="1">SUMIFS(INDIRECT($F$1&amp;$F291&amp;":"&amp;$F291),INDIRECT($F$1&amp;dbP!$D$2&amp;":"&amp;dbP!$D$2),"&gt;="&amp;AC$6,INDIRECT($F$1&amp;dbP!$D$2&amp;":"&amp;dbP!$D$2),"&lt;="&amp;AC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D291" s="1">
        <f ca="1">SUMIFS(INDIRECT($F$1&amp;$F291&amp;":"&amp;$F291),INDIRECT($F$1&amp;dbP!$D$2&amp;":"&amp;dbP!$D$2),"&gt;="&amp;AD$6,INDIRECT($F$1&amp;dbP!$D$2&amp;":"&amp;dbP!$D$2),"&lt;="&amp;AD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E291" s="1">
        <f ca="1">SUMIFS(INDIRECT($F$1&amp;$F291&amp;":"&amp;$F291),INDIRECT($F$1&amp;dbP!$D$2&amp;":"&amp;dbP!$D$2),"&gt;="&amp;AE$6,INDIRECT($F$1&amp;dbP!$D$2&amp;":"&amp;dbP!$D$2),"&lt;="&amp;AE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F291" s="1">
        <f ca="1">SUMIFS(INDIRECT($F$1&amp;$F291&amp;":"&amp;$F291),INDIRECT($F$1&amp;dbP!$D$2&amp;":"&amp;dbP!$D$2),"&gt;="&amp;AF$6,INDIRECT($F$1&amp;dbP!$D$2&amp;":"&amp;dbP!$D$2),"&lt;="&amp;AF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G291" s="1">
        <f ca="1">SUMIFS(INDIRECT($F$1&amp;$F291&amp;":"&amp;$F291),INDIRECT($F$1&amp;dbP!$D$2&amp;":"&amp;dbP!$D$2),"&gt;="&amp;AG$6,INDIRECT($F$1&amp;dbP!$D$2&amp;":"&amp;dbP!$D$2),"&lt;="&amp;AG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H291" s="1">
        <f ca="1">SUMIFS(INDIRECT($F$1&amp;$F291&amp;":"&amp;$F291),INDIRECT($F$1&amp;dbP!$D$2&amp;":"&amp;dbP!$D$2),"&gt;="&amp;AH$6,INDIRECT($F$1&amp;dbP!$D$2&amp;":"&amp;dbP!$D$2),"&lt;="&amp;AH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I291" s="1">
        <f ca="1">SUMIFS(INDIRECT($F$1&amp;$F291&amp;":"&amp;$F291),INDIRECT($F$1&amp;dbP!$D$2&amp;":"&amp;dbP!$D$2),"&gt;="&amp;AI$6,INDIRECT($F$1&amp;dbP!$D$2&amp;":"&amp;dbP!$D$2),"&lt;="&amp;AI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J291" s="1">
        <f ca="1">SUMIFS(INDIRECT($F$1&amp;$F291&amp;":"&amp;$F291),INDIRECT($F$1&amp;dbP!$D$2&amp;":"&amp;dbP!$D$2),"&gt;="&amp;AJ$6,INDIRECT($F$1&amp;dbP!$D$2&amp;":"&amp;dbP!$D$2),"&lt;="&amp;AJ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K291" s="1">
        <f ca="1">SUMIFS(INDIRECT($F$1&amp;$F291&amp;":"&amp;$F291),INDIRECT($F$1&amp;dbP!$D$2&amp;":"&amp;dbP!$D$2),"&gt;="&amp;AK$6,INDIRECT($F$1&amp;dbP!$D$2&amp;":"&amp;dbP!$D$2),"&lt;="&amp;AK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L291" s="1">
        <f ca="1">SUMIFS(INDIRECT($F$1&amp;$F291&amp;":"&amp;$F291),INDIRECT($F$1&amp;dbP!$D$2&amp;":"&amp;dbP!$D$2),"&gt;="&amp;AL$6,INDIRECT($F$1&amp;dbP!$D$2&amp;":"&amp;dbP!$D$2),"&lt;="&amp;AL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M291" s="1">
        <f ca="1">SUMIFS(INDIRECT($F$1&amp;$F291&amp;":"&amp;$F291),INDIRECT($F$1&amp;dbP!$D$2&amp;":"&amp;dbP!$D$2),"&gt;="&amp;AM$6,INDIRECT($F$1&amp;dbP!$D$2&amp;":"&amp;dbP!$D$2),"&lt;="&amp;AM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N291" s="1">
        <f ca="1">SUMIFS(INDIRECT($F$1&amp;$F291&amp;":"&amp;$F291),INDIRECT($F$1&amp;dbP!$D$2&amp;":"&amp;dbP!$D$2),"&gt;="&amp;AN$6,INDIRECT($F$1&amp;dbP!$D$2&amp;":"&amp;dbP!$D$2),"&lt;="&amp;AN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O291" s="1">
        <f ca="1">SUMIFS(INDIRECT($F$1&amp;$F291&amp;":"&amp;$F291),INDIRECT($F$1&amp;dbP!$D$2&amp;":"&amp;dbP!$D$2),"&gt;="&amp;AO$6,INDIRECT($F$1&amp;dbP!$D$2&amp;":"&amp;dbP!$D$2),"&lt;="&amp;AO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P291" s="1">
        <f ca="1">SUMIFS(INDIRECT($F$1&amp;$F291&amp;":"&amp;$F291),INDIRECT($F$1&amp;dbP!$D$2&amp;":"&amp;dbP!$D$2),"&gt;="&amp;AP$6,INDIRECT($F$1&amp;dbP!$D$2&amp;":"&amp;dbP!$D$2),"&lt;="&amp;AP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Q291" s="1">
        <f ca="1">SUMIFS(INDIRECT($F$1&amp;$F291&amp;":"&amp;$F291),INDIRECT($F$1&amp;dbP!$D$2&amp;":"&amp;dbP!$D$2),"&gt;="&amp;AQ$6,INDIRECT($F$1&amp;dbP!$D$2&amp;":"&amp;dbP!$D$2),"&lt;="&amp;AQ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R291" s="1">
        <f ca="1">SUMIFS(INDIRECT($F$1&amp;$F291&amp;":"&amp;$F291),INDIRECT($F$1&amp;dbP!$D$2&amp;":"&amp;dbP!$D$2),"&gt;="&amp;AR$6,INDIRECT($F$1&amp;dbP!$D$2&amp;":"&amp;dbP!$D$2),"&lt;="&amp;AR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S291" s="1">
        <f ca="1">SUMIFS(INDIRECT($F$1&amp;$F291&amp;":"&amp;$F291),INDIRECT($F$1&amp;dbP!$D$2&amp;":"&amp;dbP!$D$2),"&gt;="&amp;AS$6,INDIRECT($F$1&amp;dbP!$D$2&amp;":"&amp;dbP!$D$2),"&lt;="&amp;AS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T291" s="1">
        <f ca="1">SUMIFS(INDIRECT($F$1&amp;$F291&amp;":"&amp;$F291),INDIRECT($F$1&amp;dbP!$D$2&amp;":"&amp;dbP!$D$2),"&gt;="&amp;AT$6,INDIRECT($F$1&amp;dbP!$D$2&amp;":"&amp;dbP!$D$2),"&lt;="&amp;AT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U291" s="1">
        <f ca="1">SUMIFS(INDIRECT($F$1&amp;$F291&amp;":"&amp;$F291),INDIRECT($F$1&amp;dbP!$D$2&amp;":"&amp;dbP!$D$2),"&gt;="&amp;AU$6,INDIRECT($F$1&amp;dbP!$D$2&amp;":"&amp;dbP!$D$2),"&lt;="&amp;AU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V291" s="1">
        <f ca="1">SUMIFS(INDIRECT($F$1&amp;$F291&amp;":"&amp;$F291),INDIRECT($F$1&amp;dbP!$D$2&amp;":"&amp;dbP!$D$2),"&gt;="&amp;AV$6,INDIRECT($F$1&amp;dbP!$D$2&amp;":"&amp;dbP!$D$2),"&lt;="&amp;AV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W291" s="1">
        <f ca="1">SUMIFS(INDIRECT($F$1&amp;$F291&amp;":"&amp;$F291),INDIRECT($F$1&amp;dbP!$D$2&amp;":"&amp;dbP!$D$2),"&gt;="&amp;AW$6,INDIRECT($F$1&amp;dbP!$D$2&amp;":"&amp;dbP!$D$2),"&lt;="&amp;AW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X291" s="1">
        <f ca="1">SUMIFS(INDIRECT($F$1&amp;$F291&amp;":"&amp;$F291),INDIRECT($F$1&amp;dbP!$D$2&amp;":"&amp;dbP!$D$2),"&gt;="&amp;AX$6,INDIRECT($F$1&amp;dbP!$D$2&amp;":"&amp;dbP!$D$2),"&lt;="&amp;AX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Y291" s="1">
        <f ca="1">SUMIFS(INDIRECT($F$1&amp;$F291&amp;":"&amp;$F291),INDIRECT($F$1&amp;dbP!$D$2&amp;":"&amp;dbP!$D$2),"&gt;="&amp;AY$6,INDIRECT($F$1&amp;dbP!$D$2&amp;":"&amp;dbP!$D$2),"&lt;="&amp;AY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Z291" s="1">
        <f ca="1">SUMIFS(INDIRECT($F$1&amp;$F291&amp;":"&amp;$F291),INDIRECT($F$1&amp;dbP!$D$2&amp;":"&amp;dbP!$D$2),"&gt;="&amp;AZ$6,INDIRECT($F$1&amp;dbP!$D$2&amp;":"&amp;dbP!$D$2),"&lt;="&amp;AZ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BA291" s="1">
        <f ca="1">SUMIFS(INDIRECT($F$1&amp;$F291&amp;":"&amp;$F291),INDIRECT($F$1&amp;dbP!$D$2&amp;":"&amp;dbP!$D$2),"&gt;="&amp;BA$6,INDIRECT($F$1&amp;dbP!$D$2&amp;":"&amp;dbP!$D$2),"&lt;="&amp;BA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BB291" s="1">
        <f ca="1">SUMIFS(INDIRECT($F$1&amp;$F291&amp;":"&amp;$F291),INDIRECT($F$1&amp;dbP!$D$2&amp;":"&amp;dbP!$D$2),"&gt;="&amp;BB$6,INDIRECT($F$1&amp;dbP!$D$2&amp;":"&amp;dbP!$D$2),"&lt;="&amp;BB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BC291" s="1">
        <f ca="1">SUMIFS(INDIRECT($F$1&amp;$F291&amp;":"&amp;$F291),INDIRECT($F$1&amp;dbP!$D$2&amp;":"&amp;dbP!$D$2),"&gt;="&amp;BC$6,INDIRECT($F$1&amp;dbP!$D$2&amp;":"&amp;dbP!$D$2),"&lt;="&amp;BC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BD291" s="1">
        <f ca="1">SUMIFS(INDIRECT($F$1&amp;$F291&amp;":"&amp;$F291),INDIRECT($F$1&amp;dbP!$D$2&amp;":"&amp;dbP!$D$2),"&gt;="&amp;BD$6,INDIRECT($F$1&amp;dbP!$D$2&amp;":"&amp;dbP!$D$2),"&lt;="&amp;BD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BE291" s="1">
        <f ca="1">SUMIFS(INDIRECT($F$1&amp;$F291&amp;":"&amp;$F291),INDIRECT($F$1&amp;dbP!$D$2&amp;":"&amp;dbP!$D$2),"&gt;="&amp;BE$6,INDIRECT($F$1&amp;dbP!$D$2&amp;":"&amp;dbP!$D$2),"&lt;="&amp;BE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</row>
    <row r="292" spans="2:57" x14ac:dyDescent="0.3">
      <c r="B292" s="1">
        <f>MAX(B$268:B291)+1</f>
        <v>32</v>
      </c>
      <c r="D292" s="1" t="str">
        <f ca="1">INDIRECT($B$1&amp;Items!AB$2&amp;$B292)</f>
        <v>PL(-)</v>
      </c>
      <c r="F292" s="1" t="str">
        <f ca="1">INDIRECT($B$1&amp;Items!X$2&amp;$B292)</f>
        <v>AA</v>
      </c>
      <c r="H292" s="13" t="str">
        <f ca="1">INDIRECT($B$1&amp;Items!U$2&amp;$B292)</f>
        <v>Себестоимость продаж</v>
      </c>
      <c r="I292" s="13" t="str">
        <f ca="1">IF(INDIRECT($B$1&amp;Items!V$2&amp;$B292)="",H292,INDIRECT($B$1&amp;Items!V$2&amp;$B292))</f>
        <v>Затраты этапа-2 бизнес-процесса</v>
      </c>
      <c r="J292" s="1" t="str">
        <f ca="1">IF(INDIRECT($B$1&amp;Items!W$2&amp;$B292)="",IF(H292&lt;&gt;I292,"  "&amp;I292,I292),"    "&amp;INDIRECT($B$1&amp;Items!W$2&amp;$B292))</f>
        <v xml:space="preserve">    Производственные затраты-2</v>
      </c>
      <c r="S292" s="1">
        <f ca="1">SUM($U292:INDIRECT(ADDRESS(ROW(),SUMIFS($1:$1,$5:$5,MAX($5:$5)))))</f>
        <v>396000</v>
      </c>
      <c r="V292" s="1">
        <f ca="1">SUMIFS(INDIRECT($F$1&amp;$F292&amp;":"&amp;$F292),INDIRECT($F$1&amp;dbP!$D$2&amp;":"&amp;dbP!$D$2),"&gt;="&amp;V$6,INDIRECT($F$1&amp;dbP!$D$2&amp;":"&amp;dbP!$D$2),"&lt;="&amp;V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W292" s="1">
        <f ca="1">SUMIFS(INDIRECT($F$1&amp;$F292&amp;":"&amp;$F292),INDIRECT($F$1&amp;dbP!$D$2&amp;":"&amp;dbP!$D$2),"&gt;="&amp;W$6,INDIRECT($F$1&amp;dbP!$D$2&amp;":"&amp;dbP!$D$2),"&lt;="&amp;W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X292" s="1">
        <f ca="1">SUMIFS(INDIRECT($F$1&amp;$F292&amp;":"&amp;$F292),INDIRECT($F$1&amp;dbP!$D$2&amp;":"&amp;dbP!$D$2),"&gt;="&amp;X$6,INDIRECT($F$1&amp;dbP!$D$2&amp;":"&amp;dbP!$D$2),"&lt;="&amp;X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Y292" s="1">
        <f ca="1">SUMIFS(INDIRECT($F$1&amp;$F292&amp;":"&amp;$F292),INDIRECT($F$1&amp;dbP!$D$2&amp;":"&amp;dbP!$D$2),"&gt;="&amp;Y$6,INDIRECT($F$1&amp;dbP!$D$2&amp;":"&amp;dbP!$D$2),"&lt;="&amp;Y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Z292" s="1">
        <f ca="1">SUMIFS(INDIRECT($F$1&amp;$F292&amp;":"&amp;$F292),INDIRECT($F$1&amp;dbP!$D$2&amp;":"&amp;dbP!$D$2),"&gt;="&amp;Z$6,INDIRECT($F$1&amp;dbP!$D$2&amp;":"&amp;dbP!$D$2),"&lt;="&amp;Z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A292" s="1">
        <f ca="1">SUMIFS(INDIRECT($F$1&amp;$F292&amp;":"&amp;$F292),INDIRECT($F$1&amp;dbP!$D$2&amp;":"&amp;dbP!$D$2),"&gt;="&amp;AA$6,INDIRECT($F$1&amp;dbP!$D$2&amp;":"&amp;dbP!$D$2),"&lt;="&amp;AA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396000</v>
      </c>
      <c r="AB292" s="1">
        <f ca="1">SUMIFS(INDIRECT($F$1&amp;$F292&amp;":"&amp;$F292),INDIRECT($F$1&amp;dbP!$D$2&amp;":"&amp;dbP!$D$2),"&gt;="&amp;AB$6,INDIRECT($F$1&amp;dbP!$D$2&amp;":"&amp;dbP!$D$2),"&lt;="&amp;AB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C292" s="1">
        <f ca="1">SUMIFS(INDIRECT($F$1&amp;$F292&amp;":"&amp;$F292),INDIRECT($F$1&amp;dbP!$D$2&amp;":"&amp;dbP!$D$2),"&gt;="&amp;AC$6,INDIRECT($F$1&amp;dbP!$D$2&amp;":"&amp;dbP!$D$2),"&lt;="&amp;AC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D292" s="1">
        <f ca="1">SUMIFS(INDIRECT($F$1&amp;$F292&amp;":"&amp;$F292),INDIRECT($F$1&amp;dbP!$D$2&amp;":"&amp;dbP!$D$2),"&gt;="&amp;AD$6,INDIRECT($F$1&amp;dbP!$D$2&amp;":"&amp;dbP!$D$2),"&lt;="&amp;AD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E292" s="1">
        <f ca="1">SUMIFS(INDIRECT($F$1&amp;$F292&amp;":"&amp;$F292),INDIRECT($F$1&amp;dbP!$D$2&amp;":"&amp;dbP!$D$2),"&gt;="&amp;AE$6,INDIRECT($F$1&amp;dbP!$D$2&amp;":"&amp;dbP!$D$2),"&lt;="&amp;AE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F292" s="1">
        <f ca="1">SUMIFS(INDIRECT($F$1&amp;$F292&amp;":"&amp;$F292),INDIRECT($F$1&amp;dbP!$D$2&amp;":"&amp;dbP!$D$2),"&gt;="&amp;AF$6,INDIRECT($F$1&amp;dbP!$D$2&amp;":"&amp;dbP!$D$2),"&lt;="&amp;AF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G292" s="1">
        <f ca="1">SUMIFS(INDIRECT($F$1&amp;$F292&amp;":"&amp;$F292),INDIRECT($F$1&amp;dbP!$D$2&amp;":"&amp;dbP!$D$2),"&gt;="&amp;AG$6,INDIRECT($F$1&amp;dbP!$D$2&amp;":"&amp;dbP!$D$2),"&lt;="&amp;AG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H292" s="1">
        <f ca="1">SUMIFS(INDIRECT($F$1&amp;$F292&amp;":"&amp;$F292),INDIRECT($F$1&amp;dbP!$D$2&amp;":"&amp;dbP!$D$2),"&gt;="&amp;AH$6,INDIRECT($F$1&amp;dbP!$D$2&amp;":"&amp;dbP!$D$2),"&lt;="&amp;AH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I292" s="1">
        <f ca="1">SUMIFS(INDIRECT($F$1&amp;$F292&amp;":"&amp;$F292),INDIRECT($F$1&amp;dbP!$D$2&amp;":"&amp;dbP!$D$2),"&gt;="&amp;AI$6,INDIRECT($F$1&amp;dbP!$D$2&amp;":"&amp;dbP!$D$2),"&lt;="&amp;AI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J292" s="1">
        <f ca="1">SUMIFS(INDIRECT($F$1&amp;$F292&amp;":"&amp;$F292),INDIRECT($F$1&amp;dbP!$D$2&amp;":"&amp;dbP!$D$2),"&gt;="&amp;AJ$6,INDIRECT($F$1&amp;dbP!$D$2&amp;":"&amp;dbP!$D$2),"&lt;="&amp;AJ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K292" s="1">
        <f ca="1">SUMIFS(INDIRECT($F$1&amp;$F292&amp;":"&amp;$F292),INDIRECT($F$1&amp;dbP!$D$2&amp;":"&amp;dbP!$D$2),"&gt;="&amp;AK$6,INDIRECT($F$1&amp;dbP!$D$2&amp;":"&amp;dbP!$D$2),"&lt;="&amp;AK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L292" s="1">
        <f ca="1">SUMIFS(INDIRECT($F$1&amp;$F292&amp;":"&amp;$F292),INDIRECT($F$1&amp;dbP!$D$2&amp;":"&amp;dbP!$D$2),"&gt;="&amp;AL$6,INDIRECT($F$1&amp;dbP!$D$2&amp;":"&amp;dbP!$D$2),"&lt;="&amp;AL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M292" s="1">
        <f ca="1">SUMIFS(INDIRECT($F$1&amp;$F292&amp;":"&amp;$F292),INDIRECT($F$1&amp;dbP!$D$2&amp;":"&amp;dbP!$D$2),"&gt;="&amp;AM$6,INDIRECT($F$1&amp;dbP!$D$2&amp;":"&amp;dbP!$D$2),"&lt;="&amp;AM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N292" s="1">
        <f ca="1">SUMIFS(INDIRECT($F$1&amp;$F292&amp;":"&amp;$F292),INDIRECT($F$1&amp;dbP!$D$2&amp;":"&amp;dbP!$D$2),"&gt;="&amp;AN$6,INDIRECT($F$1&amp;dbP!$D$2&amp;":"&amp;dbP!$D$2),"&lt;="&amp;AN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O292" s="1">
        <f ca="1">SUMIFS(INDIRECT($F$1&amp;$F292&amp;":"&amp;$F292),INDIRECT($F$1&amp;dbP!$D$2&amp;":"&amp;dbP!$D$2),"&gt;="&amp;AO$6,INDIRECT($F$1&amp;dbP!$D$2&amp;":"&amp;dbP!$D$2),"&lt;="&amp;AO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P292" s="1">
        <f ca="1">SUMIFS(INDIRECT($F$1&amp;$F292&amp;":"&amp;$F292),INDIRECT($F$1&amp;dbP!$D$2&amp;":"&amp;dbP!$D$2),"&gt;="&amp;AP$6,INDIRECT($F$1&amp;dbP!$D$2&amp;":"&amp;dbP!$D$2),"&lt;="&amp;AP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Q292" s="1">
        <f ca="1">SUMIFS(INDIRECT($F$1&amp;$F292&amp;":"&amp;$F292),INDIRECT($F$1&amp;dbP!$D$2&amp;":"&amp;dbP!$D$2),"&gt;="&amp;AQ$6,INDIRECT($F$1&amp;dbP!$D$2&amp;":"&amp;dbP!$D$2),"&lt;="&amp;AQ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R292" s="1">
        <f ca="1">SUMIFS(INDIRECT($F$1&amp;$F292&amp;":"&amp;$F292),INDIRECT($F$1&amp;dbP!$D$2&amp;":"&amp;dbP!$D$2),"&gt;="&amp;AR$6,INDIRECT($F$1&amp;dbP!$D$2&amp;":"&amp;dbP!$D$2),"&lt;="&amp;AR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S292" s="1">
        <f ca="1">SUMIFS(INDIRECT($F$1&amp;$F292&amp;":"&amp;$F292),INDIRECT($F$1&amp;dbP!$D$2&amp;":"&amp;dbP!$D$2),"&gt;="&amp;AS$6,INDIRECT($F$1&amp;dbP!$D$2&amp;":"&amp;dbP!$D$2),"&lt;="&amp;AS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T292" s="1">
        <f ca="1">SUMIFS(INDIRECT($F$1&amp;$F292&amp;":"&amp;$F292),INDIRECT($F$1&amp;dbP!$D$2&amp;":"&amp;dbP!$D$2),"&gt;="&amp;AT$6,INDIRECT($F$1&amp;dbP!$D$2&amp;":"&amp;dbP!$D$2),"&lt;="&amp;AT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U292" s="1">
        <f ca="1">SUMIFS(INDIRECT($F$1&amp;$F292&amp;":"&amp;$F292),INDIRECT($F$1&amp;dbP!$D$2&amp;":"&amp;dbP!$D$2),"&gt;="&amp;AU$6,INDIRECT($F$1&amp;dbP!$D$2&amp;":"&amp;dbP!$D$2),"&lt;="&amp;AU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V292" s="1">
        <f ca="1">SUMIFS(INDIRECT($F$1&amp;$F292&amp;":"&amp;$F292),INDIRECT($F$1&amp;dbP!$D$2&amp;":"&amp;dbP!$D$2),"&gt;="&amp;AV$6,INDIRECT($F$1&amp;dbP!$D$2&amp;":"&amp;dbP!$D$2),"&lt;="&amp;AV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W292" s="1">
        <f ca="1">SUMIFS(INDIRECT($F$1&amp;$F292&amp;":"&amp;$F292),INDIRECT($F$1&amp;dbP!$D$2&amp;":"&amp;dbP!$D$2),"&gt;="&amp;AW$6,INDIRECT($F$1&amp;dbP!$D$2&amp;":"&amp;dbP!$D$2),"&lt;="&amp;AW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X292" s="1">
        <f ca="1">SUMIFS(INDIRECT($F$1&amp;$F292&amp;":"&amp;$F292),INDIRECT($F$1&amp;dbP!$D$2&amp;":"&amp;dbP!$D$2),"&gt;="&amp;AX$6,INDIRECT($F$1&amp;dbP!$D$2&amp;":"&amp;dbP!$D$2),"&lt;="&amp;AX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Y292" s="1">
        <f ca="1">SUMIFS(INDIRECT($F$1&amp;$F292&amp;":"&amp;$F292),INDIRECT($F$1&amp;dbP!$D$2&amp;":"&amp;dbP!$D$2),"&gt;="&amp;AY$6,INDIRECT($F$1&amp;dbP!$D$2&amp;":"&amp;dbP!$D$2),"&lt;="&amp;AY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Z292" s="1">
        <f ca="1">SUMIFS(INDIRECT($F$1&amp;$F292&amp;":"&amp;$F292),INDIRECT($F$1&amp;dbP!$D$2&amp;":"&amp;dbP!$D$2),"&gt;="&amp;AZ$6,INDIRECT($F$1&amp;dbP!$D$2&amp;":"&amp;dbP!$D$2),"&lt;="&amp;AZ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BA292" s="1">
        <f ca="1">SUMIFS(INDIRECT($F$1&amp;$F292&amp;":"&amp;$F292),INDIRECT($F$1&amp;dbP!$D$2&amp;":"&amp;dbP!$D$2),"&gt;="&amp;BA$6,INDIRECT($F$1&amp;dbP!$D$2&amp;":"&amp;dbP!$D$2),"&lt;="&amp;BA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BB292" s="1">
        <f ca="1">SUMIFS(INDIRECT($F$1&amp;$F292&amp;":"&amp;$F292),INDIRECT($F$1&amp;dbP!$D$2&amp;":"&amp;dbP!$D$2),"&gt;="&amp;BB$6,INDIRECT($F$1&amp;dbP!$D$2&amp;":"&amp;dbP!$D$2),"&lt;="&amp;BB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BC292" s="1">
        <f ca="1">SUMIFS(INDIRECT($F$1&amp;$F292&amp;":"&amp;$F292),INDIRECT($F$1&amp;dbP!$D$2&amp;":"&amp;dbP!$D$2),"&gt;="&amp;BC$6,INDIRECT($F$1&amp;dbP!$D$2&amp;":"&amp;dbP!$D$2),"&lt;="&amp;BC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BD292" s="1">
        <f ca="1">SUMIFS(INDIRECT($F$1&amp;$F292&amp;":"&amp;$F292),INDIRECT($F$1&amp;dbP!$D$2&amp;":"&amp;dbP!$D$2),"&gt;="&amp;BD$6,INDIRECT($F$1&amp;dbP!$D$2&amp;":"&amp;dbP!$D$2),"&lt;="&amp;BD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BE292" s="1">
        <f ca="1">SUMIFS(INDIRECT($F$1&amp;$F292&amp;":"&amp;$F292),INDIRECT($F$1&amp;dbP!$D$2&amp;":"&amp;dbP!$D$2),"&gt;="&amp;BE$6,INDIRECT($F$1&amp;dbP!$D$2&amp;":"&amp;dbP!$D$2),"&lt;="&amp;BE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</row>
    <row r="293" spans="2:57" x14ac:dyDescent="0.3">
      <c r="B293" s="1">
        <f>MAX(B$268:B292)+1</f>
        <v>33</v>
      </c>
      <c r="D293" s="1" t="str">
        <f ca="1">INDIRECT($B$1&amp;Items!AB$2&amp;$B293)</f>
        <v>PL(-)</v>
      </c>
      <c r="F293" s="1" t="str">
        <f ca="1">INDIRECT($B$1&amp;Items!X$2&amp;$B293)</f>
        <v>AA</v>
      </c>
      <c r="H293" s="13" t="str">
        <f ca="1">INDIRECT($B$1&amp;Items!U$2&amp;$B293)</f>
        <v>Себестоимость продаж</v>
      </c>
      <c r="I293" s="13" t="str">
        <f ca="1">IF(INDIRECT($B$1&amp;Items!V$2&amp;$B293)="",H293,INDIRECT($B$1&amp;Items!V$2&amp;$B293))</f>
        <v>Затраты этапа-2 бизнес-процесса</v>
      </c>
      <c r="J293" s="1" t="str">
        <f ca="1">IF(INDIRECT($B$1&amp;Items!W$2&amp;$B293)="",IF(H293&lt;&gt;I293,"  "&amp;I293,I293),"    "&amp;INDIRECT($B$1&amp;Items!W$2&amp;$B293))</f>
        <v xml:space="preserve">    Производственные затраты-3</v>
      </c>
      <c r="S293" s="1">
        <f ca="1">SUM($U293:INDIRECT(ADDRESS(ROW(),SUMIFS($1:$1,$5:$5,MAX($5:$5)))))</f>
        <v>0</v>
      </c>
      <c r="V293" s="1">
        <f ca="1">SUMIFS(INDIRECT($F$1&amp;$F293&amp;":"&amp;$F293),INDIRECT($F$1&amp;dbP!$D$2&amp;":"&amp;dbP!$D$2),"&gt;="&amp;V$6,INDIRECT($F$1&amp;dbP!$D$2&amp;":"&amp;dbP!$D$2),"&lt;="&amp;V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W293" s="1">
        <f ca="1">SUMIFS(INDIRECT($F$1&amp;$F293&amp;":"&amp;$F293),INDIRECT($F$1&amp;dbP!$D$2&amp;":"&amp;dbP!$D$2),"&gt;="&amp;W$6,INDIRECT($F$1&amp;dbP!$D$2&amp;":"&amp;dbP!$D$2),"&lt;="&amp;W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X293" s="1">
        <f ca="1">SUMIFS(INDIRECT($F$1&amp;$F293&amp;":"&amp;$F293),INDIRECT($F$1&amp;dbP!$D$2&amp;":"&amp;dbP!$D$2),"&gt;="&amp;X$6,INDIRECT($F$1&amp;dbP!$D$2&amp;":"&amp;dbP!$D$2),"&lt;="&amp;X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Y293" s="1">
        <f ca="1">SUMIFS(INDIRECT($F$1&amp;$F293&amp;":"&amp;$F293),INDIRECT($F$1&amp;dbP!$D$2&amp;":"&amp;dbP!$D$2),"&gt;="&amp;Y$6,INDIRECT($F$1&amp;dbP!$D$2&amp;":"&amp;dbP!$D$2),"&lt;="&amp;Y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Z293" s="1">
        <f ca="1">SUMIFS(INDIRECT($F$1&amp;$F293&amp;":"&amp;$F293),INDIRECT($F$1&amp;dbP!$D$2&amp;":"&amp;dbP!$D$2),"&gt;="&amp;Z$6,INDIRECT($F$1&amp;dbP!$D$2&amp;":"&amp;dbP!$D$2),"&lt;="&amp;Z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A293" s="1">
        <f ca="1">SUMIFS(INDIRECT($F$1&amp;$F293&amp;":"&amp;$F293),INDIRECT($F$1&amp;dbP!$D$2&amp;":"&amp;dbP!$D$2),"&gt;="&amp;AA$6,INDIRECT($F$1&amp;dbP!$D$2&amp;":"&amp;dbP!$D$2),"&lt;="&amp;AA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B293" s="1">
        <f ca="1">SUMIFS(INDIRECT($F$1&amp;$F293&amp;":"&amp;$F293),INDIRECT($F$1&amp;dbP!$D$2&amp;":"&amp;dbP!$D$2),"&gt;="&amp;AB$6,INDIRECT($F$1&amp;dbP!$D$2&amp;":"&amp;dbP!$D$2),"&lt;="&amp;AB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C293" s="1">
        <f ca="1">SUMIFS(INDIRECT($F$1&amp;$F293&amp;":"&amp;$F293),INDIRECT($F$1&amp;dbP!$D$2&amp;":"&amp;dbP!$D$2),"&gt;="&amp;AC$6,INDIRECT($F$1&amp;dbP!$D$2&amp;":"&amp;dbP!$D$2),"&lt;="&amp;AC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D293" s="1">
        <f ca="1">SUMIFS(INDIRECT($F$1&amp;$F293&amp;":"&amp;$F293),INDIRECT($F$1&amp;dbP!$D$2&amp;":"&amp;dbP!$D$2),"&gt;="&amp;AD$6,INDIRECT($F$1&amp;dbP!$D$2&amp;":"&amp;dbP!$D$2),"&lt;="&amp;AD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E293" s="1">
        <f ca="1">SUMIFS(INDIRECT($F$1&amp;$F293&amp;":"&amp;$F293),INDIRECT($F$1&amp;dbP!$D$2&amp;":"&amp;dbP!$D$2),"&gt;="&amp;AE$6,INDIRECT($F$1&amp;dbP!$D$2&amp;":"&amp;dbP!$D$2),"&lt;="&amp;AE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F293" s="1">
        <f ca="1">SUMIFS(INDIRECT($F$1&amp;$F293&amp;":"&amp;$F293),INDIRECT($F$1&amp;dbP!$D$2&amp;":"&amp;dbP!$D$2),"&gt;="&amp;AF$6,INDIRECT($F$1&amp;dbP!$D$2&amp;":"&amp;dbP!$D$2),"&lt;="&amp;AF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G293" s="1">
        <f ca="1">SUMIFS(INDIRECT($F$1&amp;$F293&amp;":"&amp;$F293),INDIRECT($F$1&amp;dbP!$D$2&amp;":"&amp;dbP!$D$2),"&gt;="&amp;AG$6,INDIRECT($F$1&amp;dbP!$D$2&amp;":"&amp;dbP!$D$2),"&lt;="&amp;AG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H293" s="1">
        <f ca="1">SUMIFS(INDIRECT($F$1&amp;$F293&amp;":"&amp;$F293),INDIRECT($F$1&amp;dbP!$D$2&amp;":"&amp;dbP!$D$2),"&gt;="&amp;AH$6,INDIRECT($F$1&amp;dbP!$D$2&amp;":"&amp;dbP!$D$2),"&lt;="&amp;AH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I293" s="1">
        <f ca="1">SUMIFS(INDIRECT($F$1&amp;$F293&amp;":"&amp;$F293),INDIRECT($F$1&amp;dbP!$D$2&amp;":"&amp;dbP!$D$2),"&gt;="&amp;AI$6,INDIRECT($F$1&amp;dbP!$D$2&amp;":"&amp;dbP!$D$2),"&lt;="&amp;AI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J293" s="1">
        <f ca="1">SUMIFS(INDIRECT($F$1&amp;$F293&amp;":"&amp;$F293),INDIRECT($F$1&amp;dbP!$D$2&amp;":"&amp;dbP!$D$2),"&gt;="&amp;AJ$6,INDIRECT($F$1&amp;dbP!$D$2&amp;":"&amp;dbP!$D$2),"&lt;="&amp;AJ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K293" s="1">
        <f ca="1">SUMIFS(INDIRECT($F$1&amp;$F293&amp;":"&amp;$F293),INDIRECT($F$1&amp;dbP!$D$2&amp;":"&amp;dbP!$D$2),"&gt;="&amp;AK$6,INDIRECT($F$1&amp;dbP!$D$2&amp;":"&amp;dbP!$D$2),"&lt;="&amp;AK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L293" s="1">
        <f ca="1">SUMIFS(INDIRECT($F$1&amp;$F293&amp;":"&amp;$F293),INDIRECT($F$1&amp;dbP!$D$2&amp;":"&amp;dbP!$D$2),"&gt;="&amp;AL$6,INDIRECT($F$1&amp;dbP!$D$2&amp;":"&amp;dbP!$D$2),"&lt;="&amp;AL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M293" s="1">
        <f ca="1">SUMIFS(INDIRECT($F$1&amp;$F293&amp;":"&amp;$F293),INDIRECT($F$1&amp;dbP!$D$2&amp;":"&amp;dbP!$D$2),"&gt;="&amp;AM$6,INDIRECT($F$1&amp;dbP!$D$2&amp;":"&amp;dbP!$D$2),"&lt;="&amp;AM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N293" s="1">
        <f ca="1">SUMIFS(INDIRECT($F$1&amp;$F293&amp;":"&amp;$F293),INDIRECT($F$1&amp;dbP!$D$2&amp;":"&amp;dbP!$D$2),"&gt;="&amp;AN$6,INDIRECT($F$1&amp;dbP!$D$2&amp;":"&amp;dbP!$D$2),"&lt;="&amp;AN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O293" s="1">
        <f ca="1">SUMIFS(INDIRECT($F$1&amp;$F293&amp;":"&amp;$F293),INDIRECT($F$1&amp;dbP!$D$2&amp;":"&amp;dbP!$D$2),"&gt;="&amp;AO$6,INDIRECT($F$1&amp;dbP!$D$2&amp;":"&amp;dbP!$D$2),"&lt;="&amp;AO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P293" s="1">
        <f ca="1">SUMIFS(INDIRECT($F$1&amp;$F293&amp;":"&amp;$F293),INDIRECT($F$1&amp;dbP!$D$2&amp;":"&amp;dbP!$D$2),"&gt;="&amp;AP$6,INDIRECT($F$1&amp;dbP!$D$2&amp;":"&amp;dbP!$D$2),"&lt;="&amp;AP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Q293" s="1">
        <f ca="1">SUMIFS(INDIRECT($F$1&amp;$F293&amp;":"&amp;$F293),INDIRECT($F$1&amp;dbP!$D$2&amp;":"&amp;dbP!$D$2),"&gt;="&amp;AQ$6,INDIRECT($F$1&amp;dbP!$D$2&amp;":"&amp;dbP!$D$2),"&lt;="&amp;AQ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R293" s="1">
        <f ca="1">SUMIFS(INDIRECT($F$1&amp;$F293&amp;":"&amp;$F293),INDIRECT($F$1&amp;dbP!$D$2&amp;":"&amp;dbP!$D$2),"&gt;="&amp;AR$6,INDIRECT($F$1&amp;dbP!$D$2&amp;":"&amp;dbP!$D$2),"&lt;="&amp;AR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S293" s="1">
        <f ca="1">SUMIFS(INDIRECT($F$1&amp;$F293&amp;":"&amp;$F293),INDIRECT($F$1&amp;dbP!$D$2&amp;":"&amp;dbP!$D$2),"&gt;="&amp;AS$6,INDIRECT($F$1&amp;dbP!$D$2&amp;":"&amp;dbP!$D$2),"&lt;="&amp;AS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T293" s="1">
        <f ca="1">SUMIFS(INDIRECT($F$1&amp;$F293&amp;":"&amp;$F293),INDIRECT($F$1&amp;dbP!$D$2&amp;":"&amp;dbP!$D$2),"&gt;="&amp;AT$6,INDIRECT($F$1&amp;dbP!$D$2&amp;":"&amp;dbP!$D$2),"&lt;="&amp;AT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U293" s="1">
        <f ca="1">SUMIFS(INDIRECT($F$1&amp;$F293&amp;":"&amp;$F293),INDIRECT($F$1&amp;dbP!$D$2&amp;":"&amp;dbP!$D$2),"&gt;="&amp;AU$6,INDIRECT($F$1&amp;dbP!$D$2&amp;":"&amp;dbP!$D$2),"&lt;="&amp;AU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V293" s="1">
        <f ca="1">SUMIFS(INDIRECT($F$1&amp;$F293&amp;":"&amp;$F293),INDIRECT($F$1&amp;dbP!$D$2&amp;":"&amp;dbP!$D$2),"&gt;="&amp;AV$6,INDIRECT($F$1&amp;dbP!$D$2&amp;":"&amp;dbP!$D$2),"&lt;="&amp;AV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W293" s="1">
        <f ca="1">SUMIFS(INDIRECT($F$1&amp;$F293&amp;":"&amp;$F293),INDIRECT($F$1&amp;dbP!$D$2&amp;":"&amp;dbP!$D$2),"&gt;="&amp;AW$6,INDIRECT($F$1&amp;dbP!$D$2&amp;":"&amp;dbP!$D$2),"&lt;="&amp;AW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X293" s="1">
        <f ca="1">SUMIFS(INDIRECT($F$1&amp;$F293&amp;":"&amp;$F293),INDIRECT($F$1&amp;dbP!$D$2&amp;":"&amp;dbP!$D$2),"&gt;="&amp;AX$6,INDIRECT($F$1&amp;dbP!$D$2&amp;":"&amp;dbP!$D$2),"&lt;="&amp;AX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Y293" s="1">
        <f ca="1">SUMIFS(INDIRECT($F$1&amp;$F293&amp;":"&amp;$F293),INDIRECT($F$1&amp;dbP!$D$2&amp;":"&amp;dbP!$D$2),"&gt;="&amp;AY$6,INDIRECT($F$1&amp;dbP!$D$2&amp;":"&amp;dbP!$D$2),"&lt;="&amp;AY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Z293" s="1">
        <f ca="1">SUMIFS(INDIRECT($F$1&amp;$F293&amp;":"&amp;$F293),INDIRECT($F$1&amp;dbP!$D$2&amp;":"&amp;dbP!$D$2),"&gt;="&amp;AZ$6,INDIRECT($F$1&amp;dbP!$D$2&amp;":"&amp;dbP!$D$2),"&lt;="&amp;AZ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BA293" s="1">
        <f ca="1">SUMIFS(INDIRECT($F$1&amp;$F293&amp;":"&amp;$F293),INDIRECT($F$1&amp;dbP!$D$2&amp;":"&amp;dbP!$D$2),"&gt;="&amp;BA$6,INDIRECT($F$1&amp;dbP!$D$2&amp;":"&amp;dbP!$D$2),"&lt;="&amp;BA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BB293" s="1">
        <f ca="1">SUMIFS(INDIRECT($F$1&amp;$F293&amp;":"&amp;$F293),INDIRECT($F$1&amp;dbP!$D$2&amp;":"&amp;dbP!$D$2),"&gt;="&amp;BB$6,INDIRECT($F$1&amp;dbP!$D$2&amp;":"&amp;dbP!$D$2),"&lt;="&amp;BB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BC293" s="1">
        <f ca="1">SUMIFS(INDIRECT($F$1&amp;$F293&amp;":"&amp;$F293),INDIRECT($F$1&amp;dbP!$D$2&amp;":"&amp;dbP!$D$2),"&gt;="&amp;BC$6,INDIRECT($F$1&amp;dbP!$D$2&amp;":"&amp;dbP!$D$2),"&lt;="&amp;BC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BD293" s="1">
        <f ca="1">SUMIFS(INDIRECT($F$1&amp;$F293&amp;":"&amp;$F293),INDIRECT($F$1&amp;dbP!$D$2&amp;":"&amp;dbP!$D$2),"&gt;="&amp;BD$6,INDIRECT($F$1&amp;dbP!$D$2&amp;":"&amp;dbP!$D$2),"&lt;="&amp;BD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BE293" s="1">
        <f ca="1">SUMIFS(INDIRECT($F$1&amp;$F293&amp;":"&amp;$F293),INDIRECT($F$1&amp;dbP!$D$2&amp;":"&amp;dbP!$D$2),"&gt;="&amp;BE$6,INDIRECT($F$1&amp;dbP!$D$2&amp;":"&amp;dbP!$D$2),"&lt;="&amp;BE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</row>
    <row r="294" spans="2:57" x14ac:dyDescent="0.3">
      <c r="B294" s="1">
        <f>MAX(B$268:B293)+1</f>
        <v>34</v>
      </c>
      <c r="D294" s="1" t="str">
        <f ca="1">INDIRECT($B$1&amp;Items!AB$2&amp;$B294)</f>
        <v>PL(-)</v>
      </c>
      <c r="F294" s="1" t="str">
        <f ca="1">INDIRECT($B$1&amp;Items!X$2&amp;$B294)</f>
        <v>AA</v>
      </c>
      <c r="H294" s="13" t="str">
        <f ca="1">INDIRECT($B$1&amp;Items!U$2&amp;$B294)</f>
        <v>Себестоимость продаж</v>
      </c>
      <c r="I294" s="13" t="str">
        <f ca="1">IF(INDIRECT($B$1&amp;Items!V$2&amp;$B294)="",H294,INDIRECT($B$1&amp;Items!V$2&amp;$B294))</f>
        <v>Затраты этапа-2 бизнес-процесса</v>
      </c>
      <c r="J294" s="1" t="str">
        <f ca="1">IF(INDIRECT($B$1&amp;Items!W$2&amp;$B294)="",IF(H294&lt;&gt;I294,"  "&amp;I294,I294),"    "&amp;INDIRECT($B$1&amp;Items!W$2&amp;$B294))</f>
        <v xml:space="preserve">    Производственные затраты-4</v>
      </c>
      <c r="S294" s="1">
        <f ca="1">SUM($U294:INDIRECT(ADDRESS(ROW(),SUMIFS($1:$1,$5:$5,MAX($5:$5)))))</f>
        <v>0</v>
      </c>
      <c r="V294" s="1">
        <f ca="1">SUMIFS(INDIRECT($F$1&amp;$F294&amp;":"&amp;$F294),INDIRECT($F$1&amp;dbP!$D$2&amp;":"&amp;dbP!$D$2),"&gt;="&amp;V$6,INDIRECT($F$1&amp;dbP!$D$2&amp;":"&amp;dbP!$D$2),"&lt;="&amp;V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W294" s="1">
        <f ca="1">SUMIFS(INDIRECT($F$1&amp;$F294&amp;":"&amp;$F294),INDIRECT($F$1&amp;dbP!$D$2&amp;":"&amp;dbP!$D$2),"&gt;="&amp;W$6,INDIRECT($F$1&amp;dbP!$D$2&amp;":"&amp;dbP!$D$2),"&lt;="&amp;W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X294" s="1">
        <f ca="1">SUMIFS(INDIRECT($F$1&amp;$F294&amp;":"&amp;$F294),INDIRECT($F$1&amp;dbP!$D$2&amp;":"&amp;dbP!$D$2),"&gt;="&amp;X$6,INDIRECT($F$1&amp;dbP!$D$2&amp;":"&amp;dbP!$D$2),"&lt;="&amp;X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Y294" s="1">
        <f ca="1">SUMIFS(INDIRECT($F$1&amp;$F294&amp;":"&amp;$F294),INDIRECT($F$1&amp;dbP!$D$2&amp;":"&amp;dbP!$D$2),"&gt;="&amp;Y$6,INDIRECT($F$1&amp;dbP!$D$2&amp;":"&amp;dbP!$D$2),"&lt;="&amp;Y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Z294" s="1">
        <f ca="1">SUMIFS(INDIRECT($F$1&amp;$F294&amp;":"&amp;$F294),INDIRECT($F$1&amp;dbP!$D$2&amp;":"&amp;dbP!$D$2),"&gt;="&amp;Z$6,INDIRECT($F$1&amp;dbP!$D$2&amp;":"&amp;dbP!$D$2),"&lt;="&amp;Z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A294" s="1">
        <f ca="1">SUMIFS(INDIRECT($F$1&amp;$F294&amp;":"&amp;$F294),INDIRECT($F$1&amp;dbP!$D$2&amp;":"&amp;dbP!$D$2),"&gt;="&amp;AA$6,INDIRECT($F$1&amp;dbP!$D$2&amp;":"&amp;dbP!$D$2),"&lt;="&amp;AA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B294" s="1">
        <f ca="1">SUMIFS(INDIRECT($F$1&amp;$F294&amp;":"&amp;$F294),INDIRECT($F$1&amp;dbP!$D$2&amp;":"&amp;dbP!$D$2),"&gt;="&amp;AB$6,INDIRECT($F$1&amp;dbP!$D$2&amp;":"&amp;dbP!$D$2),"&lt;="&amp;AB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C294" s="1">
        <f ca="1">SUMIFS(INDIRECT($F$1&amp;$F294&amp;":"&amp;$F294),INDIRECT($F$1&amp;dbP!$D$2&amp;":"&amp;dbP!$D$2),"&gt;="&amp;AC$6,INDIRECT($F$1&amp;dbP!$D$2&amp;":"&amp;dbP!$D$2),"&lt;="&amp;AC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D294" s="1">
        <f ca="1">SUMIFS(INDIRECT($F$1&amp;$F294&amp;":"&amp;$F294),INDIRECT($F$1&amp;dbP!$D$2&amp;":"&amp;dbP!$D$2),"&gt;="&amp;AD$6,INDIRECT($F$1&amp;dbP!$D$2&amp;":"&amp;dbP!$D$2),"&lt;="&amp;AD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E294" s="1">
        <f ca="1">SUMIFS(INDIRECT($F$1&amp;$F294&amp;":"&amp;$F294),INDIRECT($F$1&amp;dbP!$D$2&amp;":"&amp;dbP!$D$2),"&gt;="&amp;AE$6,INDIRECT($F$1&amp;dbP!$D$2&amp;":"&amp;dbP!$D$2),"&lt;="&amp;AE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F294" s="1">
        <f ca="1">SUMIFS(INDIRECT($F$1&amp;$F294&amp;":"&amp;$F294),INDIRECT($F$1&amp;dbP!$D$2&amp;":"&amp;dbP!$D$2),"&gt;="&amp;AF$6,INDIRECT($F$1&amp;dbP!$D$2&amp;":"&amp;dbP!$D$2),"&lt;="&amp;AF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G294" s="1">
        <f ca="1">SUMIFS(INDIRECT($F$1&amp;$F294&amp;":"&amp;$F294),INDIRECT($F$1&amp;dbP!$D$2&amp;":"&amp;dbP!$D$2),"&gt;="&amp;AG$6,INDIRECT($F$1&amp;dbP!$D$2&amp;":"&amp;dbP!$D$2),"&lt;="&amp;AG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H294" s="1">
        <f ca="1">SUMIFS(INDIRECT($F$1&amp;$F294&amp;":"&amp;$F294),INDIRECT($F$1&amp;dbP!$D$2&amp;":"&amp;dbP!$D$2),"&gt;="&amp;AH$6,INDIRECT($F$1&amp;dbP!$D$2&amp;":"&amp;dbP!$D$2),"&lt;="&amp;AH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I294" s="1">
        <f ca="1">SUMIFS(INDIRECT($F$1&amp;$F294&amp;":"&amp;$F294),INDIRECT($F$1&amp;dbP!$D$2&amp;":"&amp;dbP!$D$2),"&gt;="&amp;AI$6,INDIRECT($F$1&amp;dbP!$D$2&amp;":"&amp;dbP!$D$2),"&lt;="&amp;AI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J294" s="1">
        <f ca="1">SUMIFS(INDIRECT($F$1&amp;$F294&amp;":"&amp;$F294),INDIRECT($F$1&amp;dbP!$D$2&amp;":"&amp;dbP!$D$2),"&gt;="&amp;AJ$6,INDIRECT($F$1&amp;dbP!$D$2&amp;":"&amp;dbP!$D$2),"&lt;="&amp;AJ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K294" s="1">
        <f ca="1">SUMIFS(INDIRECT($F$1&amp;$F294&amp;":"&amp;$F294),INDIRECT($F$1&amp;dbP!$D$2&amp;":"&amp;dbP!$D$2),"&gt;="&amp;AK$6,INDIRECT($F$1&amp;dbP!$D$2&amp;":"&amp;dbP!$D$2),"&lt;="&amp;AK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L294" s="1">
        <f ca="1">SUMIFS(INDIRECT($F$1&amp;$F294&amp;":"&amp;$F294),INDIRECT($F$1&amp;dbP!$D$2&amp;":"&amp;dbP!$D$2),"&gt;="&amp;AL$6,INDIRECT($F$1&amp;dbP!$D$2&amp;":"&amp;dbP!$D$2),"&lt;="&amp;AL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M294" s="1">
        <f ca="1">SUMIFS(INDIRECT($F$1&amp;$F294&amp;":"&amp;$F294),INDIRECT($F$1&amp;dbP!$D$2&amp;":"&amp;dbP!$D$2),"&gt;="&amp;AM$6,INDIRECT($F$1&amp;dbP!$D$2&amp;":"&amp;dbP!$D$2),"&lt;="&amp;AM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N294" s="1">
        <f ca="1">SUMIFS(INDIRECT($F$1&amp;$F294&amp;":"&amp;$F294),INDIRECT($F$1&amp;dbP!$D$2&amp;":"&amp;dbP!$D$2),"&gt;="&amp;AN$6,INDIRECT($F$1&amp;dbP!$D$2&amp;":"&amp;dbP!$D$2),"&lt;="&amp;AN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O294" s="1">
        <f ca="1">SUMIFS(INDIRECT($F$1&amp;$F294&amp;":"&amp;$F294),INDIRECT($F$1&amp;dbP!$D$2&amp;":"&amp;dbP!$D$2),"&gt;="&amp;AO$6,INDIRECT($F$1&amp;dbP!$D$2&amp;":"&amp;dbP!$D$2),"&lt;="&amp;AO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P294" s="1">
        <f ca="1">SUMIFS(INDIRECT($F$1&amp;$F294&amp;":"&amp;$F294),INDIRECT($F$1&amp;dbP!$D$2&amp;":"&amp;dbP!$D$2),"&gt;="&amp;AP$6,INDIRECT($F$1&amp;dbP!$D$2&amp;":"&amp;dbP!$D$2),"&lt;="&amp;AP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Q294" s="1">
        <f ca="1">SUMIFS(INDIRECT($F$1&amp;$F294&amp;":"&amp;$F294),INDIRECT($F$1&amp;dbP!$D$2&amp;":"&amp;dbP!$D$2),"&gt;="&amp;AQ$6,INDIRECT($F$1&amp;dbP!$D$2&amp;":"&amp;dbP!$D$2),"&lt;="&amp;AQ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R294" s="1">
        <f ca="1">SUMIFS(INDIRECT($F$1&amp;$F294&amp;":"&amp;$F294),INDIRECT($F$1&amp;dbP!$D$2&amp;":"&amp;dbP!$D$2),"&gt;="&amp;AR$6,INDIRECT($F$1&amp;dbP!$D$2&amp;":"&amp;dbP!$D$2),"&lt;="&amp;AR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S294" s="1">
        <f ca="1">SUMIFS(INDIRECT($F$1&amp;$F294&amp;":"&amp;$F294),INDIRECT($F$1&amp;dbP!$D$2&amp;":"&amp;dbP!$D$2),"&gt;="&amp;AS$6,INDIRECT($F$1&amp;dbP!$D$2&amp;":"&amp;dbP!$D$2),"&lt;="&amp;AS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T294" s="1">
        <f ca="1">SUMIFS(INDIRECT($F$1&amp;$F294&amp;":"&amp;$F294),INDIRECT($F$1&amp;dbP!$D$2&amp;":"&amp;dbP!$D$2),"&gt;="&amp;AT$6,INDIRECT($F$1&amp;dbP!$D$2&amp;":"&amp;dbP!$D$2),"&lt;="&amp;AT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U294" s="1">
        <f ca="1">SUMIFS(INDIRECT($F$1&amp;$F294&amp;":"&amp;$F294),INDIRECT($F$1&amp;dbP!$D$2&amp;":"&amp;dbP!$D$2),"&gt;="&amp;AU$6,INDIRECT($F$1&amp;dbP!$D$2&amp;":"&amp;dbP!$D$2),"&lt;="&amp;AU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V294" s="1">
        <f ca="1">SUMIFS(INDIRECT($F$1&amp;$F294&amp;":"&amp;$F294),INDIRECT($F$1&amp;dbP!$D$2&amp;":"&amp;dbP!$D$2),"&gt;="&amp;AV$6,INDIRECT($F$1&amp;dbP!$D$2&amp;":"&amp;dbP!$D$2),"&lt;="&amp;AV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W294" s="1">
        <f ca="1">SUMIFS(INDIRECT($F$1&amp;$F294&amp;":"&amp;$F294),INDIRECT($F$1&amp;dbP!$D$2&amp;":"&amp;dbP!$D$2),"&gt;="&amp;AW$6,INDIRECT($F$1&amp;dbP!$D$2&amp;":"&amp;dbP!$D$2),"&lt;="&amp;AW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X294" s="1">
        <f ca="1">SUMIFS(INDIRECT($F$1&amp;$F294&amp;":"&amp;$F294),INDIRECT($F$1&amp;dbP!$D$2&amp;":"&amp;dbP!$D$2),"&gt;="&amp;AX$6,INDIRECT($F$1&amp;dbP!$D$2&amp;":"&amp;dbP!$D$2),"&lt;="&amp;AX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Y294" s="1">
        <f ca="1">SUMIFS(INDIRECT($F$1&amp;$F294&amp;":"&amp;$F294),INDIRECT($F$1&amp;dbP!$D$2&amp;":"&amp;dbP!$D$2),"&gt;="&amp;AY$6,INDIRECT($F$1&amp;dbP!$D$2&amp;":"&amp;dbP!$D$2),"&lt;="&amp;AY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Z294" s="1">
        <f ca="1">SUMIFS(INDIRECT($F$1&amp;$F294&amp;":"&amp;$F294),INDIRECT($F$1&amp;dbP!$D$2&amp;":"&amp;dbP!$D$2),"&gt;="&amp;AZ$6,INDIRECT($F$1&amp;dbP!$D$2&amp;":"&amp;dbP!$D$2),"&lt;="&amp;AZ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BA294" s="1">
        <f ca="1">SUMIFS(INDIRECT($F$1&amp;$F294&amp;":"&amp;$F294),INDIRECT($F$1&amp;dbP!$D$2&amp;":"&amp;dbP!$D$2),"&gt;="&amp;BA$6,INDIRECT($F$1&amp;dbP!$D$2&amp;":"&amp;dbP!$D$2),"&lt;="&amp;BA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BB294" s="1">
        <f ca="1">SUMIFS(INDIRECT($F$1&amp;$F294&amp;":"&amp;$F294),INDIRECT($F$1&amp;dbP!$D$2&amp;":"&amp;dbP!$D$2),"&gt;="&amp;BB$6,INDIRECT($F$1&amp;dbP!$D$2&amp;":"&amp;dbP!$D$2),"&lt;="&amp;BB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BC294" s="1">
        <f ca="1">SUMIFS(INDIRECT($F$1&amp;$F294&amp;":"&amp;$F294),INDIRECT($F$1&amp;dbP!$D$2&amp;":"&amp;dbP!$D$2),"&gt;="&amp;BC$6,INDIRECT($F$1&amp;dbP!$D$2&amp;":"&amp;dbP!$D$2),"&lt;="&amp;BC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BD294" s="1">
        <f ca="1">SUMIFS(INDIRECT($F$1&amp;$F294&amp;":"&amp;$F294),INDIRECT($F$1&amp;dbP!$D$2&amp;":"&amp;dbP!$D$2),"&gt;="&amp;BD$6,INDIRECT($F$1&amp;dbP!$D$2&amp;":"&amp;dbP!$D$2),"&lt;="&amp;BD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BE294" s="1">
        <f ca="1">SUMIFS(INDIRECT($F$1&amp;$F294&amp;":"&amp;$F294),INDIRECT($F$1&amp;dbP!$D$2&amp;":"&amp;dbP!$D$2),"&gt;="&amp;BE$6,INDIRECT($F$1&amp;dbP!$D$2&amp;":"&amp;dbP!$D$2),"&lt;="&amp;BE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</row>
    <row r="295" spans="2:57" x14ac:dyDescent="0.3">
      <c r="B295" s="1">
        <f>MAX(B$268:B294)+1</f>
        <v>35</v>
      </c>
      <c r="D295" s="1" t="str">
        <f ca="1">INDIRECT($B$1&amp;Items!AB$2&amp;$B295)</f>
        <v>PL(-)</v>
      </c>
      <c r="F295" s="1" t="str">
        <f ca="1">INDIRECT($B$1&amp;Items!X$2&amp;$B295)</f>
        <v>AA</v>
      </c>
      <c r="H295" s="13" t="str">
        <f ca="1">INDIRECT($B$1&amp;Items!U$2&amp;$B295)</f>
        <v>Себестоимость продаж</v>
      </c>
      <c r="I295" s="13" t="str">
        <f ca="1">IF(INDIRECT($B$1&amp;Items!V$2&amp;$B295)="",H295,INDIRECT($B$1&amp;Items!V$2&amp;$B295))</f>
        <v>Затраты этапа-2 бизнес-процесса</v>
      </c>
      <c r="J295" s="1" t="str">
        <f ca="1">IF(INDIRECT($B$1&amp;Items!W$2&amp;$B295)="",IF(H295&lt;&gt;I295,"  "&amp;I295,I295),"    "&amp;INDIRECT($B$1&amp;Items!W$2&amp;$B295))</f>
        <v xml:space="preserve">    Производственные затраты-5</v>
      </c>
      <c r="S295" s="1">
        <f ca="1">SUM($U295:INDIRECT(ADDRESS(ROW(),SUMIFS($1:$1,$5:$5,MAX($5:$5)))))</f>
        <v>208980</v>
      </c>
      <c r="V295" s="1">
        <f ca="1">SUMIFS(INDIRECT($F$1&amp;$F295&amp;":"&amp;$F295),INDIRECT($F$1&amp;dbP!$D$2&amp;":"&amp;dbP!$D$2),"&gt;="&amp;V$6,INDIRECT($F$1&amp;dbP!$D$2&amp;":"&amp;dbP!$D$2),"&lt;="&amp;V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W295" s="1">
        <f ca="1">SUMIFS(INDIRECT($F$1&amp;$F295&amp;":"&amp;$F295),INDIRECT($F$1&amp;dbP!$D$2&amp;":"&amp;dbP!$D$2),"&gt;="&amp;W$6,INDIRECT($F$1&amp;dbP!$D$2&amp;":"&amp;dbP!$D$2),"&lt;="&amp;W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X295" s="1">
        <f ca="1">SUMIFS(INDIRECT($F$1&amp;$F295&amp;":"&amp;$F295),INDIRECT($F$1&amp;dbP!$D$2&amp;":"&amp;dbP!$D$2),"&gt;="&amp;X$6,INDIRECT($F$1&amp;dbP!$D$2&amp;":"&amp;dbP!$D$2),"&lt;="&amp;X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Y295" s="1">
        <f ca="1">SUMIFS(INDIRECT($F$1&amp;$F295&amp;":"&amp;$F295),INDIRECT($F$1&amp;dbP!$D$2&amp;":"&amp;dbP!$D$2),"&gt;="&amp;Y$6,INDIRECT($F$1&amp;dbP!$D$2&amp;":"&amp;dbP!$D$2),"&lt;="&amp;Y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Z295" s="1">
        <f ca="1">SUMIFS(INDIRECT($F$1&amp;$F295&amp;":"&amp;$F295),INDIRECT($F$1&amp;dbP!$D$2&amp;":"&amp;dbP!$D$2),"&gt;="&amp;Z$6,INDIRECT($F$1&amp;dbP!$D$2&amp;":"&amp;dbP!$D$2),"&lt;="&amp;Z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208980</v>
      </c>
      <c r="AA295" s="1">
        <f ca="1">SUMIFS(INDIRECT($F$1&amp;$F295&amp;":"&amp;$F295),INDIRECT($F$1&amp;dbP!$D$2&amp;":"&amp;dbP!$D$2),"&gt;="&amp;AA$6,INDIRECT($F$1&amp;dbP!$D$2&amp;":"&amp;dbP!$D$2),"&lt;="&amp;AA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B295" s="1">
        <f ca="1">SUMIFS(INDIRECT($F$1&amp;$F295&amp;":"&amp;$F295),INDIRECT($F$1&amp;dbP!$D$2&amp;":"&amp;dbP!$D$2),"&gt;="&amp;AB$6,INDIRECT($F$1&amp;dbP!$D$2&amp;":"&amp;dbP!$D$2),"&lt;="&amp;AB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C295" s="1">
        <f ca="1">SUMIFS(INDIRECT($F$1&amp;$F295&amp;":"&amp;$F295),INDIRECT($F$1&amp;dbP!$D$2&amp;":"&amp;dbP!$D$2),"&gt;="&amp;AC$6,INDIRECT($F$1&amp;dbP!$D$2&amp;":"&amp;dbP!$D$2),"&lt;="&amp;AC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D295" s="1">
        <f ca="1">SUMIFS(INDIRECT($F$1&amp;$F295&amp;":"&amp;$F295),INDIRECT($F$1&amp;dbP!$D$2&amp;":"&amp;dbP!$D$2),"&gt;="&amp;AD$6,INDIRECT($F$1&amp;dbP!$D$2&amp;":"&amp;dbP!$D$2),"&lt;="&amp;AD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E295" s="1">
        <f ca="1">SUMIFS(INDIRECT($F$1&amp;$F295&amp;":"&amp;$F295),INDIRECT($F$1&amp;dbP!$D$2&amp;":"&amp;dbP!$D$2),"&gt;="&amp;AE$6,INDIRECT($F$1&amp;dbP!$D$2&amp;":"&amp;dbP!$D$2),"&lt;="&amp;AE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F295" s="1">
        <f ca="1">SUMIFS(INDIRECT($F$1&amp;$F295&amp;":"&amp;$F295),INDIRECT($F$1&amp;dbP!$D$2&amp;":"&amp;dbP!$D$2),"&gt;="&amp;AF$6,INDIRECT($F$1&amp;dbP!$D$2&amp;":"&amp;dbP!$D$2),"&lt;="&amp;AF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G295" s="1">
        <f ca="1">SUMIFS(INDIRECT($F$1&amp;$F295&amp;":"&amp;$F295),INDIRECT($F$1&amp;dbP!$D$2&amp;":"&amp;dbP!$D$2),"&gt;="&amp;AG$6,INDIRECT($F$1&amp;dbP!$D$2&amp;":"&amp;dbP!$D$2),"&lt;="&amp;AG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H295" s="1">
        <f ca="1">SUMIFS(INDIRECT($F$1&amp;$F295&amp;":"&amp;$F295),INDIRECT($F$1&amp;dbP!$D$2&amp;":"&amp;dbP!$D$2),"&gt;="&amp;AH$6,INDIRECT($F$1&amp;dbP!$D$2&amp;":"&amp;dbP!$D$2),"&lt;="&amp;AH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I295" s="1">
        <f ca="1">SUMIFS(INDIRECT($F$1&amp;$F295&amp;":"&amp;$F295),INDIRECT($F$1&amp;dbP!$D$2&amp;":"&amp;dbP!$D$2),"&gt;="&amp;AI$6,INDIRECT($F$1&amp;dbP!$D$2&amp;":"&amp;dbP!$D$2),"&lt;="&amp;AI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J295" s="1">
        <f ca="1">SUMIFS(INDIRECT($F$1&amp;$F295&amp;":"&amp;$F295),INDIRECT($F$1&amp;dbP!$D$2&amp;":"&amp;dbP!$D$2),"&gt;="&amp;AJ$6,INDIRECT($F$1&amp;dbP!$D$2&amp;":"&amp;dbP!$D$2),"&lt;="&amp;AJ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K295" s="1">
        <f ca="1">SUMIFS(INDIRECT($F$1&amp;$F295&amp;":"&amp;$F295),INDIRECT($F$1&amp;dbP!$D$2&amp;":"&amp;dbP!$D$2),"&gt;="&amp;AK$6,INDIRECT($F$1&amp;dbP!$D$2&amp;":"&amp;dbP!$D$2),"&lt;="&amp;AK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L295" s="1">
        <f ca="1">SUMIFS(INDIRECT($F$1&amp;$F295&amp;":"&amp;$F295),INDIRECT($F$1&amp;dbP!$D$2&amp;":"&amp;dbP!$D$2),"&gt;="&amp;AL$6,INDIRECT($F$1&amp;dbP!$D$2&amp;":"&amp;dbP!$D$2),"&lt;="&amp;AL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M295" s="1">
        <f ca="1">SUMIFS(INDIRECT($F$1&amp;$F295&amp;":"&amp;$F295),INDIRECT($F$1&amp;dbP!$D$2&amp;":"&amp;dbP!$D$2),"&gt;="&amp;AM$6,INDIRECT($F$1&amp;dbP!$D$2&amp;":"&amp;dbP!$D$2),"&lt;="&amp;AM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N295" s="1">
        <f ca="1">SUMIFS(INDIRECT($F$1&amp;$F295&amp;":"&amp;$F295),INDIRECT($F$1&amp;dbP!$D$2&amp;":"&amp;dbP!$D$2),"&gt;="&amp;AN$6,INDIRECT($F$1&amp;dbP!$D$2&amp;":"&amp;dbP!$D$2),"&lt;="&amp;AN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O295" s="1">
        <f ca="1">SUMIFS(INDIRECT($F$1&amp;$F295&amp;":"&amp;$F295),INDIRECT($F$1&amp;dbP!$D$2&amp;":"&amp;dbP!$D$2),"&gt;="&amp;AO$6,INDIRECT($F$1&amp;dbP!$D$2&amp;":"&amp;dbP!$D$2),"&lt;="&amp;AO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P295" s="1">
        <f ca="1">SUMIFS(INDIRECT($F$1&amp;$F295&amp;":"&amp;$F295),INDIRECT($F$1&amp;dbP!$D$2&amp;":"&amp;dbP!$D$2),"&gt;="&amp;AP$6,INDIRECT($F$1&amp;dbP!$D$2&amp;":"&amp;dbP!$D$2),"&lt;="&amp;AP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Q295" s="1">
        <f ca="1">SUMIFS(INDIRECT($F$1&amp;$F295&amp;":"&amp;$F295),INDIRECT($F$1&amp;dbP!$D$2&amp;":"&amp;dbP!$D$2),"&gt;="&amp;AQ$6,INDIRECT($F$1&amp;dbP!$D$2&amp;":"&amp;dbP!$D$2),"&lt;="&amp;AQ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R295" s="1">
        <f ca="1">SUMIFS(INDIRECT($F$1&amp;$F295&amp;":"&amp;$F295),INDIRECT($F$1&amp;dbP!$D$2&amp;":"&amp;dbP!$D$2),"&gt;="&amp;AR$6,INDIRECT($F$1&amp;dbP!$D$2&amp;":"&amp;dbP!$D$2),"&lt;="&amp;AR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S295" s="1">
        <f ca="1">SUMIFS(INDIRECT($F$1&amp;$F295&amp;":"&amp;$F295),INDIRECT($F$1&amp;dbP!$D$2&amp;":"&amp;dbP!$D$2),"&gt;="&amp;AS$6,INDIRECT($F$1&amp;dbP!$D$2&amp;":"&amp;dbP!$D$2),"&lt;="&amp;AS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T295" s="1">
        <f ca="1">SUMIFS(INDIRECT($F$1&amp;$F295&amp;":"&amp;$F295),INDIRECT($F$1&amp;dbP!$D$2&amp;":"&amp;dbP!$D$2),"&gt;="&amp;AT$6,INDIRECT($F$1&amp;dbP!$D$2&amp;":"&amp;dbP!$D$2),"&lt;="&amp;AT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U295" s="1">
        <f ca="1">SUMIFS(INDIRECT($F$1&amp;$F295&amp;":"&amp;$F295),INDIRECT($F$1&amp;dbP!$D$2&amp;":"&amp;dbP!$D$2),"&gt;="&amp;AU$6,INDIRECT($F$1&amp;dbP!$D$2&amp;":"&amp;dbP!$D$2),"&lt;="&amp;AU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V295" s="1">
        <f ca="1">SUMIFS(INDIRECT($F$1&amp;$F295&amp;":"&amp;$F295),INDIRECT($F$1&amp;dbP!$D$2&amp;":"&amp;dbP!$D$2),"&gt;="&amp;AV$6,INDIRECT($F$1&amp;dbP!$D$2&amp;":"&amp;dbP!$D$2),"&lt;="&amp;AV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W295" s="1">
        <f ca="1">SUMIFS(INDIRECT($F$1&amp;$F295&amp;":"&amp;$F295),INDIRECT($F$1&amp;dbP!$D$2&amp;":"&amp;dbP!$D$2),"&gt;="&amp;AW$6,INDIRECT($F$1&amp;dbP!$D$2&amp;":"&amp;dbP!$D$2),"&lt;="&amp;AW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X295" s="1">
        <f ca="1">SUMIFS(INDIRECT($F$1&amp;$F295&amp;":"&amp;$F295),INDIRECT($F$1&amp;dbP!$D$2&amp;":"&amp;dbP!$D$2),"&gt;="&amp;AX$6,INDIRECT($F$1&amp;dbP!$D$2&amp;":"&amp;dbP!$D$2),"&lt;="&amp;AX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Y295" s="1">
        <f ca="1">SUMIFS(INDIRECT($F$1&amp;$F295&amp;":"&amp;$F295),INDIRECT($F$1&amp;dbP!$D$2&amp;":"&amp;dbP!$D$2),"&gt;="&amp;AY$6,INDIRECT($F$1&amp;dbP!$D$2&amp;":"&amp;dbP!$D$2),"&lt;="&amp;AY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Z295" s="1">
        <f ca="1">SUMIFS(INDIRECT($F$1&amp;$F295&amp;":"&amp;$F295),INDIRECT($F$1&amp;dbP!$D$2&amp;":"&amp;dbP!$D$2),"&gt;="&amp;AZ$6,INDIRECT($F$1&amp;dbP!$D$2&amp;":"&amp;dbP!$D$2),"&lt;="&amp;AZ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BA295" s="1">
        <f ca="1">SUMIFS(INDIRECT($F$1&amp;$F295&amp;":"&amp;$F295),INDIRECT($F$1&amp;dbP!$D$2&amp;":"&amp;dbP!$D$2),"&gt;="&amp;BA$6,INDIRECT($F$1&amp;dbP!$D$2&amp;":"&amp;dbP!$D$2),"&lt;="&amp;BA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BB295" s="1">
        <f ca="1">SUMIFS(INDIRECT($F$1&amp;$F295&amp;":"&amp;$F295),INDIRECT($F$1&amp;dbP!$D$2&amp;":"&amp;dbP!$D$2),"&gt;="&amp;BB$6,INDIRECT($F$1&amp;dbP!$D$2&amp;":"&amp;dbP!$D$2),"&lt;="&amp;BB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BC295" s="1">
        <f ca="1">SUMIFS(INDIRECT($F$1&amp;$F295&amp;":"&amp;$F295),INDIRECT($F$1&amp;dbP!$D$2&amp;":"&amp;dbP!$D$2),"&gt;="&amp;BC$6,INDIRECT($F$1&amp;dbP!$D$2&amp;":"&amp;dbP!$D$2),"&lt;="&amp;BC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BD295" s="1">
        <f ca="1">SUMIFS(INDIRECT($F$1&amp;$F295&amp;":"&amp;$F295),INDIRECT($F$1&amp;dbP!$D$2&amp;":"&amp;dbP!$D$2),"&gt;="&amp;BD$6,INDIRECT($F$1&amp;dbP!$D$2&amp;":"&amp;dbP!$D$2),"&lt;="&amp;BD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BE295" s="1">
        <f ca="1">SUMIFS(INDIRECT($F$1&amp;$F295&amp;":"&amp;$F295),INDIRECT($F$1&amp;dbP!$D$2&amp;":"&amp;dbP!$D$2),"&gt;="&amp;BE$6,INDIRECT($F$1&amp;dbP!$D$2&amp;":"&amp;dbP!$D$2),"&lt;="&amp;BE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</row>
    <row r="296" spans="2:57" x14ac:dyDescent="0.3">
      <c r="B296" s="1">
        <f>MAX(B$268:B295)+1</f>
        <v>36</v>
      </c>
      <c r="D296" s="1" t="str">
        <f ca="1">INDIRECT($B$1&amp;Items!AB$2&amp;$B296)</f>
        <v>PL(-)</v>
      </c>
      <c r="F296" s="1" t="str">
        <f ca="1">INDIRECT($B$1&amp;Items!X$2&amp;$B296)</f>
        <v>AA</v>
      </c>
      <c r="H296" s="13" t="str">
        <f ca="1">INDIRECT($B$1&amp;Items!U$2&amp;$B296)</f>
        <v>Себестоимость продаж</v>
      </c>
      <c r="I296" s="13" t="str">
        <f ca="1">IF(INDIRECT($B$1&amp;Items!V$2&amp;$B296)="",H296,INDIRECT($B$1&amp;Items!V$2&amp;$B296))</f>
        <v>Затраты этапа-2 бизнес-процесса</v>
      </c>
      <c r="J296" s="1" t="str">
        <f ca="1">IF(INDIRECT($B$1&amp;Items!W$2&amp;$B296)="",IF(H296&lt;&gt;I296,"  "&amp;I296,I296),"    "&amp;INDIRECT($B$1&amp;Items!W$2&amp;$B296))</f>
        <v xml:space="preserve">    Производственные затраты-6</v>
      </c>
      <c r="S296" s="1">
        <f ca="1">SUM($U296:INDIRECT(ADDRESS(ROW(),SUMIFS($1:$1,$5:$5,MAX($5:$5)))))</f>
        <v>456640.65</v>
      </c>
      <c r="V296" s="1">
        <f ca="1">SUMIFS(INDIRECT($F$1&amp;$F296&amp;":"&amp;$F296),INDIRECT($F$1&amp;dbP!$D$2&amp;":"&amp;dbP!$D$2),"&gt;="&amp;V$6,INDIRECT($F$1&amp;dbP!$D$2&amp;":"&amp;dbP!$D$2),"&lt;="&amp;V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W296" s="1">
        <f ca="1">SUMIFS(INDIRECT($F$1&amp;$F296&amp;":"&amp;$F296),INDIRECT($F$1&amp;dbP!$D$2&amp;":"&amp;dbP!$D$2),"&gt;="&amp;W$6,INDIRECT($F$1&amp;dbP!$D$2&amp;":"&amp;dbP!$D$2),"&lt;="&amp;W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X296" s="1">
        <f ca="1">SUMIFS(INDIRECT($F$1&amp;$F296&amp;":"&amp;$F296),INDIRECT($F$1&amp;dbP!$D$2&amp;":"&amp;dbP!$D$2),"&gt;="&amp;X$6,INDIRECT($F$1&amp;dbP!$D$2&amp;":"&amp;dbP!$D$2),"&lt;="&amp;X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Y296" s="1">
        <f ca="1">SUMIFS(INDIRECT($F$1&amp;$F296&amp;":"&amp;$F296),INDIRECT($F$1&amp;dbP!$D$2&amp;":"&amp;dbP!$D$2),"&gt;="&amp;Y$6,INDIRECT($F$1&amp;dbP!$D$2&amp;":"&amp;dbP!$D$2),"&lt;="&amp;Y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Z296" s="1">
        <f ca="1">SUMIFS(INDIRECT($F$1&amp;$F296&amp;":"&amp;$F296),INDIRECT($F$1&amp;dbP!$D$2&amp;":"&amp;dbP!$D$2),"&gt;="&amp;Z$6,INDIRECT($F$1&amp;dbP!$D$2&amp;":"&amp;dbP!$D$2),"&lt;="&amp;Z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A296" s="1">
        <f ca="1">SUMIFS(INDIRECT($F$1&amp;$F296&amp;":"&amp;$F296),INDIRECT($F$1&amp;dbP!$D$2&amp;":"&amp;dbP!$D$2),"&gt;="&amp;AA$6,INDIRECT($F$1&amp;dbP!$D$2&amp;":"&amp;dbP!$D$2),"&lt;="&amp;AA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456640.65</v>
      </c>
      <c r="AB296" s="1">
        <f ca="1">SUMIFS(INDIRECT($F$1&amp;$F296&amp;":"&amp;$F296),INDIRECT($F$1&amp;dbP!$D$2&amp;":"&amp;dbP!$D$2),"&gt;="&amp;AB$6,INDIRECT($F$1&amp;dbP!$D$2&amp;":"&amp;dbP!$D$2),"&lt;="&amp;AB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C296" s="1">
        <f ca="1">SUMIFS(INDIRECT($F$1&amp;$F296&amp;":"&amp;$F296),INDIRECT($F$1&amp;dbP!$D$2&amp;":"&amp;dbP!$D$2),"&gt;="&amp;AC$6,INDIRECT($F$1&amp;dbP!$D$2&amp;":"&amp;dbP!$D$2),"&lt;="&amp;AC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D296" s="1">
        <f ca="1">SUMIFS(INDIRECT($F$1&amp;$F296&amp;":"&amp;$F296),INDIRECT($F$1&amp;dbP!$D$2&amp;":"&amp;dbP!$D$2),"&gt;="&amp;AD$6,INDIRECT($F$1&amp;dbP!$D$2&amp;":"&amp;dbP!$D$2),"&lt;="&amp;AD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E296" s="1">
        <f ca="1">SUMIFS(INDIRECT($F$1&amp;$F296&amp;":"&amp;$F296),INDIRECT($F$1&amp;dbP!$D$2&amp;":"&amp;dbP!$D$2),"&gt;="&amp;AE$6,INDIRECT($F$1&amp;dbP!$D$2&amp;":"&amp;dbP!$D$2),"&lt;="&amp;AE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F296" s="1">
        <f ca="1">SUMIFS(INDIRECT($F$1&amp;$F296&amp;":"&amp;$F296),INDIRECT($F$1&amp;dbP!$D$2&amp;":"&amp;dbP!$D$2),"&gt;="&amp;AF$6,INDIRECT($F$1&amp;dbP!$D$2&amp;":"&amp;dbP!$D$2),"&lt;="&amp;AF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G296" s="1">
        <f ca="1">SUMIFS(INDIRECT($F$1&amp;$F296&amp;":"&amp;$F296),INDIRECT($F$1&amp;dbP!$D$2&amp;":"&amp;dbP!$D$2),"&gt;="&amp;AG$6,INDIRECT($F$1&amp;dbP!$D$2&amp;":"&amp;dbP!$D$2),"&lt;="&amp;AG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H296" s="1">
        <f ca="1">SUMIFS(INDIRECT($F$1&amp;$F296&amp;":"&amp;$F296),INDIRECT($F$1&amp;dbP!$D$2&amp;":"&amp;dbP!$D$2),"&gt;="&amp;AH$6,INDIRECT($F$1&amp;dbP!$D$2&amp;":"&amp;dbP!$D$2),"&lt;="&amp;AH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I296" s="1">
        <f ca="1">SUMIFS(INDIRECT($F$1&amp;$F296&amp;":"&amp;$F296),INDIRECT($F$1&amp;dbP!$D$2&amp;":"&amp;dbP!$D$2),"&gt;="&amp;AI$6,INDIRECT($F$1&amp;dbP!$D$2&amp;":"&amp;dbP!$D$2),"&lt;="&amp;AI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J296" s="1">
        <f ca="1">SUMIFS(INDIRECT($F$1&amp;$F296&amp;":"&amp;$F296),INDIRECT($F$1&amp;dbP!$D$2&amp;":"&amp;dbP!$D$2),"&gt;="&amp;AJ$6,INDIRECT($F$1&amp;dbP!$D$2&amp;":"&amp;dbP!$D$2),"&lt;="&amp;AJ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K296" s="1">
        <f ca="1">SUMIFS(INDIRECT($F$1&amp;$F296&amp;":"&amp;$F296),INDIRECT($F$1&amp;dbP!$D$2&amp;":"&amp;dbP!$D$2),"&gt;="&amp;AK$6,INDIRECT($F$1&amp;dbP!$D$2&amp;":"&amp;dbP!$D$2),"&lt;="&amp;AK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L296" s="1">
        <f ca="1">SUMIFS(INDIRECT($F$1&amp;$F296&amp;":"&amp;$F296),INDIRECT($F$1&amp;dbP!$D$2&amp;":"&amp;dbP!$D$2),"&gt;="&amp;AL$6,INDIRECT($F$1&amp;dbP!$D$2&amp;":"&amp;dbP!$D$2),"&lt;="&amp;AL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M296" s="1">
        <f ca="1">SUMIFS(INDIRECT($F$1&amp;$F296&amp;":"&amp;$F296),INDIRECT($F$1&amp;dbP!$D$2&amp;":"&amp;dbP!$D$2),"&gt;="&amp;AM$6,INDIRECT($F$1&amp;dbP!$D$2&amp;":"&amp;dbP!$D$2),"&lt;="&amp;AM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N296" s="1">
        <f ca="1">SUMIFS(INDIRECT($F$1&amp;$F296&amp;":"&amp;$F296),INDIRECT($F$1&amp;dbP!$D$2&amp;":"&amp;dbP!$D$2),"&gt;="&amp;AN$6,INDIRECT($F$1&amp;dbP!$D$2&amp;":"&amp;dbP!$D$2),"&lt;="&amp;AN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O296" s="1">
        <f ca="1">SUMIFS(INDIRECT($F$1&amp;$F296&amp;":"&amp;$F296),INDIRECT($F$1&amp;dbP!$D$2&amp;":"&amp;dbP!$D$2),"&gt;="&amp;AO$6,INDIRECT($F$1&amp;dbP!$D$2&amp;":"&amp;dbP!$D$2),"&lt;="&amp;AO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P296" s="1">
        <f ca="1">SUMIFS(INDIRECT($F$1&amp;$F296&amp;":"&amp;$F296),INDIRECT($F$1&amp;dbP!$D$2&amp;":"&amp;dbP!$D$2),"&gt;="&amp;AP$6,INDIRECT($F$1&amp;dbP!$D$2&amp;":"&amp;dbP!$D$2),"&lt;="&amp;AP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Q296" s="1">
        <f ca="1">SUMIFS(INDIRECT($F$1&amp;$F296&amp;":"&amp;$F296),INDIRECT($F$1&amp;dbP!$D$2&amp;":"&amp;dbP!$D$2),"&gt;="&amp;AQ$6,INDIRECT($F$1&amp;dbP!$D$2&amp;":"&amp;dbP!$D$2),"&lt;="&amp;AQ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R296" s="1">
        <f ca="1">SUMIFS(INDIRECT($F$1&amp;$F296&amp;":"&amp;$F296),INDIRECT($F$1&amp;dbP!$D$2&amp;":"&amp;dbP!$D$2),"&gt;="&amp;AR$6,INDIRECT($F$1&amp;dbP!$D$2&amp;":"&amp;dbP!$D$2),"&lt;="&amp;AR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S296" s="1">
        <f ca="1">SUMIFS(INDIRECT($F$1&amp;$F296&amp;":"&amp;$F296),INDIRECT($F$1&amp;dbP!$D$2&amp;":"&amp;dbP!$D$2),"&gt;="&amp;AS$6,INDIRECT($F$1&amp;dbP!$D$2&amp;":"&amp;dbP!$D$2),"&lt;="&amp;AS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T296" s="1">
        <f ca="1">SUMIFS(INDIRECT($F$1&amp;$F296&amp;":"&amp;$F296),INDIRECT($F$1&amp;dbP!$D$2&amp;":"&amp;dbP!$D$2),"&gt;="&amp;AT$6,INDIRECT($F$1&amp;dbP!$D$2&amp;":"&amp;dbP!$D$2),"&lt;="&amp;AT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U296" s="1">
        <f ca="1">SUMIFS(INDIRECT($F$1&amp;$F296&amp;":"&amp;$F296),INDIRECT($F$1&amp;dbP!$D$2&amp;":"&amp;dbP!$D$2),"&gt;="&amp;AU$6,INDIRECT($F$1&amp;dbP!$D$2&amp;":"&amp;dbP!$D$2),"&lt;="&amp;AU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V296" s="1">
        <f ca="1">SUMIFS(INDIRECT($F$1&amp;$F296&amp;":"&amp;$F296),INDIRECT($F$1&amp;dbP!$D$2&amp;":"&amp;dbP!$D$2),"&gt;="&amp;AV$6,INDIRECT($F$1&amp;dbP!$D$2&amp;":"&amp;dbP!$D$2),"&lt;="&amp;AV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W296" s="1">
        <f ca="1">SUMIFS(INDIRECT($F$1&amp;$F296&amp;":"&amp;$F296),INDIRECT($F$1&amp;dbP!$D$2&amp;":"&amp;dbP!$D$2),"&gt;="&amp;AW$6,INDIRECT($F$1&amp;dbP!$D$2&amp;":"&amp;dbP!$D$2),"&lt;="&amp;AW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X296" s="1">
        <f ca="1">SUMIFS(INDIRECT($F$1&amp;$F296&amp;":"&amp;$F296),INDIRECT($F$1&amp;dbP!$D$2&amp;":"&amp;dbP!$D$2),"&gt;="&amp;AX$6,INDIRECT($F$1&amp;dbP!$D$2&amp;":"&amp;dbP!$D$2),"&lt;="&amp;AX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Y296" s="1">
        <f ca="1">SUMIFS(INDIRECT($F$1&amp;$F296&amp;":"&amp;$F296),INDIRECT($F$1&amp;dbP!$D$2&amp;":"&amp;dbP!$D$2),"&gt;="&amp;AY$6,INDIRECT($F$1&amp;dbP!$D$2&amp;":"&amp;dbP!$D$2),"&lt;="&amp;AY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Z296" s="1">
        <f ca="1">SUMIFS(INDIRECT($F$1&amp;$F296&amp;":"&amp;$F296),INDIRECT($F$1&amp;dbP!$D$2&amp;":"&amp;dbP!$D$2),"&gt;="&amp;AZ$6,INDIRECT($F$1&amp;dbP!$D$2&amp;":"&amp;dbP!$D$2),"&lt;="&amp;AZ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BA296" s="1">
        <f ca="1">SUMIFS(INDIRECT($F$1&amp;$F296&amp;":"&amp;$F296),INDIRECT($F$1&amp;dbP!$D$2&amp;":"&amp;dbP!$D$2),"&gt;="&amp;BA$6,INDIRECT($F$1&amp;dbP!$D$2&amp;":"&amp;dbP!$D$2),"&lt;="&amp;BA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BB296" s="1">
        <f ca="1">SUMIFS(INDIRECT($F$1&amp;$F296&amp;":"&amp;$F296),INDIRECT($F$1&amp;dbP!$D$2&amp;":"&amp;dbP!$D$2),"&gt;="&amp;BB$6,INDIRECT($F$1&amp;dbP!$D$2&amp;":"&amp;dbP!$D$2),"&lt;="&amp;BB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BC296" s="1">
        <f ca="1">SUMIFS(INDIRECT($F$1&amp;$F296&amp;":"&amp;$F296),INDIRECT($F$1&amp;dbP!$D$2&amp;":"&amp;dbP!$D$2),"&gt;="&amp;BC$6,INDIRECT($F$1&amp;dbP!$D$2&amp;":"&amp;dbP!$D$2),"&lt;="&amp;BC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BD296" s="1">
        <f ca="1">SUMIFS(INDIRECT($F$1&amp;$F296&amp;":"&amp;$F296),INDIRECT($F$1&amp;dbP!$D$2&amp;":"&amp;dbP!$D$2),"&gt;="&amp;BD$6,INDIRECT($F$1&amp;dbP!$D$2&amp;":"&amp;dbP!$D$2),"&lt;="&amp;BD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BE296" s="1">
        <f ca="1">SUMIFS(INDIRECT($F$1&amp;$F296&amp;":"&amp;$F296),INDIRECT($F$1&amp;dbP!$D$2&amp;":"&amp;dbP!$D$2),"&gt;="&amp;BE$6,INDIRECT($F$1&amp;dbP!$D$2&amp;":"&amp;dbP!$D$2),"&lt;="&amp;BE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</row>
    <row r="297" spans="2:57" x14ac:dyDescent="0.3">
      <c r="B297" s="1">
        <f>MAX(B$268:B296)+1</f>
        <v>37</v>
      </c>
      <c r="D297" s="1" t="str">
        <f ca="1">INDIRECT($B$1&amp;Items!AB$2&amp;$B297)</f>
        <v>PL(-)</v>
      </c>
      <c r="F297" s="1" t="str">
        <f ca="1">INDIRECT($B$1&amp;Items!X$2&amp;$B297)</f>
        <v>AA</v>
      </c>
      <c r="H297" s="13" t="str">
        <f ca="1">INDIRECT($B$1&amp;Items!U$2&amp;$B297)</f>
        <v>Себестоимость продаж</v>
      </c>
      <c r="I297" s="13" t="str">
        <f ca="1">IF(INDIRECT($B$1&amp;Items!V$2&amp;$B297)="",H297,INDIRECT($B$1&amp;Items!V$2&amp;$B297))</f>
        <v>Затраты этапа-2 бизнес-процесса</v>
      </c>
      <c r="J297" s="1" t="str">
        <f ca="1">IF(INDIRECT($B$1&amp;Items!W$2&amp;$B297)="",IF(H297&lt;&gt;I297,"  "&amp;I297,I297),"    "&amp;INDIRECT($B$1&amp;Items!W$2&amp;$B297))</f>
        <v xml:space="preserve">    Производственные затраты-7</v>
      </c>
      <c r="S297" s="1">
        <f ca="1">SUM($U297:INDIRECT(ADDRESS(ROW(),SUMIFS($1:$1,$5:$5,MAX($5:$5)))))</f>
        <v>0</v>
      </c>
      <c r="V297" s="1">
        <f ca="1">SUMIFS(INDIRECT($F$1&amp;$F297&amp;":"&amp;$F297),INDIRECT($F$1&amp;dbP!$D$2&amp;":"&amp;dbP!$D$2),"&gt;="&amp;V$6,INDIRECT($F$1&amp;dbP!$D$2&amp;":"&amp;dbP!$D$2),"&lt;="&amp;V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W297" s="1">
        <f ca="1">SUMIFS(INDIRECT($F$1&amp;$F297&amp;":"&amp;$F297),INDIRECT($F$1&amp;dbP!$D$2&amp;":"&amp;dbP!$D$2),"&gt;="&amp;W$6,INDIRECT($F$1&amp;dbP!$D$2&amp;":"&amp;dbP!$D$2),"&lt;="&amp;W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X297" s="1">
        <f ca="1">SUMIFS(INDIRECT($F$1&amp;$F297&amp;":"&amp;$F297),INDIRECT($F$1&amp;dbP!$D$2&amp;":"&amp;dbP!$D$2),"&gt;="&amp;X$6,INDIRECT($F$1&amp;dbP!$D$2&amp;":"&amp;dbP!$D$2),"&lt;="&amp;X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Y297" s="1">
        <f ca="1">SUMIFS(INDIRECT($F$1&amp;$F297&amp;":"&amp;$F297),INDIRECT($F$1&amp;dbP!$D$2&amp;":"&amp;dbP!$D$2),"&gt;="&amp;Y$6,INDIRECT($F$1&amp;dbP!$D$2&amp;":"&amp;dbP!$D$2),"&lt;="&amp;Y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Z297" s="1">
        <f ca="1">SUMIFS(INDIRECT($F$1&amp;$F297&amp;":"&amp;$F297),INDIRECT($F$1&amp;dbP!$D$2&amp;":"&amp;dbP!$D$2),"&gt;="&amp;Z$6,INDIRECT($F$1&amp;dbP!$D$2&amp;":"&amp;dbP!$D$2),"&lt;="&amp;Z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A297" s="1">
        <f ca="1">SUMIFS(INDIRECT($F$1&amp;$F297&amp;":"&amp;$F297),INDIRECT($F$1&amp;dbP!$D$2&amp;":"&amp;dbP!$D$2),"&gt;="&amp;AA$6,INDIRECT($F$1&amp;dbP!$D$2&amp;":"&amp;dbP!$D$2),"&lt;="&amp;AA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B297" s="1">
        <f ca="1">SUMIFS(INDIRECT($F$1&amp;$F297&amp;":"&amp;$F297),INDIRECT($F$1&amp;dbP!$D$2&amp;":"&amp;dbP!$D$2),"&gt;="&amp;AB$6,INDIRECT($F$1&amp;dbP!$D$2&amp;":"&amp;dbP!$D$2),"&lt;="&amp;AB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C297" s="1">
        <f ca="1">SUMIFS(INDIRECT($F$1&amp;$F297&amp;":"&amp;$F297),INDIRECT($F$1&amp;dbP!$D$2&amp;":"&amp;dbP!$D$2),"&gt;="&amp;AC$6,INDIRECT($F$1&amp;dbP!$D$2&amp;":"&amp;dbP!$D$2),"&lt;="&amp;AC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D297" s="1">
        <f ca="1">SUMIFS(INDIRECT($F$1&amp;$F297&amp;":"&amp;$F297),INDIRECT($F$1&amp;dbP!$D$2&amp;":"&amp;dbP!$D$2),"&gt;="&amp;AD$6,INDIRECT($F$1&amp;dbP!$D$2&amp;":"&amp;dbP!$D$2),"&lt;="&amp;AD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E297" s="1">
        <f ca="1">SUMIFS(INDIRECT($F$1&amp;$F297&amp;":"&amp;$F297),INDIRECT($F$1&amp;dbP!$D$2&amp;":"&amp;dbP!$D$2),"&gt;="&amp;AE$6,INDIRECT($F$1&amp;dbP!$D$2&amp;":"&amp;dbP!$D$2),"&lt;="&amp;AE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F297" s="1">
        <f ca="1">SUMIFS(INDIRECT($F$1&amp;$F297&amp;":"&amp;$F297),INDIRECT($F$1&amp;dbP!$D$2&amp;":"&amp;dbP!$D$2),"&gt;="&amp;AF$6,INDIRECT($F$1&amp;dbP!$D$2&amp;":"&amp;dbP!$D$2),"&lt;="&amp;AF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G297" s="1">
        <f ca="1">SUMIFS(INDIRECT($F$1&amp;$F297&amp;":"&amp;$F297),INDIRECT($F$1&amp;dbP!$D$2&amp;":"&amp;dbP!$D$2),"&gt;="&amp;AG$6,INDIRECT($F$1&amp;dbP!$D$2&amp;":"&amp;dbP!$D$2),"&lt;="&amp;AG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H297" s="1">
        <f ca="1">SUMIFS(INDIRECT($F$1&amp;$F297&amp;":"&amp;$F297),INDIRECT($F$1&amp;dbP!$D$2&amp;":"&amp;dbP!$D$2),"&gt;="&amp;AH$6,INDIRECT($F$1&amp;dbP!$D$2&amp;":"&amp;dbP!$D$2),"&lt;="&amp;AH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I297" s="1">
        <f ca="1">SUMIFS(INDIRECT($F$1&amp;$F297&amp;":"&amp;$F297),INDIRECT($F$1&amp;dbP!$D$2&amp;":"&amp;dbP!$D$2),"&gt;="&amp;AI$6,INDIRECT($F$1&amp;dbP!$D$2&amp;":"&amp;dbP!$D$2),"&lt;="&amp;AI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J297" s="1">
        <f ca="1">SUMIFS(INDIRECT($F$1&amp;$F297&amp;":"&amp;$F297),INDIRECT($F$1&amp;dbP!$D$2&amp;":"&amp;dbP!$D$2),"&gt;="&amp;AJ$6,INDIRECT($F$1&amp;dbP!$D$2&amp;":"&amp;dbP!$D$2),"&lt;="&amp;AJ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K297" s="1">
        <f ca="1">SUMIFS(INDIRECT($F$1&amp;$F297&amp;":"&amp;$F297),INDIRECT($F$1&amp;dbP!$D$2&amp;":"&amp;dbP!$D$2),"&gt;="&amp;AK$6,INDIRECT($F$1&amp;dbP!$D$2&amp;":"&amp;dbP!$D$2),"&lt;="&amp;AK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L297" s="1">
        <f ca="1">SUMIFS(INDIRECT($F$1&amp;$F297&amp;":"&amp;$F297),INDIRECT($F$1&amp;dbP!$D$2&amp;":"&amp;dbP!$D$2),"&gt;="&amp;AL$6,INDIRECT($F$1&amp;dbP!$D$2&amp;":"&amp;dbP!$D$2),"&lt;="&amp;AL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M297" s="1">
        <f ca="1">SUMIFS(INDIRECT($F$1&amp;$F297&amp;":"&amp;$F297),INDIRECT($F$1&amp;dbP!$D$2&amp;":"&amp;dbP!$D$2),"&gt;="&amp;AM$6,INDIRECT($F$1&amp;dbP!$D$2&amp;":"&amp;dbP!$D$2),"&lt;="&amp;AM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N297" s="1">
        <f ca="1">SUMIFS(INDIRECT($F$1&amp;$F297&amp;":"&amp;$F297),INDIRECT($F$1&amp;dbP!$D$2&amp;":"&amp;dbP!$D$2),"&gt;="&amp;AN$6,INDIRECT($F$1&amp;dbP!$D$2&amp;":"&amp;dbP!$D$2),"&lt;="&amp;AN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O297" s="1">
        <f ca="1">SUMIFS(INDIRECT($F$1&amp;$F297&amp;":"&amp;$F297),INDIRECT($F$1&amp;dbP!$D$2&amp;":"&amp;dbP!$D$2),"&gt;="&amp;AO$6,INDIRECT($F$1&amp;dbP!$D$2&amp;":"&amp;dbP!$D$2),"&lt;="&amp;AO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P297" s="1">
        <f ca="1">SUMIFS(INDIRECT($F$1&amp;$F297&amp;":"&amp;$F297),INDIRECT($F$1&amp;dbP!$D$2&amp;":"&amp;dbP!$D$2),"&gt;="&amp;AP$6,INDIRECT($F$1&amp;dbP!$D$2&amp;":"&amp;dbP!$D$2),"&lt;="&amp;AP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Q297" s="1">
        <f ca="1">SUMIFS(INDIRECT($F$1&amp;$F297&amp;":"&amp;$F297),INDIRECT($F$1&amp;dbP!$D$2&amp;":"&amp;dbP!$D$2),"&gt;="&amp;AQ$6,INDIRECT($F$1&amp;dbP!$D$2&amp;":"&amp;dbP!$D$2),"&lt;="&amp;AQ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R297" s="1">
        <f ca="1">SUMIFS(INDIRECT($F$1&amp;$F297&amp;":"&amp;$F297),INDIRECT($F$1&amp;dbP!$D$2&amp;":"&amp;dbP!$D$2),"&gt;="&amp;AR$6,INDIRECT($F$1&amp;dbP!$D$2&amp;":"&amp;dbP!$D$2),"&lt;="&amp;AR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S297" s="1">
        <f ca="1">SUMIFS(INDIRECT($F$1&amp;$F297&amp;":"&amp;$F297),INDIRECT($F$1&amp;dbP!$D$2&amp;":"&amp;dbP!$D$2),"&gt;="&amp;AS$6,INDIRECT($F$1&amp;dbP!$D$2&amp;":"&amp;dbP!$D$2),"&lt;="&amp;AS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T297" s="1">
        <f ca="1">SUMIFS(INDIRECT($F$1&amp;$F297&amp;":"&amp;$F297),INDIRECT($F$1&amp;dbP!$D$2&amp;":"&amp;dbP!$D$2),"&gt;="&amp;AT$6,INDIRECT($F$1&amp;dbP!$D$2&amp;":"&amp;dbP!$D$2),"&lt;="&amp;AT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U297" s="1">
        <f ca="1">SUMIFS(INDIRECT($F$1&amp;$F297&amp;":"&amp;$F297),INDIRECT($F$1&amp;dbP!$D$2&amp;":"&amp;dbP!$D$2),"&gt;="&amp;AU$6,INDIRECT($F$1&amp;dbP!$D$2&amp;":"&amp;dbP!$D$2),"&lt;="&amp;AU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V297" s="1">
        <f ca="1">SUMIFS(INDIRECT($F$1&amp;$F297&amp;":"&amp;$F297),INDIRECT($F$1&amp;dbP!$D$2&amp;":"&amp;dbP!$D$2),"&gt;="&amp;AV$6,INDIRECT($F$1&amp;dbP!$D$2&amp;":"&amp;dbP!$D$2),"&lt;="&amp;AV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W297" s="1">
        <f ca="1">SUMIFS(INDIRECT($F$1&amp;$F297&amp;":"&amp;$F297),INDIRECT($F$1&amp;dbP!$D$2&amp;":"&amp;dbP!$D$2),"&gt;="&amp;AW$6,INDIRECT($F$1&amp;dbP!$D$2&amp;":"&amp;dbP!$D$2),"&lt;="&amp;AW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X297" s="1">
        <f ca="1">SUMIFS(INDIRECT($F$1&amp;$F297&amp;":"&amp;$F297),INDIRECT($F$1&amp;dbP!$D$2&amp;":"&amp;dbP!$D$2),"&gt;="&amp;AX$6,INDIRECT($F$1&amp;dbP!$D$2&amp;":"&amp;dbP!$D$2),"&lt;="&amp;AX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Y297" s="1">
        <f ca="1">SUMIFS(INDIRECT($F$1&amp;$F297&amp;":"&amp;$F297),INDIRECT($F$1&amp;dbP!$D$2&amp;":"&amp;dbP!$D$2),"&gt;="&amp;AY$6,INDIRECT($F$1&amp;dbP!$D$2&amp;":"&amp;dbP!$D$2),"&lt;="&amp;AY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Z297" s="1">
        <f ca="1">SUMIFS(INDIRECT($F$1&amp;$F297&amp;":"&amp;$F297),INDIRECT($F$1&amp;dbP!$D$2&amp;":"&amp;dbP!$D$2),"&gt;="&amp;AZ$6,INDIRECT($F$1&amp;dbP!$D$2&amp;":"&amp;dbP!$D$2),"&lt;="&amp;AZ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BA297" s="1">
        <f ca="1">SUMIFS(INDIRECT($F$1&amp;$F297&amp;":"&amp;$F297),INDIRECT($F$1&amp;dbP!$D$2&amp;":"&amp;dbP!$D$2),"&gt;="&amp;BA$6,INDIRECT($F$1&amp;dbP!$D$2&amp;":"&amp;dbP!$D$2),"&lt;="&amp;BA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BB297" s="1">
        <f ca="1">SUMIFS(INDIRECT($F$1&amp;$F297&amp;":"&amp;$F297),INDIRECT($F$1&amp;dbP!$D$2&amp;":"&amp;dbP!$D$2),"&gt;="&amp;BB$6,INDIRECT($F$1&amp;dbP!$D$2&amp;":"&amp;dbP!$D$2),"&lt;="&amp;BB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BC297" s="1">
        <f ca="1">SUMIFS(INDIRECT($F$1&amp;$F297&amp;":"&amp;$F297),INDIRECT($F$1&amp;dbP!$D$2&amp;":"&amp;dbP!$D$2),"&gt;="&amp;BC$6,INDIRECT($F$1&amp;dbP!$D$2&amp;":"&amp;dbP!$D$2),"&lt;="&amp;BC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BD297" s="1">
        <f ca="1">SUMIFS(INDIRECT($F$1&amp;$F297&amp;":"&amp;$F297),INDIRECT($F$1&amp;dbP!$D$2&amp;":"&amp;dbP!$D$2),"&gt;="&amp;BD$6,INDIRECT($F$1&amp;dbP!$D$2&amp;":"&amp;dbP!$D$2),"&lt;="&amp;BD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BE297" s="1">
        <f ca="1">SUMIFS(INDIRECT($F$1&amp;$F297&amp;":"&amp;$F297),INDIRECT($F$1&amp;dbP!$D$2&amp;":"&amp;dbP!$D$2),"&gt;="&amp;BE$6,INDIRECT($F$1&amp;dbP!$D$2&amp;":"&amp;dbP!$D$2),"&lt;="&amp;BE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</row>
    <row r="298" spans="2:57" x14ac:dyDescent="0.3">
      <c r="B298" s="1">
        <f>MAX(B$268:B297)+1</f>
        <v>38</v>
      </c>
      <c r="D298" s="1" t="str">
        <f ca="1">INDIRECT($B$1&amp;Items!AB$2&amp;$B298)</f>
        <v>PL(-)</v>
      </c>
      <c r="F298" s="1" t="str">
        <f ca="1">INDIRECT($B$1&amp;Items!X$2&amp;$B298)</f>
        <v>AA</v>
      </c>
      <c r="H298" s="13" t="str">
        <f ca="1">INDIRECT($B$1&amp;Items!U$2&amp;$B298)</f>
        <v>Себестоимость продаж</v>
      </c>
      <c r="I298" s="13" t="str">
        <f ca="1">IF(INDIRECT($B$1&amp;Items!V$2&amp;$B298)="",H298,INDIRECT($B$1&amp;Items!V$2&amp;$B298))</f>
        <v>Затраты этапа-2 бизнес-процесса</v>
      </c>
      <c r="J298" s="1" t="str">
        <f ca="1">IF(INDIRECT($B$1&amp;Items!W$2&amp;$B298)="",IF(H298&lt;&gt;I298,"  "&amp;I298,I298),"    "&amp;INDIRECT($B$1&amp;Items!W$2&amp;$B298))</f>
        <v xml:space="preserve">    Производственные затраты-8</v>
      </c>
      <c r="S298" s="1">
        <f ca="1">SUM($U298:INDIRECT(ADDRESS(ROW(),SUMIFS($1:$1,$5:$5,MAX($5:$5)))))</f>
        <v>0</v>
      </c>
      <c r="V298" s="1">
        <f ca="1">SUMIFS(INDIRECT($F$1&amp;$F298&amp;":"&amp;$F298),INDIRECT($F$1&amp;dbP!$D$2&amp;":"&amp;dbP!$D$2),"&gt;="&amp;V$6,INDIRECT($F$1&amp;dbP!$D$2&amp;":"&amp;dbP!$D$2),"&lt;="&amp;V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W298" s="1">
        <f ca="1">SUMIFS(INDIRECT($F$1&amp;$F298&amp;":"&amp;$F298),INDIRECT($F$1&amp;dbP!$D$2&amp;":"&amp;dbP!$D$2),"&gt;="&amp;W$6,INDIRECT($F$1&amp;dbP!$D$2&amp;":"&amp;dbP!$D$2),"&lt;="&amp;W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X298" s="1">
        <f ca="1">SUMIFS(INDIRECT($F$1&amp;$F298&amp;":"&amp;$F298),INDIRECT($F$1&amp;dbP!$D$2&amp;":"&amp;dbP!$D$2),"&gt;="&amp;X$6,INDIRECT($F$1&amp;dbP!$D$2&amp;":"&amp;dbP!$D$2),"&lt;="&amp;X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Y298" s="1">
        <f ca="1">SUMIFS(INDIRECT($F$1&amp;$F298&amp;":"&amp;$F298),INDIRECT($F$1&amp;dbP!$D$2&amp;":"&amp;dbP!$D$2),"&gt;="&amp;Y$6,INDIRECT($F$1&amp;dbP!$D$2&amp;":"&amp;dbP!$D$2),"&lt;="&amp;Y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Z298" s="1">
        <f ca="1">SUMIFS(INDIRECT($F$1&amp;$F298&amp;":"&amp;$F298),INDIRECT($F$1&amp;dbP!$D$2&amp;":"&amp;dbP!$D$2),"&gt;="&amp;Z$6,INDIRECT($F$1&amp;dbP!$D$2&amp;":"&amp;dbP!$D$2),"&lt;="&amp;Z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A298" s="1">
        <f ca="1">SUMIFS(INDIRECT($F$1&amp;$F298&amp;":"&amp;$F298),INDIRECT($F$1&amp;dbP!$D$2&amp;":"&amp;dbP!$D$2),"&gt;="&amp;AA$6,INDIRECT($F$1&amp;dbP!$D$2&amp;":"&amp;dbP!$D$2),"&lt;="&amp;AA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B298" s="1">
        <f ca="1">SUMIFS(INDIRECT($F$1&amp;$F298&amp;":"&amp;$F298),INDIRECT($F$1&amp;dbP!$D$2&amp;":"&amp;dbP!$D$2),"&gt;="&amp;AB$6,INDIRECT($F$1&amp;dbP!$D$2&amp;":"&amp;dbP!$D$2),"&lt;="&amp;AB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C298" s="1">
        <f ca="1">SUMIFS(INDIRECT($F$1&amp;$F298&amp;":"&amp;$F298),INDIRECT($F$1&amp;dbP!$D$2&amp;":"&amp;dbP!$D$2),"&gt;="&amp;AC$6,INDIRECT($F$1&amp;dbP!$D$2&amp;":"&amp;dbP!$D$2),"&lt;="&amp;AC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D298" s="1">
        <f ca="1">SUMIFS(INDIRECT($F$1&amp;$F298&amp;":"&amp;$F298),INDIRECT($F$1&amp;dbP!$D$2&amp;":"&amp;dbP!$D$2),"&gt;="&amp;AD$6,INDIRECT($F$1&amp;dbP!$D$2&amp;":"&amp;dbP!$D$2),"&lt;="&amp;AD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E298" s="1">
        <f ca="1">SUMIFS(INDIRECT($F$1&amp;$F298&amp;":"&amp;$F298),INDIRECT($F$1&amp;dbP!$D$2&amp;":"&amp;dbP!$D$2),"&gt;="&amp;AE$6,INDIRECT($F$1&amp;dbP!$D$2&amp;":"&amp;dbP!$D$2),"&lt;="&amp;AE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F298" s="1">
        <f ca="1">SUMIFS(INDIRECT($F$1&amp;$F298&amp;":"&amp;$F298),INDIRECT($F$1&amp;dbP!$D$2&amp;":"&amp;dbP!$D$2),"&gt;="&amp;AF$6,INDIRECT($F$1&amp;dbP!$D$2&amp;":"&amp;dbP!$D$2),"&lt;="&amp;AF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G298" s="1">
        <f ca="1">SUMIFS(INDIRECT($F$1&amp;$F298&amp;":"&amp;$F298),INDIRECT($F$1&amp;dbP!$D$2&amp;":"&amp;dbP!$D$2),"&gt;="&amp;AG$6,INDIRECT($F$1&amp;dbP!$D$2&amp;":"&amp;dbP!$D$2),"&lt;="&amp;AG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H298" s="1">
        <f ca="1">SUMIFS(INDIRECT($F$1&amp;$F298&amp;":"&amp;$F298),INDIRECT($F$1&amp;dbP!$D$2&amp;":"&amp;dbP!$D$2),"&gt;="&amp;AH$6,INDIRECT($F$1&amp;dbP!$D$2&amp;":"&amp;dbP!$D$2),"&lt;="&amp;AH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I298" s="1">
        <f ca="1">SUMIFS(INDIRECT($F$1&amp;$F298&amp;":"&amp;$F298),INDIRECT($F$1&amp;dbP!$D$2&amp;":"&amp;dbP!$D$2),"&gt;="&amp;AI$6,INDIRECT($F$1&amp;dbP!$D$2&amp;":"&amp;dbP!$D$2),"&lt;="&amp;AI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J298" s="1">
        <f ca="1">SUMIFS(INDIRECT($F$1&amp;$F298&amp;":"&amp;$F298),INDIRECT($F$1&amp;dbP!$D$2&amp;":"&amp;dbP!$D$2),"&gt;="&amp;AJ$6,INDIRECT($F$1&amp;dbP!$D$2&amp;":"&amp;dbP!$D$2),"&lt;="&amp;AJ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K298" s="1">
        <f ca="1">SUMIFS(INDIRECT($F$1&amp;$F298&amp;":"&amp;$F298),INDIRECT($F$1&amp;dbP!$D$2&amp;":"&amp;dbP!$D$2),"&gt;="&amp;AK$6,INDIRECT($F$1&amp;dbP!$D$2&amp;":"&amp;dbP!$D$2),"&lt;="&amp;AK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L298" s="1">
        <f ca="1">SUMIFS(INDIRECT($F$1&amp;$F298&amp;":"&amp;$F298),INDIRECT($F$1&amp;dbP!$D$2&amp;":"&amp;dbP!$D$2),"&gt;="&amp;AL$6,INDIRECT($F$1&amp;dbP!$D$2&amp;":"&amp;dbP!$D$2),"&lt;="&amp;AL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M298" s="1">
        <f ca="1">SUMIFS(INDIRECT($F$1&amp;$F298&amp;":"&amp;$F298),INDIRECT($F$1&amp;dbP!$D$2&amp;":"&amp;dbP!$D$2),"&gt;="&amp;AM$6,INDIRECT($F$1&amp;dbP!$D$2&amp;":"&amp;dbP!$D$2),"&lt;="&amp;AM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N298" s="1">
        <f ca="1">SUMIFS(INDIRECT($F$1&amp;$F298&amp;":"&amp;$F298),INDIRECT($F$1&amp;dbP!$D$2&amp;":"&amp;dbP!$D$2),"&gt;="&amp;AN$6,INDIRECT($F$1&amp;dbP!$D$2&amp;":"&amp;dbP!$D$2),"&lt;="&amp;AN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O298" s="1">
        <f ca="1">SUMIFS(INDIRECT($F$1&amp;$F298&amp;":"&amp;$F298),INDIRECT($F$1&amp;dbP!$D$2&amp;":"&amp;dbP!$D$2),"&gt;="&amp;AO$6,INDIRECT($F$1&amp;dbP!$D$2&amp;":"&amp;dbP!$D$2),"&lt;="&amp;AO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P298" s="1">
        <f ca="1">SUMIFS(INDIRECT($F$1&amp;$F298&amp;":"&amp;$F298),INDIRECT($F$1&amp;dbP!$D$2&amp;":"&amp;dbP!$D$2),"&gt;="&amp;AP$6,INDIRECT($F$1&amp;dbP!$D$2&amp;":"&amp;dbP!$D$2),"&lt;="&amp;AP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Q298" s="1">
        <f ca="1">SUMIFS(INDIRECT($F$1&amp;$F298&amp;":"&amp;$F298),INDIRECT($F$1&amp;dbP!$D$2&amp;":"&amp;dbP!$D$2),"&gt;="&amp;AQ$6,INDIRECT($F$1&amp;dbP!$D$2&amp;":"&amp;dbP!$D$2),"&lt;="&amp;AQ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R298" s="1">
        <f ca="1">SUMIFS(INDIRECT($F$1&amp;$F298&amp;":"&amp;$F298),INDIRECT($F$1&amp;dbP!$D$2&amp;":"&amp;dbP!$D$2),"&gt;="&amp;AR$6,INDIRECT($F$1&amp;dbP!$D$2&amp;":"&amp;dbP!$D$2),"&lt;="&amp;AR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S298" s="1">
        <f ca="1">SUMIFS(INDIRECT($F$1&amp;$F298&amp;":"&amp;$F298),INDIRECT($F$1&amp;dbP!$D$2&amp;":"&amp;dbP!$D$2),"&gt;="&amp;AS$6,INDIRECT($F$1&amp;dbP!$D$2&amp;":"&amp;dbP!$D$2),"&lt;="&amp;AS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T298" s="1">
        <f ca="1">SUMIFS(INDIRECT($F$1&amp;$F298&amp;":"&amp;$F298),INDIRECT($F$1&amp;dbP!$D$2&amp;":"&amp;dbP!$D$2),"&gt;="&amp;AT$6,INDIRECT($F$1&amp;dbP!$D$2&amp;":"&amp;dbP!$D$2),"&lt;="&amp;AT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U298" s="1">
        <f ca="1">SUMIFS(INDIRECT($F$1&amp;$F298&amp;":"&amp;$F298),INDIRECT($F$1&amp;dbP!$D$2&amp;":"&amp;dbP!$D$2),"&gt;="&amp;AU$6,INDIRECT($F$1&amp;dbP!$D$2&amp;":"&amp;dbP!$D$2),"&lt;="&amp;AU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V298" s="1">
        <f ca="1">SUMIFS(INDIRECT($F$1&amp;$F298&amp;":"&amp;$F298),INDIRECT($F$1&amp;dbP!$D$2&amp;":"&amp;dbP!$D$2),"&gt;="&amp;AV$6,INDIRECT($F$1&amp;dbP!$D$2&amp;":"&amp;dbP!$D$2),"&lt;="&amp;AV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W298" s="1">
        <f ca="1">SUMIFS(INDIRECT($F$1&amp;$F298&amp;":"&amp;$F298),INDIRECT($F$1&amp;dbP!$D$2&amp;":"&amp;dbP!$D$2),"&gt;="&amp;AW$6,INDIRECT($F$1&amp;dbP!$D$2&amp;":"&amp;dbP!$D$2),"&lt;="&amp;AW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X298" s="1">
        <f ca="1">SUMIFS(INDIRECT($F$1&amp;$F298&amp;":"&amp;$F298),INDIRECT($F$1&amp;dbP!$D$2&amp;":"&amp;dbP!$D$2),"&gt;="&amp;AX$6,INDIRECT($F$1&amp;dbP!$D$2&amp;":"&amp;dbP!$D$2),"&lt;="&amp;AX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Y298" s="1">
        <f ca="1">SUMIFS(INDIRECT($F$1&amp;$F298&amp;":"&amp;$F298),INDIRECT($F$1&amp;dbP!$D$2&amp;":"&amp;dbP!$D$2),"&gt;="&amp;AY$6,INDIRECT($F$1&amp;dbP!$D$2&amp;":"&amp;dbP!$D$2),"&lt;="&amp;AY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Z298" s="1">
        <f ca="1">SUMIFS(INDIRECT($F$1&amp;$F298&amp;":"&amp;$F298),INDIRECT($F$1&amp;dbP!$D$2&amp;":"&amp;dbP!$D$2),"&gt;="&amp;AZ$6,INDIRECT($F$1&amp;dbP!$D$2&amp;":"&amp;dbP!$D$2),"&lt;="&amp;AZ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BA298" s="1">
        <f ca="1">SUMIFS(INDIRECT($F$1&amp;$F298&amp;":"&amp;$F298),INDIRECT($F$1&amp;dbP!$D$2&amp;":"&amp;dbP!$D$2),"&gt;="&amp;BA$6,INDIRECT($F$1&amp;dbP!$D$2&amp;":"&amp;dbP!$D$2),"&lt;="&amp;BA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BB298" s="1">
        <f ca="1">SUMIFS(INDIRECT($F$1&amp;$F298&amp;":"&amp;$F298),INDIRECT($F$1&amp;dbP!$D$2&amp;":"&amp;dbP!$D$2),"&gt;="&amp;BB$6,INDIRECT($F$1&amp;dbP!$D$2&amp;":"&amp;dbP!$D$2),"&lt;="&amp;BB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BC298" s="1">
        <f ca="1">SUMIFS(INDIRECT($F$1&amp;$F298&amp;":"&amp;$F298),INDIRECT($F$1&amp;dbP!$D$2&amp;":"&amp;dbP!$D$2),"&gt;="&amp;BC$6,INDIRECT($F$1&amp;dbP!$D$2&amp;":"&amp;dbP!$D$2),"&lt;="&amp;BC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BD298" s="1">
        <f ca="1">SUMIFS(INDIRECT($F$1&amp;$F298&amp;":"&amp;$F298),INDIRECT($F$1&amp;dbP!$D$2&amp;":"&amp;dbP!$D$2),"&gt;="&amp;BD$6,INDIRECT($F$1&amp;dbP!$D$2&amp;":"&amp;dbP!$D$2),"&lt;="&amp;BD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BE298" s="1">
        <f ca="1">SUMIFS(INDIRECT($F$1&amp;$F298&amp;":"&amp;$F298),INDIRECT($F$1&amp;dbP!$D$2&amp;":"&amp;dbP!$D$2),"&gt;="&amp;BE$6,INDIRECT($F$1&amp;dbP!$D$2&amp;":"&amp;dbP!$D$2),"&lt;="&amp;BE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</row>
    <row r="299" spans="2:57" x14ac:dyDescent="0.3">
      <c r="B299" s="1">
        <f>MAX(B$268:B298)+1</f>
        <v>39</v>
      </c>
      <c r="D299" s="1" t="str">
        <f ca="1">INDIRECT($B$1&amp;Items!AB$2&amp;$B299)</f>
        <v>PL(-)</v>
      </c>
      <c r="F299" s="1" t="str">
        <f ca="1">INDIRECT($B$1&amp;Items!X$2&amp;$B299)</f>
        <v>AA</v>
      </c>
      <c r="H299" s="13" t="str">
        <f ca="1">INDIRECT($B$1&amp;Items!U$2&amp;$B299)</f>
        <v>Себестоимость продаж</v>
      </c>
      <c r="I299" s="13" t="str">
        <f ca="1">IF(INDIRECT($B$1&amp;Items!V$2&amp;$B299)="",H299,INDIRECT($B$1&amp;Items!V$2&amp;$B299))</f>
        <v>Затраты этапа-2 бизнес-процесса</v>
      </c>
      <c r="J299" s="1" t="str">
        <f ca="1">IF(INDIRECT($B$1&amp;Items!W$2&amp;$B299)="",IF(H299&lt;&gt;I299,"  "&amp;I299,I299),"    "&amp;INDIRECT($B$1&amp;Items!W$2&amp;$B299))</f>
        <v xml:space="preserve">    Производственные затраты-9</v>
      </c>
      <c r="S299" s="1">
        <f ca="1">SUM($U299:INDIRECT(ADDRESS(ROW(),SUMIFS($1:$1,$5:$5,MAX($5:$5)))))</f>
        <v>242159.20200000002</v>
      </c>
      <c r="V299" s="1">
        <f ca="1">SUMIFS(INDIRECT($F$1&amp;$F299&amp;":"&amp;$F299),INDIRECT($F$1&amp;dbP!$D$2&amp;":"&amp;dbP!$D$2),"&gt;="&amp;V$6,INDIRECT($F$1&amp;dbP!$D$2&amp;":"&amp;dbP!$D$2),"&lt;="&amp;V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W299" s="1">
        <f ca="1">SUMIFS(INDIRECT($F$1&amp;$F299&amp;":"&amp;$F299),INDIRECT($F$1&amp;dbP!$D$2&amp;":"&amp;dbP!$D$2),"&gt;="&amp;W$6,INDIRECT($F$1&amp;dbP!$D$2&amp;":"&amp;dbP!$D$2),"&lt;="&amp;W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X299" s="1">
        <f ca="1">SUMIFS(INDIRECT($F$1&amp;$F299&amp;":"&amp;$F299),INDIRECT($F$1&amp;dbP!$D$2&amp;":"&amp;dbP!$D$2),"&gt;="&amp;X$6,INDIRECT($F$1&amp;dbP!$D$2&amp;":"&amp;dbP!$D$2),"&lt;="&amp;X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Y299" s="1">
        <f ca="1">SUMIFS(INDIRECT($F$1&amp;$F299&amp;":"&amp;$F299),INDIRECT($F$1&amp;dbP!$D$2&amp;":"&amp;dbP!$D$2),"&gt;="&amp;Y$6,INDIRECT($F$1&amp;dbP!$D$2&amp;":"&amp;dbP!$D$2),"&lt;="&amp;Y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Z299" s="1">
        <f ca="1">SUMIFS(INDIRECT($F$1&amp;$F299&amp;":"&amp;$F299),INDIRECT($F$1&amp;dbP!$D$2&amp;":"&amp;dbP!$D$2),"&gt;="&amp;Z$6,INDIRECT($F$1&amp;dbP!$D$2&amp;":"&amp;dbP!$D$2),"&lt;="&amp;Z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242159.20200000002</v>
      </c>
      <c r="AA299" s="1">
        <f ca="1">SUMIFS(INDIRECT($F$1&amp;$F299&amp;":"&amp;$F299),INDIRECT($F$1&amp;dbP!$D$2&amp;":"&amp;dbP!$D$2),"&gt;="&amp;AA$6,INDIRECT($F$1&amp;dbP!$D$2&amp;":"&amp;dbP!$D$2),"&lt;="&amp;AA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B299" s="1">
        <f ca="1">SUMIFS(INDIRECT($F$1&amp;$F299&amp;":"&amp;$F299),INDIRECT($F$1&amp;dbP!$D$2&amp;":"&amp;dbP!$D$2),"&gt;="&amp;AB$6,INDIRECT($F$1&amp;dbP!$D$2&amp;":"&amp;dbP!$D$2),"&lt;="&amp;AB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C299" s="1">
        <f ca="1">SUMIFS(INDIRECT($F$1&amp;$F299&amp;":"&amp;$F299),INDIRECT($F$1&amp;dbP!$D$2&amp;":"&amp;dbP!$D$2),"&gt;="&amp;AC$6,INDIRECT($F$1&amp;dbP!$D$2&amp;":"&amp;dbP!$D$2),"&lt;="&amp;AC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D299" s="1">
        <f ca="1">SUMIFS(INDIRECT($F$1&amp;$F299&amp;":"&amp;$F299),INDIRECT($F$1&amp;dbP!$D$2&amp;":"&amp;dbP!$D$2),"&gt;="&amp;AD$6,INDIRECT($F$1&amp;dbP!$D$2&amp;":"&amp;dbP!$D$2),"&lt;="&amp;AD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E299" s="1">
        <f ca="1">SUMIFS(INDIRECT($F$1&amp;$F299&amp;":"&amp;$F299),INDIRECT($F$1&amp;dbP!$D$2&amp;":"&amp;dbP!$D$2),"&gt;="&amp;AE$6,INDIRECT($F$1&amp;dbP!$D$2&amp;":"&amp;dbP!$D$2),"&lt;="&amp;AE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F299" s="1">
        <f ca="1">SUMIFS(INDIRECT($F$1&amp;$F299&amp;":"&amp;$F299),INDIRECT($F$1&amp;dbP!$D$2&amp;":"&amp;dbP!$D$2),"&gt;="&amp;AF$6,INDIRECT($F$1&amp;dbP!$D$2&amp;":"&amp;dbP!$D$2),"&lt;="&amp;AF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G299" s="1">
        <f ca="1">SUMIFS(INDIRECT($F$1&amp;$F299&amp;":"&amp;$F299),INDIRECT($F$1&amp;dbP!$D$2&amp;":"&amp;dbP!$D$2),"&gt;="&amp;AG$6,INDIRECT($F$1&amp;dbP!$D$2&amp;":"&amp;dbP!$D$2),"&lt;="&amp;AG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H299" s="1">
        <f ca="1">SUMIFS(INDIRECT($F$1&amp;$F299&amp;":"&amp;$F299),INDIRECT($F$1&amp;dbP!$D$2&amp;":"&amp;dbP!$D$2),"&gt;="&amp;AH$6,INDIRECT($F$1&amp;dbP!$D$2&amp;":"&amp;dbP!$D$2),"&lt;="&amp;AH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I299" s="1">
        <f ca="1">SUMIFS(INDIRECT($F$1&amp;$F299&amp;":"&amp;$F299),INDIRECT($F$1&amp;dbP!$D$2&amp;":"&amp;dbP!$D$2),"&gt;="&amp;AI$6,INDIRECT($F$1&amp;dbP!$D$2&amp;":"&amp;dbP!$D$2),"&lt;="&amp;AI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J299" s="1">
        <f ca="1">SUMIFS(INDIRECT($F$1&amp;$F299&amp;":"&amp;$F299),INDIRECT($F$1&amp;dbP!$D$2&amp;":"&amp;dbP!$D$2),"&gt;="&amp;AJ$6,INDIRECT($F$1&amp;dbP!$D$2&amp;":"&amp;dbP!$D$2),"&lt;="&amp;AJ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K299" s="1">
        <f ca="1">SUMIFS(INDIRECT($F$1&amp;$F299&amp;":"&amp;$F299),INDIRECT($F$1&amp;dbP!$D$2&amp;":"&amp;dbP!$D$2),"&gt;="&amp;AK$6,INDIRECT($F$1&amp;dbP!$D$2&amp;":"&amp;dbP!$D$2),"&lt;="&amp;AK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L299" s="1">
        <f ca="1">SUMIFS(INDIRECT($F$1&amp;$F299&amp;":"&amp;$F299),INDIRECT($F$1&amp;dbP!$D$2&amp;":"&amp;dbP!$D$2),"&gt;="&amp;AL$6,INDIRECT($F$1&amp;dbP!$D$2&amp;":"&amp;dbP!$D$2),"&lt;="&amp;AL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M299" s="1">
        <f ca="1">SUMIFS(INDIRECT($F$1&amp;$F299&amp;":"&amp;$F299),INDIRECT($F$1&amp;dbP!$D$2&amp;":"&amp;dbP!$D$2),"&gt;="&amp;AM$6,INDIRECT($F$1&amp;dbP!$D$2&amp;":"&amp;dbP!$D$2),"&lt;="&amp;AM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N299" s="1">
        <f ca="1">SUMIFS(INDIRECT($F$1&amp;$F299&amp;":"&amp;$F299),INDIRECT($F$1&amp;dbP!$D$2&amp;":"&amp;dbP!$D$2),"&gt;="&amp;AN$6,INDIRECT($F$1&amp;dbP!$D$2&amp;":"&amp;dbP!$D$2),"&lt;="&amp;AN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O299" s="1">
        <f ca="1">SUMIFS(INDIRECT($F$1&amp;$F299&amp;":"&amp;$F299),INDIRECT($F$1&amp;dbP!$D$2&amp;":"&amp;dbP!$D$2),"&gt;="&amp;AO$6,INDIRECT($F$1&amp;dbP!$D$2&amp;":"&amp;dbP!$D$2),"&lt;="&amp;AO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P299" s="1">
        <f ca="1">SUMIFS(INDIRECT($F$1&amp;$F299&amp;":"&amp;$F299),INDIRECT($F$1&amp;dbP!$D$2&amp;":"&amp;dbP!$D$2),"&gt;="&amp;AP$6,INDIRECT($F$1&amp;dbP!$D$2&amp;":"&amp;dbP!$D$2),"&lt;="&amp;AP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Q299" s="1">
        <f ca="1">SUMIFS(INDIRECT($F$1&amp;$F299&amp;":"&amp;$F299),INDIRECT($F$1&amp;dbP!$D$2&amp;":"&amp;dbP!$D$2),"&gt;="&amp;AQ$6,INDIRECT($F$1&amp;dbP!$D$2&amp;":"&amp;dbP!$D$2),"&lt;="&amp;AQ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R299" s="1">
        <f ca="1">SUMIFS(INDIRECT($F$1&amp;$F299&amp;":"&amp;$F299),INDIRECT($F$1&amp;dbP!$D$2&amp;":"&amp;dbP!$D$2),"&gt;="&amp;AR$6,INDIRECT($F$1&amp;dbP!$D$2&amp;":"&amp;dbP!$D$2),"&lt;="&amp;AR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S299" s="1">
        <f ca="1">SUMIFS(INDIRECT($F$1&amp;$F299&amp;":"&amp;$F299),INDIRECT($F$1&amp;dbP!$D$2&amp;":"&amp;dbP!$D$2),"&gt;="&amp;AS$6,INDIRECT($F$1&amp;dbP!$D$2&amp;":"&amp;dbP!$D$2),"&lt;="&amp;AS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T299" s="1">
        <f ca="1">SUMIFS(INDIRECT($F$1&amp;$F299&amp;":"&amp;$F299),INDIRECT($F$1&amp;dbP!$D$2&amp;":"&amp;dbP!$D$2),"&gt;="&amp;AT$6,INDIRECT($F$1&amp;dbP!$D$2&amp;":"&amp;dbP!$D$2),"&lt;="&amp;AT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U299" s="1">
        <f ca="1">SUMIFS(INDIRECT($F$1&amp;$F299&amp;":"&amp;$F299),INDIRECT($F$1&amp;dbP!$D$2&amp;":"&amp;dbP!$D$2),"&gt;="&amp;AU$6,INDIRECT($F$1&amp;dbP!$D$2&amp;":"&amp;dbP!$D$2),"&lt;="&amp;AU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V299" s="1">
        <f ca="1">SUMIFS(INDIRECT($F$1&amp;$F299&amp;":"&amp;$F299),INDIRECT($F$1&amp;dbP!$D$2&amp;":"&amp;dbP!$D$2),"&gt;="&amp;AV$6,INDIRECT($F$1&amp;dbP!$D$2&amp;":"&amp;dbP!$D$2),"&lt;="&amp;AV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W299" s="1">
        <f ca="1">SUMIFS(INDIRECT($F$1&amp;$F299&amp;":"&amp;$F299),INDIRECT($F$1&amp;dbP!$D$2&amp;":"&amp;dbP!$D$2),"&gt;="&amp;AW$6,INDIRECT($F$1&amp;dbP!$D$2&amp;":"&amp;dbP!$D$2),"&lt;="&amp;AW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X299" s="1">
        <f ca="1">SUMIFS(INDIRECT($F$1&amp;$F299&amp;":"&amp;$F299),INDIRECT($F$1&amp;dbP!$D$2&amp;":"&amp;dbP!$D$2),"&gt;="&amp;AX$6,INDIRECT($F$1&amp;dbP!$D$2&amp;":"&amp;dbP!$D$2),"&lt;="&amp;AX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Y299" s="1">
        <f ca="1">SUMIFS(INDIRECT($F$1&amp;$F299&amp;":"&amp;$F299),INDIRECT($F$1&amp;dbP!$D$2&amp;":"&amp;dbP!$D$2),"&gt;="&amp;AY$6,INDIRECT($F$1&amp;dbP!$D$2&amp;":"&amp;dbP!$D$2),"&lt;="&amp;AY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Z299" s="1">
        <f ca="1">SUMIFS(INDIRECT($F$1&amp;$F299&amp;":"&amp;$F299),INDIRECT($F$1&amp;dbP!$D$2&amp;":"&amp;dbP!$D$2),"&gt;="&amp;AZ$6,INDIRECT($F$1&amp;dbP!$D$2&amp;":"&amp;dbP!$D$2),"&lt;="&amp;AZ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BA299" s="1">
        <f ca="1">SUMIFS(INDIRECT($F$1&amp;$F299&amp;":"&amp;$F299),INDIRECT($F$1&amp;dbP!$D$2&amp;":"&amp;dbP!$D$2),"&gt;="&amp;BA$6,INDIRECT($F$1&amp;dbP!$D$2&amp;":"&amp;dbP!$D$2),"&lt;="&amp;BA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BB299" s="1">
        <f ca="1">SUMIFS(INDIRECT($F$1&amp;$F299&amp;":"&amp;$F299),INDIRECT($F$1&amp;dbP!$D$2&amp;":"&amp;dbP!$D$2),"&gt;="&amp;BB$6,INDIRECT($F$1&amp;dbP!$D$2&amp;":"&amp;dbP!$D$2),"&lt;="&amp;BB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BC299" s="1">
        <f ca="1">SUMIFS(INDIRECT($F$1&amp;$F299&amp;":"&amp;$F299),INDIRECT($F$1&amp;dbP!$D$2&amp;":"&amp;dbP!$D$2),"&gt;="&amp;BC$6,INDIRECT($F$1&amp;dbP!$D$2&amp;":"&amp;dbP!$D$2),"&lt;="&amp;BC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BD299" s="1">
        <f ca="1">SUMIFS(INDIRECT($F$1&amp;$F299&amp;":"&amp;$F299),INDIRECT($F$1&amp;dbP!$D$2&amp;":"&amp;dbP!$D$2),"&gt;="&amp;BD$6,INDIRECT($F$1&amp;dbP!$D$2&amp;":"&amp;dbP!$D$2),"&lt;="&amp;BD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BE299" s="1">
        <f ca="1">SUMIFS(INDIRECT($F$1&amp;$F299&amp;":"&amp;$F299),INDIRECT($F$1&amp;dbP!$D$2&amp;":"&amp;dbP!$D$2),"&gt;="&amp;BE$6,INDIRECT($F$1&amp;dbP!$D$2&amp;":"&amp;dbP!$D$2),"&lt;="&amp;BE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</row>
    <row r="300" spans="2:57" x14ac:dyDescent="0.3">
      <c r="B300" s="1">
        <f>MAX(B$268:B299)+1</f>
        <v>40</v>
      </c>
      <c r="D300" s="1" t="str">
        <f ca="1">INDIRECT($B$1&amp;Items!AB$2&amp;$B300)</f>
        <v>PL(-)</v>
      </c>
      <c r="F300" s="1" t="str">
        <f ca="1">INDIRECT($B$1&amp;Items!X$2&amp;$B300)</f>
        <v>AA</v>
      </c>
      <c r="H300" s="13" t="str">
        <f ca="1">INDIRECT($B$1&amp;Items!U$2&amp;$B300)</f>
        <v>Себестоимость продаж</v>
      </c>
      <c r="I300" s="13" t="str">
        <f ca="1">IF(INDIRECT($B$1&amp;Items!V$2&amp;$B300)="",H300,INDIRECT($B$1&amp;Items!V$2&amp;$B300))</f>
        <v>Затраты этапа-2 бизнес-процесса</v>
      </c>
      <c r="J300" s="1" t="str">
        <f ca="1">IF(INDIRECT($B$1&amp;Items!W$2&amp;$B300)="",IF(H300&lt;&gt;I300,"  "&amp;I300,I300),"    "&amp;INDIRECT($B$1&amp;Items!W$2&amp;$B300))</f>
        <v xml:space="preserve">    Производственные затраты-10</v>
      </c>
      <c r="S300" s="1">
        <f ca="1">SUM($U300:INDIRECT(ADDRESS(ROW(),SUMIFS($1:$1,$5:$5,MAX($5:$5)))))</f>
        <v>526068.13018500002</v>
      </c>
      <c r="V300" s="1">
        <f ca="1">SUMIFS(INDIRECT($F$1&amp;$F300&amp;":"&amp;$F300),INDIRECT($F$1&amp;dbP!$D$2&amp;":"&amp;dbP!$D$2),"&gt;="&amp;V$6,INDIRECT($F$1&amp;dbP!$D$2&amp;":"&amp;dbP!$D$2),"&lt;="&amp;V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W300" s="1">
        <f ca="1">SUMIFS(INDIRECT($F$1&amp;$F300&amp;":"&amp;$F300),INDIRECT($F$1&amp;dbP!$D$2&amp;":"&amp;dbP!$D$2),"&gt;="&amp;W$6,INDIRECT($F$1&amp;dbP!$D$2&amp;":"&amp;dbP!$D$2),"&lt;="&amp;W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X300" s="1">
        <f ca="1">SUMIFS(INDIRECT($F$1&amp;$F300&amp;":"&amp;$F300),INDIRECT($F$1&amp;dbP!$D$2&amp;":"&amp;dbP!$D$2),"&gt;="&amp;X$6,INDIRECT($F$1&amp;dbP!$D$2&amp;":"&amp;dbP!$D$2),"&lt;="&amp;X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Y300" s="1">
        <f ca="1">SUMIFS(INDIRECT($F$1&amp;$F300&amp;":"&amp;$F300),INDIRECT($F$1&amp;dbP!$D$2&amp;":"&amp;dbP!$D$2),"&gt;="&amp;Y$6,INDIRECT($F$1&amp;dbP!$D$2&amp;":"&amp;dbP!$D$2),"&lt;="&amp;Y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Z300" s="1">
        <f ca="1">SUMIFS(INDIRECT($F$1&amp;$F300&amp;":"&amp;$F300),INDIRECT($F$1&amp;dbP!$D$2&amp;":"&amp;dbP!$D$2),"&gt;="&amp;Z$6,INDIRECT($F$1&amp;dbP!$D$2&amp;":"&amp;dbP!$D$2),"&lt;="&amp;Z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A300" s="1">
        <f ca="1">SUMIFS(INDIRECT($F$1&amp;$F300&amp;":"&amp;$F300),INDIRECT($F$1&amp;dbP!$D$2&amp;":"&amp;dbP!$D$2),"&gt;="&amp;AA$6,INDIRECT($F$1&amp;dbP!$D$2&amp;":"&amp;dbP!$D$2),"&lt;="&amp;AA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526068.13018500002</v>
      </c>
      <c r="AB300" s="1">
        <f ca="1">SUMIFS(INDIRECT($F$1&amp;$F300&amp;":"&amp;$F300),INDIRECT($F$1&amp;dbP!$D$2&amp;":"&amp;dbP!$D$2),"&gt;="&amp;AB$6,INDIRECT($F$1&amp;dbP!$D$2&amp;":"&amp;dbP!$D$2),"&lt;="&amp;AB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C300" s="1">
        <f ca="1">SUMIFS(INDIRECT($F$1&amp;$F300&amp;":"&amp;$F300),INDIRECT($F$1&amp;dbP!$D$2&amp;":"&amp;dbP!$D$2),"&gt;="&amp;AC$6,INDIRECT($F$1&amp;dbP!$D$2&amp;":"&amp;dbP!$D$2),"&lt;="&amp;AC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D300" s="1">
        <f ca="1">SUMIFS(INDIRECT($F$1&amp;$F300&amp;":"&amp;$F300),INDIRECT($F$1&amp;dbP!$D$2&amp;":"&amp;dbP!$D$2),"&gt;="&amp;AD$6,INDIRECT($F$1&amp;dbP!$D$2&amp;":"&amp;dbP!$D$2),"&lt;="&amp;AD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E300" s="1">
        <f ca="1">SUMIFS(INDIRECT($F$1&amp;$F300&amp;":"&amp;$F300),INDIRECT($F$1&amp;dbP!$D$2&amp;":"&amp;dbP!$D$2),"&gt;="&amp;AE$6,INDIRECT($F$1&amp;dbP!$D$2&amp;":"&amp;dbP!$D$2),"&lt;="&amp;AE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F300" s="1">
        <f ca="1">SUMIFS(INDIRECT($F$1&amp;$F300&amp;":"&amp;$F300),INDIRECT($F$1&amp;dbP!$D$2&amp;":"&amp;dbP!$D$2),"&gt;="&amp;AF$6,INDIRECT($F$1&amp;dbP!$D$2&amp;":"&amp;dbP!$D$2),"&lt;="&amp;AF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G300" s="1">
        <f ca="1">SUMIFS(INDIRECT($F$1&amp;$F300&amp;":"&amp;$F300),INDIRECT($F$1&amp;dbP!$D$2&amp;":"&amp;dbP!$D$2),"&gt;="&amp;AG$6,INDIRECT($F$1&amp;dbP!$D$2&amp;":"&amp;dbP!$D$2),"&lt;="&amp;AG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H300" s="1">
        <f ca="1">SUMIFS(INDIRECT($F$1&amp;$F300&amp;":"&amp;$F300),INDIRECT($F$1&amp;dbP!$D$2&amp;":"&amp;dbP!$D$2),"&gt;="&amp;AH$6,INDIRECT($F$1&amp;dbP!$D$2&amp;":"&amp;dbP!$D$2),"&lt;="&amp;AH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I300" s="1">
        <f ca="1">SUMIFS(INDIRECT($F$1&amp;$F300&amp;":"&amp;$F300),INDIRECT($F$1&amp;dbP!$D$2&amp;":"&amp;dbP!$D$2),"&gt;="&amp;AI$6,INDIRECT($F$1&amp;dbP!$D$2&amp;":"&amp;dbP!$D$2),"&lt;="&amp;AI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J300" s="1">
        <f ca="1">SUMIFS(INDIRECT($F$1&amp;$F300&amp;":"&amp;$F300),INDIRECT($F$1&amp;dbP!$D$2&amp;":"&amp;dbP!$D$2),"&gt;="&amp;AJ$6,INDIRECT($F$1&amp;dbP!$D$2&amp;":"&amp;dbP!$D$2),"&lt;="&amp;AJ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K300" s="1">
        <f ca="1">SUMIFS(INDIRECT($F$1&amp;$F300&amp;":"&amp;$F300),INDIRECT($F$1&amp;dbP!$D$2&amp;":"&amp;dbP!$D$2),"&gt;="&amp;AK$6,INDIRECT($F$1&amp;dbP!$D$2&amp;":"&amp;dbP!$D$2),"&lt;="&amp;AK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L300" s="1">
        <f ca="1">SUMIFS(INDIRECT($F$1&amp;$F300&amp;":"&amp;$F300),INDIRECT($F$1&amp;dbP!$D$2&amp;":"&amp;dbP!$D$2),"&gt;="&amp;AL$6,INDIRECT($F$1&amp;dbP!$D$2&amp;":"&amp;dbP!$D$2),"&lt;="&amp;AL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M300" s="1">
        <f ca="1">SUMIFS(INDIRECT($F$1&amp;$F300&amp;":"&amp;$F300),INDIRECT($F$1&amp;dbP!$D$2&amp;":"&amp;dbP!$D$2),"&gt;="&amp;AM$6,INDIRECT($F$1&amp;dbP!$D$2&amp;":"&amp;dbP!$D$2),"&lt;="&amp;AM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N300" s="1">
        <f ca="1">SUMIFS(INDIRECT($F$1&amp;$F300&amp;":"&amp;$F300),INDIRECT($F$1&amp;dbP!$D$2&amp;":"&amp;dbP!$D$2),"&gt;="&amp;AN$6,INDIRECT($F$1&amp;dbP!$D$2&amp;":"&amp;dbP!$D$2),"&lt;="&amp;AN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O300" s="1">
        <f ca="1">SUMIFS(INDIRECT($F$1&amp;$F300&amp;":"&amp;$F300),INDIRECT($F$1&amp;dbP!$D$2&amp;":"&amp;dbP!$D$2),"&gt;="&amp;AO$6,INDIRECT($F$1&amp;dbP!$D$2&amp;":"&amp;dbP!$D$2),"&lt;="&amp;AO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P300" s="1">
        <f ca="1">SUMIFS(INDIRECT($F$1&amp;$F300&amp;":"&amp;$F300),INDIRECT($F$1&amp;dbP!$D$2&amp;":"&amp;dbP!$D$2),"&gt;="&amp;AP$6,INDIRECT($F$1&amp;dbP!$D$2&amp;":"&amp;dbP!$D$2),"&lt;="&amp;AP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Q300" s="1">
        <f ca="1">SUMIFS(INDIRECT($F$1&amp;$F300&amp;":"&amp;$F300),INDIRECT($F$1&amp;dbP!$D$2&amp;":"&amp;dbP!$D$2),"&gt;="&amp;AQ$6,INDIRECT($F$1&amp;dbP!$D$2&amp;":"&amp;dbP!$D$2),"&lt;="&amp;AQ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R300" s="1">
        <f ca="1">SUMIFS(INDIRECT($F$1&amp;$F300&amp;":"&amp;$F300),INDIRECT($F$1&amp;dbP!$D$2&amp;":"&amp;dbP!$D$2),"&gt;="&amp;AR$6,INDIRECT($F$1&amp;dbP!$D$2&amp;":"&amp;dbP!$D$2),"&lt;="&amp;AR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S300" s="1">
        <f ca="1">SUMIFS(INDIRECT($F$1&amp;$F300&amp;":"&amp;$F300),INDIRECT($F$1&amp;dbP!$D$2&amp;":"&amp;dbP!$D$2),"&gt;="&amp;AS$6,INDIRECT($F$1&amp;dbP!$D$2&amp;":"&amp;dbP!$D$2),"&lt;="&amp;AS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T300" s="1">
        <f ca="1">SUMIFS(INDIRECT($F$1&amp;$F300&amp;":"&amp;$F300),INDIRECT($F$1&amp;dbP!$D$2&amp;":"&amp;dbP!$D$2),"&gt;="&amp;AT$6,INDIRECT($F$1&amp;dbP!$D$2&amp;":"&amp;dbP!$D$2),"&lt;="&amp;AT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U300" s="1">
        <f ca="1">SUMIFS(INDIRECT($F$1&amp;$F300&amp;":"&amp;$F300),INDIRECT($F$1&amp;dbP!$D$2&amp;":"&amp;dbP!$D$2),"&gt;="&amp;AU$6,INDIRECT($F$1&amp;dbP!$D$2&amp;":"&amp;dbP!$D$2),"&lt;="&amp;AU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V300" s="1">
        <f ca="1">SUMIFS(INDIRECT($F$1&amp;$F300&amp;":"&amp;$F300),INDIRECT($F$1&amp;dbP!$D$2&amp;":"&amp;dbP!$D$2),"&gt;="&amp;AV$6,INDIRECT($F$1&amp;dbP!$D$2&amp;":"&amp;dbP!$D$2),"&lt;="&amp;AV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W300" s="1">
        <f ca="1">SUMIFS(INDIRECT($F$1&amp;$F300&amp;":"&amp;$F300),INDIRECT($F$1&amp;dbP!$D$2&amp;":"&amp;dbP!$D$2),"&gt;="&amp;AW$6,INDIRECT($F$1&amp;dbP!$D$2&amp;":"&amp;dbP!$D$2),"&lt;="&amp;AW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X300" s="1">
        <f ca="1">SUMIFS(INDIRECT($F$1&amp;$F300&amp;":"&amp;$F300),INDIRECT($F$1&amp;dbP!$D$2&amp;":"&amp;dbP!$D$2),"&gt;="&amp;AX$6,INDIRECT($F$1&amp;dbP!$D$2&amp;":"&amp;dbP!$D$2),"&lt;="&amp;AX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Y300" s="1">
        <f ca="1">SUMIFS(INDIRECT($F$1&amp;$F300&amp;":"&amp;$F300),INDIRECT($F$1&amp;dbP!$D$2&amp;":"&amp;dbP!$D$2),"&gt;="&amp;AY$6,INDIRECT($F$1&amp;dbP!$D$2&amp;":"&amp;dbP!$D$2),"&lt;="&amp;AY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Z300" s="1">
        <f ca="1">SUMIFS(INDIRECT($F$1&amp;$F300&amp;":"&amp;$F300),INDIRECT($F$1&amp;dbP!$D$2&amp;":"&amp;dbP!$D$2),"&gt;="&amp;AZ$6,INDIRECT($F$1&amp;dbP!$D$2&amp;":"&amp;dbP!$D$2),"&lt;="&amp;AZ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BA300" s="1">
        <f ca="1">SUMIFS(INDIRECT($F$1&amp;$F300&amp;":"&amp;$F300),INDIRECT($F$1&amp;dbP!$D$2&amp;":"&amp;dbP!$D$2),"&gt;="&amp;BA$6,INDIRECT($F$1&amp;dbP!$D$2&amp;":"&amp;dbP!$D$2),"&lt;="&amp;BA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BB300" s="1">
        <f ca="1">SUMIFS(INDIRECT($F$1&amp;$F300&amp;":"&amp;$F300),INDIRECT($F$1&amp;dbP!$D$2&amp;":"&amp;dbP!$D$2),"&gt;="&amp;BB$6,INDIRECT($F$1&amp;dbP!$D$2&amp;":"&amp;dbP!$D$2),"&lt;="&amp;BB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BC300" s="1">
        <f ca="1">SUMIFS(INDIRECT($F$1&amp;$F300&amp;":"&amp;$F300),INDIRECT($F$1&amp;dbP!$D$2&amp;":"&amp;dbP!$D$2),"&gt;="&amp;BC$6,INDIRECT($F$1&amp;dbP!$D$2&amp;":"&amp;dbP!$D$2),"&lt;="&amp;BC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BD300" s="1">
        <f ca="1">SUMIFS(INDIRECT($F$1&amp;$F300&amp;":"&amp;$F300),INDIRECT($F$1&amp;dbP!$D$2&amp;":"&amp;dbP!$D$2),"&gt;="&amp;BD$6,INDIRECT($F$1&amp;dbP!$D$2&amp;":"&amp;dbP!$D$2),"&lt;="&amp;BD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BE300" s="1">
        <f ca="1">SUMIFS(INDIRECT($F$1&amp;$F300&amp;":"&amp;$F300),INDIRECT($F$1&amp;dbP!$D$2&amp;":"&amp;dbP!$D$2),"&gt;="&amp;BE$6,INDIRECT($F$1&amp;dbP!$D$2&amp;":"&amp;dbP!$D$2),"&lt;="&amp;BE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</row>
    <row r="301" spans="2:57" x14ac:dyDescent="0.3">
      <c r="B301" s="1">
        <f>MAX(B$268:B300)+1</f>
        <v>41</v>
      </c>
      <c r="D301" s="1">
        <f ca="1">INDIRECT($B$1&amp;Items!AB$2&amp;$B301)</f>
        <v>0</v>
      </c>
      <c r="F301" s="1" t="str">
        <f ca="1">INDIRECT($B$1&amp;Items!X$2&amp;$B301)</f>
        <v>AA</v>
      </c>
      <c r="H301" s="13" t="str">
        <f ca="1">INDIRECT($B$1&amp;Items!U$2&amp;$B301)</f>
        <v>Себестоимость продаж</v>
      </c>
      <c r="I301" s="13" t="str">
        <f ca="1">IF(INDIRECT($B$1&amp;Items!V$2&amp;$B301)="",H301,INDIRECT($B$1&amp;Items!V$2&amp;$B301))</f>
        <v>Затраты этапа-3 бизнес-процесса</v>
      </c>
      <c r="J301" s="1" t="str">
        <f ca="1">IF(INDIRECT($B$1&amp;Items!W$2&amp;$B301)="",IF(H301&lt;&gt;I301,"  "&amp;I301,I301),"    "&amp;INDIRECT($B$1&amp;Items!W$2&amp;$B301))</f>
        <v xml:space="preserve">  Затраты этапа-3 бизнес-процесса</v>
      </c>
      <c r="S301" s="1">
        <f ca="1">SUM($U301:INDIRECT(ADDRESS(ROW(),SUMIFS($1:$1,$5:$5,MAX($5:$5)))))</f>
        <v>2327149.7313357005</v>
      </c>
      <c r="V301" s="1">
        <f ca="1">SUMIFS(INDIRECT($F$1&amp;$F301&amp;":"&amp;$F301),INDIRECT($F$1&amp;dbP!$D$2&amp;":"&amp;dbP!$D$2),"&gt;="&amp;V$6,INDIRECT($F$1&amp;dbP!$D$2&amp;":"&amp;dbP!$D$2),"&lt;="&amp;V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W301" s="1">
        <f ca="1">SUMIFS(INDIRECT($F$1&amp;$F301&amp;":"&amp;$F301),INDIRECT($F$1&amp;dbP!$D$2&amp;":"&amp;dbP!$D$2),"&gt;="&amp;W$6,INDIRECT($F$1&amp;dbP!$D$2&amp;":"&amp;dbP!$D$2),"&lt;="&amp;W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X301" s="1">
        <f ca="1">SUMIFS(INDIRECT($F$1&amp;$F301&amp;":"&amp;$F301),INDIRECT($F$1&amp;dbP!$D$2&amp;":"&amp;dbP!$D$2),"&gt;="&amp;X$6,INDIRECT($F$1&amp;dbP!$D$2&amp;":"&amp;dbP!$D$2),"&lt;="&amp;X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Y301" s="1">
        <f ca="1">SUMIFS(INDIRECT($F$1&amp;$F301&amp;":"&amp;$F301),INDIRECT($F$1&amp;dbP!$D$2&amp;":"&amp;dbP!$D$2),"&gt;="&amp;Y$6,INDIRECT($F$1&amp;dbP!$D$2&amp;":"&amp;dbP!$D$2),"&lt;="&amp;Y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Z301" s="1">
        <f ca="1">SUMIFS(INDIRECT($F$1&amp;$F301&amp;":"&amp;$F301),INDIRECT($F$1&amp;dbP!$D$2&amp;":"&amp;dbP!$D$2),"&gt;="&amp;Z$6,INDIRECT($F$1&amp;dbP!$D$2&amp;":"&amp;dbP!$D$2),"&lt;="&amp;Z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689679.45786000008</v>
      </c>
      <c r="AA301" s="1">
        <f ca="1">SUMIFS(INDIRECT($F$1&amp;$F301&amp;":"&amp;$F301),INDIRECT($F$1&amp;dbP!$D$2&amp;":"&amp;dbP!$D$2),"&gt;="&amp;AA$6,INDIRECT($F$1&amp;dbP!$D$2&amp;":"&amp;dbP!$D$2),"&lt;="&amp;AA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1637470.2734757003</v>
      </c>
      <c r="AB301" s="1">
        <f ca="1">SUMIFS(INDIRECT($F$1&amp;$F301&amp;":"&amp;$F301),INDIRECT($F$1&amp;dbP!$D$2&amp;":"&amp;dbP!$D$2),"&gt;="&amp;AB$6,INDIRECT($F$1&amp;dbP!$D$2&amp;":"&amp;dbP!$D$2),"&lt;="&amp;AB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C301" s="1">
        <f ca="1">SUMIFS(INDIRECT($F$1&amp;$F301&amp;":"&amp;$F301),INDIRECT($F$1&amp;dbP!$D$2&amp;":"&amp;dbP!$D$2),"&gt;="&amp;AC$6,INDIRECT($F$1&amp;dbP!$D$2&amp;":"&amp;dbP!$D$2),"&lt;="&amp;AC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D301" s="1">
        <f ca="1">SUMIFS(INDIRECT($F$1&amp;$F301&amp;":"&amp;$F301),INDIRECT($F$1&amp;dbP!$D$2&amp;":"&amp;dbP!$D$2),"&gt;="&amp;AD$6,INDIRECT($F$1&amp;dbP!$D$2&amp;":"&amp;dbP!$D$2),"&lt;="&amp;AD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E301" s="1">
        <f ca="1">SUMIFS(INDIRECT($F$1&amp;$F301&amp;":"&amp;$F301),INDIRECT($F$1&amp;dbP!$D$2&amp;":"&amp;dbP!$D$2),"&gt;="&amp;AE$6,INDIRECT($F$1&amp;dbP!$D$2&amp;":"&amp;dbP!$D$2),"&lt;="&amp;AE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F301" s="1">
        <f ca="1">SUMIFS(INDIRECT($F$1&amp;$F301&amp;":"&amp;$F301),INDIRECT($F$1&amp;dbP!$D$2&amp;":"&amp;dbP!$D$2),"&gt;="&amp;AF$6,INDIRECT($F$1&amp;dbP!$D$2&amp;":"&amp;dbP!$D$2),"&lt;="&amp;AF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G301" s="1">
        <f ca="1">SUMIFS(INDIRECT($F$1&amp;$F301&amp;":"&amp;$F301),INDIRECT($F$1&amp;dbP!$D$2&amp;":"&amp;dbP!$D$2),"&gt;="&amp;AG$6,INDIRECT($F$1&amp;dbP!$D$2&amp;":"&amp;dbP!$D$2),"&lt;="&amp;AG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H301" s="1">
        <f ca="1">SUMIFS(INDIRECT($F$1&amp;$F301&amp;":"&amp;$F301),INDIRECT($F$1&amp;dbP!$D$2&amp;":"&amp;dbP!$D$2),"&gt;="&amp;AH$6,INDIRECT($F$1&amp;dbP!$D$2&amp;":"&amp;dbP!$D$2),"&lt;="&amp;AH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I301" s="1">
        <f ca="1">SUMIFS(INDIRECT($F$1&amp;$F301&amp;":"&amp;$F301),INDIRECT($F$1&amp;dbP!$D$2&amp;":"&amp;dbP!$D$2),"&gt;="&amp;AI$6,INDIRECT($F$1&amp;dbP!$D$2&amp;":"&amp;dbP!$D$2),"&lt;="&amp;AI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J301" s="1">
        <f ca="1">SUMIFS(INDIRECT($F$1&amp;$F301&amp;":"&amp;$F301),INDIRECT($F$1&amp;dbP!$D$2&amp;":"&amp;dbP!$D$2),"&gt;="&amp;AJ$6,INDIRECT($F$1&amp;dbP!$D$2&amp;":"&amp;dbP!$D$2),"&lt;="&amp;AJ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K301" s="1">
        <f ca="1">SUMIFS(INDIRECT($F$1&amp;$F301&amp;":"&amp;$F301),INDIRECT($F$1&amp;dbP!$D$2&amp;":"&amp;dbP!$D$2),"&gt;="&amp;AK$6,INDIRECT($F$1&amp;dbP!$D$2&amp;":"&amp;dbP!$D$2),"&lt;="&amp;AK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L301" s="1">
        <f ca="1">SUMIFS(INDIRECT($F$1&amp;$F301&amp;":"&amp;$F301),INDIRECT($F$1&amp;dbP!$D$2&amp;":"&amp;dbP!$D$2),"&gt;="&amp;AL$6,INDIRECT($F$1&amp;dbP!$D$2&amp;":"&amp;dbP!$D$2),"&lt;="&amp;AL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M301" s="1">
        <f ca="1">SUMIFS(INDIRECT($F$1&amp;$F301&amp;":"&amp;$F301),INDIRECT($F$1&amp;dbP!$D$2&amp;":"&amp;dbP!$D$2),"&gt;="&amp;AM$6,INDIRECT($F$1&amp;dbP!$D$2&amp;":"&amp;dbP!$D$2),"&lt;="&amp;AM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N301" s="1">
        <f ca="1">SUMIFS(INDIRECT($F$1&amp;$F301&amp;":"&amp;$F301),INDIRECT($F$1&amp;dbP!$D$2&amp;":"&amp;dbP!$D$2),"&gt;="&amp;AN$6,INDIRECT($F$1&amp;dbP!$D$2&amp;":"&amp;dbP!$D$2),"&lt;="&amp;AN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O301" s="1">
        <f ca="1">SUMIFS(INDIRECT($F$1&amp;$F301&amp;":"&amp;$F301),INDIRECT($F$1&amp;dbP!$D$2&amp;":"&amp;dbP!$D$2),"&gt;="&amp;AO$6,INDIRECT($F$1&amp;dbP!$D$2&amp;":"&amp;dbP!$D$2),"&lt;="&amp;AO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P301" s="1">
        <f ca="1">SUMIFS(INDIRECT($F$1&amp;$F301&amp;":"&amp;$F301),INDIRECT($F$1&amp;dbP!$D$2&amp;":"&amp;dbP!$D$2),"&gt;="&amp;AP$6,INDIRECT($F$1&amp;dbP!$D$2&amp;":"&amp;dbP!$D$2),"&lt;="&amp;AP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Q301" s="1">
        <f ca="1">SUMIFS(INDIRECT($F$1&amp;$F301&amp;":"&amp;$F301),INDIRECT($F$1&amp;dbP!$D$2&amp;":"&amp;dbP!$D$2),"&gt;="&amp;AQ$6,INDIRECT($F$1&amp;dbP!$D$2&amp;":"&amp;dbP!$D$2),"&lt;="&amp;AQ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R301" s="1">
        <f ca="1">SUMIFS(INDIRECT($F$1&amp;$F301&amp;":"&amp;$F301),INDIRECT($F$1&amp;dbP!$D$2&amp;":"&amp;dbP!$D$2),"&gt;="&amp;AR$6,INDIRECT($F$1&amp;dbP!$D$2&amp;":"&amp;dbP!$D$2),"&lt;="&amp;AR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S301" s="1">
        <f ca="1">SUMIFS(INDIRECT($F$1&amp;$F301&amp;":"&amp;$F301),INDIRECT($F$1&amp;dbP!$D$2&amp;":"&amp;dbP!$D$2),"&gt;="&amp;AS$6,INDIRECT($F$1&amp;dbP!$D$2&amp;":"&amp;dbP!$D$2),"&lt;="&amp;AS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T301" s="1">
        <f ca="1">SUMIFS(INDIRECT($F$1&amp;$F301&amp;":"&amp;$F301),INDIRECT($F$1&amp;dbP!$D$2&amp;":"&amp;dbP!$D$2),"&gt;="&amp;AT$6,INDIRECT($F$1&amp;dbP!$D$2&amp;":"&amp;dbP!$D$2),"&lt;="&amp;AT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U301" s="1">
        <f ca="1">SUMIFS(INDIRECT($F$1&amp;$F301&amp;":"&amp;$F301),INDIRECT($F$1&amp;dbP!$D$2&amp;":"&amp;dbP!$D$2),"&gt;="&amp;AU$6,INDIRECT($F$1&amp;dbP!$D$2&amp;":"&amp;dbP!$D$2),"&lt;="&amp;AU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V301" s="1">
        <f ca="1">SUMIFS(INDIRECT($F$1&amp;$F301&amp;":"&amp;$F301),INDIRECT($F$1&amp;dbP!$D$2&amp;":"&amp;dbP!$D$2),"&gt;="&amp;AV$6,INDIRECT($F$1&amp;dbP!$D$2&amp;":"&amp;dbP!$D$2),"&lt;="&amp;AV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W301" s="1">
        <f ca="1">SUMIFS(INDIRECT($F$1&amp;$F301&amp;":"&amp;$F301),INDIRECT($F$1&amp;dbP!$D$2&amp;":"&amp;dbP!$D$2),"&gt;="&amp;AW$6,INDIRECT($F$1&amp;dbP!$D$2&amp;":"&amp;dbP!$D$2),"&lt;="&amp;AW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X301" s="1">
        <f ca="1">SUMIFS(INDIRECT($F$1&amp;$F301&amp;":"&amp;$F301),INDIRECT($F$1&amp;dbP!$D$2&amp;":"&amp;dbP!$D$2),"&gt;="&amp;AX$6,INDIRECT($F$1&amp;dbP!$D$2&amp;":"&amp;dbP!$D$2),"&lt;="&amp;AX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Y301" s="1">
        <f ca="1">SUMIFS(INDIRECT($F$1&amp;$F301&amp;":"&amp;$F301),INDIRECT($F$1&amp;dbP!$D$2&amp;":"&amp;dbP!$D$2),"&gt;="&amp;AY$6,INDIRECT($F$1&amp;dbP!$D$2&amp;":"&amp;dbP!$D$2),"&lt;="&amp;AY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Z301" s="1">
        <f ca="1">SUMIFS(INDIRECT($F$1&amp;$F301&amp;":"&amp;$F301),INDIRECT($F$1&amp;dbP!$D$2&amp;":"&amp;dbP!$D$2),"&gt;="&amp;AZ$6,INDIRECT($F$1&amp;dbP!$D$2&amp;":"&amp;dbP!$D$2),"&lt;="&amp;AZ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BA301" s="1">
        <f ca="1">SUMIFS(INDIRECT($F$1&amp;$F301&amp;":"&amp;$F301),INDIRECT($F$1&amp;dbP!$D$2&amp;":"&amp;dbP!$D$2),"&gt;="&amp;BA$6,INDIRECT($F$1&amp;dbP!$D$2&amp;":"&amp;dbP!$D$2),"&lt;="&amp;BA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BB301" s="1">
        <f ca="1">SUMIFS(INDIRECT($F$1&amp;$F301&amp;":"&amp;$F301),INDIRECT($F$1&amp;dbP!$D$2&amp;":"&amp;dbP!$D$2),"&gt;="&amp;BB$6,INDIRECT($F$1&amp;dbP!$D$2&amp;":"&amp;dbP!$D$2),"&lt;="&amp;BB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BC301" s="1">
        <f ca="1">SUMIFS(INDIRECT($F$1&amp;$F301&amp;":"&amp;$F301),INDIRECT($F$1&amp;dbP!$D$2&amp;":"&amp;dbP!$D$2),"&gt;="&amp;BC$6,INDIRECT($F$1&amp;dbP!$D$2&amp;":"&amp;dbP!$D$2),"&lt;="&amp;BC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BD301" s="1">
        <f ca="1">SUMIFS(INDIRECT($F$1&amp;$F301&amp;":"&amp;$F301),INDIRECT($F$1&amp;dbP!$D$2&amp;":"&amp;dbP!$D$2),"&gt;="&amp;BD$6,INDIRECT($F$1&amp;dbP!$D$2&amp;":"&amp;dbP!$D$2),"&lt;="&amp;BD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BE301" s="1">
        <f ca="1">SUMIFS(INDIRECT($F$1&amp;$F301&amp;":"&amp;$F301),INDIRECT($F$1&amp;dbP!$D$2&amp;":"&amp;dbP!$D$2),"&gt;="&amp;BE$6,INDIRECT($F$1&amp;dbP!$D$2&amp;":"&amp;dbP!$D$2),"&lt;="&amp;BE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</row>
    <row r="302" spans="2:57" x14ac:dyDescent="0.3">
      <c r="B302" s="1">
        <f>MAX(B$268:B301)+1</f>
        <v>42</v>
      </c>
      <c r="D302" s="1" t="str">
        <f ca="1">INDIRECT($B$1&amp;Items!AB$2&amp;$B302)</f>
        <v>PL(-)</v>
      </c>
      <c r="F302" s="1" t="str">
        <f ca="1">INDIRECT($B$1&amp;Items!X$2&amp;$B302)</f>
        <v>AA</v>
      </c>
      <c r="H302" s="13" t="str">
        <f ca="1">INDIRECT($B$1&amp;Items!U$2&amp;$B302)</f>
        <v>Себестоимость продаж</v>
      </c>
      <c r="I302" s="13" t="str">
        <f ca="1">IF(INDIRECT($B$1&amp;Items!V$2&amp;$B302)="",H302,INDIRECT($B$1&amp;Items!V$2&amp;$B302))</f>
        <v>Затраты этапа-3 бизнес-процесса</v>
      </c>
      <c r="J302" s="1" t="str">
        <f ca="1">IF(INDIRECT($B$1&amp;Items!W$2&amp;$B302)="",IF(H302&lt;&gt;I302,"  "&amp;I302,I302),"    "&amp;INDIRECT($B$1&amp;Items!W$2&amp;$B302))</f>
        <v xml:space="preserve">    Производственные затраты-11</v>
      </c>
      <c r="S302" s="1">
        <f ca="1">SUM($U302:INDIRECT(ADDRESS(ROW(),SUMIFS($1:$1,$5:$5,MAX($5:$5)))))</f>
        <v>0</v>
      </c>
      <c r="V302" s="1">
        <f ca="1">SUMIFS(INDIRECT($F$1&amp;$F302&amp;":"&amp;$F302),INDIRECT($F$1&amp;dbP!$D$2&amp;":"&amp;dbP!$D$2),"&gt;="&amp;V$6,INDIRECT($F$1&amp;dbP!$D$2&amp;":"&amp;dbP!$D$2),"&lt;="&amp;V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W302" s="1">
        <f ca="1">SUMIFS(INDIRECT($F$1&amp;$F302&amp;":"&amp;$F302),INDIRECT($F$1&amp;dbP!$D$2&amp;":"&amp;dbP!$D$2),"&gt;="&amp;W$6,INDIRECT($F$1&amp;dbP!$D$2&amp;":"&amp;dbP!$D$2),"&lt;="&amp;W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X302" s="1">
        <f ca="1">SUMIFS(INDIRECT($F$1&amp;$F302&amp;":"&amp;$F302),INDIRECT($F$1&amp;dbP!$D$2&amp;":"&amp;dbP!$D$2),"&gt;="&amp;X$6,INDIRECT($F$1&amp;dbP!$D$2&amp;":"&amp;dbP!$D$2),"&lt;="&amp;X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Y302" s="1">
        <f ca="1">SUMIFS(INDIRECT($F$1&amp;$F302&amp;":"&amp;$F302),INDIRECT($F$1&amp;dbP!$D$2&amp;":"&amp;dbP!$D$2),"&gt;="&amp;Y$6,INDIRECT($F$1&amp;dbP!$D$2&amp;":"&amp;dbP!$D$2),"&lt;="&amp;Y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Z302" s="1">
        <f ca="1">SUMIFS(INDIRECT($F$1&amp;$F302&amp;":"&amp;$F302),INDIRECT($F$1&amp;dbP!$D$2&amp;":"&amp;dbP!$D$2),"&gt;="&amp;Z$6,INDIRECT($F$1&amp;dbP!$D$2&amp;":"&amp;dbP!$D$2),"&lt;="&amp;Z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A302" s="1">
        <f ca="1">SUMIFS(INDIRECT($F$1&amp;$F302&amp;":"&amp;$F302),INDIRECT($F$1&amp;dbP!$D$2&amp;":"&amp;dbP!$D$2),"&gt;="&amp;AA$6,INDIRECT($F$1&amp;dbP!$D$2&amp;":"&amp;dbP!$D$2),"&lt;="&amp;AA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B302" s="1">
        <f ca="1">SUMIFS(INDIRECT($F$1&amp;$F302&amp;":"&amp;$F302),INDIRECT($F$1&amp;dbP!$D$2&amp;":"&amp;dbP!$D$2),"&gt;="&amp;AB$6,INDIRECT($F$1&amp;dbP!$D$2&amp;":"&amp;dbP!$D$2),"&lt;="&amp;AB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C302" s="1">
        <f ca="1">SUMIFS(INDIRECT($F$1&amp;$F302&amp;":"&amp;$F302),INDIRECT($F$1&amp;dbP!$D$2&amp;":"&amp;dbP!$D$2),"&gt;="&amp;AC$6,INDIRECT($F$1&amp;dbP!$D$2&amp;":"&amp;dbP!$D$2),"&lt;="&amp;AC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D302" s="1">
        <f ca="1">SUMIFS(INDIRECT($F$1&amp;$F302&amp;":"&amp;$F302),INDIRECT($F$1&amp;dbP!$D$2&amp;":"&amp;dbP!$D$2),"&gt;="&amp;AD$6,INDIRECT($F$1&amp;dbP!$D$2&amp;":"&amp;dbP!$D$2),"&lt;="&amp;AD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E302" s="1">
        <f ca="1">SUMIFS(INDIRECT($F$1&amp;$F302&amp;":"&amp;$F302),INDIRECT($F$1&amp;dbP!$D$2&amp;":"&amp;dbP!$D$2),"&gt;="&amp;AE$6,INDIRECT($F$1&amp;dbP!$D$2&amp;":"&amp;dbP!$D$2),"&lt;="&amp;AE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F302" s="1">
        <f ca="1">SUMIFS(INDIRECT($F$1&amp;$F302&amp;":"&amp;$F302),INDIRECT($F$1&amp;dbP!$D$2&amp;":"&amp;dbP!$D$2),"&gt;="&amp;AF$6,INDIRECT($F$1&amp;dbP!$D$2&amp;":"&amp;dbP!$D$2),"&lt;="&amp;AF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G302" s="1">
        <f ca="1">SUMIFS(INDIRECT($F$1&amp;$F302&amp;":"&amp;$F302),INDIRECT($F$1&amp;dbP!$D$2&amp;":"&amp;dbP!$D$2),"&gt;="&amp;AG$6,INDIRECT($F$1&amp;dbP!$D$2&amp;":"&amp;dbP!$D$2),"&lt;="&amp;AG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H302" s="1">
        <f ca="1">SUMIFS(INDIRECT($F$1&amp;$F302&amp;":"&amp;$F302),INDIRECT($F$1&amp;dbP!$D$2&amp;":"&amp;dbP!$D$2),"&gt;="&amp;AH$6,INDIRECT($F$1&amp;dbP!$D$2&amp;":"&amp;dbP!$D$2),"&lt;="&amp;AH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I302" s="1">
        <f ca="1">SUMIFS(INDIRECT($F$1&amp;$F302&amp;":"&amp;$F302),INDIRECT($F$1&amp;dbP!$D$2&amp;":"&amp;dbP!$D$2),"&gt;="&amp;AI$6,INDIRECT($F$1&amp;dbP!$D$2&amp;":"&amp;dbP!$D$2),"&lt;="&amp;AI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J302" s="1">
        <f ca="1">SUMIFS(INDIRECT($F$1&amp;$F302&amp;":"&amp;$F302),INDIRECT($F$1&amp;dbP!$D$2&amp;":"&amp;dbP!$D$2),"&gt;="&amp;AJ$6,INDIRECT($F$1&amp;dbP!$D$2&amp;":"&amp;dbP!$D$2),"&lt;="&amp;AJ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K302" s="1">
        <f ca="1">SUMIFS(INDIRECT($F$1&amp;$F302&amp;":"&amp;$F302),INDIRECT($F$1&amp;dbP!$D$2&amp;":"&amp;dbP!$D$2),"&gt;="&amp;AK$6,INDIRECT($F$1&amp;dbP!$D$2&amp;":"&amp;dbP!$D$2),"&lt;="&amp;AK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L302" s="1">
        <f ca="1">SUMIFS(INDIRECT($F$1&amp;$F302&amp;":"&amp;$F302),INDIRECT($F$1&amp;dbP!$D$2&amp;":"&amp;dbP!$D$2),"&gt;="&amp;AL$6,INDIRECT($F$1&amp;dbP!$D$2&amp;":"&amp;dbP!$D$2),"&lt;="&amp;AL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M302" s="1">
        <f ca="1">SUMIFS(INDIRECT($F$1&amp;$F302&amp;":"&amp;$F302),INDIRECT($F$1&amp;dbP!$D$2&amp;":"&amp;dbP!$D$2),"&gt;="&amp;AM$6,INDIRECT($F$1&amp;dbP!$D$2&amp;":"&amp;dbP!$D$2),"&lt;="&amp;AM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N302" s="1">
        <f ca="1">SUMIFS(INDIRECT($F$1&amp;$F302&amp;":"&amp;$F302),INDIRECT($F$1&amp;dbP!$D$2&amp;":"&amp;dbP!$D$2),"&gt;="&amp;AN$6,INDIRECT($F$1&amp;dbP!$D$2&amp;":"&amp;dbP!$D$2),"&lt;="&amp;AN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O302" s="1">
        <f ca="1">SUMIFS(INDIRECT($F$1&amp;$F302&amp;":"&amp;$F302),INDIRECT($F$1&amp;dbP!$D$2&amp;":"&amp;dbP!$D$2),"&gt;="&amp;AO$6,INDIRECT($F$1&amp;dbP!$D$2&amp;":"&amp;dbP!$D$2),"&lt;="&amp;AO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P302" s="1">
        <f ca="1">SUMIFS(INDIRECT($F$1&amp;$F302&amp;":"&amp;$F302),INDIRECT($F$1&amp;dbP!$D$2&amp;":"&amp;dbP!$D$2),"&gt;="&amp;AP$6,INDIRECT($F$1&amp;dbP!$D$2&amp;":"&amp;dbP!$D$2),"&lt;="&amp;AP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Q302" s="1">
        <f ca="1">SUMIFS(INDIRECT($F$1&amp;$F302&amp;":"&amp;$F302),INDIRECT($F$1&amp;dbP!$D$2&amp;":"&amp;dbP!$D$2),"&gt;="&amp;AQ$6,INDIRECT($F$1&amp;dbP!$D$2&amp;":"&amp;dbP!$D$2),"&lt;="&amp;AQ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R302" s="1">
        <f ca="1">SUMIFS(INDIRECT($F$1&amp;$F302&amp;":"&amp;$F302),INDIRECT($F$1&amp;dbP!$D$2&amp;":"&amp;dbP!$D$2),"&gt;="&amp;AR$6,INDIRECT($F$1&amp;dbP!$D$2&amp;":"&amp;dbP!$D$2),"&lt;="&amp;AR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S302" s="1">
        <f ca="1">SUMIFS(INDIRECT($F$1&amp;$F302&amp;":"&amp;$F302),INDIRECT($F$1&amp;dbP!$D$2&amp;":"&amp;dbP!$D$2),"&gt;="&amp;AS$6,INDIRECT($F$1&amp;dbP!$D$2&amp;":"&amp;dbP!$D$2),"&lt;="&amp;AS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T302" s="1">
        <f ca="1">SUMIFS(INDIRECT($F$1&amp;$F302&amp;":"&amp;$F302),INDIRECT($F$1&amp;dbP!$D$2&amp;":"&amp;dbP!$D$2),"&gt;="&amp;AT$6,INDIRECT($F$1&amp;dbP!$D$2&amp;":"&amp;dbP!$D$2),"&lt;="&amp;AT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U302" s="1">
        <f ca="1">SUMIFS(INDIRECT($F$1&amp;$F302&amp;":"&amp;$F302),INDIRECT($F$1&amp;dbP!$D$2&amp;":"&amp;dbP!$D$2),"&gt;="&amp;AU$6,INDIRECT($F$1&amp;dbP!$D$2&amp;":"&amp;dbP!$D$2),"&lt;="&amp;AU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V302" s="1">
        <f ca="1">SUMIFS(INDIRECT($F$1&amp;$F302&amp;":"&amp;$F302),INDIRECT($F$1&amp;dbP!$D$2&amp;":"&amp;dbP!$D$2),"&gt;="&amp;AV$6,INDIRECT($F$1&amp;dbP!$D$2&amp;":"&amp;dbP!$D$2),"&lt;="&amp;AV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W302" s="1">
        <f ca="1">SUMIFS(INDIRECT($F$1&amp;$F302&amp;":"&amp;$F302),INDIRECT($F$1&amp;dbP!$D$2&amp;":"&amp;dbP!$D$2),"&gt;="&amp;AW$6,INDIRECT($F$1&amp;dbP!$D$2&amp;":"&amp;dbP!$D$2),"&lt;="&amp;AW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X302" s="1">
        <f ca="1">SUMIFS(INDIRECT($F$1&amp;$F302&amp;":"&amp;$F302),INDIRECT($F$1&amp;dbP!$D$2&amp;":"&amp;dbP!$D$2),"&gt;="&amp;AX$6,INDIRECT($F$1&amp;dbP!$D$2&amp;":"&amp;dbP!$D$2),"&lt;="&amp;AX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Y302" s="1">
        <f ca="1">SUMIFS(INDIRECT($F$1&amp;$F302&amp;":"&amp;$F302),INDIRECT($F$1&amp;dbP!$D$2&amp;":"&amp;dbP!$D$2),"&gt;="&amp;AY$6,INDIRECT($F$1&amp;dbP!$D$2&amp;":"&amp;dbP!$D$2),"&lt;="&amp;AY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Z302" s="1">
        <f ca="1">SUMIFS(INDIRECT($F$1&amp;$F302&amp;":"&amp;$F302),INDIRECT($F$1&amp;dbP!$D$2&amp;":"&amp;dbP!$D$2),"&gt;="&amp;AZ$6,INDIRECT($F$1&amp;dbP!$D$2&amp;":"&amp;dbP!$D$2),"&lt;="&amp;AZ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BA302" s="1">
        <f ca="1">SUMIFS(INDIRECT($F$1&amp;$F302&amp;":"&amp;$F302),INDIRECT($F$1&amp;dbP!$D$2&amp;":"&amp;dbP!$D$2),"&gt;="&amp;BA$6,INDIRECT($F$1&amp;dbP!$D$2&amp;":"&amp;dbP!$D$2),"&lt;="&amp;BA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BB302" s="1">
        <f ca="1">SUMIFS(INDIRECT($F$1&amp;$F302&amp;":"&amp;$F302),INDIRECT($F$1&amp;dbP!$D$2&amp;":"&amp;dbP!$D$2),"&gt;="&amp;BB$6,INDIRECT($F$1&amp;dbP!$D$2&amp;":"&amp;dbP!$D$2),"&lt;="&amp;BB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BC302" s="1">
        <f ca="1">SUMIFS(INDIRECT($F$1&amp;$F302&amp;":"&amp;$F302),INDIRECT($F$1&amp;dbP!$D$2&amp;":"&amp;dbP!$D$2),"&gt;="&amp;BC$6,INDIRECT($F$1&amp;dbP!$D$2&amp;":"&amp;dbP!$D$2),"&lt;="&amp;BC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BD302" s="1">
        <f ca="1">SUMIFS(INDIRECT($F$1&amp;$F302&amp;":"&amp;$F302),INDIRECT($F$1&amp;dbP!$D$2&amp;":"&amp;dbP!$D$2),"&gt;="&amp;BD$6,INDIRECT($F$1&amp;dbP!$D$2&amp;":"&amp;dbP!$D$2),"&lt;="&amp;BD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BE302" s="1">
        <f ca="1">SUMIFS(INDIRECT($F$1&amp;$F302&amp;":"&amp;$F302),INDIRECT($F$1&amp;dbP!$D$2&amp;":"&amp;dbP!$D$2),"&gt;="&amp;BE$6,INDIRECT($F$1&amp;dbP!$D$2&amp;":"&amp;dbP!$D$2),"&lt;="&amp;BE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</row>
    <row r="303" spans="2:57" x14ac:dyDescent="0.3">
      <c r="B303" s="1">
        <f>MAX(B$268:B302)+1</f>
        <v>43</v>
      </c>
      <c r="D303" s="1" t="str">
        <f ca="1">INDIRECT($B$1&amp;Items!AB$2&amp;$B303)</f>
        <v>PL(-)</v>
      </c>
      <c r="F303" s="1" t="str">
        <f ca="1">INDIRECT($B$1&amp;Items!X$2&amp;$B303)</f>
        <v>AA</v>
      </c>
      <c r="H303" s="13" t="str">
        <f ca="1">INDIRECT($B$1&amp;Items!U$2&amp;$B303)</f>
        <v>Себестоимость продаж</v>
      </c>
      <c r="I303" s="13" t="str">
        <f ca="1">IF(INDIRECT($B$1&amp;Items!V$2&amp;$B303)="",H303,INDIRECT($B$1&amp;Items!V$2&amp;$B303))</f>
        <v>Затраты этапа-3 бизнес-процесса</v>
      </c>
      <c r="J303" s="1" t="str">
        <f ca="1">IF(INDIRECT($B$1&amp;Items!W$2&amp;$B303)="",IF(H303&lt;&gt;I303,"  "&amp;I303,I303),"    "&amp;INDIRECT($B$1&amp;Items!W$2&amp;$B303))</f>
        <v xml:space="preserve">    Производственные затраты-12</v>
      </c>
      <c r="S303" s="1">
        <f ca="1">SUM($U303:INDIRECT(ADDRESS(ROW(),SUMIFS($1:$1,$5:$5,MAX($5:$5)))))</f>
        <v>0</v>
      </c>
      <c r="V303" s="1">
        <f ca="1">SUMIFS(INDIRECT($F$1&amp;$F303&amp;":"&amp;$F303),INDIRECT($F$1&amp;dbP!$D$2&amp;":"&amp;dbP!$D$2),"&gt;="&amp;V$6,INDIRECT($F$1&amp;dbP!$D$2&amp;":"&amp;dbP!$D$2),"&lt;="&amp;V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W303" s="1">
        <f ca="1">SUMIFS(INDIRECT($F$1&amp;$F303&amp;":"&amp;$F303),INDIRECT($F$1&amp;dbP!$D$2&amp;":"&amp;dbP!$D$2),"&gt;="&amp;W$6,INDIRECT($F$1&amp;dbP!$D$2&amp;":"&amp;dbP!$D$2),"&lt;="&amp;W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X303" s="1">
        <f ca="1">SUMIFS(INDIRECT($F$1&amp;$F303&amp;":"&amp;$F303),INDIRECT($F$1&amp;dbP!$D$2&amp;":"&amp;dbP!$D$2),"&gt;="&amp;X$6,INDIRECT($F$1&amp;dbP!$D$2&amp;":"&amp;dbP!$D$2),"&lt;="&amp;X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Y303" s="1">
        <f ca="1">SUMIFS(INDIRECT($F$1&amp;$F303&amp;":"&amp;$F303),INDIRECT($F$1&amp;dbP!$D$2&amp;":"&amp;dbP!$D$2),"&gt;="&amp;Y$6,INDIRECT($F$1&amp;dbP!$D$2&amp;":"&amp;dbP!$D$2),"&lt;="&amp;Y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Z303" s="1">
        <f ca="1">SUMIFS(INDIRECT($F$1&amp;$F303&amp;":"&amp;$F303),INDIRECT($F$1&amp;dbP!$D$2&amp;":"&amp;dbP!$D$2),"&gt;="&amp;Z$6,INDIRECT($F$1&amp;dbP!$D$2&amp;":"&amp;dbP!$D$2),"&lt;="&amp;Z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A303" s="1">
        <f ca="1">SUMIFS(INDIRECT($F$1&amp;$F303&amp;":"&amp;$F303),INDIRECT($F$1&amp;dbP!$D$2&amp;":"&amp;dbP!$D$2),"&gt;="&amp;AA$6,INDIRECT($F$1&amp;dbP!$D$2&amp;":"&amp;dbP!$D$2),"&lt;="&amp;AA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B303" s="1">
        <f ca="1">SUMIFS(INDIRECT($F$1&amp;$F303&amp;":"&amp;$F303),INDIRECT($F$1&amp;dbP!$D$2&amp;":"&amp;dbP!$D$2),"&gt;="&amp;AB$6,INDIRECT($F$1&amp;dbP!$D$2&amp;":"&amp;dbP!$D$2),"&lt;="&amp;AB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C303" s="1">
        <f ca="1">SUMIFS(INDIRECT($F$1&amp;$F303&amp;":"&amp;$F303),INDIRECT($F$1&amp;dbP!$D$2&amp;":"&amp;dbP!$D$2),"&gt;="&amp;AC$6,INDIRECT($F$1&amp;dbP!$D$2&amp;":"&amp;dbP!$D$2),"&lt;="&amp;AC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D303" s="1">
        <f ca="1">SUMIFS(INDIRECT($F$1&amp;$F303&amp;":"&amp;$F303),INDIRECT($F$1&amp;dbP!$D$2&amp;":"&amp;dbP!$D$2),"&gt;="&amp;AD$6,INDIRECT($F$1&amp;dbP!$D$2&amp;":"&amp;dbP!$D$2),"&lt;="&amp;AD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E303" s="1">
        <f ca="1">SUMIFS(INDIRECT($F$1&amp;$F303&amp;":"&amp;$F303),INDIRECT($F$1&amp;dbP!$D$2&amp;":"&amp;dbP!$D$2),"&gt;="&amp;AE$6,INDIRECT($F$1&amp;dbP!$D$2&amp;":"&amp;dbP!$D$2),"&lt;="&amp;AE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F303" s="1">
        <f ca="1">SUMIFS(INDIRECT($F$1&amp;$F303&amp;":"&amp;$F303),INDIRECT($F$1&amp;dbP!$D$2&amp;":"&amp;dbP!$D$2),"&gt;="&amp;AF$6,INDIRECT($F$1&amp;dbP!$D$2&amp;":"&amp;dbP!$D$2),"&lt;="&amp;AF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G303" s="1">
        <f ca="1">SUMIFS(INDIRECT($F$1&amp;$F303&amp;":"&amp;$F303),INDIRECT($F$1&amp;dbP!$D$2&amp;":"&amp;dbP!$D$2),"&gt;="&amp;AG$6,INDIRECT($F$1&amp;dbP!$D$2&amp;":"&amp;dbP!$D$2),"&lt;="&amp;AG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H303" s="1">
        <f ca="1">SUMIFS(INDIRECT($F$1&amp;$F303&amp;":"&amp;$F303),INDIRECT($F$1&amp;dbP!$D$2&amp;":"&amp;dbP!$D$2),"&gt;="&amp;AH$6,INDIRECT($F$1&amp;dbP!$D$2&amp;":"&amp;dbP!$D$2),"&lt;="&amp;AH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I303" s="1">
        <f ca="1">SUMIFS(INDIRECT($F$1&amp;$F303&amp;":"&amp;$F303),INDIRECT($F$1&amp;dbP!$D$2&amp;":"&amp;dbP!$D$2),"&gt;="&amp;AI$6,INDIRECT($F$1&amp;dbP!$D$2&amp;":"&amp;dbP!$D$2),"&lt;="&amp;AI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J303" s="1">
        <f ca="1">SUMIFS(INDIRECT($F$1&amp;$F303&amp;":"&amp;$F303),INDIRECT($F$1&amp;dbP!$D$2&amp;":"&amp;dbP!$D$2),"&gt;="&amp;AJ$6,INDIRECT($F$1&amp;dbP!$D$2&amp;":"&amp;dbP!$D$2),"&lt;="&amp;AJ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K303" s="1">
        <f ca="1">SUMIFS(INDIRECT($F$1&amp;$F303&amp;":"&amp;$F303),INDIRECT($F$1&amp;dbP!$D$2&amp;":"&amp;dbP!$D$2),"&gt;="&amp;AK$6,INDIRECT($F$1&amp;dbP!$D$2&amp;":"&amp;dbP!$D$2),"&lt;="&amp;AK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L303" s="1">
        <f ca="1">SUMIFS(INDIRECT($F$1&amp;$F303&amp;":"&amp;$F303),INDIRECT($F$1&amp;dbP!$D$2&amp;":"&amp;dbP!$D$2),"&gt;="&amp;AL$6,INDIRECT($F$1&amp;dbP!$D$2&amp;":"&amp;dbP!$D$2),"&lt;="&amp;AL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M303" s="1">
        <f ca="1">SUMIFS(INDIRECT($F$1&amp;$F303&amp;":"&amp;$F303),INDIRECT($F$1&amp;dbP!$D$2&amp;":"&amp;dbP!$D$2),"&gt;="&amp;AM$6,INDIRECT($F$1&amp;dbP!$D$2&amp;":"&amp;dbP!$D$2),"&lt;="&amp;AM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N303" s="1">
        <f ca="1">SUMIFS(INDIRECT($F$1&amp;$F303&amp;":"&amp;$F303),INDIRECT($F$1&amp;dbP!$D$2&amp;":"&amp;dbP!$D$2),"&gt;="&amp;AN$6,INDIRECT($F$1&amp;dbP!$D$2&amp;":"&amp;dbP!$D$2),"&lt;="&amp;AN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O303" s="1">
        <f ca="1">SUMIFS(INDIRECT($F$1&amp;$F303&amp;":"&amp;$F303),INDIRECT($F$1&amp;dbP!$D$2&amp;":"&amp;dbP!$D$2),"&gt;="&amp;AO$6,INDIRECT($F$1&amp;dbP!$D$2&amp;":"&amp;dbP!$D$2),"&lt;="&amp;AO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P303" s="1">
        <f ca="1">SUMIFS(INDIRECT($F$1&amp;$F303&amp;":"&amp;$F303),INDIRECT($F$1&amp;dbP!$D$2&amp;":"&amp;dbP!$D$2),"&gt;="&amp;AP$6,INDIRECT($F$1&amp;dbP!$D$2&amp;":"&amp;dbP!$D$2),"&lt;="&amp;AP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Q303" s="1">
        <f ca="1">SUMIFS(INDIRECT($F$1&amp;$F303&amp;":"&amp;$F303),INDIRECT($F$1&amp;dbP!$D$2&amp;":"&amp;dbP!$D$2),"&gt;="&amp;AQ$6,INDIRECT($F$1&amp;dbP!$D$2&amp;":"&amp;dbP!$D$2),"&lt;="&amp;AQ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R303" s="1">
        <f ca="1">SUMIFS(INDIRECT($F$1&amp;$F303&amp;":"&amp;$F303),INDIRECT($F$1&amp;dbP!$D$2&amp;":"&amp;dbP!$D$2),"&gt;="&amp;AR$6,INDIRECT($F$1&amp;dbP!$D$2&amp;":"&amp;dbP!$D$2),"&lt;="&amp;AR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S303" s="1">
        <f ca="1">SUMIFS(INDIRECT($F$1&amp;$F303&amp;":"&amp;$F303),INDIRECT($F$1&amp;dbP!$D$2&amp;":"&amp;dbP!$D$2),"&gt;="&amp;AS$6,INDIRECT($F$1&amp;dbP!$D$2&amp;":"&amp;dbP!$D$2),"&lt;="&amp;AS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T303" s="1">
        <f ca="1">SUMIFS(INDIRECT($F$1&amp;$F303&amp;":"&amp;$F303),INDIRECT($F$1&amp;dbP!$D$2&amp;":"&amp;dbP!$D$2),"&gt;="&amp;AT$6,INDIRECT($F$1&amp;dbP!$D$2&amp;":"&amp;dbP!$D$2),"&lt;="&amp;AT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U303" s="1">
        <f ca="1">SUMIFS(INDIRECT($F$1&amp;$F303&amp;":"&amp;$F303),INDIRECT($F$1&amp;dbP!$D$2&amp;":"&amp;dbP!$D$2),"&gt;="&amp;AU$6,INDIRECT($F$1&amp;dbP!$D$2&amp;":"&amp;dbP!$D$2),"&lt;="&amp;AU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V303" s="1">
        <f ca="1">SUMIFS(INDIRECT($F$1&amp;$F303&amp;":"&amp;$F303),INDIRECT($F$1&amp;dbP!$D$2&amp;":"&amp;dbP!$D$2),"&gt;="&amp;AV$6,INDIRECT($F$1&amp;dbP!$D$2&amp;":"&amp;dbP!$D$2),"&lt;="&amp;AV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W303" s="1">
        <f ca="1">SUMIFS(INDIRECT($F$1&amp;$F303&amp;":"&amp;$F303),INDIRECT($F$1&amp;dbP!$D$2&amp;":"&amp;dbP!$D$2),"&gt;="&amp;AW$6,INDIRECT($F$1&amp;dbP!$D$2&amp;":"&amp;dbP!$D$2),"&lt;="&amp;AW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X303" s="1">
        <f ca="1">SUMIFS(INDIRECT($F$1&amp;$F303&amp;":"&amp;$F303),INDIRECT($F$1&amp;dbP!$D$2&amp;":"&amp;dbP!$D$2),"&gt;="&amp;AX$6,INDIRECT($F$1&amp;dbP!$D$2&amp;":"&amp;dbP!$D$2),"&lt;="&amp;AX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Y303" s="1">
        <f ca="1">SUMIFS(INDIRECT($F$1&amp;$F303&amp;":"&amp;$F303),INDIRECT($F$1&amp;dbP!$D$2&amp;":"&amp;dbP!$D$2),"&gt;="&amp;AY$6,INDIRECT($F$1&amp;dbP!$D$2&amp;":"&amp;dbP!$D$2),"&lt;="&amp;AY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Z303" s="1">
        <f ca="1">SUMIFS(INDIRECT($F$1&amp;$F303&amp;":"&amp;$F303),INDIRECT($F$1&amp;dbP!$D$2&amp;":"&amp;dbP!$D$2),"&gt;="&amp;AZ$6,INDIRECT($F$1&amp;dbP!$D$2&amp;":"&amp;dbP!$D$2),"&lt;="&amp;AZ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BA303" s="1">
        <f ca="1">SUMIFS(INDIRECT($F$1&amp;$F303&amp;":"&amp;$F303),INDIRECT($F$1&amp;dbP!$D$2&amp;":"&amp;dbP!$D$2),"&gt;="&amp;BA$6,INDIRECT($F$1&amp;dbP!$D$2&amp;":"&amp;dbP!$D$2),"&lt;="&amp;BA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BB303" s="1">
        <f ca="1">SUMIFS(INDIRECT($F$1&amp;$F303&amp;":"&amp;$F303),INDIRECT($F$1&amp;dbP!$D$2&amp;":"&amp;dbP!$D$2),"&gt;="&amp;BB$6,INDIRECT($F$1&amp;dbP!$D$2&amp;":"&amp;dbP!$D$2),"&lt;="&amp;BB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BC303" s="1">
        <f ca="1">SUMIFS(INDIRECT($F$1&amp;$F303&amp;":"&amp;$F303),INDIRECT($F$1&amp;dbP!$D$2&amp;":"&amp;dbP!$D$2),"&gt;="&amp;BC$6,INDIRECT($F$1&amp;dbP!$D$2&amp;":"&amp;dbP!$D$2),"&lt;="&amp;BC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BD303" s="1">
        <f ca="1">SUMIFS(INDIRECT($F$1&amp;$F303&amp;":"&amp;$F303),INDIRECT($F$1&amp;dbP!$D$2&amp;":"&amp;dbP!$D$2),"&gt;="&amp;BD$6,INDIRECT($F$1&amp;dbP!$D$2&amp;":"&amp;dbP!$D$2),"&lt;="&amp;BD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BE303" s="1">
        <f ca="1">SUMIFS(INDIRECT($F$1&amp;$F303&amp;":"&amp;$F303),INDIRECT($F$1&amp;dbP!$D$2&amp;":"&amp;dbP!$D$2),"&gt;="&amp;BE$6,INDIRECT($F$1&amp;dbP!$D$2&amp;":"&amp;dbP!$D$2),"&lt;="&amp;BE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</row>
    <row r="304" spans="2:57" x14ac:dyDescent="0.3">
      <c r="B304" s="1">
        <f>MAX(B$268:B303)+1</f>
        <v>44</v>
      </c>
      <c r="D304" s="1" t="str">
        <f ca="1">INDIRECT($B$1&amp;Items!AB$2&amp;$B304)</f>
        <v>PL(-)</v>
      </c>
      <c r="F304" s="1" t="str">
        <f ca="1">INDIRECT($B$1&amp;Items!X$2&amp;$B304)</f>
        <v>AA</v>
      </c>
      <c r="H304" s="13" t="str">
        <f ca="1">INDIRECT($B$1&amp;Items!U$2&amp;$B304)</f>
        <v>Себестоимость продаж</v>
      </c>
      <c r="I304" s="13" t="str">
        <f ca="1">IF(INDIRECT($B$1&amp;Items!V$2&amp;$B304)="",H304,INDIRECT($B$1&amp;Items!V$2&amp;$B304))</f>
        <v>Затраты этапа-3 бизнес-процесса</v>
      </c>
      <c r="J304" s="1" t="str">
        <f ca="1">IF(INDIRECT($B$1&amp;Items!W$2&amp;$B304)="",IF(H304&lt;&gt;I304,"  "&amp;I304,I304),"    "&amp;INDIRECT($B$1&amp;Items!W$2&amp;$B304))</f>
        <v xml:space="preserve">    Производственные затраты-13</v>
      </c>
      <c r="S304" s="1">
        <f ca="1">SUM($U304:INDIRECT(ADDRESS(ROW(),SUMIFS($1:$1,$5:$5,MAX($5:$5)))))</f>
        <v>156000</v>
      </c>
      <c r="V304" s="1">
        <f ca="1">SUMIFS(INDIRECT($F$1&amp;$F304&amp;":"&amp;$F304),INDIRECT($F$1&amp;dbP!$D$2&amp;":"&amp;dbP!$D$2),"&gt;="&amp;V$6,INDIRECT($F$1&amp;dbP!$D$2&amp;":"&amp;dbP!$D$2),"&lt;="&amp;V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W304" s="1">
        <f ca="1">SUMIFS(INDIRECT($F$1&amp;$F304&amp;":"&amp;$F304),INDIRECT($F$1&amp;dbP!$D$2&amp;":"&amp;dbP!$D$2),"&gt;="&amp;W$6,INDIRECT($F$1&amp;dbP!$D$2&amp;":"&amp;dbP!$D$2),"&lt;="&amp;W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X304" s="1">
        <f ca="1">SUMIFS(INDIRECT($F$1&amp;$F304&amp;":"&amp;$F304),INDIRECT($F$1&amp;dbP!$D$2&amp;":"&amp;dbP!$D$2),"&gt;="&amp;X$6,INDIRECT($F$1&amp;dbP!$D$2&amp;":"&amp;dbP!$D$2),"&lt;="&amp;X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Y304" s="1">
        <f ca="1">SUMIFS(INDIRECT($F$1&amp;$F304&amp;":"&amp;$F304),INDIRECT($F$1&amp;dbP!$D$2&amp;":"&amp;dbP!$D$2),"&gt;="&amp;Y$6,INDIRECT($F$1&amp;dbP!$D$2&amp;":"&amp;dbP!$D$2),"&lt;="&amp;Y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Z304" s="1">
        <f ca="1">SUMIFS(INDIRECT($F$1&amp;$F304&amp;":"&amp;$F304),INDIRECT($F$1&amp;dbP!$D$2&amp;":"&amp;dbP!$D$2),"&gt;="&amp;Z$6,INDIRECT($F$1&amp;dbP!$D$2&amp;":"&amp;dbP!$D$2),"&lt;="&amp;Z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156000</v>
      </c>
      <c r="AA304" s="1">
        <f ca="1">SUMIFS(INDIRECT($F$1&amp;$F304&amp;":"&amp;$F304),INDIRECT($F$1&amp;dbP!$D$2&amp;":"&amp;dbP!$D$2),"&gt;="&amp;AA$6,INDIRECT($F$1&amp;dbP!$D$2&amp;":"&amp;dbP!$D$2),"&lt;="&amp;AA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B304" s="1">
        <f ca="1">SUMIFS(INDIRECT($F$1&amp;$F304&amp;":"&amp;$F304),INDIRECT($F$1&amp;dbP!$D$2&amp;":"&amp;dbP!$D$2),"&gt;="&amp;AB$6,INDIRECT($F$1&amp;dbP!$D$2&amp;":"&amp;dbP!$D$2),"&lt;="&amp;AB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C304" s="1">
        <f ca="1">SUMIFS(INDIRECT($F$1&amp;$F304&amp;":"&amp;$F304),INDIRECT($F$1&amp;dbP!$D$2&amp;":"&amp;dbP!$D$2),"&gt;="&amp;AC$6,INDIRECT($F$1&amp;dbP!$D$2&amp;":"&amp;dbP!$D$2),"&lt;="&amp;AC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D304" s="1">
        <f ca="1">SUMIFS(INDIRECT($F$1&amp;$F304&amp;":"&amp;$F304),INDIRECT($F$1&amp;dbP!$D$2&amp;":"&amp;dbP!$D$2),"&gt;="&amp;AD$6,INDIRECT($F$1&amp;dbP!$D$2&amp;":"&amp;dbP!$D$2),"&lt;="&amp;AD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E304" s="1">
        <f ca="1">SUMIFS(INDIRECT($F$1&amp;$F304&amp;":"&amp;$F304),INDIRECT($F$1&amp;dbP!$D$2&amp;":"&amp;dbP!$D$2),"&gt;="&amp;AE$6,INDIRECT($F$1&amp;dbP!$D$2&amp;":"&amp;dbP!$D$2),"&lt;="&amp;AE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F304" s="1">
        <f ca="1">SUMIFS(INDIRECT($F$1&amp;$F304&amp;":"&amp;$F304),INDIRECT($F$1&amp;dbP!$D$2&amp;":"&amp;dbP!$D$2),"&gt;="&amp;AF$6,INDIRECT($F$1&amp;dbP!$D$2&amp;":"&amp;dbP!$D$2),"&lt;="&amp;AF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G304" s="1">
        <f ca="1">SUMIFS(INDIRECT($F$1&amp;$F304&amp;":"&amp;$F304),INDIRECT($F$1&amp;dbP!$D$2&amp;":"&amp;dbP!$D$2),"&gt;="&amp;AG$6,INDIRECT($F$1&amp;dbP!$D$2&amp;":"&amp;dbP!$D$2),"&lt;="&amp;AG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H304" s="1">
        <f ca="1">SUMIFS(INDIRECT($F$1&amp;$F304&amp;":"&amp;$F304),INDIRECT($F$1&amp;dbP!$D$2&amp;":"&amp;dbP!$D$2),"&gt;="&amp;AH$6,INDIRECT($F$1&amp;dbP!$D$2&amp;":"&amp;dbP!$D$2),"&lt;="&amp;AH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I304" s="1">
        <f ca="1">SUMIFS(INDIRECT($F$1&amp;$F304&amp;":"&amp;$F304),INDIRECT($F$1&amp;dbP!$D$2&amp;":"&amp;dbP!$D$2),"&gt;="&amp;AI$6,INDIRECT($F$1&amp;dbP!$D$2&amp;":"&amp;dbP!$D$2),"&lt;="&amp;AI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J304" s="1">
        <f ca="1">SUMIFS(INDIRECT($F$1&amp;$F304&amp;":"&amp;$F304),INDIRECT($F$1&amp;dbP!$D$2&amp;":"&amp;dbP!$D$2),"&gt;="&amp;AJ$6,INDIRECT($F$1&amp;dbP!$D$2&amp;":"&amp;dbP!$D$2),"&lt;="&amp;AJ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K304" s="1">
        <f ca="1">SUMIFS(INDIRECT($F$1&amp;$F304&amp;":"&amp;$F304),INDIRECT($F$1&amp;dbP!$D$2&amp;":"&amp;dbP!$D$2),"&gt;="&amp;AK$6,INDIRECT($F$1&amp;dbP!$D$2&amp;":"&amp;dbP!$D$2),"&lt;="&amp;AK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L304" s="1">
        <f ca="1">SUMIFS(INDIRECT($F$1&amp;$F304&amp;":"&amp;$F304),INDIRECT($F$1&amp;dbP!$D$2&amp;":"&amp;dbP!$D$2),"&gt;="&amp;AL$6,INDIRECT($F$1&amp;dbP!$D$2&amp;":"&amp;dbP!$D$2),"&lt;="&amp;AL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M304" s="1">
        <f ca="1">SUMIFS(INDIRECT($F$1&amp;$F304&amp;":"&amp;$F304),INDIRECT($F$1&amp;dbP!$D$2&amp;":"&amp;dbP!$D$2),"&gt;="&amp;AM$6,INDIRECT($F$1&amp;dbP!$D$2&amp;":"&amp;dbP!$D$2),"&lt;="&amp;AM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N304" s="1">
        <f ca="1">SUMIFS(INDIRECT($F$1&amp;$F304&amp;":"&amp;$F304),INDIRECT($F$1&amp;dbP!$D$2&amp;":"&amp;dbP!$D$2),"&gt;="&amp;AN$6,INDIRECT($F$1&amp;dbP!$D$2&amp;":"&amp;dbP!$D$2),"&lt;="&amp;AN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O304" s="1">
        <f ca="1">SUMIFS(INDIRECT($F$1&amp;$F304&amp;":"&amp;$F304),INDIRECT($F$1&amp;dbP!$D$2&amp;":"&amp;dbP!$D$2),"&gt;="&amp;AO$6,INDIRECT($F$1&amp;dbP!$D$2&amp;":"&amp;dbP!$D$2),"&lt;="&amp;AO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P304" s="1">
        <f ca="1">SUMIFS(INDIRECT($F$1&amp;$F304&amp;":"&amp;$F304),INDIRECT($F$1&amp;dbP!$D$2&amp;":"&amp;dbP!$D$2),"&gt;="&amp;AP$6,INDIRECT($F$1&amp;dbP!$D$2&amp;":"&amp;dbP!$D$2),"&lt;="&amp;AP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Q304" s="1">
        <f ca="1">SUMIFS(INDIRECT($F$1&amp;$F304&amp;":"&amp;$F304),INDIRECT($F$1&amp;dbP!$D$2&amp;":"&amp;dbP!$D$2),"&gt;="&amp;AQ$6,INDIRECT($F$1&amp;dbP!$D$2&amp;":"&amp;dbP!$D$2),"&lt;="&amp;AQ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R304" s="1">
        <f ca="1">SUMIFS(INDIRECT($F$1&amp;$F304&amp;":"&amp;$F304),INDIRECT($F$1&amp;dbP!$D$2&amp;":"&amp;dbP!$D$2),"&gt;="&amp;AR$6,INDIRECT($F$1&amp;dbP!$D$2&amp;":"&amp;dbP!$D$2),"&lt;="&amp;AR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S304" s="1">
        <f ca="1">SUMIFS(INDIRECT($F$1&amp;$F304&amp;":"&amp;$F304),INDIRECT($F$1&amp;dbP!$D$2&amp;":"&amp;dbP!$D$2),"&gt;="&amp;AS$6,INDIRECT($F$1&amp;dbP!$D$2&amp;":"&amp;dbP!$D$2),"&lt;="&amp;AS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T304" s="1">
        <f ca="1">SUMIFS(INDIRECT($F$1&amp;$F304&amp;":"&amp;$F304),INDIRECT($F$1&amp;dbP!$D$2&amp;":"&amp;dbP!$D$2),"&gt;="&amp;AT$6,INDIRECT($F$1&amp;dbP!$D$2&amp;":"&amp;dbP!$D$2),"&lt;="&amp;AT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U304" s="1">
        <f ca="1">SUMIFS(INDIRECT($F$1&amp;$F304&amp;":"&amp;$F304),INDIRECT($F$1&amp;dbP!$D$2&amp;":"&amp;dbP!$D$2),"&gt;="&amp;AU$6,INDIRECT($F$1&amp;dbP!$D$2&amp;":"&amp;dbP!$D$2),"&lt;="&amp;AU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V304" s="1">
        <f ca="1">SUMIFS(INDIRECT($F$1&amp;$F304&amp;":"&amp;$F304),INDIRECT($F$1&amp;dbP!$D$2&amp;":"&amp;dbP!$D$2),"&gt;="&amp;AV$6,INDIRECT($F$1&amp;dbP!$D$2&amp;":"&amp;dbP!$D$2),"&lt;="&amp;AV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W304" s="1">
        <f ca="1">SUMIFS(INDIRECT($F$1&amp;$F304&amp;":"&amp;$F304),INDIRECT($F$1&amp;dbP!$D$2&amp;":"&amp;dbP!$D$2),"&gt;="&amp;AW$6,INDIRECT($F$1&amp;dbP!$D$2&amp;":"&amp;dbP!$D$2),"&lt;="&amp;AW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X304" s="1">
        <f ca="1">SUMIFS(INDIRECT($F$1&amp;$F304&amp;":"&amp;$F304),INDIRECT($F$1&amp;dbP!$D$2&amp;":"&amp;dbP!$D$2),"&gt;="&amp;AX$6,INDIRECT($F$1&amp;dbP!$D$2&amp;":"&amp;dbP!$D$2),"&lt;="&amp;AX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Y304" s="1">
        <f ca="1">SUMIFS(INDIRECT($F$1&amp;$F304&amp;":"&amp;$F304),INDIRECT($F$1&amp;dbP!$D$2&amp;":"&amp;dbP!$D$2),"&gt;="&amp;AY$6,INDIRECT($F$1&amp;dbP!$D$2&amp;":"&amp;dbP!$D$2),"&lt;="&amp;AY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Z304" s="1">
        <f ca="1">SUMIFS(INDIRECT($F$1&amp;$F304&amp;":"&amp;$F304),INDIRECT($F$1&amp;dbP!$D$2&amp;":"&amp;dbP!$D$2),"&gt;="&amp;AZ$6,INDIRECT($F$1&amp;dbP!$D$2&amp;":"&amp;dbP!$D$2),"&lt;="&amp;AZ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BA304" s="1">
        <f ca="1">SUMIFS(INDIRECT($F$1&amp;$F304&amp;":"&amp;$F304),INDIRECT($F$1&amp;dbP!$D$2&amp;":"&amp;dbP!$D$2),"&gt;="&amp;BA$6,INDIRECT($F$1&amp;dbP!$D$2&amp;":"&amp;dbP!$D$2),"&lt;="&amp;BA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BB304" s="1">
        <f ca="1">SUMIFS(INDIRECT($F$1&amp;$F304&amp;":"&amp;$F304),INDIRECT($F$1&amp;dbP!$D$2&amp;":"&amp;dbP!$D$2),"&gt;="&amp;BB$6,INDIRECT($F$1&amp;dbP!$D$2&amp;":"&amp;dbP!$D$2),"&lt;="&amp;BB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BC304" s="1">
        <f ca="1">SUMIFS(INDIRECT($F$1&amp;$F304&amp;":"&amp;$F304),INDIRECT($F$1&amp;dbP!$D$2&amp;":"&amp;dbP!$D$2),"&gt;="&amp;BC$6,INDIRECT($F$1&amp;dbP!$D$2&amp;":"&amp;dbP!$D$2),"&lt;="&amp;BC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BD304" s="1">
        <f ca="1">SUMIFS(INDIRECT($F$1&amp;$F304&amp;":"&amp;$F304),INDIRECT($F$1&amp;dbP!$D$2&amp;":"&amp;dbP!$D$2),"&gt;="&amp;BD$6,INDIRECT($F$1&amp;dbP!$D$2&amp;":"&amp;dbP!$D$2),"&lt;="&amp;BD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BE304" s="1">
        <f ca="1">SUMIFS(INDIRECT($F$1&amp;$F304&amp;":"&amp;$F304),INDIRECT($F$1&amp;dbP!$D$2&amp;":"&amp;dbP!$D$2),"&gt;="&amp;BE$6,INDIRECT($F$1&amp;dbP!$D$2&amp;":"&amp;dbP!$D$2),"&lt;="&amp;BE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</row>
    <row r="305" spans="2:57" x14ac:dyDescent="0.3">
      <c r="B305" s="1">
        <f>MAX(B$268:B304)+1</f>
        <v>45</v>
      </c>
      <c r="D305" s="1" t="str">
        <f ca="1">INDIRECT($B$1&amp;Items!AB$2&amp;$B305)</f>
        <v>PL(-)</v>
      </c>
      <c r="F305" s="1" t="str">
        <f ca="1">INDIRECT($B$1&amp;Items!X$2&amp;$B305)</f>
        <v>AA</v>
      </c>
      <c r="H305" s="13" t="str">
        <f ca="1">INDIRECT($B$1&amp;Items!U$2&amp;$B305)</f>
        <v>Себестоимость продаж</v>
      </c>
      <c r="I305" s="13" t="str">
        <f ca="1">IF(INDIRECT($B$1&amp;Items!V$2&amp;$B305)="",H305,INDIRECT($B$1&amp;Items!V$2&amp;$B305))</f>
        <v>Затраты этапа-3 бизнес-процесса</v>
      </c>
      <c r="J305" s="1" t="str">
        <f ca="1">IF(INDIRECT($B$1&amp;Items!W$2&amp;$B305)="",IF(H305&lt;&gt;I305,"  "&amp;I305,I305),"    "&amp;INDIRECT($B$1&amp;Items!W$2&amp;$B305))</f>
        <v xml:space="preserve">    Производственные затраты-14</v>
      </c>
      <c r="S305" s="1">
        <f ca="1">SUM($U305:INDIRECT(ADDRESS(ROW(),SUMIFS($1:$1,$5:$5,MAX($5:$5)))))</f>
        <v>353070</v>
      </c>
      <c r="V305" s="1">
        <f ca="1">SUMIFS(INDIRECT($F$1&amp;$F305&amp;":"&amp;$F305),INDIRECT($F$1&amp;dbP!$D$2&amp;":"&amp;dbP!$D$2),"&gt;="&amp;V$6,INDIRECT($F$1&amp;dbP!$D$2&amp;":"&amp;dbP!$D$2),"&lt;="&amp;V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W305" s="1">
        <f ca="1">SUMIFS(INDIRECT($F$1&amp;$F305&amp;":"&amp;$F305),INDIRECT($F$1&amp;dbP!$D$2&amp;":"&amp;dbP!$D$2),"&gt;="&amp;W$6,INDIRECT($F$1&amp;dbP!$D$2&amp;":"&amp;dbP!$D$2),"&lt;="&amp;W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X305" s="1">
        <f ca="1">SUMIFS(INDIRECT($F$1&amp;$F305&amp;":"&amp;$F305),INDIRECT($F$1&amp;dbP!$D$2&amp;":"&amp;dbP!$D$2),"&gt;="&amp;X$6,INDIRECT($F$1&amp;dbP!$D$2&amp;":"&amp;dbP!$D$2),"&lt;="&amp;X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Y305" s="1">
        <f ca="1">SUMIFS(INDIRECT($F$1&amp;$F305&amp;":"&amp;$F305),INDIRECT($F$1&amp;dbP!$D$2&amp;":"&amp;dbP!$D$2),"&gt;="&amp;Y$6,INDIRECT($F$1&amp;dbP!$D$2&amp;":"&amp;dbP!$D$2),"&lt;="&amp;Y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Z305" s="1">
        <f ca="1">SUMIFS(INDIRECT($F$1&amp;$F305&amp;":"&amp;$F305),INDIRECT($F$1&amp;dbP!$D$2&amp;":"&amp;dbP!$D$2),"&gt;="&amp;Z$6,INDIRECT($F$1&amp;dbP!$D$2&amp;":"&amp;dbP!$D$2),"&lt;="&amp;Z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A305" s="1">
        <f ca="1">SUMIFS(INDIRECT($F$1&amp;$F305&amp;":"&amp;$F305),INDIRECT($F$1&amp;dbP!$D$2&amp;":"&amp;dbP!$D$2),"&gt;="&amp;AA$6,INDIRECT($F$1&amp;dbP!$D$2&amp;":"&amp;dbP!$D$2),"&lt;="&amp;AA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353070</v>
      </c>
      <c r="AB305" s="1">
        <f ca="1">SUMIFS(INDIRECT($F$1&amp;$F305&amp;":"&amp;$F305),INDIRECT($F$1&amp;dbP!$D$2&amp;":"&amp;dbP!$D$2),"&gt;="&amp;AB$6,INDIRECT($F$1&amp;dbP!$D$2&amp;":"&amp;dbP!$D$2),"&lt;="&amp;AB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C305" s="1">
        <f ca="1">SUMIFS(INDIRECT($F$1&amp;$F305&amp;":"&amp;$F305),INDIRECT($F$1&amp;dbP!$D$2&amp;":"&amp;dbP!$D$2),"&gt;="&amp;AC$6,INDIRECT($F$1&amp;dbP!$D$2&amp;":"&amp;dbP!$D$2),"&lt;="&amp;AC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D305" s="1">
        <f ca="1">SUMIFS(INDIRECT($F$1&amp;$F305&amp;":"&amp;$F305),INDIRECT($F$1&amp;dbP!$D$2&amp;":"&amp;dbP!$D$2),"&gt;="&amp;AD$6,INDIRECT($F$1&amp;dbP!$D$2&amp;":"&amp;dbP!$D$2),"&lt;="&amp;AD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E305" s="1">
        <f ca="1">SUMIFS(INDIRECT($F$1&amp;$F305&amp;":"&amp;$F305),INDIRECT($F$1&amp;dbP!$D$2&amp;":"&amp;dbP!$D$2),"&gt;="&amp;AE$6,INDIRECT($F$1&amp;dbP!$D$2&amp;":"&amp;dbP!$D$2),"&lt;="&amp;AE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F305" s="1">
        <f ca="1">SUMIFS(INDIRECT($F$1&amp;$F305&amp;":"&amp;$F305),INDIRECT($F$1&amp;dbP!$D$2&amp;":"&amp;dbP!$D$2),"&gt;="&amp;AF$6,INDIRECT($F$1&amp;dbP!$D$2&amp;":"&amp;dbP!$D$2),"&lt;="&amp;AF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G305" s="1">
        <f ca="1">SUMIFS(INDIRECT($F$1&amp;$F305&amp;":"&amp;$F305),INDIRECT($F$1&amp;dbP!$D$2&amp;":"&amp;dbP!$D$2),"&gt;="&amp;AG$6,INDIRECT($F$1&amp;dbP!$D$2&amp;":"&amp;dbP!$D$2),"&lt;="&amp;AG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H305" s="1">
        <f ca="1">SUMIFS(INDIRECT($F$1&amp;$F305&amp;":"&amp;$F305),INDIRECT($F$1&amp;dbP!$D$2&amp;":"&amp;dbP!$D$2),"&gt;="&amp;AH$6,INDIRECT($F$1&amp;dbP!$D$2&amp;":"&amp;dbP!$D$2),"&lt;="&amp;AH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I305" s="1">
        <f ca="1">SUMIFS(INDIRECT($F$1&amp;$F305&amp;":"&amp;$F305),INDIRECT($F$1&amp;dbP!$D$2&amp;":"&amp;dbP!$D$2),"&gt;="&amp;AI$6,INDIRECT($F$1&amp;dbP!$D$2&amp;":"&amp;dbP!$D$2),"&lt;="&amp;AI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J305" s="1">
        <f ca="1">SUMIFS(INDIRECT($F$1&amp;$F305&amp;":"&amp;$F305),INDIRECT($F$1&amp;dbP!$D$2&amp;":"&amp;dbP!$D$2),"&gt;="&amp;AJ$6,INDIRECT($F$1&amp;dbP!$D$2&amp;":"&amp;dbP!$D$2),"&lt;="&amp;AJ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K305" s="1">
        <f ca="1">SUMIFS(INDIRECT($F$1&amp;$F305&amp;":"&amp;$F305),INDIRECT($F$1&amp;dbP!$D$2&amp;":"&amp;dbP!$D$2),"&gt;="&amp;AK$6,INDIRECT($F$1&amp;dbP!$D$2&amp;":"&amp;dbP!$D$2),"&lt;="&amp;AK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L305" s="1">
        <f ca="1">SUMIFS(INDIRECT($F$1&amp;$F305&amp;":"&amp;$F305),INDIRECT($F$1&amp;dbP!$D$2&amp;":"&amp;dbP!$D$2),"&gt;="&amp;AL$6,INDIRECT($F$1&amp;dbP!$D$2&amp;":"&amp;dbP!$D$2),"&lt;="&amp;AL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M305" s="1">
        <f ca="1">SUMIFS(INDIRECT($F$1&amp;$F305&amp;":"&amp;$F305),INDIRECT($F$1&amp;dbP!$D$2&amp;":"&amp;dbP!$D$2),"&gt;="&amp;AM$6,INDIRECT($F$1&amp;dbP!$D$2&amp;":"&amp;dbP!$D$2),"&lt;="&amp;AM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N305" s="1">
        <f ca="1">SUMIFS(INDIRECT($F$1&amp;$F305&amp;":"&amp;$F305),INDIRECT($F$1&amp;dbP!$D$2&amp;":"&amp;dbP!$D$2),"&gt;="&amp;AN$6,INDIRECT($F$1&amp;dbP!$D$2&amp;":"&amp;dbP!$D$2),"&lt;="&amp;AN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O305" s="1">
        <f ca="1">SUMIFS(INDIRECT($F$1&amp;$F305&amp;":"&amp;$F305),INDIRECT($F$1&amp;dbP!$D$2&amp;":"&amp;dbP!$D$2),"&gt;="&amp;AO$6,INDIRECT($F$1&amp;dbP!$D$2&amp;":"&amp;dbP!$D$2),"&lt;="&amp;AO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P305" s="1">
        <f ca="1">SUMIFS(INDIRECT($F$1&amp;$F305&amp;":"&amp;$F305),INDIRECT($F$1&amp;dbP!$D$2&amp;":"&amp;dbP!$D$2),"&gt;="&amp;AP$6,INDIRECT($F$1&amp;dbP!$D$2&amp;":"&amp;dbP!$D$2),"&lt;="&amp;AP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Q305" s="1">
        <f ca="1">SUMIFS(INDIRECT($F$1&amp;$F305&amp;":"&amp;$F305),INDIRECT($F$1&amp;dbP!$D$2&amp;":"&amp;dbP!$D$2),"&gt;="&amp;AQ$6,INDIRECT($F$1&amp;dbP!$D$2&amp;":"&amp;dbP!$D$2),"&lt;="&amp;AQ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R305" s="1">
        <f ca="1">SUMIFS(INDIRECT($F$1&amp;$F305&amp;":"&amp;$F305),INDIRECT($F$1&amp;dbP!$D$2&amp;":"&amp;dbP!$D$2),"&gt;="&amp;AR$6,INDIRECT($F$1&amp;dbP!$D$2&amp;":"&amp;dbP!$D$2),"&lt;="&amp;AR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S305" s="1">
        <f ca="1">SUMIFS(INDIRECT($F$1&amp;$F305&amp;":"&amp;$F305),INDIRECT($F$1&amp;dbP!$D$2&amp;":"&amp;dbP!$D$2),"&gt;="&amp;AS$6,INDIRECT($F$1&amp;dbP!$D$2&amp;":"&amp;dbP!$D$2),"&lt;="&amp;AS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T305" s="1">
        <f ca="1">SUMIFS(INDIRECT($F$1&amp;$F305&amp;":"&amp;$F305),INDIRECT($F$1&amp;dbP!$D$2&amp;":"&amp;dbP!$D$2),"&gt;="&amp;AT$6,INDIRECT($F$1&amp;dbP!$D$2&amp;":"&amp;dbP!$D$2),"&lt;="&amp;AT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U305" s="1">
        <f ca="1">SUMIFS(INDIRECT($F$1&amp;$F305&amp;":"&amp;$F305),INDIRECT($F$1&amp;dbP!$D$2&amp;":"&amp;dbP!$D$2),"&gt;="&amp;AU$6,INDIRECT($F$1&amp;dbP!$D$2&amp;":"&amp;dbP!$D$2),"&lt;="&amp;AU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V305" s="1">
        <f ca="1">SUMIFS(INDIRECT($F$1&amp;$F305&amp;":"&amp;$F305),INDIRECT($F$1&amp;dbP!$D$2&amp;":"&amp;dbP!$D$2),"&gt;="&amp;AV$6,INDIRECT($F$1&amp;dbP!$D$2&amp;":"&amp;dbP!$D$2),"&lt;="&amp;AV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W305" s="1">
        <f ca="1">SUMIFS(INDIRECT($F$1&amp;$F305&amp;":"&amp;$F305),INDIRECT($F$1&amp;dbP!$D$2&amp;":"&amp;dbP!$D$2),"&gt;="&amp;AW$6,INDIRECT($F$1&amp;dbP!$D$2&amp;":"&amp;dbP!$D$2),"&lt;="&amp;AW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X305" s="1">
        <f ca="1">SUMIFS(INDIRECT($F$1&amp;$F305&amp;":"&amp;$F305),INDIRECT($F$1&amp;dbP!$D$2&amp;":"&amp;dbP!$D$2),"&gt;="&amp;AX$6,INDIRECT($F$1&amp;dbP!$D$2&amp;":"&amp;dbP!$D$2),"&lt;="&amp;AX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Y305" s="1">
        <f ca="1">SUMIFS(INDIRECT($F$1&amp;$F305&amp;":"&amp;$F305),INDIRECT($F$1&amp;dbP!$D$2&amp;":"&amp;dbP!$D$2),"&gt;="&amp;AY$6,INDIRECT($F$1&amp;dbP!$D$2&amp;":"&amp;dbP!$D$2),"&lt;="&amp;AY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Z305" s="1">
        <f ca="1">SUMIFS(INDIRECT($F$1&amp;$F305&amp;":"&amp;$F305),INDIRECT($F$1&amp;dbP!$D$2&amp;":"&amp;dbP!$D$2),"&gt;="&amp;AZ$6,INDIRECT($F$1&amp;dbP!$D$2&amp;":"&amp;dbP!$D$2),"&lt;="&amp;AZ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BA305" s="1">
        <f ca="1">SUMIFS(INDIRECT($F$1&amp;$F305&amp;":"&amp;$F305),INDIRECT($F$1&amp;dbP!$D$2&amp;":"&amp;dbP!$D$2),"&gt;="&amp;BA$6,INDIRECT($F$1&amp;dbP!$D$2&amp;":"&amp;dbP!$D$2),"&lt;="&amp;BA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BB305" s="1">
        <f ca="1">SUMIFS(INDIRECT($F$1&amp;$F305&amp;":"&amp;$F305),INDIRECT($F$1&amp;dbP!$D$2&amp;":"&amp;dbP!$D$2),"&gt;="&amp;BB$6,INDIRECT($F$1&amp;dbP!$D$2&amp;":"&amp;dbP!$D$2),"&lt;="&amp;BB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BC305" s="1">
        <f ca="1">SUMIFS(INDIRECT($F$1&amp;$F305&amp;":"&amp;$F305),INDIRECT($F$1&amp;dbP!$D$2&amp;":"&amp;dbP!$D$2),"&gt;="&amp;BC$6,INDIRECT($F$1&amp;dbP!$D$2&amp;":"&amp;dbP!$D$2),"&lt;="&amp;BC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BD305" s="1">
        <f ca="1">SUMIFS(INDIRECT($F$1&amp;$F305&amp;":"&amp;$F305),INDIRECT($F$1&amp;dbP!$D$2&amp;":"&amp;dbP!$D$2),"&gt;="&amp;BD$6,INDIRECT($F$1&amp;dbP!$D$2&amp;":"&amp;dbP!$D$2),"&lt;="&amp;BD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BE305" s="1">
        <f ca="1">SUMIFS(INDIRECT($F$1&amp;$F305&amp;":"&amp;$F305),INDIRECT($F$1&amp;dbP!$D$2&amp;":"&amp;dbP!$D$2),"&gt;="&amp;BE$6,INDIRECT($F$1&amp;dbP!$D$2&amp;":"&amp;dbP!$D$2),"&lt;="&amp;BE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</row>
    <row r="306" spans="2:57" x14ac:dyDescent="0.3">
      <c r="B306" s="1">
        <f>MAX(B$268:B305)+1</f>
        <v>46</v>
      </c>
      <c r="D306" s="1" t="str">
        <f ca="1">INDIRECT($B$1&amp;Items!AB$2&amp;$B306)</f>
        <v>PL(-)</v>
      </c>
      <c r="F306" s="1" t="str">
        <f ca="1">INDIRECT($B$1&amp;Items!X$2&amp;$B306)</f>
        <v>AA</v>
      </c>
      <c r="H306" s="13" t="str">
        <f ca="1">INDIRECT($B$1&amp;Items!U$2&amp;$B306)</f>
        <v>Себестоимость продаж</v>
      </c>
      <c r="I306" s="13" t="str">
        <f ca="1">IF(INDIRECT($B$1&amp;Items!V$2&amp;$B306)="",H306,INDIRECT($B$1&amp;Items!V$2&amp;$B306))</f>
        <v>Затраты этапа-3 бизнес-процесса</v>
      </c>
      <c r="J306" s="1" t="str">
        <f ca="1">IF(INDIRECT($B$1&amp;Items!W$2&amp;$B306)="",IF(H306&lt;&gt;I306,"  "&amp;I306,I306),"    "&amp;INDIRECT($B$1&amp;Items!W$2&amp;$B306))</f>
        <v xml:space="preserve">    Производственные затраты-15</v>
      </c>
      <c r="S306" s="1">
        <f ca="1">SUM($U306:INDIRECT(ADDRESS(ROW(),SUMIFS($1:$1,$5:$5,MAX($5:$5)))))</f>
        <v>0</v>
      </c>
      <c r="V306" s="1">
        <f ca="1">SUMIFS(INDIRECT($F$1&amp;$F306&amp;":"&amp;$F306),INDIRECT($F$1&amp;dbP!$D$2&amp;":"&amp;dbP!$D$2),"&gt;="&amp;V$6,INDIRECT($F$1&amp;dbP!$D$2&amp;":"&amp;dbP!$D$2),"&lt;="&amp;V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W306" s="1">
        <f ca="1">SUMIFS(INDIRECT($F$1&amp;$F306&amp;":"&amp;$F306),INDIRECT($F$1&amp;dbP!$D$2&amp;":"&amp;dbP!$D$2),"&gt;="&amp;W$6,INDIRECT($F$1&amp;dbP!$D$2&amp;":"&amp;dbP!$D$2),"&lt;="&amp;W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X306" s="1">
        <f ca="1">SUMIFS(INDIRECT($F$1&amp;$F306&amp;":"&amp;$F306),INDIRECT($F$1&amp;dbP!$D$2&amp;":"&amp;dbP!$D$2),"&gt;="&amp;X$6,INDIRECT($F$1&amp;dbP!$D$2&amp;":"&amp;dbP!$D$2),"&lt;="&amp;X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Y306" s="1">
        <f ca="1">SUMIFS(INDIRECT($F$1&amp;$F306&amp;":"&amp;$F306),INDIRECT($F$1&amp;dbP!$D$2&amp;":"&amp;dbP!$D$2),"&gt;="&amp;Y$6,INDIRECT($F$1&amp;dbP!$D$2&amp;":"&amp;dbP!$D$2),"&lt;="&amp;Y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Z306" s="1">
        <f ca="1">SUMIFS(INDIRECT($F$1&amp;$F306&amp;":"&amp;$F306),INDIRECT($F$1&amp;dbP!$D$2&amp;":"&amp;dbP!$D$2),"&gt;="&amp;Z$6,INDIRECT($F$1&amp;dbP!$D$2&amp;":"&amp;dbP!$D$2),"&lt;="&amp;Z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A306" s="1">
        <f ca="1">SUMIFS(INDIRECT($F$1&amp;$F306&amp;":"&amp;$F306),INDIRECT($F$1&amp;dbP!$D$2&amp;":"&amp;dbP!$D$2),"&gt;="&amp;AA$6,INDIRECT($F$1&amp;dbP!$D$2&amp;":"&amp;dbP!$D$2),"&lt;="&amp;AA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B306" s="1">
        <f ca="1">SUMIFS(INDIRECT($F$1&amp;$F306&amp;":"&amp;$F306),INDIRECT($F$1&amp;dbP!$D$2&amp;":"&amp;dbP!$D$2),"&gt;="&amp;AB$6,INDIRECT($F$1&amp;dbP!$D$2&amp;":"&amp;dbP!$D$2),"&lt;="&amp;AB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C306" s="1">
        <f ca="1">SUMIFS(INDIRECT($F$1&amp;$F306&amp;":"&amp;$F306),INDIRECT($F$1&amp;dbP!$D$2&amp;":"&amp;dbP!$D$2),"&gt;="&amp;AC$6,INDIRECT($F$1&amp;dbP!$D$2&amp;":"&amp;dbP!$D$2),"&lt;="&amp;AC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D306" s="1">
        <f ca="1">SUMIFS(INDIRECT($F$1&amp;$F306&amp;":"&amp;$F306),INDIRECT($F$1&amp;dbP!$D$2&amp;":"&amp;dbP!$D$2),"&gt;="&amp;AD$6,INDIRECT($F$1&amp;dbP!$D$2&amp;":"&amp;dbP!$D$2),"&lt;="&amp;AD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E306" s="1">
        <f ca="1">SUMIFS(INDIRECT($F$1&amp;$F306&amp;":"&amp;$F306),INDIRECT($F$1&amp;dbP!$D$2&amp;":"&amp;dbP!$D$2),"&gt;="&amp;AE$6,INDIRECT($F$1&amp;dbP!$D$2&amp;":"&amp;dbP!$D$2),"&lt;="&amp;AE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F306" s="1">
        <f ca="1">SUMIFS(INDIRECT($F$1&amp;$F306&amp;":"&amp;$F306),INDIRECT($F$1&amp;dbP!$D$2&amp;":"&amp;dbP!$D$2),"&gt;="&amp;AF$6,INDIRECT($F$1&amp;dbP!$D$2&amp;":"&amp;dbP!$D$2),"&lt;="&amp;AF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G306" s="1">
        <f ca="1">SUMIFS(INDIRECT($F$1&amp;$F306&amp;":"&amp;$F306),INDIRECT($F$1&amp;dbP!$D$2&amp;":"&amp;dbP!$D$2),"&gt;="&amp;AG$6,INDIRECT($F$1&amp;dbP!$D$2&amp;":"&amp;dbP!$D$2),"&lt;="&amp;AG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H306" s="1">
        <f ca="1">SUMIFS(INDIRECT($F$1&amp;$F306&amp;":"&amp;$F306),INDIRECT($F$1&amp;dbP!$D$2&amp;":"&amp;dbP!$D$2),"&gt;="&amp;AH$6,INDIRECT($F$1&amp;dbP!$D$2&amp;":"&amp;dbP!$D$2),"&lt;="&amp;AH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I306" s="1">
        <f ca="1">SUMIFS(INDIRECT($F$1&amp;$F306&amp;":"&amp;$F306),INDIRECT($F$1&amp;dbP!$D$2&amp;":"&amp;dbP!$D$2),"&gt;="&amp;AI$6,INDIRECT($F$1&amp;dbP!$D$2&amp;":"&amp;dbP!$D$2),"&lt;="&amp;AI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J306" s="1">
        <f ca="1">SUMIFS(INDIRECT($F$1&amp;$F306&amp;":"&amp;$F306),INDIRECT($F$1&amp;dbP!$D$2&amp;":"&amp;dbP!$D$2),"&gt;="&amp;AJ$6,INDIRECT($F$1&amp;dbP!$D$2&amp;":"&amp;dbP!$D$2),"&lt;="&amp;AJ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K306" s="1">
        <f ca="1">SUMIFS(INDIRECT($F$1&amp;$F306&amp;":"&amp;$F306),INDIRECT($F$1&amp;dbP!$D$2&amp;":"&amp;dbP!$D$2),"&gt;="&amp;AK$6,INDIRECT($F$1&amp;dbP!$D$2&amp;":"&amp;dbP!$D$2),"&lt;="&amp;AK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L306" s="1">
        <f ca="1">SUMIFS(INDIRECT($F$1&amp;$F306&amp;":"&amp;$F306),INDIRECT($F$1&amp;dbP!$D$2&amp;":"&amp;dbP!$D$2),"&gt;="&amp;AL$6,INDIRECT($F$1&amp;dbP!$D$2&amp;":"&amp;dbP!$D$2),"&lt;="&amp;AL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M306" s="1">
        <f ca="1">SUMIFS(INDIRECT($F$1&amp;$F306&amp;":"&amp;$F306),INDIRECT($F$1&amp;dbP!$D$2&amp;":"&amp;dbP!$D$2),"&gt;="&amp;AM$6,INDIRECT($F$1&amp;dbP!$D$2&amp;":"&amp;dbP!$D$2),"&lt;="&amp;AM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N306" s="1">
        <f ca="1">SUMIFS(INDIRECT($F$1&amp;$F306&amp;":"&amp;$F306),INDIRECT($F$1&amp;dbP!$D$2&amp;":"&amp;dbP!$D$2),"&gt;="&amp;AN$6,INDIRECT($F$1&amp;dbP!$D$2&amp;":"&amp;dbP!$D$2),"&lt;="&amp;AN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O306" s="1">
        <f ca="1">SUMIFS(INDIRECT($F$1&amp;$F306&amp;":"&amp;$F306),INDIRECT($F$1&amp;dbP!$D$2&amp;":"&amp;dbP!$D$2),"&gt;="&amp;AO$6,INDIRECT($F$1&amp;dbP!$D$2&amp;":"&amp;dbP!$D$2),"&lt;="&amp;AO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P306" s="1">
        <f ca="1">SUMIFS(INDIRECT($F$1&amp;$F306&amp;":"&amp;$F306),INDIRECT($F$1&amp;dbP!$D$2&amp;":"&amp;dbP!$D$2),"&gt;="&amp;AP$6,INDIRECT($F$1&amp;dbP!$D$2&amp;":"&amp;dbP!$D$2),"&lt;="&amp;AP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Q306" s="1">
        <f ca="1">SUMIFS(INDIRECT($F$1&amp;$F306&amp;":"&amp;$F306),INDIRECT($F$1&amp;dbP!$D$2&amp;":"&amp;dbP!$D$2),"&gt;="&amp;AQ$6,INDIRECT($F$1&amp;dbP!$D$2&amp;":"&amp;dbP!$D$2),"&lt;="&amp;AQ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R306" s="1">
        <f ca="1">SUMIFS(INDIRECT($F$1&amp;$F306&amp;":"&amp;$F306),INDIRECT($F$1&amp;dbP!$D$2&amp;":"&amp;dbP!$D$2),"&gt;="&amp;AR$6,INDIRECT($F$1&amp;dbP!$D$2&amp;":"&amp;dbP!$D$2),"&lt;="&amp;AR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S306" s="1">
        <f ca="1">SUMIFS(INDIRECT($F$1&amp;$F306&amp;":"&amp;$F306),INDIRECT($F$1&amp;dbP!$D$2&amp;":"&amp;dbP!$D$2),"&gt;="&amp;AS$6,INDIRECT($F$1&amp;dbP!$D$2&amp;":"&amp;dbP!$D$2),"&lt;="&amp;AS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T306" s="1">
        <f ca="1">SUMIFS(INDIRECT($F$1&amp;$F306&amp;":"&amp;$F306),INDIRECT($F$1&amp;dbP!$D$2&amp;":"&amp;dbP!$D$2),"&gt;="&amp;AT$6,INDIRECT($F$1&amp;dbP!$D$2&amp;":"&amp;dbP!$D$2),"&lt;="&amp;AT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U306" s="1">
        <f ca="1">SUMIFS(INDIRECT($F$1&amp;$F306&amp;":"&amp;$F306),INDIRECT($F$1&amp;dbP!$D$2&amp;":"&amp;dbP!$D$2),"&gt;="&amp;AU$6,INDIRECT($F$1&amp;dbP!$D$2&amp;":"&amp;dbP!$D$2),"&lt;="&amp;AU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V306" s="1">
        <f ca="1">SUMIFS(INDIRECT($F$1&amp;$F306&amp;":"&amp;$F306),INDIRECT($F$1&amp;dbP!$D$2&amp;":"&amp;dbP!$D$2),"&gt;="&amp;AV$6,INDIRECT($F$1&amp;dbP!$D$2&amp;":"&amp;dbP!$D$2),"&lt;="&amp;AV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W306" s="1">
        <f ca="1">SUMIFS(INDIRECT($F$1&amp;$F306&amp;":"&amp;$F306),INDIRECT($F$1&amp;dbP!$D$2&amp;":"&amp;dbP!$D$2),"&gt;="&amp;AW$6,INDIRECT($F$1&amp;dbP!$D$2&amp;":"&amp;dbP!$D$2),"&lt;="&amp;AW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X306" s="1">
        <f ca="1">SUMIFS(INDIRECT($F$1&amp;$F306&amp;":"&amp;$F306),INDIRECT($F$1&amp;dbP!$D$2&amp;":"&amp;dbP!$D$2),"&gt;="&amp;AX$6,INDIRECT($F$1&amp;dbP!$D$2&amp;":"&amp;dbP!$D$2),"&lt;="&amp;AX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Y306" s="1">
        <f ca="1">SUMIFS(INDIRECT($F$1&amp;$F306&amp;":"&amp;$F306),INDIRECT($F$1&amp;dbP!$D$2&amp;":"&amp;dbP!$D$2),"&gt;="&amp;AY$6,INDIRECT($F$1&amp;dbP!$D$2&amp;":"&amp;dbP!$D$2),"&lt;="&amp;AY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Z306" s="1">
        <f ca="1">SUMIFS(INDIRECT($F$1&amp;$F306&amp;":"&amp;$F306),INDIRECT($F$1&amp;dbP!$D$2&amp;":"&amp;dbP!$D$2),"&gt;="&amp;AZ$6,INDIRECT($F$1&amp;dbP!$D$2&amp;":"&amp;dbP!$D$2),"&lt;="&amp;AZ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BA306" s="1">
        <f ca="1">SUMIFS(INDIRECT($F$1&amp;$F306&amp;":"&amp;$F306),INDIRECT($F$1&amp;dbP!$D$2&amp;":"&amp;dbP!$D$2),"&gt;="&amp;BA$6,INDIRECT($F$1&amp;dbP!$D$2&amp;":"&amp;dbP!$D$2),"&lt;="&amp;BA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BB306" s="1">
        <f ca="1">SUMIFS(INDIRECT($F$1&amp;$F306&amp;":"&amp;$F306),INDIRECT($F$1&amp;dbP!$D$2&amp;":"&amp;dbP!$D$2),"&gt;="&amp;BB$6,INDIRECT($F$1&amp;dbP!$D$2&amp;":"&amp;dbP!$D$2),"&lt;="&amp;BB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BC306" s="1">
        <f ca="1">SUMIFS(INDIRECT($F$1&amp;$F306&amp;":"&amp;$F306),INDIRECT($F$1&amp;dbP!$D$2&amp;":"&amp;dbP!$D$2),"&gt;="&amp;BC$6,INDIRECT($F$1&amp;dbP!$D$2&amp;":"&amp;dbP!$D$2),"&lt;="&amp;BC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BD306" s="1">
        <f ca="1">SUMIFS(INDIRECT($F$1&amp;$F306&amp;":"&amp;$F306),INDIRECT($F$1&amp;dbP!$D$2&amp;":"&amp;dbP!$D$2),"&gt;="&amp;BD$6,INDIRECT($F$1&amp;dbP!$D$2&amp;":"&amp;dbP!$D$2),"&lt;="&amp;BD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BE306" s="1">
        <f ca="1">SUMIFS(INDIRECT($F$1&amp;$F306&amp;":"&amp;$F306),INDIRECT($F$1&amp;dbP!$D$2&amp;":"&amp;dbP!$D$2),"&gt;="&amp;BE$6,INDIRECT($F$1&amp;dbP!$D$2&amp;":"&amp;dbP!$D$2),"&lt;="&amp;BE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</row>
    <row r="307" spans="2:57" x14ac:dyDescent="0.3">
      <c r="B307" s="1">
        <f>MAX(B$268:B306)+1</f>
        <v>47</v>
      </c>
      <c r="D307" s="1" t="str">
        <f ca="1">INDIRECT($B$1&amp;Items!AB$2&amp;$B307)</f>
        <v>PL(-)</v>
      </c>
      <c r="F307" s="1" t="str">
        <f ca="1">INDIRECT($B$1&amp;Items!X$2&amp;$B307)</f>
        <v>AA</v>
      </c>
      <c r="H307" s="13" t="str">
        <f ca="1">INDIRECT($B$1&amp;Items!U$2&amp;$B307)</f>
        <v>Себестоимость продаж</v>
      </c>
      <c r="I307" s="13" t="str">
        <f ca="1">IF(INDIRECT($B$1&amp;Items!V$2&amp;$B307)="",H307,INDIRECT($B$1&amp;Items!V$2&amp;$B307))</f>
        <v>Затраты этапа-3 бизнес-процесса</v>
      </c>
      <c r="J307" s="1" t="str">
        <f ca="1">IF(INDIRECT($B$1&amp;Items!W$2&amp;$B307)="",IF(H307&lt;&gt;I307,"  "&amp;I307,I307),"    "&amp;INDIRECT($B$1&amp;Items!W$2&amp;$B307))</f>
        <v xml:space="preserve">    Производственные затраты-16</v>
      </c>
      <c r="S307" s="1">
        <f ca="1">SUM($U307:INDIRECT(ADDRESS(ROW(),SUMIFS($1:$1,$5:$5,MAX($5:$5)))))</f>
        <v>0</v>
      </c>
      <c r="V307" s="1">
        <f ca="1">SUMIFS(INDIRECT($F$1&amp;$F307&amp;":"&amp;$F307),INDIRECT($F$1&amp;dbP!$D$2&amp;":"&amp;dbP!$D$2),"&gt;="&amp;V$6,INDIRECT($F$1&amp;dbP!$D$2&amp;":"&amp;dbP!$D$2),"&lt;="&amp;V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W307" s="1">
        <f ca="1">SUMIFS(INDIRECT($F$1&amp;$F307&amp;":"&amp;$F307),INDIRECT($F$1&amp;dbP!$D$2&amp;":"&amp;dbP!$D$2),"&gt;="&amp;W$6,INDIRECT($F$1&amp;dbP!$D$2&amp;":"&amp;dbP!$D$2),"&lt;="&amp;W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X307" s="1">
        <f ca="1">SUMIFS(INDIRECT($F$1&amp;$F307&amp;":"&amp;$F307),INDIRECT($F$1&amp;dbP!$D$2&amp;":"&amp;dbP!$D$2),"&gt;="&amp;X$6,INDIRECT($F$1&amp;dbP!$D$2&amp;":"&amp;dbP!$D$2),"&lt;="&amp;X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Y307" s="1">
        <f ca="1">SUMIFS(INDIRECT($F$1&amp;$F307&amp;":"&amp;$F307),INDIRECT($F$1&amp;dbP!$D$2&amp;":"&amp;dbP!$D$2),"&gt;="&amp;Y$6,INDIRECT($F$1&amp;dbP!$D$2&amp;":"&amp;dbP!$D$2),"&lt;="&amp;Y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Z307" s="1">
        <f ca="1">SUMIFS(INDIRECT($F$1&amp;$F307&amp;":"&amp;$F307),INDIRECT($F$1&amp;dbP!$D$2&amp;":"&amp;dbP!$D$2),"&gt;="&amp;Z$6,INDIRECT($F$1&amp;dbP!$D$2&amp;":"&amp;dbP!$D$2),"&lt;="&amp;Z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A307" s="1">
        <f ca="1">SUMIFS(INDIRECT($F$1&amp;$F307&amp;":"&amp;$F307),INDIRECT($F$1&amp;dbP!$D$2&amp;":"&amp;dbP!$D$2),"&gt;="&amp;AA$6,INDIRECT($F$1&amp;dbP!$D$2&amp;":"&amp;dbP!$D$2),"&lt;="&amp;AA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B307" s="1">
        <f ca="1">SUMIFS(INDIRECT($F$1&amp;$F307&amp;":"&amp;$F307),INDIRECT($F$1&amp;dbP!$D$2&amp;":"&amp;dbP!$D$2),"&gt;="&amp;AB$6,INDIRECT($F$1&amp;dbP!$D$2&amp;":"&amp;dbP!$D$2),"&lt;="&amp;AB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C307" s="1">
        <f ca="1">SUMIFS(INDIRECT($F$1&amp;$F307&amp;":"&amp;$F307),INDIRECT($F$1&amp;dbP!$D$2&amp;":"&amp;dbP!$D$2),"&gt;="&amp;AC$6,INDIRECT($F$1&amp;dbP!$D$2&amp;":"&amp;dbP!$D$2),"&lt;="&amp;AC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D307" s="1">
        <f ca="1">SUMIFS(INDIRECT($F$1&amp;$F307&amp;":"&amp;$F307),INDIRECT($F$1&amp;dbP!$D$2&amp;":"&amp;dbP!$D$2),"&gt;="&amp;AD$6,INDIRECT($F$1&amp;dbP!$D$2&amp;":"&amp;dbP!$D$2),"&lt;="&amp;AD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E307" s="1">
        <f ca="1">SUMIFS(INDIRECT($F$1&amp;$F307&amp;":"&amp;$F307),INDIRECT($F$1&amp;dbP!$D$2&amp;":"&amp;dbP!$D$2),"&gt;="&amp;AE$6,INDIRECT($F$1&amp;dbP!$D$2&amp;":"&amp;dbP!$D$2),"&lt;="&amp;AE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F307" s="1">
        <f ca="1">SUMIFS(INDIRECT($F$1&amp;$F307&amp;":"&amp;$F307),INDIRECT($F$1&amp;dbP!$D$2&amp;":"&amp;dbP!$D$2),"&gt;="&amp;AF$6,INDIRECT($F$1&amp;dbP!$D$2&amp;":"&amp;dbP!$D$2),"&lt;="&amp;AF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G307" s="1">
        <f ca="1">SUMIFS(INDIRECT($F$1&amp;$F307&amp;":"&amp;$F307),INDIRECT($F$1&amp;dbP!$D$2&amp;":"&amp;dbP!$D$2),"&gt;="&amp;AG$6,INDIRECT($F$1&amp;dbP!$D$2&amp;":"&amp;dbP!$D$2),"&lt;="&amp;AG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H307" s="1">
        <f ca="1">SUMIFS(INDIRECT($F$1&amp;$F307&amp;":"&amp;$F307),INDIRECT($F$1&amp;dbP!$D$2&amp;":"&amp;dbP!$D$2),"&gt;="&amp;AH$6,INDIRECT($F$1&amp;dbP!$D$2&amp;":"&amp;dbP!$D$2),"&lt;="&amp;AH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I307" s="1">
        <f ca="1">SUMIFS(INDIRECT($F$1&amp;$F307&amp;":"&amp;$F307),INDIRECT($F$1&amp;dbP!$D$2&amp;":"&amp;dbP!$D$2),"&gt;="&amp;AI$6,INDIRECT($F$1&amp;dbP!$D$2&amp;":"&amp;dbP!$D$2),"&lt;="&amp;AI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J307" s="1">
        <f ca="1">SUMIFS(INDIRECT($F$1&amp;$F307&amp;":"&amp;$F307),INDIRECT($F$1&amp;dbP!$D$2&amp;":"&amp;dbP!$D$2),"&gt;="&amp;AJ$6,INDIRECT($F$1&amp;dbP!$D$2&amp;":"&amp;dbP!$D$2),"&lt;="&amp;AJ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K307" s="1">
        <f ca="1">SUMIFS(INDIRECT($F$1&amp;$F307&amp;":"&amp;$F307),INDIRECT($F$1&amp;dbP!$D$2&amp;":"&amp;dbP!$D$2),"&gt;="&amp;AK$6,INDIRECT($F$1&amp;dbP!$D$2&amp;":"&amp;dbP!$D$2),"&lt;="&amp;AK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L307" s="1">
        <f ca="1">SUMIFS(INDIRECT($F$1&amp;$F307&amp;":"&amp;$F307),INDIRECT($F$1&amp;dbP!$D$2&amp;":"&amp;dbP!$D$2),"&gt;="&amp;AL$6,INDIRECT($F$1&amp;dbP!$D$2&amp;":"&amp;dbP!$D$2),"&lt;="&amp;AL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M307" s="1">
        <f ca="1">SUMIFS(INDIRECT($F$1&amp;$F307&amp;":"&amp;$F307),INDIRECT($F$1&amp;dbP!$D$2&amp;":"&amp;dbP!$D$2),"&gt;="&amp;AM$6,INDIRECT($F$1&amp;dbP!$D$2&amp;":"&amp;dbP!$D$2),"&lt;="&amp;AM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N307" s="1">
        <f ca="1">SUMIFS(INDIRECT($F$1&amp;$F307&amp;":"&amp;$F307),INDIRECT($F$1&amp;dbP!$D$2&amp;":"&amp;dbP!$D$2),"&gt;="&amp;AN$6,INDIRECT($F$1&amp;dbP!$D$2&amp;":"&amp;dbP!$D$2),"&lt;="&amp;AN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O307" s="1">
        <f ca="1">SUMIFS(INDIRECT($F$1&amp;$F307&amp;":"&amp;$F307),INDIRECT($F$1&amp;dbP!$D$2&amp;":"&amp;dbP!$D$2),"&gt;="&amp;AO$6,INDIRECT($F$1&amp;dbP!$D$2&amp;":"&amp;dbP!$D$2),"&lt;="&amp;AO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P307" s="1">
        <f ca="1">SUMIFS(INDIRECT($F$1&amp;$F307&amp;":"&amp;$F307),INDIRECT($F$1&amp;dbP!$D$2&amp;":"&amp;dbP!$D$2),"&gt;="&amp;AP$6,INDIRECT($F$1&amp;dbP!$D$2&amp;":"&amp;dbP!$D$2),"&lt;="&amp;AP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Q307" s="1">
        <f ca="1">SUMIFS(INDIRECT($F$1&amp;$F307&amp;":"&amp;$F307),INDIRECT($F$1&amp;dbP!$D$2&amp;":"&amp;dbP!$D$2),"&gt;="&amp;AQ$6,INDIRECT($F$1&amp;dbP!$D$2&amp;":"&amp;dbP!$D$2),"&lt;="&amp;AQ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R307" s="1">
        <f ca="1">SUMIFS(INDIRECT($F$1&amp;$F307&amp;":"&amp;$F307),INDIRECT($F$1&amp;dbP!$D$2&amp;":"&amp;dbP!$D$2),"&gt;="&amp;AR$6,INDIRECT($F$1&amp;dbP!$D$2&amp;":"&amp;dbP!$D$2),"&lt;="&amp;AR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S307" s="1">
        <f ca="1">SUMIFS(INDIRECT($F$1&amp;$F307&amp;":"&amp;$F307),INDIRECT($F$1&amp;dbP!$D$2&amp;":"&amp;dbP!$D$2),"&gt;="&amp;AS$6,INDIRECT($F$1&amp;dbP!$D$2&amp;":"&amp;dbP!$D$2),"&lt;="&amp;AS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T307" s="1">
        <f ca="1">SUMIFS(INDIRECT($F$1&amp;$F307&amp;":"&amp;$F307),INDIRECT($F$1&amp;dbP!$D$2&amp;":"&amp;dbP!$D$2),"&gt;="&amp;AT$6,INDIRECT($F$1&amp;dbP!$D$2&amp;":"&amp;dbP!$D$2),"&lt;="&amp;AT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U307" s="1">
        <f ca="1">SUMIFS(INDIRECT($F$1&amp;$F307&amp;":"&amp;$F307),INDIRECT($F$1&amp;dbP!$D$2&amp;":"&amp;dbP!$D$2),"&gt;="&amp;AU$6,INDIRECT($F$1&amp;dbP!$D$2&amp;":"&amp;dbP!$D$2),"&lt;="&amp;AU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V307" s="1">
        <f ca="1">SUMIFS(INDIRECT($F$1&amp;$F307&amp;":"&amp;$F307),INDIRECT($F$1&amp;dbP!$D$2&amp;":"&amp;dbP!$D$2),"&gt;="&amp;AV$6,INDIRECT($F$1&amp;dbP!$D$2&amp;":"&amp;dbP!$D$2),"&lt;="&amp;AV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W307" s="1">
        <f ca="1">SUMIFS(INDIRECT($F$1&amp;$F307&amp;":"&amp;$F307),INDIRECT($F$1&amp;dbP!$D$2&amp;":"&amp;dbP!$D$2),"&gt;="&amp;AW$6,INDIRECT($F$1&amp;dbP!$D$2&amp;":"&amp;dbP!$D$2),"&lt;="&amp;AW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X307" s="1">
        <f ca="1">SUMIFS(INDIRECT($F$1&amp;$F307&amp;":"&amp;$F307),INDIRECT($F$1&amp;dbP!$D$2&amp;":"&amp;dbP!$D$2),"&gt;="&amp;AX$6,INDIRECT($F$1&amp;dbP!$D$2&amp;":"&amp;dbP!$D$2),"&lt;="&amp;AX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Y307" s="1">
        <f ca="1">SUMIFS(INDIRECT($F$1&amp;$F307&amp;":"&amp;$F307),INDIRECT($F$1&amp;dbP!$D$2&amp;":"&amp;dbP!$D$2),"&gt;="&amp;AY$6,INDIRECT($F$1&amp;dbP!$D$2&amp;":"&amp;dbP!$D$2),"&lt;="&amp;AY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Z307" s="1">
        <f ca="1">SUMIFS(INDIRECT($F$1&amp;$F307&amp;":"&amp;$F307),INDIRECT($F$1&amp;dbP!$D$2&amp;":"&amp;dbP!$D$2),"&gt;="&amp;AZ$6,INDIRECT($F$1&amp;dbP!$D$2&amp;":"&amp;dbP!$D$2),"&lt;="&amp;AZ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BA307" s="1">
        <f ca="1">SUMIFS(INDIRECT($F$1&amp;$F307&amp;":"&amp;$F307),INDIRECT($F$1&amp;dbP!$D$2&amp;":"&amp;dbP!$D$2),"&gt;="&amp;BA$6,INDIRECT($F$1&amp;dbP!$D$2&amp;":"&amp;dbP!$D$2),"&lt;="&amp;BA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BB307" s="1">
        <f ca="1">SUMIFS(INDIRECT($F$1&amp;$F307&amp;":"&amp;$F307),INDIRECT($F$1&amp;dbP!$D$2&amp;":"&amp;dbP!$D$2),"&gt;="&amp;BB$6,INDIRECT($F$1&amp;dbP!$D$2&amp;":"&amp;dbP!$D$2),"&lt;="&amp;BB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BC307" s="1">
        <f ca="1">SUMIFS(INDIRECT($F$1&amp;$F307&amp;":"&amp;$F307),INDIRECT($F$1&amp;dbP!$D$2&amp;":"&amp;dbP!$D$2),"&gt;="&amp;BC$6,INDIRECT($F$1&amp;dbP!$D$2&amp;":"&amp;dbP!$D$2),"&lt;="&amp;BC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BD307" s="1">
        <f ca="1">SUMIFS(INDIRECT($F$1&amp;$F307&amp;":"&amp;$F307),INDIRECT($F$1&amp;dbP!$D$2&amp;":"&amp;dbP!$D$2),"&gt;="&amp;BD$6,INDIRECT($F$1&amp;dbP!$D$2&amp;":"&amp;dbP!$D$2),"&lt;="&amp;BD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BE307" s="1">
        <f ca="1">SUMIFS(INDIRECT($F$1&amp;$F307&amp;":"&amp;$F307),INDIRECT($F$1&amp;dbP!$D$2&amp;":"&amp;dbP!$D$2),"&gt;="&amp;BE$6,INDIRECT($F$1&amp;dbP!$D$2&amp;":"&amp;dbP!$D$2),"&lt;="&amp;BE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</row>
    <row r="308" spans="2:57" x14ac:dyDescent="0.3">
      <c r="B308" s="1">
        <f>MAX(B$268:B307)+1</f>
        <v>48</v>
      </c>
      <c r="D308" s="1" t="str">
        <f ca="1">INDIRECT($B$1&amp;Items!AB$2&amp;$B308)</f>
        <v>PL(-)</v>
      </c>
      <c r="F308" s="1" t="str">
        <f ca="1">INDIRECT($B$1&amp;Items!X$2&amp;$B308)</f>
        <v>AA</v>
      </c>
      <c r="H308" s="13" t="str">
        <f ca="1">INDIRECT($B$1&amp;Items!U$2&amp;$B308)</f>
        <v>Себестоимость продаж</v>
      </c>
      <c r="I308" s="13" t="str">
        <f ca="1">IF(INDIRECT($B$1&amp;Items!V$2&amp;$B308)="",H308,INDIRECT($B$1&amp;Items!V$2&amp;$B308))</f>
        <v>Затраты этапа-3 бизнес-процесса</v>
      </c>
      <c r="J308" s="1" t="str">
        <f ca="1">IF(INDIRECT($B$1&amp;Items!W$2&amp;$B308)="",IF(H308&lt;&gt;I308,"  "&amp;I308,I308),"    "&amp;INDIRECT($B$1&amp;Items!W$2&amp;$B308))</f>
        <v xml:space="preserve">    Производственные затраты-17</v>
      </c>
      <c r="S308" s="1">
        <f ca="1">SUM($U308:INDIRECT(ADDRESS(ROW(),SUMIFS($1:$1,$5:$5,MAX($5:$5)))))</f>
        <v>182951.40000000002</v>
      </c>
      <c r="V308" s="1">
        <f ca="1">SUMIFS(INDIRECT($F$1&amp;$F308&amp;":"&amp;$F308),INDIRECT($F$1&amp;dbP!$D$2&amp;":"&amp;dbP!$D$2),"&gt;="&amp;V$6,INDIRECT($F$1&amp;dbP!$D$2&amp;":"&amp;dbP!$D$2),"&lt;="&amp;V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W308" s="1">
        <f ca="1">SUMIFS(INDIRECT($F$1&amp;$F308&amp;":"&amp;$F308),INDIRECT($F$1&amp;dbP!$D$2&amp;":"&amp;dbP!$D$2),"&gt;="&amp;W$6,INDIRECT($F$1&amp;dbP!$D$2&amp;":"&amp;dbP!$D$2),"&lt;="&amp;W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X308" s="1">
        <f ca="1">SUMIFS(INDIRECT($F$1&amp;$F308&amp;":"&amp;$F308),INDIRECT($F$1&amp;dbP!$D$2&amp;":"&amp;dbP!$D$2),"&gt;="&amp;X$6,INDIRECT($F$1&amp;dbP!$D$2&amp;":"&amp;dbP!$D$2),"&lt;="&amp;X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Y308" s="1">
        <f ca="1">SUMIFS(INDIRECT($F$1&amp;$F308&amp;":"&amp;$F308),INDIRECT($F$1&amp;dbP!$D$2&amp;":"&amp;dbP!$D$2),"&gt;="&amp;Y$6,INDIRECT($F$1&amp;dbP!$D$2&amp;":"&amp;dbP!$D$2),"&lt;="&amp;Y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Z308" s="1">
        <f ca="1">SUMIFS(INDIRECT($F$1&amp;$F308&amp;":"&amp;$F308),INDIRECT($F$1&amp;dbP!$D$2&amp;":"&amp;dbP!$D$2),"&gt;="&amp;Z$6,INDIRECT($F$1&amp;dbP!$D$2&amp;":"&amp;dbP!$D$2),"&lt;="&amp;Z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182951.40000000002</v>
      </c>
      <c r="AA308" s="1">
        <f ca="1">SUMIFS(INDIRECT($F$1&amp;$F308&amp;":"&amp;$F308),INDIRECT($F$1&amp;dbP!$D$2&amp;":"&amp;dbP!$D$2),"&gt;="&amp;AA$6,INDIRECT($F$1&amp;dbP!$D$2&amp;":"&amp;dbP!$D$2),"&lt;="&amp;AA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B308" s="1">
        <f ca="1">SUMIFS(INDIRECT($F$1&amp;$F308&amp;":"&amp;$F308),INDIRECT($F$1&amp;dbP!$D$2&amp;":"&amp;dbP!$D$2),"&gt;="&amp;AB$6,INDIRECT($F$1&amp;dbP!$D$2&amp;":"&amp;dbP!$D$2),"&lt;="&amp;AB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C308" s="1">
        <f ca="1">SUMIFS(INDIRECT($F$1&amp;$F308&amp;":"&amp;$F308),INDIRECT($F$1&amp;dbP!$D$2&amp;":"&amp;dbP!$D$2),"&gt;="&amp;AC$6,INDIRECT($F$1&amp;dbP!$D$2&amp;":"&amp;dbP!$D$2),"&lt;="&amp;AC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D308" s="1">
        <f ca="1">SUMIFS(INDIRECT($F$1&amp;$F308&amp;":"&amp;$F308),INDIRECT($F$1&amp;dbP!$D$2&amp;":"&amp;dbP!$D$2),"&gt;="&amp;AD$6,INDIRECT($F$1&amp;dbP!$D$2&amp;":"&amp;dbP!$D$2),"&lt;="&amp;AD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E308" s="1">
        <f ca="1">SUMIFS(INDIRECT($F$1&amp;$F308&amp;":"&amp;$F308),INDIRECT($F$1&amp;dbP!$D$2&amp;":"&amp;dbP!$D$2),"&gt;="&amp;AE$6,INDIRECT($F$1&amp;dbP!$D$2&amp;":"&amp;dbP!$D$2),"&lt;="&amp;AE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F308" s="1">
        <f ca="1">SUMIFS(INDIRECT($F$1&amp;$F308&amp;":"&amp;$F308),INDIRECT($F$1&amp;dbP!$D$2&amp;":"&amp;dbP!$D$2),"&gt;="&amp;AF$6,INDIRECT($F$1&amp;dbP!$D$2&amp;":"&amp;dbP!$D$2),"&lt;="&amp;AF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G308" s="1">
        <f ca="1">SUMIFS(INDIRECT($F$1&amp;$F308&amp;":"&amp;$F308),INDIRECT($F$1&amp;dbP!$D$2&amp;":"&amp;dbP!$D$2),"&gt;="&amp;AG$6,INDIRECT($F$1&amp;dbP!$D$2&amp;":"&amp;dbP!$D$2),"&lt;="&amp;AG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H308" s="1">
        <f ca="1">SUMIFS(INDIRECT($F$1&amp;$F308&amp;":"&amp;$F308),INDIRECT($F$1&amp;dbP!$D$2&amp;":"&amp;dbP!$D$2),"&gt;="&amp;AH$6,INDIRECT($F$1&amp;dbP!$D$2&amp;":"&amp;dbP!$D$2),"&lt;="&amp;AH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I308" s="1">
        <f ca="1">SUMIFS(INDIRECT($F$1&amp;$F308&amp;":"&amp;$F308),INDIRECT($F$1&amp;dbP!$D$2&amp;":"&amp;dbP!$D$2),"&gt;="&amp;AI$6,INDIRECT($F$1&amp;dbP!$D$2&amp;":"&amp;dbP!$D$2),"&lt;="&amp;AI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J308" s="1">
        <f ca="1">SUMIFS(INDIRECT($F$1&amp;$F308&amp;":"&amp;$F308),INDIRECT($F$1&amp;dbP!$D$2&amp;":"&amp;dbP!$D$2),"&gt;="&amp;AJ$6,INDIRECT($F$1&amp;dbP!$D$2&amp;":"&amp;dbP!$D$2),"&lt;="&amp;AJ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K308" s="1">
        <f ca="1">SUMIFS(INDIRECT($F$1&amp;$F308&amp;":"&amp;$F308),INDIRECT($F$1&amp;dbP!$D$2&amp;":"&amp;dbP!$D$2),"&gt;="&amp;AK$6,INDIRECT($F$1&amp;dbP!$D$2&amp;":"&amp;dbP!$D$2),"&lt;="&amp;AK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L308" s="1">
        <f ca="1">SUMIFS(INDIRECT($F$1&amp;$F308&amp;":"&amp;$F308),INDIRECT($F$1&amp;dbP!$D$2&amp;":"&amp;dbP!$D$2),"&gt;="&amp;AL$6,INDIRECT($F$1&amp;dbP!$D$2&amp;":"&amp;dbP!$D$2),"&lt;="&amp;AL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M308" s="1">
        <f ca="1">SUMIFS(INDIRECT($F$1&amp;$F308&amp;":"&amp;$F308),INDIRECT($F$1&amp;dbP!$D$2&amp;":"&amp;dbP!$D$2),"&gt;="&amp;AM$6,INDIRECT($F$1&amp;dbP!$D$2&amp;":"&amp;dbP!$D$2),"&lt;="&amp;AM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N308" s="1">
        <f ca="1">SUMIFS(INDIRECT($F$1&amp;$F308&amp;":"&amp;$F308),INDIRECT($F$1&amp;dbP!$D$2&amp;":"&amp;dbP!$D$2),"&gt;="&amp;AN$6,INDIRECT($F$1&amp;dbP!$D$2&amp;":"&amp;dbP!$D$2),"&lt;="&amp;AN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O308" s="1">
        <f ca="1">SUMIFS(INDIRECT($F$1&amp;$F308&amp;":"&amp;$F308),INDIRECT($F$1&amp;dbP!$D$2&amp;":"&amp;dbP!$D$2),"&gt;="&amp;AO$6,INDIRECT($F$1&amp;dbP!$D$2&amp;":"&amp;dbP!$D$2),"&lt;="&amp;AO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P308" s="1">
        <f ca="1">SUMIFS(INDIRECT($F$1&amp;$F308&amp;":"&amp;$F308),INDIRECT($F$1&amp;dbP!$D$2&amp;":"&amp;dbP!$D$2),"&gt;="&amp;AP$6,INDIRECT($F$1&amp;dbP!$D$2&amp;":"&amp;dbP!$D$2),"&lt;="&amp;AP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Q308" s="1">
        <f ca="1">SUMIFS(INDIRECT($F$1&amp;$F308&amp;":"&amp;$F308),INDIRECT($F$1&amp;dbP!$D$2&amp;":"&amp;dbP!$D$2),"&gt;="&amp;AQ$6,INDIRECT($F$1&amp;dbP!$D$2&amp;":"&amp;dbP!$D$2),"&lt;="&amp;AQ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R308" s="1">
        <f ca="1">SUMIFS(INDIRECT($F$1&amp;$F308&amp;":"&amp;$F308),INDIRECT($F$1&amp;dbP!$D$2&amp;":"&amp;dbP!$D$2),"&gt;="&amp;AR$6,INDIRECT($F$1&amp;dbP!$D$2&amp;":"&amp;dbP!$D$2),"&lt;="&amp;AR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S308" s="1">
        <f ca="1">SUMIFS(INDIRECT($F$1&amp;$F308&amp;":"&amp;$F308),INDIRECT($F$1&amp;dbP!$D$2&amp;":"&amp;dbP!$D$2),"&gt;="&amp;AS$6,INDIRECT($F$1&amp;dbP!$D$2&amp;":"&amp;dbP!$D$2),"&lt;="&amp;AS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T308" s="1">
        <f ca="1">SUMIFS(INDIRECT($F$1&amp;$F308&amp;":"&amp;$F308),INDIRECT($F$1&amp;dbP!$D$2&amp;":"&amp;dbP!$D$2),"&gt;="&amp;AT$6,INDIRECT($F$1&amp;dbP!$D$2&amp;":"&amp;dbP!$D$2),"&lt;="&amp;AT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U308" s="1">
        <f ca="1">SUMIFS(INDIRECT($F$1&amp;$F308&amp;":"&amp;$F308),INDIRECT($F$1&amp;dbP!$D$2&amp;":"&amp;dbP!$D$2),"&gt;="&amp;AU$6,INDIRECT($F$1&amp;dbP!$D$2&amp;":"&amp;dbP!$D$2),"&lt;="&amp;AU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V308" s="1">
        <f ca="1">SUMIFS(INDIRECT($F$1&amp;$F308&amp;":"&amp;$F308),INDIRECT($F$1&amp;dbP!$D$2&amp;":"&amp;dbP!$D$2),"&gt;="&amp;AV$6,INDIRECT($F$1&amp;dbP!$D$2&amp;":"&amp;dbP!$D$2),"&lt;="&amp;AV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W308" s="1">
        <f ca="1">SUMIFS(INDIRECT($F$1&amp;$F308&amp;":"&amp;$F308),INDIRECT($F$1&amp;dbP!$D$2&amp;":"&amp;dbP!$D$2),"&gt;="&amp;AW$6,INDIRECT($F$1&amp;dbP!$D$2&amp;":"&amp;dbP!$D$2),"&lt;="&amp;AW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X308" s="1">
        <f ca="1">SUMIFS(INDIRECT($F$1&amp;$F308&amp;":"&amp;$F308),INDIRECT($F$1&amp;dbP!$D$2&amp;":"&amp;dbP!$D$2),"&gt;="&amp;AX$6,INDIRECT($F$1&amp;dbP!$D$2&amp;":"&amp;dbP!$D$2),"&lt;="&amp;AX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Y308" s="1">
        <f ca="1">SUMIFS(INDIRECT($F$1&amp;$F308&amp;":"&amp;$F308),INDIRECT($F$1&amp;dbP!$D$2&amp;":"&amp;dbP!$D$2),"&gt;="&amp;AY$6,INDIRECT($F$1&amp;dbP!$D$2&amp;":"&amp;dbP!$D$2),"&lt;="&amp;AY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Z308" s="1">
        <f ca="1">SUMIFS(INDIRECT($F$1&amp;$F308&amp;":"&amp;$F308),INDIRECT($F$1&amp;dbP!$D$2&amp;":"&amp;dbP!$D$2),"&gt;="&amp;AZ$6,INDIRECT($F$1&amp;dbP!$D$2&amp;":"&amp;dbP!$D$2),"&lt;="&amp;AZ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BA308" s="1">
        <f ca="1">SUMIFS(INDIRECT($F$1&amp;$F308&amp;":"&amp;$F308),INDIRECT($F$1&amp;dbP!$D$2&amp;":"&amp;dbP!$D$2),"&gt;="&amp;BA$6,INDIRECT($F$1&amp;dbP!$D$2&amp;":"&amp;dbP!$D$2),"&lt;="&amp;BA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BB308" s="1">
        <f ca="1">SUMIFS(INDIRECT($F$1&amp;$F308&amp;":"&amp;$F308),INDIRECT($F$1&amp;dbP!$D$2&amp;":"&amp;dbP!$D$2),"&gt;="&amp;BB$6,INDIRECT($F$1&amp;dbP!$D$2&amp;":"&amp;dbP!$D$2),"&lt;="&amp;BB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BC308" s="1">
        <f ca="1">SUMIFS(INDIRECT($F$1&amp;$F308&amp;":"&amp;$F308),INDIRECT($F$1&amp;dbP!$D$2&amp;":"&amp;dbP!$D$2),"&gt;="&amp;BC$6,INDIRECT($F$1&amp;dbP!$D$2&amp;":"&amp;dbP!$D$2),"&lt;="&amp;BC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BD308" s="1">
        <f ca="1">SUMIFS(INDIRECT($F$1&amp;$F308&amp;":"&amp;$F308),INDIRECT($F$1&amp;dbP!$D$2&amp;":"&amp;dbP!$D$2),"&gt;="&amp;BD$6,INDIRECT($F$1&amp;dbP!$D$2&amp;":"&amp;dbP!$D$2),"&lt;="&amp;BD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BE308" s="1">
        <f ca="1">SUMIFS(INDIRECT($F$1&amp;$F308&amp;":"&amp;$F308),INDIRECT($F$1&amp;dbP!$D$2&amp;":"&amp;dbP!$D$2),"&gt;="&amp;BE$6,INDIRECT($F$1&amp;dbP!$D$2&amp;":"&amp;dbP!$D$2),"&lt;="&amp;BE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</row>
    <row r="309" spans="2:57" x14ac:dyDescent="0.3">
      <c r="B309" s="1">
        <f>MAX(B$268:B308)+1</f>
        <v>49</v>
      </c>
      <c r="D309" s="1" t="str">
        <f ca="1">INDIRECT($B$1&amp;Items!AB$2&amp;$B309)</f>
        <v>PL(-)</v>
      </c>
      <c r="F309" s="1" t="str">
        <f ca="1">INDIRECT($B$1&amp;Items!X$2&amp;$B309)</f>
        <v>AA</v>
      </c>
      <c r="H309" s="13" t="str">
        <f ca="1">INDIRECT($B$1&amp;Items!U$2&amp;$B309)</f>
        <v>Себестоимость продаж</v>
      </c>
      <c r="I309" s="13" t="str">
        <f ca="1">IF(INDIRECT($B$1&amp;Items!V$2&amp;$B309)="",H309,INDIRECT($B$1&amp;Items!V$2&amp;$B309))</f>
        <v>Затраты этапа-3 бизнес-процесса</v>
      </c>
      <c r="J309" s="1" t="str">
        <f ca="1">IF(INDIRECT($B$1&amp;Items!W$2&amp;$B309)="",IF(H309&lt;&gt;I309,"  "&amp;I309,I309),"    "&amp;INDIRECT($B$1&amp;Items!W$2&amp;$B309))</f>
        <v xml:space="preserve">    Производственные затраты-18</v>
      </c>
      <c r="S309" s="1">
        <f ca="1">SUM($U309:INDIRECT(ADDRESS(ROW(),SUMIFS($1:$1,$5:$5,MAX($5:$5)))))</f>
        <v>407490.09300000005</v>
      </c>
      <c r="V309" s="1">
        <f ca="1">SUMIFS(INDIRECT($F$1&amp;$F309&amp;":"&amp;$F309),INDIRECT($F$1&amp;dbP!$D$2&amp;":"&amp;dbP!$D$2),"&gt;="&amp;V$6,INDIRECT($F$1&amp;dbP!$D$2&amp;":"&amp;dbP!$D$2),"&lt;="&amp;V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W309" s="1">
        <f ca="1">SUMIFS(INDIRECT($F$1&amp;$F309&amp;":"&amp;$F309),INDIRECT($F$1&amp;dbP!$D$2&amp;":"&amp;dbP!$D$2),"&gt;="&amp;W$6,INDIRECT($F$1&amp;dbP!$D$2&amp;":"&amp;dbP!$D$2),"&lt;="&amp;W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X309" s="1">
        <f ca="1">SUMIFS(INDIRECT($F$1&amp;$F309&amp;":"&amp;$F309),INDIRECT($F$1&amp;dbP!$D$2&amp;":"&amp;dbP!$D$2),"&gt;="&amp;X$6,INDIRECT($F$1&amp;dbP!$D$2&amp;":"&amp;dbP!$D$2),"&lt;="&amp;X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Y309" s="1">
        <f ca="1">SUMIFS(INDIRECT($F$1&amp;$F309&amp;":"&amp;$F309),INDIRECT($F$1&amp;dbP!$D$2&amp;":"&amp;dbP!$D$2),"&gt;="&amp;Y$6,INDIRECT($F$1&amp;dbP!$D$2&amp;":"&amp;dbP!$D$2),"&lt;="&amp;Y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Z309" s="1">
        <f ca="1">SUMIFS(INDIRECT($F$1&amp;$F309&amp;":"&amp;$F309),INDIRECT($F$1&amp;dbP!$D$2&amp;":"&amp;dbP!$D$2),"&gt;="&amp;Z$6,INDIRECT($F$1&amp;dbP!$D$2&amp;":"&amp;dbP!$D$2),"&lt;="&amp;Z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A309" s="1">
        <f ca="1">SUMIFS(INDIRECT($F$1&amp;$F309&amp;":"&amp;$F309),INDIRECT($F$1&amp;dbP!$D$2&amp;":"&amp;dbP!$D$2),"&gt;="&amp;AA$6,INDIRECT($F$1&amp;dbP!$D$2&amp;":"&amp;dbP!$D$2),"&lt;="&amp;AA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407490.09300000005</v>
      </c>
      <c r="AB309" s="1">
        <f ca="1">SUMIFS(INDIRECT($F$1&amp;$F309&amp;":"&amp;$F309),INDIRECT($F$1&amp;dbP!$D$2&amp;":"&amp;dbP!$D$2),"&gt;="&amp;AB$6,INDIRECT($F$1&amp;dbP!$D$2&amp;":"&amp;dbP!$D$2),"&lt;="&amp;AB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C309" s="1">
        <f ca="1">SUMIFS(INDIRECT($F$1&amp;$F309&amp;":"&amp;$F309),INDIRECT($F$1&amp;dbP!$D$2&amp;":"&amp;dbP!$D$2),"&gt;="&amp;AC$6,INDIRECT($F$1&amp;dbP!$D$2&amp;":"&amp;dbP!$D$2),"&lt;="&amp;AC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D309" s="1">
        <f ca="1">SUMIFS(INDIRECT($F$1&amp;$F309&amp;":"&amp;$F309),INDIRECT($F$1&amp;dbP!$D$2&amp;":"&amp;dbP!$D$2),"&gt;="&amp;AD$6,INDIRECT($F$1&amp;dbP!$D$2&amp;":"&amp;dbP!$D$2),"&lt;="&amp;AD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E309" s="1">
        <f ca="1">SUMIFS(INDIRECT($F$1&amp;$F309&amp;":"&amp;$F309),INDIRECT($F$1&amp;dbP!$D$2&amp;":"&amp;dbP!$D$2),"&gt;="&amp;AE$6,INDIRECT($F$1&amp;dbP!$D$2&amp;":"&amp;dbP!$D$2),"&lt;="&amp;AE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F309" s="1">
        <f ca="1">SUMIFS(INDIRECT($F$1&amp;$F309&amp;":"&amp;$F309),INDIRECT($F$1&amp;dbP!$D$2&amp;":"&amp;dbP!$D$2),"&gt;="&amp;AF$6,INDIRECT($F$1&amp;dbP!$D$2&amp;":"&amp;dbP!$D$2),"&lt;="&amp;AF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G309" s="1">
        <f ca="1">SUMIFS(INDIRECT($F$1&amp;$F309&amp;":"&amp;$F309),INDIRECT($F$1&amp;dbP!$D$2&amp;":"&amp;dbP!$D$2),"&gt;="&amp;AG$6,INDIRECT($F$1&amp;dbP!$D$2&amp;":"&amp;dbP!$D$2),"&lt;="&amp;AG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H309" s="1">
        <f ca="1">SUMIFS(INDIRECT($F$1&amp;$F309&amp;":"&amp;$F309),INDIRECT($F$1&amp;dbP!$D$2&amp;":"&amp;dbP!$D$2),"&gt;="&amp;AH$6,INDIRECT($F$1&amp;dbP!$D$2&amp;":"&amp;dbP!$D$2),"&lt;="&amp;AH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I309" s="1">
        <f ca="1">SUMIFS(INDIRECT($F$1&amp;$F309&amp;":"&amp;$F309),INDIRECT($F$1&amp;dbP!$D$2&amp;":"&amp;dbP!$D$2),"&gt;="&amp;AI$6,INDIRECT($F$1&amp;dbP!$D$2&amp;":"&amp;dbP!$D$2),"&lt;="&amp;AI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J309" s="1">
        <f ca="1">SUMIFS(INDIRECT($F$1&amp;$F309&amp;":"&amp;$F309),INDIRECT($F$1&amp;dbP!$D$2&amp;":"&amp;dbP!$D$2),"&gt;="&amp;AJ$6,INDIRECT($F$1&amp;dbP!$D$2&amp;":"&amp;dbP!$D$2),"&lt;="&amp;AJ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K309" s="1">
        <f ca="1">SUMIFS(INDIRECT($F$1&amp;$F309&amp;":"&amp;$F309),INDIRECT($F$1&amp;dbP!$D$2&amp;":"&amp;dbP!$D$2),"&gt;="&amp;AK$6,INDIRECT($F$1&amp;dbP!$D$2&amp;":"&amp;dbP!$D$2),"&lt;="&amp;AK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L309" s="1">
        <f ca="1">SUMIFS(INDIRECT($F$1&amp;$F309&amp;":"&amp;$F309),INDIRECT($F$1&amp;dbP!$D$2&amp;":"&amp;dbP!$D$2),"&gt;="&amp;AL$6,INDIRECT($F$1&amp;dbP!$D$2&amp;":"&amp;dbP!$D$2),"&lt;="&amp;AL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M309" s="1">
        <f ca="1">SUMIFS(INDIRECT($F$1&amp;$F309&amp;":"&amp;$F309),INDIRECT($F$1&amp;dbP!$D$2&amp;":"&amp;dbP!$D$2),"&gt;="&amp;AM$6,INDIRECT($F$1&amp;dbP!$D$2&amp;":"&amp;dbP!$D$2),"&lt;="&amp;AM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N309" s="1">
        <f ca="1">SUMIFS(INDIRECT($F$1&amp;$F309&amp;":"&amp;$F309),INDIRECT($F$1&amp;dbP!$D$2&amp;":"&amp;dbP!$D$2),"&gt;="&amp;AN$6,INDIRECT($F$1&amp;dbP!$D$2&amp;":"&amp;dbP!$D$2),"&lt;="&amp;AN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O309" s="1">
        <f ca="1">SUMIFS(INDIRECT($F$1&amp;$F309&amp;":"&amp;$F309),INDIRECT($F$1&amp;dbP!$D$2&amp;":"&amp;dbP!$D$2),"&gt;="&amp;AO$6,INDIRECT($F$1&amp;dbP!$D$2&amp;":"&amp;dbP!$D$2),"&lt;="&amp;AO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P309" s="1">
        <f ca="1">SUMIFS(INDIRECT($F$1&amp;$F309&amp;":"&amp;$F309),INDIRECT($F$1&amp;dbP!$D$2&amp;":"&amp;dbP!$D$2),"&gt;="&amp;AP$6,INDIRECT($F$1&amp;dbP!$D$2&amp;":"&amp;dbP!$D$2),"&lt;="&amp;AP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Q309" s="1">
        <f ca="1">SUMIFS(INDIRECT($F$1&amp;$F309&amp;":"&amp;$F309),INDIRECT($F$1&amp;dbP!$D$2&amp;":"&amp;dbP!$D$2),"&gt;="&amp;AQ$6,INDIRECT($F$1&amp;dbP!$D$2&amp;":"&amp;dbP!$D$2),"&lt;="&amp;AQ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R309" s="1">
        <f ca="1">SUMIFS(INDIRECT($F$1&amp;$F309&amp;":"&amp;$F309),INDIRECT($F$1&amp;dbP!$D$2&amp;":"&amp;dbP!$D$2),"&gt;="&amp;AR$6,INDIRECT($F$1&amp;dbP!$D$2&amp;":"&amp;dbP!$D$2),"&lt;="&amp;AR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S309" s="1">
        <f ca="1">SUMIFS(INDIRECT($F$1&amp;$F309&amp;":"&amp;$F309),INDIRECT($F$1&amp;dbP!$D$2&amp;":"&amp;dbP!$D$2),"&gt;="&amp;AS$6,INDIRECT($F$1&amp;dbP!$D$2&amp;":"&amp;dbP!$D$2),"&lt;="&amp;AS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T309" s="1">
        <f ca="1">SUMIFS(INDIRECT($F$1&amp;$F309&amp;":"&amp;$F309),INDIRECT($F$1&amp;dbP!$D$2&amp;":"&amp;dbP!$D$2),"&gt;="&amp;AT$6,INDIRECT($F$1&amp;dbP!$D$2&amp;":"&amp;dbP!$D$2),"&lt;="&amp;AT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U309" s="1">
        <f ca="1">SUMIFS(INDIRECT($F$1&amp;$F309&amp;":"&amp;$F309),INDIRECT($F$1&amp;dbP!$D$2&amp;":"&amp;dbP!$D$2),"&gt;="&amp;AU$6,INDIRECT($F$1&amp;dbP!$D$2&amp;":"&amp;dbP!$D$2),"&lt;="&amp;AU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V309" s="1">
        <f ca="1">SUMIFS(INDIRECT($F$1&amp;$F309&amp;":"&amp;$F309),INDIRECT($F$1&amp;dbP!$D$2&amp;":"&amp;dbP!$D$2),"&gt;="&amp;AV$6,INDIRECT($F$1&amp;dbP!$D$2&amp;":"&amp;dbP!$D$2),"&lt;="&amp;AV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W309" s="1">
        <f ca="1">SUMIFS(INDIRECT($F$1&amp;$F309&amp;":"&amp;$F309),INDIRECT($F$1&amp;dbP!$D$2&amp;":"&amp;dbP!$D$2),"&gt;="&amp;AW$6,INDIRECT($F$1&amp;dbP!$D$2&amp;":"&amp;dbP!$D$2),"&lt;="&amp;AW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X309" s="1">
        <f ca="1">SUMIFS(INDIRECT($F$1&amp;$F309&amp;":"&amp;$F309),INDIRECT($F$1&amp;dbP!$D$2&amp;":"&amp;dbP!$D$2),"&gt;="&amp;AX$6,INDIRECT($F$1&amp;dbP!$D$2&amp;":"&amp;dbP!$D$2),"&lt;="&amp;AX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Y309" s="1">
        <f ca="1">SUMIFS(INDIRECT($F$1&amp;$F309&amp;":"&amp;$F309),INDIRECT($F$1&amp;dbP!$D$2&amp;":"&amp;dbP!$D$2),"&gt;="&amp;AY$6,INDIRECT($F$1&amp;dbP!$D$2&amp;":"&amp;dbP!$D$2),"&lt;="&amp;AY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Z309" s="1">
        <f ca="1">SUMIFS(INDIRECT($F$1&amp;$F309&amp;":"&amp;$F309),INDIRECT($F$1&amp;dbP!$D$2&amp;":"&amp;dbP!$D$2),"&gt;="&amp;AZ$6,INDIRECT($F$1&amp;dbP!$D$2&amp;":"&amp;dbP!$D$2),"&lt;="&amp;AZ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BA309" s="1">
        <f ca="1">SUMIFS(INDIRECT($F$1&amp;$F309&amp;":"&amp;$F309),INDIRECT($F$1&amp;dbP!$D$2&amp;":"&amp;dbP!$D$2),"&gt;="&amp;BA$6,INDIRECT($F$1&amp;dbP!$D$2&amp;":"&amp;dbP!$D$2),"&lt;="&amp;BA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BB309" s="1">
        <f ca="1">SUMIFS(INDIRECT($F$1&amp;$F309&amp;":"&amp;$F309),INDIRECT($F$1&amp;dbP!$D$2&amp;":"&amp;dbP!$D$2),"&gt;="&amp;BB$6,INDIRECT($F$1&amp;dbP!$D$2&amp;":"&amp;dbP!$D$2),"&lt;="&amp;BB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BC309" s="1">
        <f ca="1">SUMIFS(INDIRECT($F$1&amp;$F309&amp;":"&amp;$F309),INDIRECT($F$1&amp;dbP!$D$2&amp;":"&amp;dbP!$D$2),"&gt;="&amp;BC$6,INDIRECT($F$1&amp;dbP!$D$2&amp;":"&amp;dbP!$D$2),"&lt;="&amp;BC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BD309" s="1">
        <f ca="1">SUMIFS(INDIRECT($F$1&amp;$F309&amp;":"&amp;$F309),INDIRECT($F$1&amp;dbP!$D$2&amp;":"&amp;dbP!$D$2),"&gt;="&amp;BD$6,INDIRECT($F$1&amp;dbP!$D$2&amp;":"&amp;dbP!$D$2),"&lt;="&amp;BD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BE309" s="1">
        <f ca="1">SUMIFS(INDIRECT($F$1&amp;$F309&amp;":"&amp;$F309),INDIRECT($F$1&amp;dbP!$D$2&amp;":"&amp;dbP!$D$2),"&gt;="&amp;BE$6,INDIRECT($F$1&amp;dbP!$D$2&amp;":"&amp;dbP!$D$2),"&lt;="&amp;BE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</row>
    <row r="310" spans="2:57" x14ac:dyDescent="0.3">
      <c r="B310" s="1">
        <f>MAX(B$268:B309)+1</f>
        <v>50</v>
      </c>
      <c r="D310" s="1" t="str">
        <f ca="1">INDIRECT($B$1&amp;Items!AB$2&amp;$B310)</f>
        <v>PL(-)</v>
      </c>
      <c r="F310" s="1" t="str">
        <f ca="1">INDIRECT($B$1&amp;Items!X$2&amp;$B310)</f>
        <v>AA</v>
      </c>
      <c r="H310" s="13" t="str">
        <f ca="1">INDIRECT($B$1&amp;Items!U$2&amp;$B310)</f>
        <v>Себестоимость продаж</v>
      </c>
      <c r="I310" s="13" t="str">
        <f ca="1">IF(INDIRECT($B$1&amp;Items!V$2&amp;$B310)="",H310,INDIRECT($B$1&amp;Items!V$2&amp;$B310))</f>
        <v>Затраты этапа-3 бизнес-процесса</v>
      </c>
      <c r="J310" s="1" t="str">
        <f ca="1">IF(INDIRECT($B$1&amp;Items!W$2&amp;$B310)="",IF(H310&lt;&gt;I310,"  "&amp;I310,I310),"    "&amp;INDIRECT($B$1&amp;Items!W$2&amp;$B310))</f>
        <v xml:space="preserve">    Производственные затраты-19</v>
      </c>
      <c r="S310" s="1">
        <f ca="1">SUM($U310:INDIRECT(ADDRESS(ROW(),SUMIFS($1:$1,$5:$5,MAX($5:$5)))))</f>
        <v>0</v>
      </c>
      <c r="V310" s="1">
        <f ca="1">SUMIFS(INDIRECT($F$1&amp;$F310&amp;":"&amp;$F310),INDIRECT($F$1&amp;dbP!$D$2&amp;":"&amp;dbP!$D$2),"&gt;="&amp;V$6,INDIRECT($F$1&amp;dbP!$D$2&amp;":"&amp;dbP!$D$2),"&lt;="&amp;V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W310" s="1">
        <f ca="1">SUMIFS(INDIRECT($F$1&amp;$F310&amp;":"&amp;$F310),INDIRECT($F$1&amp;dbP!$D$2&amp;":"&amp;dbP!$D$2),"&gt;="&amp;W$6,INDIRECT($F$1&amp;dbP!$D$2&amp;":"&amp;dbP!$D$2),"&lt;="&amp;W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X310" s="1">
        <f ca="1">SUMIFS(INDIRECT($F$1&amp;$F310&amp;":"&amp;$F310),INDIRECT($F$1&amp;dbP!$D$2&amp;":"&amp;dbP!$D$2),"&gt;="&amp;X$6,INDIRECT($F$1&amp;dbP!$D$2&amp;":"&amp;dbP!$D$2),"&lt;="&amp;X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Y310" s="1">
        <f ca="1">SUMIFS(INDIRECT($F$1&amp;$F310&amp;":"&amp;$F310),INDIRECT($F$1&amp;dbP!$D$2&amp;":"&amp;dbP!$D$2),"&gt;="&amp;Y$6,INDIRECT($F$1&amp;dbP!$D$2&amp;":"&amp;dbP!$D$2),"&lt;="&amp;Y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Z310" s="1">
        <f ca="1">SUMIFS(INDIRECT($F$1&amp;$F310&amp;":"&amp;$F310),INDIRECT($F$1&amp;dbP!$D$2&amp;":"&amp;dbP!$D$2),"&gt;="&amp;Z$6,INDIRECT($F$1&amp;dbP!$D$2&amp;":"&amp;dbP!$D$2),"&lt;="&amp;Z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A310" s="1">
        <f ca="1">SUMIFS(INDIRECT($F$1&amp;$F310&amp;":"&amp;$F310),INDIRECT($F$1&amp;dbP!$D$2&amp;":"&amp;dbP!$D$2),"&gt;="&amp;AA$6,INDIRECT($F$1&amp;dbP!$D$2&amp;":"&amp;dbP!$D$2),"&lt;="&amp;AA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B310" s="1">
        <f ca="1">SUMIFS(INDIRECT($F$1&amp;$F310&amp;":"&amp;$F310),INDIRECT($F$1&amp;dbP!$D$2&amp;":"&amp;dbP!$D$2),"&gt;="&amp;AB$6,INDIRECT($F$1&amp;dbP!$D$2&amp;":"&amp;dbP!$D$2),"&lt;="&amp;AB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C310" s="1">
        <f ca="1">SUMIFS(INDIRECT($F$1&amp;$F310&amp;":"&amp;$F310),INDIRECT($F$1&amp;dbP!$D$2&amp;":"&amp;dbP!$D$2),"&gt;="&amp;AC$6,INDIRECT($F$1&amp;dbP!$D$2&amp;":"&amp;dbP!$D$2),"&lt;="&amp;AC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D310" s="1">
        <f ca="1">SUMIFS(INDIRECT($F$1&amp;$F310&amp;":"&amp;$F310),INDIRECT($F$1&amp;dbP!$D$2&amp;":"&amp;dbP!$D$2),"&gt;="&amp;AD$6,INDIRECT($F$1&amp;dbP!$D$2&amp;":"&amp;dbP!$D$2),"&lt;="&amp;AD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E310" s="1">
        <f ca="1">SUMIFS(INDIRECT($F$1&amp;$F310&amp;":"&amp;$F310),INDIRECT($F$1&amp;dbP!$D$2&amp;":"&amp;dbP!$D$2),"&gt;="&amp;AE$6,INDIRECT($F$1&amp;dbP!$D$2&amp;":"&amp;dbP!$D$2),"&lt;="&amp;AE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F310" s="1">
        <f ca="1">SUMIFS(INDIRECT($F$1&amp;$F310&amp;":"&amp;$F310),INDIRECT($F$1&amp;dbP!$D$2&amp;":"&amp;dbP!$D$2),"&gt;="&amp;AF$6,INDIRECT($F$1&amp;dbP!$D$2&amp;":"&amp;dbP!$D$2),"&lt;="&amp;AF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G310" s="1">
        <f ca="1">SUMIFS(INDIRECT($F$1&amp;$F310&amp;":"&amp;$F310),INDIRECT($F$1&amp;dbP!$D$2&amp;":"&amp;dbP!$D$2),"&gt;="&amp;AG$6,INDIRECT($F$1&amp;dbP!$D$2&amp;":"&amp;dbP!$D$2),"&lt;="&amp;AG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H310" s="1">
        <f ca="1">SUMIFS(INDIRECT($F$1&amp;$F310&amp;":"&amp;$F310),INDIRECT($F$1&amp;dbP!$D$2&amp;":"&amp;dbP!$D$2),"&gt;="&amp;AH$6,INDIRECT($F$1&amp;dbP!$D$2&amp;":"&amp;dbP!$D$2),"&lt;="&amp;AH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I310" s="1">
        <f ca="1">SUMIFS(INDIRECT($F$1&amp;$F310&amp;":"&amp;$F310),INDIRECT($F$1&amp;dbP!$D$2&amp;":"&amp;dbP!$D$2),"&gt;="&amp;AI$6,INDIRECT($F$1&amp;dbP!$D$2&amp;":"&amp;dbP!$D$2),"&lt;="&amp;AI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J310" s="1">
        <f ca="1">SUMIFS(INDIRECT($F$1&amp;$F310&amp;":"&amp;$F310),INDIRECT($F$1&amp;dbP!$D$2&amp;":"&amp;dbP!$D$2),"&gt;="&amp;AJ$6,INDIRECT($F$1&amp;dbP!$D$2&amp;":"&amp;dbP!$D$2),"&lt;="&amp;AJ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K310" s="1">
        <f ca="1">SUMIFS(INDIRECT($F$1&amp;$F310&amp;":"&amp;$F310),INDIRECT($F$1&amp;dbP!$D$2&amp;":"&amp;dbP!$D$2),"&gt;="&amp;AK$6,INDIRECT($F$1&amp;dbP!$D$2&amp;":"&amp;dbP!$D$2),"&lt;="&amp;AK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L310" s="1">
        <f ca="1">SUMIFS(INDIRECT($F$1&amp;$F310&amp;":"&amp;$F310),INDIRECT($F$1&amp;dbP!$D$2&amp;":"&amp;dbP!$D$2),"&gt;="&amp;AL$6,INDIRECT($F$1&amp;dbP!$D$2&amp;":"&amp;dbP!$D$2),"&lt;="&amp;AL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M310" s="1">
        <f ca="1">SUMIFS(INDIRECT($F$1&amp;$F310&amp;":"&amp;$F310),INDIRECT($F$1&amp;dbP!$D$2&amp;":"&amp;dbP!$D$2),"&gt;="&amp;AM$6,INDIRECT($F$1&amp;dbP!$D$2&amp;":"&amp;dbP!$D$2),"&lt;="&amp;AM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N310" s="1">
        <f ca="1">SUMIFS(INDIRECT($F$1&amp;$F310&amp;":"&amp;$F310),INDIRECT($F$1&amp;dbP!$D$2&amp;":"&amp;dbP!$D$2),"&gt;="&amp;AN$6,INDIRECT($F$1&amp;dbP!$D$2&amp;":"&amp;dbP!$D$2),"&lt;="&amp;AN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O310" s="1">
        <f ca="1">SUMIFS(INDIRECT($F$1&amp;$F310&amp;":"&amp;$F310),INDIRECT($F$1&amp;dbP!$D$2&amp;":"&amp;dbP!$D$2),"&gt;="&amp;AO$6,INDIRECT($F$1&amp;dbP!$D$2&amp;":"&amp;dbP!$D$2),"&lt;="&amp;AO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P310" s="1">
        <f ca="1">SUMIFS(INDIRECT($F$1&amp;$F310&amp;":"&amp;$F310),INDIRECT($F$1&amp;dbP!$D$2&amp;":"&amp;dbP!$D$2),"&gt;="&amp;AP$6,INDIRECT($F$1&amp;dbP!$D$2&amp;":"&amp;dbP!$D$2),"&lt;="&amp;AP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Q310" s="1">
        <f ca="1">SUMIFS(INDIRECT($F$1&amp;$F310&amp;":"&amp;$F310),INDIRECT($F$1&amp;dbP!$D$2&amp;":"&amp;dbP!$D$2),"&gt;="&amp;AQ$6,INDIRECT($F$1&amp;dbP!$D$2&amp;":"&amp;dbP!$D$2),"&lt;="&amp;AQ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R310" s="1">
        <f ca="1">SUMIFS(INDIRECT($F$1&amp;$F310&amp;":"&amp;$F310),INDIRECT($F$1&amp;dbP!$D$2&amp;":"&amp;dbP!$D$2),"&gt;="&amp;AR$6,INDIRECT($F$1&amp;dbP!$D$2&amp;":"&amp;dbP!$D$2),"&lt;="&amp;AR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S310" s="1">
        <f ca="1">SUMIFS(INDIRECT($F$1&amp;$F310&amp;":"&amp;$F310),INDIRECT($F$1&amp;dbP!$D$2&amp;":"&amp;dbP!$D$2),"&gt;="&amp;AS$6,INDIRECT($F$1&amp;dbP!$D$2&amp;":"&amp;dbP!$D$2),"&lt;="&amp;AS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T310" s="1">
        <f ca="1">SUMIFS(INDIRECT($F$1&amp;$F310&amp;":"&amp;$F310),INDIRECT($F$1&amp;dbP!$D$2&amp;":"&amp;dbP!$D$2),"&gt;="&amp;AT$6,INDIRECT($F$1&amp;dbP!$D$2&amp;":"&amp;dbP!$D$2),"&lt;="&amp;AT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U310" s="1">
        <f ca="1">SUMIFS(INDIRECT($F$1&amp;$F310&amp;":"&amp;$F310),INDIRECT($F$1&amp;dbP!$D$2&amp;":"&amp;dbP!$D$2),"&gt;="&amp;AU$6,INDIRECT($F$1&amp;dbP!$D$2&amp;":"&amp;dbP!$D$2),"&lt;="&amp;AU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V310" s="1">
        <f ca="1">SUMIFS(INDIRECT($F$1&amp;$F310&amp;":"&amp;$F310),INDIRECT($F$1&amp;dbP!$D$2&amp;":"&amp;dbP!$D$2),"&gt;="&amp;AV$6,INDIRECT($F$1&amp;dbP!$D$2&amp;":"&amp;dbP!$D$2),"&lt;="&amp;AV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W310" s="1">
        <f ca="1">SUMIFS(INDIRECT($F$1&amp;$F310&amp;":"&amp;$F310),INDIRECT($F$1&amp;dbP!$D$2&amp;":"&amp;dbP!$D$2),"&gt;="&amp;AW$6,INDIRECT($F$1&amp;dbP!$D$2&amp;":"&amp;dbP!$D$2),"&lt;="&amp;AW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X310" s="1">
        <f ca="1">SUMIFS(INDIRECT($F$1&amp;$F310&amp;":"&amp;$F310),INDIRECT($F$1&amp;dbP!$D$2&amp;":"&amp;dbP!$D$2),"&gt;="&amp;AX$6,INDIRECT($F$1&amp;dbP!$D$2&amp;":"&amp;dbP!$D$2),"&lt;="&amp;AX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Y310" s="1">
        <f ca="1">SUMIFS(INDIRECT($F$1&amp;$F310&amp;":"&amp;$F310),INDIRECT($F$1&amp;dbP!$D$2&amp;":"&amp;dbP!$D$2),"&gt;="&amp;AY$6,INDIRECT($F$1&amp;dbP!$D$2&amp;":"&amp;dbP!$D$2),"&lt;="&amp;AY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Z310" s="1">
        <f ca="1">SUMIFS(INDIRECT($F$1&amp;$F310&amp;":"&amp;$F310),INDIRECT($F$1&amp;dbP!$D$2&amp;":"&amp;dbP!$D$2),"&gt;="&amp;AZ$6,INDIRECT($F$1&amp;dbP!$D$2&amp;":"&amp;dbP!$D$2),"&lt;="&amp;AZ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BA310" s="1">
        <f ca="1">SUMIFS(INDIRECT($F$1&amp;$F310&amp;":"&amp;$F310),INDIRECT($F$1&amp;dbP!$D$2&amp;":"&amp;dbP!$D$2),"&gt;="&amp;BA$6,INDIRECT($F$1&amp;dbP!$D$2&amp;":"&amp;dbP!$D$2),"&lt;="&amp;BA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BB310" s="1">
        <f ca="1">SUMIFS(INDIRECT($F$1&amp;$F310&amp;":"&amp;$F310),INDIRECT($F$1&amp;dbP!$D$2&amp;":"&amp;dbP!$D$2),"&gt;="&amp;BB$6,INDIRECT($F$1&amp;dbP!$D$2&amp;":"&amp;dbP!$D$2),"&lt;="&amp;BB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BC310" s="1">
        <f ca="1">SUMIFS(INDIRECT($F$1&amp;$F310&amp;":"&amp;$F310),INDIRECT($F$1&amp;dbP!$D$2&amp;":"&amp;dbP!$D$2),"&gt;="&amp;BC$6,INDIRECT($F$1&amp;dbP!$D$2&amp;":"&amp;dbP!$D$2),"&lt;="&amp;BC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BD310" s="1">
        <f ca="1">SUMIFS(INDIRECT($F$1&amp;$F310&amp;":"&amp;$F310),INDIRECT($F$1&amp;dbP!$D$2&amp;":"&amp;dbP!$D$2),"&gt;="&amp;BD$6,INDIRECT($F$1&amp;dbP!$D$2&amp;":"&amp;dbP!$D$2),"&lt;="&amp;BD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BE310" s="1">
        <f ca="1">SUMIFS(INDIRECT($F$1&amp;$F310&amp;":"&amp;$F310),INDIRECT($F$1&amp;dbP!$D$2&amp;":"&amp;dbP!$D$2),"&gt;="&amp;BE$6,INDIRECT($F$1&amp;dbP!$D$2&amp;":"&amp;dbP!$D$2),"&lt;="&amp;BE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</row>
    <row r="311" spans="2:57" x14ac:dyDescent="0.3">
      <c r="B311" s="1">
        <f>MAX(B$268:B310)+1</f>
        <v>51</v>
      </c>
      <c r="D311" s="1" t="str">
        <f ca="1">INDIRECT($B$1&amp;Items!AB$2&amp;$B311)</f>
        <v>PL(-)</v>
      </c>
      <c r="F311" s="1" t="str">
        <f ca="1">INDIRECT($B$1&amp;Items!X$2&amp;$B311)</f>
        <v>AA</v>
      </c>
      <c r="H311" s="13" t="str">
        <f ca="1">INDIRECT($B$1&amp;Items!U$2&amp;$B311)</f>
        <v>Себестоимость продаж</v>
      </c>
      <c r="I311" s="13" t="str">
        <f ca="1">IF(INDIRECT($B$1&amp;Items!V$2&amp;$B311)="",H311,INDIRECT($B$1&amp;Items!V$2&amp;$B311))</f>
        <v>Затраты этапа-3 бизнес-процесса</v>
      </c>
      <c r="J311" s="1" t="str">
        <f ca="1">IF(INDIRECT($B$1&amp;Items!W$2&amp;$B311)="",IF(H311&lt;&gt;I311,"  "&amp;I311,I311),"    "&amp;INDIRECT($B$1&amp;Items!W$2&amp;$B311))</f>
        <v xml:space="preserve">    Производственные затраты-20</v>
      </c>
      <c r="S311" s="1">
        <f ca="1">SUM($U311:INDIRECT(ADDRESS(ROW(),SUMIFS($1:$1,$5:$5,MAX($5:$5)))))</f>
        <v>0</v>
      </c>
      <c r="V311" s="1">
        <f ca="1">SUMIFS(INDIRECT($F$1&amp;$F311&amp;":"&amp;$F311),INDIRECT($F$1&amp;dbP!$D$2&amp;":"&amp;dbP!$D$2),"&gt;="&amp;V$6,INDIRECT($F$1&amp;dbP!$D$2&amp;":"&amp;dbP!$D$2),"&lt;="&amp;V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W311" s="1">
        <f ca="1">SUMIFS(INDIRECT($F$1&amp;$F311&amp;":"&amp;$F311),INDIRECT($F$1&amp;dbP!$D$2&amp;":"&amp;dbP!$D$2),"&gt;="&amp;W$6,INDIRECT($F$1&amp;dbP!$D$2&amp;":"&amp;dbP!$D$2),"&lt;="&amp;W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X311" s="1">
        <f ca="1">SUMIFS(INDIRECT($F$1&amp;$F311&amp;":"&amp;$F311),INDIRECT($F$1&amp;dbP!$D$2&amp;":"&amp;dbP!$D$2),"&gt;="&amp;X$6,INDIRECT($F$1&amp;dbP!$D$2&amp;":"&amp;dbP!$D$2),"&lt;="&amp;X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Y311" s="1">
        <f ca="1">SUMIFS(INDIRECT($F$1&amp;$F311&amp;":"&amp;$F311),INDIRECT($F$1&amp;dbP!$D$2&amp;":"&amp;dbP!$D$2),"&gt;="&amp;Y$6,INDIRECT($F$1&amp;dbP!$D$2&amp;":"&amp;dbP!$D$2),"&lt;="&amp;Y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Z311" s="1">
        <f ca="1">SUMIFS(INDIRECT($F$1&amp;$F311&amp;":"&amp;$F311),INDIRECT($F$1&amp;dbP!$D$2&amp;":"&amp;dbP!$D$2),"&gt;="&amp;Z$6,INDIRECT($F$1&amp;dbP!$D$2&amp;":"&amp;dbP!$D$2),"&lt;="&amp;Z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A311" s="1">
        <f ca="1">SUMIFS(INDIRECT($F$1&amp;$F311&amp;":"&amp;$F311),INDIRECT($F$1&amp;dbP!$D$2&amp;":"&amp;dbP!$D$2),"&gt;="&amp;AA$6,INDIRECT($F$1&amp;dbP!$D$2&amp;":"&amp;dbP!$D$2),"&lt;="&amp;AA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B311" s="1">
        <f ca="1">SUMIFS(INDIRECT($F$1&amp;$F311&amp;":"&amp;$F311),INDIRECT($F$1&amp;dbP!$D$2&amp;":"&amp;dbP!$D$2),"&gt;="&amp;AB$6,INDIRECT($F$1&amp;dbP!$D$2&amp;":"&amp;dbP!$D$2),"&lt;="&amp;AB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C311" s="1">
        <f ca="1">SUMIFS(INDIRECT($F$1&amp;$F311&amp;":"&amp;$F311),INDIRECT($F$1&amp;dbP!$D$2&amp;":"&amp;dbP!$D$2),"&gt;="&amp;AC$6,INDIRECT($F$1&amp;dbP!$D$2&amp;":"&amp;dbP!$D$2),"&lt;="&amp;AC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D311" s="1">
        <f ca="1">SUMIFS(INDIRECT($F$1&amp;$F311&amp;":"&amp;$F311),INDIRECT($F$1&amp;dbP!$D$2&amp;":"&amp;dbP!$D$2),"&gt;="&amp;AD$6,INDIRECT($F$1&amp;dbP!$D$2&amp;":"&amp;dbP!$D$2),"&lt;="&amp;AD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E311" s="1">
        <f ca="1">SUMIFS(INDIRECT($F$1&amp;$F311&amp;":"&amp;$F311),INDIRECT($F$1&amp;dbP!$D$2&amp;":"&amp;dbP!$D$2),"&gt;="&amp;AE$6,INDIRECT($F$1&amp;dbP!$D$2&amp;":"&amp;dbP!$D$2),"&lt;="&amp;AE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F311" s="1">
        <f ca="1">SUMIFS(INDIRECT($F$1&amp;$F311&amp;":"&amp;$F311),INDIRECT($F$1&amp;dbP!$D$2&amp;":"&amp;dbP!$D$2),"&gt;="&amp;AF$6,INDIRECT($F$1&amp;dbP!$D$2&amp;":"&amp;dbP!$D$2),"&lt;="&amp;AF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G311" s="1">
        <f ca="1">SUMIFS(INDIRECT($F$1&amp;$F311&amp;":"&amp;$F311),INDIRECT($F$1&amp;dbP!$D$2&amp;":"&amp;dbP!$D$2),"&gt;="&amp;AG$6,INDIRECT($F$1&amp;dbP!$D$2&amp;":"&amp;dbP!$D$2),"&lt;="&amp;AG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H311" s="1">
        <f ca="1">SUMIFS(INDIRECT($F$1&amp;$F311&amp;":"&amp;$F311),INDIRECT($F$1&amp;dbP!$D$2&amp;":"&amp;dbP!$D$2),"&gt;="&amp;AH$6,INDIRECT($F$1&amp;dbP!$D$2&amp;":"&amp;dbP!$D$2),"&lt;="&amp;AH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I311" s="1">
        <f ca="1">SUMIFS(INDIRECT($F$1&amp;$F311&amp;":"&amp;$F311),INDIRECT($F$1&amp;dbP!$D$2&amp;":"&amp;dbP!$D$2),"&gt;="&amp;AI$6,INDIRECT($F$1&amp;dbP!$D$2&amp;":"&amp;dbP!$D$2),"&lt;="&amp;AI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J311" s="1">
        <f ca="1">SUMIFS(INDIRECT($F$1&amp;$F311&amp;":"&amp;$F311),INDIRECT($F$1&amp;dbP!$D$2&amp;":"&amp;dbP!$D$2),"&gt;="&amp;AJ$6,INDIRECT($F$1&amp;dbP!$D$2&amp;":"&amp;dbP!$D$2),"&lt;="&amp;AJ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K311" s="1">
        <f ca="1">SUMIFS(INDIRECT($F$1&amp;$F311&amp;":"&amp;$F311),INDIRECT($F$1&amp;dbP!$D$2&amp;":"&amp;dbP!$D$2),"&gt;="&amp;AK$6,INDIRECT($F$1&amp;dbP!$D$2&amp;":"&amp;dbP!$D$2),"&lt;="&amp;AK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L311" s="1">
        <f ca="1">SUMIFS(INDIRECT($F$1&amp;$F311&amp;":"&amp;$F311),INDIRECT($F$1&amp;dbP!$D$2&amp;":"&amp;dbP!$D$2),"&gt;="&amp;AL$6,INDIRECT($F$1&amp;dbP!$D$2&amp;":"&amp;dbP!$D$2),"&lt;="&amp;AL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M311" s="1">
        <f ca="1">SUMIFS(INDIRECT($F$1&amp;$F311&amp;":"&amp;$F311),INDIRECT($F$1&amp;dbP!$D$2&amp;":"&amp;dbP!$D$2),"&gt;="&amp;AM$6,INDIRECT($F$1&amp;dbP!$D$2&amp;":"&amp;dbP!$D$2),"&lt;="&amp;AM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N311" s="1">
        <f ca="1">SUMIFS(INDIRECT($F$1&amp;$F311&amp;":"&amp;$F311),INDIRECT($F$1&amp;dbP!$D$2&amp;":"&amp;dbP!$D$2),"&gt;="&amp;AN$6,INDIRECT($F$1&amp;dbP!$D$2&amp;":"&amp;dbP!$D$2),"&lt;="&amp;AN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O311" s="1">
        <f ca="1">SUMIFS(INDIRECT($F$1&amp;$F311&amp;":"&amp;$F311),INDIRECT($F$1&amp;dbP!$D$2&amp;":"&amp;dbP!$D$2),"&gt;="&amp;AO$6,INDIRECT($F$1&amp;dbP!$D$2&amp;":"&amp;dbP!$D$2),"&lt;="&amp;AO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P311" s="1">
        <f ca="1">SUMIFS(INDIRECT($F$1&amp;$F311&amp;":"&amp;$F311),INDIRECT($F$1&amp;dbP!$D$2&amp;":"&amp;dbP!$D$2),"&gt;="&amp;AP$6,INDIRECT($F$1&amp;dbP!$D$2&amp;":"&amp;dbP!$D$2),"&lt;="&amp;AP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Q311" s="1">
        <f ca="1">SUMIFS(INDIRECT($F$1&amp;$F311&amp;":"&amp;$F311),INDIRECT($F$1&amp;dbP!$D$2&amp;":"&amp;dbP!$D$2),"&gt;="&amp;AQ$6,INDIRECT($F$1&amp;dbP!$D$2&amp;":"&amp;dbP!$D$2),"&lt;="&amp;AQ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R311" s="1">
        <f ca="1">SUMIFS(INDIRECT($F$1&amp;$F311&amp;":"&amp;$F311),INDIRECT($F$1&amp;dbP!$D$2&amp;":"&amp;dbP!$D$2),"&gt;="&amp;AR$6,INDIRECT($F$1&amp;dbP!$D$2&amp;":"&amp;dbP!$D$2),"&lt;="&amp;AR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S311" s="1">
        <f ca="1">SUMIFS(INDIRECT($F$1&amp;$F311&amp;":"&amp;$F311),INDIRECT($F$1&amp;dbP!$D$2&amp;":"&amp;dbP!$D$2),"&gt;="&amp;AS$6,INDIRECT($F$1&amp;dbP!$D$2&amp;":"&amp;dbP!$D$2),"&lt;="&amp;AS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T311" s="1">
        <f ca="1">SUMIFS(INDIRECT($F$1&amp;$F311&amp;":"&amp;$F311),INDIRECT($F$1&amp;dbP!$D$2&amp;":"&amp;dbP!$D$2),"&gt;="&amp;AT$6,INDIRECT($F$1&amp;dbP!$D$2&amp;":"&amp;dbP!$D$2),"&lt;="&amp;AT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U311" s="1">
        <f ca="1">SUMIFS(INDIRECT($F$1&amp;$F311&amp;":"&amp;$F311),INDIRECT($F$1&amp;dbP!$D$2&amp;":"&amp;dbP!$D$2),"&gt;="&amp;AU$6,INDIRECT($F$1&amp;dbP!$D$2&amp;":"&amp;dbP!$D$2),"&lt;="&amp;AU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V311" s="1">
        <f ca="1">SUMIFS(INDIRECT($F$1&amp;$F311&amp;":"&amp;$F311),INDIRECT($F$1&amp;dbP!$D$2&amp;":"&amp;dbP!$D$2),"&gt;="&amp;AV$6,INDIRECT($F$1&amp;dbP!$D$2&amp;":"&amp;dbP!$D$2),"&lt;="&amp;AV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W311" s="1">
        <f ca="1">SUMIFS(INDIRECT($F$1&amp;$F311&amp;":"&amp;$F311),INDIRECT($F$1&amp;dbP!$D$2&amp;":"&amp;dbP!$D$2),"&gt;="&amp;AW$6,INDIRECT($F$1&amp;dbP!$D$2&amp;":"&amp;dbP!$D$2),"&lt;="&amp;AW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X311" s="1">
        <f ca="1">SUMIFS(INDIRECT($F$1&amp;$F311&amp;":"&amp;$F311),INDIRECT($F$1&amp;dbP!$D$2&amp;":"&amp;dbP!$D$2),"&gt;="&amp;AX$6,INDIRECT($F$1&amp;dbP!$D$2&amp;":"&amp;dbP!$D$2),"&lt;="&amp;AX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Y311" s="1">
        <f ca="1">SUMIFS(INDIRECT($F$1&amp;$F311&amp;":"&amp;$F311),INDIRECT($F$1&amp;dbP!$D$2&amp;":"&amp;dbP!$D$2),"&gt;="&amp;AY$6,INDIRECT($F$1&amp;dbP!$D$2&amp;":"&amp;dbP!$D$2),"&lt;="&amp;AY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Z311" s="1">
        <f ca="1">SUMIFS(INDIRECT($F$1&amp;$F311&amp;":"&amp;$F311),INDIRECT($F$1&amp;dbP!$D$2&amp;":"&amp;dbP!$D$2),"&gt;="&amp;AZ$6,INDIRECT($F$1&amp;dbP!$D$2&amp;":"&amp;dbP!$D$2),"&lt;="&amp;AZ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BA311" s="1">
        <f ca="1">SUMIFS(INDIRECT($F$1&amp;$F311&amp;":"&amp;$F311),INDIRECT($F$1&amp;dbP!$D$2&amp;":"&amp;dbP!$D$2),"&gt;="&amp;BA$6,INDIRECT($F$1&amp;dbP!$D$2&amp;":"&amp;dbP!$D$2),"&lt;="&amp;BA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BB311" s="1">
        <f ca="1">SUMIFS(INDIRECT($F$1&amp;$F311&amp;":"&amp;$F311),INDIRECT($F$1&amp;dbP!$D$2&amp;":"&amp;dbP!$D$2),"&gt;="&amp;BB$6,INDIRECT($F$1&amp;dbP!$D$2&amp;":"&amp;dbP!$D$2),"&lt;="&amp;BB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BC311" s="1">
        <f ca="1">SUMIFS(INDIRECT($F$1&amp;$F311&amp;":"&amp;$F311),INDIRECT($F$1&amp;dbP!$D$2&amp;":"&amp;dbP!$D$2),"&gt;="&amp;BC$6,INDIRECT($F$1&amp;dbP!$D$2&amp;":"&amp;dbP!$D$2),"&lt;="&amp;BC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BD311" s="1">
        <f ca="1">SUMIFS(INDIRECT($F$1&amp;$F311&amp;":"&amp;$F311),INDIRECT($F$1&amp;dbP!$D$2&amp;":"&amp;dbP!$D$2),"&gt;="&amp;BD$6,INDIRECT($F$1&amp;dbP!$D$2&amp;":"&amp;dbP!$D$2),"&lt;="&amp;BD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BE311" s="1">
        <f ca="1">SUMIFS(INDIRECT($F$1&amp;$F311&amp;":"&amp;$F311),INDIRECT($F$1&amp;dbP!$D$2&amp;":"&amp;dbP!$D$2),"&gt;="&amp;BE$6,INDIRECT($F$1&amp;dbP!$D$2&amp;":"&amp;dbP!$D$2),"&lt;="&amp;BE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</row>
    <row r="312" spans="2:57" x14ac:dyDescent="0.3">
      <c r="B312" s="1">
        <f>MAX(B$268:B311)+1</f>
        <v>52</v>
      </c>
      <c r="D312" s="1" t="str">
        <f ca="1">INDIRECT($B$1&amp;Items!AB$2&amp;$B312)</f>
        <v>PL(-)</v>
      </c>
      <c r="F312" s="1" t="str">
        <f ca="1">INDIRECT($B$1&amp;Items!X$2&amp;$B312)</f>
        <v>AA</v>
      </c>
      <c r="H312" s="13" t="str">
        <f ca="1">INDIRECT($B$1&amp;Items!U$2&amp;$B312)</f>
        <v>Себестоимость продаж</v>
      </c>
      <c r="I312" s="13" t="str">
        <f ca="1">IF(INDIRECT($B$1&amp;Items!V$2&amp;$B312)="",H312,INDIRECT($B$1&amp;Items!V$2&amp;$B312))</f>
        <v>Затраты этапа-3 бизнес-процесса</v>
      </c>
      <c r="J312" s="1" t="str">
        <f ca="1">IF(INDIRECT($B$1&amp;Items!W$2&amp;$B312)="",IF(H312&lt;&gt;I312,"  "&amp;I312,I312),"    "&amp;INDIRECT($B$1&amp;Items!W$2&amp;$B312))</f>
        <v xml:space="preserve">    Производственные затраты-21</v>
      </c>
      <c r="S312" s="1">
        <f ca="1">SUM($U312:INDIRECT(ADDRESS(ROW(),SUMIFS($1:$1,$5:$5,MAX($5:$5)))))</f>
        <v>213808.05786000003</v>
      </c>
      <c r="V312" s="1">
        <f ca="1">SUMIFS(INDIRECT($F$1&amp;$F312&amp;":"&amp;$F312),INDIRECT($F$1&amp;dbP!$D$2&amp;":"&amp;dbP!$D$2),"&gt;="&amp;V$6,INDIRECT($F$1&amp;dbP!$D$2&amp;":"&amp;dbP!$D$2),"&lt;="&amp;V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W312" s="1">
        <f ca="1">SUMIFS(INDIRECT($F$1&amp;$F312&amp;":"&amp;$F312),INDIRECT($F$1&amp;dbP!$D$2&amp;":"&amp;dbP!$D$2),"&gt;="&amp;W$6,INDIRECT($F$1&amp;dbP!$D$2&amp;":"&amp;dbP!$D$2),"&lt;="&amp;W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X312" s="1">
        <f ca="1">SUMIFS(INDIRECT($F$1&amp;$F312&amp;":"&amp;$F312),INDIRECT($F$1&amp;dbP!$D$2&amp;":"&amp;dbP!$D$2),"&gt;="&amp;X$6,INDIRECT($F$1&amp;dbP!$D$2&amp;":"&amp;dbP!$D$2),"&lt;="&amp;X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Y312" s="1">
        <f ca="1">SUMIFS(INDIRECT($F$1&amp;$F312&amp;":"&amp;$F312),INDIRECT($F$1&amp;dbP!$D$2&amp;":"&amp;dbP!$D$2),"&gt;="&amp;Y$6,INDIRECT($F$1&amp;dbP!$D$2&amp;":"&amp;dbP!$D$2),"&lt;="&amp;Y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Z312" s="1">
        <f ca="1">SUMIFS(INDIRECT($F$1&amp;$F312&amp;":"&amp;$F312),INDIRECT($F$1&amp;dbP!$D$2&amp;":"&amp;dbP!$D$2),"&gt;="&amp;Z$6,INDIRECT($F$1&amp;dbP!$D$2&amp;":"&amp;dbP!$D$2),"&lt;="&amp;Z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213808.05786000003</v>
      </c>
      <c r="AA312" s="1">
        <f ca="1">SUMIFS(INDIRECT($F$1&amp;$F312&amp;":"&amp;$F312),INDIRECT($F$1&amp;dbP!$D$2&amp;":"&amp;dbP!$D$2),"&gt;="&amp;AA$6,INDIRECT($F$1&amp;dbP!$D$2&amp;":"&amp;dbP!$D$2),"&lt;="&amp;AA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B312" s="1">
        <f ca="1">SUMIFS(INDIRECT($F$1&amp;$F312&amp;":"&amp;$F312),INDIRECT($F$1&amp;dbP!$D$2&amp;":"&amp;dbP!$D$2),"&gt;="&amp;AB$6,INDIRECT($F$1&amp;dbP!$D$2&amp;":"&amp;dbP!$D$2),"&lt;="&amp;AB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C312" s="1">
        <f ca="1">SUMIFS(INDIRECT($F$1&amp;$F312&amp;":"&amp;$F312),INDIRECT($F$1&amp;dbP!$D$2&amp;":"&amp;dbP!$D$2),"&gt;="&amp;AC$6,INDIRECT($F$1&amp;dbP!$D$2&amp;":"&amp;dbP!$D$2),"&lt;="&amp;AC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D312" s="1">
        <f ca="1">SUMIFS(INDIRECT($F$1&amp;$F312&amp;":"&amp;$F312),INDIRECT($F$1&amp;dbP!$D$2&amp;":"&amp;dbP!$D$2),"&gt;="&amp;AD$6,INDIRECT($F$1&amp;dbP!$D$2&amp;":"&amp;dbP!$D$2),"&lt;="&amp;AD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E312" s="1">
        <f ca="1">SUMIFS(INDIRECT($F$1&amp;$F312&amp;":"&amp;$F312),INDIRECT($F$1&amp;dbP!$D$2&amp;":"&amp;dbP!$D$2),"&gt;="&amp;AE$6,INDIRECT($F$1&amp;dbP!$D$2&amp;":"&amp;dbP!$D$2),"&lt;="&amp;AE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F312" s="1">
        <f ca="1">SUMIFS(INDIRECT($F$1&amp;$F312&amp;":"&amp;$F312),INDIRECT($F$1&amp;dbP!$D$2&amp;":"&amp;dbP!$D$2),"&gt;="&amp;AF$6,INDIRECT($F$1&amp;dbP!$D$2&amp;":"&amp;dbP!$D$2),"&lt;="&amp;AF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G312" s="1">
        <f ca="1">SUMIFS(INDIRECT($F$1&amp;$F312&amp;":"&amp;$F312),INDIRECT($F$1&amp;dbP!$D$2&amp;":"&amp;dbP!$D$2),"&gt;="&amp;AG$6,INDIRECT($F$1&amp;dbP!$D$2&amp;":"&amp;dbP!$D$2),"&lt;="&amp;AG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H312" s="1">
        <f ca="1">SUMIFS(INDIRECT($F$1&amp;$F312&amp;":"&amp;$F312),INDIRECT($F$1&amp;dbP!$D$2&amp;":"&amp;dbP!$D$2),"&gt;="&amp;AH$6,INDIRECT($F$1&amp;dbP!$D$2&amp;":"&amp;dbP!$D$2),"&lt;="&amp;AH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I312" s="1">
        <f ca="1">SUMIFS(INDIRECT($F$1&amp;$F312&amp;":"&amp;$F312),INDIRECT($F$1&amp;dbP!$D$2&amp;":"&amp;dbP!$D$2),"&gt;="&amp;AI$6,INDIRECT($F$1&amp;dbP!$D$2&amp;":"&amp;dbP!$D$2),"&lt;="&amp;AI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J312" s="1">
        <f ca="1">SUMIFS(INDIRECT($F$1&amp;$F312&amp;":"&amp;$F312),INDIRECT($F$1&amp;dbP!$D$2&amp;":"&amp;dbP!$D$2),"&gt;="&amp;AJ$6,INDIRECT($F$1&amp;dbP!$D$2&amp;":"&amp;dbP!$D$2),"&lt;="&amp;AJ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K312" s="1">
        <f ca="1">SUMIFS(INDIRECT($F$1&amp;$F312&amp;":"&amp;$F312),INDIRECT($F$1&amp;dbP!$D$2&amp;":"&amp;dbP!$D$2),"&gt;="&amp;AK$6,INDIRECT($F$1&amp;dbP!$D$2&amp;":"&amp;dbP!$D$2),"&lt;="&amp;AK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L312" s="1">
        <f ca="1">SUMIFS(INDIRECT($F$1&amp;$F312&amp;":"&amp;$F312),INDIRECT($F$1&amp;dbP!$D$2&amp;":"&amp;dbP!$D$2),"&gt;="&amp;AL$6,INDIRECT($F$1&amp;dbP!$D$2&amp;":"&amp;dbP!$D$2),"&lt;="&amp;AL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M312" s="1">
        <f ca="1">SUMIFS(INDIRECT($F$1&amp;$F312&amp;":"&amp;$F312),INDIRECT($F$1&amp;dbP!$D$2&amp;":"&amp;dbP!$D$2),"&gt;="&amp;AM$6,INDIRECT($F$1&amp;dbP!$D$2&amp;":"&amp;dbP!$D$2),"&lt;="&amp;AM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N312" s="1">
        <f ca="1">SUMIFS(INDIRECT($F$1&amp;$F312&amp;":"&amp;$F312),INDIRECT($F$1&amp;dbP!$D$2&amp;":"&amp;dbP!$D$2),"&gt;="&amp;AN$6,INDIRECT($F$1&amp;dbP!$D$2&amp;":"&amp;dbP!$D$2),"&lt;="&amp;AN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O312" s="1">
        <f ca="1">SUMIFS(INDIRECT($F$1&amp;$F312&amp;":"&amp;$F312),INDIRECT($F$1&amp;dbP!$D$2&amp;":"&amp;dbP!$D$2),"&gt;="&amp;AO$6,INDIRECT($F$1&amp;dbP!$D$2&amp;":"&amp;dbP!$D$2),"&lt;="&amp;AO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P312" s="1">
        <f ca="1">SUMIFS(INDIRECT($F$1&amp;$F312&amp;":"&amp;$F312),INDIRECT($F$1&amp;dbP!$D$2&amp;":"&amp;dbP!$D$2),"&gt;="&amp;AP$6,INDIRECT($F$1&amp;dbP!$D$2&amp;":"&amp;dbP!$D$2),"&lt;="&amp;AP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Q312" s="1">
        <f ca="1">SUMIFS(INDIRECT($F$1&amp;$F312&amp;":"&amp;$F312),INDIRECT($F$1&amp;dbP!$D$2&amp;":"&amp;dbP!$D$2),"&gt;="&amp;AQ$6,INDIRECT($F$1&amp;dbP!$D$2&amp;":"&amp;dbP!$D$2),"&lt;="&amp;AQ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R312" s="1">
        <f ca="1">SUMIFS(INDIRECT($F$1&amp;$F312&amp;":"&amp;$F312),INDIRECT($F$1&amp;dbP!$D$2&amp;":"&amp;dbP!$D$2),"&gt;="&amp;AR$6,INDIRECT($F$1&amp;dbP!$D$2&amp;":"&amp;dbP!$D$2),"&lt;="&amp;AR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S312" s="1">
        <f ca="1">SUMIFS(INDIRECT($F$1&amp;$F312&amp;":"&amp;$F312),INDIRECT($F$1&amp;dbP!$D$2&amp;":"&amp;dbP!$D$2),"&gt;="&amp;AS$6,INDIRECT($F$1&amp;dbP!$D$2&amp;":"&amp;dbP!$D$2),"&lt;="&amp;AS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T312" s="1">
        <f ca="1">SUMIFS(INDIRECT($F$1&amp;$F312&amp;":"&amp;$F312),INDIRECT($F$1&amp;dbP!$D$2&amp;":"&amp;dbP!$D$2),"&gt;="&amp;AT$6,INDIRECT($F$1&amp;dbP!$D$2&amp;":"&amp;dbP!$D$2),"&lt;="&amp;AT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U312" s="1">
        <f ca="1">SUMIFS(INDIRECT($F$1&amp;$F312&amp;":"&amp;$F312),INDIRECT($F$1&amp;dbP!$D$2&amp;":"&amp;dbP!$D$2),"&gt;="&amp;AU$6,INDIRECT($F$1&amp;dbP!$D$2&amp;":"&amp;dbP!$D$2),"&lt;="&amp;AU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V312" s="1">
        <f ca="1">SUMIFS(INDIRECT($F$1&amp;$F312&amp;":"&amp;$F312),INDIRECT($F$1&amp;dbP!$D$2&amp;":"&amp;dbP!$D$2),"&gt;="&amp;AV$6,INDIRECT($F$1&amp;dbP!$D$2&amp;":"&amp;dbP!$D$2),"&lt;="&amp;AV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W312" s="1">
        <f ca="1">SUMIFS(INDIRECT($F$1&amp;$F312&amp;":"&amp;$F312),INDIRECT($F$1&amp;dbP!$D$2&amp;":"&amp;dbP!$D$2),"&gt;="&amp;AW$6,INDIRECT($F$1&amp;dbP!$D$2&amp;":"&amp;dbP!$D$2),"&lt;="&amp;AW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X312" s="1">
        <f ca="1">SUMIFS(INDIRECT($F$1&amp;$F312&amp;":"&amp;$F312),INDIRECT($F$1&amp;dbP!$D$2&amp;":"&amp;dbP!$D$2),"&gt;="&amp;AX$6,INDIRECT($F$1&amp;dbP!$D$2&amp;":"&amp;dbP!$D$2),"&lt;="&amp;AX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Y312" s="1">
        <f ca="1">SUMIFS(INDIRECT($F$1&amp;$F312&amp;":"&amp;$F312),INDIRECT($F$1&amp;dbP!$D$2&amp;":"&amp;dbP!$D$2),"&gt;="&amp;AY$6,INDIRECT($F$1&amp;dbP!$D$2&amp;":"&amp;dbP!$D$2),"&lt;="&amp;AY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Z312" s="1">
        <f ca="1">SUMIFS(INDIRECT($F$1&amp;$F312&amp;":"&amp;$F312),INDIRECT($F$1&amp;dbP!$D$2&amp;":"&amp;dbP!$D$2),"&gt;="&amp;AZ$6,INDIRECT($F$1&amp;dbP!$D$2&amp;":"&amp;dbP!$D$2),"&lt;="&amp;AZ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BA312" s="1">
        <f ca="1">SUMIFS(INDIRECT($F$1&amp;$F312&amp;":"&amp;$F312),INDIRECT($F$1&amp;dbP!$D$2&amp;":"&amp;dbP!$D$2),"&gt;="&amp;BA$6,INDIRECT($F$1&amp;dbP!$D$2&amp;":"&amp;dbP!$D$2),"&lt;="&amp;BA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BB312" s="1">
        <f ca="1">SUMIFS(INDIRECT($F$1&amp;$F312&amp;":"&amp;$F312),INDIRECT($F$1&amp;dbP!$D$2&amp;":"&amp;dbP!$D$2),"&gt;="&amp;BB$6,INDIRECT($F$1&amp;dbP!$D$2&amp;":"&amp;dbP!$D$2),"&lt;="&amp;BB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BC312" s="1">
        <f ca="1">SUMIFS(INDIRECT($F$1&amp;$F312&amp;":"&amp;$F312),INDIRECT($F$1&amp;dbP!$D$2&amp;":"&amp;dbP!$D$2),"&gt;="&amp;BC$6,INDIRECT($F$1&amp;dbP!$D$2&amp;":"&amp;dbP!$D$2),"&lt;="&amp;BC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BD312" s="1">
        <f ca="1">SUMIFS(INDIRECT($F$1&amp;$F312&amp;":"&amp;$F312),INDIRECT($F$1&amp;dbP!$D$2&amp;":"&amp;dbP!$D$2),"&gt;="&amp;BD$6,INDIRECT($F$1&amp;dbP!$D$2&amp;":"&amp;dbP!$D$2),"&lt;="&amp;BD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BE312" s="1">
        <f ca="1">SUMIFS(INDIRECT($F$1&amp;$F312&amp;":"&amp;$F312),INDIRECT($F$1&amp;dbP!$D$2&amp;":"&amp;dbP!$D$2),"&gt;="&amp;BE$6,INDIRECT($F$1&amp;dbP!$D$2&amp;":"&amp;dbP!$D$2),"&lt;="&amp;BE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</row>
    <row r="313" spans="2:57" x14ac:dyDescent="0.3">
      <c r="B313" s="1">
        <f>MAX(B$268:B312)+1</f>
        <v>53</v>
      </c>
      <c r="D313" s="1" t="str">
        <f ca="1">INDIRECT($B$1&amp;Items!AB$2&amp;$B313)</f>
        <v>PL(-)</v>
      </c>
      <c r="F313" s="1" t="str">
        <f ca="1">INDIRECT($B$1&amp;Items!X$2&amp;$B313)</f>
        <v>AA</v>
      </c>
      <c r="H313" s="13" t="str">
        <f ca="1">INDIRECT($B$1&amp;Items!U$2&amp;$B313)</f>
        <v>Себестоимость продаж</v>
      </c>
      <c r="I313" s="13" t="str">
        <f ca="1">IF(INDIRECT($B$1&amp;Items!V$2&amp;$B313)="",H313,INDIRECT($B$1&amp;Items!V$2&amp;$B313))</f>
        <v>Затраты этапа-3 бизнес-процесса</v>
      </c>
      <c r="J313" s="1" t="str">
        <f ca="1">IF(INDIRECT($B$1&amp;Items!W$2&amp;$B313)="",IF(H313&lt;&gt;I313,"  "&amp;I313,I313),"    "&amp;INDIRECT($B$1&amp;Items!W$2&amp;$B313))</f>
        <v xml:space="preserve">    Производственные затраты-22</v>
      </c>
      <c r="S313" s="1">
        <f ca="1">SUM($U313:INDIRECT(ADDRESS(ROW(),SUMIFS($1:$1,$5:$5,MAX($5:$5)))))</f>
        <v>469795.65747570008</v>
      </c>
      <c r="V313" s="1">
        <f ca="1">SUMIFS(INDIRECT($F$1&amp;$F313&amp;":"&amp;$F313),INDIRECT($F$1&amp;dbP!$D$2&amp;":"&amp;dbP!$D$2),"&gt;="&amp;V$6,INDIRECT($F$1&amp;dbP!$D$2&amp;":"&amp;dbP!$D$2),"&lt;="&amp;V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W313" s="1">
        <f ca="1">SUMIFS(INDIRECT($F$1&amp;$F313&amp;":"&amp;$F313),INDIRECT($F$1&amp;dbP!$D$2&amp;":"&amp;dbP!$D$2),"&gt;="&amp;W$6,INDIRECT($F$1&amp;dbP!$D$2&amp;":"&amp;dbP!$D$2),"&lt;="&amp;W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X313" s="1">
        <f ca="1">SUMIFS(INDIRECT($F$1&amp;$F313&amp;":"&amp;$F313),INDIRECT($F$1&amp;dbP!$D$2&amp;":"&amp;dbP!$D$2),"&gt;="&amp;X$6,INDIRECT($F$1&amp;dbP!$D$2&amp;":"&amp;dbP!$D$2),"&lt;="&amp;X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Y313" s="1">
        <f ca="1">SUMIFS(INDIRECT($F$1&amp;$F313&amp;":"&amp;$F313),INDIRECT($F$1&amp;dbP!$D$2&amp;":"&amp;dbP!$D$2),"&gt;="&amp;Y$6,INDIRECT($F$1&amp;dbP!$D$2&amp;":"&amp;dbP!$D$2),"&lt;="&amp;Y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Z313" s="1">
        <f ca="1">SUMIFS(INDIRECT($F$1&amp;$F313&amp;":"&amp;$F313),INDIRECT($F$1&amp;dbP!$D$2&amp;":"&amp;dbP!$D$2),"&gt;="&amp;Z$6,INDIRECT($F$1&amp;dbP!$D$2&amp;":"&amp;dbP!$D$2),"&lt;="&amp;Z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A313" s="1">
        <f ca="1">SUMIFS(INDIRECT($F$1&amp;$F313&amp;":"&amp;$F313),INDIRECT($F$1&amp;dbP!$D$2&amp;":"&amp;dbP!$D$2),"&gt;="&amp;AA$6,INDIRECT($F$1&amp;dbP!$D$2&amp;":"&amp;dbP!$D$2),"&lt;="&amp;AA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469795.65747570008</v>
      </c>
      <c r="AB313" s="1">
        <f ca="1">SUMIFS(INDIRECT($F$1&amp;$F313&amp;":"&amp;$F313),INDIRECT($F$1&amp;dbP!$D$2&amp;":"&amp;dbP!$D$2),"&gt;="&amp;AB$6,INDIRECT($F$1&amp;dbP!$D$2&amp;":"&amp;dbP!$D$2),"&lt;="&amp;AB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C313" s="1">
        <f ca="1">SUMIFS(INDIRECT($F$1&amp;$F313&amp;":"&amp;$F313),INDIRECT($F$1&amp;dbP!$D$2&amp;":"&amp;dbP!$D$2),"&gt;="&amp;AC$6,INDIRECT($F$1&amp;dbP!$D$2&amp;":"&amp;dbP!$D$2),"&lt;="&amp;AC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D313" s="1">
        <f ca="1">SUMIFS(INDIRECT($F$1&amp;$F313&amp;":"&amp;$F313),INDIRECT($F$1&amp;dbP!$D$2&amp;":"&amp;dbP!$D$2),"&gt;="&amp;AD$6,INDIRECT($F$1&amp;dbP!$D$2&amp;":"&amp;dbP!$D$2),"&lt;="&amp;AD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E313" s="1">
        <f ca="1">SUMIFS(INDIRECT($F$1&amp;$F313&amp;":"&amp;$F313),INDIRECT($F$1&amp;dbP!$D$2&amp;":"&amp;dbP!$D$2),"&gt;="&amp;AE$6,INDIRECT($F$1&amp;dbP!$D$2&amp;":"&amp;dbP!$D$2),"&lt;="&amp;AE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F313" s="1">
        <f ca="1">SUMIFS(INDIRECT($F$1&amp;$F313&amp;":"&amp;$F313),INDIRECT($F$1&amp;dbP!$D$2&amp;":"&amp;dbP!$D$2),"&gt;="&amp;AF$6,INDIRECT($F$1&amp;dbP!$D$2&amp;":"&amp;dbP!$D$2),"&lt;="&amp;AF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G313" s="1">
        <f ca="1">SUMIFS(INDIRECT($F$1&amp;$F313&amp;":"&amp;$F313),INDIRECT($F$1&amp;dbP!$D$2&amp;":"&amp;dbP!$D$2),"&gt;="&amp;AG$6,INDIRECT($F$1&amp;dbP!$D$2&amp;":"&amp;dbP!$D$2),"&lt;="&amp;AG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H313" s="1">
        <f ca="1">SUMIFS(INDIRECT($F$1&amp;$F313&amp;":"&amp;$F313),INDIRECT($F$1&amp;dbP!$D$2&amp;":"&amp;dbP!$D$2),"&gt;="&amp;AH$6,INDIRECT($F$1&amp;dbP!$D$2&amp;":"&amp;dbP!$D$2),"&lt;="&amp;AH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I313" s="1">
        <f ca="1">SUMIFS(INDIRECT($F$1&amp;$F313&amp;":"&amp;$F313),INDIRECT($F$1&amp;dbP!$D$2&amp;":"&amp;dbP!$D$2),"&gt;="&amp;AI$6,INDIRECT($F$1&amp;dbP!$D$2&amp;":"&amp;dbP!$D$2),"&lt;="&amp;AI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J313" s="1">
        <f ca="1">SUMIFS(INDIRECT($F$1&amp;$F313&amp;":"&amp;$F313),INDIRECT($F$1&amp;dbP!$D$2&amp;":"&amp;dbP!$D$2),"&gt;="&amp;AJ$6,INDIRECT($F$1&amp;dbP!$D$2&amp;":"&amp;dbP!$D$2),"&lt;="&amp;AJ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K313" s="1">
        <f ca="1">SUMIFS(INDIRECT($F$1&amp;$F313&amp;":"&amp;$F313),INDIRECT($F$1&amp;dbP!$D$2&amp;":"&amp;dbP!$D$2),"&gt;="&amp;AK$6,INDIRECT($F$1&amp;dbP!$D$2&amp;":"&amp;dbP!$D$2),"&lt;="&amp;AK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L313" s="1">
        <f ca="1">SUMIFS(INDIRECT($F$1&amp;$F313&amp;":"&amp;$F313),INDIRECT($F$1&amp;dbP!$D$2&amp;":"&amp;dbP!$D$2),"&gt;="&amp;AL$6,INDIRECT($F$1&amp;dbP!$D$2&amp;":"&amp;dbP!$D$2),"&lt;="&amp;AL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M313" s="1">
        <f ca="1">SUMIFS(INDIRECT($F$1&amp;$F313&amp;":"&amp;$F313),INDIRECT($F$1&amp;dbP!$D$2&amp;":"&amp;dbP!$D$2),"&gt;="&amp;AM$6,INDIRECT($F$1&amp;dbP!$D$2&amp;":"&amp;dbP!$D$2),"&lt;="&amp;AM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N313" s="1">
        <f ca="1">SUMIFS(INDIRECT($F$1&amp;$F313&amp;":"&amp;$F313),INDIRECT($F$1&amp;dbP!$D$2&amp;":"&amp;dbP!$D$2),"&gt;="&amp;AN$6,INDIRECT($F$1&amp;dbP!$D$2&amp;":"&amp;dbP!$D$2),"&lt;="&amp;AN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O313" s="1">
        <f ca="1">SUMIFS(INDIRECT($F$1&amp;$F313&amp;":"&amp;$F313),INDIRECT($F$1&amp;dbP!$D$2&amp;":"&amp;dbP!$D$2),"&gt;="&amp;AO$6,INDIRECT($F$1&amp;dbP!$D$2&amp;":"&amp;dbP!$D$2),"&lt;="&amp;AO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P313" s="1">
        <f ca="1">SUMIFS(INDIRECT($F$1&amp;$F313&amp;":"&amp;$F313),INDIRECT($F$1&amp;dbP!$D$2&amp;":"&amp;dbP!$D$2),"&gt;="&amp;AP$6,INDIRECT($F$1&amp;dbP!$D$2&amp;":"&amp;dbP!$D$2),"&lt;="&amp;AP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Q313" s="1">
        <f ca="1">SUMIFS(INDIRECT($F$1&amp;$F313&amp;":"&amp;$F313),INDIRECT($F$1&amp;dbP!$D$2&amp;":"&amp;dbP!$D$2),"&gt;="&amp;AQ$6,INDIRECT($F$1&amp;dbP!$D$2&amp;":"&amp;dbP!$D$2),"&lt;="&amp;AQ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R313" s="1">
        <f ca="1">SUMIFS(INDIRECT($F$1&amp;$F313&amp;":"&amp;$F313),INDIRECT($F$1&amp;dbP!$D$2&amp;":"&amp;dbP!$D$2),"&gt;="&amp;AR$6,INDIRECT($F$1&amp;dbP!$D$2&amp;":"&amp;dbP!$D$2),"&lt;="&amp;AR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S313" s="1">
        <f ca="1">SUMIFS(INDIRECT($F$1&amp;$F313&amp;":"&amp;$F313),INDIRECT($F$1&amp;dbP!$D$2&amp;":"&amp;dbP!$D$2),"&gt;="&amp;AS$6,INDIRECT($F$1&amp;dbP!$D$2&amp;":"&amp;dbP!$D$2),"&lt;="&amp;AS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T313" s="1">
        <f ca="1">SUMIFS(INDIRECT($F$1&amp;$F313&amp;":"&amp;$F313),INDIRECT($F$1&amp;dbP!$D$2&amp;":"&amp;dbP!$D$2),"&gt;="&amp;AT$6,INDIRECT($F$1&amp;dbP!$D$2&amp;":"&amp;dbP!$D$2),"&lt;="&amp;AT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U313" s="1">
        <f ca="1">SUMIFS(INDIRECT($F$1&amp;$F313&amp;":"&amp;$F313),INDIRECT($F$1&amp;dbP!$D$2&amp;":"&amp;dbP!$D$2),"&gt;="&amp;AU$6,INDIRECT($F$1&amp;dbP!$D$2&amp;":"&amp;dbP!$D$2),"&lt;="&amp;AU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V313" s="1">
        <f ca="1">SUMIFS(INDIRECT($F$1&amp;$F313&amp;":"&amp;$F313),INDIRECT($F$1&amp;dbP!$D$2&amp;":"&amp;dbP!$D$2),"&gt;="&amp;AV$6,INDIRECT($F$1&amp;dbP!$D$2&amp;":"&amp;dbP!$D$2),"&lt;="&amp;AV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W313" s="1">
        <f ca="1">SUMIFS(INDIRECT($F$1&amp;$F313&amp;":"&amp;$F313),INDIRECT($F$1&amp;dbP!$D$2&amp;":"&amp;dbP!$D$2),"&gt;="&amp;AW$6,INDIRECT($F$1&amp;dbP!$D$2&amp;":"&amp;dbP!$D$2),"&lt;="&amp;AW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X313" s="1">
        <f ca="1">SUMIFS(INDIRECT($F$1&amp;$F313&amp;":"&amp;$F313),INDIRECT($F$1&amp;dbP!$D$2&amp;":"&amp;dbP!$D$2),"&gt;="&amp;AX$6,INDIRECT($F$1&amp;dbP!$D$2&amp;":"&amp;dbP!$D$2),"&lt;="&amp;AX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Y313" s="1">
        <f ca="1">SUMIFS(INDIRECT($F$1&amp;$F313&amp;":"&amp;$F313),INDIRECT($F$1&amp;dbP!$D$2&amp;":"&amp;dbP!$D$2),"&gt;="&amp;AY$6,INDIRECT($F$1&amp;dbP!$D$2&amp;":"&amp;dbP!$D$2),"&lt;="&amp;AY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Z313" s="1">
        <f ca="1">SUMIFS(INDIRECT($F$1&amp;$F313&amp;":"&amp;$F313),INDIRECT($F$1&amp;dbP!$D$2&amp;":"&amp;dbP!$D$2),"&gt;="&amp;AZ$6,INDIRECT($F$1&amp;dbP!$D$2&amp;":"&amp;dbP!$D$2),"&lt;="&amp;AZ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BA313" s="1">
        <f ca="1">SUMIFS(INDIRECT($F$1&amp;$F313&amp;":"&amp;$F313),INDIRECT($F$1&amp;dbP!$D$2&amp;":"&amp;dbP!$D$2),"&gt;="&amp;BA$6,INDIRECT($F$1&amp;dbP!$D$2&amp;":"&amp;dbP!$D$2),"&lt;="&amp;BA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BB313" s="1">
        <f ca="1">SUMIFS(INDIRECT($F$1&amp;$F313&amp;":"&amp;$F313),INDIRECT($F$1&amp;dbP!$D$2&amp;":"&amp;dbP!$D$2),"&gt;="&amp;BB$6,INDIRECT($F$1&amp;dbP!$D$2&amp;":"&amp;dbP!$D$2),"&lt;="&amp;BB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BC313" s="1">
        <f ca="1">SUMIFS(INDIRECT($F$1&amp;$F313&amp;":"&amp;$F313),INDIRECT($F$1&amp;dbP!$D$2&amp;":"&amp;dbP!$D$2),"&gt;="&amp;BC$6,INDIRECT($F$1&amp;dbP!$D$2&amp;":"&amp;dbP!$D$2),"&lt;="&amp;BC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BD313" s="1">
        <f ca="1">SUMIFS(INDIRECT($F$1&amp;$F313&amp;":"&amp;$F313),INDIRECT($F$1&amp;dbP!$D$2&amp;":"&amp;dbP!$D$2),"&gt;="&amp;BD$6,INDIRECT($F$1&amp;dbP!$D$2&amp;":"&amp;dbP!$D$2),"&lt;="&amp;BD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BE313" s="1">
        <f ca="1">SUMIFS(INDIRECT($F$1&amp;$F313&amp;":"&amp;$F313),INDIRECT($F$1&amp;dbP!$D$2&amp;":"&amp;dbP!$D$2),"&gt;="&amp;BE$6,INDIRECT($F$1&amp;dbP!$D$2&amp;":"&amp;dbP!$D$2),"&lt;="&amp;BE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</row>
    <row r="314" spans="2:57" x14ac:dyDescent="0.3">
      <c r="B314" s="1">
        <f>MAX(B$268:B313)+1</f>
        <v>54</v>
      </c>
      <c r="D314" s="1" t="str">
        <f ca="1">INDIRECT($B$1&amp;Items!AB$2&amp;$B314)</f>
        <v>PL(-)</v>
      </c>
      <c r="F314" s="1" t="str">
        <f ca="1">INDIRECT($B$1&amp;Items!X$2&amp;$B314)</f>
        <v>AA</v>
      </c>
      <c r="H314" s="13" t="str">
        <f ca="1">INDIRECT($B$1&amp;Items!U$2&amp;$B314)</f>
        <v>Себестоимость продаж</v>
      </c>
      <c r="I314" s="13" t="str">
        <f ca="1">IF(INDIRECT($B$1&amp;Items!V$2&amp;$B314)="",H314,INDIRECT($B$1&amp;Items!V$2&amp;$B314))</f>
        <v>Затраты этапа-3 бизнес-процесса</v>
      </c>
      <c r="J314" s="1" t="str">
        <f ca="1">IF(INDIRECT($B$1&amp;Items!W$2&amp;$B314)="",IF(H314&lt;&gt;I314,"  "&amp;I314,I314),"    "&amp;INDIRECT($B$1&amp;Items!W$2&amp;$B314))</f>
        <v xml:space="preserve">    Производственные затраты-23</v>
      </c>
      <c r="S314" s="1">
        <f ca="1">SUM($U314:INDIRECT(ADDRESS(ROW(),SUMIFS($1:$1,$5:$5,MAX($5:$5)))))</f>
        <v>0</v>
      </c>
      <c r="V314" s="1">
        <f ca="1">SUMIFS(INDIRECT($F$1&amp;$F314&amp;":"&amp;$F314),INDIRECT($F$1&amp;dbP!$D$2&amp;":"&amp;dbP!$D$2),"&gt;="&amp;V$6,INDIRECT($F$1&amp;dbP!$D$2&amp;":"&amp;dbP!$D$2),"&lt;="&amp;V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W314" s="1">
        <f ca="1">SUMIFS(INDIRECT($F$1&amp;$F314&amp;":"&amp;$F314),INDIRECT($F$1&amp;dbP!$D$2&amp;":"&amp;dbP!$D$2),"&gt;="&amp;W$6,INDIRECT($F$1&amp;dbP!$D$2&amp;":"&amp;dbP!$D$2),"&lt;="&amp;W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X314" s="1">
        <f ca="1">SUMIFS(INDIRECT($F$1&amp;$F314&amp;":"&amp;$F314),INDIRECT($F$1&amp;dbP!$D$2&amp;":"&amp;dbP!$D$2),"&gt;="&amp;X$6,INDIRECT($F$1&amp;dbP!$D$2&amp;":"&amp;dbP!$D$2),"&lt;="&amp;X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Y314" s="1">
        <f ca="1">SUMIFS(INDIRECT($F$1&amp;$F314&amp;":"&amp;$F314),INDIRECT($F$1&amp;dbP!$D$2&amp;":"&amp;dbP!$D$2),"&gt;="&amp;Y$6,INDIRECT($F$1&amp;dbP!$D$2&amp;":"&amp;dbP!$D$2),"&lt;="&amp;Y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Z314" s="1">
        <f ca="1">SUMIFS(INDIRECT($F$1&amp;$F314&amp;":"&amp;$F314),INDIRECT($F$1&amp;dbP!$D$2&amp;":"&amp;dbP!$D$2),"&gt;="&amp;Z$6,INDIRECT($F$1&amp;dbP!$D$2&amp;":"&amp;dbP!$D$2),"&lt;="&amp;Z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A314" s="1">
        <f ca="1">SUMIFS(INDIRECT($F$1&amp;$F314&amp;":"&amp;$F314),INDIRECT($F$1&amp;dbP!$D$2&amp;":"&amp;dbP!$D$2),"&gt;="&amp;AA$6,INDIRECT($F$1&amp;dbP!$D$2&amp;":"&amp;dbP!$D$2),"&lt;="&amp;AA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B314" s="1">
        <f ca="1">SUMIFS(INDIRECT($F$1&amp;$F314&amp;":"&amp;$F314),INDIRECT($F$1&amp;dbP!$D$2&amp;":"&amp;dbP!$D$2),"&gt;="&amp;AB$6,INDIRECT($F$1&amp;dbP!$D$2&amp;":"&amp;dbP!$D$2),"&lt;="&amp;AB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C314" s="1">
        <f ca="1">SUMIFS(INDIRECT($F$1&amp;$F314&amp;":"&amp;$F314),INDIRECT($F$1&amp;dbP!$D$2&amp;":"&amp;dbP!$D$2),"&gt;="&amp;AC$6,INDIRECT($F$1&amp;dbP!$D$2&amp;":"&amp;dbP!$D$2),"&lt;="&amp;AC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D314" s="1">
        <f ca="1">SUMIFS(INDIRECT($F$1&amp;$F314&amp;":"&amp;$F314),INDIRECT($F$1&amp;dbP!$D$2&amp;":"&amp;dbP!$D$2),"&gt;="&amp;AD$6,INDIRECT($F$1&amp;dbP!$D$2&amp;":"&amp;dbP!$D$2),"&lt;="&amp;AD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E314" s="1">
        <f ca="1">SUMIFS(INDIRECT($F$1&amp;$F314&amp;":"&amp;$F314),INDIRECT($F$1&amp;dbP!$D$2&amp;":"&amp;dbP!$D$2),"&gt;="&amp;AE$6,INDIRECT($F$1&amp;dbP!$D$2&amp;":"&amp;dbP!$D$2),"&lt;="&amp;AE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F314" s="1">
        <f ca="1">SUMIFS(INDIRECT($F$1&amp;$F314&amp;":"&amp;$F314),INDIRECT($F$1&amp;dbP!$D$2&amp;":"&amp;dbP!$D$2),"&gt;="&amp;AF$6,INDIRECT($F$1&amp;dbP!$D$2&amp;":"&amp;dbP!$D$2),"&lt;="&amp;AF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G314" s="1">
        <f ca="1">SUMIFS(INDIRECT($F$1&amp;$F314&amp;":"&amp;$F314),INDIRECT($F$1&amp;dbP!$D$2&amp;":"&amp;dbP!$D$2),"&gt;="&amp;AG$6,INDIRECT($F$1&amp;dbP!$D$2&amp;":"&amp;dbP!$D$2),"&lt;="&amp;AG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H314" s="1">
        <f ca="1">SUMIFS(INDIRECT($F$1&amp;$F314&amp;":"&amp;$F314),INDIRECT($F$1&amp;dbP!$D$2&amp;":"&amp;dbP!$D$2),"&gt;="&amp;AH$6,INDIRECT($F$1&amp;dbP!$D$2&amp;":"&amp;dbP!$D$2),"&lt;="&amp;AH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I314" s="1">
        <f ca="1">SUMIFS(INDIRECT($F$1&amp;$F314&amp;":"&amp;$F314),INDIRECT($F$1&amp;dbP!$D$2&amp;":"&amp;dbP!$D$2),"&gt;="&amp;AI$6,INDIRECT($F$1&amp;dbP!$D$2&amp;":"&amp;dbP!$D$2),"&lt;="&amp;AI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J314" s="1">
        <f ca="1">SUMIFS(INDIRECT($F$1&amp;$F314&amp;":"&amp;$F314),INDIRECT($F$1&amp;dbP!$D$2&amp;":"&amp;dbP!$D$2),"&gt;="&amp;AJ$6,INDIRECT($F$1&amp;dbP!$D$2&amp;":"&amp;dbP!$D$2),"&lt;="&amp;AJ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K314" s="1">
        <f ca="1">SUMIFS(INDIRECT($F$1&amp;$F314&amp;":"&amp;$F314),INDIRECT($F$1&amp;dbP!$D$2&amp;":"&amp;dbP!$D$2),"&gt;="&amp;AK$6,INDIRECT($F$1&amp;dbP!$D$2&amp;":"&amp;dbP!$D$2),"&lt;="&amp;AK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L314" s="1">
        <f ca="1">SUMIFS(INDIRECT($F$1&amp;$F314&amp;":"&amp;$F314),INDIRECT($F$1&amp;dbP!$D$2&amp;":"&amp;dbP!$D$2),"&gt;="&amp;AL$6,INDIRECT($F$1&amp;dbP!$D$2&amp;":"&amp;dbP!$D$2),"&lt;="&amp;AL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M314" s="1">
        <f ca="1">SUMIFS(INDIRECT($F$1&amp;$F314&amp;":"&amp;$F314),INDIRECT($F$1&amp;dbP!$D$2&amp;":"&amp;dbP!$D$2),"&gt;="&amp;AM$6,INDIRECT($F$1&amp;dbP!$D$2&amp;":"&amp;dbP!$D$2),"&lt;="&amp;AM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N314" s="1">
        <f ca="1">SUMIFS(INDIRECT($F$1&amp;$F314&amp;":"&amp;$F314),INDIRECT($F$1&amp;dbP!$D$2&amp;":"&amp;dbP!$D$2),"&gt;="&amp;AN$6,INDIRECT($F$1&amp;dbP!$D$2&amp;":"&amp;dbP!$D$2),"&lt;="&amp;AN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O314" s="1">
        <f ca="1">SUMIFS(INDIRECT($F$1&amp;$F314&amp;":"&amp;$F314),INDIRECT($F$1&amp;dbP!$D$2&amp;":"&amp;dbP!$D$2),"&gt;="&amp;AO$6,INDIRECT($F$1&amp;dbP!$D$2&amp;":"&amp;dbP!$D$2),"&lt;="&amp;AO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P314" s="1">
        <f ca="1">SUMIFS(INDIRECT($F$1&amp;$F314&amp;":"&amp;$F314),INDIRECT($F$1&amp;dbP!$D$2&amp;":"&amp;dbP!$D$2),"&gt;="&amp;AP$6,INDIRECT($F$1&amp;dbP!$D$2&amp;":"&amp;dbP!$D$2),"&lt;="&amp;AP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Q314" s="1">
        <f ca="1">SUMIFS(INDIRECT($F$1&amp;$F314&amp;":"&amp;$F314),INDIRECT($F$1&amp;dbP!$D$2&amp;":"&amp;dbP!$D$2),"&gt;="&amp;AQ$6,INDIRECT($F$1&amp;dbP!$D$2&amp;":"&amp;dbP!$D$2),"&lt;="&amp;AQ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R314" s="1">
        <f ca="1">SUMIFS(INDIRECT($F$1&amp;$F314&amp;":"&amp;$F314),INDIRECT($F$1&amp;dbP!$D$2&amp;":"&amp;dbP!$D$2),"&gt;="&amp;AR$6,INDIRECT($F$1&amp;dbP!$D$2&amp;":"&amp;dbP!$D$2),"&lt;="&amp;AR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S314" s="1">
        <f ca="1">SUMIFS(INDIRECT($F$1&amp;$F314&amp;":"&amp;$F314),INDIRECT($F$1&amp;dbP!$D$2&amp;":"&amp;dbP!$D$2),"&gt;="&amp;AS$6,INDIRECT($F$1&amp;dbP!$D$2&amp;":"&amp;dbP!$D$2),"&lt;="&amp;AS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T314" s="1">
        <f ca="1">SUMIFS(INDIRECT($F$1&amp;$F314&amp;":"&amp;$F314),INDIRECT($F$1&amp;dbP!$D$2&amp;":"&amp;dbP!$D$2),"&gt;="&amp;AT$6,INDIRECT($F$1&amp;dbP!$D$2&amp;":"&amp;dbP!$D$2),"&lt;="&amp;AT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U314" s="1">
        <f ca="1">SUMIFS(INDIRECT($F$1&amp;$F314&amp;":"&amp;$F314),INDIRECT($F$1&amp;dbP!$D$2&amp;":"&amp;dbP!$D$2),"&gt;="&amp;AU$6,INDIRECT($F$1&amp;dbP!$D$2&amp;":"&amp;dbP!$D$2),"&lt;="&amp;AU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V314" s="1">
        <f ca="1">SUMIFS(INDIRECT($F$1&amp;$F314&amp;":"&amp;$F314),INDIRECT($F$1&amp;dbP!$D$2&amp;":"&amp;dbP!$D$2),"&gt;="&amp;AV$6,INDIRECT($F$1&amp;dbP!$D$2&amp;":"&amp;dbP!$D$2),"&lt;="&amp;AV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W314" s="1">
        <f ca="1">SUMIFS(INDIRECT($F$1&amp;$F314&amp;":"&amp;$F314),INDIRECT($F$1&amp;dbP!$D$2&amp;":"&amp;dbP!$D$2),"&gt;="&amp;AW$6,INDIRECT($F$1&amp;dbP!$D$2&amp;":"&amp;dbP!$D$2),"&lt;="&amp;AW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X314" s="1">
        <f ca="1">SUMIFS(INDIRECT($F$1&amp;$F314&amp;":"&amp;$F314),INDIRECT($F$1&amp;dbP!$D$2&amp;":"&amp;dbP!$D$2),"&gt;="&amp;AX$6,INDIRECT($F$1&amp;dbP!$D$2&amp;":"&amp;dbP!$D$2),"&lt;="&amp;AX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Y314" s="1">
        <f ca="1">SUMIFS(INDIRECT($F$1&amp;$F314&amp;":"&amp;$F314),INDIRECT($F$1&amp;dbP!$D$2&amp;":"&amp;dbP!$D$2),"&gt;="&amp;AY$6,INDIRECT($F$1&amp;dbP!$D$2&amp;":"&amp;dbP!$D$2),"&lt;="&amp;AY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Z314" s="1">
        <f ca="1">SUMIFS(INDIRECT($F$1&amp;$F314&amp;":"&amp;$F314),INDIRECT($F$1&amp;dbP!$D$2&amp;":"&amp;dbP!$D$2),"&gt;="&amp;AZ$6,INDIRECT($F$1&amp;dbP!$D$2&amp;":"&amp;dbP!$D$2),"&lt;="&amp;AZ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BA314" s="1">
        <f ca="1">SUMIFS(INDIRECT($F$1&amp;$F314&amp;":"&amp;$F314),INDIRECT($F$1&amp;dbP!$D$2&amp;":"&amp;dbP!$D$2),"&gt;="&amp;BA$6,INDIRECT($F$1&amp;dbP!$D$2&amp;":"&amp;dbP!$D$2),"&lt;="&amp;BA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BB314" s="1">
        <f ca="1">SUMIFS(INDIRECT($F$1&amp;$F314&amp;":"&amp;$F314),INDIRECT($F$1&amp;dbP!$D$2&amp;":"&amp;dbP!$D$2),"&gt;="&amp;BB$6,INDIRECT($F$1&amp;dbP!$D$2&amp;":"&amp;dbP!$D$2),"&lt;="&amp;BB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BC314" s="1">
        <f ca="1">SUMIFS(INDIRECT($F$1&amp;$F314&amp;":"&amp;$F314),INDIRECT($F$1&amp;dbP!$D$2&amp;":"&amp;dbP!$D$2),"&gt;="&amp;BC$6,INDIRECT($F$1&amp;dbP!$D$2&amp;":"&amp;dbP!$D$2),"&lt;="&amp;BC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BD314" s="1">
        <f ca="1">SUMIFS(INDIRECT($F$1&amp;$F314&amp;":"&amp;$F314),INDIRECT($F$1&amp;dbP!$D$2&amp;":"&amp;dbP!$D$2),"&gt;="&amp;BD$6,INDIRECT($F$1&amp;dbP!$D$2&amp;":"&amp;dbP!$D$2),"&lt;="&amp;BD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BE314" s="1">
        <f ca="1">SUMIFS(INDIRECT($F$1&amp;$F314&amp;":"&amp;$F314),INDIRECT($F$1&amp;dbP!$D$2&amp;":"&amp;dbP!$D$2),"&gt;="&amp;BE$6,INDIRECT($F$1&amp;dbP!$D$2&amp;":"&amp;dbP!$D$2),"&lt;="&amp;BE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</row>
    <row r="315" spans="2:57" x14ac:dyDescent="0.3">
      <c r="B315" s="1">
        <f>MAX(B$268:B314)+1</f>
        <v>55</v>
      </c>
      <c r="D315" s="1" t="str">
        <f ca="1">INDIRECT($B$1&amp;Items!AB$2&amp;$B315)</f>
        <v>PL(-)</v>
      </c>
      <c r="F315" s="1" t="str">
        <f ca="1">INDIRECT($B$1&amp;Items!X$2&amp;$B315)</f>
        <v>AA</v>
      </c>
      <c r="H315" s="13" t="str">
        <f ca="1">INDIRECT($B$1&amp;Items!U$2&amp;$B315)</f>
        <v>Себестоимость продаж</v>
      </c>
      <c r="I315" s="13" t="str">
        <f ca="1">IF(INDIRECT($B$1&amp;Items!V$2&amp;$B315)="",H315,INDIRECT($B$1&amp;Items!V$2&amp;$B315))</f>
        <v>Затраты этапа-3 бизнес-процесса</v>
      </c>
      <c r="J315" s="1" t="str">
        <f ca="1">IF(INDIRECT($B$1&amp;Items!W$2&amp;$B315)="",IF(H315&lt;&gt;I315,"  "&amp;I315,I315),"    "&amp;INDIRECT($B$1&amp;Items!W$2&amp;$B315))</f>
        <v xml:space="preserve">    Производственные затраты-24</v>
      </c>
      <c r="S315" s="1">
        <f ca="1">SUM($U315:INDIRECT(ADDRESS(ROW(),SUMIFS($1:$1,$5:$5,MAX($5:$5)))))</f>
        <v>0</v>
      </c>
      <c r="V315" s="1">
        <f ca="1">SUMIFS(INDIRECT($F$1&amp;$F315&amp;":"&amp;$F315),INDIRECT($F$1&amp;dbP!$D$2&amp;":"&amp;dbP!$D$2),"&gt;="&amp;V$6,INDIRECT($F$1&amp;dbP!$D$2&amp;":"&amp;dbP!$D$2),"&lt;="&amp;V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W315" s="1">
        <f ca="1">SUMIFS(INDIRECT($F$1&amp;$F315&amp;":"&amp;$F315),INDIRECT($F$1&amp;dbP!$D$2&amp;":"&amp;dbP!$D$2),"&gt;="&amp;W$6,INDIRECT($F$1&amp;dbP!$D$2&amp;":"&amp;dbP!$D$2),"&lt;="&amp;W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X315" s="1">
        <f ca="1">SUMIFS(INDIRECT($F$1&amp;$F315&amp;":"&amp;$F315),INDIRECT($F$1&amp;dbP!$D$2&amp;":"&amp;dbP!$D$2),"&gt;="&amp;X$6,INDIRECT($F$1&amp;dbP!$D$2&amp;":"&amp;dbP!$D$2),"&lt;="&amp;X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Y315" s="1">
        <f ca="1">SUMIFS(INDIRECT($F$1&amp;$F315&amp;":"&amp;$F315),INDIRECT($F$1&amp;dbP!$D$2&amp;":"&amp;dbP!$D$2),"&gt;="&amp;Y$6,INDIRECT($F$1&amp;dbP!$D$2&amp;":"&amp;dbP!$D$2),"&lt;="&amp;Y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Z315" s="1">
        <f ca="1">SUMIFS(INDIRECT($F$1&amp;$F315&amp;":"&amp;$F315),INDIRECT($F$1&amp;dbP!$D$2&amp;":"&amp;dbP!$D$2),"&gt;="&amp;Z$6,INDIRECT($F$1&amp;dbP!$D$2&amp;":"&amp;dbP!$D$2),"&lt;="&amp;Z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A315" s="1">
        <f ca="1">SUMIFS(INDIRECT($F$1&amp;$F315&amp;":"&amp;$F315),INDIRECT($F$1&amp;dbP!$D$2&amp;":"&amp;dbP!$D$2),"&gt;="&amp;AA$6,INDIRECT($F$1&amp;dbP!$D$2&amp;":"&amp;dbP!$D$2),"&lt;="&amp;AA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B315" s="1">
        <f ca="1">SUMIFS(INDIRECT($F$1&amp;$F315&amp;":"&amp;$F315),INDIRECT($F$1&amp;dbP!$D$2&amp;":"&amp;dbP!$D$2),"&gt;="&amp;AB$6,INDIRECT($F$1&amp;dbP!$D$2&amp;":"&amp;dbP!$D$2),"&lt;="&amp;AB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C315" s="1">
        <f ca="1">SUMIFS(INDIRECT($F$1&amp;$F315&amp;":"&amp;$F315),INDIRECT($F$1&amp;dbP!$D$2&amp;":"&amp;dbP!$D$2),"&gt;="&amp;AC$6,INDIRECT($F$1&amp;dbP!$D$2&amp;":"&amp;dbP!$D$2),"&lt;="&amp;AC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D315" s="1">
        <f ca="1">SUMIFS(INDIRECT($F$1&amp;$F315&amp;":"&amp;$F315),INDIRECT($F$1&amp;dbP!$D$2&amp;":"&amp;dbP!$D$2),"&gt;="&amp;AD$6,INDIRECT($F$1&amp;dbP!$D$2&amp;":"&amp;dbP!$D$2),"&lt;="&amp;AD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E315" s="1">
        <f ca="1">SUMIFS(INDIRECT($F$1&amp;$F315&amp;":"&amp;$F315),INDIRECT($F$1&amp;dbP!$D$2&amp;":"&amp;dbP!$D$2),"&gt;="&amp;AE$6,INDIRECT($F$1&amp;dbP!$D$2&amp;":"&amp;dbP!$D$2),"&lt;="&amp;AE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F315" s="1">
        <f ca="1">SUMIFS(INDIRECT($F$1&amp;$F315&amp;":"&amp;$F315),INDIRECT($F$1&amp;dbP!$D$2&amp;":"&amp;dbP!$D$2),"&gt;="&amp;AF$6,INDIRECT($F$1&amp;dbP!$D$2&amp;":"&amp;dbP!$D$2),"&lt;="&amp;AF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G315" s="1">
        <f ca="1">SUMIFS(INDIRECT($F$1&amp;$F315&amp;":"&amp;$F315),INDIRECT($F$1&amp;dbP!$D$2&amp;":"&amp;dbP!$D$2),"&gt;="&amp;AG$6,INDIRECT($F$1&amp;dbP!$D$2&amp;":"&amp;dbP!$D$2),"&lt;="&amp;AG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H315" s="1">
        <f ca="1">SUMIFS(INDIRECT($F$1&amp;$F315&amp;":"&amp;$F315),INDIRECT($F$1&amp;dbP!$D$2&amp;":"&amp;dbP!$D$2),"&gt;="&amp;AH$6,INDIRECT($F$1&amp;dbP!$D$2&amp;":"&amp;dbP!$D$2),"&lt;="&amp;AH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I315" s="1">
        <f ca="1">SUMIFS(INDIRECT($F$1&amp;$F315&amp;":"&amp;$F315),INDIRECT($F$1&amp;dbP!$D$2&amp;":"&amp;dbP!$D$2),"&gt;="&amp;AI$6,INDIRECT($F$1&amp;dbP!$D$2&amp;":"&amp;dbP!$D$2),"&lt;="&amp;AI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J315" s="1">
        <f ca="1">SUMIFS(INDIRECT($F$1&amp;$F315&amp;":"&amp;$F315),INDIRECT($F$1&amp;dbP!$D$2&amp;":"&amp;dbP!$D$2),"&gt;="&amp;AJ$6,INDIRECT($F$1&amp;dbP!$D$2&amp;":"&amp;dbP!$D$2),"&lt;="&amp;AJ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K315" s="1">
        <f ca="1">SUMIFS(INDIRECT($F$1&amp;$F315&amp;":"&amp;$F315),INDIRECT($F$1&amp;dbP!$D$2&amp;":"&amp;dbP!$D$2),"&gt;="&amp;AK$6,INDIRECT($F$1&amp;dbP!$D$2&amp;":"&amp;dbP!$D$2),"&lt;="&amp;AK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L315" s="1">
        <f ca="1">SUMIFS(INDIRECT($F$1&amp;$F315&amp;":"&amp;$F315),INDIRECT($F$1&amp;dbP!$D$2&amp;":"&amp;dbP!$D$2),"&gt;="&amp;AL$6,INDIRECT($F$1&amp;dbP!$D$2&amp;":"&amp;dbP!$D$2),"&lt;="&amp;AL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M315" s="1">
        <f ca="1">SUMIFS(INDIRECT($F$1&amp;$F315&amp;":"&amp;$F315),INDIRECT($F$1&amp;dbP!$D$2&amp;":"&amp;dbP!$D$2),"&gt;="&amp;AM$6,INDIRECT($F$1&amp;dbP!$D$2&amp;":"&amp;dbP!$D$2),"&lt;="&amp;AM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N315" s="1">
        <f ca="1">SUMIFS(INDIRECT($F$1&amp;$F315&amp;":"&amp;$F315),INDIRECT($F$1&amp;dbP!$D$2&amp;":"&amp;dbP!$D$2),"&gt;="&amp;AN$6,INDIRECT($F$1&amp;dbP!$D$2&amp;":"&amp;dbP!$D$2),"&lt;="&amp;AN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O315" s="1">
        <f ca="1">SUMIFS(INDIRECT($F$1&amp;$F315&amp;":"&amp;$F315),INDIRECT($F$1&amp;dbP!$D$2&amp;":"&amp;dbP!$D$2),"&gt;="&amp;AO$6,INDIRECT($F$1&amp;dbP!$D$2&amp;":"&amp;dbP!$D$2),"&lt;="&amp;AO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P315" s="1">
        <f ca="1">SUMIFS(INDIRECT($F$1&amp;$F315&amp;":"&amp;$F315),INDIRECT($F$1&amp;dbP!$D$2&amp;":"&amp;dbP!$D$2),"&gt;="&amp;AP$6,INDIRECT($F$1&amp;dbP!$D$2&amp;":"&amp;dbP!$D$2),"&lt;="&amp;AP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Q315" s="1">
        <f ca="1">SUMIFS(INDIRECT($F$1&amp;$F315&amp;":"&amp;$F315),INDIRECT($F$1&amp;dbP!$D$2&amp;":"&amp;dbP!$D$2),"&gt;="&amp;AQ$6,INDIRECT($F$1&amp;dbP!$D$2&amp;":"&amp;dbP!$D$2),"&lt;="&amp;AQ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R315" s="1">
        <f ca="1">SUMIFS(INDIRECT($F$1&amp;$F315&amp;":"&amp;$F315),INDIRECT($F$1&amp;dbP!$D$2&amp;":"&amp;dbP!$D$2),"&gt;="&amp;AR$6,INDIRECT($F$1&amp;dbP!$D$2&amp;":"&amp;dbP!$D$2),"&lt;="&amp;AR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S315" s="1">
        <f ca="1">SUMIFS(INDIRECT($F$1&amp;$F315&amp;":"&amp;$F315),INDIRECT($F$1&amp;dbP!$D$2&amp;":"&amp;dbP!$D$2),"&gt;="&amp;AS$6,INDIRECT($F$1&amp;dbP!$D$2&amp;":"&amp;dbP!$D$2),"&lt;="&amp;AS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T315" s="1">
        <f ca="1">SUMIFS(INDIRECT($F$1&amp;$F315&amp;":"&amp;$F315),INDIRECT($F$1&amp;dbP!$D$2&amp;":"&amp;dbP!$D$2),"&gt;="&amp;AT$6,INDIRECT($F$1&amp;dbP!$D$2&amp;":"&amp;dbP!$D$2),"&lt;="&amp;AT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U315" s="1">
        <f ca="1">SUMIFS(INDIRECT($F$1&amp;$F315&amp;":"&amp;$F315),INDIRECT($F$1&amp;dbP!$D$2&amp;":"&amp;dbP!$D$2),"&gt;="&amp;AU$6,INDIRECT($F$1&amp;dbP!$D$2&amp;":"&amp;dbP!$D$2),"&lt;="&amp;AU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V315" s="1">
        <f ca="1">SUMIFS(INDIRECT($F$1&amp;$F315&amp;":"&amp;$F315),INDIRECT($F$1&amp;dbP!$D$2&amp;":"&amp;dbP!$D$2),"&gt;="&amp;AV$6,INDIRECT($F$1&amp;dbP!$D$2&amp;":"&amp;dbP!$D$2),"&lt;="&amp;AV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W315" s="1">
        <f ca="1">SUMIFS(INDIRECT($F$1&amp;$F315&amp;":"&amp;$F315),INDIRECT($F$1&amp;dbP!$D$2&amp;":"&amp;dbP!$D$2),"&gt;="&amp;AW$6,INDIRECT($F$1&amp;dbP!$D$2&amp;":"&amp;dbP!$D$2),"&lt;="&amp;AW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X315" s="1">
        <f ca="1">SUMIFS(INDIRECT($F$1&amp;$F315&amp;":"&amp;$F315),INDIRECT($F$1&amp;dbP!$D$2&amp;":"&amp;dbP!$D$2),"&gt;="&amp;AX$6,INDIRECT($F$1&amp;dbP!$D$2&amp;":"&amp;dbP!$D$2),"&lt;="&amp;AX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Y315" s="1">
        <f ca="1">SUMIFS(INDIRECT($F$1&amp;$F315&amp;":"&amp;$F315),INDIRECT($F$1&amp;dbP!$D$2&amp;":"&amp;dbP!$D$2),"&gt;="&amp;AY$6,INDIRECT($F$1&amp;dbP!$D$2&amp;":"&amp;dbP!$D$2),"&lt;="&amp;AY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Z315" s="1">
        <f ca="1">SUMIFS(INDIRECT($F$1&amp;$F315&amp;":"&amp;$F315),INDIRECT($F$1&amp;dbP!$D$2&amp;":"&amp;dbP!$D$2),"&gt;="&amp;AZ$6,INDIRECT($F$1&amp;dbP!$D$2&amp;":"&amp;dbP!$D$2),"&lt;="&amp;AZ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BA315" s="1">
        <f ca="1">SUMIFS(INDIRECT($F$1&amp;$F315&amp;":"&amp;$F315),INDIRECT($F$1&amp;dbP!$D$2&amp;":"&amp;dbP!$D$2),"&gt;="&amp;BA$6,INDIRECT($F$1&amp;dbP!$D$2&amp;":"&amp;dbP!$D$2),"&lt;="&amp;BA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BB315" s="1">
        <f ca="1">SUMIFS(INDIRECT($F$1&amp;$F315&amp;":"&amp;$F315),INDIRECT($F$1&amp;dbP!$D$2&amp;":"&amp;dbP!$D$2),"&gt;="&amp;BB$6,INDIRECT($F$1&amp;dbP!$D$2&amp;":"&amp;dbP!$D$2),"&lt;="&amp;BB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BC315" s="1">
        <f ca="1">SUMIFS(INDIRECT($F$1&amp;$F315&amp;":"&amp;$F315),INDIRECT($F$1&amp;dbP!$D$2&amp;":"&amp;dbP!$D$2),"&gt;="&amp;BC$6,INDIRECT($F$1&amp;dbP!$D$2&amp;":"&amp;dbP!$D$2),"&lt;="&amp;BC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BD315" s="1">
        <f ca="1">SUMIFS(INDIRECT($F$1&amp;$F315&amp;":"&amp;$F315),INDIRECT($F$1&amp;dbP!$D$2&amp;":"&amp;dbP!$D$2),"&gt;="&amp;BD$6,INDIRECT($F$1&amp;dbP!$D$2&amp;":"&amp;dbP!$D$2),"&lt;="&amp;BD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BE315" s="1">
        <f ca="1">SUMIFS(INDIRECT($F$1&amp;$F315&amp;":"&amp;$F315),INDIRECT($F$1&amp;dbP!$D$2&amp;":"&amp;dbP!$D$2),"&gt;="&amp;BE$6,INDIRECT($F$1&amp;dbP!$D$2&amp;":"&amp;dbP!$D$2),"&lt;="&amp;BE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</row>
    <row r="316" spans="2:57" x14ac:dyDescent="0.3">
      <c r="B316" s="1">
        <f>MAX(B$268:B315)+1</f>
        <v>56</v>
      </c>
      <c r="D316" s="1" t="str">
        <f ca="1">INDIRECT($B$1&amp;Items!AB$2&amp;$B316)</f>
        <v>PL(-)</v>
      </c>
      <c r="F316" s="1" t="str">
        <f ca="1">INDIRECT($B$1&amp;Items!X$2&amp;$B316)</f>
        <v>AA</v>
      </c>
      <c r="H316" s="13" t="str">
        <f ca="1">INDIRECT($B$1&amp;Items!U$2&amp;$B316)</f>
        <v>Себестоимость продаж</v>
      </c>
      <c r="I316" s="13" t="str">
        <f ca="1">IF(INDIRECT($B$1&amp;Items!V$2&amp;$B316)="",H316,INDIRECT($B$1&amp;Items!V$2&amp;$B316))</f>
        <v>Затраты этапа-3 бизнес-процесса</v>
      </c>
      <c r="J316" s="1" t="str">
        <f ca="1">IF(INDIRECT($B$1&amp;Items!W$2&amp;$B316)="",IF(H316&lt;&gt;I316,"  "&amp;I316,I316),"    "&amp;INDIRECT($B$1&amp;Items!W$2&amp;$B316))</f>
        <v xml:space="preserve">    Производственные затраты-25</v>
      </c>
      <c r="S316" s="1">
        <f ca="1">SUM($U316:INDIRECT(ADDRESS(ROW(),SUMIFS($1:$1,$5:$5,MAX($5:$5)))))</f>
        <v>136920</v>
      </c>
      <c r="V316" s="1">
        <f ca="1">SUMIFS(INDIRECT($F$1&amp;$F316&amp;":"&amp;$F316),INDIRECT($F$1&amp;dbP!$D$2&amp;":"&amp;dbP!$D$2),"&gt;="&amp;V$6,INDIRECT($F$1&amp;dbP!$D$2&amp;":"&amp;dbP!$D$2),"&lt;="&amp;V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W316" s="1">
        <f ca="1">SUMIFS(INDIRECT($F$1&amp;$F316&amp;":"&amp;$F316),INDIRECT($F$1&amp;dbP!$D$2&amp;":"&amp;dbP!$D$2),"&gt;="&amp;W$6,INDIRECT($F$1&amp;dbP!$D$2&amp;":"&amp;dbP!$D$2),"&lt;="&amp;W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X316" s="1">
        <f ca="1">SUMIFS(INDIRECT($F$1&amp;$F316&amp;":"&amp;$F316),INDIRECT($F$1&amp;dbP!$D$2&amp;":"&amp;dbP!$D$2),"&gt;="&amp;X$6,INDIRECT($F$1&amp;dbP!$D$2&amp;":"&amp;dbP!$D$2),"&lt;="&amp;X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Y316" s="1">
        <f ca="1">SUMIFS(INDIRECT($F$1&amp;$F316&amp;":"&amp;$F316),INDIRECT($F$1&amp;dbP!$D$2&amp;":"&amp;dbP!$D$2),"&gt;="&amp;Y$6,INDIRECT($F$1&amp;dbP!$D$2&amp;":"&amp;dbP!$D$2),"&lt;="&amp;Y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Z316" s="1">
        <f ca="1">SUMIFS(INDIRECT($F$1&amp;$F316&amp;":"&amp;$F316),INDIRECT($F$1&amp;dbP!$D$2&amp;":"&amp;dbP!$D$2),"&gt;="&amp;Z$6,INDIRECT($F$1&amp;dbP!$D$2&amp;":"&amp;dbP!$D$2),"&lt;="&amp;Z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136920</v>
      </c>
      <c r="AA316" s="1">
        <f ca="1">SUMIFS(INDIRECT($F$1&amp;$F316&amp;":"&amp;$F316),INDIRECT($F$1&amp;dbP!$D$2&amp;":"&amp;dbP!$D$2),"&gt;="&amp;AA$6,INDIRECT($F$1&amp;dbP!$D$2&amp;":"&amp;dbP!$D$2),"&lt;="&amp;AA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B316" s="1">
        <f ca="1">SUMIFS(INDIRECT($F$1&amp;$F316&amp;":"&amp;$F316),INDIRECT($F$1&amp;dbP!$D$2&amp;":"&amp;dbP!$D$2),"&gt;="&amp;AB$6,INDIRECT($F$1&amp;dbP!$D$2&amp;":"&amp;dbP!$D$2),"&lt;="&amp;AB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C316" s="1">
        <f ca="1">SUMIFS(INDIRECT($F$1&amp;$F316&amp;":"&amp;$F316),INDIRECT($F$1&amp;dbP!$D$2&amp;":"&amp;dbP!$D$2),"&gt;="&amp;AC$6,INDIRECT($F$1&amp;dbP!$D$2&amp;":"&amp;dbP!$D$2),"&lt;="&amp;AC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D316" s="1">
        <f ca="1">SUMIFS(INDIRECT($F$1&amp;$F316&amp;":"&amp;$F316),INDIRECT($F$1&amp;dbP!$D$2&amp;":"&amp;dbP!$D$2),"&gt;="&amp;AD$6,INDIRECT($F$1&amp;dbP!$D$2&amp;":"&amp;dbP!$D$2),"&lt;="&amp;AD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E316" s="1">
        <f ca="1">SUMIFS(INDIRECT($F$1&amp;$F316&amp;":"&amp;$F316),INDIRECT($F$1&amp;dbP!$D$2&amp;":"&amp;dbP!$D$2),"&gt;="&amp;AE$6,INDIRECT($F$1&amp;dbP!$D$2&amp;":"&amp;dbP!$D$2),"&lt;="&amp;AE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F316" s="1">
        <f ca="1">SUMIFS(INDIRECT($F$1&amp;$F316&amp;":"&amp;$F316),INDIRECT($F$1&amp;dbP!$D$2&amp;":"&amp;dbP!$D$2),"&gt;="&amp;AF$6,INDIRECT($F$1&amp;dbP!$D$2&amp;":"&amp;dbP!$D$2),"&lt;="&amp;AF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G316" s="1">
        <f ca="1">SUMIFS(INDIRECT($F$1&amp;$F316&amp;":"&amp;$F316),INDIRECT($F$1&amp;dbP!$D$2&amp;":"&amp;dbP!$D$2),"&gt;="&amp;AG$6,INDIRECT($F$1&amp;dbP!$D$2&amp;":"&amp;dbP!$D$2),"&lt;="&amp;AG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H316" s="1">
        <f ca="1">SUMIFS(INDIRECT($F$1&amp;$F316&amp;":"&amp;$F316),INDIRECT($F$1&amp;dbP!$D$2&amp;":"&amp;dbP!$D$2),"&gt;="&amp;AH$6,INDIRECT($F$1&amp;dbP!$D$2&amp;":"&amp;dbP!$D$2),"&lt;="&amp;AH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I316" s="1">
        <f ca="1">SUMIFS(INDIRECT($F$1&amp;$F316&amp;":"&amp;$F316),INDIRECT($F$1&amp;dbP!$D$2&amp;":"&amp;dbP!$D$2),"&gt;="&amp;AI$6,INDIRECT($F$1&amp;dbP!$D$2&amp;":"&amp;dbP!$D$2),"&lt;="&amp;AI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J316" s="1">
        <f ca="1">SUMIFS(INDIRECT($F$1&amp;$F316&amp;":"&amp;$F316),INDIRECT($F$1&amp;dbP!$D$2&amp;":"&amp;dbP!$D$2),"&gt;="&amp;AJ$6,INDIRECT($F$1&amp;dbP!$D$2&amp;":"&amp;dbP!$D$2),"&lt;="&amp;AJ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K316" s="1">
        <f ca="1">SUMIFS(INDIRECT($F$1&amp;$F316&amp;":"&amp;$F316),INDIRECT($F$1&amp;dbP!$D$2&amp;":"&amp;dbP!$D$2),"&gt;="&amp;AK$6,INDIRECT($F$1&amp;dbP!$D$2&amp;":"&amp;dbP!$D$2),"&lt;="&amp;AK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L316" s="1">
        <f ca="1">SUMIFS(INDIRECT($F$1&amp;$F316&amp;":"&amp;$F316),INDIRECT($F$1&amp;dbP!$D$2&amp;":"&amp;dbP!$D$2),"&gt;="&amp;AL$6,INDIRECT($F$1&amp;dbP!$D$2&amp;":"&amp;dbP!$D$2),"&lt;="&amp;AL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M316" s="1">
        <f ca="1">SUMIFS(INDIRECT($F$1&amp;$F316&amp;":"&amp;$F316),INDIRECT($F$1&amp;dbP!$D$2&amp;":"&amp;dbP!$D$2),"&gt;="&amp;AM$6,INDIRECT($F$1&amp;dbP!$D$2&amp;":"&amp;dbP!$D$2),"&lt;="&amp;AM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N316" s="1">
        <f ca="1">SUMIFS(INDIRECT($F$1&amp;$F316&amp;":"&amp;$F316),INDIRECT($F$1&amp;dbP!$D$2&amp;":"&amp;dbP!$D$2),"&gt;="&amp;AN$6,INDIRECT($F$1&amp;dbP!$D$2&amp;":"&amp;dbP!$D$2),"&lt;="&amp;AN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O316" s="1">
        <f ca="1">SUMIFS(INDIRECT($F$1&amp;$F316&amp;":"&amp;$F316),INDIRECT($F$1&amp;dbP!$D$2&amp;":"&amp;dbP!$D$2),"&gt;="&amp;AO$6,INDIRECT($F$1&amp;dbP!$D$2&amp;":"&amp;dbP!$D$2),"&lt;="&amp;AO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P316" s="1">
        <f ca="1">SUMIFS(INDIRECT($F$1&amp;$F316&amp;":"&amp;$F316),INDIRECT($F$1&amp;dbP!$D$2&amp;":"&amp;dbP!$D$2),"&gt;="&amp;AP$6,INDIRECT($F$1&amp;dbP!$D$2&amp;":"&amp;dbP!$D$2),"&lt;="&amp;AP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Q316" s="1">
        <f ca="1">SUMIFS(INDIRECT($F$1&amp;$F316&amp;":"&amp;$F316),INDIRECT($F$1&amp;dbP!$D$2&amp;":"&amp;dbP!$D$2),"&gt;="&amp;AQ$6,INDIRECT($F$1&amp;dbP!$D$2&amp;":"&amp;dbP!$D$2),"&lt;="&amp;AQ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R316" s="1">
        <f ca="1">SUMIFS(INDIRECT($F$1&amp;$F316&amp;":"&amp;$F316),INDIRECT($F$1&amp;dbP!$D$2&amp;":"&amp;dbP!$D$2),"&gt;="&amp;AR$6,INDIRECT($F$1&amp;dbP!$D$2&amp;":"&amp;dbP!$D$2),"&lt;="&amp;AR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S316" s="1">
        <f ca="1">SUMIFS(INDIRECT($F$1&amp;$F316&amp;":"&amp;$F316),INDIRECT($F$1&amp;dbP!$D$2&amp;":"&amp;dbP!$D$2),"&gt;="&amp;AS$6,INDIRECT($F$1&amp;dbP!$D$2&amp;":"&amp;dbP!$D$2),"&lt;="&amp;AS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T316" s="1">
        <f ca="1">SUMIFS(INDIRECT($F$1&amp;$F316&amp;":"&amp;$F316),INDIRECT($F$1&amp;dbP!$D$2&amp;":"&amp;dbP!$D$2),"&gt;="&amp;AT$6,INDIRECT($F$1&amp;dbP!$D$2&amp;":"&amp;dbP!$D$2),"&lt;="&amp;AT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U316" s="1">
        <f ca="1">SUMIFS(INDIRECT($F$1&amp;$F316&amp;":"&amp;$F316),INDIRECT($F$1&amp;dbP!$D$2&amp;":"&amp;dbP!$D$2),"&gt;="&amp;AU$6,INDIRECT($F$1&amp;dbP!$D$2&amp;":"&amp;dbP!$D$2),"&lt;="&amp;AU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V316" s="1">
        <f ca="1">SUMIFS(INDIRECT($F$1&amp;$F316&amp;":"&amp;$F316),INDIRECT($F$1&amp;dbP!$D$2&amp;":"&amp;dbP!$D$2),"&gt;="&amp;AV$6,INDIRECT($F$1&amp;dbP!$D$2&amp;":"&amp;dbP!$D$2),"&lt;="&amp;AV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W316" s="1">
        <f ca="1">SUMIFS(INDIRECT($F$1&amp;$F316&amp;":"&amp;$F316),INDIRECT($F$1&amp;dbP!$D$2&amp;":"&amp;dbP!$D$2),"&gt;="&amp;AW$6,INDIRECT($F$1&amp;dbP!$D$2&amp;":"&amp;dbP!$D$2),"&lt;="&amp;AW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X316" s="1">
        <f ca="1">SUMIFS(INDIRECT($F$1&amp;$F316&amp;":"&amp;$F316),INDIRECT($F$1&amp;dbP!$D$2&amp;":"&amp;dbP!$D$2),"&gt;="&amp;AX$6,INDIRECT($F$1&amp;dbP!$D$2&amp;":"&amp;dbP!$D$2),"&lt;="&amp;AX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Y316" s="1">
        <f ca="1">SUMIFS(INDIRECT($F$1&amp;$F316&amp;":"&amp;$F316),INDIRECT($F$1&amp;dbP!$D$2&amp;":"&amp;dbP!$D$2),"&gt;="&amp;AY$6,INDIRECT($F$1&amp;dbP!$D$2&amp;":"&amp;dbP!$D$2),"&lt;="&amp;AY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Z316" s="1">
        <f ca="1">SUMIFS(INDIRECT($F$1&amp;$F316&amp;":"&amp;$F316),INDIRECT($F$1&amp;dbP!$D$2&amp;":"&amp;dbP!$D$2),"&gt;="&amp;AZ$6,INDIRECT($F$1&amp;dbP!$D$2&amp;":"&amp;dbP!$D$2),"&lt;="&amp;AZ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BA316" s="1">
        <f ca="1">SUMIFS(INDIRECT($F$1&amp;$F316&amp;":"&amp;$F316),INDIRECT($F$1&amp;dbP!$D$2&amp;":"&amp;dbP!$D$2),"&gt;="&amp;BA$6,INDIRECT($F$1&amp;dbP!$D$2&amp;":"&amp;dbP!$D$2),"&lt;="&amp;BA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BB316" s="1">
        <f ca="1">SUMIFS(INDIRECT($F$1&amp;$F316&amp;":"&amp;$F316),INDIRECT($F$1&amp;dbP!$D$2&amp;":"&amp;dbP!$D$2),"&gt;="&amp;BB$6,INDIRECT($F$1&amp;dbP!$D$2&amp;":"&amp;dbP!$D$2),"&lt;="&amp;BB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BC316" s="1">
        <f ca="1">SUMIFS(INDIRECT($F$1&amp;$F316&amp;":"&amp;$F316),INDIRECT($F$1&amp;dbP!$D$2&amp;":"&amp;dbP!$D$2),"&gt;="&amp;BC$6,INDIRECT($F$1&amp;dbP!$D$2&amp;":"&amp;dbP!$D$2),"&lt;="&amp;BC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BD316" s="1">
        <f ca="1">SUMIFS(INDIRECT($F$1&amp;$F316&amp;":"&amp;$F316),INDIRECT($F$1&amp;dbP!$D$2&amp;":"&amp;dbP!$D$2),"&gt;="&amp;BD$6,INDIRECT($F$1&amp;dbP!$D$2&amp;":"&amp;dbP!$D$2),"&lt;="&amp;BD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BE316" s="1">
        <f ca="1">SUMIFS(INDIRECT($F$1&amp;$F316&amp;":"&amp;$F316),INDIRECT($F$1&amp;dbP!$D$2&amp;":"&amp;dbP!$D$2),"&gt;="&amp;BE$6,INDIRECT($F$1&amp;dbP!$D$2&amp;":"&amp;dbP!$D$2),"&lt;="&amp;BE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</row>
    <row r="317" spans="2:57" x14ac:dyDescent="0.3">
      <c r="B317" s="1">
        <f>MAX(B$268:B316)+1</f>
        <v>57</v>
      </c>
      <c r="D317" s="1" t="str">
        <f ca="1">INDIRECT($B$1&amp;Items!AB$2&amp;$B317)</f>
        <v>PL(-)</v>
      </c>
      <c r="F317" s="1" t="str">
        <f ca="1">INDIRECT($B$1&amp;Items!X$2&amp;$B317)</f>
        <v>AA</v>
      </c>
      <c r="H317" s="13" t="str">
        <f ca="1">INDIRECT($B$1&amp;Items!U$2&amp;$B317)</f>
        <v>Себестоимость продаж</v>
      </c>
      <c r="I317" s="13" t="str">
        <f ca="1">IF(INDIRECT($B$1&amp;Items!V$2&amp;$B317)="",H317,INDIRECT($B$1&amp;Items!V$2&amp;$B317))</f>
        <v>Затраты этапа-3 бизнес-процесса</v>
      </c>
      <c r="J317" s="1" t="str">
        <f ca="1">IF(INDIRECT($B$1&amp;Items!W$2&amp;$B317)="",IF(H317&lt;&gt;I317,"  "&amp;I317,I317),"    "&amp;INDIRECT($B$1&amp;Items!W$2&amp;$B317))</f>
        <v xml:space="preserve">    Производственные затраты-26</v>
      </c>
      <c r="S317" s="1">
        <f ca="1">SUM($U317:INDIRECT(ADDRESS(ROW(),SUMIFS($1:$1,$5:$5,MAX($5:$5)))))</f>
        <v>407114.52300000004</v>
      </c>
      <c r="V317" s="1">
        <f ca="1">SUMIFS(INDIRECT($F$1&amp;$F317&amp;":"&amp;$F317),INDIRECT($F$1&amp;dbP!$D$2&amp;":"&amp;dbP!$D$2),"&gt;="&amp;V$6,INDIRECT($F$1&amp;dbP!$D$2&amp;":"&amp;dbP!$D$2),"&lt;="&amp;V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W317" s="1">
        <f ca="1">SUMIFS(INDIRECT($F$1&amp;$F317&amp;":"&amp;$F317),INDIRECT($F$1&amp;dbP!$D$2&amp;":"&amp;dbP!$D$2),"&gt;="&amp;W$6,INDIRECT($F$1&amp;dbP!$D$2&amp;":"&amp;dbP!$D$2),"&lt;="&amp;W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X317" s="1">
        <f ca="1">SUMIFS(INDIRECT($F$1&amp;$F317&amp;":"&amp;$F317),INDIRECT($F$1&amp;dbP!$D$2&amp;":"&amp;dbP!$D$2),"&gt;="&amp;X$6,INDIRECT($F$1&amp;dbP!$D$2&amp;":"&amp;dbP!$D$2),"&lt;="&amp;X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Y317" s="1">
        <f ca="1">SUMIFS(INDIRECT($F$1&amp;$F317&amp;":"&amp;$F317),INDIRECT($F$1&amp;dbP!$D$2&amp;":"&amp;dbP!$D$2),"&gt;="&amp;Y$6,INDIRECT($F$1&amp;dbP!$D$2&amp;":"&amp;dbP!$D$2),"&lt;="&amp;Y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Z317" s="1">
        <f ca="1">SUMIFS(INDIRECT($F$1&amp;$F317&amp;":"&amp;$F317),INDIRECT($F$1&amp;dbP!$D$2&amp;":"&amp;dbP!$D$2),"&gt;="&amp;Z$6,INDIRECT($F$1&amp;dbP!$D$2&amp;":"&amp;dbP!$D$2),"&lt;="&amp;Z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A317" s="1">
        <f ca="1">SUMIFS(INDIRECT($F$1&amp;$F317&amp;":"&amp;$F317),INDIRECT($F$1&amp;dbP!$D$2&amp;":"&amp;dbP!$D$2),"&gt;="&amp;AA$6,INDIRECT($F$1&amp;dbP!$D$2&amp;":"&amp;dbP!$D$2),"&lt;="&amp;AA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407114.52300000004</v>
      </c>
      <c r="AB317" s="1">
        <f ca="1">SUMIFS(INDIRECT($F$1&amp;$F317&amp;":"&amp;$F317),INDIRECT($F$1&amp;dbP!$D$2&amp;":"&amp;dbP!$D$2),"&gt;="&amp;AB$6,INDIRECT($F$1&amp;dbP!$D$2&amp;":"&amp;dbP!$D$2),"&lt;="&amp;AB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C317" s="1">
        <f ca="1">SUMIFS(INDIRECT($F$1&amp;$F317&amp;":"&amp;$F317),INDIRECT($F$1&amp;dbP!$D$2&amp;":"&amp;dbP!$D$2),"&gt;="&amp;AC$6,INDIRECT($F$1&amp;dbP!$D$2&amp;":"&amp;dbP!$D$2),"&lt;="&amp;AC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D317" s="1">
        <f ca="1">SUMIFS(INDIRECT($F$1&amp;$F317&amp;":"&amp;$F317),INDIRECT($F$1&amp;dbP!$D$2&amp;":"&amp;dbP!$D$2),"&gt;="&amp;AD$6,INDIRECT($F$1&amp;dbP!$D$2&amp;":"&amp;dbP!$D$2),"&lt;="&amp;AD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E317" s="1">
        <f ca="1">SUMIFS(INDIRECT($F$1&amp;$F317&amp;":"&amp;$F317),INDIRECT($F$1&amp;dbP!$D$2&amp;":"&amp;dbP!$D$2),"&gt;="&amp;AE$6,INDIRECT($F$1&amp;dbP!$D$2&amp;":"&amp;dbP!$D$2),"&lt;="&amp;AE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F317" s="1">
        <f ca="1">SUMIFS(INDIRECT($F$1&amp;$F317&amp;":"&amp;$F317),INDIRECT($F$1&amp;dbP!$D$2&amp;":"&amp;dbP!$D$2),"&gt;="&amp;AF$6,INDIRECT($F$1&amp;dbP!$D$2&amp;":"&amp;dbP!$D$2),"&lt;="&amp;AF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G317" s="1">
        <f ca="1">SUMIFS(INDIRECT($F$1&amp;$F317&amp;":"&amp;$F317),INDIRECT($F$1&amp;dbP!$D$2&amp;":"&amp;dbP!$D$2),"&gt;="&amp;AG$6,INDIRECT($F$1&amp;dbP!$D$2&amp;":"&amp;dbP!$D$2),"&lt;="&amp;AG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H317" s="1">
        <f ca="1">SUMIFS(INDIRECT($F$1&amp;$F317&amp;":"&amp;$F317),INDIRECT($F$1&amp;dbP!$D$2&amp;":"&amp;dbP!$D$2),"&gt;="&amp;AH$6,INDIRECT($F$1&amp;dbP!$D$2&amp;":"&amp;dbP!$D$2),"&lt;="&amp;AH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I317" s="1">
        <f ca="1">SUMIFS(INDIRECT($F$1&amp;$F317&amp;":"&amp;$F317),INDIRECT($F$1&amp;dbP!$D$2&amp;":"&amp;dbP!$D$2),"&gt;="&amp;AI$6,INDIRECT($F$1&amp;dbP!$D$2&amp;":"&amp;dbP!$D$2),"&lt;="&amp;AI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J317" s="1">
        <f ca="1">SUMIFS(INDIRECT($F$1&amp;$F317&amp;":"&amp;$F317),INDIRECT($F$1&amp;dbP!$D$2&amp;":"&amp;dbP!$D$2),"&gt;="&amp;AJ$6,INDIRECT($F$1&amp;dbP!$D$2&amp;":"&amp;dbP!$D$2),"&lt;="&amp;AJ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K317" s="1">
        <f ca="1">SUMIFS(INDIRECT($F$1&amp;$F317&amp;":"&amp;$F317),INDIRECT($F$1&amp;dbP!$D$2&amp;":"&amp;dbP!$D$2),"&gt;="&amp;AK$6,INDIRECT($F$1&amp;dbP!$D$2&amp;":"&amp;dbP!$D$2),"&lt;="&amp;AK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L317" s="1">
        <f ca="1">SUMIFS(INDIRECT($F$1&amp;$F317&amp;":"&amp;$F317),INDIRECT($F$1&amp;dbP!$D$2&amp;":"&amp;dbP!$D$2),"&gt;="&amp;AL$6,INDIRECT($F$1&amp;dbP!$D$2&amp;":"&amp;dbP!$D$2),"&lt;="&amp;AL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M317" s="1">
        <f ca="1">SUMIFS(INDIRECT($F$1&amp;$F317&amp;":"&amp;$F317),INDIRECT($F$1&amp;dbP!$D$2&amp;":"&amp;dbP!$D$2),"&gt;="&amp;AM$6,INDIRECT($F$1&amp;dbP!$D$2&amp;":"&amp;dbP!$D$2),"&lt;="&amp;AM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N317" s="1">
        <f ca="1">SUMIFS(INDIRECT($F$1&amp;$F317&amp;":"&amp;$F317),INDIRECT($F$1&amp;dbP!$D$2&amp;":"&amp;dbP!$D$2),"&gt;="&amp;AN$6,INDIRECT($F$1&amp;dbP!$D$2&amp;":"&amp;dbP!$D$2),"&lt;="&amp;AN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O317" s="1">
        <f ca="1">SUMIFS(INDIRECT($F$1&amp;$F317&amp;":"&amp;$F317),INDIRECT($F$1&amp;dbP!$D$2&amp;":"&amp;dbP!$D$2),"&gt;="&amp;AO$6,INDIRECT($F$1&amp;dbP!$D$2&amp;":"&amp;dbP!$D$2),"&lt;="&amp;AO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P317" s="1">
        <f ca="1">SUMIFS(INDIRECT($F$1&amp;$F317&amp;":"&amp;$F317),INDIRECT($F$1&amp;dbP!$D$2&amp;":"&amp;dbP!$D$2),"&gt;="&amp;AP$6,INDIRECT($F$1&amp;dbP!$D$2&amp;":"&amp;dbP!$D$2),"&lt;="&amp;AP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Q317" s="1">
        <f ca="1">SUMIFS(INDIRECT($F$1&amp;$F317&amp;":"&amp;$F317),INDIRECT($F$1&amp;dbP!$D$2&amp;":"&amp;dbP!$D$2),"&gt;="&amp;AQ$6,INDIRECT($F$1&amp;dbP!$D$2&amp;":"&amp;dbP!$D$2),"&lt;="&amp;AQ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R317" s="1">
        <f ca="1">SUMIFS(INDIRECT($F$1&amp;$F317&amp;":"&amp;$F317),INDIRECT($F$1&amp;dbP!$D$2&amp;":"&amp;dbP!$D$2),"&gt;="&amp;AR$6,INDIRECT($F$1&amp;dbP!$D$2&amp;":"&amp;dbP!$D$2),"&lt;="&amp;AR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S317" s="1">
        <f ca="1">SUMIFS(INDIRECT($F$1&amp;$F317&amp;":"&amp;$F317),INDIRECT($F$1&amp;dbP!$D$2&amp;":"&amp;dbP!$D$2),"&gt;="&amp;AS$6,INDIRECT($F$1&amp;dbP!$D$2&amp;":"&amp;dbP!$D$2),"&lt;="&amp;AS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T317" s="1">
        <f ca="1">SUMIFS(INDIRECT($F$1&amp;$F317&amp;":"&amp;$F317),INDIRECT($F$1&amp;dbP!$D$2&amp;":"&amp;dbP!$D$2),"&gt;="&amp;AT$6,INDIRECT($F$1&amp;dbP!$D$2&amp;":"&amp;dbP!$D$2),"&lt;="&amp;AT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U317" s="1">
        <f ca="1">SUMIFS(INDIRECT($F$1&amp;$F317&amp;":"&amp;$F317),INDIRECT($F$1&amp;dbP!$D$2&amp;":"&amp;dbP!$D$2),"&gt;="&amp;AU$6,INDIRECT($F$1&amp;dbP!$D$2&amp;":"&amp;dbP!$D$2),"&lt;="&amp;AU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V317" s="1">
        <f ca="1">SUMIFS(INDIRECT($F$1&amp;$F317&amp;":"&amp;$F317),INDIRECT($F$1&amp;dbP!$D$2&amp;":"&amp;dbP!$D$2),"&gt;="&amp;AV$6,INDIRECT($F$1&amp;dbP!$D$2&amp;":"&amp;dbP!$D$2),"&lt;="&amp;AV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W317" s="1">
        <f ca="1">SUMIFS(INDIRECT($F$1&amp;$F317&amp;":"&amp;$F317),INDIRECT($F$1&amp;dbP!$D$2&amp;":"&amp;dbP!$D$2),"&gt;="&amp;AW$6,INDIRECT($F$1&amp;dbP!$D$2&amp;":"&amp;dbP!$D$2),"&lt;="&amp;AW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X317" s="1">
        <f ca="1">SUMIFS(INDIRECT($F$1&amp;$F317&amp;":"&amp;$F317),INDIRECT($F$1&amp;dbP!$D$2&amp;":"&amp;dbP!$D$2),"&gt;="&amp;AX$6,INDIRECT($F$1&amp;dbP!$D$2&amp;":"&amp;dbP!$D$2),"&lt;="&amp;AX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Y317" s="1">
        <f ca="1">SUMIFS(INDIRECT($F$1&amp;$F317&amp;":"&amp;$F317),INDIRECT($F$1&amp;dbP!$D$2&amp;":"&amp;dbP!$D$2),"&gt;="&amp;AY$6,INDIRECT($F$1&amp;dbP!$D$2&amp;":"&amp;dbP!$D$2),"&lt;="&amp;AY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Z317" s="1">
        <f ca="1">SUMIFS(INDIRECT($F$1&amp;$F317&amp;":"&amp;$F317),INDIRECT($F$1&amp;dbP!$D$2&amp;":"&amp;dbP!$D$2),"&gt;="&amp;AZ$6,INDIRECT($F$1&amp;dbP!$D$2&amp;":"&amp;dbP!$D$2),"&lt;="&amp;AZ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BA317" s="1">
        <f ca="1">SUMIFS(INDIRECT($F$1&amp;$F317&amp;":"&amp;$F317),INDIRECT($F$1&amp;dbP!$D$2&amp;":"&amp;dbP!$D$2),"&gt;="&amp;BA$6,INDIRECT($F$1&amp;dbP!$D$2&amp;":"&amp;dbP!$D$2),"&lt;="&amp;BA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BB317" s="1">
        <f ca="1">SUMIFS(INDIRECT($F$1&amp;$F317&amp;":"&amp;$F317),INDIRECT($F$1&amp;dbP!$D$2&amp;":"&amp;dbP!$D$2),"&gt;="&amp;BB$6,INDIRECT($F$1&amp;dbP!$D$2&amp;":"&amp;dbP!$D$2),"&lt;="&amp;BB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BC317" s="1">
        <f ca="1">SUMIFS(INDIRECT($F$1&amp;$F317&amp;":"&amp;$F317),INDIRECT($F$1&amp;dbP!$D$2&amp;":"&amp;dbP!$D$2),"&gt;="&amp;BC$6,INDIRECT($F$1&amp;dbP!$D$2&amp;":"&amp;dbP!$D$2),"&lt;="&amp;BC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BD317" s="1">
        <f ca="1">SUMIFS(INDIRECT($F$1&amp;$F317&amp;":"&amp;$F317),INDIRECT($F$1&amp;dbP!$D$2&amp;":"&amp;dbP!$D$2),"&gt;="&amp;BD$6,INDIRECT($F$1&amp;dbP!$D$2&amp;":"&amp;dbP!$D$2),"&lt;="&amp;BD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BE317" s="1">
        <f ca="1">SUMIFS(INDIRECT($F$1&amp;$F317&amp;":"&amp;$F317),INDIRECT($F$1&amp;dbP!$D$2&amp;":"&amp;dbP!$D$2),"&gt;="&amp;BE$6,INDIRECT($F$1&amp;dbP!$D$2&amp;":"&amp;dbP!$D$2),"&lt;="&amp;BE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</row>
    <row r="318" spans="2:57" x14ac:dyDescent="0.3">
      <c r="B318" s="1">
        <f>MAX(B$268:B317)+1</f>
        <v>58</v>
      </c>
      <c r="D318" s="1" t="str">
        <f ca="1">INDIRECT($B$1&amp;Items!AB$2&amp;$B318)</f>
        <v>PL(-)</v>
      </c>
      <c r="F318" s="1" t="str">
        <f ca="1">INDIRECT($B$1&amp;Items!X$2&amp;$B318)</f>
        <v>AA</v>
      </c>
      <c r="H318" s="13" t="str">
        <f ca="1">INDIRECT($B$1&amp;Items!U$2&amp;$B318)</f>
        <v>Себестоимость продаж</v>
      </c>
      <c r="I318" s="13" t="str">
        <f ca="1">IF(INDIRECT($B$1&amp;Items!V$2&amp;$B318)="",H318,INDIRECT($B$1&amp;Items!V$2&amp;$B318))</f>
        <v>Затраты этапа-3 бизнес-процесса</v>
      </c>
      <c r="J318" s="1" t="str">
        <f ca="1">IF(INDIRECT($B$1&amp;Items!W$2&amp;$B318)="",IF(H318&lt;&gt;I318,"  "&amp;I318,I318),"    "&amp;INDIRECT($B$1&amp;Items!W$2&amp;$B318))</f>
        <v xml:space="preserve">    Производственные затраты-27</v>
      </c>
      <c r="S318" s="1">
        <f ca="1">SUM($U318:INDIRECT(ADDRESS(ROW(),SUMIFS($1:$1,$5:$5,MAX($5:$5)))))</f>
        <v>0</v>
      </c>
      <c r="V318" s="1">
        <f ca="1">SUMIFS(INDIRECT($F$1&amp;$F318&amp;":"&amp;$F318),INDIRECT($F$1&amp;dbP!$D$2&amp;":"&amp;dbP!$D$2),"&gt;="&amp;V$6,INDIRECT($F$1&amp;dbP!$D$2&amp;":"&amp;dbP!$D$2),"&lt;="&amp;V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W318" s="1">
        <f ca="1">SUMIFS(INDIRECT($F$1&amp;$F318&amp;":"&amp;$F318),INDIRECT($F$1&amp;dbP!$D$2&amp;":"&amp;dbP!$D$2),"&gt;="&amp;W$6,INDIRECT($F$1&amp;dbP!$D$2&amp;":"&amp;dbP!$D$2),"&lt;="&amp;W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X318" s="1">
        <f ca="1">SUMIFS(INDIRECT($F$1&amp;$F318&amp;":"&amp;$F318),INDIRECT($F$1&amp;dbP!$D$2&amp;":"&amp;dbP!$D$2),"&gt;="&amp;X$6,INDIRECT($F$1&amp;dbP!$D$2&amp;":"&amp;dbP!$D$2),"&lt;="&amp;X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Y318" s="1">
        <f ca="1">SUMIFS(INDIRECT($F$1&amp;$F318&amp;":"&amp;$F318),INDIRECT($F$1&amp;dbP!$D$2&amp;":"&amp;dbP!$D$2),"&gt;="&amp;Y$6,INDIRECT($F$1&amp;dbP!$D$2&amp;":"&amp;dbP!$D$2),"&lt;="&amp;Y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Z318" s="1">
        <f ca="1">SUMIFS(INDIRECT($F$1&amp;$F318&amp;":"&amp;$F318),INDIRECT($F$1&amp;dbP!$D$2&amp;":"&amp;dbP!$D$2),"&gt;="&amp;Z$6,INDIRECT($F$1&amp;dbP!$D$2&amp;":"&amp;dbP!$D$2),"&lt;="&amp;Z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A318" s="1">
        <f ca="1">SUMIFS(INDIRECT($F$1&amp;$F318&amp;":"&amp;$F318),INDIRECT($F$1&amp;dbP!$D$2&amp;":"&amp;dbP!$D$2),"&gt;="&amp;AA$6,INDIRECT($F$1&amp;dbP!$D$2&amp;":"&amp;dbP!$D$2),"&lt;="&amp;AA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B318" s="1">
        <f ca="1">SUMIFS(INDIRECT($F$1&amp;$F318&amp;":"&amp;$F318),INDIRECT($F$1&amp;dbP!$D$2&amp;":"&amp;dbP!$D$2),"&gt;="&amp;AB$6,INDIRECT($F$1&amp;dbP!$D$2&amp;":"&amp;dbP!$D$2),"&lt;="&amp;AB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C318" s="1">
        <f ca="1">SUMIFS(INDIRECT($F$1&amp;$F318&amp;":"&amp;$F318),INDIRECT($F$1&amp;dbP!$D$2&amp;":"&amp;dbP!$D$2),"&gt;="&amp;AC$6,INDIRECT($F$1&amp;dbP!$D$2&amp;":"&amp;dbP!$D$2),"&lt;="&amp;AC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D318" s="1">
        <f ca="1">SUMIFS(INDIRECT($F$1&amp;$F318&amp;":"&amp;$F318),INDIRECT($F$1&amp;dbP!$D$2&amp;":"&amp;dbP!$D$2),"&gt;="&amp;AD$6,INDIRECT($F$1&amp;dbP!$D$2&amp;":"&amp;dbP!$D$2),"&lt;="&amp;AD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E318" s="1">
        <f ca="1">SUMIFS(INDIRECT($F$1&amp;$F318&amp;":"&amp;$F318),INDIRECT($F$1&amp;dbP!$D$2&amp;":"&amp;dbP!$D$2),"&gt;="&amp;AE$6,INDIRECT($F$1&amp;dbP!$D$2&amp;":"&amp;dbP!$D$2),"&lt;="&amp;AE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F318" s="1">
        <f ca="1">SUMIFS(INDIRECT($F$1&amp;$F318&amp;":"&amp;$F318),INDIRECT($F$1&amp;dbP!$D$2&amp;":"&amp;dbP!$D$2),"&gt;="&amp;AF$6,INDIRECT($F$1&amp;dbP!$D$2&amp;":"&amp;dbP!$D$2),"&lt;="&amp;AF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G318" s="1">
        <f ca="1">SUMIFS(INDIRECT($F$1&amp;$F318&amp;":"&amp;$F318),INDIRECT($F$1&amp;dbP!$D$2&amp;":"&amp;dbP!$D$2),"&gt;="&amp;AG$6,INDIRECT($F$1&amp;dbP!$D$2&amp;":"&amp;dbP!$D$2),"&lt;="&amp;AG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H318" s="1">
        <f ca="1">SUMIFS(INDIRECT($F$1&amp;$F318&amp;":"&amp;$F318),INDIRECT($F$1&amp;dbP!$D$2&amp;":"&amp;dbP!$D$2),"&gt;="&amp;AH$6,INDIRECT($F$1&amp;dbP!$D$2&amp;":"&amp;dbP!$D$2),"&lt;="&amp;AH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I318" s="1">
        <f ca="1">SUMIFS(INDIRECT($F$1&amp;$F318&amp;":"&amp;$F318),INDIRECT($F$1&amp;dbP!$D$2&amp;":"&amp;dbP!$D$2),"&gt;="&amp;AI$6,INDIRECT($F$1&amp;dbP!$D$2&amp;":"&amp;dbP!$D$2),"&lt;="&amp;AI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J318" s="1">
        <f ca="1">SUMIFS(INDIRECT($F$1&amp;$F318&amp;":"&amp;$F318),INDIRECT($F$1&amp;dbP!$D$2&amp;":"&amp;dbP!$D$2),"&gt;="&amp;AJ$6,INDIRECT($F$1&amp;dbP!$D$2&amp;":"&amp;dbP!$D$2),"&lt;="&amp;AJ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K318" s="1">
        <f ca="1">SUMIFS(INDIRECT($F$1&amp;$F318&amp;":"&amp;$F318),INDIRECT($F$1&amp;dbP!$D$2&amp;":"&amp;dbP!$D$2),"&gt;="&amp;AK$6,INDIRECT($F$1&amp;dbP!$D$2&amp;":"&amp;dbP!$D$2),"&lt;="&amp;AK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L318" s="1">
        <f ca="1">SUMIFS(INDIRECT($F$1&amp;$F318&amp;":"&amp;$F318),INDIRECT($F$1&amp;dbP!$D$2&amp;":"&amp;dbP!$D$2),"&gt;="&amp;AL$6,INDIRECT($F$1&amp;dbP!$D$2&amp;":"&amp;dbP!$D$2),"&lt;="&amp;AL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M318" s="1">
        <f ca="1">SUMIFS(INDIRECT($F$1&amp;$F318&amp;":"&amp;$F318),INDIRECT($F$1&amp;dbP!$D$2&amp;":"&amp;dbP!$D$2),"&gt;="&amp;AM$6,INDIRECT($F$1&amp;dbP!$D$2&amp;":"&amp;dbP!$D$2),"&lt;="&amp;AM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N318" s="1">
        <f ca="1">SUMIFS(INDIRECT($F$1&amp;$F318&amp;":"&amp;$F318),INDIRECT($F$1&amp;dbP!$D$2&amp;":"&amp;dbP!$D$2),"&gt;="&amp;AN$6,INDIRECT($F$1&amp;dbP!$D$2&amp;":"&amp;dbP!$D$2),"&lt;="&amp;AN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O318" s="1">
        <f ca="1">SUMIFS(INDIRECT($F$1&amp;$F318&amp;":"&amp;$F318),INDIRECT($F$1&amp;dbP!$D$2&amp;":"&amp;dbP!$D$2),"&gt;="&amp;AO$6,INDIRECT($F$1&amp;dbP!$D$2&amp;":"&amp;dbP!$D$2),"&lt;="&amp;AO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P318" s="1">
        <f ca="1">SUMIFS(INDIRECT($F$1&amp;$F318&amp;":"&amp;$F318),INDIRECT($F$1&amp;dbP!$D$2&amp;":"&amp;dbP!$D$2),"&gt;="&amp;AP$6,INDIRECT($F$1&amp;dbP!$D$2&amp;":"&amp;dbP!$D$2),"&lt;="&amp;AP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Q318" s="1">
        <f ca="1">SUMIFS(INDIRECT($F$1&amp;$F318&amp;":"&amp;$F318),INDIRECT($F$1&amp;dbP!$D$2&amp;":"&amp;dbP!$D$2),"&gt;="&amp;AQ$6,INDIRECT($F$1&amp;dbP!$D$2&amp;":"&amp;dbP!$D$2),"&lt;="&amp;AQ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R318" s="1">
        <f ca="1">SUMIFS(INDIRECT($F$1&amp;$F318&amp;":"&amp;$F318),INDIRECT($F$1&amp;dbP!$D$2&amp;":"&amp;dbP!$D$2),"&gt;="&amp;AR$6,INDIRECT($F$1&amp;dbP!$D$2&amp;":"&amp;dbP!$D$2),"&lt;="&amp;AR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S318" s="1">
        <f ca="1">SUMIFS(INDIRECT($F$1&amp;$F318&amp;":"&amp;$F318),INDIRECT($F$1&amp;dbP!$D$2&amp;":"&amp;dbP!$D$2),"&gt;="&amp;AS$6,INDIRECT($F$1&amp;dbP!$D$2&amp;":"&amp;dbP!$D$2),"&lt;="&amp;AS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T318" s="1">
        <f ca="1">SUMIFS(INDIRECT($F$1&amp;$F318&amp;":"&amp;$F318),INDIRECT($F$1&amp;dbP!$D$2&amp;":"&amp;dbP!$D$2),"&gt;="&amp;AT$6,INDIRECT($F$1&amp;dbP!$D$2&amp;":"&amp;dbP!$D$2),"&lt;="&amp;AT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U318" s="1">
        <f ca="1">SUMIFS(INDIRECT($F$1&amp;$F318&amp;":"&amp;$F318),INDIRECT($F$1&amp;dbP!$D$2&amp;":"&amp;dbP!$D$2),"&gt;="&amp;AU$6,INDIRECT($F$1&amp;dbP!$D$2&amp;":"&amp;dbP!$D$2),"&lt;="&amp;AU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V318" s="1">
        <f ca="1">SUMIFS(INDIRECT($F$1&amp;$F318&amp;":"&amp;$F318),INDIRECT($F$1&amp;dbP!$D$2&amp;":"&amp;dbP!$D$2),"&gt;="&amp;AV$6,INDIRECT($F$1&amp;dbP!$D$2&amp;":"&amp;dbP!$D$2),"&lt;="&amp;AV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W318" s="1">
        <f ca="1">SUMIFS(INDIRECT($F$1&amp;$F318&amp;":"&amp;$F318),INDIRECT($F$1&amp;dbP!$D$2&amp;":"&amp;dbP!$D$2),"&gt;="&amp;AW$6,INDIRECT($F$1&amp;dbP!$D$2&amp;":"&amp;dbP!$D$2),"&lt;="&amp;AW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X318" s="1">
        <f ca="1">SUMIFS(INDIRECT($F$1&amp;$F318&amp;":"&amp;$F318),INDIRECT($F$1&amp;dbP!$D$2&amp;":"&amp;dbP!$D$2),"&gt;="&amp;AX$6,INDIRECT($F$1&amp;dbP!$D$2&amp;":"&amp;dbP!$D$2),"&lt;="&amp;AX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Y318" s="1">
        <f ca="1">SUMIFS(INDIRECT($F$1&amp;$F318&amp;":"&amp;$F318),INDIRECT($F$1&amp;dbP!$D$2&amp;":"&amp;dbP!$D$2),"&gt;="&amp;AY$6,INDIRECT($F$1&amp;dbP!$D$2&amp;":"&amp;dbP!$D$2),"&lt;="&amp;AY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Z318" s="1">
        <f ca="1">SUMIFS(INDIRECT($F$1&amp;$F318&amp;":"&amp;$F318),INDIRECT($F$1&amp;dbP!$D$2&amp;":"&amp;dbP!$D$2),"&gt;="&amp;AZ$6,INDIRECT($F$1&amp;dbP!$D$2&amp;":"&amp;dbP!$D$2),"&lt;="&amp;AZ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BA318" s="1">
        <f ca="1">SUMIFS(INDIRECT($F$1&amp;$F318&amp;":"&amp;$F318),INDIRECT($F$1&amp;dbP!$D$2&amp;":"&amp;dbP!$D$2),"&gt;="&amp;BA$6,INDIRECT($F$1&amp;dbP!$D$2&amp;":"&amp;dbP!$D$2),"&lt;="&amp;BA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BB318" s="1">
        <f ca="1">SUMIFS(INDIRECT($F$1&amp;$F318&amp;":"&amp;$F318),INDIRECT($F$1&amp;dbP!$D$2&amp;":"&amp;dbP!$D$2),"&gt;="&amp;BB$6,INDIRECT($F$1&amp;dbP!$D$2&amp;":"&amp;dbP!$D$2),"&lt;="&amp;BB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BC318" s="1">
        <f ca="1">SUMIFS(INDIRECT($F$1&amp;$F318&amp;":"&amp;$F318),INDIRECT($F$1&amp;dbP!$D$2&amp;":"&amp;dbP!$D$2),"&gt;="&amp;BC$6,INDIRECT($F$1&amp;dbP!$D$2&amp;":"&amp;dbP!$D$2),"&lt;="&amp;BC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BD318" s="1">
        <f ca="1">SUMIFS(INDIRECT($F$1&amp;$F318&amp;":"&amp;$F318),INDIRECT($F$1&amp;dbP!$D$2&amp;":"&amp;dbP!$D$2),"&gt;="&amp;BD$6,INDIRECT($F$1&amp;dbP!$D$2&amp;":"&amp;dbP!$D$2),"&lt;="&amp;BD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BE318" s="1">
        <f ca="1">SUMIFS(INDIRECT($F$1&amp;$F318&amp;":"&amp;$F318),INDIRECT($F$1&amp;dbP!$D$2&amp;":"&amp;dbP!$D$2),"&gt;="&amp;BE$6,INDIRECT($F$1&amp;dbP!$D$2&amp;":"&amp;dbP!$D$2),"&lt;="&amp;BE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</row>
    <row r="319" spans="2:57" x14ac:dyDescent="0.3">
      <c r="B319" s="1">
        <f>MAX(B$268:B318)+1</f>
        <v>59</v>
      </c>
      <c r="D319" s="1">
        <f ca="1">INDIRECT($B$1&amp;Items!AB$2&amp;$B319)</f>
        <v>0</v>
      </c>
      <c r="F319" s="1" t="str">
        <f ca="1">INDIRECT($B$1&amp;Items!X$2&amp;$B319)</f>
        <v>AA</v>
      </c>
      <c r="H319" s="13" t="str">
        <f ca="1">INDIRECT($B$1&amp;Items!U$2&amp;$B319)</f>
        <v>Себестоимость продаж</v>
      </c>
      <c r="I319" s="13" t="str">
        <f ca="1">IF(INDIRECT($B$1&amp;Items!V$2&amp;$B319)="",H319,INDIRECT($B$1&amp;Items!V$2&amp;$B319))</f>
        <v>Затраты этапа-4 бизнес-процесса</v>
      </c>
      <c r="J319" s="1" t="str">
        <f ca="1">IF(INDIRECT($B$1&amp;Items!W$2&amp;$B319)="",IF(H319&lt;&gt;I319,"  "&amp;I319,I319),"    "&amp;INDIRECT($B$1&amp;Items!W$2&amp;$B319))</f>
        <v xml:space="preserve">  Затраты этапа-4 бизнес-процесса</v>
      </c>
      <c r="S319" s="1">
        <f ca="1">SUM($U319:INDIRECT(ADDRESS(ROW(),SUMIFS($1:$1,$5:$5,MAX($5:$5)))))</f>
        <v>1346267.2333718999</v>
      </c>
      <c r="V319" s="1">
        <f ca="1">SUMIFS(INDIRECT($F$1&amp;$F319&amp;":"&amp;$F319),INDIRECT($F$1&amp;dbP!$D$2&amp;":"&amp;dbP!$D$2),"&gt;="&amp;V$6,INDIRECT($F$1&amp;dbP!$D$2&amp;":"&amp;dbP!$D$2),"&lt;="&amp;V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W319" s="1">
        <f ca="1">SUMIFS(INDIRECT($F$1&amp;$F319&amp;":"&amp;$F319),INDIRECT($F$1&amp;dbP!$D$2&amp;":"&amp;dbP!$D$2),"&gt;="&amp;W$6,INDIRECT($F$1&amp;dbP!$D$2&amp;":"&amp;dbP!$D$2),"&lt;="&amp;W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X319" s="1">
        <f ca="1">SUMIFS(INDIRECT($F$1&amp;$F319&amp;":"&amp;$F319),INDIRECT($F$1&amp;dbP!$D$2&amp;":"&amp;dbP!$D$2),"&gt;="&amp;X$6,INDIRECT($F$1&amp;dbP!$D$2&amp;":"&amp;dbP!$D$2),"&lt;="&amp;X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Y319" s="1">
        <f ca="1">SUMIFS(INDIRECT($F$1&amp;$F319&amp;":"&amp;$F319),INDIRECT($F$1&amp;dbP!$D$2&amp;":"&amp;dbP!$D$2),"&gt;="&amp;Y$6,INDIRECT($F$1&amp;dbP!$D$2&amp;":"&amp;dbP!$D$2),"&lt;="&amp;Y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Z319" s="1">
        <f ca="1">SUMIFS(INDIRECT($F$1&amp;$F319&amp;":"&amp;$F319),INDIRECT($F$1&amp;dbP!$D$2&amp;":"&amp;dbP!$D$2),"&gt;="&amp;Z$6,INDIRECT($F$1&amp;dbP!$D$2&amp;":"&amp;dbP!$D$2),"&lt;="&amp;Z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510844.56598920014</v>
      </c>
      <c r="AA319" s="1">
        <f ca="1">SUMIFS(INDIRECT($F$1&amp;$F319&amp;":"&amp;$F319),INDIRECT($F$1&amp;dbP!$D$2&amp;":"&amp;dbP!$D$2),"&gt;="&amp;AA$6,INDIRECT($F$1&amp;dbP!$D$2&amp;":"&amp;dbP!$D$2),"&lt;="&amp;AA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835422.6673826999</v>
      </c>
      <c r="AB319" s="1">
        <f ca="1">SUMIFS(INDIRECT($F$1&amp;$F319&amp;":"&amp;$F319),INDIRECT($F$1&amp;dbP!$D$2&amp;":"&amp;dbP!$D$2),"&gt;="&amp;AB$6,INDIRECT($F$1&amp;dbP!$D$2&amp;":"&amp;dbP!$D$2),"&lt;="&amp;AB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C319" s="1">
        <f ca="1">SUMIFS(INDIRECT($F$1&amp;$F319&amp;":"&amp;$F319),INDIRECT($F$1&amp;dbP!$D$2&amp;":"&amp;dbP!$D$2),"&gt;="&amp;AC$6,INDIRECT($F$1&amp;dbP!$D$2&amp;":"&amp;dbP!$D$2),"&lt;="&amp;AC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D319" s="1">
        <f ca="1">SUMIFS(INDIRECT($F$1&amp;$F319&amp;":"&amp;$F319),INDIRECT($F$1&amp;dbP!$D$2&amp;":"&amp;dbP!$D$2),"&gt;="&amp;AD$6,INDIRECT($F$1&amp;dbP!$D$2&amp;":"&amp;dbP!$D$2),"&lt;="&amp;AD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E319" s="1">
        <f ca="1">SUMIFS(INDIRECT($F$1&amp;$F319&amp;":"&amp;$F319),INDIRECT($F$1&amp;dbP!$D$2&amp;":"&amp;dbP!$D$2),"&gt;="&amp;AE$6,INDIRECT($F$1&amp;dbP!$D$2&amp;":"&amp;dbP!$D$2),"&lt;="&amp;AE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F319" s="1">
        <f ca="1">SUMIFS(INDIRECT($F$1&amp;$F319&amp;":"&amp;$F319),INDIRECT($F$1&amp;dbP!$D$2&amp;":"&amp;dbP!$D$2),"&gt;="&amp;AF$6,INDIRECT($F$1&amp;dbP!$D$2&amp;":"&amp;dbP!$D$2),"&lt;="&amp;AF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G319" s="1">
        <f ca="1">SUMIFS(INDIRECT($F$1&amp;$F319&amp;":"&amp;$F319),INDIRECT($F$1&amp;dbP!$D$2&amp;":"&amp;dbP!$D$2),"&gt;="&amp;AG$6,INDIRECT($F$1&amp;dbP!$D$2&amp;":"&amp;dbP!$D$2),"&lt;="&amp;AG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H319" s="1">
        <f ca="1">SUMIFS(INDIRECT($F$1&amp;$F319&amp;":"&amp;$F319),INDIRECT($F$1&amp;dbP!$D$2&amp;":"&amp;dbP!$D$2),"&gt;="&amp;AH$6,INDIRECT($F$1&amp;dbP!$D$2&amp;":"&amp;dbP!$D$2),"&lt;="&amp;AH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I319" s="1">
        <f ca="1">SUMIFS(INDIRECT($F$1&amp;$F319&amp;":"&amp;$F319),INDIRECT($F$1&amp;dbP!$D$2&amp;":"&amp;dbP!$D$2),"&gt;="&amp;AI$6,INDIRECT($F$1&amp;dbP!$D$2&amp;":"&amp;dbP!$D$2),"&lt;="&amp;AI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J319" s="1">
        <f ca="1">SUMIFS(INDIRECT($F$1&amp;$F319&amp;":"&amp;$F319),INDIRECT($F$1&amp;dbP!$D$2&amp;":"&amp;dbP!$D$2),"&gt;="&amp;AJ$6,INDIRECT($F$1&amp;dbP!$D$2&amp;":"&amp;dbP!$D$2),"&lt;="&amp;AJ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K319" s="1">
        <f ca="1">SUMIFS(INDIRECT($F$1&amp;$F319&amp;":"&amp;$F319),INDIRECT($F$1&amp;dbP!$D$2&amp;":"&amp;dbP!$D$2),"&gt;="&amp;AK$6,INDIRECT($F$1&amp;dbP!$D$2&amp;":"&amp;dbP!$D$2),"&lt;="&amp;AK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L319" s="1">
        <f ca="1">SUMIFS(INDIRECT($F$1&amp;$F319&amp;":"&amp;$F319),INDIRECT($F$1&amp;dbP!$D$2&amp;":"&amp;dbP!$D$2),"&gt;="&amp;AL$6,INDIRECT($F$1&amp;dbP!$D$2&amp;":"&amp;dbP!$D$2),"&lt;="&amp;AL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M319" s="1">
        <f ca="1">SUMIFS(INDIRECT($F$1&amp;$F319&amp;":"&amp;$F319),INDIRECT($F$1&amp;dbP!$D$2&amp;":"&amp;dbP!$D$2),"&gt;="&amp;AM$6,INDIRECT($F$1&amp;dbP!$D$2&amp;":"&amp;dbP!$D$2),"&lt;="&amp;AM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N319" s="1">
        <f ca="1">SUMIFS(INDIRECT($F$1&amp;$F319&amp;":"&amp;$F319),INDIRECT($F$1&amp;dbP!$D$2&amp;":"&amp;dbP!$D$2),"&gt;="&amp;AN$6,INDIRECT($F$1&amp;dbP!$D$2&amp;":"&amp;dbP!$D$2),"&lt;="&amp;AN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O319" s="1">
        <f ca="1">SUMIFS(INDIRECT($F$1&amp;$F319&amp;":"&amp;$F319),INDIRECT($F$1&amp;dbP!$D$2&amp;":"&amp;dbP!$D$2),"&gt;="&amp;AO$6,INDIRECT($F$1&amp;dbP!$D$2&amp;":"&amp;dbP!$D$2),"&lt;="&amp;AO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P319" s="1">
        <f ca="1">SUMIFS(INDIRECT($F$1&amp;$F319&amp;":"&amp;$F319),INDIRECT($F$1&amp;dbP!$D$2&amp;":"&amp;dbP!$D$2),"&gt;="&amp;AP$6,INDIRECT($F$1&amp;dbP!$D$2&amp;":"&amp;dbP!$D$2),"&lt;="&amp;AP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Q319" s="1">
        <f ca="1">SUMIFS(INDIRECT($F$1&amp;$F319&amp;":"&amp;$F319),INDIRECT($F$1&amp;dbP!$D$2&amp;":"&amp;dbP!$D$2),"&gt;="&amp;AQ$6,INDIRECT($F$1&amp;dbP!$D$2&amp;":"&amp;dbP!$D$2),"&lt;="&amp;AQ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R319" s="1">
        <f ca="1">SUMIFS(INDIRECT($F$1&amp;$F319&amp;":"&amp;$F319),INDIRECT($F$1&amp;dbP!$D$2&amp;":"&amp;dbP!$D$2),"&gt;="&amp;AR$6,INDIRECT($F$1&amp;dbP!$D$2&amp;":"&amp;dbP!$D$2),"&lt;="&amp;AR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S319" s="1">
        <f ca="1">SUMIFS(INDIRECT($F$1&amp;$F319&amp;":"&amp;$F319),INDIRECT($F$1&amp;dbP!$D$2&amp;":"&amp;dbP!$D$2),"&gt;="&amp;AS$6,INDIRECT($F$1&amp;dbP!$D$2&amp;":"&amp;dbP!$D$2),"&lt;="&amp;AS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T319" s="1">
        <f ca="1">SUMIFS(INDIRECT($F$1&amp;$F319&amp;":"&amp;$F319),INDIRECT($F$1&amp;dbP!$D$2&amp;":"&amp;dbP!$D$2),"&gt;="&amp;AT$6,INDIRECT($F$1&amp;dbP!$D$2&amp;":"&amp;dbP!$D$2),"&lt;="&amp;AT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U319" s="1">
        <f ca="1">SUMIFS(INDIRECT($F$1&amp;$F319&amp;":"&amp;$F319),INDIRECT($F$1&amp;dbP!$D$2&amp;":"&amp;dbP!$D$2),"&gt;="&amp;AU$6,INDIRECT($F$1&amp;dbP!$D$2&amp;":"&amp;dbP!$D$2),"&lt;="&amp;AU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V319" s="1">
        <f ca="1">SUMIFS(INDIRECT($F$1&amp;$F319&amp;":"&amp;$F319),INDIRECT($F$1&amp;dbP!$D$2&amp;":"&amp;dbP!$D$2),"&gt;="&amp;AV$6,INDIRECT($F$1&amp;dbP!$D$2&amp;":"&amp;dbP!$D$2),"&lt;="&amp;AV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W319" s="1">
        <f ca="1">SUMIFS(INDIRECT($F$1&amp;$F319&amp;":"&amp;$F319),INDIRECT($F$1&amp;dbP!$D$2&amp;":"&amp;dbP!$D$2),"&gt;="&amp;AW$6,INDIRECT($F$1&amp;dbP!$D$2&amp;":"&amp;dbP!$D$2),"&lt;="&amp;AW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X319" s="1">
        <f ca="1">SUMIFS(INDIRECT($F$1&amp;$F319&amp;":"&amp;$F319),INDIRECT($F$1&amp;dbP!$D$2&amp;":"&amp;dbP!$D$2),"&gt;="&amp;AX$6,INDIRECT($F$1&amp;dbP!$D$2&amp;":"&amp;dbP!$D$2),"&lt;="&amp;AX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Y319" s="1">
        <f ca="1">SUMIFS(INDIRECT($F$1&amp;$F319&amp;":"&amp;$F319),INDIRECT($F$1&amp;dbP!$D$2&amp;":"&amp;dbP!$D$2),"&gt;="&amp;AY$6,INDIRECT($F$1&amp;dbP!$D$2&amp;":"&amp;dbP!$D$2),"&lt;="&amp;AY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Z319" s="1">
        <f ca="1">SUMIFS(INDIRECT($F$1&amp;$F319&amp;":"&amp;$F319),INDIRECT($F$1&amp;dbP!$D$2&amp;":"&amp;dbP!$D$2),"&gt;="&amp;AZ$6,INDIRECT($F$1&amp;dbP!$D$2&amp;":"&amp;dbP!$D$2),"&lt;="&amp;AZ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BA319" s="1">
        <f ca="1">SUMIFS(INDIRECT($F$1&amp;$F319&amp;":"&amp;$F319),INDIRECT($F$1&amp;dbP!$D$2&amp;":"&amp;dbP!$D$2),"&gt;="&amp;BA$6,INDIRECT($F$1&amp;dbP!$D$2&amp;":"&amp;dbP!$D$2),"&lt;="&amp;BA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BB319" s="1">
        <f ca="1">SUMIFS(INDIRECT($F$1&amp;$F319&amp;":"&amp;$F319),INDIRECT($F$1&amp;dbP!$D$2&amp;":"&amp;dbP!$D$2),"&gt;="&amp;BB$6,INDIRECT($F$1&amp;dbP!$D$2&amp;":"&amp;dbP!$D$2),"&lt;="&amp;BB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BC319" s="1">
        <f ca="1">SUMIFS(INDIRECT($F$1&amp;$F319&amp;":"&amp;$F319),INDIRECT($F$1&amp;dbP!$D$2&amp;":"&amp;dbP!$D$2),"&gt;="&amp;BC$6,INDIRECT($F$1&amp;dbP!$D$2&amp;":"&amp;dbP!$D$2),"&lt;="&amp;BC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BD319" s="1">
        <f ca="1">SUMIFS(INDIRECT($F$1&amp;$F319&amp;":"&amp;$F319),INDIRECT($F$1&amp;dbP!$D$2&amp;":"&amp;dbP!$D$2),"&gt;="&amp;BD$6,INDIRECT($F$1&amp;dbP!$D$2&amp;":"&amp;dbP!$D$2),"&lt;="&amp;BD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BE319" s="1">
        <f ca="1">SUMIFS(INDIRECT($F$1&amp;$F319&amp;":"&amp;$F319),INDIRECT($F$1&amp;dbP!$D$2&amp;":"&amp;dbP!$D$2),"&gt;="&amp;BE$6,INDIRECT($F$1&amp;dbP!$D$2&amp;":"&amp;dbP!$D$2),"&lt;="&amp;BE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</row>
    <row r="320" spans="2:57" x14ac:dyDescent="0.3">
      <c r="B320" s="1">
        <f>MAX(B$268:B319)+1</f>
        <v>60</v>
      </c>
      <c r="D320" s="1" t="str">
        <f ca="1">INDIRECT($B$1&amp;Items!AB$2&amp;$B320)</f>
        <v>PL(-)</v>
      </c>
      <c r="F320" s="1" t="str">
        <f ca="1">INDIRECT($B$1&amp;Items!X$2&amp;$B320)</f>
        <v>AA</v>
      </c>
      <c r="H320" s="13" t="str">
        <f ca="1">INDIRECT($B$1&amp;Items!U$2&amp;$B320)</f>
        <v>Себестоимость продаж</v>
      </c>
      <c r="I320" s="13" t="str">
        <f ca="1">IF(INDIRECT($B$1&amp;Items!V$2&amp;$B320)="",H320,INDIRECT($B$1&amp;Items!V$2&amp;$B320))</f>
        <v>Затраты этапа-4 бизнес-процесса</v>
      </c>
      <c r="J320" s="1" t="str">
        <f ca="1">IF(INDIRECT($B$1&amp;Items!W$2&amp;$B320)="",IF(H320&lt;&gt;I320,"  "&amp;I320,I320),"    "&amp;INDIRECT($B$1&amp;Items!W$2&amp;$B320))</f>
        <v xml:space="preserve">    Производственные затраты-28</v>
      </c>
      <c r="S320" s="1">
        <f ca="1">SUM($U320:INDIRECT(ADDRESS(ROW(),SUMIFS($1:$1,$5:$5,MAX($5:$5)))))</f>
        <v>0</v>
      </c>
      <c r="V320" s="1">
        <f ca="1">SUMIFS(INDIRECT($F$1&amp;$F320&amp;":"&amp;$F320),INDIRECT($F$1&amp;dbP!$D$2&amp;":"&amp;dbP!$D$2),"&gt;="&amp;V$6,INDIRECT($F$1&amp;dbP!$D$2&amp;":"&amp;dbP!$D$2),"&lt;="&amp;V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W320" s="1">
        <f ca="1">SUMIFS(INDIRECT($F$1&amp;$F320&amp;":"&amp;$F320),INDIRECT($F$1&amp;dbP!$D$2&amp;":"&amp;dbP!$D$2),"&gt;="&amp;W$6,INDIRECT($F$1&amp;dbP!$D$2&amp;":"&amp;dbP!$D$2),"&lt;="&amp;W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X320" s="1">
        <f ca="1">SUMIFS(INDIRECT($F$1&amp;$F320&amp;":"&amp;$F320),INDIRECT($F$1&amp;dbP!$D$2&amp;":"&amp;dbP!$D$2),"&gt;="&amp;X$6,INDIRECT($F$1&amp;dbP!$D$2&amp;":"&amp;dbP!$D$2),"&lt;="&amp;X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Y320" s="1">
        <f ca="1">SUMIFS(INDIRECT($F$1&amp;$F320&amp;":"&amp;$F320),INDIRECT($F$1&amp;dbP!$D$2&amp;":"&amp;dbP!$D$2),"&gt;="&amp;Y$6,INDIRECT($F$1&amp;dbP!$D$2&amp;":"&amp;dbP!$D$2),"&lt;="&amp;Y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Z320" s="1">
        <f ca="1">SUMIFS(INDIRECT($F$1&amp;$F320&amp;":"&amp;$F320),INDIRECT($F$1&amp;dbP!$D$2&amp;":"&amp;dbP!$D$2),"&gt;="&amp;Z$6,INDIRECT($F$1&amp;dbP!$D$2&amp;":"&amp;dbP!$D$2),"&lt;="&amp;Z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A320" s="1">
        <f ca="1">SUMIFS(INDIRECT($F$1&amp;$F320&amp;":"&amp;$F320),INDIRECT($F$1&amp;dbP!$D$2&amp;":"&amp;dbP!$D$2),"&gt;="&amp;AA$6,INDIRECT($F$1&amp;dbP!$D$2&amp;":"&amp;dbP!$D$2),"&lt;="&amp;AA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B320" s="1">
        <f ca="1">SUMIFS(INDIRECT($F$1&amp;$F320&amp;":"&amp;$F320),INDIRECT($F$1&amp;dbP!$D$2&amp;":"&amp;dbP!$D$2),"&gt;="&amp;AB$6,INDIRECT($F$1&amp;dbP!$D$2&amp;":"&amp;dbP!$D$2),"&lt;="&amp;AB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C320" s="1">
        <f ca="1">SUMIFS(INDIRECT($F$1&amp;$F320&amp;":"&amp;$F320),INDIRECT($F$1&amp;dbP!$D$2&amp;":"&amp;dbP!$D$2),"&gt;="&amp;AC$6,INDIRECT($F$1&amp;dbP!$D$2&amp;":"&amp;dbP!$D$2),"&lt;="&amp;AC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D320" s="1">
        <f ca="1">SUMIFS(INDIRECT($F$1&amp;$F320&amp;":"&amp;$F320),INDIRECT($F$1&amp;dbP!$D$2&amp;":"&amp;dbP!$D$2),"&gt;="&amp;AD$6,INDIRECT($F$1&amp;dbP!$D$2&amp;":"&amp;dbP!$D$2),"&lt;="&amp;AD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E320" s="1">
        <f ca="1">SUMIFS(INDIRECT($F$1&amp;$F320&amp;":"&amp;$F320),INDIRECT($F$1&amp;dbP!$D$2&amp;":"&amp;dbP!$D$2),"&gt;="&amp;AE$6,INDIRECT($F$1&amp;dbP!$D$2&amp;":"&amp;dbP!$D$2),"&lt;="&amp;AE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F320" s="1">
        <f ca="1">SUMIFS(INDIRECT($F$1&amp;$F320&amp;":"&amp;$F320),INDIRECT($F$1&amp;dbP!$D$2&amp;":"&amp;dbP!$D$2),"&gt;="&amp;AF$6,INDIRECT($F$1&amp;dbP!$D$2&amp;":"&amp;dbP!$D$2),"&lt;="&amp;AF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G320" s="1">
        <f ca="1">SUMIFS(INDIRECT($F$1&amp;$F320&amp;":"&amp;$F320),INDIRECT($F$1&amp;dbP!$D$2&amp;":"&amp;dbP!$D$2),"&gt;="&amp;AG$6,INDIRECT($F$1&amp;dbP!$D$2&amp;":"&amp;dbP!$D$2),"&lt;="&amp;AG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H320" s="1">
        <f ca="1">SUMIFS(INDIRECT($F$1&amp;$F320&amp;":"&amp;$F320),INDIRECT($F$1&amp;dbP!$D$2&amp;":"&amp;dbP!$D$2),"&gt;="&amp;AH$6,INDIRECT($F$1&amp;dbP!$D$2&amp;":"&amp;dbP!$D$2),"&lt;="&amp;AH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I320" s="1">
        <f ca="1">SUMIFS(INDIRECT($F$1&amp;$F320&amp;":"&amp;$F320),INDIRECT($F$1&amp;dbP!$D$2&amp;":"&amp;dbP!$D$2),"&gt;="&amp;AI$6,INDIRECT($F$1&amp;dbP!$D$2&amp;":"&amp;dbP!$D$2),"&lt;="&amp;AI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J320" s="1">
        <f ca="1">SUMIFS(INDIRECT($F$1&amp;$F320&amp;":"&amp;$F320),INDIRECT($F$1&amp;dbP!$D$2&amp;":"&amp;dbP!$D$2),"&gt;="&amp;AJ$6,INDIRECT($F$1&amp;dbP!$D$2&amp;":"&amp;dbP!$D$2),"&lt;="&amp;AJ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K320" s="1">
        <f ca="1">SUMIFS(INDIRECT($F$1&amp;$F320&amp;":"&amp;$F320),INDIRECT($F$1&amp;dbP!$D$2&amp;":"&amp;dbP!$D$2),"&gt;="&amp;AK$6,INDIRECT($F$1&amp;dbP!$D$2&amp;":"&amp;dbP!$D$2),"&lt;="&amp;AK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L320" s="1">
        <f ca="1">SUMIFS(INDIRECT($F$1&amp;$F320&amp;":"&amp;$F320),INDIRECT($F$1&amp;dbP!$D$2&amp;":"&amp;dbP!$D$2),"&gt;="&amp;AL$6,INDIRECT($F$1&amp;dbP!$D$2&amp;":"&amp;dbP!$D$2),"&lt;="&amp;AL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M320" s="1">
        <f ca="1">SUMIFS(INDIRECT($F$1&amp;$F320&amp;":"&amp;$F320),INDIRECT($F$1&amp;dbP!$D$2&amp;":"&amp;dbP!$D$2),"&gt;="&amp;AM$6,INDIRECT($F$1&amp;dbP!$D$2&amp;":"&amp;dbP!$D$2),"&lt;="&amp;AM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N320" s="1">
        <f ca="1">SUMIFS(INDIRECT($F$1&amp;$F320&amp;":"&amp;$F320),INDIRECT($F$1&amp;dbP!$D$2&amp;":"&amp;dbP!$D$2),"&gt;="&amp;AN$6,INDIRECT($F$1&amp;dbP!$D$2&amp;":"&amp;dbP!$D$2),"&lt;="&amp;AN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O320" s="1">
        <f ca="1">SUMIFS(INDIRECT($F$1&amp;$F320&amp;":"&amp;$F320),INDIRECT($F$1&amp;dbP!$D$2&amp;":"&amp;dbP!$D$2),"&gt;="&amp;AO$6,INDIRECT($F$1&amp;dbP!$D$2&amp;":"&amp;dbP!$D$2),"&lt;="&amp;AO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P320" s="1">
        <f ca="1">SUMIFS(INDIRECT($F$1&amp;$F320&amp;":"&amp;$F320),INDIRECT($F$1&amp;dbP!$D$2&amp;":"&amp;dbP!$D$2),"&gt;="&amp;AP$6,INDIRECT($F$1&amp;dbP!$D$2&amp;":"&amp;dbP!$D$2),"&lt;="&amp;AP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Q320" s="1">
        <f ca="1">SUMIFS(INDIRECT($F$1&amp;$F320&amp;":"&amp;$F320),INDIRECT($F$1&amp;dbP!$D$2&amp;":"&amp;dbP!$D$2),"&gt;="&amp;AQ$6,INDIRECT($F$1&amp;dbP!$D$2&amp;":"&amp;dbP!$D$2),"&lt;="&amp;AQ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R320" s="1">
        <f ca="1">SUMIFS(INDIRECT($F$1&amp;$F320&amp;":"&amp;$F320),INDIRECT($F$1&amp;dbP!$D$2&amp;":"&amp;dbP!$D$2),"&gt;="&amp;AR$6,INDIRECT($F$1&amp;dbP!$D$2&amp;":"&amp;dbP!$D$2),"&lt;="&amp;AR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S320" s="1">
        <f ca="1">SUMIFS(INDIRECT($F$1&amp;$F320&amp;":"&amp;$F320),INDIRECT($F$1&amp;dbP!$D$2&amp;":"&amp;dbP!$D$2),"&gt;="&amp;AS$6,INDIRECT($F$1&amp;dbP!$D$2&amp;":"&amp;dbP!$D$2),"&lt;="&amp;AS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T320" s="1">
        <f ca="1">SUMIFS(INDIRECT($F$1&amp;$F320&amp;":"&amp;$F320),INDIRECT($F$1&amp;dbP!$D$2&amp;":"&amp;dbP!$D$2),"&gt;="&amp;AT$6,INDIRECT($F$1&amp;dbP!$D$2&amp;":"&amp;dbP!$D$2),"&lt;="&amp;AT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U320" s="1">
        <f ca="1">SUMIFS(INDIRECT($F$1&amp;$F320&amp;":"&amp;$F320),INDIRECT($F$1&amp;dbP!$D$2&amp;":"&amp;dbP!$D$2),"&gt;="&amp;AU$6,INDIRECT($F$1&amp;dbP!$D$2&amp;":"&amp;dbP!$D$2),"&lt;="&amp;AU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V320" s="1">
        <f ca="1">SUMIFS(INDIRECT($F$1&amp;$F320&amp;":"&amp;$F320),INDIRECT($F$1&amp;dbP!$D$2&amp;":"&amp;dbP!$D$2),"&gt;="&amp;AV$6,INDIRECT($F$1&amp;dbP!$D$2&amp;":"&amp;dbP!$D$2),"&lt;="&amp;AV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W320" s="1">
        <f ca="1">SUMIFS(INDIRECT($F$1&amp;$F320&amp;":"&amp;$F320),INDIRECT($F$1&amp;dbP!$D$2&amp;":"&amp;dbP!$D$2),"&gt;="&amp;AW$6,INDIRECT($F$1&amp;dbP!$D$2&amp;":"&amp;dbP!$D$2),"&lt;="&amp;AW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X320" s="1">
        <f ca="1">SUMIFS(INDIRECT($F$1&amp;$F320&amp;":"&amp;$F320),INDIRECT($F$1&amp;dbP!$D$2&amp;":"&amp;dbP!$D$2),"&gt;="&amp;AX$6,INDIRECT($F$1&amp;dbP!$D$2&amp;":"&amp;dbP!$D$2),"&lt;="&amp;AX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Y320" s="1">
        <f ca="1">SUMIFS(INDIRECT($F$1&amp;$F320&amp;":"&amp;$F320),INDIRECT($F$1&amp;dbP!$D$2&amp;":"&amp;dbP!$D$2),"&gt;="&amp;AY$6,INDIRECT($F$1&amp;dbP!$D$2&amp;":"&amp;dbP!$D$2),"&lt;="&amp;AY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Z320" s="1">
        <f ca="1">SUMIFS(INDIRECT($F$1&amp;$F320&amp;":"&amp;$F320),INDIRECT($F$1&amp;dbP!$D$2&amp;":"&amp;dbP!$D$2),"&gt;="&amp;AZ$6,INDIRECT($F$1&amp;dbP!$D$2&amp;":"&amp;dbP!$D$2),"&lt;="&amp;AZ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BA320" s="1">
        <f ca="1">SUMIFS(INDIRECT($F$1&amp;$F320&amp;":"&amp;$F320),INDIRECT($F$1&amp;dbP!$D$2&amp;":"&amp;dbP!$D$2),"&gt;="&amp;BA$6,INDIRECT($F$1&amp;dbP!$D$2&amp;":"&amp;dbP!$D$2),"&lt;="&amp;BA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BB320" s="1">
        <f ca="1">SUMIFS(INDIRECT($F$1&amp;$F320&amp;":"&amp;$F320),INDIRECT($F$1&amp;dbP!$D$2&amp;":"&amp;dbP!$D$2),"&gt;="&amp;BB$6,INDIRECT($F$1&amp;dbP!$D$2&amp;":"&amp;dbP!$D$2),"&lt;="&amp;BB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BC320" s="1">
        <f ca="1">SUMIFS(INDIRECT($F$1&amp;$F320&amp;":"&amp;$F320),INDIRECT($F$1&amp;dbP!$D$2&amp;":"&amp;dbP!$D$2),"&gt;="&amp;BC$6,INDIRECT($F$1&amp;dbP!$D$2&amp;":"&amp;dbP!$D$2),"&lt;="&amp;BC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BD320" s="1">
        <f ca="1">SUMIFS(INDIRECT($F$1&amp;$F320&amp;":"&amp;$F320),INDIRECT($F$1&amp;dbP!$D$2&amp;":"&amp;dbP!$D$2),"&gt;="&amp;BD$6,INDIRECT($F$1&amp;dbP!$D$2&amp;":"&amp;dbP!$D$2),"&lt;="&amp;BD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BE320" s="1">
        <f ca="1">SUMIFS(INDIRECT($F$1&amp;$F320&amp;":"&amp;$F320),INDIRECT($F$1&amp;dbP!$D$2&amp;":"&amp;dbP!$D$2),"&gt;="&amp;BE$6,INDIRECT($F$1&amp;dbP!$D$2&amp;":"&amp;dbP!$D$2),"&lt;="&amp;BE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</row>
    <row r="321" spans="2:57" x14ac:dyDescent="0.3">
      <c r="B321" s="1">
        <f>MAX(B$268:B320)+1</f>
        <v>61</v>
      </c>
      <c r="D321" s="1" t="str">
        <f ca="1">INDIRECT($B$1&amp;Items!AB$2&amp;$B321)</f>
        <v>PL(-)</v>
      </c>
      <c r="F321" s="1" t="str">
        <f ca="1">INDIRECT($B$1&amp;Items!X$2&amp;$B321)</f>
        <v>AA</v>
      </c>
      <c r="H321" s="13" t="str">
        <f ca="1">INDIRECT($B$1&amp;Items!U$2&amp;$B321)</f>
        <v>Себестоимость продаж</v>
      </c>
      <c r="I321" s="13" t="str">
        <f ca="1">IF(INDIRECT($B$1&amp;Items!V$2&amp;$B321)="",H321,INDIRECT($B$1&amp;Items!V$2&amp;$B321))</f>
        <v>Затраты этапа-4 бизнес-процесса</v>
      </c>
      <c r="J321" s="1" t="str">
        <f ca="1">IF(INDIRECT($B$1&amp;Items!W$2&amp;$B321)="",IF(H321&lt;&gt;I321,"  "&amp;I321,I321),"    "&amp;INDIRECT($B$1&amp;Items!W$2&amp;$B321))</f>
        <v xml:space="preserve">    Производственные затраты-29</v>
      </c>
      <c r="S321" s="1">
        <f ca="1">SUM($U321:INDIRECT(ADDRESS(ROW(),SUMIFS($1:$1,$5:$5,MAX($5:$5)))))</f>
        <v>161106.70800000001</v>
      </c>
      <c r="V321" s="1">
        <f ca="1">SUMIFS(INDIRECT($F$1&amp;$F321&amp;":"&amp;$F321),INDIRECT($F$1&amp;dbP!$D$2&amp;":"&amp;dbP!$D$2),"&gt;="&amp;V$6,INDIRECT($F$1&amp;dbP!$D$2&amp;":"&amp;dbP!$D$2),"&lt;="&amp;V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W321" s="1">
        <f ca="1">SUMIFS(INDIRECT($F$1&amp;$F321&amp;":"&amp;$F321),INDIRECT($F$1&amp;dbP!$D$2&amp;":"&amp;dbP!$D$2),"&gt;="&amp;W$6,INDIRECT($F$1&amp;dbP!$D$2&amp;":"&amp;dbP!$D$2),"&lt;="&amp;W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X321" s="1">
        <f ca="1">SUMIFS(INDIRECT($F$1&amp;$F321&amp;":"&amp;$F321),INDIRECT($F$1&amp;dbP!$D$2&amp;":"&amp;dbP!$D$2),"&gt;="&amp;X$6,INDIRECT($F$1&amp;dbP!$D$2&amp;":"&amp;dbP!$D$2),"&lt;="&amp;X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Y321" s="1">
        <f ca="1">SUMIFS(INDIRECT($F$1&amp;$F321&amp;":"&amp;$F321),INDIRECT($F$1&amp;dbP!$D$2&amp;":"&amp;dbP!$D$2),"&gt;="&amp;Y$6,INDIRECT($F$1&amp;dbP!$D$2&amp;":"&amp;dbP!$D$2),"&lt;="&amp;Y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Z321" s="1">
        <f ca="1">SUMIFS(INDIRECT($F$1&amp;$F321&amp;":"&amp;$F321),INDIRECT($F$1&amp;dbP!$D$2&amp;":"&amp;dbP!$D$2),"&gt;="&amp;Z$6,INDIRECT($F$1&amp;dbP!$D$2&amp;":"&amp;dbP!$D$2),"&lt;="&amp;Z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161106.70800000001</v>
      </c>
      <c r="AA321" s="1">
        <f ca="1">SUMIFS(INDIRECT($F$1&amp;$F321&amp;":"&amp;$F321),INDIRECT($F$1&amp;dbP!$D$2&amp;":"&amp;dbP!$D$2),"&gt;="&amp;AA$6,INDIRECT($F$1&amp;dbP!$D$2&amp;":"&amp;dbP!$D$2),"&lt;="&amp;AA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B321" s="1">
        <f ca="1">SUMIFS(INDIRECT($F$1&amp;$F321&amp;":"&amp;$F321),INDIRECT($F$1&amp;dbP!$D$2&amp;":"&amp;dbP!$D$2),"&gt;="&amp;AB$6,INDIRECT($F$1&amp;dbP!$D$2&amp;":"&amp;dbP!$D$2),"&lt;="&amp;AB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C321" s="1">
        <f ca="1">SUMIFS(INDIRECT($F$1&amp;$F321&amp;":"&amp;$F321),INDIRECT($F$1&amp;dbP!$D$2&amp;":"&amp;dbP!$D$2),"&gt;="&amp;AC$6,INDIRECT($F$1&amp;dbP!$D$2&amp;":"&amp;dbP!$D$2),"&lt;="&amp;AC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D321" s="1">
        <f ca="1">SUMIFS(INDIRECT($F$1&amp;$F321&amp;":"&amp;$F321),INDIRECT($F$1&amp;dbP!$D$2&amp;":"&amp;dbP!$D$2),"&gt;="&amp;AD$6,INDIRECT($F$1&amp;dbP!$D$2&amp;":"&amp;dbP!$D$2),"&lt;="&amp;AD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E321" s="1">
        <f ca="1">SUMIFS(INDIRECT($F$1&amp;$F321&amp;":"&amp;$F321),INDIRECT($F$1&amp;dbP!$D$2&amp;":"&amp;dbP!$D$2),"&gt;="&amp;AE$6,INDIRECT($F$1&amp;dbP!$D$2&amp;":"&amp;dbP!$D$2),"&lt;="&amp;AE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F321" s="1">
        <f ca="1">SUMIFS(INDIRECT($F$1&amp;$F321&amp;":"&amp;$F321),INDIRECT($F$1&amp;dbP!$D$2&amp;":"&amp;dbP!$D$2),"&gt;="&amp;AF$6,INDIRECT($F$1&amp;dbP!$D$2&amp;":"&amp;dbP!$D$2),"&lt;="&amp;AF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G321" s="1">
        <f ca="1">SUMIFS(INDIRECT($F$1&amp;$F321&amp;":"&amp;$F321),INDIRECT($F$1&amp;dbP!$D$2&amp;":"&amp;dbP!$D$2),"&gt;="&amp;AG$6,INDIRECT($F$1&amp;dbP!$D$2&amp;":"&amp;dbP!$D$2),"&lt;="&amp;AG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H321" s="1">
        <f ca="1">SUMIFS(INDIRECT($F$1&amp;$F321&amp;":"&amp;$F321),INDIRECT($F$1&amp;dbP!$D$2&amp;":"&amp;dbP!$D$2),"&gt;="&amp;AH$6,INDIRECT($F$1&amp;dbP!$D$2&amp;":"&amp;dbP!$D$2),"&lt;="&amp;AH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I321" s="1">
        <f ca="1">SUMIFS(INDIRECT($F$1&amp;$F321&amp;":"&amp;$F321),INDIRECT($F$1&amp;dbP!$D$2&amp;":"&amp;dbP!$D$2),"&gt;="&amp;AI$6,INDIRECT($F$1&amp;dbP!$D$2&amp;":"&amp;dbP!$D$2),"&lt;="&amp;AI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J321" s="1">
        <f ca="1">SUMIFS(INDIRECT($F$1&amp;$F321&amp;":"&amp;$F321),INDIRECT($F$1&amp;dbP!$D$2&amp;":"&amp;dbP!$D$2),"&gt;="&amp;AJ$6,INDIRECT($F$1&amp;dbP!$D$2&amp;":"&amp;dbP!$D$2),"&lt;="&amp;AJ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K321" s="1">
        <f ca="1">SUMIFS(INDIRECT($F$1&amp;$F321&amp;":"&amp;$F321),INDIRECT($F$1&amp;dbP!$D$2&amp;":"&amp;dbP!$D$2),"&gt;="&amp;AK$6,INDIRECT($F$1&amp;dbP!$D$2&amp;":"&amp;dbP!$D$2),"&lt;="&amp;AK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L321" s="1">
        <f ca="1">SUMIFS(INDIRECT($F$1&amp;$F321&amp;":"&amp;$F321),INDIRECT($F$1&amp;dbP!$D$2&amp;":"&amp;dbP!$D$2),"&gt;="&amp;AL$6,INDIRECT($F$1&amp;dbP!$D$2&amp;":"&amp;dbP!$D$2),"&lt;="&amp;AL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M321" s="1">
        <f ca="1">SUMIFS(INDIRECT($F$1&amp;$F321&amp;":"&amp;$F321),INDIRECT($F$1&amp;dbP!$D$2&amp;":"&amp;dbP!$D$2),"&gt;="&amp;AM$6,INDIRECT($F$1&amp;dbP!$D$2&amp;":"&amp;dbP!$D$2),"&lt;="&amp;AM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N321" s="1">
        <f ca="1">SUMIFS(INDIRECT($F$1&amp;$F321&amp;":"&amp;$F321),INDIRECT($F$1&amp;dbP!$D$2&amp;":"&amp;dbP!$D$2),"&gt;="&amp;AN$6,INDIRECT($F$1&amp;dbP!$D$2&amp;":"&amp;dbP!$D$2),"&lt;="&amp;AN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O321" s="1">
        <f ca="1">SUMIFS(INDIRECT($F$1&amp;$F321&amp;":"&amp;$F321),INDIRECT($F$1&amp;dbP!$D$2&amp;":"&amp;dbP!$D$2),"&gt;="&amp;AO$6,INDIRECT($F$1&amp;dbP!$D$2&amp;":"&amp;dbP!$D$2),"&lt;="&amp;AO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P321" s="1">
        <f ca="1">SUMIFS(INDIRECT($F$1&amp;$F321&amp;":"&amp;$F321),INDIRECT($F$1&amp;dbP!$D$2&amp;":"&amp;dbP!$D$2),"&gt;="&amp;AP$6,INDIRECT($F$1&amp;dbP!$D$2&amp;":"&amp;dbP!$D$2),"&lt;="&amp;AP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Q321" s="1">
        <f ca="1">SUMIFS(INDIRECT($F$1&amp;$F321&amp;":"&amp;$F321),INDIRECT($F$1&amp;dbP!$D$2&amp;":"&amp;dbP!$D$2),"&gt;="&amp;AQ$6,INDIRECT($F$1&amp;dbP!$D$2&amp;":"&amp;dbP!$D$2),"&lt;="&amp;AQ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R321" s="1">
        <f ca="1">SUMIFS(INDIRECT($F$1&amp;$F321&amp;":"&amp;$F321),INDIRECT($F$1&amp;dbP!$D$2&amp;":"&amp;dbP!$D$2),"&gt;="&amp;AR$6,INDIRECT($F$1&amp;dbP!$D$2&amp;":"&amp;dbP!$D$2),"&lt;="&amp;AR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S321" s="1">
        <f ca="1">SUMIFS(INDIRECT($F$1&amp;$F321&amp;":"&amp;$F321),INDIRECT($F$1&amp;dbP!$D$2&amp;":"&amp;dbP!$D$2),"&gt;="&amp;AS$6,INDIRECT($F$1&amp;dbP!$D$2&amp;":"&amp;dbP!$D$2),"&lt;="&amp;AS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T321" s="1">
        <f ca="1">SUMIFS(INDIRECT($F$1&amp;$F321&amp;":"&amp;$F321),INDIRECT($F$1&amp;dbP!$D$2&amp;":"&amp;dbP!$D$2),"&gt;="&amp;AT$6,INDIRECT($F$1&amp;dbP!$D$2&amp;":"&amp;dbP!$D$2),"&lt;="&amp;AT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U321" s="1">
        <f ca="1">SUMIFS(INDIRECT($F$1&amp;$F321&amp;":"&amp;$F321),INDIRECT($F$1&amp;dbP!$D$2&amp;":"&amp;dbP!$D$2),"&gt;="&amp;AU$6,INDIRECT($F$1&amp;dbP!$D$2&amp;":"&amp;dbP!$D$2),"&lt;="&amp;AU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V321" s="1">
        <f ca="1">SUMIFS(INDIRECT($F$1&amp;$F321&amp;":"&amp;$F321),INDIRECT($F$1&amp;dbP!$D$2&amp;":"&amp;dbP!$D$2),"&gt;="&amp;AV$6,INDIRECT($F$1&amp;dbP!$D$2&amp;":"&amp;dbP!$D$2),"&lt;="&amp;AV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W321" s="1">
        <f ca="1">SUMIFS(INDIRECT($F$1&amp;$F321&amp;":"&amp;$F321),INDIRECT($F$1&amp;dbP!$D$2&amp;":"&amp;dbP!$D$2),"&gt;="&amp;AW$6,INDIRECT($F$1&amp;dbP!$D$2&amp;":"&amp;dbP!$D$2),"&lt;="&amp;AW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X321" s="1">
        <f ca="1">SUMIFS(INDIRECT($F$1&amp;$F321&amp;":"&amp;$F321),INDIRECT($F$1&amp;dbP!$D$2&amp;":"&amp;dbP!$D$2),"&gt;="&amp;AX$6,INDIRECT($F$1&amp;dbP!$D$2&amp;":"&amp;dbP!$D$2),"&lt;="&amp;AX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Y321" s="1">
        <f ca="1">SUMIFS(INDIRECT($F$1&amp;$F321&amp;":"&amp;$F321),INDIRECT($F$1&amp;dbP!$D$2&amp;":"&amp;dbP!$D$2),"&gt;="&amp;AY$6,INDIRECT($F$1&amp;dbP!$D$2&amp;":"&amp;dbP!$D$2),"&lt;="&amp;AY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Z321" s="1">
        <f ca="1">SUMIFS(INDIRECT($F$1&amp;$F321&amp;":"&amp;$F321),INDIRECT($F$1&amp;dbP!$D$2&amp;":"&amp;dbP!$D$2),"&gt;="&amp;AZ$6,INDIRECT($F$1&amp;dbP!$D$2&amp;":"&amp;dbP!$D$2),"&lt;="&amp;AZ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BA321" s="1">
        <f ca="1">SUMIFS(INDIRECT($F$1&amp;$F321&amp;":"&amp;$F321),INDIRECT($F$1&amp;dbP!$D$2&amp;":"&amp;dbP!$D$2),"&gt;="&amp;BA$6,INDIRECT($F$1&amp;dbP!$D$2&amp;":"&amp;dbP!$D$2),"&lt;="&amp;BA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BB321" s="1">
        <f ca="1">SUMIFS(INDIRECT($F$1&amp;$F321&amp;":"&amp;$F321),INDIRECT($F$1&amp;dbP!$D$2&amp;":"&amp;dbP!$D$2),"&gt;="&amp;BB$6,INDIRECT($F$1&amp;dbP!$D$2&amp;":"&amp;dbP!$D$2),"&lt;="&amp;BB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BC321" s="1">
        <f ca="1">SUMIFS(INDIRECT($F$1&amp;$F321&amp;":"&amp;$F321),INDIRECT($F$1&amp;dbP!$D$2&amp;":"&amp;dbP!$D$2),"&gt;="&amp;BC$6,INDIRECT($F$1&amp;dbP!$D$2&amp;":"&amp;dbP!$D$2),"&lt;="&amp;BC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BD321" s="1">
        <f ca="1">SUMIFS(INDIRECT($F$1&amp;$F321&amp;":"&amp;$F321),INDIRECT($F$1&amp;dbP!$D$2&amp;":"&amp;dbP!$D$2),"&gt;="&amp;BD$6,INDIRECT($F$1&amp;dbP!$D$2&amp;":"&amp;dbP!$D$2),"&lt;="&amp;BD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BE321" s="1">
        <f ca="1">SUMIFS(INDIRECT($F$1&amp;$F321&amp;":"&amp;$F321),INDIRECT($F$1&amp;dbP!$D$2&amp;":"&amp;dbP!$D$2),"&gt;="&amp;BE$6,INDIRECT($F$1&amp;dbP!$D$2&amp;":"&amp;dbP!$D$2),"&lt;="&amp;BE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</row>
    <row r="322" spans="2:57" x14ac:dyDescent="0.3">
      <c r="B322" s="1">
        <f>MAX(B$268:B321)+1</f>
        <v>62</v>
      </c>
      <c r="D322" s="1" t="str">
        <f ca="1">INDIRECT($B$1&amp;Items!AB$2&amp;$B322)</f>
        <v>PL(-)</v>
      </c>
      <c r="F322" s="1" t="str">
        <f ca="1">INDIRECT($B$1&amp;Items!X$2&amp;$B322)</f>
        <v>AA</v>
      </c>
      <c r="H322" s="13" t="str">
        <f ca="1">INDIRECT($B$1&amp;Items!U$2&amp;$B322)</f>
        <v>Себестоимость продаж</v>
      </c>
      <c r="I322" s="13" t="str">
        <f ca="1">IF(INDIRECT($B$1&amp;Items!V$2&amp;$B322)="",H322,INDIRECT($B$1&amp;Items!V$2&amp;$B322))</f>
        <v>Затраты этапа-4 бизнес-процесса</v>
      </c>
      <c r="J322" s="1" t="str">
        <f ca="1">IF(INDIRECT($B$1&amp;Items!W$2&amp;$B322)="",IF(H322&lt;&gt;I322,"  "&amp;I322,I322),"    "&amp;INDIRECT($B$1&amp;Items!W$2&amp;$B322))</f>
        <v xml:space="preserve">    Производственные затраты-30</v>
      </c>
      <c r="S322" s="1">
        <f ca="1">SUM($U322:INDIRECT(ADDRESS(ROW(),SUMIFS($1:$1,$5:$5,MAX($5:$5)))))</f>
        <v>469365.66738269996</v>
      </c>
      <c r="V322" s="1">
        <f ca="1">SUMIFS(INDIRECT($F$1&amp;$F322&amp;":"&amp;$F322),INDIRECT($F$1&amp;dbP!$D$2&amp;":"&amp;dbP!$D$2),"&gt;="&amp;V$6,INDIRECT($F$1&amp;dbP!$D$2&amp;":"&amp;dbP!$D$2),"&lt;="&amp;V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W322" s="1">
        <f ca="1">SUMIFS(INDIRECT($F$1&amp;$F322&amp;":"&amp;$F322),INDIRECT($F$1&amp;dbP!$D$2&amp;":"&amp;dbP!$D$2),"&gt;="&amp;W$6,INDIRECT($F$1&amp;dbP!$D$2&amp;":"&amp;dbP!$D$2),"&lt;="&amp;W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X322" s="1">
        <f ca="1">SUMIFS(INDIRECT($F$1&amp;$F322&amp;":"&amp;$F322),INDIRECT($F$1&amp;dbP!$D$2&amp;":"&amp;dbP!$D$2),"&gt;="&amp;X$6,INDIRECT($F$1&amp;dbP!$D$2&amp;":"&amp;dbP!$D$2),"&lt;="&amp;X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Y322" s="1">
        <f ca="1">SUMIFS(INDIRECT($F$1&amp;$F322&amp;":"&amp;$F322),INDIRECT($F$1&amp;dbP!$D$2&amp;":"&amp;dbP!$D$2),"&gt;="&amp;Y$6,INDIRECT($F$1&amp;dbP!$D$2&amp;":"&amp;dbP!$D$2),"&lt;="&amp;Y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Z322" s="1">
        <f ca="1">SUMIFS(INDIRECT($F$1&amp;$F322&amp;":"&amp;$F322),INDIRECT($F$1&amp;dbP!$D$2&amp;":"&amp;dbP!$D$2),"&gt;="&amp;Z$6,INDIRECT($F$1&amp;dbP!$D$2&amp;":"&amp;dbP!$D$2),"&lt;="&amp;Z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AA322" s="1">
        <f ca="1">SUMIFS(INDIRECT($F$1&amp;$F322&amp;":"&amp;$F322),INDIRECT($F$1&amp;dbP!$D$2&amp;":"&amp;dbP!$D$2),"&gt;="&amp;AA$6,INDIRECT($F$1&amp;dbP!$D$2&amp;":"&amp;dbP!$D$2),"&lt;="&amp;AA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469365.66738269996</v>
      </c>
      <c r="AB322" s="1">
        <f ca="1">SUMIFS(INDIRECT($F$1&amp;$F322&amp;":"&amp;$F322),INDIRECT($F$1&amp;dbP!$D$2&amp;":"&amp;dbP!$D$2),"&gt;="&amp;AB$6,INDIRECT($F$1&amp;dbP!$D$2&amp;":"&amp;dbP!$D$2),"&lt;="&amp;AB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AC322" s="1">
        <f ca="1">SUMIFS(INDIRECT($F$1&amp;$F322&amp;":"&amp;$F322),INDIRECT($F$1&amp;dbP!$D$2&amp;":"&amp;dbP!$D$2),"&gt;="&amp;AC$6,INDIRECT($F$1&amp;dbP!$D$2&amp;":"&amp;dbP!$D$2),"&lt;="&amp;AC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AD322" s="1">
        <f ca="1">SUMIFS(INDIRECT($F$1&amp;$F322&amp;":"&amp;$F322),INDIRECT($F$1&amp;dbP!$D$2&amp;":"&amp;dbP!$D$2),"&gt;="&amp;AD$6,INDIRECT($F$1&amp;dbP!$D$2&amp;":"&amp;dbP!$D$2),"&lt;="&amp;AD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AE322" s="1">
        <f ca="1">SUMIFS(INDIRECT($F$1&amp;$F322&amp;":"&amp;$F322),INDIRECT($F$1&amp;dbP!$D$2&amp;":"&amp;dbP!$D$2),"&gt;="&amp;AE$6,INDIRECT($F$1&amp;dbP!$D$2&amp;":"&amp;dbP!$D$2),"&lt;="&amp;AE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AF322" s="1">
        <f ca="1">SUMIFS(INDIRECT($F$1&amp;$F322&amp;":"&amp;$F322),INDIRECT($F$1&amp;dbP!$D$2&amp;":"&amp;dbP!$D$2),"&gt;="&amp;AF$6,INDIRECT($F$1&amp;dbP!$D$2&amp;":"&amp;dbP!$D$2),"&lt;="&amp;AF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AG322" s="1">
        <f ca="1">SUMIFS(INDIRECT($F$1&amp;$F322&amp;":"&amp;$F322),INDIRECT($F$1&amp;dbP!$D$2&amp;":"&amp;dbP!$D$2),"&gt;="&amp;AG$6,INDIRECT($F$1&amp;dbP!$D$2&amp;":"&amp;dbP!$D$2),"&lt;="&amp;AG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AH322" s="1">
        <f ca="1">SUMIFS(INDIRECT($F$1&amp;$F322&amp;":"&amp;$F322),INDIRECT($F$1&amp;dbP!$D$2&amp;":"&amp;dbP!$D$2),"&gt;="&amp;AH$6,INDIRECT($F$1&amp;dbP!$D$2&amp;":"&amp;dbP!$D$2),"&lt;="&amp;AH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AI322" s="1">
        <f ca="1">SUMIFS(INDIRECT($F$1&amp;$F322&amp;":"&amp;$F322),INDIRECT($F$1&amp;dbP!$D$2&amp;":"&amp;dbP!$D$2),"&gt;="&amp;AI$6,INDIRECT($F$1&amp;dbP!$D$2&amp;":"&amp;dbP!$D$2),"&lt;="&amp;AI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AJ322" s="1">
        <f ca="1">SUMIFS(INDIRECT($F$1&amp;$F322&amp;":"&amp;$F322),INDIRECT($F$1&amp;dbP!$D$2&amp;":"&amp;dbP!$D$2),"&gt;="&amp;AJ$6,INDIRECT($F$1&amp;dbP!$D$2&amp;":"&amp;dbP!$D$2),"&lt;="&amp;AJ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AK322" s="1">
        <f ca="1">SUMIFS(INDIRECT($F$1&amp;$F322&amp;":"&amp;$F322),INDIRECT($F$1&amp;dbP!$D$2&amp;":"&amp;dbP!$D$2),"&gt;="&amp;AK$6,INDIRECT($F$1&amp;dbP!$D$2&amp;":"&amp;dbP!$D$2),"&lt;="&amp;AK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AL322" s="1">
        <f ca="1">SUMIFS(INDIRECT($F$1&amp;$F322&amp;":"&amp;$F322),INDIRECT($F$1&amp;dbP!$D$2&amp;":"&amp;dbP!$D$2),"&gt;="&amp;AL$6,INDIRECT($F$1&amp;dbP!$D$2&amp;":"&amp;dbP!$D$2),"&lt;="&amp;AL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AM322" s="1">
        <f ca="1">SUMIFS(INDIRECT($F$1&amp;$F322&amp;":"&amp;$F322),INDIRECT($F$1&amp;dbP!$D$2&amp;":"&amp;dbP!$D$2),"&gt;="&amp;AM$6,INDIRECT($F$1&amp;dbP!$D$2&amp;":"&amp;dbP!$D$2),"&lt;="&amp;AM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AN322" s="1">
        <f ca="1">SUMIFS(INDIRECT($F$1&amp;$F322&amp;":"&amp;$F322),INDIRECT($F$1&amp;dbP!$D$2&amp;":"&amp;dbP!$D$2),"&gt;="&amp;AN$6,INDIRECT($F$1&amp;dbP!$D$2&amp;":"&amp;dbP!$D$2),"&lt;="&amp;AN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AO322" s="1">
        <f ca="1">SUMIFS(INDIRECT($F$1&amp;$F322&amp;":"&amp;$F322),INDIRECT($F$1&amp;dbP!$D$2&amp;":"&amp;dbP!$D$2),"&gt;="&amp;AO$6,INDIRECT($F$1&amp;dbP!$D$2&amp;":"&amp;dbP!$D$2),"&lt;="&amp;AO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AP322" s="1">
        <f ca="1">SUMIFS(INDIRECT($F$1&amp;$F322&amp;":"&amp;$F322),INDIRECT($F$1&amp;dbP!$D$2&amp;":"&amp;dbP!$D$2),"&gt;="&amp;AP$6,INDIRECT($F$1&amp;dbP!$D$2&amp;":"&amp;dbP!$D$2),"&lt;="&amp;AP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AQ322" s="1">
        <f ca="1">SUMIFS(INDIRECT($F$1&amp;$F322&amp;":"&amp;$F322),INDIRECT($F$1&amp;dbP!$D$2&amp;":"&amp;dbP!$D$2),"&gt;="&amp;AQ$6,INDIRECT($F$1&amp;dbP!$D$2&amp;":"&amp;dbP!$D$2),"&lt;="&amp;AQ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AR322" s="1">
        <f ca="1">SUMIFS(INDIRECT($F$1&amp;$F322&amp;":"&amp;$F322),INDIRECT($F$1&amp;dbP!$D$2&amp;":"&amp;dbP!$D$2),"&gt;="&amp;AR$6,INDIRECT($F$1&amp;dbP!$D$2&amp;":"&amp;dbP!$D$2),"&lt;="&amp;AR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AS322" s="1">
        <f ca="1">SUMIFS(INDIRECT($F$1&amp;$F322&amp;":"&amp;$F322),INDIRECT($F$1&amp;dbP!$D$2&amp;":"&amp;dbP!$D$2),"&gt;="&amp;AS$6,INDIRECT($F$1&amp;dbP!$D$2&amp;":"&amp;dbP!$D$2),"&lt;="&amp;AS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AT322" s="1">
        <f ca="1">SUMIFS(INDIRECT($F$1&amp;$F322&amp;":"&amp;$F322),INDIRECT($F$1&amp;dbP!$D$2&amp;":"&amp;dbP!$D$2),"&gt;="&amp;AT$6,INDIRECT($F$1&amp;dbP!$D$2&amp;":"&amp;dbP!$D$2),"&lt;="&amp;AT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AU322" s="1">
        <f ca="1">SUMIFS(INDIRECT($F$1&amp;$F322&amp;":"&amp;$F322),INDIRECT($F$1&amp;dbP!$D$2&amp;":"&amp;dbP!$D$2),"&gt;="&amp;AU$6,INDIRECT($F$1&amp;dbP!$D$2&amp;":"&amp;dbP!$D$2),"&lt;="&amp;AU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AV322" s="1">
        <f ca="1">SUMIFS(INDIRECT($F$1&amp;$F322&amp;":"&amp;$F322),INDIRECT($F$1&amp;dbP!$D$2&amp;":"&amp;dbP!$D$2),"&gt;="&amp;AV$6,INDIRECT($F$1&amp;dbP!$D$2&amp;":"&amp;dbP!$D$2),"&lt;="&amp;AV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AW322" s="1">
        <f ca="1">SUMIFS(INDIRECT($F$1&amp;$F322&amp;":"&amp;$F322),INDIRECT($F$1&amp;dbP!$D$2&amp;":"&amp;dbP!$D$2),"&gt;="&amp;AW$6,INDIRECT($F$1&amp;dbP!$D$2&amp;":"&amp;dbP!$D$2),"&lt;="&amp;AW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AX322" s="1">
        <f ca="1">SUMIFS(INDIRECT($F$1&amp;$F322&amp;":"&amp;$F322),INDIRECT($F$1&amp;dbP!$D$2&amp;":"&amp;dbP!$D$2),"&gt;="&amp;AX$6,INDIRECT($F$1&amp;dbP!$D$2&amp;":"&amp;dbP!$D$2),"&lt;="&amp;AX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AY322" s="1">
        <f ca="1">SUMIFS(INDIRECT($F$1&amp;$F322&amp;":"&amp;$F322),INDIRECT($F$1&amp;dbP!$D$2&amp;":"&amp;dbP!$D$2),"&gt;="&amp;AY$6,INDIRECT($F$1&amp;dbP!$D$2&amp;":"&amp;dbP!$D$2),"&lt;="&amp;AY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AZ322" s="1">
        <f ca="1">SUMIFS(INDIRECT($F$1&amp;$F322&amp;":"&amp;$F322),INDIRECT($F$1&amp;dbP!$D$2&amp;":"&amp;dbP!$D$2),"&gt;="&amp;AZ$6,INDIRECT($F$1&amp;dbP!$D$2&amp;":"&amp;dbP!$D$2),"&lt;="&amp;AZ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BA322" s="1">
        <f ca="1">SUMIFS(INDIRECT($F$1&amp;$F322&amp;":"&amp;$F322),INDIRECT($F$1&amp;dbP!$D$2&amp;":"&amp;dbP!$D$2),"&gt;="&amp;BA$6,INDIRECT($F$1&amp;dbP!$D$2&amp;":"&amp;dbP!$D$2),"&lt;="&amp;BA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BB322" s="1">
        <f ca="1">SUMIFS(INDIRECT($F$1&amp;$F322&amp;":"&amp;$F322),INDIRECT($F$1&amp;dbP!$D$2&amp;":"&amp;dbP!$D$2),"&gt;="&amp;BB$6,INDIRECT($F$1&amp;dbP!$D$2&amp;":"&amp;dbP!$D$2),"&lt;="&amp;BB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BC322" s="1">
        <f ca="1">SUMIFS(INDIRECT($F$1&amp;$F322&amp;":"&amp;$F322),INDIRECT($F$1&amp;dbP!$D$2&amp;":"&amp;dbP!$D$2),"&gt;="&amp;BC$6,INDIRECT($F$1&amp;dbP!$D$2&amp;":"&amp;dbP!$D$2),"&lt;="&amp;BC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BD322" s="1">
        <f ca="1">SUMIFS(INDIRECT($F$1&amp;$F322&amp;":"&amp;$F322),INDIRECT($F$1&amp;dbP!$D$2&amp;":"&amp;dbP!$D$2),"&gt;="&amp;BD$6,INDIRECT($F$1&amp;dbP!$D$2&amp;":"&amp;dbP!$D$2),"&lt;="&amp;BD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BE322" s="1">
        <f ca="1">SUMIFS(INDIRECT($F$1&amp;$F322&amp;":"&amp;$F322),INDIRECT($F$1&amp;dbP!$D$2&amp;":"&amp;dbP!$D$2),"&gt;="&amp;BE$6,INDIRECT($F$1&amp;dbP!$D$2&amp;":"&amp;dbP!$D$2),"&lt;="&amp;BE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</row>
    <row r="323" spans="2:57" x14ac:dyDescent="0.3">
      <c r="B323" s="1">
        <f>MAX(B$268:B322)+1</f>
        <v>63</v>
      </c>
      <c r="D323" s="1" t="str">
        <f ca="1">INDIRECT($B$1&amp;Items!AB$2&amp;$B323)</f>
        <v>PL(-)</v>
      </c>
      <c r="F323" s="1" t="str">
        <f ca="1">INDIRECT($B$1&amp;Items!X$2&amp;$B323)</f>
        <v>AA</v>
      </c>
      <c r="H323" s="13" t="str">
        <f ca="1">INDIRECT($B$1&amp;Items!U$2&amp;$B323)</f>
        <v>Себестоимость продаж</v>
      </c>
      <c r="I323" s="13" t="str">
        <f ca="1">IF(INDIRECT($B$1&amp;Items!V$2&amp;$B323)="",H323,INDIRECT($B$1&amp;Items!V$2&amp;$B323))</f>
        <v>Затраты этапа-4 бизнес-процесса</v>
      </c>
      <c r="J323" s="1" t="str">
        <f ca="1">IF(INDIRECT($B$1&amp;Items!W$2&amp;$B323)="",IF(H323&lt;&gt;I323,"  "&amp;I323,I323),"    "&amp;INDIRECT($B$1&amp;Items!W$2&amp;$B323))</f>
        <v xml:space="preserve">    Производственные затраты-31</v>
      </c>
      <c r="S323" s="1">
        <f ca="1">SUM($U323:INDIRECT(ADDRESS(ROW(),SUMIFS($1:$1,$5:$5,MAX($5:$5)))))</f>
        <v>0</v>
      </c>
      <c r="V323" s="1">
        <f ca="1">SUMIFS(INDIRECT($F$1&amp;$F323&amp;":"&amp;$F323),INDIRECT($F$1&amp;dbP!$D$2&amp;":"&amp;dbP!$D$2),"&gt;="&amp;V$6,INDIRECT($F$1&amp;dbP!$D$2&amp;":"&amp;dbP!$D$2),"&lt;="&amp;V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W323" s="1">
        <f ca="1">SUMIFS(INDIRECT($F$1&amp;$F323&amp;":"&amp;$F323),INDIRECT($F$1&amp;dbP!$D$2&amp;":"&amp;dbP!$D$2),"&gt;="&amp;W$6,INDIRECT($F$1&amp;dbP!$D$2&amp;":"&amp;dbP!$D$2),"&lt;="&amp;W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X323" s="1">
        <f ca="1">SUMIFS(INDIRECT($F$1&amp;$F323&amp;":"&amp;$F323),INDIRECT($F$1&amp;dbP!$D$2&amp;":"&amp;dbP!$D$2),"&gt;="&amp;X$6,INDIRECT($F$1&amp;dbP!$D$2&amp;":"&amp;dbP!$D$2),"&lt;="&amp;X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Y323" s="1">
        <f ca="1">SUMIFS(INDIRECT($F$1&amp;$F323&amp;":"&amp;$F323),INDIRECT($F$1&amp;dbP!$D$2&amp;":"&amp;dbP!$D$2),"&gt;="&amp;Y$6,INDIRECT($F$1&amp;dbP!$D$2&amp;":"&amp;dbP!$D$2),"&lt;="&amp;Y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Z323" s="1">
        <f ca="1">SUMIFS(INDIRECT($F$1&amp;$F323&amp;":"&amp;$F323),INDIRECT($F$1&amp;dbP!$D$2&amp;":"&amp;dbP!$D$2),"&gt;="&amp;Z$6,INDIRECT($F$1&amp;dbP!$D$2&amp;":"&amp;dbP!$D$2),"&lt;="&amp;Z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AA323" s="1">
        <f ca="1">SUMIFS(INDIRECT($F$1&amp;$F323&amp;":"&amp;$F323),INDIRECT($F$1&amp;dbP!$D$2&amp;":"&amp;dbP!$D$2),"&gt;="&amp;AA$6,INDIRECT($F$1&amp;dbP!$D$2&amp;":"&amp;dbP!$D$2),"&lt;="&amp;AA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AB323" s="1">
        <f ca="1">SUMIFS(INDIRECT($F$1&amp;$F323&amp;":"&amp;$F323),INDIRECT($F$1&amp;dbP!$D$2&amp;":"&amp;dbP!$D$2),"&gt;="&amp;AB$6,INDIRECT($F$1&amp;dbP!$D$2&amp;":"&amp;dbP!$D$2),"&lt;="&amp;AB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AC323" s="1">
        <f ca="1">SUMIFS(INDIRECT($F$1&amp;$F323&amp;":"&amp;$F323),INDIRECT($F$1&amp;dbP!$D$2&amp;":"&amp;dbP!$D$2),"&gt;="&amp;AC$6,INDIRECT($F$1&amp;dbP!$D$2&amp;":"&amp;dbP!$D$2),"&lt;="&amp;AC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AD323" s="1">
        <f ca="1">SUMIFS(INDIRECT($F$1&amp;$F323&amp;":"&amp;$F323),INDIRECT($F$1&amp;dbP!$D$2&amp;":"&amp;dbP!$D$2),"&gt;="&amp;AD$6,INDIRECT($F$1&amp;dbP!$D$2&amp;":"&amp;dbP!$D$2),"&lt;="&amp;AD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AE323" s="1">
        <f ca="1">SUMIFS(INDIRECT($F$1&amp;$F323&amp;":"&amp;$F323),INDIRECT($F$1&amp;dbP!$D$2&amp;":"&amp;dbP!$D$2),"&gt;="&amp;AE$6,INDIRECT($F$1&amp;dbP!$D$2&amp;":"&amp;dbP!$D$2),"&lt;="&amp;AE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AF323" s="1">
        <f ca="1">SUMIFS(INDIRECT($F$1&amp;$F323&amp;":"&amp;$F323),INDIRECT($F$1&amp;dbP!$D$2&amp;":"&amp;dbP!$D$2),"&gt;="&amp;AF$6,INDIRECT($F$1&amp;dbP!$D$2&amp;":"&amp;dbP!$D$2),"&lt;="&amp;AF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AG323" s="1">
        <f ca="1">SUMIFS(INDIRECT($F$1&amp;$F323&amp;":"&amp;$F323),INDIRECT($F$1&amp;dbP!$D$2&amp;":"&amp;dbP!$D$2),"&gt;="&amp;AG$6,INDIRECT($F$1&amp;dbP!$D$2&amp;":"&amp;dbP!$D$2),"&lt;="&amp;AG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AH323" s="1">
        <f ca="1">SUMIFS(INDIRECT($F$1&amp;$F323&amp;":"&amp;$F323),INDIRECT($F$1&amp;dbP!$D$2&amp;":"&amp;dbP!$D$2),"&gt;="&amp;AH$6,INDIRECT($F$1&amp;dbP!$D$2&amp;":"&amp;dbP!$D$2),"&lt;="&amp;AH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AI323" s="1">
        <f ca="1">SUMIFS(INDIRECT($F$1&amp;$F323&amp;":"&amp;$F323),INDIRECT($F$1&amp;dbP!$D$2&amp;":"&amp;dbP!$D$2),"&gt;="&amp;AI$6,INDIRECT($F$1&amp;dbP!$D$2&amp;":"&amp;dbP!$D$2),"&lt;="&amp;AI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AJ323" s="1">
        <f ca="1">SUMIFS(INDIRECT($F$1&amp;$F323&amp;":"&amp;$F323),INDIRECT($F$1&amp;dbP!$D$2&amp;":"&amp;dbP!$D$2),"&gt;="&amp;AJ$6,INDIRECT($F$1&amp;dbP!$D$2&amp;":"&amp;dbP!$D$2),"&lt;="&amp;AJ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AK323" s="1">
        <f ca="1">SUMIFS(INDIRECT($F$1&amp;$F323&amp;":"&amp;$F323),INDIRECT($F$1&amp;dbP!$D$2&amp;":"&amp;dbP!$D$2),"&gt;="&amp;AK$6,INDIRECT($F$1&amp;dbP!$D$2&amp;":"&amp;dbP!$D$2),"&lt;="&amp;AK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AL323" s="1">
        <f ca="1">SUMIFS(INDIRECT($F$1&amp;$F323&amp;":"&amp;$F323),INDIRECT($F$1&amp;dbP!$D$2&amp;":"&amp;dbP!$D$2),"&gt;="&amp;AL$6,INDIRECT($F$1&amp;dbP!$D$2&amp;":"&amp;dbP!$D$2),"&lt;="&amp;AL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AM323" s="1">
        <f ca="1">SUMIFS(INDIRECT($F$1&amp;$F323&amp;":"&amp;$F323),INDIRECT($F$1&amp;dbP!$D$2&amp;":"&amp;dbP!$D$2),"&gt;="&amp;AM$6,INDIRECT($F$1&amp;dbP!$D$2&amp;":"&amp;dbP!$D$2),"&lt;="&amp;AM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AN323" s="1">
        <f ca="1">SUMIFS(INDIRECT($F$1&amp;$F323&amp;":"&amp;$F323),INDIRECT($F$1&amp;dbP!$D$2&amp;":"&amp;dbP!$D$2),"&gt;="&amp;AN$6,INDIRECT($F$1&amp;dbP!$D$2&amp;":"&amp;dbP!$D$2),"&lt;="&amp;AN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AO323" s="1">
        <f ca="1">SUMIFS(INDIRECT($F$1&amp;$F323&amp;":"&amp;$F323),INDIRECT($F$1&amp;dbP!$D$2&amp;":"&amp;dbP!$D$2),"&gt;="&amp;AO$6,INDIRECT($F$1&amp;dbP!$D$2&amp;":"&amp;dbP!$D$2),"&lt;="&amp;AO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AP323" s="1">
        <f ca="1">SUMIFS(INDIRECT($F$1&amp;$F323&amp;":"&amp;$F323),INDIRECT($F$1&amp;dbP!$D$2&amp;":"&amp;dbP!$D$2),"&gt;="&amp;AP$6,INDIRECT($F$1&amp;dbP!$D$2&amp;":"&amp;dbP!$D$2),"&lt;="&amp;AP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AQ323" s="1">
        <f ca="1">SUMIFS(INDIRECT($F$1&amp;$F323&amp;":"&amp;$F323),INDIRECT($F$1&amp;dbP!$D$2&amp;":"&amp;dbP!$D$2),"&gt;="&amp;AQ$6,INDIRECT($F$1&amp;dbP!$D$2&amp;":"&amp;dbP!$D$2),"&lt;="&amp;AQ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AR323" s="1">
        <f ca="1">SUMIFS(INDIRECT($F$1&amp;$F323&amp;":"&amp;$F323),INDIRECT($F$1&amp;dbP!$D$2&amp;":"&amp;dbP!$D$2),"&gt;="&amp;AR$6,INDIRECT($F$1&amp;dbP!$D$2&amp;":"&amp;dbP!$D$2),"&lt;="&amp;AR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AS323" s="1">
        <f ca="1">SUMIFS(INDIRECT($F$1&amp;$F323&amp;":"&amp;$F323),INDIRECT($F$1&amp;dbP!$D$2&amp;":"&amp;dbP!$D$2),"&gt;="&amp;AS$6,INDIRECT($F$1&amp;dbP!$D$2&amp;":"&amp;dbP!$D$2),"&lt;="&amp;AS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AT323" s="1">
        <f ca="1">SUMIFS(INDIRECT($F$1&amp;$F323&amp;":"&amp;$F323),INDIRECT($F$1&amp;dbP!$D$2&amp;":"&amp;dbP!$D$2),"&gt;="&amp;AT$6,INDIRECT($F$1&amp;dbP!$D$2&amp;":"&amp;dbP!$D$2),"&lt;="&amp;AT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AU323" s="1">
        <f ca="1">SUMIFS(INDIRECT($F$1&amp;$F323&amp;":"&amp;$F323),INDIRECT($F$1&amp;dbP!$D$2&amp;":"&amp;dbP!$D$2),"&gt;="&amp;AU$6,INDIRECT($F$1&amp;dbP!$D$2&amp;":"&amp;dbP!$D$2),"&lt;="&amp;AU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AV323" s="1">
        <f ca="1">SUMIFS(INDIRECT($F$1&amp;$F323&amp;":"&amp;$F323),INDIRECT($F$1&amp;dbP!$D$2&amp;":"&amp;dbP!$D$2),"&gt;="&amp;AV$6,INDIRECT($F$1&amp;dbP!$D$2&amp;":"&amp;dbP!$D$2),"&lt;="&amp;AV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AW323" s="1">
        <f ca="1">SUMIFS(INDIRECT($F$1&amp;$F323&amp;":"&amp;$F323),INDIRECT($F$1&amp;dbP!$D$2&amp;":"&amp;dbP!$D$2),"&gt;="&amp;AW$6,INDIRECT($F$1&amp;dbP!$D$2&amp;":"&amp;dbP!$D$2),"&lt;="&amp;AW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AX323" s="1">
        <f ca="1">SUMIFS(INDIRECT($F$1&amp;$F323&amp;":"&amp;$F323),INDIRECT($F$1&amp;dbP!$D$2&amp;":"&amp;dbP!$D$2),"&gt;="&amp;AX$6,INDIRECT($F$1&amp;dbP!$D$2&amp;":"&amp;dbP!$D$2),"&lt;="&amp;AX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AY323" s="1">
        <f ca="1">SUMIFS(INDIRECT($F$1&amp;$F323&amp;":"&amp;$F323),INDIRECT($F$1&amp;dbP!$D$2&amp;":"&amp;dbP!$D$2),"&gt;="&amp;AY$6,INDIRECT($F$1&amp;dbP!$D$2&amp;":"&amp;dbP!$D$2),"&lt;="&amp;AY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AZ323" s="1">
        <f ca="1">SUMIFS(INDIRECT($F$1&amp;$F323&amp;":"&amp;$F323),INDIRECT($F$1&amp;dbP!$D$2&amp;":"&amp;dbP!$D$2),"&gt;="&amp;AZ$6,INDIRECT($F$1&amp;dbP!$D$2&amp;":"&amp;dbP!$D$2),"&lt;="&amp;AZ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BA323" s="1">
        <f ca="1">SUMIFS(INDIRECT($F$1&amp;$F323&amp;":"&amp;$F323),INDIRECT($F$1&amp;dbP!$D$2&amp;":"&amp;dbP!$D$2),"&gt;="&amp;BA$6,INDIRECT($F$1&amp;dbP!$D$2&amp;":"&amp;dbP!$D$2),"&lt;="&amp;BA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BB323" s="1">
        <f ca="1">SUMIFS(INDIRECT($F$1&amp;$F323&amp;":"&amp;$F323),INDIRECT($F$1&amp;dbP!$D$2&amp;":"&amp;dbP!$D$2),"&gt;="&amp;BB$6,INDIRECT($F$1&amp;dbP!$D$2&amp;":"&amp;dbP!$D$2),"&lt;="&amp;BB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BC323" s="1">
        <f ca="1">SUMIFS(INDIRECT($F$1&amp;$F323&amp;":"&amp;$F323),INDIRECT($F$1&amp;dbP!$D$2&amp;":"&amp;dbP!$D$2),"&gt;="&amp;BC$6,INDIRECT($F$1&amp;dbP!$D$2&amp;":"&amp;dbP!$D$2),"&lt;="&amp;BC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BD323" s="1">
        <f ca="1">SUMIFS(INDIRECT($F$1&amp;$F323&amp;":"&amp;$F323),INDIRECT($F$1&amp;dbP!$D$2&amp;":"&amp;dbP!$D$2),"&gt;="&amp;BD$6,INDIRECT($F$1&amp;dbP!$D$2&amp;":"&amp;dbP!$D$2),"&lt;="&amp;BD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BE323" s="1">
        <f ca="1">SUMIFS(INDIRECT($F$1&amp;$F323&amp;":"&amp;$F323),INDIRECT($F$1&amp;dbP!$D$2&amp;":"&amp;dbP!$D$2),"&gt;="&amp;BE$6,INDIRECT($F$1&amp;dbP!$D$2&amp;":"&amp;dbP!$D$2),"&lt;="&amp;BE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</row>
    <row r="324" spans="2:57" x14ac:dyDescent="0.3">
      <c r="B324" s="1">
        <f>MAX(B$268:B323)+1</f>
        <v>64</v>
      </c>
      <c r="D324" s="1" t="str">
        <f ca="1">INDIRECT($B$1&amp;Items!AB$2&amp;$B324)</f>
        <v>PL(-)</v>
      </c>
      <c r="F324" s="1" t="str">
        <f ca="1">INDIRECT($B$1&amp;Items!X$2&amp;$B324)</f>
        <v>AA</v>
      </c>
      <c r="H324" s="13" t="str">
        <f ca="1">INDIRECT($B$1&amp;Items!U$2&amp;$B324)</f>
        <v>Себестоимость продаж</v>
      </c>
      <c r="I324" s="13" t="str">
        <f ca="1">IF(INDIRECT($B$1&amp;Items!V$2&amp;$B324)="",H324,INDIRECT($B$1&amp;Items!V$2&amp;$B324))</f>
        <v>Затраты этапа-4 бизнес-процесса</v>
      </c>
      <c r="J324" s="1" t="str">
        <f ca="1">IF(INDIRECT($B$1&amp;Items!W$2&amp;$B324)="",IF(H324&lt;&gt;I324,"  "&amp;I324,I324),"    "&amp;INDIRECT($B$1&amp;Items!W$2&amp;$B324))</f>
        <v xml:space="preserve">    Производственные затраты-32</v>
      </c>
      <c r="S324" s="1">
        <f ca="1">SUM($U324:INDIRECT(ADDRESS(ROW(),SUMIFS($1:$1,$5:$5,MAX($5:$5)))))</f>
        <v>0</v>
      </c>
      <c r="V324" s="1">
        <f ca="1">SUMIFS(INDIRECT($F$1&amp;$F324&amp;":"&amp;$F324),INDIRECT($F$1&amp;dbP!$D$2&amp;":"&amp;dbP!$D$2),"&gt;="&amp;V$6,INDIRECT($F$1&amp;dbP!$D$2&amp;":"&amp;dbP!$D$2),"&lt;="&amp;V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W324" s="1">
        <f ca="1">SUMIFS(INDIRECT($F$1&amp;$F324&amp;":"&amp;$F324),INDIRECT($F$1&amp;dbP!$D$2&amp;":"&amp;dbP!$D$2),"&gt;="&amp;W$6,INDIRECT($F$1&amp;dbP!$D$2&amp;":"&amp;dbP!$D$2),"&lt;="&amp;W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X324" s="1">
        <f ca="1">SUMIFS(INDIRECT($F$1&amp;$F324&amp;":"&amp;$F324),INDIRECT($F$1&amp;dbP!$D$2&amp;":"&amp;dbP!$D$2),"&gt;="&amp;X$6,INDIRECT($F$1&amp;dbP!$D$2&amp;":"&amp;dbP!$D$2),"&lt;="&amp;X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Y324" s="1">
        <f ca="1">SUMIFS(INDIRECT($F$1&amp;$F324&amp;":"&amp;$F324),INDIRECT($F$1&amp;dbP!$D$2&amp;":"&amp;dbP!$D$2),"&gt;="&amp;Y$6,INDIRECT($F$1&amp;dbP!$D$2&amp;":"&amp;dbP!$D$2),"&lt;="&amp;Y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Z324" s="1">
        <f ca="1">SUMIFS(INDIRECT($F$1&amp;$F324&amp;":"&amp;$F324),INDIRECT($F$1&amp;dbP!$D$2&amp;":"&amp;dbP!$D$2),"&gt;="&amp;Z$6,INDIRECT($F$1&amp;dbP!$D$2&amp;":"&amp;dbP!$D$2),"&lt;="&amp;Z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A324" s="1">
        <f ca="1">SUMIFS(INDIRECT($F$1&amp;$F324&amp;":"&amp;$F324),INDIRECT($F$1&amp;dbP!$D$2&amp;":"&amp;dbP!$D$2),"&gt;="&amp;AA$6,INDIRECT($F$1&amp;dbP!$D$2&amp;":"&amp;dbP!$D$2),"&lt;="&amp;AA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B324" s="1">
        <f ca="1">SUMIFS(INDIRECT($F$1&amp;$F324&amp;":"&amp;$F324),INDIRECT($F$1&amp;dbP!$D$2&amp;":"&amp;dbP!$D$2),"&gt;="&amp;AB$6,INDIRECT($F$1&amp;dbP!$D$2&amp;":"&amp;dbP!$D$2),"&lt;="&amp;AB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C324" s="1">
        <f ca="1">SUMIFS(INDIRECT($F$1&amp;$F324&amp;":"&amp;$F324),INDIRECT($F$1&amp;dbP!$D$2&amp;":"&amp;dbP!$D$2),"&gt;="&amp;AC$6,INDIRECT($F$1&amp;dbP!$D$2&amp;":"&amp;dbP!$D$2),"&lt;="&amp;AC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D324" s="1">
        <f ca="1">SUMIFS(INDIRECT($F$1&amp;$F324&amp;":"&amp;$F324),INDIRECT($F$1&amp;dbP!$D$2&amp;":"&amp;dbP!$D$2),"&gt;="&amp;AD$6,INDIRECT($F$1&amp;dbP!$D$2&amp;":"&amp;dbP!$D$2),"&lt;="&amp;AD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E324" s="1">
        <f ca="1">SUMIFS(INDIRECT($F$1&amp;$F324&amp;":"&amp;$F324),INDIRECT($F$1&amp;dbP!$D$2&amp;":"&amp;dbP!$D$2),"&gt;="&amp;AE$6,INDIRECT($F$1&amp;dbP!$D$2&amp;":"&amp;dbP!$D$2),"&lt;="&amp;AE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F324" s="1">
        <f ca="1">SUMIFS(INDIRECT($F$1&amp;$F324&amp;":"&amp;$F324),INDIRECT($F$1&amp;dbP!$D$2&amp;":"&amp;dbP!$D$2),"&gt;="&amp;AF$6,INDIRECT($F$1&amp;dbP!$D$2&amp;":"&amp;dbP!$D$2),"&lt;="&amp;AF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G324" s="1">
        <f ca="1">SUMIFS(INDIRECT($F$1&amp;$F324&amp;":"&amp;$F324),INDIRECT($F$1&amp;dbP!$D$2&amp;":"&amp;dbP!$D$2),"&gt;="&amp;AG$6,INDIRECT($F$1&amp;dbP!$D$2&amp;":"&amp;dbP!$D$2),"&lt;="&amp;AG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H324" s="1">
        <f ca="1">SUMIFS(INDIRECT($F$1&amp;$F324&amp;":"&amp;$F324),INDIRECT($F$1&amp;dbP!$D$2&amp;":"&amp;dbP!$D$2),"&gt;="&amp;AH$6,INDIRECT($F$1&amp;dbP!$D$2&amp;":"&amp;dbP!$D$2),"&lt;="&amp;AH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I324" s="1">
        <f ca="1">SUMIFS(INDIRECT($F$1&amp;$F324&amp;":"&amp;$F324),INDIRECT($F$1&amp;dbP!$D$2&amp;":"&amp;dbP!$D$2),"&gt;="&amp;AI$6,INDIRECT($F$1&amp;dbP!$D$2&amp;":"&amp;dbP!$D$2),"&lt;="&amp;AI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J324" s="1">
        <f ca="1">SUMIFS(INDIRECT($F$1&amp;$F324&amp;":"&amp;$F324),INDIRECT($F$1&amp;dbP!$D$2&amp;":"&amp;dbP!$D$2),"&gt;="&amp;AJ$6,INDIRECT($F$1&amp;dbP!$D$2&amp;":"&amp;dbP!$D$2),"&lt;="&amp;AJ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K324" s="1">
        <f ca="1">SUMIFS(INDIRECT($F$1&amp;$F324&amp;":"&amp;$F324),INDIRECT($F$1&amp;dbP!$D$2&amp;":"&amp;dbP!$D$2),"&gt;="&amp;AK$6,INDIRECT($F$1&amp;dbP!$D$2&amp;":"&amp;dbP!$D$2),"&lt;="&amp;AK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L324" s="1">
        <f ca="1">SUMIFS(INDIRECT($F$1&amp;$F324&amp;":"&amp;$F324),INDIRECT($F$1&amp;dbP!$D$2&amp;":"&amp;dbP!$D$2),"&gt;="&amp;AL$6,INDIRECT($F$1&amp;dbP!$D$2&amp;":"&amp;dbP!$D$2),"&lt;="&amp;AL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M324" s="1">
        <f ca="1">SUMIFS(INDIRECT($F$1&amp;$F324&amp;":"&amp;$F324),INDIRECT($F$1&amp;dbP!$D$2&amp;":"&amp;dbP!$D$2),"&gt;="&amp;AM$6,INDIRECT($F$1&amp;dbP!$D$2&amp;":"&amp;dbP!$D$2),"&lt;="&amp;AM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N324" s="1">
        <f ca="1">SUMIFS(INDIRECT($F$1&amp;$F324&amp;":"&amp;$F324),INDIRECT($F$1&amp;dbP!$D$2&amp;":"&amp;dbP!$D$2),"&gt;="&amp;AN$6,INDIRECT($F$1&amp;dbP!$D$2&amp;":"&amp;dbP!$D$2),"&lt;="&amp;AN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O324" s="1">
        <f ca="1">SUMIFS(INDIRECT($F$1&amp;$F324&amp;":"&amp;$F324),INDIRECT($F$1&amp;dbP!$D$2&amp;":"&amp;dbP!$D$2),"&gt;="&amp;AO$6,INDIRECT($F$1&amp;dbP!$D$2&amp;":"&amp;dbP!$D$2),"&lt;="&amp;AO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P324" s="1">
        <f ca="1">SUMIFS(INDIRECT($F$1&amp;$F324&amp;":"&amp;$F324),INDIRECT($F$1&amp;dbP!$D$2&amp;":"&amp;dbP!$D$2),"&gt;="&amp;AP$6,INDIRECT($F$1&amp;dbP!$D$2&amp;":"&amp;dbP!$D$2),"&lt;="&amp;AP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Q324" s="1">
        <f ca="1">SUMIFS(INDIRECT($F$1&amp;$F324&amp;":"&amp;$F324),INDIRECT($F$1&amp;dbP!$D$2&amp;":"&amp;dbP!$D$2),"&gt;="&amp;AQ$6,INDIRECT($F$1&amp;dbP!$D$2&amp;":"&amp;dbP!$D$2),"&lt;="&amp;AQ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R324" s="1">
        <f ca="1">SUMIFS(INDIRECT($F$1&amp;$F324&amp;":"&amp;$F324),INDIRECT($F$1&amp;dbP!$D$2&amp;":"&amp;dbP!$D$2),"&gt;="&amp;AR$6,INDIRECT($F$1&amp;dbP!$D$2&amp;":"&amp;dbP!$D$2),"&lt;="&amp;AR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S324" s="1">
        <f ca="1">SUMIFS(INDIRECT($F$1&amp;$F324&amp;":"&amp;$F324),INDIRECT($F$1&amp;dbP!$D$2&amp;":"&amp;dbP!$D$2),"&gt;="&amp;AS$6,INDIRECT($F$1&amp;dbP!$D$2&amp;":"&amp;dbP!$D$2),"&lt;="&amp;AS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T324" s="1">
        <f ca="1">SUMIFS(INDIRECT($F$1&amp;$F324&amp;":"&amp;$F324),INDIRECT($F$1&amp;dbP!$D$2&amp;":"&amp;dbP!$D$2),"&gt;="&amp;AT$6,INDIRECT($F$1&amp;dbP!$D$2&amp;":"&amp;dbP!$D$2),"&lt;="&amp;AT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U324" s="1">
        <f ca="1">SUMIFS(INDIRECT($F$1&amp;$F324&amp;":"&amp;$F324),INDIRECT($F$1&amp;dbP!$D$2&amp;":"&amp;dbP!$D$2),"&gt;="&amp;AU$6,INDIRECT($F$1&amp;dbP!$D$2&amp;":"&amp;dbP!$D$2),"&lt;="&amp;AU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V324" s="1">
        <f ca="1">SUMIFS(INDIRECT($F$1&amp;$F324&amp;":"&amp;$F324),INDIRECT($F$1&amp;dbP!$D$2&amp;":"&amp;dbP!$D$2),"&gt;="&amp;AV$6,INDIRECT($F$1&amp;dbP!$D$2&amp;":"&amp;dbP!$D$2),"&lt;="&amp;AV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W324" s="1">
        <f ca="1">SUMIFS(INDIRECT($F$1&amp;$F324&amp;":"&amp;$F324),INDIRECT($F$1&amp;dbP!$D$2&amp;":"&amp;dbP!$D$2),"&gt;="&amp;AW$6,INDIRECT($F$1&amp;dbP!$D$2&amp;":"&amp;dbP!$D$2),"&lt;="&amp;AW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X324" s="1">
        <f ca="1">SUMIFS(INDIRECT($F$1&amp;$F324&amp;":"&amp;$F324),INDIRECT($F$1&amp;dbP!$D$2&amp;":"&amp;dbP!$D$2),"&gt;="&amp;AX$6,INDIRECT($F$1&amp;dbP!$D$2&amp;":"&amp;dbP!$D$2),"&lt;="&amp;AX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Y324" s="1">
        <f ca="1">SUMIFS(INDIRECT($F$1&amp;$F324&amp;":"&amp;$F324),INDIRECT($F$1&amp;dbP!$D$2&amp;":"&amp;dbP!$D$2),"&gt;="&amp;AY$6,INDIRECT($F$1&amp;dbP!$D$2&amp;":"&amp;dbP!$D$2),"&lt;="&amp;AY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Z324" s="1">
        <f ca="1">SUMIFS(INDIRECT($F$1&amp;$F324&amp;":"&amp;$F324),INDIRECT($F$1&amp;dbP!$D$2&amp;":"&amp;dbP!$D$2),"&gt;="&amp;AZ$6,INDIRECT($F$1&amp;dbP!$D$2&amp;":"&amp;dbP!$D$2),"&lt;="&amp;AZ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BA324" s="1">
        <f ca="1">SUMIFS(INDIRECT($F$1&amp;$F324&amp;":"&amp;$F324),INDIRECT($F$1&amp;dbP!$D$2&amp;":"&amp;dbP!$D$2),"&gt;="&amp;BA$6,INDIRECT($F$1&amp;dbP!$D$2&amp;":"&amp;dbP!$D$2),"&lt;="&amp;BA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BB324" s="1">
        <f ca="1">SUMIFS(INDIRECT($F$1&amp;$F324&amp;":"&amp;$F324),INDIRECT($F$1&amp;dbP!$D$2&amp;":"&amp;dbP!$D$2),"&gt;="&amp;BB$6,INDIRECT($F$1&amp;dbP!$D$2&amp;":"&amp;dbP!$D$2),"&lt;="&amp;BB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BC324" s="1">
        <f ca="1">SUMIFS(INDIRECT($F$1&amp;$F324&amp;":"&amp;$F324),INDIRECT($F$1&amp;dbP!$D$2&amp;":"&amp;dbP!$D$2),"&gt;="&amp;BC$6,INDIRECT($F$1&amp;dbP!$D$2&amp;":"&amp;dbP!$D$2),"&lt;="&amp;BC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BD324" s="1">
        <f ca="1">SUMIFS(INDIRECT($F$1&amp;$F324&amp;":"&amp;$F324),INDIRECT($F$1&amp;dbP!$D$2&amp;":"&amp;dbP!$D$2),"&gt;="&amp;BD$6,INDIRECT($F$1&amp;dbP!$D$2&amp;":"&amp;dbP!$D$2),"&lt;="&amp;BD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BE324" s="1">
        <f ca="1">SUMIFS(INDIRECT($F$1&amp;$F324&amp;":"&amp;$F324),INDIRECT($F$1&amp;dbP!$D$2&amp;":"&amp;dbP!$D$2),"&gt;="&amp;BE$6,INDIRECT($F$1&amp;dbP!$D$2&amp;":"&amp;dbP!$D$2),"&lt;="&amp;BE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</row>
    <row r="325" spans="2:57" x14ac:dyDescent="0.3">
      <c r="B325" s="1">
        <f>MAX(B$268:B324)+1</f>
        <v>65</v>
      </c>
      <c r="D325" s="1" t="str">
        <f ca="1">INDIRECT($B$1&amp;Items!AB$2&amp;$B325)</f>
        <v>PL(-)</v>
      </c>
      <c r="F325" s="1" t="str">
        <f ca="1">INDIRECT($B$1&amp;Items!X$2&amp;$B325)</f>
        <v>AA</v>
      </c>
      <c r="H325" s="13" t="str">
        <f ca="1">INDIRECT($B$1&amp;Items!U$2&amp;$B325)</f>
        <v>Себестоимость продаж</v>
      </c>
      <c r="I325" s="13" t="str">
        <f ca="1">IF(INDIRECT($B$1&amp;Items!V$2&amp;$B325)="",H325,INDIRECT($B$1&amp;Items!V$2&amp;$B325))</f>
        <v>Затраты этапа-4 бизнес-процесса</v>
      </c>
      <c r="J325" s="1" t="str">
        <f ca="1">IF(INDIRECT($B$1&amp;Items!W$2&amp;$B325)="",IF(H325&lt;&gt;I325,"  "&amp;I325,I325),"    "&amp;INDIRECT($B$1&amp;Items!W$2&amp;$B325))</f>
        <v xml:space="preserve">    Производственные затраты-33</v>
      </c>
      <c r="S325" s="1">
        <f ca="1">SUM($U325:INDIRECT(ADDRESS(ROW(),SUMIFS($1:$1,$5:$5,MAX($5:$5)))))</f>
        <v>188798.06998920004</v>
      </c>
      <c r="V325" s="1">
        <f ca="1">SUMIFS(INDIRECT($F$1&amp;$F325&amp;":"&amp;$F325),INDIRECT($F$1&amp;dbP!$D$2&amp;":"&amp;dbP!$D$2),"&gt;="&amp;V$6,INDIRECT($F$1&amp;dbP!$D$2&amp;":"&amp;dbP!$D$2),"&lt;="&amp;V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W325" s="1">
        <f ca="1">SUMIFS(INDIRECT($F$1&amp;$F325&amp;":"&amp;$F325),INDIRECT($F$1&amp;dbP!$D$2&amp;":"&amp;dbP!$D$2),"&gt;="&amp;W$6,INDIRECT($F$1&amp;dbP!$D$2&amp;":"&amp;dbP!$D$2),"&lt;="&amp;W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X325" s="1">
        <f ca="1">SUMIFS(INDIRECT($F$1&amp;$F325&amp;":"&amp;$F325),INDIRECT($F$1&amp;dbP!$D$2&amp;":"&amp;dbP!$D$2),"&gt;="&amp;X$6,INDIRECT($F$1&amp;dbP!$D$2&amp;":"&amp;dbP!$D$2),"&lt;="&amp;X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Y325" s="1">
        <f ca="1">SUMIFS(INDIRECT($F$1&amp;$F325&amp;":"&amp;$F325),INDIRECT($F$1&amp;dbP!$D$2&amp;":"&amp;dbP!$D$2),"&gt;="&amp;Y$6,INDIRECT($F$1&amp;dbP!$D$2&amp;":"&amp;dbP!$D$2),"&lt;="&amp;Y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Z325" s="1">
        <f ca="1">SUMIFS(INDIRECT($F$1&amp;$F325&amp;":"&amp;$F325),INDIRECT($F$1&amp;dbP!$D$2&amp;":"&amp;dbP!$D$2),"&gt;="&amp;Z$6,INDIRECT($F$1&amp;dbP!$D$2&amp;":"&amp;dbP!$D$2),"&lt;="&amp;Z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188798.06998920004</v>
      </c>
      <c r="AA325" s="1">
        <f ca="1">SUMIFS(INDIRECT($F$1&amp;$F325&amp;":"&amp;$F325),INDIRECT($F$1&amp;dbP!$D$2&amp;":"&amp;dbP!$D$2),"&gt;="&amp;AA$6,INDIRECT($F$1&amp;dbP!$D$2&amp;":"&amp;dbP!$D$2),"&lt;="&amp;AA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B325" s="1">
        <f ca="1">SUMIFS(INDIRECT($F$1&amp;$F325&amp;":"&amp;$F325),INDIRECT($F$1&amp;dbP!$D$2&amp;":"&amp;dbP!$D$2),"&gt;="&amp;AB$6,INDIRECT($F$1&amp;dbP!$D$2&amp;":"&amp;dbP!$D$2),"&lt;="&amp;AB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C325" s="1">
        <f ca="1">SUMIFS(INDIRECT($F$1&amp;$F325&amp;":"&amp;$F325),INDIRECT($F$1&amp;dbP!$D$2&amp;":"&amp;dbP!$D$2),"&gt;="&amp;AC$6,INDIRECT($F$1&amp;dbP!$D$2&amp;":"&amp;dbP!$D$2),"&lt;="&amp;AC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D325" s="1">
        <f ca="1">SUMIFS(INDIRECT($F$1&amp;$F325&amp;":"&amp;$F325),INDIRECT($F$1&amp;dbP!$D$2&amp;":"&amp;dbP!$D$2),"&gt;="&amp;AD$6,INDIRECT($F$1&amp;dbP!$D$2&amp;":"&amp;dbP!$D$2),"&lt;="&amp;AD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E325" s="1">
        <f ca="1">SUMIFS(INDIRECT($F$1&amp;$F325&amp;":"&amp;$F325),INDIRECT($F$1&amp;dbP!$D$2&amp;":"&amp;dbP!$D$2),"&gt;="&amp;AE$6,INDIRECT($F$1&amp;dbP!$D$2&amp;":"&amp;dbP!$D$2),"&lt;="&amp;AE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F325" s="1">
        <f ca="1">SUMIFS(INDIRECT($F$1&amp;$F325&amp;":"&amp;$F325),INDIRECT($F$1&amp;dbP!$D$2&amp;":"&amp;dbP!$D$2),"&gt;="&amp;AF$6,INDIRECT($F$1&amp;dbP!$D$2&amp;":"&amp;dbP!$D$2),"&lt;="&amp;AF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G325" s="1">
        <f ca="1">SUMIFS(INDIRECT($F$1&amp;$F325&amp;":"&amp;$F325),INDIRECT($F$1&amp;dbP!$D$2&amp;":"&amp;dbP!$D$2),"&gt;="&amp;AG$6,INDIRECT($F$1&amp;dbP!$D$2&amp;":"&amp;dbP!$D$2),"&lt;="&amp;AG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H325" s="1">
        <f ca="1">SUMIFS(INDIRECT($F$1&amp;$F325&amp;":"&amp;$F325),INDIRECT($F$1&amp;dbP!$D$2&amp;":"&amp;dbP!$D$2),"&gt;="&amp;AH$6,INDIRECT($F$1&amp;dbP!$D$2&amp;":"&amp;dbP!$D$2),"&lt;="&amp;AH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I325" s="1">
        <f ca="1">SUMIFS(INDIRECT($F$1&amp;$F325&amp;":"&amp;$F325),INDIRECT($F$1&amp;dbP!$D$2&amp;":"&amp;dbP!$D$2),"&gt;="&amp;AI$6,INDIRECT($F$1&amp;dbP!$D$2&amp;":"&amp;dbP!$D$2),"&lt;="&amp;AI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J325" s="1">
        <f ca="1">SUMIFS(INDIRECT($F$1&amp;$F325&amp;":"&amp;$F325),INDIRECT($F$1&amp;dbP!$D$2&amp;":"&amp;dbP!$D$2),"&gt;="&amp;AJ$6,INDIRECT($F$1&amp;dbP!$D$2&amp;":"&amp;dbP!$D$2),"&lt;="&amp;AJ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K325" s="1">
        <f ca="1">SUMIFS(INDIRECT($F$1&amp;$F325&amp;":"&amp;$F325),INDIRECT($F$1&amp;dbP!$D$2&amp;":"&amp;dbP!$D$2),"&gt;="&amp;AK$6,INDIRECT($F$1&amp;dbP!$D$2&amp;":"&amp;dbP!$D$2),"&lt;="&amp;AK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L325" s="1">
        <f ca="1">SUMIFS(INDIRECT($F$1&amp;$F325&amp;":"&amp;$F325),INDIRECT($F$1&amp;dbP!$D$2&amp;":"&amp;dbP!$D$2),"&gt;="&amp;AL$6,INDIRECT($F$1&amp;dbP!$D$2&amp;":"&amp;dbP!$D$2),"&lt;="&amp;AL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M325" s="1">
        <f ca="1">SUMIFS(INDIRECT($F$1&amp;$F325&amp;":"&amp;$F325),INDIRECT($F$1&amp;dbP!$D$2&amp;":"&amp;dbP!$D$2),"&gt;="&amp;AM$6,INDIRECT($F$1&amp;dbP!$D$2&amp;":"&amp;dbP!$D$2),"&lt;="&amp;AM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N325" s="1">
        <f ca="1">SUMIFS(INDIRECT($F$1&amp;$F325&amp;":"&amp;$F325),INDIRECT($F$1&amp;dbP!$D$2&amp;":"&amp;dbP!$D$2),"&gt;="&amp;AN$6,INDIRECT($F$1&amp;dbP!$D$2&amp;":"&amp;dbP!$D$2),"&lt;="&amp;AN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O325" s="1">
        <f ca="1">SUMIFS(INDIRECT($F$1&amp;$F325&amp;":"&amp;$F325),INDIRECT($F$1&amp;dbP!$D$2&amp;":"&amp;dbP!$D$2),"&gt;="&amp;AO$6,INDIRECT($F$1&amp;dbP!$D$2&amp;":"&amp;dbP!$D$2),"&lt;="&amp;AO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P325" s="1">
        <f ca="1">SUMIFS(INDIRECT($F$1&amp;$F325&amp;":"&amp;$F325),INDIRECT($F$1&amp;dbP!$D$2&amp;":"&amp;dbP!$D$2),"&gt;="&amp;AP$6,INDIRECT($F$1&amp;dbP!$D$2&amp;":"&amp;dbP!$D$2),"&lt;="&amp;AP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Q325" s="1">
        <f ca="1">SUMIFS(INDIRECT($F$1&amp;$F325&amp;":"&amp;$F325),INDIRECT($F$1&amp;dbP!$D$2&amp;":"&amp;dbP!$D$2),"&gt;="&amp;AQ$6,INDIRECT($F$1&amp;dbP!$D$2&amp;":"&amp;dbP!$D$2),"&lt;="&amp;AQ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R325" s="1">
        <f ca="1">SUMIFS(INDIRECT($F$1&amp;$F325&amp;":"&amp;$F325),INDIRECT($F$1&amp;dbP!$D$2&amp;":"&amp;dbP!$D$2),"&gt;="&amp;AR$6,INDIRECT($F$1&amp;dbP!$D$2&amp;":"&amp;dbP!$D$2),"&lt;="&amp;AR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S325" s="1">
        <f ca="1">SUMIFS(INDIRECT($F$1&amp;$F325&amp;":"&amp;$F325),INDIRECT($F$1&amp;dbP!$D$2&amp;":"&amp;dbP!$D$2),"&gt;="&amp;AS$6,INDIRECT($F$1&amp;dbP!$D$2&amp;":"&amp;dbP!$D$2),"&lt;="&amp;AS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T325" s="1">
        <f ca="1">SUMIFS(INDIRECT($F$1&amp;$F325&amp;":"&amp;$F325),INDIRECT($F$1&amp;dbP!$D$2&amp;":"&amp;dbP!$D$2),"&gt;="&amp;AT$6,INDIRECT($F$1&amp;dbP!$D$2&amp;":"&amp;dbP!$D$2),"&lt;="&amp;AT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U325" s="1">
        <f ca="1">SUMIFS(INDIRECT($F$1&amp;$F325&amp;":"&amp;$F325),INDIRECT($F$1&amp;dbP!$D$2&amp;":"&amp;dbP!$D$2),"&gt;="&amp;AU$6,INDIRECT($F$1&amp;dbP!$D$2&amp;":"&amp;dbP!$D$2),"&lt;="&amp;AU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V325" s="1">
        <f ca="1">SUMIFS(INDIRECT($F$1&amp;$F325&amp;":"&amp;$F325),INDIRECT($F$1&amp;dbP!$D$2&amp;":"&amp;dbP!$D$2),"&gt;="&amp;AV$6,INDIRECT($F$1&amp;dbP!$D$2&amp;":"&amp;dbP!$D$2),"&lt;="&amp;AV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W325" s="1">
        <f ca="1">SUMIFS(INDIRECT($F$1&amp;$F325&amp;":"&amp;$F325),INDIRECT($F$1&amp;dbP!$D$2&amp;":"&amp;dbP!$D$2),"&gt;="&amp;AW$6,INDIRECT($F$1&amp;dbP!$D$2&amp;":"&amp;dbP!$D$2),"&lt;="&amp;AW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X325" s="1">
        <f ca="1">SUMIFS(INDIRECT($F$1&amp;$F325&amp;":"&amp;$F325),INDIRECT($F$1&amp;dbP!$D$2&amp;":"&amp;dbP!$D$2),"&gt;="&amp;AX$6,INDIRECT($F$1&amp;dbP!$D$2&amp;":"&amp;dbP!$D$2),"&lt;="&amp;AX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Y325" s="1">
        <f ca="1">SUMIFS(INDIRECT($F$1&amp;$F325&amp;":"&amp;$F325),INDIRECT($F$1&amp;dbP!$D$2&amp;":"&amp;dbP!$D$2),"&gt;="&amp;AY$6,INDIRECT($F$1&amp;dbP!$D$2&amp;":"&amp;dbP!$D$2),"&lt;="&amp;AY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Z325" s="1">
        <f ca="1">SUMIFS(INDIRECT($F$1&amp;$F325&amp;":"&amp;$F325),INDIRECT($F$1&amp;dbP!$D$2&amp;":"&amp;dbP!$D$2),"&gt;="&amp;AZ$6,INDIRECT($F$1&amp;dbP!$D$2&amp;":"&amp;dbP!$D$2),"&lt;="&amp;AZ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BA325" s="1">
        <f ca="1">SUMIFS(INDIRECT($F$1&amp;$F325&amp;":"&amp;$F325),INDIRECT($F$1&amp;dbP!$D$2&amp;":"&amp;dbP!$D$2),"&gt;="&amp;BA$6,INDIRECT($F$1&amp;dbP!$D$2&amp;":"&amp;dbP!$D$2),"&lt;="&amp;BA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BB325" s="1">
        <f ca="1">SUMIFS(INDIRECT($F$1&amp;$F325&amp;":"&amp;$F325),INDIRECT($F$1&amp;dbP!$D$2&amp;":"&amp;dbP!$D$2),"&gt;="&amp;BB$6,INDIRECT($F$1&amp;dbP!$D$2&amp;":"&amp;dbP!$D$2),"&lt;="&amp;BB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BC325" s="1">
        <f ca="1">SUMIFS(INDIRECT($F$1&amp;$F325&amp;":"&amp;$F325),INDIRECT($F$1&amp;dbP!$D$2&amp;":"&amp;dbP!$D$2),"&gt;="&amp;BC$6,INDIRECT($F$1&amp;dbP!$D$2&amp;":"&amp;dbP!$D$2),"&lt;="&amp;BC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BD325" s="1">
        <f ca="1">SUMIFS(INDIRECT($F$1&amp;$F325&amp;":"&amp;$F325),INDIRECT($F$1&amp;dbP!$D$2&amp;":"&amp;dbP!$D$2),"&gt;="&amp;BD$6,INDIRECT($F$1&amp;dbP!$D$2&amp;":"&amp;dbP!$D$2),"&lt;="&amp;BD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BE325" s="1">
        <f ca="1">SUMIFS(INDIRECT($F$1&amp;$F325&amp;":"&amp;$F325),INDIRECT($F$1&amp;dbP!$D$2&amp;":"&amp;dbP!$D$2),"&gt;="&amp;BE$6,INDIRECT($F$1&amp;dbP!$D$2&amp;":"&amp;dbP!$D$2),"&lt;="&amp;BE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</row>
    <row r="326" spans="2:57" x14ac:dyDescent="0.3">
      <c r="B326" s="1">
        <f>MAX(B$268:B325)+1</f>
        <v>66</v>
      </c>
      <c r="D326" s="1" t="str">
        <f ca="1">INDIRECT($B$1&amp;Items!AB$2&amp;$B326)</f>
        <v>PL(-)</v>
      </c>
      <c r="F326" s="1" t="str">
        <f ca="1">INDIRECT($B$1&amp;Items!X$2&amp;$B326)</f>
        <v>AA</v>
      </c>
      <c r="H326" s="13" t="str">
        <f ca="1">INDIRECT($B$1&amp;Items!U$2&amp;$B326)</f>
        <v>Себестоимость продаж</v>
      </c>
      <c r="I326" s="13" t="str">
        <f ca="1">IF(INDIRECT($B$1&amp;Items!V$2&amp;$B326)="",H326,INDIRECT($B$1&amp;Items!V$2&amp;$B326))</f>
        <v>Затраты этапа-4 бизнес-процесса</v>
      </c>
      <c r="J326" s="1" t="str">
        <f ca="1">IF(INDIRECT($B$1&amp;Items!W$2&amp;$B326)="",IF(H326&lt;&gt;I326,"  "&amp;I326,I326),"    "&amp;INDIRECT($B$1&amp;Items!W$2&amp;$B326))</f>
        <v xml:space="preserve">    Производственные затраты-34</v>
      </c>
      <c r="S326" s="1">
        <f ca="1">SUM($U326:INDIRECT(ADDRESS(ROW(),SUMIFS($1:$1,$5:$5,MAX($5:$5)))))</f>
        <v>366057</v>
      </c>
      <c r="V326" s="1">
        <f ca="1">SUMIFS(INDIRECT($F$1&amp;$F326&amp;":"&amp;$F326),INDIRECT($F$1&amp;dbP!$D$2&amp;":"&amp;dbP!$D$2),"&gt;="&amp;V$6,INDIRECT($F$1&amp;dbP!$D$2&amp;":"&amp;dbP!$D$2),"&lt;="&amp;V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W326" s="1">
        <f ca="1">SUMIFS(INDIRECT($F$1&amp;$F326&amp;":"&amp;$F326),INDIRECT($F$1&amp;dbP!$D$2&amp;":"&amp;dbP!$D$2),"&gt;="&amp;W$6,INDIRECT($F$1&amp;dbP!$D$2&amp;":"&amp;dbP!$D$2),"&lt;="&amp;W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X326" s="1">
        <f ca="1">SUMIFS(INDIRECT($F$1&amp;$F326&amp;":"&amp;$F326),INDIRECT($F$1&amp;dbP!$D$2&amp;":"&amp;dbP!$D$2),"&gt;="&amp;X$6,INDIRECT($F$1&amp;dbP!$D$2&amp;":"&amp;dbP!$D$2),"&lt;="&amp;X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Y326" s="1">
        <f ca="1">SUMIFS(INDIRECT($F$1&amp;$F326&amp;":"&amp;$F326),INDIRECT($F$1&amp;dbP!$D$2&amp;":"&amp;dbP!$D$2),"&gt;="&amp;Y$6,INDIRECT($F$1&amp;dbP!$D$2&amp;":"&amp;dbP!$D$2),"&lt;="&amp;Y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Z326" s="1">
        <f ca="1">SUMIFS(INDIRECT($F$1&amp;$F326&amp;":"&amp;$F326),INDIRECT($F$1&amp;dbP!$D$2&amp;":"&amp;dbP!$D$2),"&gt;="&amp;Z$6,INDIRECT($F$1&amp;dbP!$D$2&amp;":"&amp;dbP!$D$2),"&lt;="&amp;Z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A326" s="1">
        <f ca="1">SUMIFS(INDIRECT($F$1&amp;$F326&amp;":"&amp;$F326),INDIRECT($F$1&amp;dbP!$D$2&amp;":"&amp;dbP!$D$2),"&gt;="&amp;AA$6,INDIRECT($F$1&amp;dbP!$D$2&amp;":"&amp;dbP!$D$2),"&lt;="&amp;AA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366057</v>
      </c>
      <c r="AB326" s="1">
        <f ca="1">SUMIFS(INDIRECT($F$1&amp;$F326&amp;":"&amp;$F326),INDIRECT($F$1&amp;dbP!$D$2&amp;":"&amp;dbP!$D$2),"&gt;="&amp;AB$6,INDIRECT($F$1&amp;dbP!$D$2&amp;":"&amp;dbP!$D$2),"&lt;="&amp;AB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C326" s="1">
        <f ca="1">SUMIFS(INDIRECT($F$1&amp;$F326&amp;":"&amp;$F326),INDIRECT($F$1&amp;dbP!$D$2&amp;":"&amp;dbP!$D$2),"&gt;="&amp;AC$6,INDIRECT($F$1&amp;dbP!$D$2&amp;":"&amp;dbP!$D$2),"&lt;="&amp;AC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D326" s="1">
        <f ca="1">SUMIFS(INDIRECT($F$1&amp;$F326&amp;":"&amp;$F326),INDIRECT($F$1&amp;dbP!$D$2&amp;":"&amp;dbP!$D$2),"&gt;="&amp;AD$6,INDIRECT($F$1&amp;dbP!$D$2&amp;":"&amp;dbP!$D$2),"&lt;="&amp;AD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E326" s="1">
        <f ca="1">SUMIFS(INDIRECT($F$1&amp;$F326&amp;":"&amp;$F326),INDIRECT($F$1&amp;dbP!$D$2&amp;":"&amp;dbP!$D$2),"&gt;="&amp;AE$6,INDIRECT($F$1&amp;dbP!$D$2&amp;":"&amp;dbP!$D$2),"&lt;="&amp;AE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F326" s="1">
        <f ca="1">SUMIFS(INDIRECT($F$1&amp;$F326&amp;":"&amp;$F326),INDIRECT($F$1&amp;dbP!$D$2&amp;":"&amp;dbP!$D$2),"&gt;="&amp;AF$6,INDIRECT($F$1&amp;dbP!$D$2&amp;":"&amp;dbP!$D$2),"&lt;="&amp;AF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G326" s="1">
        <f ca="1">SUMIFS(INDIRECT($F$1&amp;$F326&amp;":"&amp;$F326),INDIRECT($F$1&amp;dbP!$D$2&amp;":"&amp;dbP!$D$2),"&gt;="&amp;AG$6,INDIRECT($F$1&amp;dbP!$D$2&amp;":"&amp;dbP!$D$2),"&lt;="&amp;AG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H326" s="1">
        <f ca="1">SUMIFS(INDIRECT($F$1&amp;$F326&amp;":"&amp;$F326),INDIRECT($F$1&amp;dbP!$D$2&amp;":"&amp;dbP!$D$2),"&gt;="&amp;AH$6,INDIRECT($F$1&amp;dbP!$D$2&amp;":"&amp;dbP!$D$2),"&lt;="&amp;AH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I326" s="1">
        <f ca="1">SUMIFS(INDIRECT($F$1&amp;$F326&amp;":"&amp;$F326),INDIRECT($F$1&amp;dbP!$D$2&amp;":"&amp;dbP!$D$2),"&gt;="&amp;AI$6,INDIRECT($F$1&amp;dbP!$D$2&amp;":"&amp;dbP!$D$2),"&lt;="&amp;AI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J326" s="1">
        <f ca="1">SUMIFS(INDIRECT($F$1&amp;$F326&amp;":"&amp;$F326),INDIRECT($F$1&amp;dbP!$D$2&amp;":"&amp;dbP!$D$2),"&gt;="&amp;AJ$6,INDIRECT($F$1&amp;dbP!$D$2&amp;":"&amp;dbP!$D$2),"&lt;="&amp;AJ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K326" s="1">
        <f ca="1">SUMIFS(INDIRECT($F$1&amp;$F326&amp;":"&amp;$F326),INDIRECT($F$1&amp;dbP!$D$2&amp;":"&amp;dbP!$D$2),"&gt;="&amp;AK$6,INDIRECT($F$1&amp;dbP!$D$2&amp;":"&amp;dbP!$D$2),"&lt;="&amp;AK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L326" s="1">
        <f ca="1">SUMIFS(INDIRECT($F$1&amp;$F326&amp;":"&amp;$F326),INDIRECT($F$1&amp;dbP!$D$2&amp;":"&amp;dbP!$D$2),"&gt;="&amp;AL$6,INDIRECT($F$1&amp;dbP!$D$2&amp;":"&amp;dbP!$D$2),"&lt;="&amp;AL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M326" s="1">
        <f ca="1">SUMIFS(INDIRECT($F$1&amp;$F326&amp;":"&amp;$F326),INDIRECT($F$1&amp;dbP!$D$2&amp;":"&amp;dbP!$D$2),"&gt;="&amp;AM$6,INDIRECT($F$1&amp;dbP!$D$2&amp;":"&amp;dbP!$D$2),"&lt;="&amp;AM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N326" s="1">
        <f ca="1">SUMIFS(INDIRECT($F$1&amp;$F326&amp;":"&amp;$F326),INDIRECT($F$1&amp;dbP!$D$2&amp;":"&amp;dbP!$D$2),"&gt;="&amp;AN$6,INDIRECT($F$1&amp;dbP!$D$2&amp;":"&amp;dbP!$D$2),"&lt;="&amp;AN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O326" s="1">
        <f ca="1">SUMIFS(INDIRECT($F$1&amp;$F326&amp;":"&amp;$F326),INDIRECT($F$1&amp;dbP!$D$2&amp;":"&amp;dbP!$D$2),"&gt;="&amp;AO$6,INDIRECT($F$1&amp;dbP!$D$2&amp;":"&amp;dbP!$D$2),"&lt;="&amp;AO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P326" s="1">
        <f ca="1">SUMIFS(INDIRECT($F$1&amp;$F326&amp;":"&amp;$F326),INDIRECT($F$1&amp;dbP!$D$2&amp;":"&amp;dbP!$D$2),"&gt;="&amp;AP$6,INDIRECT($F$1&amp;dbP!$D$2&amp;":"&amp;dbP!$D$2),"&lt;="&amp;AP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Q326" s="1">
        <f ca="1">SUMIFS(INDIRECT($F$1&amp;$F326&amp;":"&amp;$F326),INDIRECT($F$1&amp;dbP!$D$2&amp;":"&amp;dbP!$D$2),"&gt;="&amp;AQ$6,INDIRECT($F$1&amp;dbP!$D$2&amp;":"&amp;dbP!$D$2),"&lt;="&amp;AQ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R326" s="1">
        <f ca="1">SUMIFS(INDIRECT($F$1&amp;$F326&amp;":"&amp;$F326),INDIRECT($F$1&amp;dbP!$D$2&amp;":"&amp;dbP!$D$2),"&gt;="&amp;AR$6,INDIRECT($F$1&amp;dbP!$D$2&amp;":"&amp;dbP!$D$2),"&lt;="&amp;AR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S326" s="1">
        <f ca="1">SUMIFS(INDIRECT($F$1&amp;$F326&amp;":"&amp;$F326),INDIRECT($F$1&amp;dbP!$D$2&amp;":"&amp;dbP!$D$2),"&gt;="&amp;AS$6,INDIRECT($F$1&amp;dbP!$D$2&amp;":"&amp;dbP!$D$2),"&lt;="&amp;AS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T326" s="1">
        <f ca="1">SUMIFS(INDIRECT($F$1&amp;$F326&amp;":"&amp;$F326),INDIRECT($F$1&amp;dbP!$D$2&amp;":"&amp;dbP!$D$2),"&gt;="&amp;AT$6,INDIRECT($F$1&amp;dbP!$D$2&amp;":"&amp;dbP!$D$2),"&lt;="&amp;AT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U326" s="1">
        <f ca="1">SUMIFS(INDIRECT($F$1&amp;$F326&amp;":"&amp;$F326),INDIRECT($F$1&amp;dbP!$D$2&amp;":"&amp;dbP!$D$2),"&gt;="&amp;AU$6,INDIRECT($F$1&amp;dbP!$D$2&amp;":"&amp;dbP!$D$2),"&lt;="&amp;AU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V326" s="1">
        <f ca="1">SUMIFS(INDIRECT($F$1&amp;$F326&amp;":"&amp;$F326),INDIRECT($F$1&amp;dbP!$D$2&amp;":"&amp;dbP!$D$2),"&gt;="&amp;AV$6,INDIRECT($F$1&amp;dbP!$D$2&amp;":"&amp;dbP!$D$2),"&lt;="&amp;AV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W326" s="1">
        <f ca="1">SUMIFS(INDIRECT($F$1&amp;$F326&amp;":"&amp;$F326),INDIRECT($F$1&amp;dbP!$D$2&amp;":"&amp;dbP!$D$2),"&gt;="&amp;AW$6,INDIRECT($F$1&amp;dbP!$D$2&amp;":"&amp;dbP!$D$2),"&lt;="&amp;AW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X326" s="1">
        <f ca="1">SUMIFS(INDIRECT($F$1&amp;$F326&amp;":"&amp;$F326),INDIRECT($F$1&amp;dbP!$D$2&amp;":"&amp;dbP!$D$2),"&gt;="&amp;AX$6,INDIRECT($F$1&amp;dbP!$D$2&amp;":"&amp;dbP!$D$2),"&lt;="&amp;AX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Y326" s="1">
        <f ca="1">SUMIFS(INDIRECT($F$1&amp;$F326&amp;":"&amp;$F326),INDIRECT($F$1&amp;dbP!$D$2&amp;":"&amp;dbP!$D$2),"&gt;="&amp;AY$6,INDIRECT($F$1&amp;dbP!$D$2&amp;":"&amp;dbP!$D$2),"&lt;="&amp;AY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Z326" s="1">
        <f ca="1">SUMIFS(INDIRECT($F$1&amp;$F326&amp;":"&amp;$F326),INDIRECT($F$1&amp;dbP!$D$2&amp;":"&amp;dbP!$D$2),"&gt;="&amp;AZ$6,INDIRECT($F$1&amp;dbP!$D$2&amp;":"&amp;dbP!$D$2),"&lt;="&amp;AZ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BA326" s="1">
        <f ca="1">SUMIFS(INDIRECT($F$1&amp;$F326&amp;":"&amp;$F326),INDIRECT($F$1&amp;dbP!$D$2&amp;":"&amp;dbP!$D$2),"&gt;="&amp;BA$6,INDIRECT($F$1&amp;dbP!$D$2&amp;":"&amp;dbP!$D$2),"&lt;="&amp;BA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BB326" s="1">
        <f ca="1">SUMIFS(INDIRECT($F$1&amp;$F326&amp;":"&amp;$F326),INDIRECT($F$1&amp;dbP!$D$2&amp;":"&amp;dbP!$D$2),"&gt;="&amp;BB$6,INDIRECT($F$1&amp;dbP!$D$2&amp;":"&amp;dbP!$D$2),"&lt;="&amp;BB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BC326" s="1">
        <f ca="1">SUMIFS(INDIRECT($F$1&amp;$F326&amp;":"&amp;$F326),INDIRECT($F$1&amp;dbP!$D$2&amp;":"&amp;dbP!$D$2),"&gt;="&amp;BC$6,INDIRECT($F$1&amp;dbP!$D$2&amp;":"&amp;dbP!$D$2),"&lt;="&amp;BC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BD326" s="1">
        <f ca="1">SUMIFS(INDIRECT($F$1&amp;$F326&amp;":"&amp;$F326),INDIRECT($F$1&amp;dbP!$D$2&amp;":"&amp;dbP!$D$2),"&gt;="&amp;BD$6,INDIRECT($F$1&amp;dbP!$D$2&amp;":"&amp;dbP!$D$2),"&lt;="&amp;BD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BE326" s="1">
        <f ca="1">SUMIFS(INDIRECT($F$1&amp;$F326&amp;":"&amp;$F326),INDIRECT($F$1&amp;dbP!$D$2&amp;":"&amp;dbP!$D$2),"&gt;="&amp;BE$6,INDIRECT($F$1&amp;dbP!$D$2&amp;":"&amp;dbP!$D$2),"&lt;="&amp;BE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</row>
    <row r="327" spans="2:57" x14ac:dyDescent="0.3">
      <c r="B327" s="1">
        <f>MAX(B$268:B326)+1</f>
        <v>67</v>
      </c>
      <c r="D327" s="1" t="str">
        <f ca="1">INDIRECT($B$1&amp;Items!AB$2&amp;$B327)</f>
        <v>PL(-)</v>
      </c>
      <c r="F327" s="1" t="str">
        <f ca="1">INDIRECT($B$1&amp;Items!X$2&amp;$B327)</f>
        <v>AA</v>
      </c>
      <c r="H327" s="13" t="str">
        <f ca="1">INDIRECT($B$1&amp;Items!U$2&amp;$B327)</f>
        <v>Себестоимость продаж</v>
      </c>
      <c r="I327" s="13" t="str">
        <f ca="1">IF(INDIRECT($B$1&amp;Items!V$2&amp;$B327)="",H327,INDIRECT($B$1&amp;Items!V$2&amp;$B327))</f>
        <v>Затраты этапа-4 бизнес-процесса</v>
      </c>
      <c r="J327" s="1" t="str">
        <f ca="1">IF(INDIRECT($B$1&amp;Items!W$2&amp;$B327)="",IF(H327&lt;&gt;I327,"  "&amp;I327,I327),"    "&amp;INDIRECT($B$1&amp;Items!W$2&amp;$B327))</f>
        <v xml:space="preserve">    Производственные затраты-35</v>
      </c>
      <c r="S327" s="1">
        <f ca="1">SUM($U327:INDIRECT(ADDRESS(ROW(),SUMIFS($1:$1,$5:$5,MAX($5:$5)))))</f>
        <v>0</v>
      </c>
      <c r="V327" s="1">
        <f ca="1">SUMIFS(INDIRECT($F$1&amp;$F327&amp;":"&amp;$F327),INDIRECT($F$1&amp;dbP!$D$2&amp;":"&amp;dbP!$D$2),"&gt;="&amp;V$6,INDIRECT($F$1&amp;dbP!$D$2&amp;":"&amp;dbP!$D$2),"&lt;="&amp;V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W327" s="1">
        <f ca="1">SUMIFS(INDIRECT($F$1&amp;$F327&amp;":"&amp;$F327),INDIRECT($F$1&amp;dbP!$D$2&amp;":"&amp;dbP!$D$2),"&gt;="&amp;W$6,INDIRECT($F$1&amp;dbP!$D$2&amp;":"&amp;dbP!$D$2),"&lt;="&amp;W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X327" s="1">
        <f ca="1">SUMIFS(INDIRECT($F$1&amp;$F327&amp;":"&amp;$F327),INDIRECT($F$1&amp;dbP!$D$2&amp;":"&amp;dbP!$D$2),"&gt;="&amp;X$6,INDIRECT($F$1&amp;dbP!$D$2&amp;":"&amp;dbP!$D$2),"&lt;="&amp;X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Y327" s="1">
        <f ca="1">SUMIFS(INDIRECT($F$1&amp;$F327&amp;":"&amp;$F327),INDIRECT($F$1&amp;dbP!$D$2&amp;":"&amp;dbP!$D$2),"&gt;="&amp;Y$6,INDIRECT($F$1&amp;dbP!$D$2&amp;":"&amp;dbP!$D$2),"&lt;="&amp;Y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Z327" s="1">
        <f ca="1">SUMIFS(INDIRECT($F$1&amp;$F327&amp;":"&amp;$F327),INDIRECT($F$1&amp;dbP!$D$2&amp;":"&amp;dbP!$D$2),"&gt;="&amp;Z$6,INDIRECT($F$1&amp;dbP!$D$2&amp;":"&amp;dbP!$D$2),"&lt;="&amp;Z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A327" s="1">
        <f ca="1">SUMIFS(INDIRECT($F$1&amp;$F327&amp;":"&amp;$F327),INDIRECT($F$1&amp;dbP!$D$2&amp;":"&amp;dbP!$D$2),"&gt;="&amp;AA$6,INDIRECT($F$1&amp;dbP!$D$2&amp;":"&amp;dbP!$D$2),"&lt;="&amp;AA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B327" s="1">
        <f ca="1">SUMIFS(INDIRECT($F$1&amp;$F327&amp;":"&amp;$F327),INDIRECT($F$1&amp;dbP!$D$2&amp;":"&amp;dbP!$D$2),"&gt;="&amp;AB$6,INDIRECT($F$1&amp;dbP!$D$2&amp;":"&amp;dbP!$D$2),"&lt;="&amp;AB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C327" s="1">
        <f ca="1">SUMIFS(INDIRECT($F$1&amp;$F327&amp;":"&amp;$F327),INDIRECT($F$1&amp;dbP!$D$2&amp;":"&amp;dbP!$D$2),"&gt;="&amp;AC$6,INDIRECT($F$1&amp;dbP!$D$2&amp;":"&amp;dbP!$D$2),"&lt;="&amp;AC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D327" s="1">
        <f ca="1">SUMIFS(INDIRECT($F$1&amp;$F327&amp;":"&amp;$F327),INDIRECT($F$1&amp;dbP!$D$2&amp;":"&amp;dbP!$D$2),"&gt;="&amp;AD$6,INDIRECT($F$1&amp;dbP!$D$2&amp;":"&amp;dbP!$D$2),"&lt;="&amp;AD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E327" s="1">
        <f ca="1">SUMIFS(INDIRECT($F$1&amp;$F327&amp;":"&amp;$F327),INDIRECT($F$1&amp;dbP!$D$2&amp;":"&amp;dbP!$D$2),"&gt;="&amp;AE$6,INDIRECT($F$1&amp;dbP!$D$2&amp;":"&amp;dbP!$D$2),"&lt;="&amp;AE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F327" s="1">
        <f ca="1">SUMIFS(INDIRECT($F$1&amp;$F327&amp;":"&amp;$F327),INDIRECT($F$1&amp;dbP!$D$2&amp;":"&amp;dbP!$D$2),"&gt;="&amp;AF$6,INDIRECT($F$1&amp;dbP!$D$2&amp;":"&amp;dbP!$D$2),"&lt;="&amp;AF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G327" s="1">
        <f ca="1">SUMIFS(INDIRECT($F$1&amp;$F327&amp;":"&amp;$F327),INDIRECT($F$1&amp;dbP!$D$2&amp;":"&amp;dbP!$D$2),"&gt;="&amp;AG$6,INDIRECT($F$1&amp;dbP!$D$2&amp;":"&amp;dbP!$D$2),"&lt;="&amp;AG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H327" s="1">
        <f ca="1">SUMIFS(INDIRECT($F$1&amp;$F327&amp;":"&amp;$F327),INDIRECT($F$1&amp;dbP!$D$2&amp;":"&amp;dbP!$D$2),"&gt;="&amp;AH$6,INDIRECT($F$1&amp;dbP!$D$2&amp;":"&amp;dbP!$D$2),"&lt;="&amp;AH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I327" s="1">
        <f ca="1">SUMIFS(INDIRECT($F$1&amp;$F327&amp;":"&amp;$F327),INDIRECT($F$1&amp;dbP!$D$2&amp;":"&amp;dbP!$D$2),"&gt;="&amp;AI$6,INDIRECT($F$1&amp;dbP!$D$2&amp;":"&amp;dbP!$D$2),"&lt;="&amp;AI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J327" s="1">
        <f ca="1">SUMIFS(INDIRECT($F$1&amp;$F327&amp;":"&amp;$F327),INDIRECT($F$1&amp;dbP!$D$2&amp;":"&amp;dbP!$D$2),"&gt;="&amp;AJ$6,INDIRECT($F$1&amp;dbP!$D$2&amp;":"&amp;dbP!$D$2),"&lt;="&amp;AJ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K327" s="1">
        <f ca="1">SUMIFS(INDIRECT($F$1&amp;$F327&amp;":"&amp;$F327),INDIRECT($F$1&amp;dbP!$D$2&amp;":"&amp;dbP!$D$2),"&gt;="&amp;AK$6,INDIRECT($F$1&amp;dbP!$D$2&amp;":"&amp;dbP!$D$2),"&lt;="&amp;AK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L327" s="1">
        <f ca="1">SUMIFS(INDIRECT($F$1&amp;$F327&amp;":"&amp;$F327),INDIRECT($F$1&amp;dbP!$D$2&amp;":"&amp;dbP!$D$2),"&gt;="&amp;AL$6,INDIRECT($F$1&amp;dbP!$D$2&amp;":"&amp;dbP!$D$2),"&lt;="&amp;AL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M327" s="1">
        <f ca="1">SUMIFS(INDIRECT($F$1&amp;$F327&amp;":"&amp;$F327),INDIRECT($F$1&amp;dbP!$D$2&amp;":"&amp;dbP!$D$2),"&gt;="&amp;AM$6,INDIRECT($F$1&amp;dbP!$D$2&amp;":"&amp;dbP!$D$2),"&lt;="&amp;AM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N327" s="1">
        <f ca="1">SUMIFS(INDIRECT($F$1&amp;$F327&amp;":"&amp;$F327),INDIRECT($F$1&amp;dbP!$D$2&amp;":"&amp;dbP!$D$2),"&gt;="&amp;AN$6,INDIRECT($F$1&amp;dbP!$D$2&amp;":"&amp;dbP!$D$2),"&lt;="&amp;AN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O327" s="1">
        <f ca="1">SUMIFS(INDIRECT($F$1&amp;$F327&amp;":"&amp;$F327),INDIRECT($F$1&amp;dbP!$D$2&amp;":"&amp;dbP!$D$2),"&gt;="&amp;AO$6,INDIRECT($F$1&amp;dbP!$D$2&amp;":"&amp;dbP!$D$2),"&lt;="&amp;AO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P327" s="1">
        <f ca="1">SUMIFS(INDIRECT($F$1&amp;$F327&amp;":"&amp;$F327),INDIRECT($F$1&amp;dbP!$D$2&amp;":"&amp;dbP!$D$2),"&gt;="&amp;AP$6,INDIRECT($F$1&amp;dbP!$D$2&amp;":"&amp;dbP!$D$2),"&lt;="&amp;AP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Q327" s="1">
        <f ca="1">SUMIFS(INDIRECT($F$1&amp;$F327&amp;":"&amp;$F327),INDIRECT($F$1&amp;dbP!$D$2&amp;":"&amp;dbP!$D$2),"&gt;="&amp;AQ$6,INDIRECT($F$1&amp;dbP!$D$2&amp;":"&amp;dbP!$D$2),"&lt;="&amp;AQ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R327" s="1">
        <f ca="1">SUMIFS(INDIRECT($F$1&amp;$F327&amp;":"&amp;$F327),INDIRECT($F$1&amp;dbP!$D$2&amp;":"&amp;dbP!$D$2),"&gt;="&amp;AR$6,INDIRECT($F$1&amp;dbP!$D$2&amp;":"&amp;dbP!$D$2),"&lt;="&amp;AR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S327" s="1">
        <f ca="1">SUMIFS(INDIRECT($F$1&amp;$F327&amp;":"&amp;$F327),INDIRECT($F$1&amp;dbP!$D$2&amp;":"&amp;dbP!$D$2),"&gt;="&amp;AS$6,INDIRECT($F$1&amp;dbP!$D$2&amp;":"&amp;dbP!$D$2),"&lt;="&amp;AS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T327" s="1">
        <f ca="1">SUMIFS(INDIRECT($F$1&amp;$F327&amp;":"&amp;$F327),INDIRECT($F$1&amp;dbP!$D$2&amp;":"&amp;dbP!$D$2),"&gt;="&amp;AT$6,INDIRECT($F$1&amp;dbP!$D$2&amp;":"&amp;dbP!$D$2),"&lt;="&amp;AT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U327" s="1">
        <f ca="1">SUMIFS(INDIRECT($F$1&amp;$F327&amp;":"&amp;$F327),INDIRECT($F$1&amp;dbP!$D$2&amp;":"&amp;dbP!$D$2),"&gt;="&amp;AU$6,INDIRECT($F$1&amp;dbP!$D$2&amp;":"&amp;dbP!$D$2),"&lt;="&amp;AU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V327" s="1">
        <f ca="1">SUMIFS(INDIRECT($F$1&amp;$F327&amp;":"&amp;$F327),INDIRECT($F$1&amp;dbP!$D$2&amp;":"&amp;dbP!$D$2),"&gt;="&amp;AV$6,INDIRECT($F$1&amp;dbP!$D$2&amp;":"&amp;dbP!$D$2),"&lt;="&amp;AV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W327" s="1">
        <f ca="1">SUMIFS(INDIRECT($F$1&amp;$F327&amp;":"&amp;$F327),INDIRECT($F$1&amp;dbP!$D$2&amp;":"&amp;dbP!$D$2),"&gt;="&amp;AW$6,INDIRECT($F$1&amp;dbP!$D$2&amp;":"&amp;dbP!$D$2),"&lt;="&amp;AW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X327" s="1">
        <f ca="1">SUMIFS(INDIRECT($F$1&amp;$F327&amp;":"&amp;$F327),INDIRECT($F$1&amp;dbP!$D$2&amp;":"&amp;dbP!$D$2),"&gt;="&amp;AX$6,INDIRECT($F$1&amp;dbP!$D$2&amp;":"&amp;dbP!$D$2),"&lt;="&amp;AX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Y327" s="1">
        <f ca="1">SUMIFS(INDIRECT($F$1&amp;$F327&amp;":"&amp;$F327),INDIRECT($F$1&amp;dbP!$D$2&amp;":"&amp;dbP!$D$2),"&gt;="&amp;AY$6,INDIRECT($F$1&amp;dbP!$D$2&amp;":"&amp;dbP!$D$2),"&lt;="&amp;AY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Z327" s="1">
        <f ca="1">SUMIFS(INDIRECT($F$1&amp;$F327&amp;":"&amp;$F327),INDIRECT($F$1&amp;dbP!$D$2&amp;":"&amp;dbP!$D$2),"&gt;="&amp;AZ$6,INDIRECT($F$1&amp;dbP!$D$2&amp;":"&amp;dbP!$D$2),"&lt;="&amp;AZ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BA327" s="1">
        <f ca="1">SUMIFS(INDIRECT($F$1&amp;$F327&amp;":"&amp;$F327),INDIRECT($F$1&amp;dbP!$D$2&amp;":"&amp;dbP!$D$2),"&gt;="&amp;BA$6,INDIRECT($F$1&amp;dbP!$D$2&amp;":"&amp;dbP!$D$2),"&lt;="&amp;BA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BB327" s="1">
        <f ca="1">SUMIFS(INDIRECT($F$1&amp;$F327&amp;":"&amp;$F327),INDIRECT($F$1&amp;dbP!$D$2&amp;":"&amp;dbP!$D$2),"&gt;="&amp;BB$6,INDIRECT($F$1&amp;dbP!$D$2&amp;":"&amp;dbP!$D$2),"&lt;="&amp;BB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BC327" s="1">
        <f ca="1">SUMIFS(INDIRECT($F$1&amp;$F327&amp;":"&amp;$F327),INDIRECT($F$1&amp;dbP!$D$2&amp;":"&amp;dbP!$D$2),"&gt;="&amp;BC$6,INDIRECT($F$1&amp;dbP!$D$2&amp;":"&amp;dbP!$D$2),"&lt;="&amp;BC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BD327" s="1">
        <f ca="1">SUMIFS(INDIRECT($F$1&amp;$F327&amp;":"&amp;$F327),INDIRECT($F$1&amp;dbP!$D$2&amp;":"&amp;dbP!$D$2),"&gt;="&amp;BD$6,INDIRECT($F$1&amp;dbP!$D$2&amp;":"&amp;dbP!$D$2),"&lt;="&amp;BD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BE327" s="1">
        <f ca="1">SUMIFS(INDIRECT($F$1&amp;$F327&amp;":"&amp;$F327),INDIRECT($F$1&amp;dbP!$D$2&amp;":"&amp;dbP!$D$2),"&gt;="&amp;BE$6,INDIRECT($F$1&amp;dbP!$D$2&amp;":"&amp;dbP!$D$2),"&lt;="&amp;BE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</row>
    <row r="328" spans="2:57" x14ac:dyDescent="0.3">
      <c r="B328" s="1">
        <f>MAX(B$268:B327)+1</f>
        <v>68</v>
      </c>
      <c r="D328" s="1" t="str">
        <f ca="1">INDIRECT($B$1&amp;Items!AB$2&amp;$B328)</f>
        <v>PL(-)</v>
      </c>
      <c r="F328" s="1" t="str">
        <f ca="1">INDIRECT($B$1&amp;Items!X$2&amp;$B328)</f>
        <v>AA</v>
      </c>
      <c r="H328" s="13" t="str">
        <f ca="1">INDIRECT($B$1&amp;Items!U$2&amp;$B328)</f>
        <v>Себестоимость продаж</v>
      </c>
      <c r="I328" s="13" t="str">
        <f ca="1">IF(INDIRECT($B$1&amp;Items!V$2&amp;$B328)="",H328,INDIRECT($B$1&amp;Items!V$2&amp;$B328))</f>
        <v>Затраты этапа-4 бизнес-процесса</v>
      </c>
      <c r="J328" s="1" t="str">
        <f ca="1">IF(INDIRECT($B$1&amp;Items!W$2&amp;$B328)="",IF(H328&lt;&gt;I328,"  "&amp;I328,I328),"    "&amp;INDIRECT($B$1&amp;Items!W$2&amp;$B328))</f>
        <v xml:space="preserve">    Производственные затраты-36</v>
      </c>
      <c r="S328" s="1">
        <f ca="1">SUM($U328:INDIRECT(ADDRESS(ROW(),SUMIFS($1:$1,$5:$5,MAX($5:$5)))))</f>
        <v>0</v>
      </c>
      <c r="V328" s="1">
        <f ca="1">SUMIFS(INDIRECT($F$1&amp;$F328&amp;":"&amp;$F328),INDIRECT($F$1&amp;dbP!$D$2&amp;":"&amp;dbP!$D$2),"&gt;="&amp;V$6,INDIRECT($F$1&amp;dbP!$D$2&amp;":"&amp;dbP!$D$2),"&lt;="&amp;V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W328" s="1">
        <f ca="1">SUMIFS(INDIRECT($F$1&amp;$F328&amp;":"&amp;$F328),INDIRECT($F$1&amp;dbP!$D$2&amp;":"&amp;dbP!$D$2),"&gt;="&amp;W$6,INDIRECT($F$1&amp;dbP!$D$2&amp;":"&amp;dbP!$D$2),"&lt;="&amp;W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X328" s="1">
        <f ca="1">SUMIFS(INDIRECT($F$1&amp;$F328&amp;":"&amp;$F328),INDIRECT($F$1&amp;dbP!$D$2&amp;":"&amp;dbP!$D$2),"&gt;="&amp;X$6,INDIRECT($F$1&amp;dbP!$D$2&amp;":"&amp;dbP!$D$2),"&lt;="&amp;X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Y328" s="1">
        <f ca="1">SUMIFS(INDIRECT($F$1&amp;$F328&amp;":"&amp;$F328),INDIRECT($F$1&amp;dbP!$D$2&amp;":"&amp;dbP!$D$2),"&gt;="&amp;Y$6,INDIRECT($F$1&amp;dbP!$D$2&amp;":"&amp;dbP!$D$2),"&lt;="&amp;Y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Z328" s="1">
        <f ca="1">SUMIFS(INDIRECT($F$1&amp;$F328&amp;":"&amp;$F328),INDIRECT($F$1&amp;dbP!$D$2&amp;":"&amp;dbP!$D$2),"&gt;="&amp;Z$6,INDIRECT($F$1&amp;dbP!$D$2&amp;":"&amp;dbP!$D$2),"&lt;="&amp;Z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A328" s="1">
        <f ca="1">SUMIFS(INDIRECT($F$1&amp;$F328&amp;":"&amp;$F328),INDIRECT($F$1&amp;dbP!$D$2&amp;":"&amp;dbP!$D$2),"&gt;="&amp;AA$6,INDIRECT($F$1&amp;dbP!$D$2&amp;":"&amp;dbP!$D$2),"&lt;="&amp;AA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B328" s="1">
        <f ca="1">SUMIFS(INDIRECT($F$1&amp;$F328&amp;":"&amp;$F328),INDIRECT($F$1&amp;dbP!$D$2&amp;":"&amp;dbP!$D$2),"&gt;="&amp;AB$6,INDIRECT($F$1&amp;dbP!$D$2&amp;":"&amp;dbP!$D$2),"&lt;="&amp;AB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C328" s="1">
        <f ca="1">SUMIFS(INDIRECT($F$1&amp;$F328&amp;":"&amp;$F328),INDIRECT($F$1&amp;dbP!$D$2&amp;":"&amp;dbP!$D$2),"&gt;="&amp;AC$6,INDIRECT($F$1&amp;dbP!$D$2&amp;":"&amp;dbP!$D$2),"&lt;="&amp;AC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D328" s="1">
        <f ca="1">SUMIFS(INDIRECT($F$1&amp;$F328&amp;":"&amp;$F328),INDIRECT($F$1&amp;dbP!$D$2&amp;":"&amp;dbP!$D$2),"&gt;="&amp;AD$6,INDIRECT($F$1&amp;dbP!$D$2&amp;":"&amp;dbP!$D$2),"&lt;="&amp;AD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E328" s="1">
        <f ca="1">SUMIFS(INDIRECT($F$1&amp;$F328&amp;":"&amp;$F328),INDIRECT($F$1&amp;dbP!$D$2&amp;":"&amp;dbP!$D$2),"&gt;="&amp;AE$6,INDIRECT($F$1&amp;dbP!$D$2&amp;":"&amp;dbP!$D$2),"&lt;="&amp;AE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F328" s="1">
        <f ca="1">SUMIFS(INDIRECT($F$1&amp;$F328&amp;":"&amp;$F328),INDIRECT($F$1&amp;dbP!$D$2&amp;":"&amp;dbP!$D$2),"&gt;="&amp;AF$6,INDIRECT($F$1&amp;dbP!$D$2&amp;":"&amp;dbP!$D$2),"&lt;="&amp;AF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G328" s="1">
        <f ca="1">SUMIFS(INDIRECT($F$1&amp;$F328&amp;":"&amp;$F328),INDIRECT($F$1&amp;dbP!$D$2&amp;":"&amp;dbP!$D$2),"&gt;="&amp;AG$6,INDIRECT($F$1&amp;dbP!$D$2&amp;":"&amp;dbP!$D$2),"&lt;="&amp;AG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H328" s="1">
        <f ca="1">SUMIFS(INDIRECT($F$1&amp;$F328&amp;":"&amp;$F328),INDIRECT($F$1&amp;dbP!$D$2&amp;":"&amp;dbP!$D$2),"&gt;="&amp;AH$6,INDIRECT($F$1&amp;dbP!$D$2&amp;":"&amp;dbP!$D$2),"&lt;="&amp;AH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I328" s="1">
        <f ca="1">SUMIFS(INDIRECT($F$1&amp;$F328&amp;":"&amp;$F328),INDIRECT($F$1&amp;dbP!$D$2&amp;":"&amp;dbP!$D$2),"&gt;="&amp;AI$6,INDIRECT($F$1&amp;dbP!$D$2&amp;":"&amp;dbP!$D$2),"&lt;="&amp;AI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J328" s="1">
        <f ca="1">SUMIFS(INDIRECT($F$1&amp;$F328&amp;":"&amp;$F328),INDIRECT($F$1&amp;dbP!$D$2&amp;":"&amp;dbP!$D$2),"&gt;="&amp;AJ$6,INDIRECT($F$1&amp;dbP!$D$2&amp;":"&amp;dbP!$D$2),"&lt;="&amp;AJ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K328" s="1">
        <f ca="1">SUMIFS(INDIRECT($F$1&amp;$F328&amp;":"&amp;$F328),INDIRECT($F$1&amp;dbP!$D$2&amp;":"&amp;dbP!$D$2),"&gt;="&amp;AK$6,INDIRECT($F$1&amp;dbP!$D$2&amp;":"&amp;dbP!$D$2),"&lt;="&amp;AK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L328" s="1">
        <f ca="1">SUMIFS(INDIRECT($F$1&amp;$F328&amp;":"&amp;$F328),INDIRECT($F$1&amp;dbP!$D$2&amp;":"&amp;dbP!$D$2),"&gt;="&amp;AL$6,INDIRECT($F$1&amp;dbP!$D$2&amp;":"&amp;dbP!$D$2),"&lt;="&amp;AL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M328" s="1">
        <f ca="1">SUMIFS(INDIRECT($F$1&amp;$F328&amp;":"&amp;$F328),INDIRECT($F$1&amp;dbP!$D$2&amp;":"&amp;dbP!$D$2),"&gt;="&amp;AM$6,INDIRECT($F$1&amp;dbP!$D$2&amp;":"&amp;dbP!$D$2),"&lt;="&amp;AM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N328" s="1">
        <f ca="1">SUMIFS(INDIRECT($F$1&amp;$F328&amp;":"&amp;$F328),INDIRECT($F$1&amp;dbP!$D$2&amp;":"&amp;dbP!$D$2),"&gt;="&amp;AN$6,INDIRECT($F$1&amp;dbP!$D$2&amp;":"&amp;dbP!$D$2),"&lt;="&amp;AN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O328" s="1">
        <f ca="1">SUMIFS(INDIRECT($F$1&amp;$F328&amp;":"&amp;$F328),INDIRECT($F$1&amp;dbP!$D$2&amp;":"&amp;dbP!$D$2),"&gt;="&amp;AO$6,INDIRECT($F$1&amp;dbP!$D$2&amp;":"&amp;dbP!$D$2),"&lt;="&amp;AO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P328" s="1">
        <f ca="1">SUMIFS(INDIRECT($F$1&amp;$F328&amp;":"&amp;$F328),INDIRECT($F$1&amp;dbP!$D$2&amp;":"&amp;dbP!$D$2),"&gt;="&amp;AP$6,INDIRECT($F$1&amp;dbP!$D$2&amp;":"&amp;dbP!$D$2),"&lt;="&amp;AP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Q328" s="1">
        <f ca="1">SUMIFS(INDIRECT($F$1&amp;$F328&amp;":"&amp;$F328),INDIRECT($F$1&amp;dbP!$D$2&amp;":"&amp;dbP!$D$2),"&gt;="&amp;AQ$6,INDIRECT($F$1&amp;dbP!$D$2&amp;":"&amp;dbP!$D$2),"&lt;="&amp;AQ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R328" s="1">
        <f ca="1">SUMIFS(INDIRECT($F$1&amp;$F328&amp;":"&amp;$F328),INDIRECT($F$1&amp;dbP!$D$2&amp;":"&amp;dbP!$D$2),"&gt;="&amp;AR$6,INDIRECT($F$1&amp;dbP!$D$2&amp;":"&amp;dbP!$D$2),"&lt;="&amp;AR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S328" s="1">
        <f ca="1">SUMIFS(INDIRECT($F$1&amp;$F328&amp;":"&amp;$F328),INDIRECT($F$1&amp;dbP!$D$2&amp;":"&amp;dbP!$D$2),"&gt;="&amp;AS$6,INDIRECT($F$1&amp;dbP!$D$2&amp;":"&amp;dbP!$D$2),"&lt;="&amp;AS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T328" s="1">
        <f ca="1">SUMIFS(INDIRECT($F$1&amp;$F328&amp;":"&amp;$F328),INDIRECT($F$1&amp;dbP!$D$2&amp;":"&amp;dbP!$D$2),"&gt;="&amp;AT$6,INDIRECT($F$1&amp;dbP!$D$2&amp;":"&amp;dbP!$D$2),"&lt;="&amp;AT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U328" s="1">
        <f ca="1">SUMIFS(INDIRECT($F$1&amp;$F328&amp;":"&amp;$F328),INDIRECT($F$1&amp;dbP!$D$2&amp;":"&amp;dbP!$D$2),"&gt;="&amp;AU$6,INDIRECT($F$1&amp;dbP!$D$2&amp;":"&amp;dbP!$D$2),"&lt;="&amp;AU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V328" s="1">
        <f ca="1">SUMIFS(INDIRECT($F$1&amp;$F328&amp;":"&amp;$F328),INDIRECT($F$1&amp;dbP!$D$2&amp;":"&amp;dbP!$D$2),"&gt;="&amp;AV$6,INDIRECT($F$1&amp;dbP!$D$2&amp;":"&amp;dbP!$D$2),"&lt;="&amp;AV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W328" s="1">
        <f ca="1">SUMIFS(INDIRECT($F$1&amp;$F328&amp;":"&amp;$F328),INDIRECT($F$1&amp;dbP!$D$2&amp;":"&amp;dbP!$D$2),"&gt;="&amp;AW$6,INDIRECT($F$1&amp;dbP!$D$2&amp;":"&amp;dbP!$D$2),"&lt;="&amp;AW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X328" s="1">
        <f ca="1">SUMIFS(INDIRECT($F$1&amp;$F328&amp;":"&amp;$F328),INDIRECT($F$1&amp;dbP!$D$2&amp;":"&amp;dbP!$D$2),"&gt;="&amp;AX$6,INDIRECT($F$1&amp;dbP!$D$2&amp;":"&amp;dbP!$D$2),"&lt;="&amp;AX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Y328" s="1">
        <f ca="1">SUMIFS(INDIRECT($F$1&amp;$F328&amp;":"&amp;$F328),INDIRECT($F$1&amp;dbP!$D$2&amp;":"&amp;dbP!$D$2),"&gt;="&amp;AY$6,INDIRECT($F$1&amp;dbP!$D$2&amp;":"&amp;dbP!$D$2),"&lt;="&amp;AY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Z328" s="1">
        <f ca="1">SUMIFS(INDIRECT($F$1&amp;$F328&amp;":"&amp;$F328),INDIRECT($F$1&amp;dbP!$D$2&amp;":"&amp;dbP!$D$2),"&gt;="&amp;AZ$6,INDIRECT($F$1&amp;dbP!$D$2&amp;":"&amp;dbP!$D$2),"&lt;="&amp;AZ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BA328" s="1">
        <f ca="1">SUMIFS(INDIRECT($F$1&amp;$F328&amp;":"&amp;$F328),INDIRECT($F$1&amp;dbP!$D$2&amp;":"&amp;dbP!$D$2),"&gt;="&amp;BA$6,INDIRECT($F$1&amp;dbP!$D$2&amp;":"&amp;dbP!$D$2),"&lt;="&amp;BA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BB328" s="1">
        <f ca="1">SUMIFS(INDIRECT($F$1&amp;$F328&amp;":"&amp;$F328),INDIRECT($F$1&amp;dbP!$D$2&amp;":"&amp;dbP!$D$2),"&gt;="&amp;BB$6,INDIRECT($F$1&amp;dbP!$D$2&amp;":"&amp;dbP!$D$2),"&lt;="&amp;BB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BC328" s="1">
        <f ca="1">SUMIFS(INDIRECT($F$1&amp;$F328&amp;":"&amp;$F328),INDIRECT($F$1&amp;dbP!$D$2&amp;":"&amp;dbP!$D$2),"&gt;="&amp;BC$6,INDIRECT($F$1&amp;dbP!$D$2&amp;":"&amp;dbP!$D$2),"&lt;="&amp;BC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BD328" s="1">
        <f ca="1">SUMIFS(INDIRECT($F$1&amp;$F328&amp;":"&amp;$F328),INDIRECT($F$1&amp;dbP!$D$2&amp;":"&amp;dbP!$D$2),"&gt;="&amp;BD$6,INDIRECT($F$1&amp;dbP!$D$2&amp;":"&amp;dbP!$D$2),"&lt;="&amp;BD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BE328" s="1">
        <f ca="1">SUMIFS(INDIRECT($F$1&amp;$F328&amp;":"&amp;$F328),INDIRECT($F$1&amp;dbP!$D$2&amp;":"&amp;dbP!$D$2),"&gt;="&amp;BE$6,INDIRECT($F$1&amp;dbP!$D$2&amp;":"&amp;dbP!$D$2),"&lt;="&amp;BE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</row>
    <row r="329" spans="2:57" x14ac:dyDescent="0.3">
      <c r="B329" s="1">
        <f>MAX(B$268:B328)+1</f>
        <v>69</v>
      </c>
      <c r="D329" s="1" t="str">
        <f ca="1">INDIRECT($B$1&amp;Items!AB$2&amp;$B329)</f>
        <v>PL(-)</v>
      </c>
      <c r="F329" s="1" t="str">
        <f ca="1">INDIRECT($B$1&amp;Items!X$2&amp;$B329)</f>
        <v>AA</v>
      </c>
      <c r="H329" s="13" t="str">
        <f ca="1">INDIRECT($B$1&amp;Items!U$2&amp;$B329)</f>
        <v>Себестоимость продаж</v>
      </c>
      <c r="I329" s="13" t="str">
        <f ca="1">IF(INDIRECT($B$1&amp;Items!V$2&amp;$B329)="",H329,INDIRECT($B$1&amp;Items!V$2&amp;$B329))</f>
        <v>Затраты этапа-4 бизнес-процесса</v>
      </c>
      <c r="J329" s="1" t="str">
        <f ca="1">IF(INDIRECT($B$1&amp;Items!W$2&amp;$B329)="",IF(H329&lt;&gt;I329,"  "&amp;I329,I329),"    "&amp;INDIRECT($B$1&amp;Items!W$2&amp;$B329))</f>
        <v xml:space="preserve">    Производственные затраты-37</v>
      </c>
      <c r="S329" s="1">
        <f ca="1">SUM($U329:INDIRECT(ADDRESS(ROW(),SUMIFS($1:$1,$5:$5,MAX($5:$5)))))</f>
        <v>160939.78800000003</v>
      </c>
      <c r="V329" s="1">
        <f ca="1">SUMIFS(INDIRECT($F$1&amp;$F329&amp;":"&amp;$F329),INDIRECT($F$1&amp;dbP!$D$2&amp;":"&amp;dbP!$D$2),"&gt;="&amp;V$6,INDIRECT($F$1&amp;dbP!$D$2&amp;":"&amp;dbP!$D$2),"&lt;="&amp;V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W329" s="1">
        <f ca="1">SUMIFS(INDIRECT($F$1&amp;$F329&amp;":"&amp;$F329),INDIRECT($F$1&amp;dbP!$D$2&amp;":"&amp;dbP!$D$2),"&gt;="&amp;W$6,INDIRECT($F$1&amp;dbP!$D$2&amp;":"&amp;dbP!$D$2),"&lt;="&amp;W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X329" s="1">
        <f ca="1">SUMIFS(INDIRECT($F$1&amp;$F329&amp;":"&amp;$F329),INDIRECT($F$1&amp;dbP!$D$2&amp;":"&amp;dbP!$D$2),"&gt;="&amp;X$6,INDIRECT($F$1&amp;dbP!$D$2&amp;":"&amp;dbP!$D$2),"&lt;="&amp;X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Y329" s="1">
        <f ca="1">SUMIFS(INDIRECT($F$1&amp;$F329&amp;":"&amp;$F329),INDIRECT($F$1&amp;dbP!$D$2&amp;":"&amp;dbP!$D$2),"&gt;="&amp;Y$6,INDIRECT($F$1&amp;dbP!$D$2&amp;":"&amp;dbP!$D$2),"&lt;="&amp;Y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Z329" s="1">
        <f ca="1">SUMIFS(INDIRECT($F$1&amp;$F329&amp;":"&amp;$F329),INDIRECT($F$1&amp;dbP!$D$2&amp;":"&amp;dbP!$D$2),"&gt;="&amp;Z$6,INDIRECT($F$1&amp;dbP!$D$2&amp;":"&amp;dbP!$D$2),"&lt;="&amp;Z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160939.78800000003</v>
      </c>
      <c r="AA329" s="1">
        <f ca="1">SUMIFS(INDIRECT($F$1&amp;$F329&amp;":"&amp;$F329),INDIRECT($F$1&amp;dbP!$D$2&amp;":"&amp;dbP!$D$2),"&gt;="&amp;AA$6,INDIRECT($F$1&amp;dbP!$D$2&amp;":"&amp;dbP!$D$2),"&lt;="&amp;AA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B329" s="1">
        <f ca="1">SUMIFS(INDIRECT($F$1&amp;$F329&amp;":"&amp;$F329),INDIRECT($F$1&amp;dbP!$D$2&amp;":"&amp;dbP!$D$2),"&gt;="&amp;AB$6,INDIRECT($F$1&amp;dbP!$D$2&amp;":"&amp;dbP!$D$2),"&lt;="&amp;AB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C329" s="1">
        <f ca="1">SUMIFS(INDIRECT($F$1&amp;$F329&amp;":"&amp;$F329),INDIRECT($F$1&amp;dbP!$D$2&amp;":"&amp;dbP!$D$2),"&gt;="&amp;AC$6,INDIRECT($F$1&amp;dbP!$D$2&amp;":"&amp;dbP!$D$2),"&lt;="&amp;AC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D329" s="1">
        <f ca="1">SUMIFS(INDIRECT($F$1&amp;$F329&amp;":"&amp;$F329),INDIRECT($F$1&amp;dbP!$D$2&amp;":"&amp;dbP!$D$2),"&gt;="&amp;AD$6,INDIRECT($F$1&amp;dbP!$D$2&amp;":"&amp;dbP!$D$2),"&lt;="&amp;AD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E329" s="1">
        <f ca="1">SUMIFS(INDIRECT($F$1&amp;$F329&amp;":"&amp;$F329),INDIRECT($F$1&amp;dbP!$D$2&amp;":"&amp;dbP!$D$2),"&gt;="&amp;AE$6,INDIRECT($F$1&amp;dbP!$D$2&amp;":"&amp;dbP!$D$2),"&lt;="&amp;AE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F329" s="1">
        <f ca="1">SUMIFS(INDIRECT($F$1&amp;$F329&amp;":"&amp;$F329),INDIRECT($F$1&amp;dbP!$D$2&amp;":"&amp;dbP!$D$2),"&gt;="&amp;AF$6,INDIRECT($F$1&amp;dbP!$D$2&amp;":"&amp;dbP!$D$2),"&lt;="&amp;AF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G329" s="1">
        <f ca="1">SUMIFS(INDIRECT($F$1&amp;$F329&amp;":"&amp;$F329),INDIRECT($F$1&amp;dbP!$D$2&amp;":"&amp;dbP!$D$2),"&gt;="&amp;AG$6,INDIRECT($F$1&amp;dbP!$D$2&amp;":"&amp;dbP!$D$2),"&lt;="&amp;AG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H329" s="1">
        <f ca="1">SUMIFS(INDIRECT($F$1&amp;$F329&amp;":"&amp;$F329),INDIRECT($F$1&amp;dbP!$D$2&amp;":"&amp;dbP!$D$2),"&gt;="&amp;AH$6,INDIRECT($F$1&amp;dbP!$D$2&amp;":"&amp;dbP!$D$2),"&lt;="&amp;AH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I329" s="1">
        <f ca="1">SUMIFS(INDIRECT($F$1&amp;$F329&amp;":"&amp;$F329),INDIRECT($F$1&amp;dbP!$D$2&amp;":"&amp;dbP!$D$2),"&gt;="&amp;AI$6,INDIRECT($F$1&amp;dbP!$D$2&amp;":"&amp;dbP!$D$2),"&lt;="&amp;AI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J329" s="1">
        <f ca="1">SUMIFS(INDIRECT($F$1&amp;$F329&amp;":"&amp;$F329),INDIRECT($F$1&amp;dbP!$D$2&amp;":"&amp;dbP!$D$2),"&gt;="&amp;AJ$6,INDIRECT($F$1&amp;dbP!$D$2&amp;":"&amp;dbP!$D$2),"&lt;="&amp;AJ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K329" s="1">
        <f ca="1">SUMIFS(INDIRECT($F$1&amp;$F329&amp;":"&amp;$F329),INDIRECT($F$1&amp;dbP!$D$2&amp;":"&amp;dbP!$D$2),"&gt;="&amp;AK$6,INDIRECT($F$1&amp;dbP!$D$2&amp;":"&amp;dbP!$D$2),"&lt;="&amp;AK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L329" s="1">
        <f ca="1">SUMIFS(INDIRECT($F$1&amp;$F329&amp;":"&amp;$F329),INDIRECT($F$1&amp;dbP!$D$2&amp;":"&amp;dbP!$D$2),"&gt;="&amp;AL$6,INDIRECT($F$1&amp;dbP!$D$2&amp;":"&amp;dbP!$D$2),"&lt;="&amp;AL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M329" s="1">
        <f ca="1">SUMIFS(INDIRECT($F$1&amp;$F329&amp;":"&amp;$F329),INDIRECT($F$1&amp;dbP!$D$2&amp;":"&amp;dbP!$D$2),"&gt;="&amp;AM$6,INDIRECT($F$1&amp;dbP!$D$2&amp;":"&amp;dbP!$D$2),"&lt;="&amp;AM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N329" s="1">
        <f ca="1">SUMIFS(INDIRECT($F$1&amp;$F329&amp;":"&amp;$F329),INDIRECT($F$1&amp;dbP!$D$2&amp;":"&amp;dbP!$D$2),"&gt;="&amp;AN$6,INDIRECT($F$1&amp;dbP!$D$2&amp;":"&amp;dbP!$D$2),"&lt;="&amp;AN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O329" s="1">
        <f ca="1">SUMIFS(INDIRECT($F$1&amp;$F329&amp;":"&amp;$F329),INDIRECT($F$1&amp;dbP!$D$2&amp;":"&amp;dbP!$D$2),"&gt;="&amp;AO$6,INDIRECT($F$1&amp;dbP!$D$2&amp;":"&amp;dbP!$D$2),"&lt;="&amp;AO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P329" s="1">
        <f ca="1">SUMIFS(INDIRECT($F$1&amp;$F329&amp;":"&amp;$F329),INDIRECT($F$1&amp;dbP!$D$2&amp;":"&amp;dbP!$D$2),"&gt;="&amp;AP$6,INDIRECT($F$1&amp;dbP!$D$2&amp;":"&amp;dbP!$D$2),"&lt;="&amp;AP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Q329" s="1">
        <f ca="1">SUMIFS(INDIRECT($F$1&amp;$F329&amp;":"&amp;$F329),INDIRECT($F$1&amp;dbP!$D$2&amp;":"&amp;dbP!$D$2),"&gt;="&amp;AQ$6,INDIRECT($F$1&amp;dbP!$D$2&amp;":"&amp;dbP!$D$2),"&lt;="&amp;AQ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R329" s="1">
        <f ca="1">SUMIFS(INDIRECT($F$1&amp;$F329&amp;":"&amp;$F329),INDIRECT($F$1&amp;dbP!$D$2&amp;":"&amp;dbP!$D$2),"&gt;="&amp;AR$6,INDIRECT($F$1&amp;dbP!$D$2&amp;":"&amp;dbP!$D$2),"&lt;="&amp;AR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S329" s="1">
        <f ca="1">SUMIFS(INDIRECT($F$1&amp;$F329&amp;":"&amp;$F329),INDIRECT($F$1&amp;dbP!$D$2&amp;":"&amp;dbP!$D$2),"&gt;="&amp;AS$6,INDIRECT($F$1&amp;dbP!$D$2&amp;":"&amp;dbP!$D$2),"&lt;="&amp;AS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T329" s="1">
        <f ca="1">SUMIFS(INDIRECT($F$1&amp;$F329&amp;":"&amp;$F329),INDIRECT($F$1&amp;dbP!$D$2&amp;":"&amp;dbP!$D$2),"&gt;="&amp;AT$6,INDIRECT($F$1&amp;dbP!$D$2&amp;":"&amp;dbP!$D$2),"&lt;="&amp;AT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U329" s="1">
        <f ca="1">SUMIFS(INDIRECT($F$1&amp;$F329&amp;":"&amp;$F329),INDIRECT($F$1&amp;dbP!$D$2&amp;":"&amp;dbP!$D$2),"&gt;="&amp;AU$6,INDIRECT($F$1&amp;dbP!$D$2&amp;":"&amp;dbP!$D$2),"&lt;="&amp;AU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V329" s="1">
        <f ca="1">SUMIFS(INDIRECT($F$1&amp;$F329&amp;":"&amp;$F329),INDIRECT($F$1&amp;dbP!$D$2&amp;":"&amp;dbP!$D$2),"&gt;="&amp;AV$6,INDIRECT($F$1&amp;dbP!$D$2&amp;":"&amp;dbP!$D$2),"&lt;="&amp;AV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W329" s="1">
        <f ca="1">SUMIFS(INDIRECT($F$1&amp;$F329&amp;":"&amp;$F329),INDIRECT($F$1&amp;dbP!$D$2&amp;":"&amp;dbP!$D$2),"&gt;="&amp;AW$6,INDIRECT($F$1&amp;dbP!$D$2&amp;":"&amp;dbP!$D$2),"&lt;="&amp;AW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X329" s="1">
        <f ca="1">SUMIFS(INDIRECT($F$1&amp;$F329&amp;":"&amp;$F329),INDIRECT($F$1&amp;dbP!$D$2&amp;":"&amp;dbP!$D$2),"&gt;="&amp;AX$6,INDIRECT($F$1&amp;dbP!$D$2&amp;":"&amp;dbP!$D$2),"&lt;="&amp;AX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Y329" s="1">
        <f ca="1">SUMIFS(INDIRECT($F$1&amp;$F329&amp;":"&amp;$F329),INDIRECT($F$1&amp;dbP!$D$2&amp;":"&amp;dbP!$D$2),"&gt;="&amp;AY$6,INDIRECT($F$1&amp;dbP!$D$2&amp;":"&amp;dbP!$D$2),"&lt;="&amp;AY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Z329" s="1">
        <f ca="1">SUMIFS(INDIRECT($F$1&amp;$F329&amp;":"&amp;$F329),INDIRECT($F$1&amp;dbP!$D$2&amp;":"&amp;dbP!$D$2),"&gt;="&amp;AZ$6,INDIRECT($F$1&amp;dbP!$D$2&amp;":"&amp;dbP!$D$2),"&lt;="&amp;AZ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BA329" s="1">
        <f ca="1">SUMIFS(INDIRECT($F$1&amp;$F329&amp;":"&amp;$F329),INDIRECT($F$1&amp;dbP!$D$2&amp;":"&amp;dbP!$D$2),"&gt;="&amp;BA$6,INDIRECT($F$1&amp;dbP!$D$2&amp;":"&amp;dbP!$D$2),"&lt;="&amp;BA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BB329" s="1">
        <f ca="1">SUMIFS(INDIRECT($F$1&amp;$F329&amp;":"&amp;$F329),INDIRECT($F$1&amp;dbP!$D$2&amp;":"&amp;dbP!$D$2),"&gt;="&amp;BB$6,INDIRECT($F$1&amp;dbP!$D$2&amp;":"&amp;dbP!$D$2),"&lt;="&amp;BB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BC329" s="1">
        <f ca="1">SUMIFS(INDIRECT($F$1&amp;$F329&amp;":"&amp;$F329),INDIRECT($F$1&amp;dbP!$D$2&amp;":"&amp;dbP!$D$2),"&gt;="&amp;BC$6,INDIRECT($F$1&amp;dbP!$D$2&amp;":"&amp;dbP!$D$2),"&lt;="&amp;BC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BD329" s="1">
        <f ca="1">SUMIFS(INDIRECT($F$1&amp;$F329&amp;":"&amp;$F329),INDIRECT($F$1&amp;dbP!$D$2&amp;":"&amp;dbP!$D$2),"&gt;="&amp;BD$6,INDIRECT($F$1&amp;dbP!$D$2&amp;":"&amp;dbP!$D$2),"&lt;="&amp;BD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BE329" s="1">
        <f ca="1">SUMIFS(INDIRECT($F$1&amp;$F329&amp;":"&amp;$F329),INDIRECT($F$1&amp;dbP!$D$2&amp;":"&amp;dbP!$D$2),"&gt;="&amp;BE$6,INDIRECT($F$1&amp;dbP!$D$2&amp;":"&amp;dbP!$D$2),"&lt;="&amp;BE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</row>
    <row r="330" spans="2:57" x14ac:dyDescent="0.3">
      <c r="B330" s="1">
        <f>MAX(B$268:B329)+1</f>
        <v>70</v>
      </c>
      <c r="D330" s="1">
        <f ca="1">INDIRECT($B$1&amp;Items!AB$2&amp;$B330)</f>
        <v>0</v>
      </c>
      <c r="F330" s="1" t="str">
        <f ca="1">INDIRECT($B$1&amp;Items!X$2&amp;$B330)</f>
        <v>AA</v>
      </c>
      <c r="H330" s="13" t="str">
        <f ca="1">INDIRECT($B$1&amp;Items!U$2&amp;$B330)</f>
        <v>Себестоимость продаж</v>
      </c>
      <c r="I330" s="13" t="str">
        <f ca="1">IF(INDIRECT($B$1&amp;Items!V$2&amp;$B330)="",H330,INDIRECT($B$1&amp;Items!V$2&amp;$B330))</f>
        <v>Затраты этапа-5 бизнес-процесса</v>
      </c>
      <c r="J330" s="1" t="str">
        <f ca="1">IF(INDIRECT($B$1&amp;Items!W$2&amp;$B330)="",IF(H330&lt;&gt;I330,"  "&amp;I330,I330),"    "&amp;INDIRECT($B$1&amp;Items!W$2&amp;$B330))</f>
        <v xml:space="preserve">  Затраты этапа-5 бизнес-процесса</v>
      </c>
      <c r="S330" s="1">
        <f ca="1">SUM($U330:INDIRECT(ADDRESS(ROW(),SUMIFS($1:$1,$5:$5,MAX($5:$5)))))</f>
        <v>1574400.0016785001</v>
      </c>
      <c r="V330" s="1">
        <f ca="1">SUMIFS(INDIRECT($F$1&amp;$F330&amp;":"&amp;$F330),INDIRECT($F$1&amp;dbP!$D$2&amp;":"&amp;dbP!$D$2),"&gt;="&amp;V$6,INDIRECT($F$1&amp;dbP!$D$2&amp;":"&amp;dbP!$D$2),"&lt;="&amp;V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W330" s="1">
        <f ca="1">SUMIFS(INDIRECT($F$1&amp;$F330&amp;":"&amp;$F330),INDIRECT($F$1&amp;dbP!$D$2&amp;":"&amp;dbP!$D$2),"&gt;="&amp;W$6,INDIRECT($F$1&amp;dbP!$D$2&amp;":"&amp;dbP!$D$2),"&lt;="&amp;W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X330" s="1">
        <f ca="1">SUMIFS(INDIRECT($F$1&amp;$F330&amp;":"&amp;$F330),INDIRECT($F$1&amp;dbP!$D$2&amp;":"&amp;dbP!$D$2),"&gt;="&amp;X$6,INDIRECT($F$1&amp;dbP!$D$2&amp;":"&amp;dbP!$D$2),"&lt;="&amp;X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Y330" s="1">
        <f ca="1">SUMIFS(INDIRECT($F$1&amp;$F330&amp;":"&amp;$F330),INDIRECT($F$1&amp;dbP!$D$2&amp;":"&amp;dbP!$D$2),"&gt;="&amp;Y$6,INDIRECT($F$1&amp;dbP!$D$2&amp;":"&amp;dbP!$D$2),"&lt;="&amp;Y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Z330" s="1">
        <f ca="1">SUMIFS(INDIRECT($F$1&amp;$F330&amp;":"&amp;$F330),INDIRECT($F$1&amp;dbP!$D$2&amp;":"&amp;dbP!$D$2),"&gt;="&amp;Z$6,INDIRECT($F$1&amp;dbP!$D$2&amp;":"&amp;dbP!$D$2),"&lt;="&amp;Z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331298.96328120003</v>
      </c>
      <c r="AA330" s="1">
        <f ca="1">SUMIFS(INDIRECT($F$1&amp;$F330&amp;":"&amp;$F330),INDIRECT($F$1&amp;dbP!$D$2&amp;":"&amp;dbP!$D$2),"&gt;="&amp;AA$6,INDIRECT($F$1&amp;dbP!$D$2&amp;":"&amp;dbP!$D$2),"&lt;="&amp;AA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1243101.0383973001</v>
      </c>
      <c r="AB330" s="1">
        <f ca="1">SUMIFS(INDIRECT($F$1&amp;$F330&amp;":"&amp;$F330),INDIRECT($F$1&amp;dbP!$D$2&amp;":"&amp;dbP!$D$2),"&gt;="&amp;AB$6,INDIRECT($F$1&amp;dbP!$D$2&amp;":"&amp;dbP!$D$2),"&lt;="&amp;AB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C330" s="1">
        <f ca="1">SUMIFS(INDIRECT($F$1&amp;$F330&amp;":"&amp;$F330),INDIRECT($F$1&amp;dbP!$D$2&amp;":"&amp;dbP!$D$2),"&gt;="&amp;AC$6,INDIRECT($F$1&amp;dbP!$D$2&amp;":"&amp;dbP!$D$2),"&lt;="&amp;AC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D330" s="1">
        <f ca="1">SUMIFS(INDIRECT($F$1&amp;$F330&amp;":"&amp;$F330),INDIRECT($F$1&amp;dbP!$D$2&amp;":"&amp;dbP!$D$2),"&gt;="&amp;AD$6,INDIRECT($F$1&amp;dbP!$D$2&amp;":"&amp;dbP!$D$2),"&lt;="&amp;AD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E330" s="1">
        <f ca="1">SUMIFS(INDIRECT($F$1&amp;$F330&amp;":"&amp;$F330),INDIRECT($F$1&amp;dbP!$D$2&amp;":"&amp;dbP!$D$2),"&gt;="&amp;AE$6,INDIRECT($F$1&amp;dbP!$D$2&amp;":"&amp;dbP!$D$2),"&lt;="&amp;AE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F330" s="1">
        <f ca="1">SUMIFS(INDIRECT($F$1&amp;$F330&amp;":"&amp;$F330),INDIRECT($F$1&amp;dbP!$D$2&amp;":"&amp;dbP!$D$2),"&gt;="&amp;AF$6,INDIRECT($F$1&amp;dbP!$D$2&amp;":"&amp;dbP!$D$2),"&lt;="&amp;AF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G330" s="1">
        <f ca="1">SUMIFS(INDIRECT($F$1&amp;$F330&amp;":"&amp;$F330),INDIRECT($F$1&amp;dbP!$D$2&amp;":"&amp;dbP!$D$2),"&gt;="&amp;AG$6,INDIRECT($F$1&amp;dbP!$D$2&amp;":"&amp;dbP!$D$2),"&lt;="&amp;AG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H330" s="1">
        <f ca="1">SUMIFS(INDIRECT($F$1&amp;$F330&amp;":"&amp;$F330),INDIRECT($F$1&amp;dbP!$D$2&amp;":"&amp;dbP!$D$2),"&gt;="&amp;AH$6,INDIRECT($F$1&amp;dbP!$D$2&amp;":"&amp;dbP!$D$2),"&lt;="&amp;AH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I330" s="1">
        <f ca="1">SUMIFS(INDIRECT($F$1&amp;$F330&amp;":"&amp;$F330),INDIRECT($F$1&amp;dbP!$D$2&amp;":"&amp;dbP!$D$2),"&gt;="&amp;AI$6,INDIRECT($F$1&amp;dbP!$D$2&amp;":"&amp;dbP!$D$2),"&lt;="&amp;AI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J330" s="1">
        <f ca="1">SUMIFS(INDIRECT($F$1&amp;$F330&amp;":"&amp;$F330),INDIRECT($F$1&amp;dbP!$D$2&amp;":"&amp;dbP!$D$2),"&gt;="&amp;AJ$6,INDIRECT($F$1&amp;dbP!$D$2&amp;":"&amp;dbP!$D$2),"&lt;="&amp;AJ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K330" s="1">
        <f ca="1">SUMIFS(INDIRECT($F$1&amp;$F330&amp;":"&amp;$F330),INDIRECT($F$1&amp;dbP!$D$2&amp;":"&amp;dbP!$D$2),"&gt;="&amp;AK$6,INDIRECT($F$1&amp;dbP!$D$2&amp;":"&amp;dbP!$D$2),"&lt;="&amp;AK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L330" s="1">
        <f ca="1">SUMIFS(INDIRECT($F$1&amp;$F330&amp;":"&amp;$F330),INDIRECT($F$1&amp;dbP!$D$2&amp;":"&amp;dbP!$D$2),"&gt;="&amp;AL$6,INDIRECT($F$1&amp;dbP!$D$2&amp;":"&amp;dbP!$D$2),"&lt;="&amp;AL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M330" s="1">
        <f ca="1">SUMIFS(INDIRECT($F$1&amp;$F330&amp;":"&amp;$F330),INDIRECT($F$1&amp;dbP!$D$2&amp;":"&amp;dbP!$D$2),"&gt;="&amp;AM$6,INDIRECT($F$1&amp;dbP!$D$2&amp;":"&amp;dbP!$D$2),"&lt;="&amp;AM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N330" s="1">
        <f ca="1">SUMIFS(INDIRECT($F$1&amp;$F330&amp;":"&amp;$F330),INDIRECT($F$1&amp;dbP!$D$2&amp;":"&amp;dbP!$D$2),"&gt;="&amp;AN$6,INDIRECT($F$1&amp;dbP!$D$2&amp;":"&amp;dbP!$D$2),"&lt;="&amp;AN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O330" s="1">
        <f ca="1">SUMIFS(INDIRECT($F$1&amp;$F330&amp;":"&amp;$F330),INDIRECT($F$1&amp;dbP!$D$2&amp;":"&amp;dbP!$D$2),"&gt;="&amp;AO$6,INDIRECT($F$1&amp;dbP!$D$2&amp;":"&amp;dbP!$D$2),"&lt;="&amp;AO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P330" s="1">
        <f ca="1">SUMIFS(INDIRECT($F$1&amp;$F330&amp;":"&amp;$F330),INDIRECT($F$1&amp;dbP!$D$2&amp;":"&amp;dbP!$D$2),"&gt;="&amp;AP$6,INDIRECT($F$1&amp;dbP!$D$2&amp;":"&amp;dbP!$D$2),"&lt;="&amp;AP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Q330" s="1">
        <f ca="1">SUMIFS(INDIRECT($F$1&amp;$F330&amp;":"&amp;$F330),INDIRECT($F$1&amp;dbP!$D$2&amp;":"&amp;dbP!$D$2),"&gt;="&amp;AQ$6,INDIRECT($F$1&amp;dbP!$D$2&amp;":"&amp;dbP!$D$2),"&lt;="&amp;AQ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R330" s="1">
        <f ca="1">SUMIFS(INDIRECT($F$1&amp;$F330&amp;":"&amp;$F330),INDIRECT($F$1&amp;dbP!$D$2&amp;":"&amp;dbP!$D$2),"&gt;="&amp;AR$6,INDIRECT($F$1&amp;dbP!$D$2&amp;":"&amp;dbP!$D$2),"&lt;="&amp;AR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S330" s="1">
        <f ca="1">SUMIFS(INDIRECT($F$1&amp;$F330&amp;":"&amp;$F330),INDIRECT($F$1&amp;dbP!$D$2&amp;":"&amp;dbP!$D$2),"&gt;="&amp;AS$6,INDIRECT($F$1&amp;dbP!$D$2&amp;":"&amp;dbP!$D$2),"&lt;="&amp;AS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T330" s="1">
        <f ca="1">SUMIFS(INDIRECT($F$1&amp;$F330&amp;":"&amp;$F330),INDIRECT($F$1&amp;dbP!$D$2&amp;":"&amp;dbP!$D$2),"&gt;="&amp;AT$6,INDIRECT($F$1&amp;dbP!$D$2&amp;":"&amp;dbP!$D$2),"&lt;="&amp;AT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U330" s="1">
        <f ca="1">SUMIFS(INDIRECT($F$1&amp;$F330&amp;":"&amp;$F330),INDIRECT($F$1&amp;dbP!$D$2&amp;":"&amp;dbP!$D$2),"&gt;="&amp;AU$6,INDIRECT($F$1&amp;dbP!$D$2&amp;":"&amp;dbP!$D$2),"&lt;="&amp;AU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V330" s="1">
        <f ca="1">SUMIFS(INDIRECT($F$1&amp;$F330&amp;":"&amp;$F330),INDIRECT($F$1&amp;dbP!$D$2&amp;":"&amp;dbP!$D$2),"&gt;="&amp;AV$6,INDIRECT($F$1&amp;dbP!$D$2&amp;":"&amp;dbP!$D$2),"&lt;="&amp;AV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W330" s="1">
        <f ca="1">SUMIFS(INDIRECT($F$1&amp;$F330&amp;":"&amp;$F330),INDIRECT($F$1&amp;dbP!$D$2&amp;":"&amp;dbP!$D$2),"&gt;="&amp;AW$6,INDIRECT($F$1&amp;dbP!$D$2&amp;":"&amp;dbP!$D$2),"&lt;="&amp;AW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X330" s="1">
        <f ca="1">SUMIFS(INDIRECT($F$1&amp;$F330&amp;":"&amp;$F330),INDIRECT($F$1&amp;dbP!$D$2&amp;":"&amp;dbP!$D$2),"&gt;="&amp;AX$6,INDIRECT($F$1&amp;dbP!$D$2&amp;":"&amp;dbP!$D$2),"&lt;="&amp;AX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Y330" s="1">
        <f ca="1">SUMIFS(INDIRECT($F$1&amp;$F330&amp;":"&amp;$F330),INDIRECT($F$1&amp;dbP!$D$2&amp;":"&amp;dbP!$D$2),"&gt;="&amp;AY$6,INDIRECT($F$1&amp;dbP!$D$2&amp;":"&amp;dbP!$D$2),"&lt;="&amp;AY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Z330" s="1">
        <f ca="1">SUMIFS(INDIRECT($F$1&amp;$F330&amp;":"&amp;$F330),INDIRECT($F$1&amp;dbP!$D$2&amp;":"&amp;dbP!$D$2),"&gt;="&amp;AZ$6,INDIRECT($F$1&amp;dbP!$D$2&amp;":"&amp;dbP!$D$2),"&lt;="&amp;AZ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BA330" s="1">
        <f ca="1">SUMIFS(INDIRECT($F$1&amp;$F330&amp;":"&amp;$F330),INDIRECT($F$1&amp;dbP!$D$2&amp;":"&amp;dbP!$D$2),"&gt;="&amp;BA$6,INDIRECT($F$1&amp;dbP!$D$2&amp;":"&amp;dbP!$D$2),"&lt;="&amp;BA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BB330" s="1">
        <f ca="1">SUMIFS(INDIRECT($F$1&amp;$F330&amp;":"&amp;$F330),INDIRECT($F$1&amp;dbP!$D$2&amp;":"&amp;dbP!$D$2),"&gt;="&amp;BB$6,INDIRECT($F$1&amp;dbP!$D$2&amp;":"&amp;dbP!$D$2),"&lt;="&amp;BB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BC330" s="1">
        <f ca="1">SUMIFS(INDIRECT($F$1&amp;$F330&amp;":"&amp;$F330),INDIRECT($F$1&amp;dbP!$D$2&amp;":"&amp;dbP!$D$2),"&gt;="&amp;BC$6,INDIRECT($F$1&amp;dbP!$D$2&amp;":"&amp;dbP!$D$2),"&lt;="&amp;BC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BD330" s="1">
        <f ca="1">SUMIFS(INDIRECT($F$1&amp;$F330&amp;":"&amp;$F330),INDIRECT($F$1&amp;dbP!$D$2&amp;":"&amp;dbP!$D$2),"&gt;="&amp;BD$6,INDIRECT($F$1&amp;dbP!$D$2&amp;":"&amp;dbP!$D$2),"&lt;="&amp;BD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BE330" s="1">
        <f ca="1">SUMIFS(INDIRECT($F$1&amp;$F330&amp;":"&amp;$F330),INDIRECT($F$1&amp;dbP!$D$2&amp;":"&amp;dbP!$D$2),"&gt;="&amp;BE$6,INDIRECT($F$1&amp;dbP!$D$2&amp;":"&amp;dbP!$D$2),"&lt;="&amp;BE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</row>
    <row r="331" spans="2:57" x14ac:dyDescent="0.3">
      <c r="B331" s="1">
        <f>MAX(B$268:B330)+1</f>
        <v>71</v>
      </c>
      <c r="D331" s="1" t="str">
        <f ca="1">INDIRECT($B$1&amp;Items!AB$2&amp;$B331)</f>
        <v>PL(-)</v>
      </c>
      <c r="F331" s="1" t="str">
        <f ca="1">INDIRECT($B$1&amp;Items!X$2&amp;$B331)</f>
        <v>AA</v>
      </c>
      <c r="H331" s="13" t="str">
        <f ca="1">INDIRECT($B$1&amp;Items!U$2&amp;$B331)</f>
        <v>Себестоимость продаж</v>
      </c>
      <c r="I331" s="13" t="str">
        <f ca="1">IF(INDIRECT($B$1&amp;Items!V$2&amp;$B331)="",H331,INDIRECT($B$1&amp;Items!V$2&amp;$B331))</f>
        <v>Затраты этапа-5 бизнес-процесса</v>
      </c>
      <c r="J331" s="1" t="str">
        <f ca="1">IF(INDIRECT($B$1&amp;Items!W$2&amp;$B331)="",IF(H331&lt;&gt;I331,"  "&amp;I331,I331),"    "&amp;INDIRECT($B$1&amp;Items!W$2&amp;$B331))</f>
        <v xml:space="preserve">    Затраты на доставку и продажу-1</v>
      </c>
      <c r="S331" s="1">
        <f ca="1">SUM($U331:INDIRECT(ADDRESS(ROW(),SUMIFS($1:$1,$5:$5,MAX($5:$5)))))</f>
        <v>428614.67700000003</v>
      </c>
      <c r="V331" s="1">
        <f ca="1">SUMIFS(INDIRECT($F$1&amp;$F331&amp;":"&amp;$F331),INDIRECT($F$1&amp;dbP!$D$2&amp;":"&amp;dbP!$D$2),"&gt;="&amp;V$6,INDIRECT($F$1&amp;dbP!$D$2&amp;":"&amp;dbP!$D$2),"&lt;="&amp;V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W331" s="1">
        <f ca="1">SUMIFS(INDIRECT($F$1&amp;$F331&amp;":"&amp;$F331),INDIRECT($F$1&amp;dbP!$D$2&amp;":"&amp;dbP!$D$2),"&gt;="&amp;W$6,INDIRECT($F$1&amp;dbP!$D$2&amp;":"&amp;dbP!$D$2),"&lt;="&amp;W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X331" s="1">
        <f ca="1">SUMIFS(INDIRECT($F$1&amp;$F331&amp;":"&amp;$F331),INDIRECT($F$1&amp;dbP!$D$2&amp;":"&amp;dbP!$D$2),"&gt;="&amp;X$6,INDIRECT($F$1&amp;dbP!$D$2&amp;":"&amp;dbP!$D$2),"&lt;="&amp;X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Y331" s="1">
        <f ca="1">SUMIFS(INDIRECT($F$1&amp;$F331&amp;":"&amp;$F331),INDIRECT($F$1&amp;dbP!$D$2&amp;":"&amp;dbP!$D$2),"&gt;="&amp;Y$6,INDIRECT($F$1&amp;dbP!$D$2&amp;":"&amp;dbP!$D$2),"&lt;="&amp;Y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Z331" s="1">
        <f ca="1">SUMIFS(INDIRECT($F$1&amp;$F331&amp;":"&amp;$F331),INDIRECT($F$1&amp;dbP!$D$2&amp;":"&amp;dbP!$D$2),"&gt;="&amp;Z$6,INDIRECT($F$1&amp;dbP!$D$2&amp;":"&amp;dbP!$D$2),"&lt;="&amp;Z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A331" s="1">
        <f ca="1">SUMIFS(INDIRECT($F$1&amp;$F331&amp;":"&amp;$F331),INDIRECT($F$1&amp;dbP!$D$2&amp;":"&amp;dbP!$D$2),"&gt;="&amp;AA$6,INDIRECT($F$1&amp;dbP!$D$2&amp;":"&amp;dbP!$D$2),"&lt;="&amp;AA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428614.67700000003</v>
      </c>
      <c r="AB331" s="1">
        <f ca="1">SUMIFS(INDIRECT($F$1&amp;$F331&amp;":"&amp;$F331),INDIRECT($F$1&amp;dbP!$D$2&amp;":"&amp;dbP!$D$2),"&gt;="&amp;AB$6,INDIRECT($F$1&amp;dbP!$D$2&amp;":"&amp;dbP!$D$2),"&lt;="&amp;AB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C331" s="1">
        <f ca="1">SUMIFS(INDIRECT($F$1&amp;$F331&amp;":"&amp;$F331),INDIRECT($F$1&amp;dbP!$D$2&amp;":"&amp;dbP!$D$2),"&gt;="&amp;AC$6,INDIRECT($F$1&amp;dbP!$D$2&amp;":"&amp;dbP!$D$2),"&lt;="&amp;AC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D331" s="1">
        <f ca="1">SUMIFS(INDIRECT($F$1&amp;$F331&amp;":"&amp;$F331),INDIRECT($F$1&amp;dbP!$D$2&amp;":"&amp;dbP!$D$2),"&gt;="&amp;AD$6,INDIRECT($F$1&amp;dbP!$D$2&amp;":"&amp;dbP!$D$2),"&lt;="&amp;AD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E331" s="1">
        <f ca="1">SUMIFS(INDIRECT($F$1&amp;$F331&amp;":"&amp;$F331),INDIRECT($F$1&amp;dbP!$D$2&amp;":"&amp;dbP!$D$2),"&gt;="&amp;AE$6,INDIRECT($F$1&amp;dbP!$D$2&amp;":"&amp;dbP!$D$2),"&lt;="&amp;AE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F331" s="1">
        <f ca="1">SUMIFS(INDIRECT($F$1&amp;$F331&amp;":"&amp;$F331),INDIRECT($F$1&amp;dbP!$D$2&amp;":"&amp;dbP!$D$2),"&gt;="&amp;AF$6,INDIRECT($F$1&amp;dbP!$D$2&amp;":"&amp;dbP!$D$2),"&lt;="&amp;AF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G331" s="1">
        <f ca="1">SUMIFS(INDIRECT($F$1&amp;$F331&amp;":"&amp;$F331),INDIRECT($F$1&amp;dbP!$D$2&amp;":"&amp;dbP!$D$2),"&gt;="&amp;AG$6,INDIRECT($F$1&amp;dbP!$D$2&amp;":"&amp;dbP!$D$2),"&lt;="&amp;AG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H331" s="1">
        <f ca="1">SUMIFS(INDIRECT($F$1&amp;$F331&amp;":"&amp;$F331),INDIRECT($F$1&amp;dbP!$D$2&amp;":"&amp;dbP!$D$2),"&gt;="&amp;AH$6,INDIRECT($F$1&amp;dbP!$D$2&amp;":"&amp;dbP!$D$2),"&lt;="&amp;AH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I331" s="1">
        <f ca="1">SUMIFS(INDIRECT($F$1&amp;$F331&amp;":"&amp;$F331),INDIRECT($F$1&amp;dbP!$D$2&amp;":"&amp;dbP!$D$2),"&gt;="&amp;AI$6,INDIRECT($F$1&amp;dbP!$D$2&amp;":"&amp;dbP!$D$2),"&lt;="&amp;AI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J331" s="1">
        <f ca="1">SUMIFS(INDIRECT($F$1&amp;$F331&amp;":"&amp;$F331),INDIRECT($F$1&amp;dbP!$D$2&amp;":"&amp;dbP!$D$2),"&gt;="&amp;AJ$6,INDIRECT($F$1&amp;dbP!$D$2&amp;":"&amp;dbP!$D$2),"&lt;="&amp;AJ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K331" s="1">
        <f ca="1">SUMIFS(INDIRECT($F$1&amp;$F331&amp;":"&amp;$F331),INDIRECT($F$1&amp;dbP!$D$2&amp;":"&amp;dbP!$D$2),"&gt;="&amp;AK$6,INDIRECT($F$1&amp;dbP!$D$2&amp;":"&amp;dbP!$D$2),"&lt;="&amp;AK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L331" s="1">
        <f ca="1">SUMIFS(INDIRECT($F$1&amp;$F331&amp;":"&amp;$F331),INDIRECT($F$1&amp;dbP!$D$2&amp;":"&amp;dbP!$D$2),"&gt;="&amp;AL$6,INDIRECT($F$1&amp;dbP!$D$2&amp;":"&amp;dbP!$D$2),"&lt;="&amp;AL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M331" s="1">
        <f ca="1">SUMIFS(INDIRECT($F$1&amp;$F331&amp;":"&amp;$F331),INDIRECT($F$1&amp;dbP!$D$2&amp;":"&amp;dbP!$D$2),"&gt;="&amp;AM$6,INDIRECT($F$1&amp;dbP!$D$2&amp;":"&amp;dbP!$D$2),"&lt;="&amp;AM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N331" s="1">
        <f ca="1">SUMIFS(INDIRECT($F$1&amp;$F331&amp;":"&amp;$F331),INDIRECT($F$1&amp;dbP!$D$2&amp;":"&amp;dbP!$D$2),"&gt;="&amp;AN$6,INDIRECT($F$1&amp;dbP!$D$2&amp;":"&amp;dbP!$D$2),"&lt;="&amp;AN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O331" s="1">
        <f ca="1">SUMIFS(INDIRECT($F$1&amp;$F331&amp;":"&amp;$F331),INDIRECT($F$1&amp;dbP!$D$2&amp;":"&amp;dbP!$D$2),"&gt;="&amp;AO$6,INDIRECT($F$1&amp;dbP!$D$2&amp;":"&amp;dbP!$D$2),"&lt;="&amp;AO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P331" s="1">
        <f ca="1">SUMIFS(INDIRECT($F$1&amp;$F331&amp;":"&amp;$F331),INDIRECT($F$1&amp;dbP!$D$2&amp;":"&amp;dbP!$D$2),"&gt;="&amp;AP$6,INDIRECT($F$1&amp;dbP!$D$2&amp;":"&amp;dbP!$D$2),"&lt;="&amp;AP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Q331" s="1">
        <f ca="1">SUMIFS(INDIRECT($F$1&amp;$F331&amp;":"&amp;$F331),INDIRECT($F$1&amp;dbP!$D$2&amp;":"&amp;dbP!$D$2),"&gt;="&amp;AQ$6,INDIRECT($F$1&amp;dbP!$D$2&amp;":"&amp;dbP!$D$2),"&lt;="&amp;AQ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R331" s="1">
        <f ca="1">SUMIFS(INDIRECT($F$1&amp;$F331&amp;":"&amp;$F331),INDIRECT($F$1&amp;dbP!$D$2&amp;":"&amp;dbP!$D$2),"&gt;="&amp;AR$6,INDIRECT($F$1&amp;dbP!$D$2&amp;":"&amp;dbP!$D$2),"&lt;="&amp;AR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S331" s="1">
        <f ca="1">SUMIFS(INDIRECT($F$1&amp;$F331&amp;":"&amp;$F331),INDIRECT($F$1&amp;dbP!$D$2&amp;":"&amp;dbP!$D$2),"&gt;="&amp;AS$6,INDIRECT($F$1&amp;dbP!$D$2&amp;":"&amp;dbP!$D$2),"&lt;="&amp;AS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T331" s="1">
        <f ca="1">SUMIFS(INDIRECT($F$1&amp;$F331&amp;":"&amp;$F331),INDIRECT($F$1&amp;dbP!$D$2&amp;":"&amp;dbP!$D$2),"&gt;="&amp;AT$6,INDIRECT($F$1&amp;dbP!$D$2&amp;":"&amp;dbP!$D$2),"&lt;="&amp;AT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U331" s="1">
        <f ca="1">SUMIFS(INDIRECT($F$1&amp;$F331&amp;":"&amp;$F331),INDIRECT($F$1&amp;dbP!$D$2&amp;":"&amp;dbP!$D$2),"&gt;="&amp;AU$6,INDIRECT($F$1&amp;dbP!$D$2&amp;":"&amp;dbP!$D$2),"&lt;="&amp;AU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V331" s="1">
        <f ca="1">SUMIFS(INDIRECT($F$1&amp;$F331&amp;":"&amp;$F331),INDIRECT($F$1&amp;dbP!$D$2&amp;":"&amp;dbP!$D$2),"&gt;="&amp;AV$6,INDIRECT($F$1&amp;dbP!$D$2&amp;":"&amp;dbP!$D$2),"&lt;="&amp;AV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W331" s="1">
        <f ca="1">SUMIFS(INDIRECT($F$1&amp;$F331&amp;":"&amp;$F331),INDIRECT($F$1&amp;dbP!$D$2&amp;":"&amp;dbP!$D$2),"&gt;="&amp;AW$6,INDIRECT($F$1&amp;dbP!$D$2&amp;":"&amp;dbP!$D$2),"&lt;="&amp;AW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X331" s="1">
        <f ca="1">SUMIFS(INDIRECT($F$1&amp;$F331&amp;":"&amp;$F331),INDIRECT($F$1&amp;dbP!$D$2&amp;":"&amp;dbP!$D$2),"&gt;="&amp;AX$6,INDIRECT($F$1&amp;dbP!$D$2&amp;":"&amp;dbP!$D$2),"&lt;="&amp;AX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Y331" s="1">
        <f ca="1">SUMIFS(INDIRECT($F$1&amp;$F331&amp;":"&amp;$F331),INDIRECT($F$1&amp;dbP!$D$2&amp;":"&amp;dbP!$D$2),"&gt;="&amp;AY$6,INDIRECT($F$1&amp;dbP!$D$2&amp;":"&amp;dbP!$D$2),"&lt;="&amp;AY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Z331" s="1">
        <f ca="1">SUMIFS(INDIRECT($F$1&amp;$F331&amp;":"&amp;$F331),INDIRECT($F$1&amp;dbP!$D$2&amp;":"&amp;dbP!$D$2),"&gt;="&amp;AZ$6,INDIRECT($F$1&amp;dbP!$D$2&amp;":"&amp;dbP!$D$2),"&lt;="&amp;AZ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BA331" s="1">
        <f ca="1">SUMIFS(INDIRECT($F$1&amp;$F331&amp;":"&amp;$F331),INDIRECT($F$1&amp;dbP!$D$2&amp;":"&amp;dbP!$D$2),"&gt;="&amp;BA$6,INDIRECT($F$1&amp;dbP!$D$2&amp;":"&amp;dbP!$D$2),"&lt;="&amp;BA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BB331" s="1">
        <f ca="1">SUMIFS(INDIRECT($F$1&amp;$F331&amp;":"&amp;$F331),INDIRECT($F$1&amp;dbP!$D$2&amp;":"&amp;dbP!$D$2),"&gt;="&amp;BB$6,INDIRECT($F$1&amp;dbP!$D$2&amp;":"&amp;dbP!$D$2),"&lt;="&amp;BB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BC331" s="1">
        <f ca="1">SUMIFS(INDIRECT($F$1&amp;$F331&amp;":"&amp;$F331),INDIRECT($F$1&amp;dbP!$D$2&amp;":"&amp;dbP!$D$2),"&gt;="&amp;BC$6,INDIRECT($F$1&amp;dbP!$D$2&amp;":"&amp;dbP!$D$2),"&lt;="&amp;BC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BD331" s="1">
        <f ca="1">SUMIFS(INDIRECT($F$1&amp;$F331&amp;":"&amp;$F331),INDIRECT($F$1&amp;dbP!$D$2&amp;":"&amp;dbP!$D$2),"&gt;="&amp;BD$6,INDIRECT($F$1&amp;dbP!$D$2&amp;":"&amp;dbP!$D$2),"&lt;="&amp;BD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BE331" s="1">
        <f ca="1">SUMIFS(INDIRECT($F$1&amp;$F331&amp;":"&amp;$F331),INDIRECT($F$1&amp;dbP!$D$2&amp;":"&amp;dbP!$D$2),"&gt;="&amp;BE$6,INDIRECT($F$1&amp;dbP!$D$2&amp;":"&amp;dbP!$D$2),"&lt;="&amp;BE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</row>
    <row r="332" spans="2:57" x14ac:dyDescent="0.3">
      <c r="B332" s="1">
        <f>MAX(B$268:B331)+1</f>
        <v>72</v>
      </c>
      <c r="D332" s="1" t="str">
        <f ca="1">INDIRECT($B$1&amp;Items!AB$2&amp;$B332)</f>
        <v>PL(-)</v>
      </c>
      <c r="F332" s="1" t="str">
        <f ca="1">INDIRECT($B$1&amp;Items!X$2&amp;$B332)</f>
        <v>AA</v>
      </c>
      <c r="H332" s="13" t="str">
        <f ca="1">INDIRECT($B$1&amp;Items!U$2&amp;$B332)</f>
        <v>Себестоимость продаж</v>
      </c>
      <c r="I332" s="13" t="str">
        <f ca="1">IF(INDIRECT($B$1&amp;Items!V$2&amp;$B332)="",H332,INDIRECT($B$1&amp;Items!V$2&amp;$B332))</f>
        <v>Затраты этапа-5 бизнес-процесса</v>
      </c>
      <c r="J332" s="1" t="str">
        <f ca="1">IF(INDIRECT($B$1&amp;Items!W$2&amp;$B332)="",IF(H332&lt;&gt;I332,"  "&amp;I332,I332),"    "&amp;INDIRECT($B$1&amp;Items!W$2&amp;$B332))</f>
        <v xml:space="preserve">    Затраты на доставку и продажу-2</v>
      </c>
      <c r="S332" s="1">
        <f ca="1">SUM($U332:INDIRECT(ADDRESS(ROW(),SUMIFS($1:$1,$5:$5,MAX($5:$5)))))</f>
        <v>0</v>
      </c>
      <c r="V332" s="1">
        <f ca="1">SUMIFS(INDIRECT($F$1&amp;$F332&amp;":"&amp;$F332),INDIRECT($F$1&amp;dbP!$D$2&amp;":"&amp;dbP!$D$2),"&gt;="&amp;V$6,INDIRECT($F$1&amp;dbP!$D$2&amp;":"&amp;dbP!$D$2),"&lt;="&amp;V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W332" s="1">
        <f ca="1">SUMIFS(INDIRECT($F$1&amp;$F332&amp;":"&amp;$F332),INDIRECT($F$1&amp;dbP!$D$2&amp;":"&amp;dbP!$D$2),"&gt;="&amp;W$6,INDIRECT($F$1&amp;dbP!$D$2&amp;":"&amp;dbP!$D$2),"&lt;="&amp;W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X332" s="1">
        <f ca="1">SUMIFS(INDIRECT($F$1&amp;$F332&amp;":"&amp;$F332),INDIRECT($F$1&amp;dbP!$D$2&amp;":"&amp;dbP!$D$2),"&gt;="&amp;X$6,INDIRECT($F$1&amp;dbP!$D$2&amp;":"&amp;dbP!$D$2),"&lt;="&amp;X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Y332" s="1">
        <f ca="1">SUMIFS(INDIRECT($F$1&amp;$F332&amp;":"&amp;$F332),INDIRECT($F$1&amp;dbP!$D$2&amp;":"&amp;dbP!$D$2),"&gt;="&amp;Y$6,INDIRECT($F$1&amp;dbP!$D$2&amp;":"&amp;dbP!$D$2),"&lt;="&amp;Y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Z332" s="1">
        <f ca="1">SUMIFS(INDIRECT($F$1&amp;$F332&amp;":"&amp;$F332),INDIRECT($F$1&amp;dbP!$D$2&amp;":"&amp;dbP!$D$2),"&gt;="&amp;Z$6,INDIRECT($F$1&amp;dbP!$D$2&amp;":"&amp;dbP!$D$2),"&lt;="&amp;Z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A332" s="1">
        <f ca="1">SUMIFS(INDIRECT($F$1&amp;$F332&amp;":"&amp;$F332),INDIRECT($F$1&amp;dbP!$D$2&amp;":"&amp;dbP!$D$2),"&gt;="&amp;AA$6,INDIRECT($F$1&amp;dbP!$D$2&amp;":"&amp;dbP!$D$2),"&lt;="&amp;AA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B332" s="1">
        <f ca="1">SUMIFS(INDIRECT($F$1&amp;$F332&amp;":"&amp;$F332),INDIRECT($F$1&amp;dbP!$D$2&amp;":"&amp;dbP!$D$2),"&gt;="&amp;AB$6,INDIRECT($F$1&amp;dbP!$D$2&amp;":"&amp;dbP!$D$2),"&lt;="&amp;AB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C332" s="1">
        <f ca="1">SUMIFS(INDIRECT($F$1&amp;$F332&amp;":"&amp;$F332),INDIRECT($F$1&amp;dbP!$D$2&amp;":"&amp;dbP!$D$2),"&gt;="&amp;AC$6,INDIRECT($F$1&amp;dbP!$D$2&amp;":"&amp;dbP!$D$2),"&lt;="&amp;AC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D332" s="1">
        <f ca="1">SUMIFS(INDIRECT($F$1&amp;$F332&amp;":"&amp;$F332),INDIRECT($F$1&amp;dbP!$D$2&amp;":"&amp;dbP!$D$2),"&gt;="&amp;AD$6,INDIRECT($F$1&amp;dbP!$D$2&amp;":"&amp;dbP!$D$2),"&lt;="&amp;AD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E332" s="1">
        <f ca="1">SUMIFS(INDIRECT($F$1&amp;$F332&amp;":"&amp;$F332),INDIRECT($F$1&amp;dbP!$D$2&amp;":"&amp;dbP!$D$2),"&gt;="&amp;AE$6,INDIRECT($F$1&amp;dbP!$D$2&amp;":"&amp;dbP!$D$2),"&lt;="&amp;AE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F332" s="1">
        <f ca="1">SUMIFS(INDIRECT($F$1&amp;$F332&amp;":"&amp;$F332),INDIRECT($F$1&amp;dbP!$D$2&amp;":"&amp;dbP!$D$2),"&gt;="&amp;AF$6,INDIRECT($F$1&amp;dbP!$D$2&amp;":"&amp;dbP!$D$2),"&lt;="&amp;AF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G332" s="1">
        <f ca="1">SUMIFS(INDIRECT($F$1&amp;$F332&amp;":"&amp;$F332),INDIRECT($F$1&amp;dbP!$D$2&amp;":"&amp;dbP!$D$2),"&gt;="&amp;AG$6,INDIRECT($F$1&amp;dbP!$D$2&amp;":"&amp;dbP!$D$2),"&lt;="&amp;AG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H332" s="1">
        <f ca="1">SUMIFS(INDIRECT($F$1&amp;$F332&amp;":"&amp;$F332),INDIRECT($F$1&amp;dbP!$D$2&amp;":"&amp;dbP!$D$2),"&gt;="&amp;AH$6,INDIRECT($F$1&amp;dbP!$D$2&amp;":"&amp;dbP!$D$2),"&lt;="&amp;AH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I332" s="1">
        <f ca="1">SUMIFS(INDIRECT($F$1&amp;$F332&amp;":"&amp;$F332),INDIRECT($F$1&amp;dbP!$D$2&amp;":"&amp;dbP!$D$2),"&gt;="&amp;AI$6,INDIRECT($F$1&amp;dbP!$D$2&amp;":"&amp;dbP!$D$2),"&lt;="&amp;AI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J332" s="1">
        <f ca="1">SUMIFS(INDIRECT($F$1&amp;$F332&amp;":"&amp;$F332),INDIRECT($F$1&amp;dbP!$D$2&amp;":"&amp;dbP!$D$2),"&gt;="&amp;AJ$6,INDIRECT($F$1&amp;dbP!$D$2&amp;":"&amp;dbP!$D$2),"&lt;="&amp;AJ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K332" s="1">
        <f ca="1">SUMIFS(INDIRECT($F$1&amp;$F332&amp;":"&amp;$F332),INDIRECT($F$1&amp;dbP!$D$2&amp;":"&amp;dbP!$D$2),"&gt;="&amp;AK$6,INDIRECT($F$1&amp;dbP!$D$2&amp;":"&amp;dbP!$D$2),"&lt;="&amp;AK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L332" s="1">
        <f ca="1">SUMIFS(INDIRECT($F$1&amp;$F332&amp;":"&amp;$F332),INDIRECT($F$1&amp;dbP!$D$2&amp;":"&amp;dbP!$D$2),"&gt;="&amp;AL$6,INDIRECT($F$1&amp;dbP!$D$2&amp;":"&amp;dbP!$D$2),"&lt;="&amp;AL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M332" s="1">
        <f ca="1">SUMIFS(INDIRECT($F$1&amp;$F332&amp;":"&amp;$F332),INDIRECT($F$1&amp;dbP!$D$2&amp;":"&amp;dbP!$D$2),"&gt;="&amp;AM$6,INDIRECT($F$1&amp;dbP!$D$2&amp;":"&amp;dbP!$D$2),"&lt;="&amp;AM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N332" s="1">
        <f ca="1">SUMIFS(INDIRECT($F$1&amp;$F332&amp;":"&amp;$F332),INDIRECT($F$1&amp;dbP!$D$2&amp;":"&amp;dbP!$D$2),"&gt;="&amp;AN$6,INDIRECT($F$1&amp;dbP!$D$2&amp;":"&amp;dbP!$D$2),"&lt;="&amp;AN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O332" s="1">
        <f ca="1">SUMIFS(INDIRECT($F$1&amp;$F332&amp;":"&amp;$F332),INDIRECT($F$1&amp;dbP!$D$2&amp;":"&amp;dbP!$D$2),"&gt;="&amp;AO$6,INDIRECT($F$1&amp;dbP!$D$2&amp;":"&amp;dbP!$D$2),"&lt;="&amp;AO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P332" s="1">
        <f ca="1">SUMIFS(INDIRECT($F$1&amp;$F332&amp;":"&amp;$F332),INDIRECT($F$1&amp;dbP!$D$2&amp;":"&amp;dbP!$D$2),"&gt;="&amp;AP$6,INDIRECT($F$1&amp;dbP!$D$2&amp;":"&amp;dbP!$D$2),"&lt;="&amp;AP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Q332" s="1">
        <f ca="1">SUMIFS(INDIRECT($F$1&amp;$F332&amp;":"&amp;$F332),INDIRECT($F$1&amp;dbP!$D$2&amp;":"&amp;dbP!$D$2),"&gt;="&amp;AQ$6,INDIRECT($F$1&amp;dbP!$D$2&amp;":"&amp;dbP!$D$2),"&lt;="&amp;AQ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R332" s="1">
        <f ca="1">SUMIFS(INDIRECT($F$1&amp;$F332&amp;":"&amp;$F332),INDIRECT($F$1&amp;dbP!$D$2&amp;":"&amp;dbP!$D$2),"&gt;="&amp;AR$6,INDIRECT($F$1&amp;dbP!$D$2&amp;":"&amp;dbP!$D$2),"&lt;="&amp;AR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S332" s="1">
        <f ca="1">SUMIFS(INDIRECT($F$1&amp;$F332&amp;":"&amp;$F332),INDIRECT($F$1&amp;dbP!$D$2&amp;":"&amp;dbP!$D$2),"&gt;="&amp;AS$6,INDIRECT($F$1&amp;dbP!$D$2&amp;":"&amp;dbP!$D$2),"&lt;="&amp;AS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T332" s="1">
        <f ca="1">SUMIFS(INDIRECT($F$1&amp;$F332&amp;":"&amp;$F332),INDIRECT($F$1&amp;dbP!$D$2&amp;":"&amp;dbP!$D$2),"&gt;="&amp;AT$6,INDIRECT($F$1&amp;dbP!$D$2&amp;":"&amp;dbP!$D$2),"&lt;="&amp;AT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U332" s="1">
        <f ca="1">SUMIFS(INDIRECT($F$1&amp;$F332&amp;":"&amp;$F332),INDIRECT($F$1&amp;dbP!$D$2&amp;":"&amp;dbP!$D$2),"&gt;="&amp;AU$6,INDIRECT($F$1&amp;dbP!$D$2&amp;":"&amp;dbP!$D$2),"&lt;="&amp;AU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V332" s="1">
        <f ca="1">SUMIFS(INDIRECT($F$1&amp;$F332&amp;":"&amp;$F332),INDIRECT($F$1&amp;dbP!$D$2&amp;":"&amp;dbP!$D$2),"&gt;="&amp;AV$6,INDIRECT($F$1&amp;dbP!$D$2&amp;":"&amp;dbP!$D$2),"&lt;="&amp;AV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W332" s="1">
        <f ca="1">SUMIFS(INDIRECT($F$1&amp;$F332&amp;":"&amp;$F332),INDIRECT($F$1&amp;dbP!$D$2&amp;":"&amp;dbP!$D$2),"&gt;="&amp;AW$6,INDIRECT($F$1&amp;dbP!$D$2&amp;":"&amp;dbP!$D$2),"&lt;="&amp;AW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X332" s="1">
        <f ca="1">SUMIFS(INDIRECT($F$1&amp;$F332&amp;":"&amp;$F332),INDIRECT($F$1&amp;dbP!$D$2&amp;":"&amp;dbP!$D$2),"&gt;="&amp;AX$6,INDIRECT($F$1&amp;dbP!$D$2&amp;":"&amp;dbP!$D$2),"&lt;="&amp;AX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Y332" s="1">
        <f ca="1">SUMIFS(INDIRECT($F$1&amp;$F332&amp;":"&amp;$F332),INDIRECT($F$1&amp;dbP!$D$2&amp;":"&amp;dbP!$D$2),"&gt;="&amp;AY$6,INDIRECT($F$1&amp;dbP!$D$2&amp;":"&amp;dbP!$D$2),"&lt;="&amp;AY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Z332" s="1">
        <f ca="1">SUMIFS(INDIRECT($F$1&amp;$F332&amp;":"&amp;$F332),INDIRECT($F$1&amp;dbP!$D$2&amp;":"&amp;dbP!$D$2),"&gt;="&amp;AZ$6,INDIRECT($F$1&amp;dbP!$D$2&amp;":"&amp;dbP!$D$2),"&lt;="&amp;AZ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BA332" s="1">
        <f ca="1">SUMIFS(INDIRECT($F$1&amp;$F332&amp;":"&amp;$F332),INDIRECT($F$1&amp;dbP!$D$2&amp;":"&amp;dbP!$D$2),"&gt;="&amp;BA$6,INDIRECT($F$1&amp;dbP!$D$2&amp;":"&amp;dbP!$D$2),"&lt;="&amp;BA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BB332" s="1">
        <f ca="1">SUMIFS(INDIRECT($F$1&amp;$F332&amp;":"&amp;$F332),INDIRECT($F$1&amp;dbP!$D$2&amp;":"&amp;dbP!$D$2),"&gt;="&amp;BB$6,INDIRECT($F$1&amp;dbP!$D$2&amp;":"&amp;dbP!$D$2),"&lt;="&amp;BB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BC332" s="1">
        <f ca="1">SUMIFS(INDIRECT($F$1&amp;$F332&amp;":"&amp;$F332),INDIRECT($F$1&amp;dbP!$D$2&amp;":"&amp;dbP!$D$2),"&gt;="&amp;BC$6,INDIRECT($F$1&amp;dbP!$D$2&amp;":"&amp;dbP!$D$2),"&lt;="&amp;BC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BD332" s="1">
        <f ca="1">SUMIFS(INDIRECT($F$1&amp;$F332&amp;":"&amp;$F332),INDIRECT($F$1&amp;dbP!$D$2&amp;":"&amp;dbP!$D$2),"&gt;="&amp;BD$6,INDIRECT($F$1&amp;dbP!$D$2&amp;":"&amp;dbP!$D$2),"&lt;="&amp;BD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BE332" s="1">
        <f ca="1">SUMIFS(INDIRECT($F$1&amp;$F332&amp;":"&amp;$F332),INDIRECT($F$1&amp;dbP!$D$2&amp;":"&amp;dbP!$D$2),"&gt;="&amp;BE$6,INDIRECT($F$1&amp;dbP!$D$2&amp;":"&amp;dbP!$D$2),"&lt;="&amp;BE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</row>
    <row r="333" spans="2:57" x14ac:dyDescent="0.3">
      <c r="B333" s="1">
        <f>MAX(B$268:B332)+1</f>
        <v>73</v>
      </c>
      <c r="D333" s="1" t="str">
        <f ca="1">INDIRECT($B$1&amp;Items!AB$2&amp;$B333)</f>
        <v>PL(-)</v>
      </c>
      <c r="F333" s="1" t="str">
        <f ca="1">INDIRECT($B$1&amp;Items!X$2&amp;$B333)</f>
        <v>AA</v>
      </c>
      <c r="H333" s="13" t="str">
        <f ca="1">INDIRECT($B$1&amp;Items!U$2&amp;$B333)</f>
        <v>Себестоимость продаж</v>
      </c>
      <c r="I333" s="13" t="str">
        <f ca="1">IF(INDIRECT($B$1&amp;Items!V$2&amp;$B333)="",H333,INDIRECT($B$1&amp;Items!V$2&amp;$B333))</f>
        <v>Затраты этапа-5 бизнес-процесса</v>
      </c>
      <c r="J333" s="1" t="str">
        <f ca="1">IF(INDIRECT($B$1&amp;Items!W$2&amp;$B333)="",IF(H333&lt;&gt;I333,"  "&amp;I333,I333),"    "&amp;INDIRECT($B$1&amp;Items!W$2&amp;$B333))</f>
        <v xml:space="preserve">    Затраты на доставку и продажу-3</v>
      </c>
      <c r="S333" s="1">
        <f ca="1">SUM($U333:INDIRECT(ADDRESS(ROW(),SUMIFS($1:$1,$5:$5,MAX($5:$5)))))</f>
        <v>0</v>
      </c>
      <c r="V333" s="1">
        <f ca="1">SUMIFS(INDIRECT($F$1&amp;$F333&amp;":"&amp;$F333),INDIRECT($F$1&amp;dbP!$D$2&amp;":"&amp;dbP!$D$2),"&gt;="&amp;V$6,INDIRECT($F$1&amp;dbP!$D$2&amp;":"&amp;dbP!$D$2),"&lt;="&amp;V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W333" s="1">
        <f ca="1">SUMIFS(INDIRECT($F$1&amp;$F333&amp;":"&amp;$F333),INDIRECT($F$1&amp;dbP!$D$2&amp;":"&amp;dbP!$D$2),"&gt;="&amp;W$6,INDIRECT($F$1&amp;dbP!$D$2&amp;":"&amp;dbP!$D$2),"&lt;="&amp;W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X333" s="1">
        <f ca="1">SUMIFS(INDIRECT($F$1&amp;$F333&amp;":"&amp;$F333),INDIRECT($F$1&amp;dbP!$D$2&amp;":"&amp;dbP!$D$2),"&gt;="&amp;X$6,INDIRECT($F$1&amp;dbP!$D$2&amp;":"&amp;dbP!$D$2),"&lt;="&amp;X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Y333" s="1">
        <f ca="1">SUMIFS(INDIRECT($F$1&amp;$F333&amp;":"&amp;$F333),INDIRECT($F$1&amp;dbP!$D$2&amp;":"&amp;dbP!$D$2),"&gt;="&amp;Y$6,INDIRECT($F$1&amp;dbP!$D$2&amp;":"&amp;dbP!$D$2),"&lt;="&amp;Y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Z333" s="1">
        <f ca="1">SUMIFS(INDIRECT($F$1&amp;$F333&amp;":"&amp;$F333),INDIRECT($F$1&amp;dbP!$D$2&amp;":"&amp;dbP!$D$2),"&gt;="&amp;Z$6,INDIRECT($F$1&amp;dbP!$D$2&amp;":"&amp;dbP!$D$2),"&lt;="&amp;Z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A333" s="1">
        <f ca="1">SUMIFS(INDIRECT($F$1&amp;$F333&amp;":"&amp;$F333),INDIRECT($F$1&amp;dbP!$D$2&amp;":"&amp;dbP!$D$2),"&gt;="&amp;AA$6,INDIRECT($F$1&amp;dbP!$D$2&amp;":"&amp;dbP!$D$2),"&lt;="&amp;AA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B333" s="1">
        <f ca="1">SUMIFS(INDIRECT($F$1&amp;$F333&amp;":"&amp;$F333),INDIRECT($F$1&amp;dbP!$D$2&amp;":"&amp;dbP!$D$2),"&gt;="&amp;AB$6,INDIRECT($F$1&amp;dbP!$D$2&amp;":"&amp;dbP!$D$2),"&lt;="&amp;AB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C333" s="1">
        <f ca="1">SUMIFS(INDIRECT($F$1&amp;$F333&amp;":"&amp;$F333),INDIRECT($F$1&amp;dbP!$D$2&amp;":"&amp;dbP!$D$2),"&gt;="&amp;AC$6,INDIRECT($F$1&amp;dbP!$D$2&amp;":"&amp;dbP!$D$2),"&lt;="&amp;AC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D333" s="1">
        <f ca="1">SUMIFS(INDIRECT($F$1&amp;$F333&amp;":"&amp;$F333),INDIRECT($F$1&amp;dbP!$D$2&amp;":"&amp;dbP!$D$2),"&gt;="&amp;AD$6,INDIRECT($F$1&amp;dbP!$D$2&amp;":"&amp;dbP!$D$2),"&lt;="&amp;AD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E333" s="1">
        <f ca="1">SUMIFS(INDIRECT($F$1&amp;$F333&amp;":"&amp;$F333),INDIRECT($F$1&amp;dbP!$D$2&amp;":"&amp;dbP!$D$2),"&gt;="&amp;AE$6,INDIRECT($F$1&amp;dbP!$D$2&amp;":"&amp;dbP!$D$2),"&lt;="&amp;AE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F333" s="1">
        <f ca="1">SUMIFS(INDIRECT($F$1&amp;$F333&amp;":"&amp;$F333),INDIRECT($F$1&amp;dbP!$D$2&amp;":"&amp;dbP!$D$2),"&gt;="&amp;AF$6,INDIRECT($F$1&amp;dbP!$D$2&amp;":"&amp;dbP!$D$2),"&lt;="&amp;AF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G333" s="1">
        <f ca="1">SUMIFS(INDIRECT($F$1&amp;$F333&amp;":"&amp;$F333),INDIRECT($F$1&amp;dbP!$D$2&amp;":"&amp;dbP!$D$2),"&gt;="&amp;AG$6,INDIRECT($F$1&amp;dbP!$D$2&amp;":"&amp;dbP!$D$2),"&lt;="&amp;AG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H333" s="1">
        <f ca="1">SUMIFS(INDIRECT($F$1&amp;$F333&amp;":"&amp;$F333),INDIRECT($F$1&amp;dbP!$D$2&amp;":"&amp;dbP!$D$2),"&gt;="&amp;AH$6,INDIRECT($F$1&amp;dbP!$D$2&amp;":"&amp;dbP!$D$2),"&lt;="&amp;AH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I333" s="1">
        <f ca="1">SUMIFS(INDIRECT($F$1&amp;$F333&amp;":"&amp;$F333),INDIRECT($F$1&amp;dbP!$D$2&amp;":"&amp;dbP!$D$2),"&gt;="&amp;AI$6,INDIRECT($F$1&amp;dbP!$D$2&amp;":"&amp;dbP!$D$2),"&lt;="&amp;AI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J333" s="1">
        <f ca="1">SUMIFS(INDIRECT($F$1&amp;$F333&amp;":"&amp;$F333),INDIRECT($F$1&amp;dbP!$D$2&amp;":"&amp;dbP!$D$2),"&gt;="&amp;AJ$6,INDIRECT($F$1&amp;dbP!$D$2&amp;":"&amp;dbP!$D$2),"&lt;="&amp;AJ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K333" s="1">
        <f ca="1">SUMIFS(INDIRECT($F$1&amp;$F333&amp;":"&amp;$F333),INDIRECT($F$1&amp;dbP!$D$2&amp;":"&amp;dbP!$D$2),"&gt;="&amp;AK$6,INDIRECT($F$1&amp;dbP!$D$2&amp;":"&amp;dbP!$D$2),"&lt;="&amp;AK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L333" s="1">
        <f ca="1">SUMIFS(INDIRECT($F$1&amp;$F333&amp;":"&amp;$F333),INDIRECT($F$1&amp;dbP!$D$2&amp;":"&amp;dbP!$D$2),"&gt;="&amp;AL$6,INDIRECT($F$1&amp;dbP!$D$2&amp;":"&amp;dbP!$D$2),"&lt;="&amp;AL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M333" s="1">
        <f ca="1">SUMIFS(INDIRECT($F$1&amp;$F333&amp;":"&amp;$F333),INDIRECT($F$1&amp;dbP!$D$2&amp;":"&amp;dbP!$D$2),"&gt;="&amp;AM$6,INDIRECT($F$1&amp;dbP!$D$2&amp;":"&amp;dbP!$D$2),"&lt;="&amp;AM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N333" s="1">
        <f ca="1">SUMIFS(INDIRECT($F$1&amp;$F333&amp;":"&amp;$F333),INDIRECT($F$1&amp;dbP!$D$2&amp;":"&amp;dbP!$D$2),"&gt;="&amp;AN$6,INDIRECT($F$1&amp;dbP!$D$2&amp;":"&amp;dbP!$D$2),"&lt;="&amp;AN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O333" s="1">
        <f ca="1">SUMIFS(INDIRECT($F$1&amp;$F333&amp;":"&amp;$F333),INDIRECT($F$1&amp;dbP!$D$2&amp;":"&amp;dbP!$D$2),"&gt;="&amp;AO$6,INDIRECT($F$1&amp;dbP!$D$2&amp;":"&amp;dbP!$D$2),"&lt;="&amp;AO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P333" s="1">
        <f ca="1">SUMIFS(INDIRECT($F$1&amp;$F333&amp;":"&amp;$F333),INDIRECT($F$1&amp;dbP!$D$2&amp;":"&amp;dbP!$D$2),"&gt;="&amp;AP$6,INDIRECT($F$1&amp;dbP!$D$2&amp;":"&amp;dbP!$D$2),"&lt;="&amp;AP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Q333" s="1">
        <f ca="1">SUMIFS(INDIRECT($F$1&amp;$F333&amp;":"&amp;$F333),INDIRECT($F$1&amp;dbP!$D$2&amp;":"&amp;dbP!$D$2),"&gt;="&amp;AQ$6,INDIRECT($F$1&amp;dbP!$D$2&amp;":"&amp;dbP!$D$2),"&lt;="&amp;AQ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R333" s="1">
        <f ca="1">SUMIFS(INDIRECT($F$1&amp;$F333&amp;":"&amp;$F333),INDIRECT($F$1&amp;dbP!$D$2&amp;":"&amp;dbP!$D$2),"&gt;="&amp;AR$6,INDIRECT($F$1&amp;dbP!$D$2&amp;":"&amp;dbP!$D$2),"&lt;="&amp;AR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S333" s="1">
        <f ca="1">SUMIFS(INDIRECT($F$1&amp;$F333&amp;":"&amp;$F333),INDIRECT($F$1&amp;dbP!$D$2&amp;":"&amp;dbP!$D$2),"&gt;="&amp;AS$6,INDIRECT($F$1&amp;dbP!$D$2&amp;":"&amp;dbP!$D$2),"&lt;="&amp;AS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T333" s="1">
        <f ca="1">SUMIFS(INDIRECT($F$1&amp;$F333&amp;":"&amp;$F333),INDIRECT($F$1&amp;dbP!$D$2&amp;":"&amp;dbP!$D$2),"&gt;="&amp;AT$6,INDIRECT($F$1&amp;dbP!$D$2&amp;":"&amp;dbP!$D$2),"&lt;="&amp;AT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U333" s="1">
        <f ca="1">SUMIFS(INDIRECT($F$1&amp;$F333&amp;":"&amp;$F333),INDIRECT($F$1&amp;dbP!$D$2&amp;":"&amp;dbP!$D$2),"&gt;="&amp;AU$6,INDIRECT($F$1&amp;dbP!$D$2&amp;":"&amp;dbP!$D$2),"&lt;="&amp;AU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V333" s="1">
        <f ca="1">SUMIFS(INDIRECT($F$1&amp;$F333&amp;":"&amp;$F333),INDIRECT($F$1&amp;dbP!$D$2&amp;":"&amp;dbP!$D$2),"&gt;="&amp;AV$6,INDIRECT($F$1&amp;dbP!$D$2&amp;":"&amp;dbP!$D$2),"&lt;="&amp;AV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W333" s="1">
        <f ca="1">SUMIFS(INDIRECT($F$1&amp;$F333&amp;":"&amp;$F333),INDIRECT($F$1&amp;dbP!$D$2&amp;":"&amp;dbP!$D$2),"&gt;="&amp;AW$6,INDIRECT($F$1&amp;dbP!$D$2&amp;":"&amp;dbP!$D$2),"&lt;="&amp;AW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X333" s="1">
        <f ca="1">SUMIFS(INDIRECT($F$1&amp;$F333&amp;":"&amp;$F333),INDIRECT($F$1&amp;dbP!$D$2&amp;":"&amp;dbP!$D$2),"&gt;="&amp;AX$6,INDIRECT($F$1&amp;dbP!$D$2&amp;":"&amp;dbP!$D$2),"&lt;="&amp;AX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Y333" s="1">
        <f ca="1">SUMIFS(INDIRECT($F$1&amp;$F333&amp;":"&amp;$F333),INDIRECT($F$1&amp;dbP!$D$2&amp;":"&amp;dbP!$D$2),"&gt;="&amp;AY$6,INDIRECT($F$1&amp;dbP!$D$2&amp;":"&amp;dbP!$D$2),"&lt;="&amp;AY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Z333" s="1">
        <f ca="1">SUMIFS(INDIRECT($F$1&amp;$F333&amp;":"&amp;$F333),INDIRECT($F$1&amp;dbP!$D$2&amp;":"&amp;dbP!$D$2),"&gt;="&amp;AZ$6,INDIRECT($F$1&amp;dbP!$D$2&amp;":"&amp;dbP!$D$2),"&lt;="&amp;AZ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BA333" s="1">
        <f ca="1">SUMIFS(INDIRECT($F$1&amp;$F333&amp;":"&amp;$F333),INDIRECT($F$1&amp;dbP!$D$2&amp;":"&amp;dbP!$D$2),"&gt;="&amp;BA$6,INDIRECT($F$1&amp;dbP!$D$2&amp;":"&amp;dbP!$D$2),"&lt;="&amp;BA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BB333" s="1">
        <f ca="1">SUMIFS(INDIRECT($F$1&amp;$F333&amp;":"&amp;$F333),INDIRECT($F$1&amp;dbP!$D$2&amp;":"&amp;dbP!$D$2),"&gt;="&amp;BB$6,INDIRECT($F$1&amp;dbP!$D$2&amp;":"&amp;dbP!$D$2),"&lt;="&amp;BB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BC333" s="1">
        <f ca="1">SUMIFS(INDIRECT($F$1&amp;$F333&amp;":"&amp;$F333),INDIRECT($F$1&amp;dbP!$D$2&amp;":"&amp;dbP!$D$2),"&gt;="&amp;BC$6,INDIRECT($F$1&amp;dbP!$D$2&amp;":"&amp;dbP!$D$2),"&lt;="&amp;BC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BD333" s="1">
        <f ca="1">SUMIFS(INDIRECT($F$1&amp;$F333&amp;":"&amp;$F333),INDIRECT($F$1&amp;dbP!$D$2&amp;":"&amp;dbP!$D$2),"&gt;="&amp;BD$6,INDIRECT($F$1&amp;dbP!$D$2&amp;":"&amp;dbP!$D$2),"&lt;="&amp;BD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BE333" s="1">
        <f ca="1">SUMIFS(INDIRECT($F$1&amp;$F333&amp;":"&amp;$F333),INDIRECT($F$1&amp;dbP!$D$2&amp;":"&amp;dbP!$D$2),"&gt;="&amp;BE$6,INDIRECT($F$1&amp;dbP!$D$2&amp;":"&amp;dbP!$D$2),"&lt;="&amp;BE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</row>
    <row r="334" spans="2:57" x14ac:dyDescent="0.3">
      <c r="B334" s="1">
        <f>MAX(B$268:B333)+1</f>
        <v>74</v>
      </c>
      <c r="D334" s="1" t="str">
        <f ca="1">INDIRECT($B$1&amp;Items!AB$2&amp;$B334)</f>
        <v>PL(-)</v>
      </c>
      <c r="F334" s="1" t="str">
        <f ca="1">INDIRECT($B$1&amp;Items!X$2&amp;$B334)</f>
        <v>AA</v>
      </c>
      <c r="H334" s="13" t="str">
        <f ca="1">INDIRECT($B$1&amp;Items!U$2&amp;$B334)</f>
        <v>Себестоимость продаж</v>
      </c>
      <c r="I334" s="13" t="str">
        <f ca="1">IF(INDIRECT($B$1&amp;Items!V$2&amp;$B334)="",H334,INDIRECT($B$1&amp;Items!V$2&amp;$B334))</f>
        <v>Затраты этапа-5 бизнес-процесса</v>
      </c>
      <c r="J334" s="1" t="str">
        <f ca="1">IF(INDIRECT($B$1&amp;Items!W$2&amp;$B334)="",IF(H334&lt;&gt;I334,"  "&amp;I334,I334),"    "&amp;INDIRECT($B$1&amp;Items!W$2&amp;$B334))</f>
        <v xml:space="preserve">    Затраты на доставку и продажу-4</v>
      </c>
      <c r="S334" s="1">
        <f ca="1">SUM($U334:INDIRECT(ADDRESS(ROW(),SUMIFS($1:$1,$5:$5,MAX($5:$5)))))</f>
        <v>188606.96328120001</v>
      </c>
      <c r="V334" s="1">
        <f ca="1">SUMIFS(INDIRECT($F$1&amp;$F334&amp;":"&amp;$F334),INDIRECT($F$1&amp;dbP!$D$2&amp;":"&amp;dbP!$D$2),"&gt;="&amp;V$6,INDIRECT($F$1&amp;dbP!$D$2&amp;":"&amp;dbP!$D$2),"&lt;="&amp;V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W334" s="1">
        <f ca="1">SUMIFS(INDIRECT($F$1&amp;$F334&amp;":"&amp;$F334),INDIRECT($F$1&amp;dbP!$D$2&amp;":"&amp;dbP!$D$2),"&gt;="&amp;W$6,INDIRECT($F$1&amp;dbP!$D$2&amp;":"&amp;dbP!$D$2),"&lt;="&amp;W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X334" s="1">
        <f ca="1">SUMIFS(INDIRECT($F$1&amp;$F334&amp;":"&amp;$F334),INDIRECT($F$1&amp;dbP!$D$2&amp;":"&amp;dbP!$D$2),"&gt;="&amp;X$6,INDIRECT($F$1&amp;dbP!$D$2&amp;":"&amp;dbP!$D$2),"&lt;="&amp;X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Y334" s="1">
        <f ca="1">SUMIFS(INDIRECT($F$1&amp;$F334&amp;":"&amp;$F334),INDIRECT($F$1&amp;dbP!$D$2&amp;":"&amp;dbP!$D$2),"&gt;="&amp;Y$6,INDIRECT($F$1&amp;dbP!$D$2&amp;":"&amp;dbP!$D$2),"&lt;="&amp;Y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Z334" s="1">
        <f ca="1">SUMIFS(INDIRECT($F$1&amp;$F334&amp;":"&amp;$F334),INDIRECT($F$1&amp;dbP!$D$2&amp;":"&amp;dbP!$D$2),"&gt;="&amp;Z$6,INDIRECT($F$1&amp;dbP!$D$2&amp;":"&amp;dbP!$D$2),"&lt;="&amp;Z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188606.96328120001</v>
      </c>
      <c r="AA334" s="1">
        <f ca="1">SUMIFS(INDIRECT($F$1&amp;$F334&amp;":"&amp;$F334),INDIRECT($F$1&amp;dbP!$D$2&amp;":"&amp;dbP!$D$2),"&gt;="&amp;AA$6,INDIRECT($F$1&amp;dbP!$D$2&amp;":"&amp;dbP!$D$2),"&lt;="&amp;AA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B334" s="1">
        <f ca="1">SUMIFS(INDIRECT($F$1&amp;$F334&amp;":"&amp;$F334),INDIRECT($F$1&amp;dbP!$D$2&amp;":"&amp;dbP!$D$2),"&gt;="&amp;AB$6,INDIRECT($F$1&amp;dbP!$D$2&amp;":"&amp;dbP!$D$2),"&lt;="&amp;AB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C334" s="1">
        <f ca="1">SUMIFS(INDIRECT($F$1&amp;$F334&amp;":"&amp;$F334),INDIRECT($F$1&amp;dbP!$D$2&amp;":"&amp;dbP!$D$2),"&gt;="&amp;AC$6,INDIRECT($F$1&amp;dbP!$D$2&amp;":"&amp;dbP!$D$2),"&lt;="&amp;AC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D334" s="1">
        <f ca="1">SUMIFS(INDIRECT($F$1&amp;$F334&amp;":"&amp;$F334),INDIRECT($F$1&amp;dbP!$D$2&amp;":"&amp;dbP!$D$2),"&gt;="&amp;AD$6,INDIRECT($F$1&amp;dbP!$D$2&amp;":"&amp;dbP!$D$2),"&lt;="&amp;AD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E334" s="1">
        <f ca="1">SUMIFS(INDIRECT($F$1&amp;$F334&amp;":"&amp;$F334),INDIRECT($F$1&amp;dbP!$D$2&amp;":"&amp;dbP!$D$2),"&gt;="&amp;AE$6,INDIRECT($F$1&amp;dbP!$D$2&amp;":"&amp;dbP!$D$2),"&lt;="&amp;AE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F334" s="1">
        <f ca="1">SUMIFS(INDIRECT($F$1&amp;$F334&amp;":"&amp;$F334),INDIRECT($F$1&amp;dbP!$D$2&amp;":"&amp;dbP!$D$2),"&gt;="&amp;AF$6,INDIRECT($F$1&amp;dbP!$D$2&amp;":"&amp;dbP!$D$2),"&lt;="&amp;AF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G334" s="1">
        <f ca="1">SUMIFS(INDIRECT($F$1&amp;$F334&amp;":"&amp;$F334),INDIRECT($F$1&amp;dbP!$D$2&amp;":"&amp;dbP!$D$2),"&gt;="&amp;AG$6,INDIRECT($F$1&amp;dbP!$D$2&amp;":"&amp;dbP!$D$2),"&lt;="&amp;AG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H334" s="1">
        <f ca="1">SUMIFS(INDIRECT($F$1&amp;$F334&amp;":"&amp;$F334),INDIRECT($F$1&amp;dbP!$D$2&amp;":"&amp;dbP!$D$2),"&gt;="&amp;AH$6,INDIRECT($F$1&amp;dbP!$D$2&amp;":"&amp;dbP!$D$2),"&lt;="&amp;AH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I334" s="1">
        <f ca="1">SUMIFS(INDIRECT($F$1&amp;$F334&amp;":"&amp;$F334),INDIRECT($F$1&amp;dbP!$D$2&amp;":"&amp;dbP!$D$2),"&gt;="&amp;AI$6,INDIRECT($F$1&amp;dbP!$D$2&amp;":"&amp;dbP!$D$2),"&lt;="&amp;AI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J334" s="1">
        <f ca="1">SUMIFS(INDIRECT($F$1&amp;$F334&amp;":"&amp;$F334),INDIRECT($F$1&amp;dbP!$D$2&amp;":"&amp;dbP!$D$2),"&gt;="&amp;AJ$6,INDIRECT($F$1&amp;dbP!$D$2&amp;":"&amp;dbP!$D$2),"&lt;="&amp;AJ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K334" s="1">
        <f ca="1">SUMIFS(INDIRECT($F$1&amp;$F334&amp;":"&amp;$F334),INDIRECT($F$1&amp;dbP!$D$2&amp;":"&amp;dbP!$D$2),"&gt;="&amp;AK$6,INDIRECT($F$1&amp;dbP!$D$2&amp;":"&amp;dbP!$D$2),"&lt;="&amp;AK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L334" s="1">
        <f ca="1">SUMIFS(INDIRECT($F$1&amp;$F334&amp;":"&amp;$F334),INDIRECT($F$1&amp;dbP!$D$2&amp;":"&amp;dbP!$D$2),"&gt;="&amp;AL$6,INDIRECT($F$1&amp;dbP!$D$2&amp;":"&amp;dbP!$D$2),"&lt;="&amp;AL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M334" s="1">
        <f ca="1">SUMIFS(INDIRECT($F$1&amp;$F334&amp;":"&amp;$F334),INDIRECT($F$1&amp;dbP!$D$2&amp;":"&amp;dbP!$D$2),"&gt;="&amp;AM$6,INDIRECT($F$1&amp;dbP!$D$2&amp;":"&amp;dbP!$D$2),"&lt;="&amp;AM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N334" s="1">
        <f ca="1">SUMIFS(INDIRECT($F$1&amp;$F334&amp;":"&amp;$F334),INDIRECT($F$1&amp;dbP!$D$2&amp;":"&amp;dbP!$D$2),"&gt;="&amp;AN$6,INDIRECT($F$1&amp;dbP!$D$2&amp;":"&amp;dbP!$D$2),"&lt;="&amp;AN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O334" s="1">
        <f ca="1">SUMIFS(INDIRECT($F$1&amp;$F334&amp;":"&amp;$F334),INDIRECT($F$1&amp;dbP!$D$2&amp;":"&amp;dbP!$D$2),"&gt;="&amp;AO$6,INDIRECT($F$1&amp;dbP!$D$2&amp;":"&amp;dbP!$D$2),"&lt;="&amp;AO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P334" s="1">
        <f ca="1">SUMIFS(INDIRECT($F$1&amp;$F334&amp;":"&amp;$F334),INDIRECT($F$1&amp;dbP!$D$2&amp;":"&amp;dbP!$D$2),"&gt;="&amp;AP$6,INDIRECT($F$1&amp;dbP!$D$2&amp;":"&amp;dbP!$D$2),"&lt;="&amp;AP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Q334" s="1">
        <f ca="1">SUMIFS(INDIRECT($F$1&amp;$F334&amp;":"&amp;$F334),INDIRECT($F$1&amp;dbP!$D$2&amp;":"&amp;dbP!$D$2),"&gt;="&amp;AQ$6,INDIRECT($F$1&amp;dbP!$D$2&amp;":"&amp;dbP!$D$2),"&lt;="&amp;AQ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R334" s="1">
        <f ca="1">SUMIFS(INDIRECT($F$1&amp;$F334&amp;":"&amp;$F334),INDIRECT($F$1&amp;dbP!$D$2&amp;":"&amp;dbP!$D$2),"&gt;="&amp;AR$6,INDIRECT($F$1&amp;dbP!$D$2&amp;":"&amp;dbP!$D$2),"&lt;="&amp;AR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S334" s="1">
        <f ca="1">SUMIFS(INDIRECT($F$1&amp;$F334&amp;":"&amp;$F334),INDIRECT($F$1&amp;dbP!$D$2&amp;":"&amp;dbP!$D$2),"&gt;="&amp;AS$6,INDIRECT($F$1&amp;dbP!$D$2&amp;":"&amp;dbP!$D$2),"&lt;="&amp;AS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T334" s="1">
        <f ca="1">SUMIFS(INDIRECT($F$1&amp;$F334&amp;":"&amp;$F334),INDIRECT($F$1&amp;dbP!$D$2&amp;":"&amp;dbP!$D$2),"&gt;="&amp;AT$6,INDIRECT($F$1&amp;dbP!$D$2&amp;":"&amp;dbP!$D$2),"&lt;="&amp;AT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U334" s="1">
        <f ca="1">SUMIFS(INDIRECT($F$1&amp;$F334&amp;":"&amp;$F334),INDIRECT($F$1&amp;dbP!$D$2&amp;":"&amp;dbP!$D$2),"&gt;="&amp;AU$6,INDIRECT($F$1&amp;dbP!$D$2&amp;":"&amp;dbP!$D$2),"&lt;="&amp;AU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V334" s="1">
        <f ca="1">SUMIFS(INDIRECT($F$1&amp;$F334&amp;":"&amp;$F334),INDIRECT($F$1&amp;dbP!$D$2&amp;":"&amp;dbP!$D$2),"&gt;="&amp;AV$6,INDIRECT($F$1&amp;dbP!$D$2&amp;":"&amp;dbP!$D$2),"&lt;="&amp;AV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W334" s="1">
        <f ca="1">SUMIFS(INDIRECT($F$1&amp;$F334&amp;":"&amp;$F334),INDIRECT($F$1&amp;dbP!$D$2&amp;":"&amp;dbP!$D$2),"&gt;="&amp;AW$6,INDIRECT($F$1&amp;dbP!$D$2&amp;":"&amp;dbP!$D$2),"&lt;="&amp;AW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X334" s="1">
        <f ca="1">SUMIFS(INDIRECT($F$1&amp;$F334&amp;":"&amp;$F334),INDIRECT($F$1&amp;dbP!$D$2&amp;":"&amp;dbP!$D$2),"&gt;="&amp;AX$6,INDIRECT($F$1&amp;dbP!$D$2&amp;":"&amp;dbP!$D$2),"&lt;="&amp;AX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Y334" s="1">
        <f ca="1">SUMIFS(INDIRECT($F$1&amp;$F334&amp;":"&amp;$F334),INDIRECT($F$1&amp;dbP!$D$2&amp;":"&amp;dbP!$D$2),"&gt;="&amp;AY$6,INDIRECT($F$1&amp;dbP!$D$2&amp;":"&amp;dbP!$D$2),"&lt;="&amp;AY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Z334" s="1">
        <f ca="1">SUMIFS(INDIRECT($F$1&amp;$F334&amp;":"&amp;$F334),INDIRECT($F$1&amp;dbP!$D$2&amp;":"&amp;dbP!$D$2),"&gt;="&amp;AZ$6,INDIRECT($F$1&amp;dbP!$D$2&amp;":"&amp;dbP!$D$2),"&lt;="&amp;AZ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BA334" s="1">
        <f ca="1">SUMIFS(INDIRECT($F$1&amp;$F334&amp;":"&amp;$F334),INDIRECT($F$1&amp;dbP!$D$2&amp;":"&amp;dbP!$D$2),"&gt;="&amp;BA$6,INDIRECT($F$1&amp;dbP!$D$2&amp;":"&amp;dbP!$D$2),"&lt;="&amp;BA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BB334" s="1">
        <f ca="1">SUMIFS(INDIRECT($F$1&amp;$F334&amp;":"&amp;$F334),INDIRECT($F$1&amp;dbP!$D$2&amp;":"&amp;dbP!$D$2),"&gt;="&amp;BB$6,INDIRECT($F$1&amp;dbP!$D$2&amp;":"&amp;dbP!$D$2),"&lt;="&amp;BB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BC334" s="1">
        <f ca="1">SUMIFS(INDIRECT($F$1&amp;$F334&amp;":"&amp;$F334),INDIRECT($F$1&amp;dbP!$D$2&amp;":"&amp;dbP!$D$2),"&gt;="&amp;BC$6,INDIRECT($F$1&amp;dbP!$D$2&amp;":"&amp;dbP!$D$2),"&lt;="&amp;BC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BD334" s="1">
        <f ca="1">SUMIFS(INDIRECT($F$1&amp;$F334&amp;":"&amp;$F334),INDIRECT($F$1&amp;dbP!$D$2&amp;":"&amp;dbP!$D$2),"&gt;="&amp;BD$6,INDIRECT($F$1&amp;dbP!$D$2&amp;":"&amp;dbP!$D$2),"&lt;="&amp;BD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BE334" s="1">
        <f ca="1">SUMIFS(INDIRECT($F$1&amp;$F334&amp;":"&amp;$F334),INDIRECT($F$1&amp;dbP!$D$2&amp;":"&amp;dbP!$D$2),"&gt;="&amp;BE$6,INDIRECT($F$1&amp;dbP!$D$2&amp;":"&amp;dbP!$D$2),"&lt;="&amp;BE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</row>
    <row r="335" spans="2:57" x14ac:dyDescent="0.3">
      <c r="B335" s="1">
        <f>MAX(B$268:B334)+1</f>
        <v>75</v>
      </c>
      <c r="D335" s="1" t="str">
        <f ca="1">INDIRECT($B$1&amp;Items!AB$2&amp;$B335)</f>
        <v>PL(-)</v>
      </c>
      <c r="F335" s="1" t="str">
        <f ca="1">INDIRECT($B$1&amp;Items!X$2&amp;$B335)</f>
        <v>AA</v>
      </c>
      <c r="H335" s="13" t="str">
        <f ca="1">INDIRECT($B$1&amp;Items!U$2&amp;$B335)</f>
        <v>Себестоимость продаж</v>
      </c>
      <c r="I335" s="13" t="str">
        <f ca="1">IF(INDIRECT($B$1&amp;Items!V$2&amp;$B335)="",H335,INDIRECT($B$1&amp;Items!V$2&amp;$B335))</f>
        <v>Затраты этапа-5 бизнес-процесса</v>
      </c>
      <c r="J335" s="1" t="str">
        <f ca="1">IF(INDIRECT($B$1&amp;Items!W$2&amp;$B335)="",IF(H335&lt;&gt;I335,"  "&amp;I335,I335),"    "&amp;INDIRECT($B$1&amp;Items!W$2&amp;$B335))</f>
        <v xml:space="preserve">    Затраты на доставку и продажу-5</v>
      </c>
      <c r="S335" s="1">
        <f ca="1">SUM($U335:INDIRECT(ADDRESS(ROW(),SUMIFS($1:$1,$5:$5,MAX($5:$5)))))</f>
        <v>500236.96139730001</v>
      </c>
      <c r="V335" s="1">
        <f ca="1">SUMIFS(INDIRECT($F$1&amp;$F335&amp;":"&amp;$F335),INDIRECT($F$1&amp;dbP!$D$2&amp;":"&amp;dbP!$D$2),"&gt;="&amp;V$6,INDIRECT($F$1&amp;dbP!$D$2&amp;":"&amp;dbP!$D$2),"&lt;="&amp;V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W335" s="1">
        <f ca="1">SUMIFS(INDIRECT($F$1&amp;$F335&amp;":"&amp;$F335),INDIRECT($F$1&amp;dbP!$D$2&amp;":"&amp;dbP!$D$2),"&gt;="&amp;W$6,INDIRECT($F$1&amp;dbP!$D$2&amp;":"&amp;dbP!$D$2),"&lt;="&amp;W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X335" s="1">
        <f ca="1">SUMIFS(INDIRECT($F$1&amp;$F335&amp;":"&amp;$F335),INDIRECT($F$1&amp;dbP!$D$2&amp;":"&amp;dbP!$D$2),"&gt;="&amp;X$6,INDIRECT($F$1&amp;dbP!$D$2&amp;":"&amp;dbP!$D$2),"&lt;="&amp;X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Y335" s="1">
        <f ca="1">SUMIFS(INDIRECT($F$1&amp;$F335&amp;":"&amp;$F335),INDIRECT($F$1&amp;dbP!$D$2&amp;":"&amp;dbP!$D$2),"&gt;="&amp;Y$6,INDIRECT($F$1&amp;dbP!$D$2&amp;":"&amp;dbP!$D$2),"&lt;="&amp;Y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Z335" s="1">
        <f ca="1">SUMIFS(INDIRECT($F$1&amp;$F335&amp;":"&amp;$F335),INDIRECT($F$1&amp;dbP!$D$2&amp;":"&amp;dbP!$D$2),"&gt;="&amp;Z$6,INDIRECT($F$1&amp;dbP!$D$2&amp;":"&amp;dbP!$D$2),"&lt;="&amp;Z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A335" s="1">
        <f ca="1">SUMIFS(INDIRECT($F$1&amp;$F335&amp;":"&amp;$F335),INDIRECT($F$1&amp;dbP!$D$2&amp;":"&amp;dbP!$D$2),"&gt;="&amp;AA$6,INDIRECT($F$1&amp;dbP!$D$2&amp;":"&amp;dbP!$D$2),"&lt;="&amp;AA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500236.96139730001</v>
      </c>
      <c r="AB335" s="1">
        <f ca="1">SUMIFS(INDIRECT($F$1&amp;$F335&amp;":"&amp;$F335),INDIRECT($F$1&amp;dbP!$D$2&amp;":"&amp;dbP!$D$2),"&gt;="&amp;AB$6,INDIRECT($F$1&amp;dbP!$D$2&amp;":"&amp;dbP!$D$2),"&lt;="&amp;AB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C335" s="1">
        <f ca="1">SUMIFS(INDIRECT($F$1&amp;$F335&amp;":"&amp;$F335),INDIRECT($F$1&amp;dbP!$D$2&amp;":"&amp;dbP!$D$2),"&gt;="&amp;AC$6,INDIRECT($F$1&amp;dbP!$D$2&amp;":"&amp;dbP!$D$2),"&lt;="&amp;AC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D335" s="1">
        <f ca="1">SUMIFS(INDIRECT($F$1&amp;$F335&amp;":"&amp;$F335),INDIRECT($F$1&amp;dbP!$D$2&amp;":"&amp;dbP!$D$2),"&gt;="&amp;AD$6,INDIRECT($F$1&amp;dbP!$D$2&amp;":"&amp;dbP!$D$2),"&lt;="&amp;AD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E335" s="1">
        <f ca="1">SUMIFS(INDIRECT($F$1&amp;$F335&amp;":"&amp;$F335),INDIRECT($F$1&amp;dbP!$D$2&amp;":"&amp;dbP!$D$2),"&gt;="&amp;AE$6,INDIRECT($F$1&amp;dbP!$D$2&amp;":"&amp;dbP!$D$2),"&lt;="&amp;AE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F335" s="1">
        <f ca="1">SUMIFS(INDIRECT($F$1&amp;$F335&amp;":"&amp;$F335),INDIRECT($F$1&amp;dbP!$D$2&amp;":"&amp;dbP!$D$2),"&gt;="&amp;AF$6,INDIRECT($F$1&amp;dbP!$D$2&amp;":"&amp;dbP!$D$2),"&lt;="&amp;AF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G335" s="1">
        <f ca="1">SUMIFS(INDIRECT($F$1&amp;$F335&amp;":"&amp;$F335),INDIRECT($F$1&amp;dbP!$D$2&amp;":"&amp;dbP!$D$2),"&gt;="&amp;AG$6,INDIRECT($F$1&amp;dbP!$D$2&amp;":"&amp;dbP!$D$2),"&lt;="&amp;AG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H335" s="1">
        <f ca="1">SUMIFS(INDIRECT($F$1&amp;$F335&amp;":"&amp;$F335),INDIRECT($F$1&amp;dbP!$D$2&amp;":"&amp;dbP!$D$2),"&gt;="&amp;AH$6,INDIRECT($F$1&amp;dbP!$D$2&amp;":"&amp;dbP!$D$2),"&lt;="&amp;AH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I335" s="1">
        <f ca="1">SUMIFS(INDIRECT($F$1&amp;$F335&amp;":"&amp;$F335),INDIRECT($F$1&amp;dbP!$D$2&amp;":"&amp;dbP!$D$2),"&gt;="&amp;AI$6,INDIRECT($F$1&amp;dbP!$D$2&amp;":"&amp;dbP!$D$2),"&lt;="&amp;AI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J335" s="1">
        <f ca="1">SUMIFS(INDIRECT($F$1&amp;$F335&amp;":"&amp;$F335),INDIRECT($F$1&amp;dbP!$D$2&amp;":"&amp;dbP!$D$2),"&gt;="&amp;AJ$6,INDIRECT($F$1&amp;dbP!$D$2&amp;":"&amp;dbP!$D$2),"&lt;="&amp;AJ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K335" s="1">
        <f ca="1">SUMIFS(INDIRECT($F$1&amp;$F335&amp;":"&amp;$F335),INDIRECT($F$1&amp;dbP!$D$2&amp;":"&amp;dbP!$D$2),"&gt;="&amp;AK$6,INDIRECT($F$1&amp;dbP!$D$2&amp;":"&amp;dbP!$D$2),"&lt;="&amp;AK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L335" s="1">
        <f ca="1">SUMIFS(INDIRECT($F$1&amp;$F335&amp;":"&amp;$F335),INDIRECT($F$1&amp;dbP!$D$2&amp;":"&amp;dbP!$D$2),"&gt;="&amp;AL$6,INDIRECT($F$1&amp;dbP!$D$2&amp;":"&amp;dbP!$D$2),"&lt;="&amp;AL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M335" s="1">
        <f ca="1">SUMIFS(INDIRECT($F$1&amp;$F335&amp;":"&amp;$F335),INDIRECT($F$1&amp;dbP!$D$2&amp;":"&amp;dbP!$D$2),"&gt;="&amp;AM$6,INDIRECT($F$1&amp;dbP!$D$2&amp;":"&amp;dbP!$D$2),"&lt;="&amp;AM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N335" s="1">
        <f ca="1">SUMIFS(INDIRECT($F$1&amp;$F335&amp;":"&amp;$F335),INDIRECT($F$1&amp;dbP!$D$2&amp;":"&amp;dbP!$D$2),"&gt;="&amp;AN$6,INDIRECT($F$1&amp;dbP!$D$2&amp;":"&amp;dbP!$D$2),"&lt;="&amp;AN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O335" s="1">
        <f ca="1">SUMIFS(INDIRECT($F$1&amp;$F335&amp;":"&amp;$F335),INDIRECT($F$1&amp;dbP!$D$2&amp;":"&amp;dbP!$D$2),"&gt;="&amp;AO$6,INDIRECT($F$1&amp;dbP!$D$2&amp;":"&amp;dbP!$D$2),"&lt;="&amp;AO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P335" s="1">
        <f ca="1">SUMIFS(INDIRECT($F$1&amp;$F335&amp;":"&amp;$F335),INDIRECT($F$1&amp;dbP!$D$2&amp;":"&amp;dbP!$D$2),"&gt;="&amp;AP$6,INDIRECT($F$1&amp;dbP!$D$2&amp;":"&amp;dbP!$D$2),"&lt;="&amp;AP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Q335" s="1">
        <f ca="1">SUMIFS(INDIRECT($F$1&amp;$F335&amp;":"&amp;$F335),INDIRECT($F$1&amp;dbP!$D$2&amp;":"&amp;dbP!$D$2),"&gt;="&amp;AQ$6,INDIRECT($F$1&amp;dbP!$D$2&amp;":"&amp;dbP!$D$2),"&lt;="&amp;AQ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R335" s="1">
        <f ca="1">SUMIFS(INDIRECT($F$1&amp;$F335&amp;":"&amp;$F335),INDIRECT($F$1&amp;dbP!$D$2&amp;":"&amp;dbP!$D$2),"&gt;="&amp;AR$6,INDIRECT($F$1&amp;dbP!$D$2&amp;":"&amp;dbP!$D$2),"&lt;="&amp;AR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S335" s="1">
        <f ca="1">SUMIFS(INDIRECT($F$1&amp;$F335&amp;":"&amp;$F335),INDIRECT($F$1&amp;dbP!$D$2&amp;":"&amp;dbP!$D$2),"&gt;="&amp;AS$6,INDIRECT($F$1&amp;dbP!$D$2&amp;":"&amp;dbP!$D$2),"&lt;="&amp;AS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T335" s="1">
        <f ca="1">SUMIFS(INDIRECT($F$1&amp;$F335&amp;":"&amp;$F335),INDIRECT($F$1&amp;dbP!$D$2&amp;":"&amp;dbP!$D$2),"&gt;="&amp;AT$6,INDIRECT($F$1&amp;dbP!$D$2&amp;":"&amp;dbP!$D$2),"&lt;="&amp;AT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U335" s="1">
        <f ca="1">SUMIFS(INDIRECT($F$1&amp;$F335&amp;":"&amp;$F335),INDIRECT($F$1&amp;dbP!$D$2&amp;":"&amp;dbP!$D$2),"&gt;="&amp;AU$6,INDIRECT($F$1&amp;dbP!$D$2&amp;":"&amp;dbP!$D$2),"&lt;="&amp;AU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V335" s="1">
        <f ca="1">SUMIFS(INDIRECT($F$1&amp;$F335&amp;":"&amp;$F335),INDIRECT($F$1&amp;dbP!$D$2&amp;":"&amp;dbP!$D$2),"&gt;="&amp;AV$6,INDIRECT($F$1&amp;dbP!$D$2&amp;":"&amp;dbP!$D$2),"&lt;="&amp;AV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W335" s="1">
        <f ca="1">SUMIFS(INDIRECT($F$1&amp;$F335&amp;":"&amp;$F335),INDIRECT($F$1&amp;dbP!$D$2&amp;":"&amp;dbP!$D$2),"&gt;="&amp;AW$6,INDIRECT($F$1&amp;dbP!$D$2&amp;":"&amp;dbP!$D$2),"&lt;="&amp;AW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X335" s="1">
        <f ca="1">SUMIFS(INDIRECT($F$1&amp;$F335&amp;":"&amp;$F335),INDIRECT($F$1&amp;dbP!$D$2&amp;":"&amp;dbP!$D$2),"&gt;="&amp;AX$6,INDIRECT($F$1&amp;dbP!$D$2&amp;":"&amp;dbP!$D$2),"&lt;="&amp;AX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Y335" s="1">
        <f ca="1">SUMIFS(INDIRECT($F$1&amp;$F335&amp;":"&amp;$F335),INDIRECT($F$1&amp;dbP!$D$2&amp;":"&amp;dbP!$D$2),"&gt;="&amp;AY$6,INDIRECT($F$1&amp;dbP!$D$2&amp;":"&amp;dbP!$D$2),"&lt;="&amp;AY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Z335" s="1">
        <f ca="1">SUMIFS(INDIRECT($F$1&amp;$F335&amp;":"&amp;$F335),INDIRECT($F$1&amp;dbP!$D$2&amp;":"&amp;dbP!$D$2),"&gt;="&amp;AZ$6,INDIRECT($F$1&amp;dbP!$D$2&amp;":"&amp;dbP!$D$2),"&lt;="&amp;AZ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BA335" s="1">
        <f ca="1">SUMIFS(INDIRECT($F$1&amp;$F335&amp;":"&amp;$F335),INDIRECT($F$1&amp;dbP!$D$2&amp;":"&amp;dbP!$D$2),"&gt;="&amp;BA$6,INDIRECT($F$1&amp;dbP!$D$2&amp;":"&amp;dbP!$D$2),"&lt;="&amp;BA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BB335" s="1">
        <f ca="1">SUMIFS(INDIRECT($F$1&amp;$F335&amp;":"&amp;$F335),INDIRECT($F$1&amp;dbP!$D$2&amp;":"&amp;dbP!$D$2),"&gt;="&amp;BB$6,INDIRECT($F$1&amp;dbP!$D$2&amp;":"&amp;dbP!$D$2),"&lt;="&amp;BB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BC335" s="1">
        <f ca="1">SUMIFS(INDIRECT($F$1&amp;$F335&amp;":"&amp;$F335),INDIRECT($F$1&amp;dbP!$D$2&amp;":"&amp;dbP!$D$2),"&gt;="&amp;BC$6,INDIRECT($F$1&amp;dbP!$D$2&amp;":"&amp;dbP!$D$2),"&lt;="&amp;BC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BD335" s="1">
        <f ca="1">SUMIFS(INDIRECT($F$1&amp;$F335&amp;":"&amp;$F335),INDIRECT($F$1&amp;dbP!$D$2&amp;":"&amp;dbP!$D$2),"&gt;="&amp;BD$6,INDIRECT($F$1&amp;dbP!$D$2&amp;":"&amp;dbP!$D$2),"&lt;="&amp;BD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BE335" s="1">
        <f ca="1">SUMIFS(INDIRECT($F$1&amp;$F335&amp;":"&amp;$F335),INDIRECT($F$1&amp;dbP!$D$2&amp;":"&amp;dbP!$D$2),"&gt;="&amp;BE$6,INDIRECT($F$1&amp;dbP!$D$2&amp;":"&amp;dbP!$D$2),"&lt;="&amp;BE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</row>
    <row r="336" spans="2:57" x14ac:dyDescent="0.3">
      <c r="B336" s="1">
        <f>MAX(B$268:B335)+1</f>
        <v>76</v>
      </c>
      <c r="D336" s="1" t="str">
        <f ca="1">INDIRECT($B$1&amp;Items!AB$2&amp;$B336)</f>
        <v>PL(-)</v>
      </c>
      <c r="F336" s="1" t="str">
        <f ca="1">INDIRECT($B$1&amp;Items!X$2&amp;$B336)</f>
        <v>AA</v>
      </c>
      <c r="H336" s="13" t="str">
        <f ca="1">INDIRECT($B$1&amp;Items!U$2&amp;$B336)</f>
        <v>Себестоимость продаж</v>
      </c>
      <c r="I336" s="13" t="str">
        <f ca="1">IF(INDIRECT($B$1&amp;Items!V$2&amp;$B336)="",H336,INDIRECT($B$1&amp;Items!V$2&amp;$B336))</f>
        <v>Затраты этапа-5 бизнес-процесса</v>
      </c>
      <c r="J336" s="1" t="str">
        <f ca="1">IF(INDIRECT($B$1&amp;Items!W$2&amp;$B336)="",IF(H336&lt;&gt;I336,"  "&amp;I336,I336),"    "&amp;INDIRECT($B$1&amp;Items!W$2&amp;$B336))</f>
        <v xml:space="preserve">    Затраты на доставку и продажу-6</v>
      </c>
      <c r="S336" s="1">
        <f ca="1">SUM($U336:INDIRECT(ADDRESS(ROW(),SUMIFS($1:$1,$5:$5,MAX($5:$5)))))</f>
        <v>0</v>
      </c>
      <c r="V336" s="1">
        <f ca="1">SUMIFS(INDIRECT($F$1&amp;$F336&amp;":"&amp;$F336),INDIRECT($F$1&amp;dbP!$D$2&amp;":"&amp;dbP!$D$2),"&gt;="&amp;V$6,INDIRECT($F$1&amp;dbP!$D$2&amp;":"&amp;dbP!$D$2),"&lt;="&amp;V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W336" s="1">
        <f ca="1">SUMIFS(INDIRECT($F$1&amp;$F336&amp;":"&amp;$F336),INDIRECT($F$1&amp;dbP!$D$2&amp;":"&amp;dbP!$D$2),"&gt;="&amp;W$6,INDIRECT($F$1&amp;dbP!$D$2&amp;":"&amp;dbP!$D$2),"&lt;="&amp;W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X336" s="1">
        <f ca="1">SUMIFS(INDIRECT($F$1&amp;$F336&amp;":"&amp;$F336),INDIRECT($F$1&amp;dbP!$D$2&amp;":"&amp;dbP!$D$2),"&gt;="&amp;X$6,INDIRECT($F$1&amp;dbP!$D$2&amp;":"&amp;dbP!$D$2),"&lt;="&amp;X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Y336" s="1">
        <f ca="1">SUMIFS(INDIRECT($F$1&amp;$F336&amp;":"&amp;$F336),INDIRECT($F$1&amp;dbP!$D$2&amp;":"&amp;dbP!$D$2),"&gt;="&amp;Y$6,INDIRECT($F$1&amp;dbP!$D$2&amp;":"&amp;dbP!$D$2),"&lt;="&amp;Y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Z336" s="1">
        <f ca="1">SUMIFS(INDIRECT($F$1&amp;$F336&amp;":"&amp;$F336),INDIRECT($F$1&amp;dbP!$D$2&amp;":"&amp;dbP!$D$2),"&gt;="&amp;Z$6,INDIRECT($F$1&amp;dbP!$D$2&amp;":"&amp;dbP!$D$2),"&lt;="&amp;Z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A336" s="1">
        <f ca="1">SUMIFS(INDIRECT($F$1&amp;$F336&amp;":"&amp;$F336),INDIRECT($F$1&amp;dbP!$D$2&amp;":"&amp;dbP!$D$2),"&gt;="&amp;AA$6,INDIRECT($F$1&amp;dbP!$D$2&amp;":"&amp;dbP!$D$2),"&lt;="&amp;AA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B336" s="1">
        <f ca="1">SUMIFS(INDIRECT($F$1&amp;$F336&amp;":"&amp;$F336),INDIRECT($F$1&amp;dbP!$D$2&amp;":"&amp;dbP!$D$2),"&gt;="&amp;AB$6,INDIRECT($F$1&amp;dbP!$D$2&amp;":"&amp;dbP!$D$2),"&lt;="&amp;AB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C336" s="1">
        <f ca="1">SUMIFS(INDIRECT($F$1&amp;$F336&amp;":"&amp;$F336),INDIRECT($F$1&amp;dbP!$D$2&amp;":"&amp;dbP!$D$2),"&gt;="&amp;AC$6,INDIRECT($F$1&amp;dbP!$D$2&amp;":"&amp;dbP!$D$2),"&lt;="&amp;AC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D336" s="1">
        <f ca="1">SUMIFS(INDIRECT($F$1&amp;$F336&amp;":"&amp;$F336),INDIRECT($F$1&amp;dbP!$D$2&amp;":"&amp;dbP!$D$2),"&gt;="&amp;AD$6,INDIRECT($F$1&amp;dbP!$D$2&amp;":"&amp;dbP!$D$2),"&lt;="&amp;AD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E336" s="1">
        <f ca="1">SUMIFS(INDIRECT($F$1&amp;$F336&amp;":"&amp;$F336),INDIRECT($F$1&amp;dbP!$D$2&amp;":"&amp;dbP!$D$2),"&gt;="&amp;AE$6,INDIRECT($F$1&amp;dbP!$D$2&amp;":"&amp;dbP!$D$2),"&lt;="&amp;AE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F336" s="1">
        <f ca="1">SUMIFS(INDIRECT($F$1&amp;$F336&amp;":"&amp;$F336),INDIRECT($F$1&amp;dbP!$D$2&amp;":"&amp;dbP!$D$2),"&gt;="&amp;AF$6,INDIRECT($F$1&amp;dbP!$D$2&amp;":"&amp;dbP!$D$2),"&lt;="&amp;AF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G336" s="1">
        <f ca="1">SUMIFS(INDIRECT($F$1&amp;$F336&amp;":"&amp;$F336),INDIRECT($F$1&amp;dbP!$D$2&amp;":"&amp;dbP!$D$2),"&gt;="&amp;AG$6,INDIRECT($F$1&amp;dbP!$D$2&amp;":"&amp;dbP!$D$2),"&lt;="&amp;AG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H336" s="1">
        <f ca="1">SUMIFS(INDIRECT($F$1&amp;$F336&amp;":"&amp;$F336),INDIRECT($F$1&amp;dbP!$D$2&amp;":"&amp;dbP!$D$2),"&gt;="&amp;AH$6,INDIRECT($F$1&amp;dbP!$D$2&amp;":"&amp;dbP!$D$2),"&lt;="&amp;AH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I336" s="1">
        <f ca="1">SUMIFS(INDIRECT($F$1&amp;$F336&amp;":"&amp;$F336),INDIRECT($F$1&amp;dbP!$D$2&amp;":"&amp;dbP!$D$2),"&gt;="&amp;AI$6,INDIRECT($F$1&amp;dbP!$D$2&amp;":"&amp;dbP!$D$2),"&lt;="&amp;AI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J336" s="1">
        <f ca="1">SUMIFS(INDIRECT($F$1&amp;$F336&amp;":"&amp;$F336),INDIRECT($F$1&amp;dbP!$D$2&amp;":"&amp;dbP!$D$2),"&gt;="&amp;AJ$6,INDIRECT($F$1&amp;dbP!$D$2&amp;":"&amp;dbP!$D$2),"&lt;="&amp;AJ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K336" s="1">
        <f ca="1">SUMIFS(INDIRECT($F$1&amp;$F336&amp;":"&amp;$F336),INDIRECT($F$1&amp;dbP!$D$2&amp;":"&amp;dbP!$D$2),"&gt;="&amp;AK$6,INDIRECT($F$1&amp;dbP!$D$2&amp;":"&amp;dbP!$D$2),"&lt;="&amp;AK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L336" s="1">
        <f ca="1">SUMIFS(INDIRECT($F$1&amp;$F336&amp;":"&amp;$F336),INDIRECT($F$1&amp;dbP!$D$2&amp;":"&amp;dbP!$D$2),"&gt;="&amp;AL$6,INDIRECT($F$1&amp;dbP!$D$2&amp;":"&amp;dbP!$D$2),"&lt;="&amp;AL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M336" s="1">
        <f ca="1">SUMIFS(INDIRECT($F$1&amp;$F336&amp;":"&amp;$F336),INDIRECT($F$1&amp;dbP!$D$2&amp;":"&amp;dbP!$D$2),"&gt;="&amp;AM$6,INDIRECT($F$1&amp;dbP!$D$2&amp;":"&amp;dbP!$D$2),"&lt;="&amp;AM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N336" s="1">
        <f ca="1">SUMIFS(INDIRECT($F$1&amp;$F336&amp;":"&amp;$F336),INDIRECT($F$1&amp;dbP!$D$2&amp;":"&amp;dbP!$D$2),"&gt;="&amp;AN$6,INDIRECT($F$1&amp;dbP!$D$2&amp;":"&amp;dbP!$D$2),"&lt;="&amp;AN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O336" s="1">
        <f ca="1">SUMIFS(INDIRECT($F$1&amp;$F336&amp;":"&amp;$F336),INDIRECT($F$1&amp;dbP!$D$2&amp;":"&amp;dbP!$D$2),"&gt;="&amp;AO$6,INDIRECT($F$1&amp;dbP!$D$2&amp;":"&amp;dbP!$D$2),"&lt;="&amp;AO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P336" s="1">
        <f ca="1">SUMIFS(INDIRECT($F$1&amp;$F336&amp;":"&amp;$F336),INDIRECT($F$1&amp;dbP!$D$2&amp;":"&amp;dbP!$D$2),"&gt;="&amp;AP$6,INDIRECT($F$1&amp;dbP!$D$2&amp;":"&amp;dbP!$D$2),"&lt;="&amp;AP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Q336" s="1">
        <f ca="1">SUMIFS(INDIRECT($F$1&amp;$F336&amp;":"&amp;$F336),INDIRECT($F$1&amp;dbP!$D$2&amp;":"&amp;dbP!$D$2),"&gt;="&amp;AQ$6,INDIRECT($F$1&amp;dbP!$D$2&amp;":"&amp;dbP!$D$2),"&lt;="&amp;AQ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R336" s="1">
        <f ca="1">SUMIFS(INDIRECT($F$1&amp;$F336&amp;":"&amp;$F336),INDIRECT($F$1&amp;dbP!$D$2&amp;":"&amp;dbP!$D$2),"&gt;="&amp;AR$6,INDIRECT($F$1&amp;dbP!$D$2&amp;":"&amp;dbP!$D$2),"&lt;="&amp;AR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S336" s="1">
        <f ca="1">SUMIFS(INDIRECT($F$1&amp;$F336&amp;":"&amp;$F336),INDIRECT($F$1&amp;dbP!$D$2&amp;":"&amp;dbP!$D$2),"&gt;="&amp;AS$6,INDIRECT($F$1&amp;dbP!$D$2&amp;":"&amp;dbP!$D$2),"&lt;="&amp;AS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T336" s="1">
        <f ca="1">SUMIFS(INDIRECT($F$1&amp;$F336&amp;":"&amp;$F336),INDIRECT($F$1&amp;dbP!$D$2&amp;":"&amp;dbP!$D$2),"&gt;="&amp;AT$6,INDIRECT($F$1&amp;dbP!$D$2&amp;":"&amp;dbP!$D$2),"&lt;="&amp;AT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U336" s="1">
        <f ca="1">SUMIFS(INDIRECT($F$1&amp;$F336&amp;":"&amp;$F336),INDIRECT($F$1&amp;dbP!$D$2&amp;":"&amp;dbP!$D$2),"&gt;="&amp;AU$6,INDIRECT($F$1&amp;dbP!$D$2&amp;":"&amp;dbP!$D$2),"&lt;="&amp;AU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V336" s="1">
        <f ca="1">SUMIFS(INDIRECT($F$1&amp;$F336&amp;":"&amp;$F336),INDIRECT($F$1&amp;dbP!$D$2&amp;":"&amp;dbP!$D$2),"&gt;="&amp;AV$6,INDIRECT($F$1&amp;dbP!$D$2&amp;":"&amp;dbP!$D$2),"&lt;="&amp;AV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W336" s="1">
        <f ca="1">SUMIFS(INDIRECT($F$1&amp;$F336&amp;":"&amp;$F336),INDIRECT($F$1&amp;dbP!$D$2&amp;":"&amp;dbP!$D$2),"&gt;="&amp;AW$6,INDIRECT($F$1&amp;dbP!$D$2&amp;":"&amp;dbP!$D$2),"&lt;="&amp;AW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X336" s="1">
        <f ca="1">SUMIFS(INDIRECT($F$1&amp;$F336&amp;":"&amp;$F336),INDIRECT($F$1&amp;dbP!$D$2&amp;":"&amp;dbP!$D$2),"&gt;="&amp;AX$6,INDIRECT($F$1&amp;dbP!$D$2&amp;":"&amp;dbP!$D$2),"&lt;="&amp;AX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Y336" s="1">
        <f ca="1">SUMIFS(INDIRECT($F$1&amp;$F336&amp;":"&amp;$F336),INDIRECT($F$1&amp;dbP!$D$2&amp;":"&amp;dbP!$D$2),"&gt;="&amp;AY$6,INDIRECT($F$1&amp;dbP!$D$2&amp;":"&amp;dbP!$D$2),"&lt;="&amp;AY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Z336" s="1">
        <f ca="1">SUMIFS(INDIRECT($F$1&amp;$F336&amp;":"&amp;$F336),INDIRECT($F$1&amp;dbP!$D$2&amp;":"&amp;dbP!$D$2),"&gt;="&amp;AZ$6,INDIRECT($F$1&amp;dbP!$D$2&amp;":"&amp;dbP!$D$2),"&lt;="&amp;AZ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BA336" s="1">
        <f ca="1">SUMIFS(INDIRECT($F$1&amp;$F336&amp;":"&amp;$F336),INDIRECT($F$1&amp;dbP!$D$2&amp;":"&amp;dbP!$D$2),"&gt;="&amp;BA$6,INDIRECT($F$1&amp;dbP!$D$2&amp;":"&amp;dbP!$D$2),"&lt;="&amp;BA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BB336" s="1">
        <f ca="1">SUMIFS(INDIRECT($F$1&amp;$F336&amp;":"&amp;$F336),INDIRECT($F$1&amp;dbP!$D$2&amp;":"&amp;dbP!$D$2),"&gt;="&amp;BB$6,INDIRECT($F$1&amp;dbP!$D$2&amp;":"&amp;dbP!$D$2),"&lt;="&amp;BB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BC336" s="1">
        <f ca="1">SUMIFS(INDIRECT($F$1&amp;$F336&amp;":"&amp;$F336),INDIRECT($F$1&amp;dbP!$D$2&amp;":"&amp;dbP!$D$2),"&gt;="&amp;BC$6,INDIRECT($F$1&amp;dbP!$D$2&amp;":"&amp;dbP!$D$2),"&lt;="&amp;BC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BD336" s="1">
        <f ca="1">SUMIFS(INDIRECT($F$1&amp;$F336&amp;":"&amp;$F336),INDIRECT($F$1&amp;dbP!$D$2&amp;":"&amp;dbP!$D$2),"&gt;="&amp;BD$6,INDIRECT($F$1&amp;dbP!$D$2&amp;":"&amp;dbP!$D$2),"&lt;="&amp;BD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BE336" s="1">
        <f ca="1">SUMIFS(INDIRECT($F$1&amp;$F336&amp;":"&amp;$F336),INDIRECT($F$1&amp;dbP!$D$2&amp;":"&amp;dbP!$D$2),"&gt;="&amp;BE$6,INDIRECT($F$1&amp;dbP!$D$2&amp;":"&amp;dbP!$D$2),"&lt;="&amp;BE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</row>
    <row r="337" spans="1:57" x14ac:dyDescent="0.3">
      <c r="B337" s="1">
        <f>MAX(B$268:B336)+1</f>
        <v>77</v>
      </c>
      <c r="D337" s="1" t="str">
        <f ca="1">INDIRECT($B$1&amp;Items!AB$2&amp;$B337)</f>
        <v>PL(-)</v>
      </c>
      <c r="F337" s="1" t="str">
        <f ca="1">INDIRECT($B$1&amp;Items!X$2&amp;$B337)</f>
        <v>AA</v>
      </c>
      <c r="H337" s="13" t="str">
        <f ca="1">INDIRECT($B$1&amp;Items!U$2&amp;$B337)</f>
        <v>Себестоимость продаж</v>
      </c>
      <c r="I337" s="13" t="str">
        <f ca="1">IF(INDIRECT($B$1&amp;Items!V$2&amp;$B337)="",H337,INDIRECT($B$1&amp;Items!V$2&amp;$B337))</f>
        <v>Затраты этапа-5 бизнес-процесса</v>
      </c>
      <c r="J337" s="1" t="str">
        <f ca="1">IF(INDIRECT($B$1&amp;Items!W$2&amp;$B337)="",IF(H337&lt;&gt;I337,"  "&amp;I337,I337),"    "&amp;INDIRECT($B$1&amp;Items!W$2&amp;$B337))</f>
        <v xml:space="preserve">    Затраты на доставку и продажу-7</v>
      </c>
      <c r="S337" s="1">
        <f ca="1">SUM($U337:INDIRECT(ADDRESS(ROW(),SUMIFS($1:$1,$5:$5,MAX($5:$5)))))</f>
        <v>0</v>
      </c>
      <c r="V337" s="1">
        <f ca="1">SUMIFS(INDIRECT($F$1&amp;$F337&amp;":"&amp;$F337),INDIRECT($F$1&amp;dbP!$D$2&amp;":"&amp;dbP!$D$2),"&gt;="&amp;V$6,INDIRECT($F$1&amp;dbP!$D$2&amp;":"&amp;dbP!$D$2),"&lt;="&amp;V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W337" s="1">
        <f ca="1">SUMIFS(INDIRECT($F$1&amp;$F337&amp;":"&amp;$F337),INDIRECT($F$1&amp;dbP!$D$2&amp;":"&amp;dbP!$D$2),"&gt;="&amp;W$6,INDIRECT($F$1&amp;dbP!$D$2&amp;":"&amp;dbP!$D$2),"&lt;="&amp;W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X337" s="1">
        <f ca="1">SUMIFS(INDIRECT($F$1&amp;$F337&amp;":"&amp;$F337),INDIRECT($F$1&amp;dbP!$D$2&amp;":"&amp;dbP!$D$2),"&gt;="&amp;X$6,INDIRECT($F$1&amp;dbP!$D$2&amp;":"&amp;dbP!$D$2),"&lt;="&amp;X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Y337" s="1">
        <f ca="1">SUMIFS(INDIRECT($F$1&amp;$F337&amp;":"&amp;$F337),INDIRECT($F$1&amp;dbP!$D$2&amp;":"&amp;dbP!$D$2),"&gt;="&amp;Y$6,INDIRECT($F$1&amp;dbP!$D$2&amp;":"&amp;dbP!$D$2),"&lt;="&amp;Y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Z337" s="1">
        <f ca="1">SUMIFS(INDIRECT($F$1&amp;$F337&amp;":"&amp;$F337),INDIRECT($F$1&amp;dbP!$D$2&amp;":"&amp;dbP!$D$2),"&gt;="&amp;Z$6,INDIRECT($F$1&amp;dbP!$D$2&amp;":"&amp;dbP!$D$2),"&lt;="&amp;Z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A337" s="1">
        <f ca="1">SUMIFS(INDIRECT($F$1&amp;$F337&amp;":"&amp;$F337),INDIRECT($F$1&amp;dbP!$D$2&amp;":"&amp;dbP!$D$2),"&gt;="&amp;AA$6,INDIRECT($F$1&amp;dbP!$D$2&amp;":"&amp;dbP!$D$2),"&lt;="&amp;AA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B337" s="1">
        <f ca="1">SUMIFS(INDIRECT($F$1&amp;$F337&amp;":"&amp;$F337),INDIRECT($F$1&amp;dbP!$D$2&amp;":"&amp;dbP!$D$2),"&gt;="&amp;AB$6,INDIRECT($F$1&amp;dbP!$D$2&amp;":"&amp;dbP!$D$2),"&lt;="&amp;AB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C337" s="1">
        <f ca="1">SUMIFS(INDIRECT($F$1&amp;$F337&amp;":"&amp;$F337),INDIRECT($F$1&amp;dbP!$D$2&amp;":"&amp;dbP!$D$2),"&gt;="&amp;AC$6,INDIRECT($F$1&amp;dbP!$D$2&amp;":"&amp;dbP!$D$2),"&lt;="&amp;AC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D337" s="1">
        <f ca="1">SUMIFS(INDIRECT($F$1&amp;$F337&amp;":"&amp;$F337),INDIRECT($F$1&amp;dbP!$D$2&amp;":"&amp;dbP!$D$2),"&gt;="&amp;AD$6,INDIRECT($F$1&amp;dbP!$D$2&amp;":"&amp;dbP!$D$2),"&lt;="&amp;AD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E337" s="1">
        <f ca="1">SUMIFS(INDIRECT($F$1&amp;$F337&amp;":"&amp;$F337),INDIRECT($F$1&amp;dbP!$D$2&amp;":"&amp;dbP!$D$2),"&gt;="&amp;AE$6,INDIRECT($F$1&amp;dbP!$D$2&amp;":"&amp;dbP!$D$2),"&lt;="&amp;AE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F337" s="1">
        <f ca="1">SUMIFS(INDIRECT($F$1&amp;$F337&amp;":"&amp;$F337),INDIRECT($F$1&amp;dbP!$D$2&amp;":"&amp;dbP!$D$2),"&gt;="&amp;AF$6,INDIRECT($F$1&amp;dbP!$D$2&amp;":"&amp;dbP!$D$2),"&lt;="&amp;AF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G337" s="1">
        <f ca="1">SUMIFS(INDIRECT($F$1&amp;$F337&amp;":"&amp;$F337),INDIRECT($F$1&amp;dbP!$D$2&amp;":"&amp;dbP!$D$2),"&gt;="&amp;AG$6,INDIRECT($F$1&amp;dbP!$D$2&amp;":"&amp;dbP!$D$2),"&lt;="&amp;AG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H337" s="1">
        <f ca="1">SUMIFS(INDIRECT($F$1&amp;$F337&amp;":"&amp;$F337),INDIRECT($F$1&amp;dbP!$D$2&amp;":"&amp;dbP!$D$2),"&gt;="&amp;AH$6,INDIRECT($F$1&amp;dbP!$D$2&amp;":"&amp;dbP!$D$2),"&lt;="&amp;AH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I337" s="1">
        <f ca="1">SUMIFS(INDIRECT($F$1&amp;$F337&amp;":"&amp;$F337),INDIRECT($F$1&amp;dbP!$D$2&amp;":"&amp;dbP!$D$2),"&gt;="&amp;AI$6,INDIRECT($F$1&amp;dbP!$D$2&amp;":"&amp;dbP!$D$2),"&lt;="&amp;AI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J337" s="1">
        <f ca="1">SUMIFS(INDIRECT($F$1&amp;$F337&amp;":"&amp;$F337),INDIRECT($F$1&amp;dbP!$D$2&amp;":"&amp;dbP!$D$2),"&gt;="&amp;AJ$6,INDIRECT($F$1&amp;dbP!$D$2&amp;":"&amp;dbP!$D$2),"&lt;="&amp;AJ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K337" s="1">
        <f ca="1">SUMIFS(INDIRECT($F$1&amp;$F337&amp;":"&amp;$F337),INDIRECT($F$1&amp;dbP!$D$2&amp;":"&amp;dbP!$D$2),"&gt;="&amp;AK$6,INDIRECT($F$1&amp;dbP!$D$2&amp;":"&amp;dbP!$D$2),"&lt;="&amp;AK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L337" s="1">
        <f ca="1">SUMIFS(INDIRECT($F$1&amp;$F337&amp;":"&amp;$F337),INDIRECT($F$1&amp;dbP!$D$2&amp;":"&amp;dbP!$D$2),"&gt;="&amp;AL$6,INDIRECT($F$1&amp;dbP!$D$2&amp;":"&amp;dbP!$D$2),"&lt;="&amp;AL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M337" s="1">
        <f ca="1">SUMIFS(INDIRECT($F$1&amp;$F337&amp;":"&amp;$F337),INDIRECT($F$1&amp;dbP!$D$2&amp;":"&amp;dbP!$D$2),"&gt;="&amp;AM$6,INDIRECT($F$1&amp;dbP!$D$2&amp;":"&amp;dbP!$D$2),"&lt;="&amp;AM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N337" s="1">
        <f ca="1">SUMIFS(INDIRECT($F$1&amp;$F337&amp;":"&amp;$F337),INDIRECT($F$1&amp;dbP!$D$2&amp;":"&amp;dbP!$D$2),"&gt;="&amp;AN$6,INDIRECT($F$1&amp;dbP!$D$2&amp;":"&amp;dbP!$D$2),"&lt;="&amp;AN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O337" s="1">
        <f ca="1">SUMIFS(INDIRECT($F$1&amp;$F337&amp;":"&amp;$F337),INDIRECT($F$1&amp;dbP!$D$2&amp;":"&amp;dbP!$D$2),"&gt;="&amp;AO$6,INDIRECT($F$1&amp;dbP!$D$2&amp;":"&amp;dbP!$D$2),"&lt;="&amp;AO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P337" s="1">
        <f ca="1">SUMIFS(INDIRECT($F$1&amp;$F337&amp;":"&amp;$F337),INDIRECT($F$1&amp;dbP!$D$2&amp;":"&amp;dbP!$D$2),"&gt;="&amp;AP$6,INDIRECT($F$1&amp;dbP!$D$2&amp;":"&amp;dbP!$D$2),"&lt;="&amp;AP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Q337" s="1">
        <f ca="1">SUMIFS(INDIRECT($F$1&amp;$F337&amp;":"&amp;$F337),INDIRECT($F$1&amp;dbP!$D$2&amp;":"&amp;dbP!$D$2),"&gt;="&amp;AQ$6,INDIRECT($F$1&amp;dbP!$D$2&amp;":"&amp;dbP!$D$2),"&lt;="&amp;AQ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R337" s="1">
        <f ca="1">SUMIFS(INDIRECT($F$1&amp;$F337&amp;":"&amp;$F337),INDIRECT($F$1&amp;dbP!$D$2&amp;":"&amp;dbP!$D$2),"&gt;="&amp;AR$6,INDIRECT($F$1&amp;dbP!$D$2&amp;":"&amp;dbP!$D$2),"&lt;="&amp;AR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S337" s="1">
        <f ca="1">SUMIFS(INDIRECT($F$1&amp;$F337&amp;":"&amp;$F337),INDIRECT($F$1&amp;dbP!$D$2&amp;":"&amp;dbP!$D$2),"&gt;="&amp;AS$6,INDIRECT($F$1&amp;dbP!$D$2&amp;":"&amp;dbP!$D$2),"&lt;="&amp;AS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T337" s="1">
        <f ca="1">SUMIFS(INDIRECT($F$1&amp;$F337&amp;":"&amp;$F337),INDIRECT($F$1&amp;dbP!$D$2&amp;":"&amp;dbP!$D$2),"&gt;="&amp;AT$6,INDIRECT($F$1&amp;dbP!$D$2&amp;":"&amp;dbP!$D$2),"&lt;="&amp;AT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U337" s="1">
        <f ca="1">SUMIFS(INDIRECT($F$1&amp;$F337&amp;":"&amp;$F337),INDIRECT($F$1&amp;dbP!$D$2&amp;":"&amp;dbP!$D$2),"&gt;="&amp;AU$6,INDIRECT($F$1&amp;dbP!$D$2&amp;":"&amp;dbP!$D$2),"&lt;="&amp;AU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V337" s="1">
        <f ca="1">SUMIFS(INDIRECT($F$1&amp;$F337&amp;":"&amp;$F337),INDIRECT($F$1&amp;dbP!$D$2&amp;":"&amp;dbP!$D$2),"&gt;="&amp;AV$6,INDIRECT($F$1&amp;dbP!$D$2&amp;":"&amp;dbP!$D$2),"&lt;="&amp;AV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W337" s="1">
        <f ca="1">SUMIFS(INDIRECT($F$1&amp;$F337&amp;":"&amp;$F337),INDIRECT($F$1&amp;dbP!$D$2&amp;":"&amp;dbP!$D$2),"&gt;="&amp;AW$6,INDIRECT($F$1&amp;dbP!$D$2&amp;":"&amp;dbP!$D$2),"&lt;="&amp;AW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X337" s="1">
        <f ca="1">SUMIFS(INDIRECT($F$1&amp;$F337&amp;":"&amp;$F337),INDIRECT($F$1&amp;dbP!$D$2&amp;":"&amp;dbP!$D$2),"&gt;="&amp;AX$6,INDIRECT($F$1&amp;dbP!$D$2&amp;":"&amp;dbP!$D$2),"&lt;="&amp;AX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Y337" s="1">
        <f ca="1">SUMIFS(INDIRECT($F$1&amp;$F337&amp;":"&amp;$F337),INDIRECT($F$1&amp;dbP!$D$2&amp;":"&amp;dbP!$D$2),"&gt;="&amp;AY$6,INDIRECT($F$1&amp;dbP!$D$2&amp;":"&amp;dbP!$D$2),"&lt;="&amp;AY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Z337" s="1">
        <f ca="1">SUMIFS(INDIRECT($F$1&amp;$F337&amp;":"&amp;$F337),INDIRECT($F$1&amp;dbP!$D$2&amp;":"&amp;dbP!$D$2),"&gt;="&amp;AZ$6,INDIRECT($F$1&amp;dbP!$D$2&amp;":"&amp;dbP!$D$2),"&lt;="&amp;AZ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BA337" s="1">
        <f ca="1">SUMIFS(INDIRECT($F$1&amp;$F337&amp;":"&amp;$F337),INDIRECT($F$1&amp;dbP!$D$2&amp;":"&amp;dbP!$D$2),"&gt;="&amp;BA$6,INDIRECT($F$1&amp;dbP!$D$2&amp;":"&amp;dbP!$D$2),"&lt;="&amp;BA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BB337" s="1">
        <f ca="1">SUMIFS(INDIRECT($F$1&amp;$F337&amp;":"&amp;$F337),INDIRECT($F$1&amp;dbP!$D$2&amp;":"&amp;dbP!$D$2),"&gt;="&amp;BB$6,INDIRECT($F$1&amp;dbP!$D$2&amp;":"&amp;dbP!$D$2),"&lt;="&amp;BB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BC337" s="1">
        <f ca="1">SUMIFS(INDIRECT($F$1&amp;$F337&amp;":"&amp;$F337),INDIRECT($F$1&amp;dbP!$D$2&amp;":"&amp;dbP!$D$2),"&gt;="&amp;BC$6,INDIRECT($F$1&amp;dbP!$D$2&amp;":"&amp;dbP!$D$2),"&lt;="&amp;BC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BD337" s="1">
        <f ca="1">SUMIFS(INDIRECT($F$1&amp;$F337&amp;":"&amp;$F337),INDIRECT($F$1&amp;dbP!$D$2&amp;":"&amp;dbP!$D$2),"&gt;="&amp;BD$6,INDIRECT($F$1&amp;dbP!$D$2&amp;":"&amp;dbP!$D$2),"&lt;="&amp;BD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BE337" s="1">
        <f ca="1">SUMIFS(INDIRECT($F$1&amp;$F337&amp;":"&amp;$F337),INDIRECT($F$1&amp;dbP!$D$2&amp;":"&amp;dbP!$D$2),"&gt;="&amp;BE$6,INDIRECT($F$1&amp;dbP!$D$2&amp;":"&amp;dbP!$D$2),"&lt;="&amp;BE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</row>
    <row r="338" spans="1:57" x14ac:dyDescent="0.3">
      <c r="B338" s="1">
        <f>MAX(B$268:B337)+1</f>
        <v>78</v>
      </c>
      <c r="D338" s="1" t="str">
        <f ca="1">INDIRECT($B$1&amp;Items!AB$2&amp;$B338)</f>
        <v>PL(-)</v>
      </c>
      <c r="F338" s="1" t="str">
        <f ca="1">INDIRECT($B$1&amp;Items!X$2&amp;$B338)</f>
        <v>AA</v>
      </c>
      <c r="H338" s="13" t="str">
        <f ca="1">INDIRECT($B$1&amp;Items!U$2&amp;$B338)</f>
        <v>Себестоимость продаж</v>
      </c>
      <c r="I338" s="13" t="str">
        <f ca="1">IF(INDIRECT($B$1&amp;Items!V$2&amp;$B338)="",H338,INDIRECT($B$1&amp;Items!V$2&amp;$B338))</f>
        <v>Затраты этапа-5 бизнес-процесса</v>
      </c>
      <c r="J338" s="1" t="str">
        <f ca="1">IF(INDIRECT($B$1&amp;Items!W$2&amp;$B338)="",IF(H338&lt;&gt;I338,"  "&amp;I338,I338),"    "&amp;INDIRECT($B$1&amp;Items!W$2&amp;$B338))</f>
        <v xml:space="preserve">    Затраты на доставку и продажу-8</v>
      </c>
      <c r="S338" s="1">
        <f ca="1">SUM($U338:INDIRECT(ADDRESS(ROW(),SUMIFS($1:$1,$5:$5,MAX($5:$5)))))</f>
        <v>142692</v>
      </c>
      <c r="V338" s="1">
        <f ca="1">SUMIFS(INDIRECT($F$1&amp;$F338&amp;":"&amp;$F338),INDIRECT($F$1&amp;dbP!$D$2&amp;":"&amp;dbP!$D$2),"&gt;="&amp;V$6,INDIRECT($F$1&amp;dbP!$D$2&amp;":"&amp;dbP!$D$2),"&lt;="&amp;V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W338" s="1">
        <f ca="1">SUMIFS(INDIRECT($F$1&amp;$F338&amp;":"&amp;$F338),INDIRECT($F$1&amp;dbP!$D$2&amp;":"&amp;dbP!$D$2),"&gt;="&amp;W$6,INDIRECT($F$1&amp;dbP!$D$2&amp;":"&amp;dbP!$D$2),"&lt;="&amp;W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X338" s="1">
        <f ca="1">SUMIFS(INDIRECT($F$1&amp;$F338&amp;":"&amp;$F338),INDIRECT($F$1&amp;dbP!$D$2&amp;":"&amp;dbP!$D$2),"&gt;="&amp;X$6,INDIRECT($F$1&amp;dbP!$D$2&amp;":"&amp;dbP!$D$2),"&lt;="&amp;X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Y338" s="1">
        <f ca="1">SUMIFS(INDIRECT($F$1&amp;$F338&amp;":"&amp;$F338),INDIRECT($F$1&amp;dbP!$D$2&amp;":"&amp;dbP!$D$2),"&gt;="&amp;Y$6,INDIRECT($F$1&amp;dbP!$D$2&amp;":"&amp;dbP!$D$2),"&lt;="&amp;Y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Z338" s="1">
        <f ca="1">SUMIFS(INDIRECT($F$1&amp;$F338&amp;":"&amp;$F338),INDIRECT($F$1&amp;dbP!$D$2&amp;":"&amp;dbP!$D$2),"&gt;="&amp;Z$6,INDIRECT($F$1&amp;dbP!$D$2&amp;":"&amp;dbP!$D$2),"&lt;="&amp;Z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142692</v>
      </c>
      <c r="AA338" s="1">
        <f ca="1">SUMIFS(INDIRECT($F$1&amp;$F338&amp;":"&amp;$F338),INDIRECT($F$1&amp;dbP!$D$2&amp;":"&amp;dbP!$D$2),"&gt;="&amp;AA$6,INDIRECT($F$1&amp;dbP!$D$2&amp;":"&amp;dbP!$D$2),"&lt;="&amp;AA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B338" s="1">
        <f ca="1">SUMIFS(INDIRECT($F$1&amp;$F338&amp;":"&amp;$F338),INDIRECT($F$1&amp;dbP!$D$2&amp;":"&amp;dbP!$D$2),"&gt;="&amp;AB$6,INDIRECT($F$1&amp;dbP!$D$2&amp;":"&amp;dbP!$D$2),"&lt;="&amp;AB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C338" s="1">
        <f ca="1">SUMIFS(INDIRECT($F$1&amp;$F338&amp;":"&amp;$F338),INDIRECT($F$1&amp;dbP!$D$2&amp;":"&amp;dbP!$D$2),"&gt;="&amp;AC$6,INDIRECT($F$1&amp;dbP!$D$2&amp;":"&amp;dbP!$D$2),"&lt;="&amp;AC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D338" s="1">
        <f ca="1">SUMIFS(INDIRECT($F$1&amp;$F338&amp;":"&amp;$F338),INDIRECT($F$1&amp;dbP!$D$2&amp;":"&amp;dbP!$D$2),"&gt;="&amp;AD$6,INDIRECT($F$1&amp;dbP!$D$2&amp;":"&amp;dbP!$D$2),"&lt;="&amp;AD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E338" s="1">
        <f ca="1">SUMIFS(INDIRECT($F$1&amp;$F338&amp;":"&amp;$F338),INDIRECT($F$1&amp;dbP!$D$2&amp;":"&amp;dbP!$D$2),"&gt;="&amp;AE$6,INDIRECT($F$1&amp;dbP!$D$2&amp;":"&amp;dbP!$D$2),"&lt;="&amp;AE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F338" s="1">
        <f ca="1">SUMIFS(INDIRECT($F$1&amp;$F338&amp;":"&amp;$F338),INDIRECT($F$1&amp;dbP!$D$2&amp;":"&amp;dbP!$D$2),"&gt;="&amp;AF$6,INDIRECT($F$1&amp;dbP!$D$2&amp;":"&amp;dbP!$D$2),"&lt;="&amp;AF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G338" s="1">
        <f ca="1">SUMIFS(INDIRECT($F$1&amp;$F338&amp;":"&amp;$F338),INDIRECT($F$1&amp;dbP!$D$2&amp;":"&amp;dbP!$D$2),"&gt;="&amp;AG$6,INDIRECT($F$1&amp;dbP!$D$2&amp;":"&amp;dbP!$D$2),"&lt;="&amp;AG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H338" s="1">
        <f ca="1">SUMIFS(INDIRECT($F$1&amp;$F338&amp;":"&amp;$F338),INDIRECT($F$1&amp;dbP!$D$2&amp;":"&amp;dbP!$D$2),"&gt;="&amp;AH$6,INDIRECT($F$1&amp;dbP!$D$2&amp;":"&amp;dbP!$D$2),"&lt;="&amp;AH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I338" s="1">
        <f ca="1">SUMIFS(INDIRECT($F$1&amp;$F338&amp;":"&amp;$F338),INDIRECT($F$1&amp;dbP!$D$2&amp;":"&amp;dbP!$D$2),"&gt;="&amp;AI$6,INDIRECT($F$1&amp;dbP!$D$2&amp;":"&amp;dbP!$D$2),"&lt;="&amp;AI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J338" s="1">
        <f ca="1">SUMIFS(INDIRECT($F$1&amp;$F338&amp;":"&amp;$F338),INDIRECT($F$1&amp;dbP!$D$2&amp;":"&amp;dbP!$D$2),"&gt;="&amp;AJ$6,INDIRECT($F$1&amp;dbP!$D$2&amp;":"&amp;dbP!$D$2),"&lt;="&amp;AJ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K338" s="1">
        <f ca="1">SUMIFS(INDIRECT($F$1&amp;$F338&amp;":"&amp;$F338),INDIRECT($F$1&amp;dbP!$D$2&amp;":"&amp;dbP!$D$2),"&gt;="&amp;AK$6,INDIRECT($F$1&amp;dbP!$D$2&amp;":"&amp;dbP!$D$2),"&lt;="&amp;AK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L338" s="1">
        <f ca="1">SUMIFS(INDIRECT($F$1&amp;$F338&amp;":"&amp;$F338),INDIRECT($F$1&amp;dbP!$D$2&amp;":"&amp;dbP!$D$2),"&gt;="&amp;AL$6,INDIRECT($F$1&amp;dbP!$D$2&amp;":"&amp;dbP!$D$2),"&lt;="&amp;AL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M338" s="1">
        <f ca="1">SUMIFS(INDIRECT($F$1&amp;$F338&amp;":"&amp;$F338),INDIRECT($F$1&amp;dbP!$D$2&amp;":"&amp;dbP!$D$2),"&gt;="&amp;AM$6,INDIRECT($F$1&amp;dbP!$D$2&amp;":"&amp;dbP!$D$2),"&lt;="&amp;AM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N338" s="1">
        <f ca="1">SUMIFS(INDIRECT($F$1&amp;$F338&amp;":"&amp;$F338),INDIRECT($F$1&amp;dbP!$D$2&amp;":"&amp;dbP!$D$2),"&gt;="&amp;AN$6,INDIRECT($F$1&amp;dbP!$D$2&amp;":"&amp;dbP!$D$2),"&lt;="&amp;AN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O338" s="1">
        <f ca="1">SUMIFS(INDIRECT($F$1&amp;$F338&amp;":"&amp;$F338),INDIRECT($F$1&amp;dbP!$D$2&amp;":"&amp;dbP!$D$2),"&gt;="&amp;AO$6,INDIRECT($F$1&amp;dbP!$D$2&amp;":"&amp;dbP!$D$2),"&lt;="&amp;AO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P338" s="1">
        <f ca="1">SUMIFS(INDIRECT($F$1&amp;$F338&amp;":"&amp;$F338),INDIRECT($F$1&amp;dbP!$D$2&amp;":"&amp;dbP!$D$2),"&gt;="&amp;AP$6,INDIRECT($F$1&amp;dbP!$D$2&amp;":"&amp;dbP!$D$2),"&lt;="&amp;AP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Q338" s="1">
        <f ca="1">SUMIFS(INDIRECT($F$1&amp;$F338&amp;":"&amp;$F338),INDIRECT($F$1&amp;dbP!$D$2&amp;":"&amp;dbP!$D$2),"&gt;="&amp;AQ$6,INDIRECT($F$1&amp;dbP!$D$2&amp;":"&amp;dbP!$D$2),"&lt;="&amp;AQ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R338" s="1">
        <f ca="1">SUMIFS(INDIRECT($F$1&amp;$F338&amp;":"&amp;$F338),INDIRECT($F$1&amp;dbP!$D$2&amp;":"&amp;dbP!$D$2),"&gt;="&amp;AR$6,INDIRECT($F$1&amp;dbP!$D$2&amp;":"&amp;dbP!$D$2),"&lt;="&amp;AR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S338" s="1">
        <f ca="1">SUMIFS(INDIRECT($F$1&amp;$F338&amp;":"&amp;$F338),INDIRECT($F$1&amp;dbP!$D$2&amp;":"&amp;dbP!$D$2),"&gt;="&amp;AS$6,INDIRECT($F$1&amp;dbP!$D$2&amp;":"&amp;dbP!$D$2),"&lt;="&amp;AS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T338" s="1">
        <f ca="1">SUMIFS(INDIRECT($F$1&amp;$F338&amp;":"&amp;$F338),INDIRECT($F$1&amp;dbP!$D$2&amp;":"&amp;dbP!$D$2),"&gt;="&amp;AT$6,INDIRECT($F$1&amp;dbP!$D$2&amp;":"&amp;dbP!$D$2),"&lt;="&amp;AT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U338" s="1">
        <f ca="1">SUMIFS(INDIRECT($F$1&amp;$F338&amp;":"&amp;$F338),INDIRECT($F$1&amp;dbP!$D$2&amp;":"&amp;dbP!$D$2),"&gt;="&amp;AU$6,INDIRECT($F$1&amp;dbP!$D$2&amp;":"&amp;dbP!$D$2),"&lt;="&amp;AU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V338" s="1">
        <f ca="1">SUMIFS(INDIRECT($F$1&amp;$F338&amp;":"&amp;$F338),INDIRECT($F$1&amp;dbP!$D$2&amp;":"&amp;dbP!$D$2),"&gt;="&amp;AV$6,INDIRECT($F$1&amp;dbP!$D$2&amp;":"&amp;dbP!$D$2),"&lt;="&amp;AV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W338" s="1">
        <f ca="1">SUMIFS(INDIRECT($F$1&amp;$F338&amp;":"&amp;$F338),INDIRECT($F$1&amp;dbP!$D$2&amp;":"&amp;dbP!$D$2),"&gt;="&amp;AW$6,INDIRECT($F$1&amp;dbP!$D$2&amp;":"&amp;dbP!$D$2),"&lt;="&amp;AW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X338" s="1">
        <f ca="1">SUMIFS(INDIRECT($F$1&amp;$F338&amp;":"&amp;$F338),INDIRECT($F$1&amp;dbP!$D$2&amp;":"&amp;dbP!$D$2),"&gt;="&amp;AX$6,INDIRECT($F$1&amp;dbP!$D$2&amp;":"&amp;dbP!$D$2),"&lt;="&amp;AX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Y338" s="1">
        <f ca="1">SUMIFS(INDIRECT($F$1&amp;$F338&amp;":"&amp;$F338),INDIRECT($F$1&amp;dbP!$D$2&amp;":"&amp;dbP!$D$2),"&gt;="&amp;AY$6,INDIRECT($F$1&amp;dbP!$D$2&amp;":"&amp;dbP!$D$2),"&lt;="&amp;AY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Z338" s="1">
        <f ca="1">SUMIFS(INDIRECT($F$1&amp;$F338&amp;":"&amp;$F338),INDIRECT($F$1&amp;dbP!$D$2&amp;":"&amp;dbP!$D$2),"&gt;="&amp;AZ$6,INDIRECT($F$1&amp;dbP!$D$2&amp;":"&amp;dbP!$D$2),"&lt;="&amp;AZ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BA338" s="1">
        <f ca="1">SUMIFS(INDIRECT($F$1&amp;$F338&amp;":"&amp;$F338),INDIRECT($F$1&amp;dbP!$D$2&amp;":"&amp;dbP!$D$2),"&gt;="&amp;BA$6,INDIRECT($F$1&amp;dbP!$D$2&amp;":"&amp;dbP!$D$2),"&lt;="&amp;BA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BB338" s="1">
        <f ca="1">SUMIFS(INDIRECT($F$1&amp;$F338&amp;":"&amp;$F338),INDIRECT($F$1&amp;dbP!$D$2&amp;":"&amp;dbP!$D$2),"&gt;="&amp;BB$6,INDIRECT($F$1&amp;dbP!$D$2&amp;":"&amp;dbP!$D$2),"&lt;="&amp;BB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BC338" s="1">
        <f ca="1">SUMIFS(INDIRECT($F$1&amp;$F338&amp;":"&amp;$F338),INDIRECT($F$1&amp;dbP!$D$2&amp;":"&amp;dbP!$D$2),"&gt;="&amp;BC$6,INDIRECT($F$1&amp;dbP!$D$2&amp;":"&amp;dbP!$D$2),"&lt;="&amp;BC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BD338" s="1">
        <f ca="1">SUMIFS(INDIRECT($F$1&amp;$F338&amp;":"&amp;$F338),INDIRECT($F$1&amp;dbP!$D$2&amp;":"&amp;dbP!$D$2),"&gt;="&amp;BD$6,INDIRECT($F$1&amp;dbP!$D$2&amp;":"&amp;dbP!$D$2),"&lt;="&amp;BD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BE338" s="1">
        <f ca="1">SUMIFS(INDIRECT($F$1&amp;$F338&amp;":"&amp;$F338),INDIRECT($F$1&amp;dbP!$D$2&amp;":"&amp;dbP!$D$2),"&gt;="&amp;BE$6,INDIRECT($F$1&amp;dbP!$D$2&amp;":"&amp;dbP!$D$2),"&lt;="&amp;BE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</row>
    <row r="339" spans="1:57" x14ac:dyDescent="0.3">
      <c r="B339" s="1">
        <f>MAX(B$268:B338)+1</f>
        <v>79</v>
      </c>
      <c r="D339" s="1" t="str">
        <f ca="1">INDIRECT($B$1&amp;Items!AB$2&amp;$B339)</f>
        <v>PL(-)</v>
      </c>
      <c r="F339" s="1" t="str">
        <f ca="1">INDIRECT($B$1&amp;Items!X$2&amp;$B339)</f>
        <v>AA</v>
      </c>
      <c r="H339" s="13" t="str">
        <f ca="1">INDIRECT($B$1&amp;Items!U$2&amp;$B339)</f>
        <v>Себестоимость продаж</v>
      </c>
      <c r="I339" s="13" t="str">
        <f ca="1">IF(INDIRECT($B$1&amp;Items!V$2&amp;$B339)="",H339,INDIRECT($B$1&amp;Items!V$2&amp;$B339))</f>
        <v>Затраты этапа-5 бизнес-процесса</v>
      </c>
      <c r="J339" s="1" t="str">
        <f ca="1">IF(INDIRECT($B$1&amp;Items!W$2&amp;$B339)="",IF(H339&lt;&gt;I339,"  "&amp;I339,I339),"    "&amp;INDIRECT($B$1&amp;Items!W$2&amp;$B339))</f>
        <v xml:space="preserve">    Затраты на доставку и продажу-9</v>
      </c>
      <c r="S339" s="1">
        <f ca="1">SUM($U339:INDIRECT(ADDRESS(ROW(),SUMIFS($1:$1,$5:$5,MAX($5:$5)))))</f>
        <v>314249.40000000002</v>
      </c>
      <c r="V339" s="1">
        <f ca="1">SUMIFS(INDIRECT($F$1&amp;$F339&amp;":"&amp;$F339),INDIRECT($F$1&amp;dbP!$D$2&amp;":"&amp;dbP!$D$2),"&gt;="&amp;V$6,INDIRECT($F$1&amp;dbP!$D$2&amp;":"&amp;dbP!$D$2),"&lt;="&amp;V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W339" s="1">
        <f ca="1">SUMIFS(INDIRECT($F$1&amp;$F339&amp;":"&amp;$F339),INDIRECT($F$1&amp;dbP!$D$2&amp;":"&amp;dbP!$D$2),"&gt;="&amp;W$6,INDIRECT($F$1&amp;dbP!$D$2&amp;":"&amp;dbP!$D$2),"&lt;="&amp;W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X339" s="1">
        <f ca="1">SUMIFS(INDIRECT($F$1&amp;$F339&amp;":"&amp;$F339),INDIRECT($F$1&amp;dbP!$D$2&amp;":"&amp;dbP!$D$2),"&gt;="&amp;X$6,INDIRECT($F$1&amp;dbP!$D$2&amp;":"&amp;dbP!$D$2),"&lt;="&amp;X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Y339" s="1">
        <f ca="1">SUMIFS(INDIRECT($F$1&amp;$F339&amp;":"&amp;$F339),INDIRECT($F$1&amp;dbP!$D$2&amp;":"&amp;dbP!$D$2),"&gt;="&amp;Y$6,INDIRECT($F$1&amp;dbP!$D$2&amp;":"&amp;dbP!$D$2),"&lt;="&amp;Y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Z339" s="1">
        <f ca="1">SUMIFS(INDIRECT($F$1&amp;$F339&amp;":"&amp;$F339),INDIRECT($F$1&amp;dbP!$D$2&amp;":"&amp;dbP!$D$2),"&gt;="&amp;Z$6,INDIRECT($F$1&amp;dbP!$D$2&amp;":"&amp;dbP!$D$2),"&lt;="&amp;Z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A339" s="1">
        <f ca="1">SUMIFS(INDIRECT($F$1&amp;$F339&amp;":"&amp;$F339),INDIRECT($F$1&amp;dbP!$D$2&amp;":"&amp;dbP!$D$2),"&gt;="&amp;AA$6,INDIRECT($F$1&amp;dbP!$D$2&amp;":"&amp;dbP!$D$2),"&lt;="&amp;AA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314249.40000000002</v>
      </c>
      <c r="AB339" s="1">
        <f ca="1">SUMIFS(INDIRECT($F$1&amp;$F339&amp;":"&amp;$F339),INDIRECT($F$1&amp;dbP!$D$2&amp;":"&amp;dbP!$D$2),"&gt;="&amp;AB$6,INDIRECT($F$1&amp;dbP!$D$2&amp;":"&amp;dbP!$D$2),"&lt;="&amp;AB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C339" s="1">
        <f ca="1">SUMIFS(INDIRECT($F$1&amp;$F339&amp;":"&amp;$F339),INDIRECT($F$1&amp;dbP!$D$2&amp;":"&amp;dbP!$D$2),"&gt;="&amp;AC$6,INDIRECT($F$1&amp;dbP!$D$2&amp;":"&amp;dbP!$D$2),"&lt;="&amp;AC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D339" s="1">
        <f ca="1">SUMIFS(INDIRECT($F$1&amp;$F339&amp;":"&amp;$F339),INDIRECT($F$1&amp;dbP!$D$2&amp;":"&amp;dbP!$D$2),"&gt;="&amp;AD$6,INDIRECT($F$1&amp;dbP!$D$2&amp;":"&amp;dbP!$D$2),"&lt;="&amp;AD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E339" s="1">
        <f ca="1">SUMIFS(INDIRECT($F$1&amp;$F339&amp;":"&amp;$F339),INDIRECT($F$1&amp;dbP!$D$2&amp;":"&amp;dbP!$D$2),"&gt;="&amp;AE$6,INDIRECT($F$1&amp;dbP!$D$2&amp;":"&amp;dbP!$D$2),"&lt;="&amp;AE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F339" s="1">
        <f ca="1">SUMIFS(INDIRECT($F$1&amp;$F339&amp;":"&amp;$F339),INDIRECT($F$1&amp;dbP!$D$2&amp;":"&amp;dbP!$D$2),"&gt;="&amp;AF$6,INDIRECT($F$1&amp;dbP!$D$2&amp;":"&amp;dbP!$D$2),"&lt;="&amp;AF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G339" s="1">
        <f ca="1">SUMIFS(INDIRECT($F$1&amp;$F339&amp;":"&amp;$F339),INDIRECT($F$1&amp;dbP!$D$2&amp;":"&amp;dbP!$D$2),"&gt;="&amp;AG$6,INDIRECT($F$1&amp;dbP!$D$2&amp;":"&amp;dbP!$D$2),"&lt;="&amp;AG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H339" s="1">
        <f ca="1">SUMIFS(INDIRECT($F$1&amp;$F339&amp;":"&amp;$F339),INDIRECT($F$1&amp;dbP!$D$2&amp;":"&amp;dbP!$D$2),"&gt;="&amp;AH$6,INDIRECT($F$1&amp;dbP!$D$2&amp;":"&amp;dbP!$D$2),"&lt;="&amp;AH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I339" s="1">
        <f ca="1">SUMIFS(INDIRECT($F$1&amp;$F339&amp;":"&amp;$F339),INDIRECT($F$1&amp;dbP!$D$2&amp;":"&amp;dbP!$D$2),"&gt;="&amp;AI$6,INDIRECT($F$1&amp;dbP!$D$2&amp;":"&amp;dbP!$D$2),"&lt;="&amp;AI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J339" s="1">
        <f ca="1">SUMIFS(INDIRECT($F$1&amp;$F339&amp;":"&amp;$F339),INDIRECT($F$1&amp;dbP!$D$2&amp;":"&amp;dbP!$D$2),"&gt;="&amp;AJ$6,INDIRECT($F$1&amp;dbP!$D$2&amp;":"&amp;dbP!$D$2),"&lt;="&amp;AJ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K339" s="1">
        <f ca="1">SUMIFS(INDIRECT($F$1&amp;$F339&amp;":"&amp;$F339),INDIRECT($F$1&amp;dbP!$D$2&amp;":"&amp;dbP!$D$2),"&gt;="&amp;AK$6,INDIRECT($F$1&amp;dbP!$D$2&amp;":"&amp;dbP!$D$2),"&lt;="&amp;AK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L339" s="1">
        <f ca="1">SUMIFS(INDIRECT($F$1&amp;$F339&amp;":"&amp;$F339),INDIRECT($F$1&amp;dbP!$D$2&amp;":"&amp;dbP!$D$2),"&gt;="&amp;AL$6,INDIRECT($F$1&amp;dbP!$D$2&amp;":"&amp;dbP!$D$2),"&lt;="&amp;AL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M339" s="1">
        <f ca="1">SUMIFS(INDIRECT($F$1&amp;$F339&amp;":"&amp;$F339),INDIRECT($F$1&amp;dbP!$D$2&amp;":"&amp;dbP!$D$2),"&gt;="&amp;AM$6,INDIRECT($F$1&amp;dbP!$D$2&amp;":"&amp;dbP!$D$2),"&lt;="&amp;AM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N339" s="1">
        <f ca="1">SUMIFS(INDIRECT($F$1&amp;$F339&amp;":"&amp;$F339),INDIRECT($F$1&amp;dbP!$D$2&amp;":"&amp;dbP!$D$2),"&gt;="&amp;AN$6,INDIRECT($F$1&amp;dbP!$D$2&amp;":"&amp;dbP!$D$2),"&lt;="&amp;AN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O339" s="1">
        <f ca="1">SUMIFS(INDIRECT($F$1&amp;$F339&amp;":"&amp;$F339),INDIRECT($F$1&amp;dbP!$D$2&amp;":"&amp;dbP!$D$2),"&gt;="&amp;AO$6,INDIRECT($F$1&amp;dbP!$D$2&amp;":"&amp;dbP!$D$2),"&lt;="&amp;AO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P339" s="1">
        <f ca="1">SUMIFS(INDIRECT($F$1&amp;$F339&amp;":"&amp;$F339),INDIRECT($F$1&amp;dbP!$D$2&amp;":"&amp;dbP!$D$2),"&gt;="&amp;AP$6,INDIRECT($F$1&amp;dbP!$D$2&amp;":"&amp;dbP!$D$2),"&lt;="&amp;AP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Q339" s="1">
        <f ca="1">SUMIFS(INDIRECT($F$1&amp;$F339&amp;":"&amp;$F339),INDIRECT($F$1&amp;dbP!$D$2&amp;":"&amp;dbP!$D$2),"&gt;="&amp;AQ$6,INDIRECT($F$1&amp;dbP!$D$2&amp;":"&amp;dbP!$D$2),"&lt;="&amp;AQ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R339" s="1">
        <f ca="1">SUMIFS(INDIRECT($F$1&amp;$F339&amp;":"&amp;$F339),INDIRECT($F$1&amp;dbP!$D$2&amp;":"&amp;dbP!$D$2),"&gt;="&amp;AR$6,INDIRECT($F$1&amp;dbP!$D$2&amp;":"&amp;dbP!$D$2),"&lt;="&amp;AR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S339" s="1">
        <f ca="1">SUMIFS(INDIRECT($F$1&amp;$F339&amp;":"&amp;$F339),INDIRECT($F$1&amp;dbP!$D$2&amp;":"&amp;dbP!$D$2),"&gt;="&amp;AS$6,INDIRECT($F$1&amp;dbP!$D$2&amp;":"&amp;dbP!$D$2),"&lt;="&amp;AS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T339" s="1">
        <f ca="1">SUMIFS(INDIRECT($F$1&amp;$F339&amp;":"&amp;$F339),INDIRECT($F$1&amp;dbP!$D$2&amp;":"&amp;dbP!$D$2),"&gt;="&amp;AT$6,INDIRECT($F$1&amp;dbP!$D$2&amp;":"&amp;dbP!$D$2),"&lt;="&amp;AT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U339" s="1">
        <f ca="1">SUMIFS(INDIRECT($F$1&amp;$F339&amp;":"&amp;$F339),INDIRECT($F$1&amp;dbP!$D$2&amp;":"&amp;dbP!$D$2),"&gt;="&amp;AU$6,INDIRECT($F$1&amp;dbP!$D$2&amp;":"&amp;dbP!$D$2),"&lt;="&amp;AU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V339" s="1">
        <f ca="1">SUMIFS(INDIRECT($F$1&amp;$F339&amp;":"&amp;$F339),INDIRECT($F$1&amp;dbP!$D$2&amp;":"&amp;dbP!$D$2),"&gt;="&amp;AV$6,INDIRECT($F$1&amp;dbP!$D$2&amp;":"&amp;dbP!$D$2),"&lt;="&amp;AV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W339" s="1">
        <f ca="1">SUMIFS(INDIRECT($F$1&amp;$F339&amp;":"&amp;$F339),INDIRECT($F$1&amp;dbP!$D$2&amp;":"&amp;dbP!$D$2),"&gt;="&amp;AW$6,INDIRECT($F$1&amp;dbP!$D$2&amp;":"&amp;dbP!$D$2),"&lt;="&amp;AW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X339" s="1">
        <f ca="1">SUMIFS(INDIRECT($F$1&amp;$F339&amp;":"&amp;$F339),INDIRECT($F$1&amp;dbP!$D$2&amp;":"&amp;dbP!$D$2),"&gt;="&amp;AX$6,INDIRECT($F$1&amp;dbP!$D$2&amp;":"&amp;dbP!$D$2),"&lt;="&amp;AX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Y339" s="1">
        <f ca="1">SUMIFS(INDIRECT($F$1&amp;$F339&amp;":"&amp;$F339),INDIRECT($F$1&amp;dbP!$D$2&amp;":"&amp;dbP!$D$2),"&gt;="&amp;AY$6,INDIRECT($F$1&amp;dbP!$D$2&amp;":"&amp;dbP!$D$2),"&lt;="&amp;AY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Z339" s="1">
        <f ca="1">SUMIFS(INDIRECT($F$1&amp;$F339&amp;":"&amp;$F339),INDIRECT($F$1&amp;dbP!$D$2&amp;":"&amp;dbP!$D$2),"&gt;="&amp;AZ$6,INDIRECT($F$1&amp;dbP!$D$2&amp;":"&amp;dbP!$D$2),"&lt;="&amp;AZ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BA339" s="1">
        <f ca="1">SUMIFS(INDIRECT($F$1&amp;$F339&amp;":"&amp;$F339),INDIRECT($F$1&amp;dbP!$D$2&amp;":"&amp;dbP!$D$2),"&gt;="&amp;BA$6,INDIRECT($F$1&amp;dbP!$D$2&amp;":"&amp;dbP!$D$2),"&lt;="&amp;BA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BB339" s="1">
        <f ca="1">SUMIFS(INDIRECT($F$1&amp;$F339&amp;":"&amp;$F339),INDIRECT($F$1&amp;dbP!$D$2&amp;":"&amp;dbP!$D$2),"&gt;="&amp;BB$6,INDIRECT($F$1&amp;dbP!$D$2&amp;":"&amp;dbP!$D$2),"&lt;="&amp;BB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BC339" s="1">
        <f ca="1">SUMIFS(INDIRECT($F$1&amp;$F339&amp;":"&amp;$F339),INDIRECT($F$1&amp;dbP!$D$2&amp;":"&amp;dbP!$D$2),"&gt;="&amp;BC$6,INDIRECT($F$1&amp;dbP!$D$2&amp;":"&amp;dbP!$D$2),"&lt;="&amp;BC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BD339" s="1">
        <f ca="1">SUMIFS(INDIRECT($F$1&amp;$F339&amp;":"&amp;$F339),INDIRECT($F$1&amp;dbP!$D$2&amp;":"&amp;dbP!$D$2),"&gt;="&amp;BD$6,INDIRECT($F$1&amp;dbP!$D$2&amp;":"&amp;dbP!$D$2),"&lt;="&amp;BD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BE339" s="1">
        <f ca="1">SUMIFS(INDIRECT($F$1&amp;$F339&amp;":"&amp;$F339),INDIRECT($F$1&amp;dbP!$D$2&amp;":"&amp;dbP!$D$2),"&gt;="&amp;BE$6,INDIRECT($F$1&amp;dbP!$D$2&amp;":"&amp;dbP!$D$2),"&lt;="&amp;BE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</row>
    <row r="340" spans="1:57" x14ac:dyDescent="0.3">
      <c r="B340" s="1">
        <f>MAX(B$268:B339)+1</f>
        <v>80</v>
      </c>
      <c r="D340" s="1" t="str">
        <f ca="1">INDIRECT($B$1&amp;Items!AB$2&amp;$B340)</f>
        <v>PL(-)</v>
      </c>
      <c r="F340" s="1" t="str">
        <f ca="1">INDIRECT($B$1&amp;Items!X$2&amp;$B340)</f>
        <v>AA</v>
      </c>
      <c r="H340" s="13" t="str">
        <f ca="1">INDIRECT($B$1&amp;Items!U$2&amp;$B340)</f>
        <v>Себестоимость продаж</v>
      </c>
      <c r="I340" s="13" t="str">
        <f ca="1">IF(INDIRECT($B$1&amp;Items!V$2&amp;$B340)="",H340,INDIRECT($B$1&amp;Items!V$2&amp;$B340))</f>
        <v>Затраты этапа-5 бизнес-процесса</v>
      </c>
      <c r="J340" s="1" t="str">
        <f ca="1">IF(INDIRECT($B$1&amp;Items!W$2&amp;$B340)="",IF(H340&lt;&gt;I340,"  "&amp;I340,I340),"    "&amp;INDIRECT($B$1&amp;Items!W$2&amp;$B340))</f>
        <v xml:space="preserve">    Затраты на доставку и продажу-10</v>
      </c>
      <c r="S340" s="1">
        <f ca="1">SUM($U340:INDIRECT(ADDRESS(ROW(),SUMIFS($1:$1,$5:$5,MAX($5:$5)))))</f>
        <v>0</v>
      </c>
      <c r="V340" s="1">
        <f ca="1">SUMIFS(INDIRECT($F$1&amp;$F340&amp;":"&amp;$F340),INDIRECT($F$1&amp;dbP!$D$2&amp;":"&amp;dbP!$D$2),"&gt;="&amp;V$6,INDIRECT($F$1&amp;dbP!$D$2&amp;":"&amp;dbP!$D$2),"&lt;="&amp;V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W340" s="1">
        <f ca="1">SUMIFS(INDIRECT($F$1&amp;$F340&amp;":"&amp;$F340),INDIRECT($F$1&amp;dbP!$D$2&amp;":"&amp;dbP!$D$2),"&gt;="&amp;W$6,INDIRECT($F$1&amp;dbP!$D$2&amp;":"&amp;dbP!$D$2),"&lt;="&amp;W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X340" s="1">
        <f ca="1">SUMIFS(INDIRECT($F$1&amp;$F340&amp;":"&amp;$F340),INDIRECT($F$1&amp;dbP!$D$2&amp;":"&amp;dbP!$D$2),"&gt;="&amp;X$6,INDIRECT($F$1&amp;dbP!$D$2&amp;":"&amp;dbP!$D$2),"&lt;="&amp;X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Y340" s="1">
        <f ca="1">SUMIFS(INDIRECT($F$1&amp;$F340&amp;":"&amp;$F340),INDIRECT($F$1&amp;dbP!$D$2&amp;":"&amp;dbP!$D$2),"&gt;="&amp;Y$6,INDIRECT($F$1&amp;dbP!$D$2&amp;":"&amp;dbP!$D$2),"&lt;="&amp;Y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Z340" s="1">
        <f ca="1">SUMIFS(INDIRECT($F$1&amp;$F340&amp;":"&amp;$F340),INDIRECT($F$1&amp;dbP!$D$2&amp;":"&amp;dbP!$D$2),"&gt;="&amp;Z$6,INDIRECT($F$1&amp;dbP!$D$2&amp;":"&amp;dbP!$D$2),"&lt;="&amp;Z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A340" s="1">
        <f ca="1">SUMIFS(INDIRECT($F$1&amp;$F340&amp;":"&amp;$F340),INDIRECT($F$1&amp;dbP!$D$2&amp;":"&amp;dbP!$D$2),"&gt;="&amp;AA$6,INDIRECT($F$1&amp;dbP!$D$2&amp;":"&amp;dbP!$D$2),"&lt;="&amp;AA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B340" s="1">
        <f ca="1">SUMIFS(INDIRECT($F$1&amp;$F340&amp;":"&amp;$F340),INDIRECT($F$1&amp;dbP!$D$2&amp;":"&amp;dbP!$D$2),"&gt;="&amp;AB$6,INDIRECT($F$1&amp;dbP!$D$2&amp;":"&amp;dbP!$D$2),"&lt;="&amp;AB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C340" s="1">
        <f ca="1">SUMIFS(INDIRECT($F$1&amp;$F340&amp;":"&amp;$F340),INDIRECT($F$1&amp;dbP!$D$2&amp;":"&amp;dbP!$D$2),"&gt;="&amp;AC$6,INDIRECT($F$1&amp;dbP!$D$2&amp;":"&amp;dbP!$D$2),"&lt;="&amp;AC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D340" s="1">
        <f ca="1">SUMIFS(INDIRECT($F$1&amp;$F340&amp;":"&amp;$F340),INDIRECT($F$1&amp;dbP!$D$2&amp;":"&amp;dbP!$D$2),"&gt;="&amp;AD$6,INDIRECT($F$1&amp;dbP!$D$2&amp;":"&amp;dbP!$D$2),"&lt;="&amp;AD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E340" s="1">
        <f ca="1">SUMIFS(INDIRECT($F$1&amp;$F340&amp;":"&amp;$F340),INDIRECT($F$1&amp;dbP!$D$2&amp;":"&amp;dbP!$D$2),"&gt;="&amp;AE$6,INDIRECT($F$1&amp;dbP!$D$2&amp;":"&amp;dbP!$D$2),"&lt;="&amp;AE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F340" s="1">
        <f ca="1">SUMIFS(INDIRECT($F$1&amp;$F340&amp;":"&amp;$F340),INDIRECT($F$1&amp;dbP!$D$2&amp;":"&amp;dbP!$D$2),"&gt;="&amp;AF$6,INDIRECT($F$1&amp;dbP!$D$2&amp;":"&amp;dbP!$D$2),"&lt;="&amp;AF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G340" s="1">
        <f ca="1">SUMIFS(INDIRECT($F$1&amp;$F340&amp;":"&amp;$F340),INDIRECT($F$1&amp;dbP!$D$2&amp;":"&amp;dbP!$D$2),"&gt;="&amp;AG$6,INDIRECT($F$1&amp;dbP!$D$2&amp;":"&amp;dbP!$D$2),"&lt;="&amp;AG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H340" s="1">
        <f ca="1">SUMIFS(INDIRECT($F$1&amp;$F340&amp;":"&amp;$F340),INDIRECT($F$1&amp;dbP!$D$2&amp;":"&amp;dbP!$D$2),"&gt;="&amp;AH$6,INDIRECT($F$1&amp;dbP!$D$2&amp;":"&amp;dbP!$D$2),"&lt;="&amp;AH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I340" s="1">
        <f ca="1">SUMIFS(INDIRECT($F$1&amp;$F340&amp;":"&amp;$F340),INDIRECT($F$1&amp;dbP!$D$2&amp;":"&amp;dbP!$D$2),"&gt;="&amp;AI$6,INDIRECT($F$1&amp;dbP!$D$2&amp;":"&amp;dbP!$D$2),"&lt;="&amp;AI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J340" s="1">
        <f ca="1">SUMIFS(INDIRECT($F$1&amp;$F340&amp;":"&amp;$F340),INDIRECT($F$1&amp;dbP!$D$2&amp;":"&amp;dbP!$D$2),"&gt;="&amp;AJ$6,INDIRECT($F$1&amp;dbP!$D$2&amp;":"&amp;dbP!$D$2),"&lt;="&amp;AJ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K340" s="1">
        <f ca="1">SUMIFS(INDIRECT($F$1&amp;$F340&amp;":"&amp;$F340),INDIRECT($F$1&amp;dbP!$D$2&amp;":"&amp;dbP!$D$2),"&gt;="&amp;AK$6,INDIRECT($F$1&amp;dbP!$D$2&amp;":"&amp;dbP!$D$2),"&lt;="&amp;AK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L340" s="1">
        <f ca="1">SUMIFS(INDIRECT($F$1&amp;$F340&amp;":"&amp;$F340),INDIRECT($F$1&amp;dbP!$D$2&amp;":"&amp;dbP!$D$2),"&gt;="&amp;AL$6,INDIRECT($F$1&amp;dbP!$D$2&amp;":"&amp;dbP!$D$2),"&lt;="&amp;AL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M340" s="1">
        <f ca="1">SUMIFS(INDIRECT($F$1&amp;$F340&amp;":"&amp;$F340),INDIRECT($F$1&amp;dbP!$D$2&amp;":"&amp;dbP!$D$2),"&gt;="&amp;AM$6,INDIRECT($F$1&amp;dbP!$D$2&amp;":"&amp;dbP!$D$2),"&lt;="&amp;AM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N340" s="1">
        <f ca="1">SUMIFS(INDIRECT($F$1&amp;$F340&amp;":"&amp;$F340),INDIRECT($F$1&amp;dbP!$D$2&amp;":"&amp;dbP!$D$2),"&gt;="&amp;AN$6,INDIRECT($F$1&amp;dbP!$D$2&amp;":"&amp;dbP!$D$2),"&lt;="&amp;AN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O340" s="1">
        <f ca="1">SUMIFS(INDIRECT($F$1&amp;$F340&amp;":"&amp;$F340),INDIRECT($F$1&amp;dbP!$D$2&amp;":"&amp;dbP!$D$2),"&gt;="&amp;AO$6,INDIRECT($F$1&amp;dbP!$D$2&amp;":"&amp;dbP!$D$2),"&lt;="&amp;AO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P340" s="1">
        <f ca="1">SUMIFS(INDIRECT($F$1&amp;$F340&amp;":"&amp;$F340),INDIRECT($F$1&amp;dbP!$D$2&amp;":"&amp;dbP!$D$2),"&gt;="&amp;AP$6,INDIRECT($F$1&amp;dbP!$D$2&amp;":"&amp;dbP!$D$2),"&lt;="&amp;AP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Q340" s="1">
        <f ca="1">SUMIFS(INDIRECT($F$1&amp;$F340&amp;":"&amp;$F340),INDIRECT($F$1&amp;dbP!$D$2&amp;":"&amp;dbP!$D$2),"&gt;="&amp;AQ$6,INDIRECT($F$1&amp;dbP!$D$2&amp;":"&amp;dbP!$D$2),"&lt;="&amp;AQ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R340" s="1">
        <f ca="1">SUMIFS(INDIRECT($F$1&amp;$F340&amp;":"&amp;$F340),INDIRECT($F$1&amp;dbP!$D$2&amp;":"&amp;dbP!$D$2),"&gt;="&amp;AR$6,INDIRECT($F$1&amp;dbP!$D$2&amp;":"&amp;dbP!$D$2),"&lt;="&amp;AR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S340" s="1">
        <f ca="1">SUMIFS(INDIRECT($F$1&amp;$F340&amp;":"&amp;$F340),INDIRECT($F$1&amp;dbP!$D$2&amp;":"&amp;dbP!$D$2),"&gt;="&amp;AS$6,INDIRECT($F$1&amp;dbP!$D$2&amp;":"&amp;dbP!$D$2),"&lt;="&amp;AS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T340" s="1">
        <f ca="1">SUMIFS(INDIRECT($F$1&amp;$F340&amp;":"&amp;$F340),INDIRECT($F$1&amp;dbP!$D$2&amp;":"&amp;dbP!$D$2),"&gt;="&amp;AT$6,INDIRECT($F$1&amp;dbP!$D$2&amp;":"&amp;dbP!$D$2),"&lt;="&amp;AT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U340" s="1">
        <f ca="1">SUMIFS(INDIRECT($F$1&amp;$F340&amp;":"&amp;$F340),INDIRECT($F$1&amp;dbP!$D$2&amp;":"&amp;dbP!$D$2),"&gt;="&amp;AU$6,INDIRECT($F$1&amp;dbP!$D$2&amp;":"&amp;dbP!$D$2),"&lt;="&amp;AU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V340" s="1">
        <f ca="1">SUMIFS(INDIRECT($F$1&amp;$F340&amp;":"&amp;$F340),INDIRECT($F$1&amp;dbP!$D$2&amp;":"&amp;dbP!$D$2),"&gt;="&amp;AV$6,INDIRECT($F$1&amp;dbP!$D$2&amp;":"&amp;dbP!$D$2),"&lt;="&amp;AV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W340" s="1">
        <f ca="1">SUMIFS(INDIRECT($F$1&amp;$F340&amp;":"&amp;$F340),INDIRECT($F$1&amp;dbP!$D$2&amp;":"&amp;dbP!$D$2),"&gt;="&amp;AW$6,INDIRECT($F$1&amp;dbP!$D$2&amp;":"&amp;dbP!$D$2),"&lt;="&amp;AW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X340" s="1">
        <f ca="1">SUMIFS(INDIRECT($F$1&amp;$F340&amp;":"&amp;$F340),INDIRECT($F$1&amp;dbP!$D$2&amp;":"&amp;dbP!$D$2),"&gt;="&amp;AX$6,INDIRECT($F$1&amp;dbP!$D$2&amp;":"&amp;dbP!$D$2),"&lt;="&amp;AX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Y340" s="1">
        <f ca="1">SUMIFS(INDIRECT($F$1&amp;$F340&amp;":"&amp;$F340),INDIRECT($F$1&amp;dbP!$D$2&amp;":"&amp;dbP!$D$2),"&gt;="&amp;AY$6,INDIRECT($F$1&amp;dbP!$D$2&amp;":"&amp;dbP!$D$2),"&lt;="&amp;AY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Z340" s="1">
        <f ca="1">SUMIFS(INDIRECT($F$1&amp;$F340&amp;":"&amp;$F340),INDIRECT($F$1&amp;dbP!$D$2&amp;":"&amp;dbP!$D$2),"&gt;="&amp;AZ$6,INDIRECT($F$1&amp;dbP!$D$2&amp;":"&amp;dbP!$D$2),"&lt;="&amp;AZ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BA340" s="1">
        <f ca="1">SUMIFS(INDIRECT($F$1&amp;$F340&amp;":"&amp;$F340),INDIRECT($F$1&amp;dbP!$D$2&amp;":"&amp;dbP!$D$2),"&gt;="&amp;BA$6,INDIRECT($F$1&amp;dbP!$D$2&amp;":"&amp;dbP!$D$2),"&lt;="&amp;BA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BB340" s="1">
        <f ca="1">SUMIFS(INDIRECT($F$1&amp;$F340&amp;":"&amp;$F340),INDIRECT($F$1&amp;dbP!$D$2&amp;":"&amp;dbP!$D$2),"&gt;="&amp;BB$6,INDIRECT($F$1&amp;dbP!$D$2&amp;":"&amp;dbP!$D$2),"&lt;="&amp;BB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BC340" s="1">
        <f ca="1">SUMIFS(INDIRECT($F$1&amp;$F340&amp;":"&amp;$F340),INDIRECT($F$1&amp;dbP!$D$2&amp;":"&amp;dbP!$D$2),"&gt;="&amp;BC$6,INDIRECT($F$1&amp;dbP!$D$2&amp;":"&amp;dbP!$D$2),"&lt;="&amp;BC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BD340" s="1">
        <f ca="1">SUMIFS(INDIRECT($F$1&amp;$F340&amp;":"&amp;$F340),INDIRECT($F$1&amp;dbP!$D$2&amp;":"&amp;dbP!$D$2),"&gt;="&amp;BD$6,INDIRECT($F$1&amp;dbP!$D$2&amp;":"&amp;dbP!$D$2),"&lt;="&amp;BD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BE340" s="1">
        <f ca="1">SUMIFS(INDIRECT($F$1&amp;$F340&amp;":"&amp;$F340),INDIRECT($F$1&amp;dbP!$D$2&amp;":"&amp;dbP!$D$2),"&gt;="&amp;BE$6,INDIRECT($F$1&amp;dbP!$D$2&amp;":"&amp;dbP!$D$2),"&lt;="&amp;BE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</row>
    <row r="341" spans="1:57" ht="4.95" customHeight="1" x14ac:dyDescent="0.3">
      <c r="A341" s="27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  <c r="AA341" s="27"/>
      <c r="AB341" s="27"/>
      <c r="AC341" s="27"/>
      <c r="AD341" s="27"/>
      <c r="AE341" s="27"/>
      <c r="AF341" s="27"/>
      <c r="AG341" s="27"/>
      <c r="AH341" s="27"/>
      <c r="AI341" s="27"/>
      <c r="AJ341" s="27"/>
      <c r="AK341" s="27"/>
      <c r="AL341" s="27"/>
      <c r="AM341" s="27"/>
      <c r="AN341" s="27"/>
      <c r="AO341" s="27"/>
      <c r="AP341" s="27"/>
      <c r="AQ341" s="27"/>
      <c r="AR341" s="27"/>
      <c r="AS341" s="27"/>
      <c r="AT341" s="27"/>
      <c r="AU341" s="27"/>
      <c r="AV341" s="27"/>
      <c r="AW341" s="27"/>
      <c r="AX341" s="27"/>
      <c r="AY341" s="27"/>
      <c r="AZ341" s="27"/>
      <c r="BA341" s="27"/>
      <c r="BB341" s="27"/>
      <c r="BC341" s="27"/>
      <c r="BD341" s="27"/>
      <c r="BE341" s="27"/>
    </row>
    <row r="342" spans="1:57" x14ac:dyDescent="0.3">
      <c r="B342" s="1">
        <f>MAX(B$268:B341)+1</f>
        <v>81</v>
      </c>
      <c r="D342" s="1" t="str">
        <f ca="1">INDIRECT($B$1&amp;Items!AB$2&amp;$B342)</f>
        <v>PL</v>
      </c>
      <c r="F342" s="1" t="str">
        <f ca="1">INDIRECT($B$1&amp;Items!X$2&amp;$B342)</f>
        <v>AA</v>
      </c>
      <c r="H342" s="13" t="str">
        <f ca="1">INDIRECT($B$1&amp;Items!U$2&amp;$B342)</f>
        <v>Валовая прибыль</v>
      </c>
      <c r="I342" s="13" t="str">
        <f ca="1">IF(INDIRECT($B$1&amp;Items!V$2&amp;$B342)="",H342,INDIRECT($B$1&amp;Items!V$2&amp;$B342))</f>
        <v>Валовая прибыль</v>
      </c>
      <c r="J342" s="1" t="str">
        <f ca="1">IF(INDIRECT($B$1&amp;Items!W$2&amp;$B342)="",IF(H342&lt;&gt;I342,"  "&amp;I342,I342),"    "&amp;INDIRECT($B$1&amp;Items!W$2&amp;$B342))</f>
        <v>Валовая прибыль</v>
      </c>
      <c r="S342" s="1">
        <f ca="1">SUM($U342:INDIRECT(ADDRESS(ROW(),SUMIFS($1:$1,$5:$5,MAX($5:$5)))))</f>
        <v>-9239606.1510711014</v>
      </c>
      <c r="V342" s="1">
        <f ca="1">SUMIFS(V$267:V341,$D$267:$D341,Items!$AB$11)-SUMIFS(V$267:V341,$D$267:$D341,Items!$AB$19)</f>
        <v>0</v>
      </c>
      <c r="W342" s="1">
        <f ca="1">SUMIFS(W$267:W341,$D$267:$D341,Items!$AB$11)-SUMIFS(W$267:W341,$D$267:$D341,Items!$AB$19)</f>
        <v>0</v>
      </c>
      <c r="X342" s="1">
        <f ca="1">SUMIFS(X$267:X341,$D$267:$D341,Items!$AB$11)-SUMIFS(X$267:X341,$D$267:$D341,Items!$AB$19)</f>
        <v>0</v>
      </c>
      <c r="Y342" s="1">
        <f ca="1">SUMIFS(Y$267:Y341,$D$267:$D341,Items!$AB$11)-SUMIFS(Y$267:Y341,$D$267:$D341,Items!$AB$19)</f>
        <v>0</v>
      </c>
      <c r="Z342" s="1">
        <f ca="1">SUMIFS(Z$267:Z341,$D$267:$D341,Items!$AB$11)-SUMIFS(Z$267:Z341,$D$267:$D341,Items!$AB$19)</f>
        <v>-2589840.1871304004</v>
      </c>
      <c r="AA342" s="1">
        <f ca="1">SUMIFS(AA$267:AA341,$D$267:$D341,Items!$AB$11)-SUMIFS(AA$267:AA341,$D$267:$D341,Items!$AB$19)</f>
        <v>-6649765.9639407005</v>
      </c>
      <c r="AB342" s="1">
        <f ca="1">SUMIFS(AB$267:AB341,$D$267:$D341,Items!$AB$11)-SUMIFS(AB$267:AB341,$D$267:$D341,Items!$AB$19)</f>
        <v>0</v>
      </c>
      <c r="AC342" s="1">
        <f ca="1">SUMIFS(AC$267:AC341,$D$267:$D341,Items!$AB$11)-SUMIFS(AC$267:AC341,$D$267:$D341,Items!$AB$19)</f>
        <v>0</v>
      </c>
      <c r="AD342" s="1">
        <f ca="1">SUMIFS(AD$267:AD341,$D$267:$D341,Items!$AB$11)-SUMIFS(AD$267:AD341,$D$267:$D341,Items!$AB$19)</f>
        <v>0</v>
      </c>
      <c r="AE342" s="1">
        <f ca="1">SUMIFS(AE$267:AE341,$D$267:$D341,Items!$AB$11)-SUMIFS(AE$267:AE341,$D$267:$D341,Items!$AB$19)</f>
        <v>0</v>
      </c>
      <c r="AF342" s="1">
        <f ca="1">SUMIFS(AF$267:AF341,$D$267:$D341,Items!$AB$11)-SUMIFS(AF$267:AF341,$D$267:$D341,Items!$AB$19)</f>
        <v>0</v>
      </c>
      <c r="AG342" s="1">
        <f ca="1">SUMIFS(AG$267:AG341,$D$267:$D341,Items!$AB$11)-SUMIFS(AG$267:AG341,$D$267:$D341,Items!$AB$19)</f>
        <v>0</v>
      </c>
      <c r="AH342" s="1">
        <f ca="1">SUMIFS(AH$267:AH341,$D$267:$D341,Items!$AB$11)-SUMIFS(AH$267:AH341,$D$267:$D341,Items!$AB$19)</f>
        <v>0</v>
      </c>
      <c r="AI342" s="1">
        <f ca="1">SUMIFS(AI$267:AI341,$D$267:$D341,Items!$AB$11)-SUMIFS(AI$267:AI341,$D$267:$D341,Items!$AB$19)</f>
        <v>0</v>
      </c>
      <c r="AJ342" s="1">
        <f ca="1">SUMIFS(AJ$267:AJ341,$D$267:$D341,Items!$AB$11)-SUMIFS(AJ$267:AJ341,$D$267:$D341,Items!$AB$19)</f>
        <v>0</v>
      </c>
      <c r="AK342" s="1">
        <f ca="1">SUMIFS(AK$267:AK341,$D$267:$D341,Items!$AB$11)-SUMIFS(AK$267:AK341,$D$267:$D341,Items!$AB$19)</f>
        <v>0</v>
      </c>
      <c r="AL342" s="1">
        <f ca="1">SUMIFS(AL$267:AL341,$D$267:$D341,Items!$AB$11)-SUMIFS(AL$267:AL341,$D$267:$D341,Items!$AB$19)</f>
        <v>0</v>
      </c>
      <c r="AM342" s="1">
        <f ca="1">SUMIFS(AM$267:AM341,$D$267:$D341,Items!$AB$11)-SUMIFS(AM$267:AM341,$D$267:$D341,Items!$AB$19)</f>
        <v>0</v>
      </c>
      <c r="AN342" s="1">
        <f ca="1">SUMIFS(AN$267:AN341,$D$267:$D341,Items!$AB$11)-SUMIFS(AN$267:AN341,$D$267:$D341,Items!$AB$19)</f>
        <v>0</v>
      </c>
      <c r="AO342" s="1">
        <f ca="1">SUMIFS(AO$267:AO341,$D$267:$D341,Items!$AB$11)-SUMIFS(AO$267:AO341,$D$267:$D341,Items!$AB$19)</f>
        <v>0</v>
      </c>
      <c r="AP342" s="1">
        <f ca="1">SUMIFS(AP$267:AP341,$D$267:$D341,Items!$AB$11)-SUMIFS(AP$267:AP341,$D$267:$D341,Items!$AB$19)</f>
        <v>0</v>
      </c>
      <c r="AQ342" s="1">
        <f ca="1">SUMIFS(AQ$267:AQ341,$D$267:$D341,Items!$AB$11)-SUMIFS(AQ$267:AQ341,$D$267:$D341,Items!$AB$19)</f>
        <v>0</v>
      </c>
      <c r="AR342" s="1">
        <f ca="1">SUMIFS(AR$267:AR341,$D$267:$D341,Items!$AB$11)-SUMIFS(AR$267:AR341,$D$267:$D341,Items!$AB$19)</f>
        <v>0</v>
      </c>
      <c r="AS342" s="1">
        <f ca="1">SUMIFS(AS$267:AS341,$D$267:$D341,Items!$AB$11)-SUMIFS(AS$267:AS341,$D$267:$D341,Items!$AB$19)</f>
        <v>0</v>
      </c>
      <c r="AT342" s="1">
        <f ca="1">SUMIFS(AT$267:AT341,$D$267:$D341,Items!$AB$11)-SUMIFS(AT$267:AT341,$D$267:$D341,Items!$AB$19)</f>
        <v>0</v>
      </c>
      <c r="AU342" s="1">
        <f ca="1">SUMIFS(AU$267:AU341,$D$267:$D341,Items!$AB$11)-SUMIFS(AU$267:AU341,$D$267:$D341,Items!$AB$19)</f>
        <v>0</v>
      </c>
      <c r="AV342" s="1">
        <f ca="1">SUMIFS(AV$267:AV341,$D$267:$D341,Items!$AB$11)-SUMIFS(AV$267:AV341,$D$267:$D341,Items!$AB$19)</f>
        <v>0</v>
      </c>
      <c r="AW342" s="1">
        <f ca="1">SUMIFS(AW$267:AW341,$D$267:$D341,Items!$AB$11)-SUMIFS(AW$267:AW341,$D$267:$D341,Items!$AB$19)</f>
        <v>0</v>
      </c>
      <c r="AX342" s="1">
        <f ca="1">SUMIFS(AX$267:AX341,$D$267:$D341,Items!$AB$11)-SUMIFS(AX$267:AX341,$D$267:$D341,Items!$AB$19)</f>
        <v>0</v>
      </c>
      <c r="AY342" s="1">
        <f ca="1">SUMIFS(AY$267:AY341,$D$267:$D341,Items!$AB$11)-SUMIFS(AY$267:AY341,$D$267:$D341,Items!$AB$19)</f>
        <v>0</v>
      </c>
      <c r="AZ342" s="1">
        <f ca="1">SUMIFS(AZ$267:AZ341,$D$267:$D341,Items!$AB$11)-SUMIFS(AZ$267:AZ341,$D$267:$D341,Items!$AB$19)</f>
        <v>0</v>
      </c>
      <c r="BA342" s="1">
        <f ca="1">SUMIFS(BA$267:BA341,$D$267:$D341,Items!$AB$11)-SUMIFS(BA$267:BA341,$D$267:$D341,Items!$AB$19)</f>
        <v>0</v>
      </c>
      <c r="BB342" s="1">
        <f ca="1">SUMIFS(BB$267:BB341,$D$267:$D341,Items!$AB$11)-SUMIFS(BB$267:BB341,$D$267:$D341,Items!$AB$19)</f>
        <v>0</v>
      </c>
      <c r="BC342" s="1">
        <f ca="1">SUMIFS(BC$267:BC341,$D$267:$D341,Items!$AB$11)-SUMIFS(BC$267:BC341,$D$267:$D341,Items!$AB$19)</f>
        <v>0</v>
      </c>
      <c r="BD342" s="1">
        <f ca="1">SUMIFS(BD$267:BD341,$D$267:$D341,Items!$AB$11)-SUMIFS(BD$267:BD341,$D$267:$D341,Items!$AB$19)</f>
        <v>0</v>
      </c>
      <c r="BE342" s="1">
        <f ca="1">SUMIFS(BE$267:BE341,$D$267:$D341,Items!$AB$11)-SUMIFS(BE$267:BE341,$D$267:$D341,Items!$AB$19)</f>
        <v>0</v>
      </c>
    </row>
    <row r="343" spans="1:57" ht="4.95" customHeight="1" x14ac:dyDescent="0.3">
      <c r="A343" s="27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  <c r="AA343" s="27"/>
      <c r="AB343" s="27"/>
      <c r="AC343" s="27"/>
      <c r="AD343" s="27"/>
      <c r="AE343" s="27"/>
      <c r="AF343" s="27"/>
      <c r="AG343" s="27"/>
      <c r="AH343" s="27"/>
      <c r="AI343" s="27"/>
      <c r="AJ343" s="27"/>
      <c r="AK343" s="27"/>
      <c r="AL343" s="27"/>
      <c r="AM343" s="27"/>
      <c r="AN343" s="27"/>
      <c r="AO343" s="27"/>
      <c r="AP343" s="27"/>
      <c r="AQ343" s="27"/>
      <c r="AR343" s="27"/>
      <c r="AS343" s="27"/>
      <c r="AT343" s="27"/>
      <c r="AU343" s="27"/>
      <c r="AV343" s="27"/>
      <c r="AW343" s="27"/>
      <c r="AX343" s="27"/>
      <c r="AY343" s="27"/>
      <c r="AZ343" s="27"/>
      <c r="BA343" s="27"/>
      <c r="BB343" s="27"/>
      <c r="BC343" s="27"/>
      <c r="BD343" s="27"/>
      <c r="BE343" s="27"/>
    </row>
    <row r="344" spans="1:57" x14ac:dyDescent="0.3">
      <c r="B344" s="1">
        <f>MAX(B$268:B342)+1</f>
        <v>82</v>
      </c>
      <c r="D344" s="1">
        <f ca="1">INDIRECT($B$1&amp;Items!AB$2&amp;$B344)</f>
        <v>0</v>
      </c>
      <c r="F344" s="1" t="str">
        <f ca="1">INDIRECT($B$1&amp;Items!X$2&amp;$B344)</f>
        <v>AA</v>
      </c>
      <c r="H344" s="13" t="str">
        <f ca="1">INDIRECT($B$1&amp;Items!U$2&amp;$B344)</f>
        <v>Операционные расходы</v>
      </c>
      <c r="I344" s="13" t="str">
        <f ca="1">IF(INDIRECT($B$1&amp;Items!V$2&amp;$B344)="",H344,INDIRECT($B$1&amp;Items!V$2&amp;$B344))</f>
        <v>Операционные расходы</v>
      </c>
      <c r="J344" s="1" t="str">
        <f ca="1">IF(INDIRECT($B$1&amp;Items!W$2&amp;$B344)="",IF(H344&lt;&gt;I344,"  "&amp;I344,I344),"    "&amp;INDIRECT($B$1&amp;Items!W$2&amp;$B344))</f>
        <v>Операционные расходы</v>
      </c>
      <c r="S344" s="1">
        <f ca="1">SUM($U344:INDIRECT(ADDRESS(ROW(),SUMIFS($1:$1,$5:$5,MAX($5:$5)))))</f>
        <v>724081.10235002113</v>
      </c>
      <c r="V344" s="1">
        <f ca="1">SUMIFS(INDIRECT($F$1&amp;$F344&amp;":"&amp;$F344),INDIRECT($F$1&amp;dbP!$D$2&amp;":"&amp;dbP!$D$2),"&gt;="&amp;V$6,INDIRECT($F$1&amp;dbP!$D$2&amp;":"&amp;dbP!$D$2),"&lt;="&amp;V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94276.676999999996</v>
      </c>
      <c r="W344" s="1">
        <f ca="1">SUMIFS(INDIRECT($F$1&amp;$F344&amp;":"&amp;$F344),INDIRECT($F$1&amp;dbP!$D$2&amp;":"&amp;dbP!$D$2),"&gt;="&amp;W$6,INDIRECT($F$1&amp;dbP!$D$2&amp;":"&amp;dbP!$D$2),"&lt;="&amp;W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156105.23317502101</v>
      </c>
      <c r="X344" s="1">
        <f ca="1">SUMIFS(INDIRECT($F$1&amp;$F344&amp;":"&amp;$F344),INDIRECT($F$1&amp;dbP!$D$2&amp;":"&amp;dbP!$D$2),"&gt;="&amp;X$6,INDIRECT($F$1&amp;dbP!$D$2&amp;":"&amp;dbP!$D$2),"&lt;="&amp;X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86078.112000000008</v>
      </c>
      <c r="Y344" s="1">
        <f ca="1">SUMIFS(INDIRECT($F$1&amp;$F344&amp;":"&amp;$F344),INDIRECT($F$1&amp;dbP!$D$2&amp;":"&amp;dbP!$D$2),"&gt;="&amp;Y$6,INDIRECT($F$1&amp;dbP!$D$2&amp;":"&amp;dbP!$D$2),"&lt;="&amp;Y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166768.84606470002</v>
      </c>
      <c r="Z344" s="1">
        <f ca="1">SUMIFS(INDIRECT($F$1&amp;$F344&amp;":"&amp;$F344),INDIRECT($F$1&amp;dbP!$D$2&amp;":"&amp;dbP!$D$2),"&gt;="&amp;Z$6,INDIRECT($F$1&amp;dbP!$D$2&amp;":"&amp;dbP!$D$2),"&lt;="&amp;Z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133798.34082030001</v>
      </c>
      <c r="AA344" s="1">
        <f ca="1">SUMIFS(INDIRECT($F$1&amp;$F344&amp;":"&amp;$F344),INDIRECT($F$1&amp;dbP!$D$2&amp;":"&amp;dbP!$D$2),"&gt;="&amp;AA$6,INDIRECT($F$1&amp;dbP!$D$2&amp;":"&amp;dbP!$D$2),"&lt;="&amp;AA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87053.893290000007</v>
      </c>
      <c r="AB344" s="1">
        <f ca="1">SUMIFS(INDIRECT($F$1&amp;$F344&amp;":"&amp;$F344),INDIRECT($F$1&amp;dbP!$D$2&amp;":"&amp;dbP!$D$2),"&gt;="&amp;AB$6,INDIRECT($F$1&amp;dbP!$D$2&amp;":"&amp;dbP!$D$2),"&lt;="&amp;AB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C344" s="1">
        <f ca="1">SUMIFS(INDIRECT($F$1&amp;$F344&amp;":"&amp;$F344),INDIRECT($F$1&amp;dbP!$D$2&amp;":"&amp;dbP!$D$2),"&gt;="&amp;AC$6,INDIRECT($F$1&amp;dbP!$D$2&amp;":"&amp;dbP!$D$2),"&lt;="&amp;AC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D344" s="1">
        <f ca="1">SUMIFS(INDIRECT($F$1&amp;$F344&amp;":"&amp;$F344),INDIRECT($F$1&amp;dbP!$D$2&amp;":"&amp;dbP!$D$2),"&gt;="&amp;AD$6,INDIRECT($F$1&amp;dbP!$D$2&amp;":"&amp;dbP!$D$2),"&lt;="&amp;AD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E344" s="1">
        <f ca="1">SUMIFS(INDIRECT($F$1&amp;$F344&amp;":"&amp;$F344),INDIRECT($F$1&amp;dbP!$D$2&amp;":"&amp;dbP!$D$2),"&gt;="&amp;AE$6,INDIRECT($F$1&amp;dbP!$D$2&amp;":"&amp;dbP!$D$2),"&lt;="&amp;AE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F344" s="1">
        <f ca="1">SUMIFS(INDIRECT($F$1&amp;$F344&amp;":"&amp;$F344),INDIRECT($F$1&amp;dbP!$D$2&amp;":"&amp;dbP!$D$2),"&gt;="&amp;AF$6,INDIRECT($F$1&amp;dbP!$D$2&amp;":"&amp;dbP!$D$2),"&lt;="&amp;AF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G344" s="1">
        <f ca="1">SUMIFS(INDIRECT($F$1&amp;$F344&amp;":"&amp;$F344),INDIRECT($F$1&amp;dbP!$D$2&amp;":"&amp;dbP!$D$2),"&gt;="&amp;AG$6,INDIRECT($F$1&amp;dbP!$D$2&amp;":"&amp;dbP!$D$2),"&lt;="&amp;AG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H344" s="1">
        <f ca="1">SUMIFS(INDIRECT($F$1&amp;$F344&amp;":"&amp;$F344),INDIRECT($F$1&amp;dbP!$D$2&amp;":"&amp;dbP!$D$2),"&gt;="&amp;AH$6,INDIRECT($F$1&amp;dbP!$D$2&amp;":"&amp;dbP!$D$2),"&lt;="&amp;AH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I344" s="1">
        <f ca="1">SUMIFS(INDIRECT($F$1&amp;$F344&amp;":"&amp;$F344),INDIRECT($F$1&amp;dbP!$D$2&amp;":"&amp;dbP!$D$2),"&gt;="&amp;AI$6,INDIRECT($F$1&amp;dbP!$D$2&amp;":"&amp;dbP!$D$2),"&lt;="&amp;AI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J344" s="1">
        <f ca="1">SUMIFS(INDIRECT($F$1&amp;$F344&amp;":"&amp;$F344),INDIRECT($F$1&amp;dbP!$D$2&amp;":"&amp;dbP!$D$2),"&gt;="&amp;AJ$6,INDIRECT($F$1&amp;dbP!$D$2&amp;":"&amp;dbP!$D$2),"&lt;="&amp;AJ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K344" s="1">
        <f ca="1">SUMIFS(INDIRECT($F$1&amp;$F344&amp;":"&amp;$F344),INDIRECT($F$1&amp;dbP!$D$2&amp;":"&amp;dbP!$D$2),"&gt;="&amp;AK$6,INDIRECT($F$1&amp;dbP!$D$2&amp;":"&amp;dbP!$D$2),"&lt;="&amp;AK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L344" s="1">
        <f ca="1">SUMIFS(INDIRECT($F$1&amp;$F344&amp;":"&amp;$F344),INDIRECT($F$1&amp;dbP!$D$2&amp;":"&amp;dbP!$D$2),"&gt;="&amp;AL$6,INDIRECT($F$1&amp;dbP!$D$2&amp;":"&amp;dbP!$D$2),"&lt;="&amp;AL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M344" s="1">
        <f ca="1">SUMIFS(INDIRECT($F$1&amp;$F344&amp;":"&amp;$F344),INDIRECT($F$1&amp;dbP!$D$2&amp;":"&amp;dbP!$D$2),"&gt;="&amp;AM$6,INDIRECT($F$1&amp;dbP!$D$2&amp;":"&amp;dbP!$D$2),"&lt;="&amp;AM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N344" s="1">
        <f ca="1">SUMIFS(INDIRECT($F$1&amp;$F344&amp;":"&amp;$F344),INDIRECT($F$1&amp;dbP!$D$2&amp;":"&amp;dbP!$D$2),"&gt;="&amp;AN$6,INDIRECT($F$1&amp;dbP!$D$2&amp;":"&amp;dbP!$D$2),"&lt;="&amp;AN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O344" s="1">
        <f ca="1">SUMIFS(INDIRECT($F$1&amp;$F344&amp;":"&amp;$F344),INDIRECT($F$1&amp;dbP!$D$2&amp;":"&amp;dbP!$D$2),"&gt;="&amp;AO$6,INDIRECT($F$1&amp;dbP!$D$2&amp;":"&amp;dbP!$D$2),"&lt;="&amp;AO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P344" s="1">
        <f ca="1">SUMIFS(INDIRECT($F$1&amp;$F344&amp;":"&amp;$F344),INDIRECT($F$1&amp;dbP!$D$2&amp;":"&amp;dbP!$D$2),"&gt;="&amp;AP$6,INDIRECT($F$1&amp;dbP!$D$2&amp;":"&amp;dbP!$D$2),"&lt;="&amp;AP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Q344" s="1">
        <f ca="1">SUMIFS(INDIRECT($F$1&amp;$F344&amp;":"&amp;$F344),INDIRECT($F$1&amp;dbP!$D$2&amp;":"&amp;dbP!$D$2),"&gt;="&amp;AQ$6,INDIRECT($F$1&amp;dbP!$D$2&amp;":"&amp;dbP!$D$2),"&lt;="&amp;AQ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R344" s="1">
        <f ca="1">SUMIFS(INDIRECT($F$1&amp;$F344&amp;":"&amp;$F344),INDIRECT($F$1&amp;dbP!$D$2&amp;":"&amp;dbP!$D$2),"&gt;="&amp;AR$6,INDIRECT($F$1&amp;dbP!$D$2&amp;":"&amp;dbP!$D$2),"&lt;="&amp;AR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S344" s="1">
        <f ca="1">SUMIFS(INDIRECT($F$1&amp;$F344&amp;":"&amp;$F344),INDIRECT($F$1&amp;dbP!$D$2&amp;":"&amp;dbP!$D$2),"&gt;="&amp;AS$6,INDIRECT($F$1&amp;dbP!$D$2&amp;":"&amp;dbP!$D$2),"&lt;="&amp;AS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T344" s="1">
        <f ca="1">SUMIFS(INDIRECT($F$1&amp;$F344&amp;":"&amp;$F344),INDIRECT($F$1&amp;dbP!$D$2&amp;":"&amp;dbP!$D$2),"&gt;="&amp;AT$6,INDIRECT($F$1&amp;dbP!$D$2&amp;":"&amp;dbP!$D$2),"&lt;="&amp;AT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U344" s="1">
        <f ca="1">SUMIFS(INDIRECT($F$1&amp;$F344&amp;":"&amp;$F344),INDIRECT($F$1&amp;dbP!$D$2&amp;":"&amp;dbP!$D$2),"&gt;="&amp;AU$6,INDIRECT($F$1&amp;dbP!$D$2&amp;":"&amp;dbP!$D$2),"&lt;="&amp;AU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V344" s="1">
        <f ca="1">SUMIFS(INDIRECT($F$1&amp;$F344&amp;":"&amp;$F344),INDIRECT($F$1&amp;dbP!$D$2&amp;":"&amp;dbP!$D$2),"&gt;="&amp;AV$6,INDIRECT($F$1&amp;dbP!$D$2&amp;":"&amp;dbP!$D$2),"&lt;="&amp;AV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W344" s="1">
        <f ca="1">SUMIFS(INDIRECT($F$1&amp;$F344&amp;":"&amp;$F344),INDIRECT($F$1&amp;dbP!$D$2&amp;":"&amp;dbP!$D$2),"&gt;="&amp;AW$6,INDIRECT($F$1&amp;dbP!$D$2&amp;":"&amp;dbP!$D$2),"&lt;="&amp;AW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X344" s="1">
        <f ca="1">SUMIFS(INDIRECT($F$1&amp;$F344&amp;":"&amp;$F344),INDIRECT($F$1&amp;dbP!$D$2&amp;":"&amp;dbP!$D$2),"&gt;="&amp;AX$6,INDIRECT($F$1&amp;dbP!$D$2&amp;":"&amp;dbP!$D$2),"&lt;="&amp;AX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Y344" s="1">
        <f ca="1">SUMIFS(INDIRECT($F$1&amp;$F344&amp;":"&amp;$F344),INDIRECT($F$1&amp;dbP!$D$2&amp;":"&amp;dbP!$D$2),"&gt;="&amp;AY$6,INDIRECT($F$1&amp;dbP!$D$2&amp;":"&amp;dbP!$D$2),"&lt;="&amp;AY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Z344" s="1">
        <f ca="1">SUMIFS(INDIRECT($F$1&amp;$F344&amp;":"&amp;$F344),INDIRECT($F$1&amp;dbP!$D$2&amp;":"&amp;dbP!$D$2),"&gt;="&amp;AZ$6,INDIRECT($F$1&amp;dbP!$D$2&amp;":"&amp;dbP!$D$2),"&lt;="&amp;AZ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BA344" s="1">
        <f ca="1">SUMIFS(INDIRECT($F$1&amp;$F344&amp;":"&amp;$F344),INDIRECT($F$1&amp;dbP!$D$2&amp;":"&amp;dbP!$D$2),"&gt;="&amp;BA$6,INDIRECT($F$1&amp;dbP!$D$2&amp;":"&amp;dbP!$D$2),"&lt;="&amp;BA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BB344" s="1">
        <f ca="1">SUMIFS(INDIRECT($F$1&amp;$F344&amp;":"&amp;$F344),INDIRECT($F$1&amp;dbP!$D$2&amp;":"&amp;dbP!$D$2),"&gt;="&amp;BB$6,INDIRECT($F$1&amp;dbP!$D$2&amp;":"&amp;dbP!$D$2),"&lt;="&amp;BB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BC344" s="1">
        <f ca="1">SUMIFS(INDIRECT($F$1&amp;$F344&amp;":"&amp;$F344),INDIRECT($F$1&amp;dbP!$D$2&amp;":"&amp;dbP!$D$2),"&gt;="&amp;BC$6,INDIRECT($F$1&amp;dbP!$D$2&amp;":"&amp;dbP!$D$2),"&lt;="&amp;BC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BD344" s="1">
        <f ca="1">SUMIFS(INDIRECT($F$1&amp;$F344&amp;":"&amp;$F344),INDIRECT($F$1&amp;dbP!$D$2&amp;":"&amp;dbP!$D$2),"&gt;="&amp;BD$6,INDIRECT($F$1&amp;dbP!$D$2&amp;":"&amp;dbP!$D$2),"&lt;="&amp;BD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BE344" s="1">
        <f ca="1">SUMIFS(INDIRECT($F$1&amp;$F344&amp;":"&amp;$F344),INDIRECT($F$1&amp;dbP!$D$2&amp;":"&amp;dbP!$D$2),"&gt;="&amp;BE$6,INDIRECT($F$1&amp;dbP!$D$2&amp;":"&amp;dbP!$D$2),"&lt;="&amp;BE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</row>
    <row r="345" spans="1:57" x14ac:dyDescent="0.3">
      <c r="B345" s="1">
        <f>MAX(B$268:B344)+1</f>
        <v>83</v>
      </c>
      <c r="D345" s="1">
        <f ca="1">INDIRECT($B$1&amp;Items!AB$2&amp;$B345)</f>
        <v>0</v>
      </c>
      <c r="F345" s="1" t="str">
        <f ca="1">INDIRECT($B$1&amp;Items!X$2&amp;$B345)</f>
        <v>AA</v>
      </c>
      <c r="H345" s="13" t="str">
        <f ca="1">INDIRECT($B$1&amp;Items!U$2&amp;$B345)</f>
        <v>Операционные расходы</v>
      </c>
      <c r="I345" s="13" t="str">
        <f ca="1">IF(INDIRECT($B$1&amp;Items!V$2&amp;$B345)="",H345,INDIRECT($B$1&amp;Items!V$2&amp;$B345))</f>
        <v>Операционные расходы - блок-1</v>
      </c>
      <c r="J345" s="1" t="str">
        <f ca="1">IF(INDIRECT($B$1&amp;Items!W$2&amp;$B345)="",IF(H345&lt;&gt;I345,"  "&amp;I345,I345),"    "&amp;INDIRECT($B$1&amp;Items!W$2&amp;$B345))</f>
        <v xml:space="preserve">  Операционные расходы - блок-1</v>
      </c>
      <c r="S345" s="1">
        <f ca="1">SUM($U345:INDIRECT(ADDRESS(ROW(),SUMIFS($1:$1,$5:$5,MAX($5:$5)))))</f>
        <v>160689.86446500002</v>
      </c>
      <c r="V345" s="1">
        <f ca="1">SUMIFS(INDIRECT($F$1&amp;$F345&amp;":"&amp;$F345),INDIRECT($F$1&amp;dbP!$D$2&amp;":"&amp;dbP!$D$2),"&gt;="&amp;V$6,INDIRECT($F$1&amp;dbP!$D$2&amp;":"&amp;dbP!$D$2),"&lt;="&amp;V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46500</v>
      </c>
      <c r="W345" s="1">
        <f ca="1">SUMIFS(INDIRECT($F$1&amp;$F345&amp;":"&amp;$F345),INDIRECT($F$1&amp;dbP!$D$2&amp;":"&amp;dbP!$D$2),"&gt;="&amp;W$6,INDIRECT($F$1&amp;dbP!$D$2&amp;":"&amp;dbP!$D$2),"&lt;="&amp;W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X345" s="1">
        <f ca="1">SUMIFS(INDIRECT($F$1&amp;$F345&amp;":"&amp;$F345),INDIRECT($F$1&amp;dbP!$D$2&amp;":"&amp;dbP!$D$2),"&gt;="&amp;X$6,INDIRECT($F$1&amp;dbP!$D$2&amp;":"&amp;dbP!$D$2),"&lt;="&amp;X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53237.850000000006</v>
      </c>
      <c r="Y345" s="1">
        <f ca="1">SUMIFS(INDIRECT($F$1&amp;$F345&amp;":"&amp;$F345),INDIRECT($F$1&amp;dbP!$D$2&amp;":"&amp;dbP!$D$2),"&gt;="&amp;Y$6,INDIRECT($F$1&amp;dbP!$D$2&amp;":"&amp;dbP!$D$2),"&lt;="&amp;Y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60952.014465000007</v>
      </c>
      <c r="Z345" s="1">
        <f ca="1">SUMIFS(INDIRECT($F$1&amp;$F345&amp;":"&amp;$F345),INDIRECT($F$1&amp;dbP!$D$2&amp;":"&amp;dbP!$D$2),"&gt;="&amp;Z$6,INDIRECT($F$1&amp;dbP!$D$2&amp;":"&amp;dbP!$D$2),"&lt;="&amp;Z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A345" s="1">
        <f ca="1">SUMIFS(INDIRECT($F$1&amp;$F345&amp;":"&amp;$F345),INDIRECT($F$1&amp;dbP!$D$2&amp;":"&amp;dbP!$D$2),"&gt;="&amp;AA$6,INDIRECT($F$1&amp;dbP!$D$2&amp;":"&amp;dbP!$D$2),"&lt;="&amp;AA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B345" s="1">
        <f ca="1">SUMIFS(INDIRECT($F$1&amp;$F345&amp;":"&amp;$F345),INDIRECT($F$1&amp;dbP!$D$2&amp;":"&amp;dbP!$D$2),"&gt;="&amp;AB$6,INDIRECT($F$1&amp;dbP!$D$2&amp;":"&amp;dbP!$D$2),"&lt;="&amp;AB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C345" s="1">
        <f ca="1">SUMIFS(INDIRECT($F$1&amp;$F345&amp;":"&amp;$F345),INDIRECT($F$1&amp;dbP!$D$2&amp;":"&amp;dbP!$D$2),"&gt;="&amp;AC$6,INDIRECT($F$1&amp;dbP!$D$2&amp;":"&amp;dbP!$D$2),"&lt;="&amp;AC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D345" s="1">
        <f ca="1">SUMIFS(INDIRECT($F$1&amp;$F345&amp;":"&amp;$F345),INDIRECT($F$1&amp;dbP!$D$2&amp;":"&amp;dbP!$D$2),"&gt;="&amp;AD$6,INDIRECT($F$1&amp;dbP!$D$2&amp;":"&amp;dbP!$D$2),"&lt;="&amp;AD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E345" s="1">
        <f ca="1">SUMIFS(INDIRECT($F$1&amp;$F345&amp;":"&amp;$F345),INDIRECT($F$1&amp;dbP!$D$2&amp;":"&amp;dbP!$D$2),"&gt;="&amp;AE$6,INDIRECT($F$1&amp;dbP!$D$2&amp;":"&amp;dbP!$D$2),"&lt;="&amp;AE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F345" s="1">
        <f ca="1">SUMIFS(INDIRECT($F$1&amp;$F345&amp;":"&amp;$F345),INDIRECT($F$1&amp;dbP!$D$2&amp;":"&amp;dbP!$D$2),"&gt;="&amp;AF$6,INDIRECT($F$1&amp;dbP!$D$2&amp;":"&amp;dbP!$D$2),"&lt;="&amp;AF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G345" s="1">
        <f ca="1">SUMIFS(INDIRECT($F$1&amp;$F345&amp;":"&amp;$F345),INDIRECT($F$1&amp;dbP!$D$2&amp;":"&amp;dbP!$D$2),"&gt;="&amp;AG$6,INDIRECT($F$1&amp;dbP!$D$2&amp;":"&amp;dbP!$D$2),"&lt;="&amp;AG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H345" s="1">
        <f ca="1">SUMIFS(INDIRECT($F$1&amp;$F345&amp;":"&amp;$F345),INDIRECT($F$1&amp;dbP!$D$2&amp;":"&amp;dbP!$D$2),"&gt;="&amp;AH$6,INDIRECT($F$1&amp;dbP!$D$2&amp;":"&amp;dbP!$D$2),"&lt;="&amp;AH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I345" s="1">
        <f ca="1">SUMIFS(INDIRECT($F$1&amp;$F345&amp;":"&amp;$F345),INDIRECT($F$1&amp;dbP!$D$2&amp;":"&amp;dbP!$D$2),"&gt;="&amp;AI$6,INDIRECT($F$1&amp;dbP!$D$2&amp;":"&amp;dbP!$D$2),"&lt;="&amp;AI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J345" s="1">
        <f ca="1">SUMIFS(INDIRECT($F$1&amp;$F345&amp;":"&amp;$F345),INDIRECT($F$1&amp;dbP!$D$2&amp;":"&amp;dbP!$D$2),"&gt;="&amp;AJ$6,INDIRECT($F$1&amp;dbP!$D$2&amp;":"&amp;dbP!$D$2),"&lt;="&amp;AJ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K345" s="1">
        <f ca="1">SUMIFS(INDIRECT($F$1&amp;$F345&amp;":"&amp;$F345),INDIRECT($F$1&amp;dbP!$D$2&amp;":"&amp;dbP!$D$2),"&gt;="&amp;AK$6,INDIRECT($F$1&amp;dbP!$D$2&amp;":"&amp;dbP!$D$2),"&lt;="&amp;AK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L345" s="1">
        <f ca="1">SUMIFS(INDIRECT($F$1&amp;$F345&amp;":"&amp;$F345),INDIRECT($F$1&amp;dbP!$D$2&amp;":"&amp;dbP!$D$2),"&gt;="&amp;AL$6,INDIRECT($F$1&amp;dbP!$D$2&amp;":"&amp;dbP!$D$2),"&lt;="&amp;AL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M345" s="1">
        <f ca="1">SUMIFS(INDIRECT($F$1&amp;$F345&amp;":"&amp;$F345),INDIRECT($F$1&amp;dbP!$D$2&amp;":"&amp;dbP!$D$2),"&gt;="&amp;AM$6,INDIRECT($F$1&amp;dbP!$D$2&amp;":"&amp;dbP!$D$2),"&lt;="&amp;AM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N345" s="1">
        <f ca="1">SUMIFS(INDIRECT($F$1&amp;$F345&amp;":"&amp;$F345),INDIRECT($F$1&amp;dbP!$D$2&amp;":"&amp;dbP!$D$2),"&gt;="&amp;AN$6,INDIRECT($F$1&amp;dbP!$D$2&amp;":"&amp;dbP!$D$2),"&lt;="&amp;AN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O345" s="1">
        <f ca="1">SUMIFS(INDIRECT($F$1&amp;$F345&amp;":"&amp;$F345),INDIRECT($F$1&amp;dbP!$D$2&amp;":"&amp;dbP!$D$2),"&gt;="&amp;AO$6,INDIRECT($F$1&amp;dbP!$D$2&amp;":"&amp;dbP!$D$2),"&lt;="&amp;AO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P345" s="1">
        <f ca="1">SUMIFS(INDIRECT($F$1&amp;$F345&amp;":"&amp;$F345),INDIRECT($F$1&amp;dbP!$D$2&amp;":"&amp;dbP!$D$2),"&gt;="&amp;AP$6,INDIRECT($F$1&amp;dbP!$D$2&amp;":"&amp;dbP!$D$2),"&lt;="&amp;AP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Q345" s="1">
        <f ca="1">SUMIFS(INDIRECT($F$1&amp;$F345&amp;":"&amp;$F345),INDIRECT($F$1&amp;dbP!$D$2&amp;":"&amp;dbP!$D$2),"&gt;="&amp;AQ$6,INDIRECT($F$1&amp;dbP!$D$2&amp;":"&amp;dbP!$D$2),"&lt;="&amp;AQ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R345" s="1">
        <f ca="1">SUMIFS(INDIRECT($F$1&amp;$F345&amp;":"&amp;$F345),INDIRECT($F$1&amp;dbP!$D$2&amp;":"&amp;dbP!$D$2),"&gt;="&amp;AR$6,INDIRECT($F$1&amp;dbP!$D$2&amp;":"&amp;dbP!$D$2),"&lt;="&amp;AR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S345" s="1">
        <f ca="1">SUMIFS(INDIRECT($F$1&amp;$F345&amp;":"&amp;$F345),INDIRECT($F$1&amp;dbP!$D$2&amp;":"&amp;dbP!$D$2),"&gt;="&amp;AS$6,INDIRECT($F$1&amp;dbP!$D$2&amp;":"&amp;dbP!$D$2),"&lt;="&amp;AS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T345" s="1">
        <f ca="1">SUMIFS(INDIRECT($F$1&amp;$F345&amp;":"&amp;$F345),INDIRECT($F$1&amp;dbP!$D$2&amp;":"&amp;dbP!$D$2),"&gt;="&amp;AT$6,INDIRECT($F$1&amp;dbP!$D$2&amp;":"&amp;dbP!$D$2),"&lt;="&amp;AT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U345" s="1">
        <f ca="1">SUMIFS(INDIRECT($F$1&amp;$F345&amp;":"&amp;$F345),INDIRECT($F$1&amp;dbP!$D$2&amp;":"&amp;dbP!$D$2),"&gt;="&amp;AU$6,INDIRECT($F$1&amp;dbP!$D$2&amp;":"&amp;dbP!$D$2),"&lt;="&amp;AU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V345" s="1">
        <f ca="1">SUMIFS(INDIRECT($F$1&amp;$F345&amp;":"&amp;$F345),INDIRECT($F$1&amp;dbP!$D$2&amp;":"&amp;dbP!$D$2),"&gt;="&amp;AV$6,INDIRECT($F$1&amp;dbP!$D$2&amp;":"&amp;dbP!$D$2),"&lt;="&amp;AV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W345" s="1">
        <f ca="1">SUMIFS(INDIRECT($F$1&amp;$F345&amp;":"&amp;$F345),INDIRECT($F$1&amp;dbP!$D$2&amp;":"&amp;dbP!$D$2),"&gt;="&amp;AW$6,INDIRECT($F$1&amp;dbP!$D$2&amp;":"&amp;dbP!$D$2),"&lt;="&amp;AW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X345" s="1">
        <f ca="1">SUMIFS(INDIRECT($F$1&amp;$F345&amp;":"&amp;$F345),INDIRECT($F$1&amp;dbP!$D$2&amp;":"&amp;dbP!$D$2),"&gt;="&amp;AX$6,INDIRECT($F$1&amp;dbP!$D$2&amp;":"&amp;dbP!$D$2),"&lt;="&amp;AX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Y345" s="1">
        <f ca="1">SUMIFS(INDIRECT($F$1&amp;$F345&amp;":"&amp;$F345),INDIRECT($F$1&amp;dbP!$D$2&amp;":"&amp;dbP!$D$2),"&gt;="&amp;AY$6,INDIRECT($F$1&amp;dbP!$D$2&amp;":"&amp;dbP!$D$2),"&lt;="&amp;AY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Z345" s="1">
        <f ca="1">SUMIFS(INDIRECT($F$1&amp;$F345&amp;":"&amp;$F345),INDIRECT($F$1&amp;dbP!$D$2&amp;":"&amp;dbP!$D$2),"&gt;="&amp;AZ$6,INDIRECT($F$1&amp;dbP!$D$2&amp;":"&amp;dbP!$D$2),"&lt;="&amp;AZ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BA345" s="1">
        <f ca="1">SUMIFS(INDIRECT($F$1&amp;$F345&amp;":"&amp;$F345),INDIRECT($F$1&amp;dbP!$D$2&amp;":"&amp;dbP!$D$2),"&gt;="&amp;BA$6,INDIRECT($F$1&amp;dbP!$D$2&amp;":"&amp;dbP!$D$2),"&lt;="&amp;BA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BB345" s="1">
        <f ca="1">SUMIFS(INDIRECT($F$1&amp;$F345&amp;":"&amp;$F345),INDIRECT($F$1&amp;dbP!$D$2&amp;":"&amp;dbP!$D$2),"&gt;="&amp;BB$6,INDIRECT($F$1&amp;dbP!$D$2&amp;":"&amp;dbP!$D$2),"&lt;="&amp;BB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BC345" s="1">
        <f ca="1">SUMIFS(INDIRECT($F$1&amp;$F345&amp;":"&amp;$F345),INDIRECT($F$1&amp;dbP!$D$2&amp;":"&amp;dbP!$D$2),"&gt;="&amp;BC$6,INDIRECT($F$1&amp;dbP!$D$2&amp;":"&amp;dbP!$D$2),"&lt;="&amp;BC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BD345" s="1">
        <f ca="1">SUMIFS(INDIRECT($F$1&amp;$F345&amp;":"&amp;$F345),INDIRECT($F$1&amp;dbP!$D$2&amp;":"&amp;dbP!$D$2),"&gt;="&amp;BD$6,INDIRECT($F$1&amp;dbP!$D$2&amp;":"&amp;dbP!$D$2),"&lt;="&amp;BD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BE345" s="1">
        <f ca="1">SUMIFS(INDIRECT($F$1&amp;$F345&amp;":"&amp;$F345),INDIRECT($F$1&amp;dbP!$D$2&amp;":"&amp;dbP!$D$2),"&gt;="&amp;BE$6,INDIRECT($F$1&amp;dbP!$D$2&amp;":"&amp;dbP!$D$2),"&lt;="&amp;BE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</row>
    <row r="346" spans="1:57" x14ac:dyDescent="0.3">
      <c r="B346" s="1">
        <f>MAX(B$268:B345)+1</f>
        <v>84</v>
      </c>
      <c r="D346" s="1" t="str">
        <f ca="1">INDIRECT($B$1&amp;Items!AB$2&amp;$B346)</f>
        <v>PL(-)</v>
      </c>
      <c r="F346" s="1" t="str">
        <f ca="1">INDIRECT($B$1&amp;Items!X$2&amp;$B346)</f>
        <v>AA</v>
      </c>
      <c r="H346" s="13" t="str">
        <f ca="1">INDIRECT($B$1&amp;Items!U$2&amp;$B346)</f>
        <v>Операционные расходы</v>
      </c>
      <c r="I346" s="13" t="str">
        <f ca="1">IF(INDIRECT($B$1&amp;Items!V$2&amp;$B346)="",H346,INDIRECT($B$1&amp;Items!V$2&amp;$B346))</f>
        <v>Операционные расходы - блок-1</v>
      </c>
      <c r="J346" s="1" t="str">
        <f ca="1">IF(INDIRECT($B$1&amp;Items!W$2&amp;$B346)="",IF(H346&lt;&gt;I346,"  "&amp;I346,I346),"    "&amp;INDIRECT($B$1&amp;Items!W$2&amp;$B346))</f>
        <v xml:space="preserve">    Операционные расходы - 1-1</v>
      </c>
      <c r="S346" s="1">
        <f ca="1">SUM($U346:INDIRECT(ADDRESS(ROW(),SUMIFS($1:$1,$5:$5,MAX($5:$5)))))</f>
        <v>0</v>
      </c>
      <c r="V346" s="1">
        <f ca="1">SUMIFS(INDIRECT($F$1&amp;$F346&amp;":"&amp;$F346),INDIRECT($F$1&amp;dbP!$D$2&amp;":"&amp;dbP!$D$2),"&gt;="&amp;V$6,INDIRECT($F$1&amp;dbP!$D$2&amp;":"&amp;dbP!$D$2),"&lt;="&amp;V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W346" s="1">
        <f ca="1">SUMIFS(INDIRECT($F$1&amp;$F346&amp;":"&amp;$F346),INDIRECT($F$1&amp;dbP!$D$2&amp;":"&amp;dbP!$D$2),"&gt;="&amp;W$6,INDIRECT($F$1&amp;dbP!$D$2&amp;":"&amp;dbP!$D$2),"&lt;="&amp;W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X346" s="1">
        <f ca="1">SUMIFS(INDIRECT($F$1&amp;$F346&amp;":"&amp;$F346),INDIRECT($F$1&amp;dbP!$D$2&amp;":"&amp;dbP!$D$2),"&gt;="&amp;X$6,INDIRECT($F$1&amp;dbP!$D$2&amp;":"&amp;dbP!$D$2),"&lt;="&amp;X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Y346" s="1">
        <f ca="1">SUMIFS(INDIRECT($F$1&amp;$F346&amp;":"&amp;$F346),INDIRECT($F$1&amp;dbP!$D$2&amp;":"&amp;dbP!$D$2),"&gt;="&amp;Y$6,INDIRECT($F$1&amp;dbP!$D$2&amp;":"&amp;dbP!$D$2),"&lt;="&amp;Y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Z346" s="1">
        <f ca="1">SUMIFS(INDIRECT($F$1&amp;$F346&amp;":"&amp;$F346),INDIRECT($F$1&amp;dbP!$D$2&amp;":"&amp;dbP!$D$2),"&gt;="&amp;Z$6,INDIRECT($F$1&amp;dbP!$D$2&amp;":"&amp;dbP!$D$2),"&lt;="&amp;Z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A346" s="1">
        <f ca="1">SUMIFS(INDIRECT($F$1&amp;$F346&amp;":"&amp;$F346),INDIRECT($F$1&amp;dbP!$D$2&amp;":"&amp;dbP!$D$2),"&gt;="&amp;AA$6,INDIRECT($F$1&amp;dbP!$D$2&amp;":"&amp;dbP!$D$2),"&lt;="&amp;AA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B346" s="1">
        <f ca="1">SUMIFS(INDIRECT($F$1&amp;$F346&amp;":"&amp;$F346),INDIRECT($F$1&amp;dbP!$D$2&amp;":"&amp;dbP!$D$2),"&gt;="&amp;AB$6,INDIRECT($F$1&amp;dbP!$D$2&amp;":"&amp;dbP!$D$2),"&lt;="&amp;AB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C346" s="1">
        <f ca="1">SUMIFS(INDIRECT($F$1&amp;$F346&amp;":"&amp;$F346),INDIRECT($F$1&amp;dbP!$D$2&amp;":"&amp;dbP!$D$2),"&gt;="&amp;AC$6,INDIRECT($F$1&amp;dbP!$D$2&amp;":"&amp;dbP!$D$2),"&lt;="&amp;AC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D346" s="1">
        <f ca="1">SUMIFS(INDIRECT($F$1&amp;$F346&amp;":"&amp;$F346),INDIRECT($F$1&amp;dbP!$D$2&amp;":"&amp;dbP!$D$2),"&gt;="&amp;AD$6,INDIRECT($F$1&amp;dbP!$D$2&amp;":"&amp;dbP!$D$2),"&lt;="&amp;AD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E346" s="1">
        <f ca="1">SUMIFS(INDIRECT($F$1&amp;$F346&amp;":"&amp;$F346),INDIRECT($F$1&amp;dbP!$D$2&amp;":"&amp;dbP!$D$2),"&gt;="&amp;AE$6,INDIRECT($F$1&amp;dbP!$D$2&amp;":"&amp;dbP!$D$2),"&lt;="&amp;AE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F346" s="1">
        <f ca="1">SUMIFS(INDIRECT($F$1&amp;$F346&amp;":"&amp;$F346),INDIRECT($F$1&amp;dbP!$D$2&amp;":"&amp;dbP!$D$2),"&gt;="&amp;AF$6,INDIRECT($F$1&amp;dbP!$D$2&amp;":"&amp;dbP!$D$2),"&lt;="&amp;AF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G346" s="1">
        <f ca="1">SUMIFS(INDIRECT($F$1&amp;$F346&amp;":"&amp;$F346),INDIRECT($F$1&amp;dbP!$D$2&amp;":"&amp;dbP!$D$2),"&gt;="&amp;AG$6,INDIRECT($F$1&amp;dbP!$D$2&amp;":"&amp;dbP!$D$2),"&lt;="&amp;AG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H346" s="1">
        <f ca="1">SUMIFS(INDIRECT($F$1&amp;$F346&amp;":"&amp;$F346),INDIRECT($F$1&amp;dbP!$D$2&amp;":"&amp;dbP!$D$2),"&gt;="&amp;AH$6,INDIRECT($F$1&amp;dbP!$D$2&amp;":"&amp;dbP!$D$2),"&lt;="&amp;AH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I346" s="1">
        <f ca="1">SUMIFS(INDIRECT($F$1&amp;$F346&amp;":"&amp;$F346),INDIRECT($F$1&amp;dbP!$D$2&amp;":"&amp;dbP!$D$2),"&gt;="&amp;AI$6,INDIRECT($F$1&amp;dbP!$D$2&amp;":"&amp;dbP!$D$2),"&lt;="&amp;AI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J346" s="1">
        <f ca="1">SUMIFS(INDIRECT($F$1&amp;$F346&amp;":"&amp;$F346),INDIRECT($F$1&amp;dbP!$D$2&amp;":"&amp;dbP!$D$2),"&gt;="&amp;AJ$6,INDIRECT($F$1&amp;dbP!$D$2&amp;":"&amp;dbP!$D$2),"&lt;="&amp;AJ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K346" s="1">
        <f ca="1">SUMIFS(INDIRECT($F$1&amp;$F346&amp;":"&amp;$F346),INDIRECT($F$1&amp;dbP!$D$2&amp;":"&amp;dbP!$D$2),"&gt;="&amp;AK$6,INDIRECT($F$1&amp;dbP!$D$2&amp;":"&amp;dbP!$D$2),"&lt;="&amp;AK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L346" s="1">
        <f ca="1">SUMIFS(INDIRECT($F$1&amp;$F346&amp;":"&amp;$F346),INDIRECT($F$1&amp;dbP!$D$2&amp;":"&amp;dbP!$D$2),"&gt;="&amp;AL$6,INDIRECT($F$1&amp;dbP!$D$2&amp;":"&amp;dbP!$D$2),"&lt;="&amp;AL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M346" s="1">
        <f ca="1">SUMIFS(INDIRECT($F$1&amp;$F346&amp;":"&amp;$F346),INDIRECT($F$1&amp;dbP!$D$2&amp;":"&amp;dbP!$D$2),"&gt;="&amp;AM$6,INDIRECT($F$1&amp;dbP!$D$2&amp;":"&amp;dbP!$D$2),"&lt;="&amp;AM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N346" s="1">
        <f ca="1">SUMIFS(INDIRECT($F$1&amp;$F346&amp;":"&amp;$F346),INDIRECT($F$1&amp;dbP!$D$2&amp;":"&amp;dbP!$D$2),"&gt;="&amp;AN$6,INDIRECT($F$1&amp;dbP!$D$2&amp;":"&amp;dbP!$D$2),"&lt;="&amp;AN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O346" s="1">
        <f ca="1">SUMIFS(INDIRECT($F$1&amp;$F346&amp;":"&amp;$F346),INDIRECT($F$1&amp;dbP!$D$2&amp;":"&amp;dbP!$D$2),"&gt;="&amp;AO$6,INDIRECT($F$1&amp;dbP!$D$2&amp;":"&amp;dbP!$D$2),"&lt;="&amp;AO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P346" s="1">
        <f ca="1">SUMIFS(INDIRECT($F$1&amp;$F346&amp;":"&amp;$F346),INDIRECT($F$1&amp;dbP!$D$2&amp;":"&amp;dbP!$D$2),"&gt;="&amp;AP$6,INDIRECT($F$1&amp;dbP!$D$2&amp;":"&amp;dbP!$D$2),"&lt;="&amp;AP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Q346" s="1">
        <f ca="1">SUMIFS(INDIRECT($F$1&amp;$F346&amp;":"&amp;$F346),INDIRECT($F$1&amp;dbP!$D$2&amp;":"&amp;dbP!$D$2),"&gt;="&amp;AQ$6,INDIRECT($F$1&amp;dbP!$D$2&amp;":"&amp;dbP!$D$2),"&lt;="&amp;AQ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R346" s="1">
        <f ca="1">SUMIFS(INDIRECT($F$1&amp;$F346&amp;":"&amp;$F346),INDIRECT($F$1&amp;dbP!$D$2&amp;":"&amp;dbP!$D$2),"&gt;="&amp;AR$6,INDIRECT($F$1&amp;dbP!$D$2&amp;":"&amp;dbP!$D$2),"&lt;="&amp;AR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S346" s="1">
        <f ca="1">SUMIFS(INDIRECT($F$1&amp;$F346&amp;":"&amp;$F346),INDIRECT($F$1&amp;dbP!$D$2&amp;":"&amp;dbP!$D$2),"&gt;="&amp;AS$6,INDIRECT($F$1&amp;dbP!$D$2&amp;":"&amp;dbP!$D$2),"&lt;="&amp;AS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T346" s="1">
        <f ca="1">SUMIFS(INDIRECT($F$1&amp;$F346&amp;":"&amp;$F346),INDIRECT($F$1&amp;dbP!$D$2&amp;":"&amp;dbP!$D$2),"&gt;="&amp;AT$6,INDIRECT($F$1&amp;dbP!$D$2&amp;":"&amp;dbP!$D$2),"&lt;="&amp;AT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U346" s="1">
        <f ca="1">SUMIFS(INDIRECT($F$1&amp;$F346&amp;":"&amp;$F346),INDIRECT($F$1&amp;dbP!$D$2&amp;":"&amp;dbP!$D$2),"&gt;="&amp;AU$6,INDIRECT($F$1&amp;dbP!$D$2&amp;":"&amp;dbP!$D$2),"&lt;="&amp;AU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V346" s="1">
        <f ca="1">SUMIFS(INDIRECT($F$1&amp;$F346&amp;":"&amp;$F346),INDIRECT($F$1&amp;dbP!$D$2&amp;":"&amp;dbP!$D$2),"&gt;="&amp;AV$6,INDIRECT($F$1&amp;dbP!$D$2&amp;":"&amp;dbP!$D$2),"&lt;="&amp;AV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W346" s="1">
        <f ca="1">SUMIFS(INDIRECT($F$1&amp;$F346&amp;":"&amp;$F346),INDIRECT($F$1&amp;dbP!$D$2&amp;":"&amp;dbP!$D$2),"&gt;="&amp;AW$6,INDIRECT($F$1&amp;dbP!$D$2&amp;":"&amp;dbP!$D$2),"&lt;="&amp;AW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X346" s="1">
        <f ca="1">SUMIFS(INDIRECT($F$1&amp;$F346&amp;":"&amp;$F346),INDIRECT($F$1&amp;dbP!$D$2&amp;":"&amp;dbP!$D$2),"&gt;="&amp;AX$6,INDIRECT($F$1&amp;dbP!$D$2&amp;":"&amp;dbP!$D$2),"&lt;="&amp;AX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Y346" s="1">
        <f ca="1">SUMIFS(INDIRECT($F$1&amp;$F346&amp;":"&amp;$F346),INDIRECT($F$1&amp;dbP!$D$2&amp;":"&amp;dbP!$D$2),"&gt;="&amp;AY$6,INDIRECT($F$1&amp;dbP!$D$2&amp;":"&amp;dbP!$D$2),"&lt;="&amp;AY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Z346" s="1">
        <f ca="1">SUMIFS(INDIRECT($F$1&amp;$F346&amp;":"&amp;$F346),INDIRECT($F$1&amp;dbP!$D$2&amp;":"&amp;dbP!$D$2),"&gt;="&amp;AZ$6,INDIRECT($F$1&amp;dbP!$D$2&amp;":"&amp;dbP!$D$2),"&lt;="&amp;AZ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BA346" s="1">
        <f ca="1">SUMIFS(INDIRECT($F$1&amp;$F346&amp;":"&amp;$F346),INDIRECT($F$1&amp;dbP!$D$2&amp;":"&amp;dbP!$D$2),"&gt;="&amp;BA$6,INDIRECT($F$1&amp;dbP!$D$2&amp;":"&amp;dbP!$D$2),"&lt;="&amp;BA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BB346" s="1">
        <f ca="1">SUMIFS(INDIRECT($F$1&amp;$F346&amp;":"&amp;$F346),INDIRECT($F$1&amp;dbP!$D$2&amp;":"&amp;dbP!$D$2),"&gt;="&amp;BB$6,INDIRECT($F$1&amp;dbP!$D$2&amp;":"&amp;dbP!$D$2),"&lt;="&amp;BB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BC346" s="1">
        <f ca="1">SUMIFS(INDIRECT($F$1&amp;$F346&amp;":"&amp;$F346),INDIRECT($F$1&amp;dbP!$D$2&amp;":"&amp;dbP!$D$2),"&gt;="&amp;BC$6,INDIRECT($F$1&amp;dbP!$D$2&amp;":"&amp;dbP!$D$2),"&lt;="&amp;BC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BD346" s="1">
        <f ca="1">SUMIFS(INDIRECT($F$1&amp;$F346&amp;":"&amp;$F346),INDIRECT($F$1&amp;dbP!$D$2&amp;":"&amp;dbP!$D$2),"&gt;="&amp;BD$6,INDIRECT($F$1&amp;dbP!$D$2&amp;":"&amp;dbP!$D$2),"&lt;="&amp;BD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BE346" s="1">
        <f ca="1">SUMIFS(INDIRECT($F$1&amp;$F346&amp;":"&amp;$F346),INDIRECT($F$1&amp;dbP!$D$2&amp;":"&amp;dbP!$D$2),"&gt;="&amp;BE$6,INDIRECT($F$1&amp;dbP!$D$2&amp;":"&amp;dbP!$D$2),"&lt;="&amp;BE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</row>
    <row r="347" spans="1:57" x14ac:dyDescent="0.3">
      <c r="B347" s="1">
        <f>MAX(B$268:B346)+1</f>
        <v>85</v>
      </c>
      <c r="D347" s="1" t="str">
        <f ca="1">INDIRECT($B$1&amp;Items!AB$2&amp;$B347)</f>
        <v>PL(-)</v>
      </c>
      <c r="F347" s="1" t="str">
        <f ca="1">INDIRECT($B$1&amp;Items!X$2&amp;$B347)</f>
        <v>AA</v>
      </c>
      <c r="H347" s="13" t="str">
        <f ca="1">INDIRECT($B$1&amp;Items!U$2&amp;$B347)</f>
        <v>Операционные расходы</v>
      </c>
      <c r="I347" s="13" t="str">
        <f ca="1">IF(INDIRECT($B$1&amp;Items!V$2&amp;$B347)="",H347,INDIRECT($B$1&amp;Items!V$2&amp;$B347))</f>
        <v>Операционные расходы - блок-1</v>
      </c>
      <c r="J347" s="1" t="str">
        <f ca="1">IF(INDIRECT($B$1&amp;Items!W$2&amp;$B347)="",IF(H347&lt;&gt;I347,"  "&amp;I347,I347),"    "&amp;INDIRECT($B$1&amp;Items!W$2&amp;$B347))</f>
        <v xml:space="preserve">    Операционные расходы - 1-2</v>
      </c>
      <c r="S347" s="1">
        <f ca="1">SUM($U347:INDIRECT(ADDRESS(ROW(),SUMIFS($1:$1,$5:$5,MAX($5:$5)))))</f>
        <v>46500</v>
      </c>
      <c r="V347" s="1">
        <f ca="1">SUMIFS(INDIRECT($F$1&amp;$F347&amp;":"&amp;$F347),INDIRECT($F$1&amp;dbP!$D$2&amp;":"&amp;dbP!$D$2),"&gt;="&amp;V$6,INDIRECT($F$1&amp;dbP!$D$2&amp;":"&amp;dbP!$D$2),"&lt;="&amp;V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46500</v>
      </c>
      <c r="W347" s="1">
        <f ca="1">SUMIFS(INDIRECT($F$1&amp;$F347&amp;":"&amp;$F347),INDIRECT($F$1&amp;dbP!$D$2&amp;":"&amp;dbP!$D$2),"&gt;="&amp;W$6,INDIRECT($F$1&amp;dbP!$D$2&amp;":"&amp;dbP!$D$2),"&lt;="&amp;W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X347" s="1">
        <f ca="1">SUMIFS(INDIRECT($F$1&amp;$F347&amp;":"&amp;$F347),INDIRECT($F$1&amp;dbP!$D$2&amp;":"&amp;dbP!$D$2),"&gt;="&amp;X$6,INDIRECT($F$1&amp;dbP!$D$2&amp;":"&amp;dbP!$D$2),"&lt;="&amp;X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Y347" s="1">
        <f ca="1">SUMIFS(INDIRECT($F$1&amp;$F347&amp;":"&amp;$F347),INDIRECT($F$1&amp;dbP!$D$2&amp;":"&amp;dbP!$D$2),"&gt;="&amp;Y$6,INDIRECT($F$1&amp;dbP!$D$2&amp;":"&amp;dbP!$D$2),"&lt;="&amp;Y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Z347" s="1">
        <f ca="1">SUMIFS(INDIRECT($F$1&amp;$F347&amp;":"&amp;$F347),INDIRECT($F$1&amp;dbP!$D$2&amp;":"&amp;dbP!$D$2),"&gt;="&amp;Z$6,INDIRECT($F$1&amp;dbP!$D$2&amp;":"&amp;dbP!$D$2),"&lt;="&amp;Z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A347" s="1">
        <f ca="1">SUMIFS(INDIRECT($F$1&amp;$F347&amp;":"&amp;$F347),INDIRECT($F$1&amp;dbP!$D$2&amp;":"&amp;dbP!$D$2),"&gt;="&amp;AA$6,INDIRECT($F$1&amp;dbP!$D$2&amp;":"&amp;dbP!$D$2),"&lt;="&amp;AA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B347" s="1">
        <f ca="1">SUMIFS(INDIRECT($F$1&amp;$F347&amp;":"&amp;$F347),INDIRECT($F$1&amp;dbP!$D$2&amp;":"&amp;dbP!$D$2),"&gt;="&amp;AB$6,INDIRECT($F$1&amp;dbP!$D$2&amp;":"&amp;dbP!$D$2),"&lt;="&amp;AB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C347" s="1">
        <f ca="1">SUMIFS(INDIRECT($F$1&amp;$F347&amp;":"&amp;$F347),INDIRECT($F$1&amp;dbP!$D$2&amp;":"&amp;dbP!$D$2),"&gt;="&amp;AC$6,INDIRECT($F$1&amp;dbP!$D$2&amp;":"&amp;dbP!$D$2),"&lt;="&amp;AC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D347" s="1">
        <f ca="1">SUMIFS(INDIRECT($F$1&amp;$F347&amp;":"&amp;$F347),INDIRECT($F$1&amp;dbP!$D$2&amp;":"&amp;dbP!$D$2),"&gt;="&amp;AD$6,INDIRECT($F$1&amp;dbP!$D$2&amp;":"&amp;dbP!$D$2),"&lt;="&amp;AD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E347" s="1">
        <f ca="1">SUMIFS(INDIRECT($F$1&amp;$F347&amp;":"&amp;$F347),INDIRECT($F$1&amp;dbP!$D$2&amp;":"&amp;dbP!$D$2),"&gt;="&amp;AE$6,INDIRECT($F$1&amp;dbP!$D$2&amp;":"&amp;dbP!$D$2),"&lt;="&amp;AE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F347" s="1">
        <f ca="1">SUMIFS(INDIRECT($F$1&amp;$F347&amp;":"&amp;$F347),INDIRECT($F$1&amp;dbP!$D$2&amp;":"&amp;dbP!$D$2),"&gt;="&amp;AF$6,INDIRECT($F$1&amp;dbP!$D$2&amp;":"&amp;dbP!$D$2),"&lt;="&amp;AF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G347" s="1">
        <f ca="1">SUMIFS(INDIRECT($F$1&amp;$F347&amp;":"&amp;$F347),INDIRECT($F$1&amp;dbP!$D$2&amp;":"&amp;dbP!$D$2),"&gt;="&amp;AG$6,INDIRECT($F$1&amp;dbP!$D$2&amp;":"&amp;dbP!$D$2),"&lt;="&amp;AG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H347" s="1">
        <f ca="1">SUMIFS(INDIRECT($F$1&amp;$F347&amp;":"&amp;$F347),INDIRECT($F$1&amp;dbP!$D$2&amp;":"&amp;dbP!$D$2),"&gt;="&amp;AH$6,INDIRECT($F$1&amp;dbP!$D$2&amp;":"&amp;dbP!$D$2),"&lt;="&amp;AH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I347" s="1">
        <f ca="1">SUMIFS(INDIRECT($F$1&amp;$F347&amp;":"&amp;$F347),INDIRECT($F$1&amp;dbP!$D$2&amp;":"&amp;dbP!$D$2),"&gt;="&amp;AI$6,INDIRECT($F$1&amp;dbP!$D$2&amp;":"&amp;dbP!$D$2),"&lt;="&amp;AI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J347" s="1">
        <f ca="1">SUMIFS(INDIRECT($F$1&amp;$F347&amp;":"&amp;$F347),INDIRECT($F$1&amp;dbP!$D$2&amp;":"&amp;dbP!$D$2),"&gt;="&amp;AJ$6,INDIRECT($F$1&amp;dbP!$D$2&amp;":"&amp;dbP!$D$2),"&lt;="&amp;AJ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K347" s="1">
        <f ca="1">SUMIFS(INDIRECT($F$1&amp;$F347&amp;":"&amp;$F347),INDIRECT($F$1&amp;dbP!$D$2&amp;":"&amp;dbP!$D$2),"&gt;="&amp;AK$6,INDIRECT($F$1&amp;dbP!$D$2&amp;":"&amp;dbP!$D$2),"&lt;="&amp;AK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L347" s="1">
        <f ca="1">SUMIFS(INDIRECT($F$1&amp;$F347&amp;":"&amp;$F347),INDIRECT($F$1&amp;dbP!$D$2&amp;":"&amp;dbP!$D$2),"&gt;="&amp;AL$6,INDIRECT($F$1&amp;dbP!$D$2&amp;":"&amp;dbP!$D$2),"&lt;="&amp;AL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M347" s="1">
        <f ca="1">SUMIFS(INDIRECT($F$1&amp;$F347&amp;":"&amp;$F347),INDIRECT($F$1&amp;dbP!$D$2&amp;":"&amp;dbP!$D$2),"&gt;="&amp;AM$6,INDIRECT($F$1&amp;dbP!$D$2&amp;":"&amp;dbP!$D$2),"&lt;="&amp;AM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N347" s="1">
        <f ca="1">SUMIFS(INDIRECT($F$1&amp;$F347&amp;":"&amp;$F347),INDIRECT($F$1&amp;dbP!$D$2&amp;":"&amp;dbP!$D$2),"&gt;="&amp;AN$6,INDIRECT($F$1&amp;dbP!$D$2&amp;":"&amp;dbP!$D$2),"&lt;="&amp;AN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O347" s="1">
        <f ca="1">SUMIFS(INDIRECT($F$1&amp;$F347&amp;":"&amp;$F347),INDIRECT($F$1&amp;dbP!$D$2&amp;":"&amp;dbP!$D$2),"&gt;="&amp;AO$6,INDIRECT($F$1&amp;dbP!$D$2&amp;":"&amp;dbP!$D$2),"&lt;="&amp;AO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P347" s="1">
        <f ca="1">SUMIFS(INDIRECT($F$1&amp;$F347&amp;":"&amp;$F347),INDIRECT($F$1&amp;dbP!$D$2&amp;":"&amp;dbP!$D$2),"&gt;="&amp;AP$6,INDIRECT($F$1&amp;dbP!$D$2&amp;":"&amp;dbP!$D$2),"&lt;="&amp;AP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Q347" s="1">
        <f ca="1">SUMIFS(INDIRECT($F$1&amp;$F347&amp;":"&amp;$F347),INDIRECT($F$1&amp;dbP!$D$2&amp;":"&amp;dbP!$D$2),"&gt;="&amp;AQ$6,INDIRECT($F$1&amp;dbP!$D$2&amp;":"&amp;dbP!$D$2),"&lt;="&amp;AQ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R347" s="1">
        <f ca="1">SUMIFS(INDIRECT($F$1&amp;$F347&amp;":"&amp;$F347),INDIRECT($F$1&amp;dbP!$D$2&amp;":"&amp;dbP!$D$2),"&gt;="&amp;AR$6,INDIRECT($F$1&amp;dbP!$D$2&amp;":"&amp;dbP!$D$2),"&lt;="&amp;AR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S347" s="1">
        <f ca="1">SUMIFS(INDIRECT($F$1&amp;$F347&amp;":"&amp;$F347),INDIRECT($F$1&amp;dbP!$D$2&amp;":"&amp;dbP!$D$2),"&gt;="&amp;AS$6,INDIRECT($F$1&amp;dbP!$D$2&amp;":"&amp;dbP!$D$2),"&lt;="&amp;AS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T347" s="1">
        <f ca="1">SUMIFS(INDIRECT($F$1&amp;$F347&amp;":"&amp;$F347),INDIRECT($F$1&amp;dbP!$D$2&amp;":"&amp;dbP!$D$2),"&gt;="&amp;AT$6,INDIRECT($F$1&amp;dbP!$D$2&amp;":"&amp;dbP!$D$2),"&lt;="&amp;AT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U347" s="1">
        <f ca="1">SUMIFS(INDIRECT($F$1&amp;$F347&amp;":"&amp;$F347),INDIRECT($F$1&amp;dbP!$D$2&amp;":"&amp;dbP!$D$2),"&gt;="&amp;AU$6,INDIRECT($F$1&amp;dbP!$D$2&amp;":"&amp;dbP!$D$2),"&lt;="&amp;AU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V347" s="1">
        <f ca="1">SUMIFS(INDIRECT($F$1&amp;$F347&amp;":"&amp;$F347),INDIRECT($F$1&amp;dbP!$D$2&amp;":"&amp;dbP!$D$2),"&gt;="&amp;AV$6,INDIRECT($F$1&amp;dbP!$D$2&amp;":"&amp;dbP!$D$2),"&lt;="&amp;AV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W347" s="1">
        <f ca="1">SUMIFS(INDIRECT($F$1&amp;$F347&amp;":"&amp;$F347),INDIRECT($F$1&amp;dbP!$D$2&amp;":"&amp;dbP!$D$2),"&gt;="&amp;AW$6,INDIRECT($F$1&amp;dbP!$D$2&amp;":"&amp;dbP!$D$2),"&lt;="&amp;AW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X347" s="1">
        <f ca="1">SUMIFS(INDIRECT($F$1&amp;$F347&amp;":"&amp;$F347),INDIRECT($F$1&amp;dbP!$D$2&amp;":"&amp;dbP!$D$2),"&gt;="&amp;AX$6,INDIRECT($F$1&amp;dbP!$D$2&amp;":"&amp;dbP!$D$2),"&lt;="&amp;AX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Y347" s="1">
        <f ca="1">SUMIFS(INDIRECT($F$1&amp;$F347&amp;":"&amp;$F347),INDIRECT($F$1&amp;dbP!$D$2&amp;":"&amp;dbP!$D$2),"&gt;="&amp;AY$6,INDIRECT($F$1&amp;dbP!$D$2&amp;":"&amp;dbP!$D$2),"&lt;="&amp;AY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Z347" s="1">
        <f ca="1">SUMIFS(INDIRECT($F$1&amp;$F347&amp;":"&amp;$F347),INDIRECT($F$1&amp;dbP!$D$2&amp;":"&amp;dbP!$D$2),"&gt;="&amp;AZ$6,INDIRECT($F$1&amp;dbP!$D$2&amp;":"&amp;dbP!$D$2),"&lt;="&amp;AZ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BA347" s="1">
        <f ca="1">SUMIFS(INDIRECT($F$1&amp;$F347&amp;":"&amp;$F347),INDIRECT($F$1&amp;dbP!$D$2&amp;":"&amp;dbP!$D$2),"&gt;="&amp;BA$6,INDIRECT($F$1&amp;dbP!$D$2&amp;":"&amp;dbP!$D$2),"&lt;="&amp;BA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BB347" s="1">
        <f ca="1">SUMIFS(INDIRECT($F$1&amp;$F347&amp;":"&amp;$F347),INDIRECT($F$1&amp;dbP!$D$2&amp;":"&amp;dbP!$D$2),"&gt;="&amp;BB$6,INDIRECT($F$1&amp;dbP!$D$2&amp;":"&amp;dbP!$D$2),"&lt;="&amp;BB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BC347" s="1">
        <f ca="1">SUMIFS(INDIRECT($F$1&amp;$F347&amp;":"&amp;$F347),INDIRECT($F$1&amp;dbP!$D$2&amp;":"&amp;dbP!$D$2),"&gt;="&amp;BC$6,INDIRECT($F$1&amp;dbP!$D$2&amp;":"&amp;dbP!$D$2),"&lt;="&amp;BC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BD347" s="1">
        <f ca="1">SUMIFS(INDIRECT($F$1&amp;$F347&amp;":"&amp;$F347),INDIRECT($F$1&amp;dbP!$D$2&amp;":"&amp;dbP!$D$2),"&gt;="&amp;BD$6,INDIRECT($F$1&amp;dbP!$D$2&amp;":"&amp;dbP!$D$2),"&lt;="&amp;BD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BE347" s="1">
        <f ca="1">SUMIFS(INDIRECT($F$1&amp;$F347&amp;":"&amp;$F347),INDIRECT($F$1&amp;dbP!$D$2&amp;":"&amp;dbP!$D$2),"&gt;="&amp;BE$6,INDIRECT($F$1&amp;dbP!$D$2&amp;":"&amp;dbP!$D$2),"&lt;="&amp;BE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</row>
    <row r="348" spans="1:57" x14ac:dyDescent="0.3">
      <c r="B348" s="1">
        <f>MAX(B$268:B347)+1</f>
        <v>86</v>
      </c>
      <c r="D348" s="1" t="str">
        <f ca="1">INDIRECT($B$1&amp;Items!AB$2&amp;$B348)</f>
        <v>PL(-)</v>
      </c>
      <c r="F348" s="1" t="str">
        <f ca="1">INDIRECT($B$1&amp;Items!X$2&amp;$B348)</f>
        <v>AA</v>
      </c>
      <c r="H348" s="13" t="str">
        <f ca="1">INDIRECT($B$1&amp;Items!U$2&amp;$B348)</f>
        <v>Операционные расходы</v>
      </c>
      <c r="I348" s="13" t="str">
        <f ca="1">IF(INDIRECT($B$1&amp;Items!V$2&amp;$B348)="",H348,INDIRECT($B$1&amp;Items!V$2&amp;$B348))</f>
        <v>Операционные расходы - блок-1</v>
      </c>
      <c r="J348" s="1" t="str">
        <f ca="1">IF(INDIRECT($B$1&amp;Items!W$2&amp;$B348)="",IF(H348&lt;&gt;I348,"  "&amp;I348,I348),"    "&amp;INDIRECT($B$1&amp;Items!W$2&amp;$B348))</f>
        <v xml:space="preserve">    Операционные расходы - 1-3</v>
      </c>
      <c r="S348" s="1">
        <f ca="1">SUM($U348:INDIRECT(ADDRESS(ROW(),SUMIFS($1:$1,$5:$5,MAX($5:$5)))))</f>
        <v>0</v>
      </c>
      <c r="V348" s="1">
        <f ca="1">SUMIFS(INDIRECT($F$1&amp;$F348&amp;":"&amp;$F348),INDIRECT($F$1&amp;dbP!$D$2&amp;":"&amp;dbP!$D$2),"&gt;="&amp;V$6,INDIRECT($F$1&amp;dbP!$D$2&amp;":"&amp;dbP!$D$2),"&lt;="&amp;V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W348" s="1">
        <f ca="1">SUMIFS(INDIRECT($F$1&amp;$F348&amp;":"&amp;$F348),INDIRECT($F$1&amp;dbP!$D$2&amp;":"&amp;dbP!$D$2),"&gt;="&amp;W$6,INDIRECT($F$1&amp;dbP!$D$2&amp;":"&amp;dbP!$D$2),"&lt;="&amp;W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X348" s="1">
        <f ca="1">SUMIFS(INDIRECT($F$1&amp;$F348&amp;":"&amp;$F348),INDIRECT($F$1&amp;dbP!$D$2&amp;":"&amp;dbP!$D$2),"&gt;="&amp;X$6,INDIRECT($F$1&amp;dbP!$D$2&amp;":"&amp;dbP!$D$2),"&lt;="&amp;X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Y348" s="1">
        <f ca="1">SUMIFS(INDIRECT($F$1&amp;$F348&amp;":"&amp;$F348),INDIRECT($F$1&amp;dbP!$D$2&amp;":"&amp;dbP!$D$2),"&gt;="&amp;Y$6,INDIRECT($F$1&amp;dbP!$D$2&amp;":"&amp;dbP!$D$2),"&lt;="&amp;Y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Z348" s="1">
        <f ca="1">SUMIFS(INDIRECT($F$1&amp;$F348&amp;":"&amp;$F348),INDIRECT($F$1&amp;dbP!$D$2&amp;":"&amp;dbP!$D$2),"&gt;="&amp;Z$6,INDIRECT($F$1&amp;dbP!$D$2&amp;":"&amp;dbP!$D$2),"&lt;="&amp;Z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A348" s="1">
        <f ca="1">SUMIFS(INDIRECT($F$1&amp;$F348&amp;":"&amp;$F348),INDIRECT($F$1&amp;dbP!$D$2&amp;":"&amp;dbP!$D$2),"&gt;="&amp;AA$6,INDIRECT($F$1&amp;dbP!$D$2&amp;":"&amp;dbP!$D$2),"&lt;="&amp;AA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B348" s="1">
        <f ca="1">SUMIFS(INDIRECT($F$1&amp;$F348&amp;":"&amp;$F348),INDIRECT($F$1&amp;dbP!$D$2&amp;":"&amp;dbP!$D$2),"&gt;="&amp;AB$6,INDIRECT($F$1&amp;dbP!$D$2&amp;":"&amp;dbP!$D$2),"&lt;="&amp;AB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C348" s="1">
        <f ca="1">SUMIFS(INDIRECT($F$1&amp;$F348&amp;":"&amp;$F348),INDIRECT($F$1&amp;dbP!$D$2&amp;":"&amp;dbP!$D$2),"&gt;="&amp;AC$6,INDIRECT($F$1&amp;dbP!$D$2&amp;":"&amp;dbP!$D$2),"&lt;="&amp;AC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D348" s="1">
        <f ca="1">SUMIFS(INDIRECT($F$1&amp;$F348&amp;":"&amp;$F348),INDIRECT($F$1&amp;dbP!$D$2&amp;":"&amp;dbP!$D$2),"&gt;="&amp;AD$6,INDIRECT($F$1&amp;dbP!$D$2&amp;":"&amp;dbP!$D$2),"&lt;="&amp;AD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E348" s="1">
        <f ca="1">SUMIFS(INDIRECT($F$1&amp;$F348&amp;":"&amp;$F348),INDIRECT($F$1&amp;dbP!$D$2&amp;":"&amp;dbP!$D$2),"&gt;="&amp;AE$6,INDIRECT($F$1&amp;dbP!$D$2&amp;":"&amp;dbP!$D$2),"&lt;="&amp;AE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F348" s="1">
        <f ca="1">SUMIFS(INDIRECT($F$1&amp;$F348&amp;":"&amp;$F348),INDIRECT($F$1&amp;dbP!$D$2&amp;":"&amp;dbP!$D$2),"&gt;="&amp;AF$6,INDIRECT($F$1&amp;dbP!$D$2&amp;":"&amp;dbP!$D$2),"&lt;="&amp;AF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G348" s="1">
        <f ca="1">SUMIFS(INDIRECT($F$1&amp;$F348&amp;":"&amp;$F348),INDIRECT($F$1&amp;dbP!$D$2&amp;":"&amp;dbP!$D$2),"&gt;="&amp;AG$6,INDIRECT($F$1&amp;dbP!$D$2&amp;":"&amp;dbP!$D$2),"&lt;="&amp;AG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H348" s="1">
        <f ca="1">SUMIFS(INDIRECT($F$1&amp;$F348&amp;":"&amp;$F348),INDIRECT($F$1&amp;dbP!$D$2&amp;":"&amp;dbP!$D$2),"&gt;="&amp;AH$6,INDIRECT($F$1&amp;dbP!$D$2&amp;":"&amp;dbP!$D$2),"&lt;="&amp;AH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I348" s="1">
        <f ca="1">SUMIFS(INDIRECT($F$1&amp;$F348&amp;":"&amp;$F348),INDIRECT($F$1&amp;dbP!$D$2&amp;":"&amp;dbP!$D$2),"&gt;="&amp;AI$6,INDIRECT($F$1&amp;dbP!$D$2&amp;":"&amp;dbP!$D$2),"&lt;="&amp;AI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J348" s="1">
        <f ca="1">SUMIFS(INDIRECT($F$1&amp;$F348&amp;":"&amp;$F348),INDIRECT($F$1&amp;dbP!$D$2&amp;":"&amp;dbP!$D$2),"&gt;="&amp;AJ$6,INDIRECT($F$1&amp;dbP!$D$2&amp;":"&amp;dbP!$D$2),"&lt;="&amp;AJ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K348" s="1">
        <f ca="1">SUMIFS(INDIRECT($F$1&amp;$F348&amp;":"&amp;$F348),INDIRECT($F$1&amp;dbP!$D$2&amp;":"&amp;dbP!$D$2),"&gt;="&amp;AK$6,INDIRECT($F$1&amp;dbP!$D$2&amp;":"&amp;dbP!$D$2),"&lt;="&amp;AK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L348" s="1">
        <f ca="1">SUMIFS(INDIRECT($F$1&amp;$F348&amp;":"&amp;$F348),INDIRECT($F$1&amp;dbP!$D$2&amp;":"&amp;dbP!$D$2),"&gt;="&amp;AL$6,INDIRECT($F$1&amp;dbP!$D$2&amp;":"&amp;dbP!$D$2),"&lt;="&amp;AL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M348" s="1">
        <f ca="1">SUMIFS(INDIRECT($F$1&amp;$F348&amp;":"&amp;$F348),INDIRECT($F$1&amp;dbP!$D$2&amp;":"&amp;dbP!$D$2),"&gt;="&amp;AM$6,INDIRECT($F$1&amp;dbP!$D$2&amp;":"&amp;dbP!$D$2),"&lt;="&amp;AM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N348" s="1">
        <f ca="1">SUMIFS(INDIRECT($F$1&amp;$F348&amp;":"&amp;$F348),INDIRECT($F$1&amp;dbP!$D$2&amp;":"&amp;dbP!$D$2),"&gt;="&amp;AN$6,INDIRECT($F$1&amp;dbP!$D$2&amp;":"&amp;dbP!$D$2),"&lt;="&amp;AN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O348" s="1">
        <f ca="1">SUMIFS(INDIRECT($F$1&amp;$F348&amp;":"&amp;$F348),INDIRECT($F$1&amp;dbP!$D$2&amp;":"&amp;dbP!$D$2),"&gt;="&amp;AO$6,INDIRECT($F$1&amp;dbP!$D$2&amp;":"&amp;dbP!$D$2),"&lt;="&amp;AO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P348" s="1">
        <f ca="1">SUMIFS(INDIRECT($F$1&amp;$F348&amp;":"&amp;$F348),INDIRECT($F$1&amp;dbP!$D$2&amp;":"&amp;dbP!$D$2),"&gt;="&amp;AP$6,INDIRECT($F$1&amp;dbP!$D$2&amp;":"&amp;dbP!$D$2),"&lt;="&amp;AP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Q348" s="1">
        <f ca="1">SUMIFS(INDIRECT($F$1&amp;$F348&amp;":"&amp;$F348),INDIRECT($F$1&amp;dbP!$D$2&amp;":"&amp;dbP!$D$2),"&gt;="&amp;AQ$6,INDIRECT($F$1&amp;dbP!$D$2&amp;":"&amp;dbP!$D$2),"&lt;="&amp;AQ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R348" s="1">
        <f ca="1">SUMIFS(INDIRECT($F$1&amp;$F348&amp;":"&amp;$F348),INDIRECT($F$1&amp;dbP!$D$2&amp;":"&amp;dbP!$D$2),"&gt;="&amp;AR$6,INDIRECT($F$1&amp;dbP!$D$2&amp;":"&amp;dbP!$D$2),"&lt;="&amp;AR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S348" s="1">
        <f ca="1">SUMIFS(INDIRECT($F$1&amp;$F348&amp;":"&amp;$F348),INDIRECT($F$1&amp;dbP!$D$2&amp;":"&amp;dbP!$D$2),"&gt;="&amp;AS$6,INDIRECT($F$1&amp;dbP!$D$2&amp;":"&amp;dbP!$D$2),"&lt;="&amp;AS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T348" s="1">
        <f ca="1">SUMIFS(INDIRECT($F$1&amp;$F348&amp;":"&amp;$F348),INDIRECT($F$1&amp;dbP!$D$2&amp;":"&amp;dbP!$D$2),"&gt;="&amp;AT$6,INDIRECT($F$1&amp;dbP!$D$2&amp;":"&amp;dbP!$D$2),"&lt;="&amp;AT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U348" s="1">
        <f ca="1">SUMIFS(INDIRECT($F$1&amp;$F348&amp;":"&amp;$F348),INDIRECT($F$1&amp;dbP!$D$2&amp;":"&amp;dbP!$D$2),"&gt;="&amp;AU$6,INDIRECT($F$1&amp;dbP!$D$2&amp;":"&amp;dbP!$D$2),"&lt;="&amp;AU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V348" s="1">
        <f ca="1">SUMIFS(INDIRECT($F$1&amp;$F348&amp;":"&amp;$F348),INDIRECT($F$1&amp;dbP!$D$2&amp;":"&amp;dbP!$D$2),"&gt;="&amp;AV$6,INDIRECT($F$1&amp;dbP!$D$2&amp;":"&amp;dbP!$D$2),"&lt;="&amp;AV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W348" s="1">
        <f ca="1">SUMIFS(INDIRECT($F$1&amp;$F348&amp;":"&amp;$F348),INDIRECT($F$1&amp;dbP!$D$2&amp;":"&amp;dbP!$D$2),"&gt;="&amp;AW$6,INDIRECT($F$1&amp;dbP!$D$2&amp;":"&amp;dbP!$D$2),"&lt;="&amp;AW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X348" s="1">
        <f ca="1">SUMIFS(INDIRECT($F$1&amp;$F348&amp;":"&amp;$F348),INDIRECT($F$1&amp;dbP!$D$2&amp;":"&amp;dbP!$D$2),"&gt;="&amp;AX$6,INDIRECT($F$1&amp;dbP!$D$2&amp;":"&amp;dbP!$D$2),"&lt;="&amp;AX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Y348" s="1">
        <f ca="1">SUMIFS(INDIRECT($F$1&amp;$F348&amp;":"&amp;$F348),INDIRECT($F$1&amp;dbP!$D$2&amp;":"&amp;dbP!$D$2),"&gt;="&amp;AY$6,INDIRECT($F$1&amp;dbP!$D$2&amp;":"&amp;dbP!$D$2),"&lt;="&amp;AY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Z348" s="1">
        <f ca="1">SUMIFS(INDIRECT($F$1&amp;$F348&amp;":"&amp;$F348),INDIRECT($F$1&amp;dbP!$D$2&amp;":"&amp;dbP!$D$2),"&gt;="&amp;AZ$6,INDIRECT($F$1&amp;dbP!$D$2&amp;":"&amp;dbP!$D$2),"&lt;="&amp;AZ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BA348" s="1">
        <f ca="1">SUMIFS(INDIRECT($F$1&amp;$F348&amp;":"&amp;$F348),INDIRECT($F$1&amp;dbP!$D$2&amp;":"&amp;dbP!$D$2),"&gt;="&amp;BA$6,INDIRECT($F$1&amp;dbP!$D$2&amp;":"&amp;dbP!$D$2),"&lt;="&amp;BA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BB348" s="1">
        <f ca="1">SUMIFS(INDIRECT($F$1&amp;$F348&amp;":"&amp;$F348),INDIRECT($F$1&amp;dbP!$D$2&amp;":"&amp;dbP!$D$2),"&gt;="&amp;BB$6,INDIRECT($F$1&amp;dbP!$D$2&amp;":"&amp;dbP!$D$2),"&lt;="&amp;BB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BC348" s="1">
        <f ca="1">SUMIFS(INDIRECT($F$1&amp;$F348&amp;":"&amp;$F348),INDIRECT($F$1&amp;dbP!$D$2&amp;":"&amp;dbP!$D$2),"&gt;="&amp;BC$6,INDIRECT($F$1&amp;dbP!$D$2&amp;":"&amp;dbP!$D$2),"&lt;="&amp;BC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BD348" s="1">
        <f ca="1">SUMIFS(INDIRECT($F$1&amp;$F348&amp;":"&amp;$F348),INDIRECT($F$1&amp;dbP!$D$2&amp;":"&amp;dbP!$D$2),"&gt;="&amp;BD$6,INDIRECT($F$1&amp;dbP!$D$2&amp;":"&amp;dbP!$D$2),"&lt;="&amp;BD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BE348" s="1">
        <f ca="1">SUMIFS(INDIRECT($F$1&amp;$F348&amp;":"&amp;$F348),INDIRECT($F$1&amp;dbP!$D$2&amp;":"&amp;dbP!$D$2),"&gt;="&amp;BE$6,INDIRECT($F$1&amp;dbP!$D$2&amp;":"&amp;dbP!$D$2),"&lt;="&amp;BE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</row>
    <row r="349" spans="1:57" x14ac:dyDescent="0.3">
      <c r="B349" s="1">
        <f>MAX(B$268:B348)+1</f>
        <v>87</v>
      </c>
      <c r="D349" s="1" t="str">
        <f ca="1">INDIRECT($B$1&amp;Items!AB$2&amp;$B349)</f>
        <v>PL(-)</v>
      </c>
      <c r="F349" s="1" t="str">
        <f ca="1">INDIRECT($B$1&amp;Items!X$2&amp;$B349)</f>
        <v>AA</v>
      </c>
      <c r="H349" s="13" t="str">
        <f ca="1">INDIRECT($B$1&amp;Items!U$2&amp;$B349)</f>
        <v>Операционные расходы</v>
      </c>
      <c r="I349" s="13" t="str">
        <f ca="1">IF(INDIRECT($B$1&amp;Items!V$2&amp;$B349)="",H349,INDIRECT($B$1&amp;Items!V$2&amp;$B349))</f>
        <v>Операционные расходы - блок-1</v>
      </c>
      <c r="J349" s="1" t="str">
        <f ca="1">IF(INDIRECT($B$1&amp;Items!W$2&amp;$B349)="",IF(H349&lt;&gt;I349,"  "&amp;I349,I349),"    "&amp;INDIRECT($B$1&amp;Items!W$2&amp;$B349))</f>
        <v xml:space="preserve">    Операционные расходы - 1-4</v>
      </c>
      <c r="S349" s="1">
        <f ca="1">SUM($U349:INDIRECT(ADDRESS(ROW(),SUMIFS($1:$1,$5:$5,MAX($5:$5)))))</f>
        <v>0</v>
      </c>
      <c r="V349" s="1">
        <f ca="1">SUMIFS(INDIRECT($F$1&amp;$F349&amp;":"&amp;$F349),INDIRECT($F$1&amp;dbP!$D$2&amp;":"&amp;dbP!$D$2),"&gt;="&amp;V$6,INDIRECT($F$1&amp;dbP!$D$2&amp;":"&amp;dbP!$D$2),"&lt;="&amp;V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W349" s="1">
        <f ca="1">SUMIFS(INDIRECT($F$1&amp;$F349&amp;":"&amp;$F349),INDIRECT($F$1&amp;dbP!$D$2&amp;":"&amp;dbP!$D$2),"&gt;="&amp;W$6,INDIRECT($F$1&amp;dbP!$D$2&amp;":"&amp;dbP!$D$2),"&lt;="&amp;W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X349" s="1">
        <f ca="1">SUMIFS(INDIRECT($F$1&amp;$F349&amp;":"&amp;$F349),INDIRECT($F$1&amp;dbP!$D$2&amp;":"&amp;dbP!$D$2),"&gt;="&amp;X$6,INDIRECT($F$1&amp;dbP!$D$2&amp;":"&amp;dbP!$D$2),"&lt;="&amp;X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Y349" s="1">
        <f ca="1">SUMIFS(INDIRECT($F$1&amp;$F349&amp;":"&amp;$F349),INDIRECT($F$1&amp;dbP!$D$2&amp;":"&amp;dbP!$D$2),"&gt;="&amp;Y$6,INDIRECT($F$1&amp;dbP!$D$2&amp;":"&amp;dbP!$D$2),"&lt;="&amp;Y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Z349" s="1">
        <f ca="1">SUMIFS(INDIRECT($F$1&amp;$F349&amp;":"&amp;$F349),INDIRECT($F$1&amp;dbP!$D$2&amp;":"&amp;dbP!$D$2),"&gt;="&amp;Z$6,INDIRECT($F$1&amp;dbP!$D$2&amp;":"&amp;dbP!$D$2),"&lt;="&amp;Z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A349" s="1">
        <f ca="1">SUMIFS(INDIRECT($F$1&amp;$F349&amp;":"&amp;$F349),INDIRECT($F$1&amp;dbP!$D$2&amp;":"&amp;dbP!$D$2),"&gt;="&amp;AA$6,INDIRECT($F$1&amp;dbP!$D$2&amp;":"&amp;dbP!$D$2),"&lt;="&amp;AA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B349" s="1">
        <f ca="1">SUMIFS(INDIRECT($F$1&amp;$F349&amp;":"&amp;$F349),INDIRECT($F$1&amp;dbP!$D$2&amp;":"&amp;dbP!$D$2),"&gt;="&amp;AB$6,INDIRECT($F$1&amp;dbP!$D$2&amp;":"&amp;dbP!$D$2),"&lt;="&amp;AB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C349" s="1">
        <f ca="1">SUMIFS(INDIRECT($F$1&amp;$F349&amp;":"&amp;$F349),INDIRECT($F$1&amp;dbP!$D$2&amp;":"&amp;dbP!$D$2),"&gt;="&amp;AC$6,INDIRECT($F$1&amp;dbP!$D$2&amp;":"&amp;dbP!$D$2),"&lt;="&amp;AC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D349" s="1">
        <f ca="1">SUMIFS(INDIRECT($F$1&amp;$F349&amp;":"&amp;$F349),INDIRECT($F$1&amp;dbP!$D$2&amp;":"&amp;dbP!$D$2),"&gt;="&amp;AD$6,INDIRECT($F$1&amp;dbP!$D$2&amp;":"&amp;dbP!$D$2),"&lt;="&amp;AD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E349" s="1">
        <f ca="1">SUMIFS(INDIRECT($F$1&amp;$F349&amp;":"&amp;$F349),INDIRECT($F$1&amp;dbP!$D$2&amp;":"&amp;dbP!$D$2),"&gt;="&amp;AE$6,INDIRECT($F$1&amp;dbP!$D$2&amp;":"&amp;dbP!$D$2),"&lt;="&amp;AE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F349" s="1">
        <f ca="1">SUMIFS(INDIRECT($F$1&amp;$F349&amp;":"&amp;$F349),INDIRECT($F$1&amp;dbP!$D$2&amp;":"&amp;dbP!$D$2),"&gt;="&amp;AF$6,INDIRECT($F$1&amp;dbP!$D$2&amp;":"&amp;dbP!$D$2),"&lt;="&amp;AF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G349" s="1">
        <f ca="1">SUMIFS(INDIRECT($F$1&amp;$F349&amp;":"&amp;$F349),INDIRECT($F$1&amp;dbP!$D$2&amp;":"&amp;dbP!$D$2),"&gt;="&amp;AG$6,INDIRECT($F$1&amp;dbP!$D$2&amp;":"&amp;dbP!$D$2),"&lt;="&amp;AG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H349" s="1">
        <f ca="1">SUMIFS(INDIRECT($F$1&amp;$F349&amp;":"&amp;$F349),INDIRECT($F$1&amp;dbP!$D$2&amp;":"&amp;dbP!$D$2),"&gt;="&amp;AH$6,INDIRECT($F$1&amp;dbP!$D$2&amp;":"&amp;dbP!$D$2),"&lt;="&amp;AH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I349" s="1">
        <f ca="1">SUMIFS(INDIRECT($F$1&amp;$F349&amp;":"&amp;$F349),INDIRECT($F$1&amp;dbP!$D$2&amp;":"&amp;dbP!$D$2),"&gt;="&amp;AI$6,INDIRECT($F$1&amp;dbP!$D$2&amp;":"&amp;dbP!$D$2),"&lt;="&amp;AI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J349" s="1">
        <f ca="1">SUMIFS(INDIRECT($F$1&amp;$F349&amp;":"&amp;$F349),INDIRECT($F$1&amp;dbP!$D$2&amp;":"&amp;dbP!$D$2),"&gt;="&amp;AJ$6,INDIRECT($F$1&amp;dbP!$D$2&amp;":"&amp;dbP!$D$2),"&lt;="&amp;AJ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K349" s="1">
        <f ca="1">SUMIFS(INDIRECT($F$1&amp;$F349&amp;":"&amp;$F349),INDIRECT($F$1&amp;dbP!$D$2&amp;":"&amp;dbP!$D$2),"&gt;="&amp;AK$6,INDIRECT($F$1&amp;dbP!$D$2&amp;":"&amp;dbP!$D$2),"&lt;="&amp;AK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L349" s="1">
        <f ca="1">SUMIFS(INDIRECT($F$1&amp;$F349&amp;":"&amp;$F349),INDIRECT($F$1&amp;dbP!$D$2&amp;":"&amp;dbP!$D$2),"&gt;="&amp;AL$6,INDIRECT($F$1&amp;dbP!$D$2&amp;":"&amp;dbP!$D$2),"&lt;="&amp;AL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M349" s="1">
        <f ca="1">SUMIFS(INDIRECT($F$1&amp;$F349&amp;":"&amp;$F349),INDIRECT($F$1&amp;dbP!$D$2&amp;":"&amp;dbP!$D$2),"&gt;="&amp;AM$6,INDIRECT($F$1&amp;dbP!$D$2&amp;":"&amp;dbP!$D$2),"&lt;="&amp;AM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N349" s="1">
        <f ca="1">SUMIFS(INDIRECT($F$1&amp;$F349&amp;":"&amp;$F349),INDIRECT($F$1&amp;dbP!$D$2&amp;":"&amp;dbP!$D$2),"&gt;="&amp;AN$6,INDIRECT($F$1&amp;dbP!$D$2&amp;":"&amp;dbP!$D$2),"&lt;="&amp;AN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O349" s="1">
        <f ca="1">SUMIFS(INDIRECT($F$1&amp;$F349&amp;":"&amp;$F349),INDIRECT($F$1&amp;dbP!$D$2&amp;":"&amp;dbP!$D$2),"&gt;="&amp;AO$6,INDIRECT($F$1&amp;dbP!$D$2&amp;":"&amp;dbP!$D$2),"&lt;="&amp;AO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P349" s="1">
        <f ca="1">SUMIFS(INDIRECT($F$1&amp;$F349&amp;":"&amp;$F349),INDIRECT($F$1&amp;dbP!$D$2&amp;":"&amp;dbP!$D$2),"&gt;="&amp;AP$6,INDIRECT($F$1&amp;dbP!$D$2&amp;":"&amp;dbP!$D$2),"&lt;="&amp;AP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Q349" s="1">
        <f ca="1">SUMIFS(INDIRECT($F$1&amp;$F349&amp;":"&amp;$F349),INDIRECT($F$1&amp;dbP!$D$2&amp;":"&amp;dbP!$D$2),"&gt;="&amp;AQ$6,INDIRECT($F$1&amp;dbP!$D$2&amp;":"&amp;dbP!$D$2),"&lt;="&amp;AQ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R349" s="1">
        <f ca="1">SUMIFS(INDIRECT($F$1&amp;$F349&amp;":"&amp;$F349),INDIRECT($F$1&amp;dbP!$D$2&amp;":"&amp;dbP!$D$2),"&gt;="&amp;AR$6,INDIRECT($F$1&amp;dbP!$D$2&amp;":"&amp;dbP!$D$2),"&lt;="&amp;AR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S349" s="1">
        <f ca="1">SUMIFS(INDIRECT($F$1&amp;$F349&amp;":"&amp;$F349),INDIRECT($F$1&amp;dbP!$D$2&amp;":"&amp;dbP!$D$2),"&gt;="&amp;AS$6,INDIRECT($F$1&amp;dbP!$D$2&amp;":"&amp;dbP!$D$2),"&lt;="&amp;AS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T349" s="1">
        <f ca="1">SUMIFS(INDIRECT($F$1&amp;$F349&amp;":"&amp;$F349),INDIRECT($F$1&amp;dbP!$D$2&amp;":"&amp;dbP!$D$2),"&gt;="&amp;AT$6,INDIRECT($F$1&amp;dbP!$D$2&amp;":"&amp;dbP!$D$2),"&lt;="&amp;AT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U349" s="1">
        <f ca="1">SUMIFS(INDIRECT($F$1&amp;$F349&amp;":"&amp;$F349),INDIRECT($F$1&amp;dbP!$D$2&amp;":"&amp;dbP!$D$2),"&gt;="&amp;AU$6,INDIRECT($F$1&amp;dbP!$D$2&amp;":"&amp;dbP!$D$2),"&lt;="&amp;AU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V349" s="1">
        <f ca="1">SUMIFS(INDIRECT($F$1&amp;$F349&amp;":"&amp;$F349),INDIRECT($F$1&amp;dbP!$D$2&amp;":"&amp;dbP!$D$2),"&gt;="&amp;AV$6,INDIRECT($F$1&amp;dbP!$D$2&amp;":"&amp;dbP!$D$2),"&lt;="&amp;AV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W349" s="1">
        <f ca="1">SUMIFS(INDIRECT($F$1&amp;$F349&amp;":"&amp;$F349),INDIRECT($F$1&amp;dbP!$D$2&amp;":"&amp;dbP!$D$2),"&gt;="&amp;AW$6,INDIRECT($F$1&amp;dbP!$D$2&amp;":"&amp;dbP!$D$2),"&lt;="&amp;AW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X349" s="1">
        <f ca="1">SUMIFS(INDIRECT($F$1&amp;$F349&amp;":"&amp;$F349),INDIRECT($F$1&amp;dbP!$D$2&amp;":"&amp;dbP!$D$2),"&gt;="&amp;AX$6,INDIRECT($F$1&amp;dbP!$D$2&amp;":"&amp;dbP!$D$2),"&lt;="&amp;AX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Y349" s="1">
        <f ca="1">SUMIFS(INDIRECT($F$1&amp;$F349&amp;":"&amp;$F349),INDIRECT($F$1&amp;dbP!$D$2&amp;":"&amp;dbP!$D$2),"&gt;="&amp;AY$6,INDIRECT($F$1&amp;dbP!$D$2&amp;":"&amp;dbP!$D$2),"&lt;="&amp;AY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Z349" s="1">
        <f ca="1">SUMIFS(INDIRECT($F$1&amp;$F349&amp;":"&amp;$F349),INDIRECT($F$1&amp;dbP!$D$2&amp;":"&amp;dbP!$D$2),"&gt;="&amp;AZ$6,INDIRECT($F$1&amp;dbP!$D$2&amp;":"&amp;dbP!$D$2),"&lt;="&amp;AZ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BA349" s="1">
        <f ca="1">SUMIFS(INDIRECT($F$1&amp;$F349&amp;":"&amp;$F349),INDIRECT($F$1&amp;dbP!$D$2&amp;":"&amp;dbP!$D$2),"&gt;="&amp;BA$6,INDIRECT($F$1&amp;dbP!$D$2&amp;":"&amp;dbP!$D$2),"&lt;="&amp;BA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BB349" s="1">
        <f ca="1">SUMIFS(INDIRECT($F$1&amp;$F349&amp;":"&amp;$F349),INDIRECT($F$1&amp;dbP!$D$2&amp;":"&amp;dbP!$D$2),"&gt;="&amp;BB$6,INDIRECT($F$1&amp;dbP!$D$2&amp;":"&amp;dbP!$D$2),"&lt;="&amp;BB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BC349" s="1">
        <f ca="1">SUMIFS(INDIRECT($F$1&amp;$F349&amp;":"&amp;$F349),INDIRECT($F$1&amp;dbP!$D$2&amp;":"&amp;dbP!$D$2),"&gt;="&amp;BC$6,INDIRECT($F$1&amp;dbP!$D$2&amp;":"&amp;dbP!$D$2),"&lt;="&amp;BC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BD349" s="1">
        <f ca="1">SUMIFS(INDIRECT($F$1&amp;$F349&amp;":"&amp;$F349),INDIRECT($F$1&amp;dbP!$D$2&amp;":"&amp;dbP!$D$2),"&gt;="&amp;BD$6,INDIRECT($F$1&amp;dbP!$D$2&amp;":"&amp;dbP!$D$2),"&lt;="&amp;BD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BE349" s="1">
        <f ca="1">SUMIFS(INDIRECT($F$1&amp;$F349&amp;":"&amp;$F349),INDIRECT($F$1&amp;dbP!$D$2&amp;":"&amp;dbP!$D$2),"&gt;="&amp;BE$6,INDIRECT($F$1&amp;dbP!$D$2&amp;":"&amp;dbP!$D$2),"&lt;="&amp;BE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</row>
    <row r="350" spans="1:57" x14ac:dyDescent="0.3">
      <c r="B350" s="1">
        <f>MAX(B$268:B349)+1</f>
        <v>88</v>
      </c>
      <c r="D350" s="1" t="str">
        <f ca="1">INDIRECT($B$1&amp;Items!AB$2&amp;$B350)</f>
        <v>PL(-)</v>
      </c>
      <c r="F350" s="1" t="str">
        <f ca="1">INDIRECT($B$1&amp;Items!X$2&amp;$B350)</f>
        <v>AA</v>
      </c>
      <c r="H350" s="13" t="str">
        <f ca="1">INDIRECT($B$1&amp;Items!U$2&amp;$B350)</f>
        <v>Операционные расходы</v>
      </c>
      <c r="I350" s="13" t="str">
        <f ca="1">IF(INDIRECT($B$1&amp;Items!V$2&amp;$B350)="",H350,INDIRECT($B$1&amp;Items!V$2&amp;$B350))</f>
        <v>Операционные расходы - блок-1</v>
      </c>
      <c r="J350" s="1" t="str">
        <f ca="1">IF(INDIRECT($B$1&amp;Items!W$2&amp;$B350)="",IF(H350&lt;&gt;I350,"  "&amp;I350,I350),"    "&amp;INDIRECT($B$1&amp;Items!W$2&amp;$B350))</f>
        <v xml:space="preserve">    Операционные расходы - 1-5</v>
      </c>
      <c r="S350" s="1">
        <f ca="1">SUM($U350:INDIRECT(ADDRESS(ROW(),SUMIFS($1:$1,$5:$5,MAX($5:$5)))))</f>
        <v>0</v>
      </c>
      <c r="V350" s="1">
        <f ca="1">SUMIFS(INDIRECT($F$1&amp;$F350&amp;":"&amp;$F350),INDIRECT($F$1&amp;dbP!$D$2&amp;":"&amp;dbP!$D$2),"&gt;="&amp;V$6,INDIRECT($F$1&amp;dbP!$D$2&amp;":"&amp;dbP!$D$2),"&lt;="&amp;V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W350" s="1">
        <f ca="1">SUMIFS(INDIRECT($F$1&amp;$F350&amp;":"&amp;$F350),INDIRECT($F$1&amp;dbP!$D$2&amp;":"&amp;dbP!$D$2),"&gt;="&amp;W$6,INDIRECT($F$1&amp;dbP!$D$2&amp;":"&amp;dbP!$D$2),"&lt;="&amp;W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X350" s="1">
        <f ca="1">SUMIFS(INDIRECT($F$1&amp;$F350&amp;":"&amp;$F350),INDIRECT($F$1&amp;dbP!$D$2&amp;":"&amp;dbP!$D$2),"&gt;="&amp;X$6,INDIRECT($F$1&amp;dbP!$D$2&amp;":"&amp;dbP!$D$2),"&lt;="&amp;X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Y350" s="1">
        <f ca="1">SUMIFS(INDIRECT($F$1&amp;$F350&amp;":"&amp;$F350),INDIRECT($F$1&amp;dbP!$D$2&amp;":"&amp;dbP!$D$2),"&gt;="&amp;Y$6,INDIRECT($F$1&amp;dbP!$D$2&amp;":"&amp;dbP!$D$2),"&lt;="&amp;Y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Z350" s="1">
        <f ca="1">SUMIFS(INDIRECT($F$1&amp;$F350&amp;":"&amp;$F350),INDIRECT($F$1&amp;dbP!$D$2&amp;":"&amp;dbP!$D$2),"&gt;="&amp;Z$6,INDIRECT($F$1&amp;dbP!$D$2&amp;":"&amp;dbP!$D$2),"&lt;="&amp;Z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A350" s="1">
        <f ca="1">SUMIFS(INDIRECT($F$1&amp;$F350&amp;":"&amp;$F350),INDIRECT($F$1&amp;dbP!$D$2&amp;":"&amp;dbP!$D$2),"&gt;="&amp;AA$6,INDIRECT($F$1&amp;dbP!$D$2&amp;":"&amp;dbP!$D$2),"&lt;="&amp;AA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B350" s="1">
        <f ca="1">SUMIFS(INDIRECT($F$1&amp;$F350&amp;":"&amp;$F350),INDIRECT($F$1&amp;dbP!$D$2&amp;":"&amp;dbP!$D$2),"&gt;="&amp;AB$6,INDIRECT($F$1&amp;dbP!$D$2&amp;":"&amp;dbP!$D$2),"&lt;="&amp;AB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C350" s="1">
        <f ca="1">SUMIFS(INDIRECT($F$1&amp;$F350&amp;":"&amp;$F350),INDIRECT($F$1&amp;dbP!$D$2&amp;":"&amp;dbP!$D$2),"&gt;="&amp;AC$6,INDIRECT($F$1&amp;dbP!$D$2&amp;":"&amp;dbP!$D$2),"&lt;="&amp;AC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D350" s="1">
        <f ca="1">SUMIFS(INDIRECT($F$1&amp;$F350&amp;":"&amp;$F350),INDIRECT($F$1&amp;dbP!$D$2&amp;":"&amp;dbP!$D$2),"&gt;="&amp;AD$6,INDIRECT($F$1&amp;dbP!$D$2&amp;":"&amp;dbP!$D$2),"&lt;="&amp;AD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E350" s="1">
        <f ca="1">SUMIFS(INDIRECT($F$1&amp;$F350&amp;":"&amp;$F350),INDIRECT($F$1&amp;dbP!$D$2&amp;":"&amp;dbP!$D$2),"&gt;="&amp;AE$6,INDIRECT($F$1&amp;dbP!$D$2&amp;":"&amp;dbP!$D$2),"&lt;="&amp;AE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F350" s="1">
        <f ca="1">SUMIFS(INDIRECT($F$1&amp;$F350&amp;":"&amp;$F350),INDIRECT($F$1&amp;dbP!$D$2&amp;":"&amp;dbP!$D$2),"&gt;="&amp;AF$6,INDIRECT($F$1&amp;dbP!$D$2&amp;":"&amp;dbP!$D$2),"&lt;="&amp;AF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G350" s="1">
        <f ca="1">SUMIFS(INDIRECT($F$1&amp;$F350&amp;":"&amp;$F350),INDIRECT($F$1&amp;dbP!$D$2&amp;":"&amp;dbP!$D$2),"&gt;="&amp;AG$6,INDIRECT($F$1&amp;dbP!$D$2&amp;":"&amp;dbP!$D$2),"&lt;="&amp;AG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H350" s="1">
        <f ca="1">SUMIFS(INDIRECT($F$1&amp;$F350&amp;":"&amp;$F350),INDIRECT($F$1&amp;dbP!$D$2&amp;":"&amp;dbP!$D$2),"&gt;="&amp;AH$6,INDIRECT($F$1&amp;dbP!$D$2&amp;":"&amp;dbP!$D$2),"&lt;="&amp;AH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I350" s="1">
        <f ca="1">SUMIFS(INDIRECT($F$1&amp;$F350&amp;":"&amp;$F350),INDIRECT($F$1&amp;dbP!$D$2&amp;":"&amp;dbP!$D$2),"&gt;="&amp;AI$6,INDIRECT($F$1&amp;dbP!$D$2&amp;":"&amp;dbP!$D$2),"&lt;="&amp;AI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J350" s="1">
        <f ca="1">SUMIFS(INDIRECT($F$1&amp;$F350&amp;":"&amp;$F350),INDIRECT($F$1&amp;dbP!$D$2&amp;":"&amp;dbP!$D$2),"&gt;="&amp;AJ$6,INDIRECT($F$1&amp;dbP!$D$2&amp;":"&amp;dbP!$D$2),"&lt;="&amp;AJ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K350" s="1">
        <f ca="1">SUMIFS(INDIRECT($F$1&amp;$F350&amp;":"&amp;$F350),INDIRECT($F$1&amp;dbP!$D$2&amp;":"&amp;dbP!$D$2),"&gt;="&amp;AK$6,INDIRECT($F$1&amp;dbP!$D$2&amp;":"&amp;dbP!$D$2),"&lt;="&amp;AK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L350" s="1">
        <f ca="1">SUMIFS(INDIRECT($F$1&amp;$F350&amp;":"&amp;$F350),INDIRECT($F$1&amp;dbP!$D$2&amp;":"&amp;dbP!$D$2),"&gt;="&amp;AL$6,INDIRECT($F$1&amp;dbP!$D$2&amp;":"&amp;dbP!$D$2),"&lt;="&amp;AL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M350" s="1">
        <f ca="1">SUMIFS(INDIRECT($F$1&amp;$F350&amp;":"&amp;$F350),INDIRECT($F$1&amp;dbP!$D$2&amp;":"&amp;dbP!$D$2),"&gt;="&amp;AM$6,INDIRECT($F$1&amp;dbP!$D$2&amp;":"&amp;dbP!$D$2),"&lt;="&amp;AM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N350" s="1">
        <f ca="1">SUMIFS(INDIRECT($F$1&amp;$F350&amp;":"&amp;$F350),INDIRECT($F$1&amp;dbP!$D$2&amp;":"&amp;dbP!$D$2),"&gt;="&amp;AN$6,INDIRECT($F$1&amp;dbP!$D$2&amp;":"&amp;dbP!$D$2),"&lt;="&amp;AN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O350" s="1">
        <f ca="1">SUMIFS(INDIRECT($F$1&amp;$F350&amp;":"&amp;$F350),INDIRECT($F$1&amp;dbP!$D$2&amp;":"&amp;dbP!$D$2),"&gt;="&amp;AO$6,INDIRECT($F$1&amp;dbP!$D$2&amp;":"&amp;dbP!$D$2),"&lt;="&amp;AO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P350" s="1">
        <f ca="1">SUMIFS(INDIRECT($F$1&amp;$F350&amp;":"&amp;$F350),INDIRECT($F$1&amp;dbP!$D$2&amp;":"&amp;dbP!$D$2),"&gt;="&amp;AP$6,INDIRECT($F$1&amp;dbP!$D$2&amp;":"&amp;dbP!$D$2),"&lt;="&amp;AP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Q350" s="1">
        <f ca="1">SUMIFS(INDIRECT($F$1&amp;$F350&amp;":"&amp;$F350),INDIRECT($F$1&amp;dbP!$D$2&amp;":"&amp;dbP!$D$2),"&gt;="&amp;AQ$6,INDIRECT($F$1&amp;dbP!$D$2&amp;":"&amp;dbP!$D$2),"&lt;="&amp;AQ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R350" s="1">
        <f ca="1">SUMIFS(INDIRECT($F$1&amp;$F350&amp;":"&amp;$F350),INDIRECT($F$1&amp;dbP!$D$2&amp;":"&amp;dbP!$D$2),"&gt;="&amp;AR$6,INDIRECT($F$1&amp;dbP!$D$2&amp;":"&amp;dbP!$D$2),"&lt;="&amp;AR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S350" s="1">
        <f ca="1">SUMIFS(INDIRECT($F$1&amp;$F350&amp;":"&amp;$F350),INDIRECT($F$1&amp;dbP!$D$2&amp;":"&amp;dbP!$D$2),"&gt;="&amp;AS$6,INDIRECT($F$1&amp;dbP!$D$2&amp;":"&amp;dbP!$D$2),"&lt;="&amp;AS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T350" s="1">
        <f ca="1">SUMIFS(INDIRECT($F$1&amp;$F350&amp;":"&amp;$F350),INDIRECT($F$1&amp;dbP!$D$2&amp;":"&amp;dbP!$D$2),"&gt;="&amp;AT$6,INDIRECT($F$1&amp;dbP!$D$2&amp;":"&amp;dbP!$D$2),"&lt;="&amp;AT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U350" s="1">
        <f ca="1">SUMIFS(INDIRECT($F$1&amp;$F350&amp;":"&amp;$F350),INDIRECT($F$1&amp;dbP!$D$2&amp;":"&amp;dbP!$D$2),"&gt;="&amp;AU$6,INDIRECT($F$1&amp;dbP!$D$2&amp;":"&amp;dbP!$D$2),"&lt;="&amp;AU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V350" s="1">
        <f ca="1">SUMIFS(INDIRECT($F$1&amp;$F350&amp;":"&amp;$F350),INDIRECT($F$1&amp;dbP!$D$2&amp;":"&amp;dbP!$D$2),"&gt;="&amp;AV$6,INDIRECT($F$1&amp;dbP!$D$2&amp;":"&amp;dbP!$D$2),"&lt;="&amp;AV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W350" s="1">
        <f ca="1">SUMIFS(INDIRECT($F$1&amp;$F350&amp;":"&amp;$F350),INDIRECT($F$1&amp;dbP!$D$2&amp;":"&amp;dbP!$D$2),"&gt;="&amp;AW$6,INDIRECT($F$1&amp;dbP!$D$2&amp;":"&amp;dbP!$D$2),"&lt;="&amp;AW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X350" s="1">
        <f ca="1">SUMIFS(INDIRECT($F$1&amp;$F350&amp;":"&amp;$F350),INDIRECT($F$1&amp;dbP!$D$2&amp;":"&amp;dbP!$D$2),"&gt;="&amp;AX$6,INDIRECT($F$1&amp;dbP!$D$2&amp;":"&amp;dbP!$D$2),"&lt;="&amp;AX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Y350" s="1">
        <f ca="1">SUMIFS(INDIRECT($F$1&amp;$F350&amp;":"&amp;$F350),INDIRECT($F$1&amp;dbP!$D$2&amp;":"&amp;dbP!$D$2),"&gt;="&amp;AY$6,INDIRECT($F$1&amp;dbP!$D$2&amp;":"&amp;dbP!$D$2),"&lt;="&amp;AY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Z350" s="1">
        <f ca="1">SUMIFS(INDIRECT($F$1&amp;$F350&amp;":"&amp;$F350),INDIRECT($F$1&amp;dbP!$D$2&amp;":"&amp;dbP!$D$2),"&gt;="&amp;AZ$6,INDIRECT($F$1&amp;dbP!$D$2&amp;":"&amp;dbP!$D$2),"&lt;="&amp;AZ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BA350" s="1">
        <f ca="1">SUMIFS(INDIRECT($F$1&amp;$F350&amp;":"&amp;$F350),INDIRECT($F$1&amp;dbP!$D$2&amp;":"&amp;dbP!$D$2),"&gt;="&amp;BA$6,INDIRECT($F$1&amp;dbP!$D$2&amp;":"&amp;dbP!$D$2),"&lt;="&amp;BA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BB350" s="1">
        <f ca="1">SUMIFS(INDIRECT($F$1&amp;$F350&amp;":"&amp;$F350),INDIRECT($F$1&amp;dbP!$D$2&amp;":"&amp;dbP!$D$2),"&gt;="&amp;BB$6,INDIRECT($F$1&amp;dbP!$D$2&amp;":"&amp;dbP!$D$2),"&lt;="&amp;BB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BC350" s="1">
        <f ca="1">SUMIFS(INDIRECT($F$1&amp;$F350&amp;":"&amp;$F350),INDIRECT($F$1&amp;dbP!$D$2&amp;":"&amp;dbP!$D$2),"&gt;="&amp;BC$6,INDIRECT($F$1&amp;dbP!$D$2&amp;":"&amp;dbP!$D$2),"&lt;="&amp;BC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BD350" s="1">
        <f ca="1">SUMIFS(INDIRECT($F$1&amp;$F350&amp;":"&amp;$F350),INDIRECT($F$1&amp;dbP!$D$2&amp;":"&amp;dbP!$D$2),"&gt;="&amp;BD$6,INDIRECT($F$1&amp;dbP!$D$2&amp;":"&amp;dbP!$D$2),"&lt;="&amp;BD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BE350" s="1">
        <f ca="1">SUMIFS(INDIRECT($F$1&amp;$F350&amp;":"&amp;$F350),INDIRECT($F$1&amp;dbP!$D$2&amp;":"&amp;dbP!$D$2),"&gt;="&amp;BE$6,INDIRECT($F$1&amp;dbP!$D$2&amp;":"&amp;dbP!$D$2),"&lt;="&amp;BE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</row>
    <row r="351" spans="1:57" x14ac:dyDescent="0.3">
      <c r="B351" s="1">
        <f>MAX(B$268:B350)+1</f>
        <v>89</v>
      </c>
      <c r="D351" s="1" t="str">
        <f ca="1">INDIRECT($B$1&amp;Items!AB$2&amp;$B351)</f>
        <v>PL(-)</v>
      </c>
      <c r="F351" s="1" t="str">
        <f ca="1">INDIRECT($B$1&amp;Items!X$2&amp;$B351)</f>
        <v>AA</v>
      </c>
      <c r="H351" s="13" t="str">
        <f ca="1">INDIRECT($B$1&amp;Items!U$2&amp;$B351)</f>
        <v>Операционные расходы</v>
      </c>
      <c r="I351" s="13" t="str">
        <f ca="1">IF(INDIRECT($B$1&amp;Items!V$2&amp;$B351)="",H351,INDIRECT($B$1&amp;Items!V$2&amp;$B351))</f>
        <v>Операционные расходы - блок-1</v>
      </c>
      <c r="J351" s="1" t="str">
        <f ca="1">IF(INDIRECT($B$1&amp;Items!W$2&amp;$B351)="",IF(H351&lt;&gt;I351,"  "&amp;I351,I351),"    "&amp;INDIRECT($B$1&amp;Items!W$2&amp;$B351))</f>
        <v xml:space="preserve">    Операционные расходы - 1-6</v>
      </c>
      <c r="S351" s="1">
        <f ca="1">SUM($U351:INDIRECT(ADDRESS(ROW(),SUMIFS($1:$1,$5:$5,MAX($5:$5)))))</f>
        <v>53237.850000000006</v>
      </c>
      <c r="V351" s="1">
        <f ca="1">SUMIFS(INDIRECT($F$1&amp;$F351&amp;":"&amp;$F351),INDIRECT($F$1&amp;dbP!$D$2&amp;":"&amp;dbP!$D$2),"&gt;="&amp;V$6,INDIRECT($F$1&amp;dbP!$D$2&amp;":"&amp;dbP!$D$2),"&lt;="&amp;V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W351" s="1">
        <f ca="1">SUMIFS(INDIRECT($F$1&amp;$F351&amp;":"&amp;$F351),INDIRECT($F$1&amp;dbP!$D$2&amp;":"&amp;dbP!$D$2),"&gt;="&amp;W$6,INDIRECT($F$1&amp;dbP!$D$2&amp;":"&amp;dbP!$D$2),"&lt;="&amp;W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X351" s="1">
        <f ca="1">SUMIFS(INDIRECT($F$1&amp;$F351&amp;":"&amp;$F351),INDIRECT($F$1&amp;dbP!$D$2&amp;":"&amp;dbP!$D$2),"&gt;="&amp;X$6,INDIRECT($F$1&amp;dbP!$D$2&amp;":"&amp;dbP!$D$2),"&lt;="&amp;X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53237.850000000006</v>
      </c>
      <c r="Y351" s="1">
        <f ca="1">SUMIFS(INDIRECT($F$1&amp;$F351&amp;":"&amp;$F351),INDIRECT($F$1&amp;dbP!$D$2&amp;":"&amp;dbP!$D$2),"&gt;="&amp;Y$6,INDIRECT($F$1&amp;dbP!$D$2&amp;":"&amp;dbP!$D$2),"&lt;="&amp;Y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Z351" s="1">
        <f ca="1">SUMIFS(INDIRECT($F$1&amp;$F351&amp;":"&amp;$F351),INDIRECT($F$1&amp;dbP!$D$2&amp;":"&amp;dbP!$D$2),"&gt;="&amp;Z$6,INDIRECT($F$1&amp;dbP!$D$2&amp;":"&amp;dbP!$D$2),"&lt;="&amp;Z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A351" s="1">
        <f ca="1">SUMIFS(INDIRECT($F$1&amp;$F351&amp;":"&amp;$F351),INDIRECT($F$1&amp;dbP!$D$2&amp;":"&amp;dbP!$D$2),"&gt;="&amp;AA$6,INDIRECT($F$1&amp;dbP!$D$2&amp;":"&amp;dbP!$D$2),"&lt;="&amp;AA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B351" s="1">
        <f ca="1">SUMIFS(INDIRECT($F$1&amp;$F351&amp;":"&amp;$F351),INDIRECT($F$1&amp;dbP!$D$2&amp;":"&amp;dbP!$D$2),"&gt;="&amp;AB$6,INDIRECT($F$1&amp;dbP!$D$2&amp;":"&amp;dbP!$D$2),"&lt;="&amp;AB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C351" s="1">
        <f ca="1">SUMIFS(INDIRECT($F$1&amp;$F351&amp;":"&amp;$F351),INDIRECT($F$1&amp;dbP!$D$2&amp;":"&amp;dbP!$D$2),"&gt;="&amp;AC$6,INDIRECT($F$1&amp;dbP!$D$2&amp;":"&amp;dbP!$D$2),"&lt;="&amp;AC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D351" s="1">
        <f ca="1">SUMIFS(INDIRECT($F$1&amp;$F351&amp;":"&amp;$F351),INDIRECT($F$1&amp;dbP!$D$2&amp;":"&amp;dbP!$D$2),"&gt;="&amp;AD$6,INDIRECT($F$1&amp;dbP!$D$2&amp;":"&amp;dbP!$D$2),"&lt;="&amp;AD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E351" s="1">
        <f ca="1">SUMIFS(INDIRECT($F$1&amp;$F351&amp;":"&amp;$F351),INDIRECT($F$1&amp;dbP!$D$2&amp;":"&amp;dbP!$D$2),"&gt;="&amp;AE$6,INDIRECT($F$1&amp;dbP!$D$2&amp;":"&amp;dbP!$D$2),"&lt;="&amp;AE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F351" s="1">
        <f ca="1">SUMIFS(INDIRECT($F$1&amp;$F351&amp;":"&amp;$F351),INDIRECT($F$1&amp;dbP!$D$2&amp;":"&amp;dbP!$D$2),"&gt;="&amp;AF$6,INDIRECT($F$1&amp;dbP!$D$2&amp;":"&amp;dbP!$D$2),"&lt;="&amp;AF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G351" s="1">
        <f ca="1">SUMIFS(INDIRECT($F$1&amp;$F351&amp;":"&amp;$F351),INDIRECT($F$1&amp;dbP!$D$2&amp;":"&amp;dbP!$D$2),"&gt;="&amp;AG$6,INDIRECT($F$1&amp;dbP!$D$2&amp;":"&amp;dbP!$D$2),"&lt;="&amp;AG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H351" s="1">
        <f ca="1">SUMIFS(INDIRECT($F$1&amp;$F351&amp;":"&amp;$F351),INDIRECT($F$1&amp;dbP!$D$2&amp;":"&amp;dbP!$D$2),"&gt;="&amp;AH$6,INDIRECT($F$1&amp;dbP!$D$2&amp;":"&amp;dbP!$D$2),"&lt;="&amp;AH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I351" s="1">
        <f ca="1">SUMIFS(INDIRECT($F$1&amp;$F351&amp;":"&amp;$F351),INDIRECT($F$1&amp;dbP!$D$2&amp;":"&amp;dbP!$D$2),"&gt;="&amp;AI$6,INDIRECT($F$1&amp;dbP!$D$2&amp;":"&amp;dbP!$D$2),"&lt;="&amp;AI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J351" s="1">
        <f ca="1">SUMIFS(INDIRECT($F$1&amp;$F351&amp;":"&amp;$F351),INDIRECT($F$1&amp;dbP!$D$2&amp;":"&amp;dbP!$D$2),"&gt;="&amp;AJ$6,INDIRECT($F$1&amp;dbP!$D$2&amp;":"&amp;dbP!$D$2),"&lt;="&amp;AJ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K351" s="1">
        <f ca="1">SUMIFS(INDIRECT($F$1&amp;$F351&amp;":"&amp;$F351),INDIRECT($F$1&amp;dbP!$D$2&amp;":"&amp;dbP!$D$2),"&gt;="&amp;AK$6,INDIRECT($F$1&amp;dbP!$D$2&amp;":"&amp;dbP!$D$2),"&lt;="&amp;AK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L351" s="1">
        <f ca="1">SUMIFS(INDIRECT($F$1&amp;$F351&amp;":"&amp;$F351),INDIRECT($F$1&amp;dbP!$D$2&amp;":"&amp;dbP!$D$2),"&gt;="&amp;AL$6,INDIRECT($F$1&amp;dbP!$D$2&amp;":"&amp;dbP!$D$2),"&lt;="&amp;AL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M351" s="1">
        <f ca="1">SUMIFS(INDIRECT($F$1&amp;$F351&amp;":"&amp;$F351),INDIRECT($F$1&amp;dbP!$D$2&amp;":"&amp;dbP!$D$2),"&gt;="&amp;AM$6,INDIRECT($F$1&amp;dbP!$D$2&amp;":"&amp;dbP!$D$2),"&lt;="&amp;AM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N351" s="1">
        <f ca="1">SUMIFS(INDIRECT($F$1&amp;$F351&amp;":"&amp;$F351),INDIRECT($F$1&amp;dbP!$D$2&amp;":"&amp;dbP!$D$2),"&gt;="&amp;AN$6,INDIRECT($F$1&amp;dbP!$D$2&amp;":"&amp;dbP!$D$2),"&lt;="&amp;AN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O351" s="1">
        <f ca="1">SUMIFS(INDIRECT($F$1&amp;$F351&amp;":"&amp;$F351),INDIRECT($F$1&amp;dbP!$D$2&amp;":"&amp;dbP!$D$2),"&gt;="&amp;AO$6,INDIRECT($F$1&amp;dbP!$D$2&amp;":"&amp;dbP!$D$2),"&lt;="&amp;AO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P351" s="1">
        <f ca="1">SUMIFS(INDIRECT($F$1&amp;$F351&amp;":"&amp;$F351),INDIRECT($F$1&amp;dbP!$D$2&amp;":"&amp;dbP!$D$2),"&gt;="&amp;AP$6,INDIRECT($F$1&amp;dbP!$D$2&amp;":"&amp;dbP!$D$2),"&lt;="&amp;AP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Q351" s="1">
        <f ca="1">SUMIFS(INDIRECT($F$1&amp;$F351&amp;":"&amp;$F351),INDIRECT($F$1&amp;dbP!$D$2&amp;":"&amp;dbP!$D$2),"&gt;="&amp;AQ$6,INDIRECT($F$1&amp;dbP!$D$2&amp;":"&amp;dbP!$D$2),"&lt;="&amp;AQ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R351" s="1">
        <f ca="1">SUMIFS(INDIRECT($F$1&amp;$F351&amp;":"&amp;$F351),INDIRECT($F$1&amp;dbP!$D$2&amp;":"&amp;dbP!$D$2),"&gt;="&amp;AR$6,INDIRECT($F$1&amp;dbP!$D$2&amp;":"&amp;dbP!$D$2),"&lt;="&amp;AR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S351" s="1">
        <f ca="1">SUMIFS(INDIRECT($F$1&amp;$F351&amp;":"&amp;$F351),INDIRECT($F$1&amp;dbP!$D$2&amp;":"&amp;dbP!$D$2),"&gt;="&amp;AS$6,INDIRECT($F$1&amp;dbP!$D$2&amp;":"&amp;dbP!$D$2),"&lt;="&amp;AS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T351" s="1">
        <f ca="1">SUMIFS(INDIRECT($F$1&amp;$F351&amp;":"&amp;$F351),INDIRECT($F$1&amp;dbP!$D$2&amp;":"&amp;dbP!$D$2),"&gt;="&amp;AT$6,INDIRECT($F$1&amp;dbP!$D$2&amp;":"&amp;dbP!$D$2),"&lt;="&amp;AT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U351" s="1">
        <f ca="1">SUMIFS(INDIRECT($F$1&amp;$F351&amp;":"&amp;$F351),INDIRECT($F$1&amp;dbP!$D$2&amp;":"&amp;dbP!$D$2),"&gt;="&amp;AU$6,INDIRECT($F$1&amp;dbP!$D$2&amp;":"&amp;dbP!$D$2),"&lt;="&amp;AU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V351" s="1">
        <f ca="1">SUMIFS(INDIRECT($F$1&amp;$F351&amp;":"&amp;$F351),INDIRECT($F$1&amp;dbP!$D$2&amp;":"&amp;dbP!$D$2),"&gt;="&amp;AV$6,INDIRECT($F$1&amp;dbP!$D$2&amp;":"&amp;dbP!$D$2),"&lt;="&amp;AV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W351" s="1">
        <f ca="1">SUMIFS(INDIRECT($F$1&amp;$F351&amp;":"&amp;$F351),INDIRECT($F$1&amp;dbP!$D$2&amp;":"&amp;dbP!$D$2),"&gt;="&amp;AW$6,INDIRECT($F$1&amp;dbP!$D$2&amp;":"&amp;dbP!$D$2),"&lt;="&amp;AW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X351" s="1">
        <f ca="1">SUMIFS(INDIRECT($F$1&amp;$F351&amp;":"&amp;$F351),INDIRECT($F$1&amp;dbP!$D$2&amp;":"&amp;dbP!$D$2),"&gt;="&amp;AX$6,INDIRECT($F$1&amp;dbP!$D$2&amp;":"&amp;dbP!$D$2),"&lt;="&amp;AX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Y351" s="1">
        <f ca="1">SUMIFS(INDIRECT($F$1&amp;$F351&amp;":"&amp;$F351),INDIRECT($F$1&amp;dbP!$D$2&amp;":"&amp;dbP!$D$2),"&gt;="&amp;AY$6,INDIRECT($F$1&amp;dbP!$D$2&amp;":"&amp;dbP!$D$2),"&lt;="&amp;AY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Z351" s="1">
        <f ca="1">SUMIFS(INDIRECT($F$1&amp;$F351&amp;":"&amp;$F351),INDIRECT($F$1&amp;dbP!$D$2&amp;":"&amp;dbP!$D$2),"&gt;="&amp;AZ$6,INDIRECT($F$1&amp;dbP!$D$2&amp;":"&amp;dbP!$D$2),"&lt;="&amp;AZ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BA351" s="1">
        <f ca="1">SUMIFS(INDIRECT($F$1&amp;$F351&amp;":"&amp;$F351),INDIRECT($F$1&amp;dbP!$D$2&amp;":"&amp;dbP!$D$2),"&gt;="&amp;BA$6,INDIRECT($F$1&amp;dbP!$D$2&amp;":"&amp;dbP!$D$2),"&lt;="&amp;BA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BB351" s="1">
        <f ca="1">SUMIFS(INDIRECT($F$1&amp;$F351&amp;":"&amp;$F351),INDIRECT($F$1&amp;dbP!$D$2&amp;":"&amp;dbP!$D$2),"&gt;="&amp;BB$6,INDIRECT($F$1&amp;dbP!$D$2&amp;":"&amp;dbP!$D$2),"&lt;="&amp;BB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BC351" s="1">
        <f ca="1">SUMIFS(INDIRECT($F$1&amp;$F351&amp;":"&amp;$F351),INDIRECT($F$1&amp;dbP!$D$2&amp;":"&amp;dbP!$D$2),"&gt;="&amp;BC$6,INDIRECT($F$1&amp;dbP!$D$2&amp;":"&amp;dbP!$D$2),"&lt;="&amp;BC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BD351" s="1">
        <f ca="1">SUMIFS(INDIRECT($F$1&amp;$F351&amp;":"&amp;$F351),INDIRECT($F$1&amp;dbP!$D$2&amp;":"&amp;dbP!$D$2),"&gt;="&amp;BD$6,INDIRECT($F$1&amp;dbP!$D$2&amp;":"&amp;dbP!$D$2),"&lt;="&amp;BD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BE351" s="1">
        <f ca="1">SUMIFS(INDIRECT($F$1&amp;$F351&amp;":"&amp;$F351),INDIRECT($F$1&amp;dbP!$D$2&amp;":"&amp;dbP!$D$2),"&gt;="&amp;BE$6,INDIRECT($F$1&amp;dbP!$D$2&amp;":"&amp;dbP!$D$2),"&lt;="&amp;BE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</row>
    <row r="352" spans="1:57" x14ac:dyDescent="0.3">
      <c r="B352" s="1">
        <f>MAX(B$268:B351)+1</f>
        <v>90</v>
      </c>
      <c r="D352" s="1" t="str">
        <f ca="1">INDIRECT($B$1&amp;Items!AB$2&amp;$B352)</f>
        <v>PL(-)</v>
      </c>
      <c r="F352" s="1" t="str">
        <f ca="1">INDIRECT($B$1&amp;Items!X$2&amp;$B352)</f>
        <v>AA</v>
      </c>
      <c r="H352" s="13" t="str">
        <f ca="1">INDIRECT($B$1&amp;Items!U$2&amp;$B352)</f>
        <v>Операционные расходы</v>
      </c>
      <c r="I352" s="13" t="str">
        <f ca="1">IF(INDIRECT($B$1&amp;Items!V$2&amp;$B352)="",H352,INDIRECT($B$1&amp;Items!V$2&amp;$B352))</f>
        <v>Операционные расходы - блок-1</v>
      </c>
      <c r="J352" s="1" t="str">
        <f ca="1">IF(INDIRECT($B$1&amp;Items!W$2&amp;$B352)="",IF(H352&lt;&gt;I352,"  "&amp;I352,I352),"    "&amp;INDIRECT($B$1&amp;Items!W$2&amp;$B352))</f>
        <v xml:space="preserve">    Операционные расходы - 1-7</v>
      </c>
      <c r="S352" s="1">
        <f ca="1">SUM($U352:INDIRECT(ADDRESS(ROW(),SUMIFS($1:$1,$5:$5,MAX($5:$5)))))</f>
        <v>0</v>
      </c>
      <c r="V352" s="1">
        <f ca="1">SUMIFS(INDIRECT($F$1&amp;$F352&amp;":"&amp;$F352),INDIRECT($F$1&amp;dbP!$D$2&amp;":"&amp;dbP!$D$2),"&gt;="&amp;V$6,INDIRECT($F$1&amp;dbP!$D$2&amp;":"&amp;dbP!$D$2),"&lt;="&amp;V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W352" s="1">
        <f ca="1">SUMIFS(INDIRECT($F$1&amp;$F352&amp;":"&amp;$F352),INDIRECT($F$1&amp;dbP!$D$2&amp;":"&amp;dbP!$D$2),"&gt;="&amp;W$6,INDIRECT($F$1&amp;dbP!$D$2&amp;":"&amp;dbP!$D$2),"&lt;="&amp;W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X352" s="1">
        <f ca="1">SUMIFS(INDIRECT($F$1&amp;$F352&amp;":"&amp;$F352),INDIRECT($F$1&amp;dbP!$D$2&amp;":"&amp;dbP!$D$2),"&gt;="&amp;X$6,INDIRECT($F$1&amp;dbP!$D$2&amp;":"&amp;dbP!$D$2),"&lt;="&amp;X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Y352" s="1">
        <f ca="1">SUMIFS(INDIRECT($F$1&amp;$F352&amp;":"&amp;$F352),INDIRECT($F$1&amp;dbP!$D$2&amp;":"&amp;dbP!$D$2),"&gt;="&amp;Y$6,INDIRECT($F$1&amp;dbP!$D$2&amp;":"&amp;dbP!$D$2),"&lt;="&amp;Y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Z352" s="1">
        <f ca="1">SUMIFS(INDIRECT($F$1&amp;$F352&amp;":"&amp;$F352),INDIRECT($F$1&amp;dbP!$D$2&amp;":"&amp;dbP!$D$2),"&gt;="&amp;Z$6,INDIRECT($F$1&amp;dbP!$D$2&amp;":"&amp;dbP!$D$2),"&lt;="&amp;Z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A352" s="1">
        <f ca="1">SUMIFS(INDIRECT($F$1&amp;$F352&amp;":"&amp;$F352),INDIRECT($F$1&amp;dbP!$D$2&amp;":"&amp;dbP!$D$2),"&gt;="&amp;AA$6,INDIRECT($F$1&amp;dbP!$D$2&amp;":"&amp;dbP!$D$2),"&lt;="&amp;AA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B352" s="1">
        <f ca="1">SUMIFS(INDIRECT($F$1&amp;$F352&amp;":"&amp;$F352),INDIRECT($F$1&amp;dbP!$D$2&amp;":"&amp;dbP!$D$2),"&gt;="&amp;AB$6,INDIRECT($F$1&amp;dbP!$D$2&amp;":"&amp;dbP!$D$2),"&lt;="&amp;AB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C352" s="1">
        <f ca="1">SUMIFS(INDIRECT($F$1&amp;$F352&amp;":"&amp;$F352),INDIRECT($F$1&amp;dbP!$D$2&amp;":"&amp;dbP!$D$2),"&gt;="&amp;AC$6,INDIRECT($F$1&amp;dbP!$D$2&amp;":"&amp;dbP!$D$2),"&lt;="&amp;AC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D352" s="1">
        <f ca="1">SUMIFS(INDIRECT($F$1&amp;$F352&amp;":"&amp;$F352),INDIRECT($F$1&amp;dbP!$D$2&amp;":"&amp;dbP!$D$2),"&gt;="&amp;AD$6,INDIRECT($F$1&amp;dbP!$D$2&amp;":"&amp;dbP!$D$2),"&lt;="&amp;AD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E352" s="1">
        <f ca="1">SUMIFS(INDIRECT($F$1&amp;$F352&amp;":"&amp;$F352),INDIRECT($F$1&amp;dbP!$D$2&amp;":"&amp;dbP!$D$2),"&gt;="&amp;AE$6,INDIRECT($F$1&amp;dbP!$D$2&amp;":"&amp;dbP!$D$2),"&lt;="&amp;AE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F352" s="1">
        <f ca="1">SUMIFS(INDIRECT($F$1&amp;$F352&amp;":"&amp;$F352),INDIRECT($F$1&amp;dbP!$D$2&amp;":"&amp;dbP!$D$2),"&gt;="&amp;AF$6,INDIRECT($F$1&amp;dbP!$D$2&amp;":"&amp;dbP!$D$2),"&lt;="&amp;AF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G352" s="1">
        <f ca="1">SUMIFS(INDIRECT($F$1&amp;$F352&amp;":"&amp;$F352),INDIRECT($F$1&amp;dbP!$D$2&amp;":"&amp;dbP!$D$2),"&gt;="&amp;AG$6,INDIRECT($F$1&amp;dbP!$D$2&amp;":"&amp;dbP!$D$2),"&lt;="&amp;AG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H352" s="1">
        <f ca="1">SUMIFS(INDIRECT($F$1&amp;$F352&amp;":"&amp;$F352),INDIRECT($F$1&amp;dbP!$D$2&amp;":"&amp;dbP!$D$2),"&gt;="&amp;AH$6,INDIRECT($F$1&amp;dbP!$D$2&amp;":"&amp;dbP!$D$2),"&lt;="&amp;AH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I352" s="1">
        <f ca="1">SUMIFS(INDIRECT($F$1&amp;$F352&amp;":"&amp;$F352),INDIRECT($F$1&amp;dbP!$D$2&amp;":"&amp;dbP!$D$2),"&gt;="&amp;AI$6,INDIRECT($F$1&amp;dbP!$D$2&amp;":"&amp;dbP!$D$2),"&lt;="&amp;AI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J352" s="1">
        <f ca="1">SUMIFS(INDIRECT($F$1&amp;$F352&amp;":"&amp;$F352),INDIRECT($F$1&amp;dbP!$D$2&amp;":"&amp;dbP!$D$2),"&gt;="&amp;AJ$6,INDIRECT($F$1&amp;dbP!$D$2&amp;":"&amp;dbP!$D$2),"&lt;="&amp;AJ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K352" s="1">
        <f ca="1">SUMIFS(INDIRECT($F$1&amp;$F352&amp;":"&amp;$F352),INDIRECT($F$1&amp;dbP!$D$2&amp;":"&amp;dbP!$D$2),"&gt;="&amp;AK$6,INDIRECT($F$1&amp;dbP!$D$2&amp;":"&amp;dbP!$D$2),"&lt;="&amp;AK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L352" s="1">
        <f ca="1">SUMIFS(INDIRECT($F$1&amp;$F352&amp;":"&amp;$F352),INDIRECT($F$1&amp;dbP!$D$2&amp;":"&amp;dbP!$D$2),"&gt;="&amp;AL$6,INDIRECT($F$1&amp;dbP!$D$2&amp;":"&amp;dbP!$D$2),"&lt;="&amp;AL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M352" s="1">
        <f ca="1">SUMIFS(INDIRECT($F$1&amp;$F352&amp;":"&amp;$F352),INDIRECT($F$1&amp;dbP!$D$2&amp;":"&amp;dbP!$D$2),"&gt;="&amp;AM$6,INDIRECT($F$1&amp;dbP!$D$2&amp;":"&amp;dbP!$D$2),"&lt;="&amp;AM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N352" s="1">
        <f ca="1">SUMIFS(INDIRECT($F$1&amp;$F352&amp;":"&amp;$F352),INDIRECT($F$1&amp;dbP!$D$2&amp;":"&amp;dbP!$D$2),"&gt;="&amp;AN$6,INDIRECT($F$1&amp;dbP!$D$2&amp;":"&amp;dbP!$D$2),"&lt;="&amp;AN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O352" s="1">
        <f ca="1">SUMIFS(INDIRECT($F$1&amp;$F352&amp;":"&amp;$F352),INDIRECT($F$1&amp;dbP!$D$2&amp;":"&amp;dbP!$D$2),"&gt;="&amp;AO$6,INDIRECT($F$1&amp;dbP!$D$2&amp;":"&amp;dbP!$D$2),"&lt;="&amp;AO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P352" s="1">
        <f ca="1">SUMIFS(INDIRECT($F$1&amp;$F352&amp;":"&amp;$F352),INDIRECT($F$1&amp;dbP!$D$2&amp;":"&amp;dbP!$D$2),"&gt;="&amp;AP$6,INDIRECT($F$1&amp;dbP!$D$2&amp;":"&amp;dbP!$D$2),"&lt;="&amp;AP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Q352" s="1">
        <f ca="1">SUMIFS(INDIRECT($F$1&amp;$F352&amp;":"&amp;$F352),INDIRECT($F$1&amp;dbP!$D$2&amp;":"&amp;dbP!$D$2),"&gt;="&amp;AQ$6,INDIRECT($F$1&amp;dbP!$D$2&amp;":"&amp;dbP!$D$2),"&lt;="&amp;AQ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R352" s="1">
        <f ca="1">SUMIFS(INDIRECT($F$1&amp;$F352&amp;":"&amp;$F352),INDIRECT($F$1&amp;dbP!$D$2&amp;":"&amp;dbP!$D$2),"&gt;="&amp;AR$6,INDIRECT($F$1&amp;dbP!$D$2&amp;":"&amp;dbP!$D$2),"&lt;="&amp;AR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S352" s="1">
        <f ca="1">SUMIFS(INDIRECT($F$1&amp;$F352&amp;":"&amp;$F352),INDIRECT($F$1&amp;dbP!$D$2&amp;":"&amp;dbP!$D$2),"&gt;="&amp;AS$6,INDIRECT($F$1&amp;dbP!$D$2&amp;":"&amp;dbP!$D$2),"&lt;="&amp;AS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T352" s="1">
        <f ca="1">SUMIFS(INDIRECT($F$1&amp;$F352&amp;":"&amp;$F352),INDIRECT($F$1&amp;dbP!$D$2&amp;":"&amp;dbP!$D$2),"&gt;="&amp;AT$6,INDIRECT($F$1&amp;dbP!$D$2&amp;":"&amp;dbP!$D$2),"&lt;="&amp;AT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U352" s="1">
        <f ca="1">SUMIFS(INDIRECT($F$1&amp;$F352&amp;":"&amp;$F352),INDIRECT($F$1&amp;dbP!$D$2&amp;":"&amp;dbP!$D$2),"&gt;="&amp;AU$6,INDIRECT($F$1&amp;dbP!$D$2&amp;":"&amp;dbP!$D$2),"&lt;="&amp;AU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V352" s="1">
        <f ca="1">SUMIFS(INDIRECT($F$1&amp;$F352&amp;":"&amp;$F352),INDIRECT($F$1&amp;dbP!$D$2&amp;":"&amp;dbP!$D$2),"&gt;="&amp;AV$6,INDIRECT($F$1&amp;dbP!$D$2&amp;":"&amp;dbP!$D$2),"&lt;="&amp;AV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W352" s="1">
        <f ca="1">SUMIFS(INDIRECT($F$1&amp;$F352&amp;":"&amp;$F352),INDIRECT($F$1&amp;dbP!$D$2&amp;":"&amp;dbP!$D$2),"&gt;="&amp;AW$6,INDIRECT($F$1&amp;dbP!$D$2&amp;":"&amp;dbP!$D$2),"&lt;="&amp;AW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X352" s="1">
        <f ca="1">SUMIFS(INDIRECT($F$1&amp;$F352&amp;":"&amp;$F352),INDIRECT($F$1&amp;dbP!$D$2&amp;":"&amp;dbP!$D$2),"&gt;="&amp;AX$6,INDIRECT($F$1&amp;dbP!$D$2&amp;":"&amp;dbP!$D$2),"&lt;="&amp;AX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Y352" s="1">
        <f ca="1">SUMIFS(INDIRECT($F$1&amp;$F352&amp;":"&amp;$F352),INDIRECT($F$1&amp;dbP!$D$2&amp;":"&amp;dbP!$D$2),"&gt;="&amp;AY$6,INDIRECT($F$1&amp;dbP!$D$2&amp;":"&amp;dbP!$D$2),"&lt;="&amp;AY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Z352" s="1">
        <f ca="1">SUMIFS(INDIRECT($F$1&amp;$F352&amp;":"&amp;$F352),INDIRECT($F$1&amp;dbP!$D$2&amp;":"&amp;dbP!$D$2),"&gt;="&amp;AZ$6,INDIRECT($F$1&amp;dbP!$D$2&amp;":"&amp;dbP!$D$2),"&lt;="&amp;AZ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BA352" s="1">
        <f ca="1">SUMIFS(INDIRECT($F$1&amp;$F352&amp;":"&amp;$F352),INDIRECT($F$1&amp;dbP!$D$2&amp;":"&amp;dbP!$D$2),"&gt;="&amp;BA$6,INDIRECT($F$1&amp;dbP!$D$2&amp;":"&amp;dbP!$D$2),"&lt;="&amp;BA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BB352" s="1">
        <f ca="1">SUMIFS(INDIRECT($F$1&amp;$F352&amp;":"&amp;$F352),INDIRECT($F$1&amp;dbP!$D$2&amp;":"&amp;dbP!$D$2),"&gt;="&amp;BB$6,INDIRECT($F$1&amp;dbP!$D$2&amp;":"&amp;dbP!$D$2),"&lt;="&amp;BB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BC352" s="1">
        <f ca="1">SUMIFS(INDIRECT($F$1&amp;$F352&amp;":"&amp;$F352),INDIRECT($F$1&amp;dbP!$D$2&amp;":"&amp;dbP!$D$2),"&gt;="&amp;BC$6,INDIRECT($F$1&amp;dbP!$D$2&amp;":"&amp;dbP!$D$2),"&lt;="&amp;BC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BD352" s="1">
        <f ca="1">SUMIFS(INDIRECT($F$1&amp;$F352&amp;":"&amp;$F352),INDIRECT($F$1&amp;dbP!$D$2&amp;":"&amp;dbP!$D$2),"&gt;="&amp;BD$6,INDIRECT($F$1&amp;dbP!$D$2&amp;":"&amp;dbP!$D$2),"&lt;="&amp;BD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BE352" s="1">
        <f ca="1">SUMIFS(INDIRECT($F$1&amp;$F352&amp;":"&amp;$F352),INDIRECT($F$1&amp;dbP!$D$2&amp;":"&amp;dbP!$D$2),"&gt;="&amp;BE$6,INDIRECT($F$1&amp;dbP!$D$2&amp;":"&amp;dbP!$D$2),"&lt;="&amp;BE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</row>
    <row r="353" spans="2:57" x14ac:dyDescent="0.3">
      <c r="B353" s="1">
        <f>MAX(B$268:B352)+1</f>
        <v>91</v>
      </c>
      <c r="D353" s="1" t="str">
        <f ca="1">INDIRECT($B$1&amp;Items!AB$2&amp;$B353)</f>
        <v>PL(-)</v>
      </c>
      <c r="F353" s="1" t="str">
        <f ca="1">INDIRECT($B$1&amp;Items!X$2&amp;$B353)</f>
        <v>AA</v>
      </c>
      <c r="H353" s="13" t="str">
        <f ca="1">INDIRECT($B$1&amp;Items!U$2&amp;$B353)</f>
        <v>Операционные расходы</v>
      </c>
      <c r="I353" s="13" t="str">
        <f ca="1">IF(INDIRECT($B$1&amp;Items!V$2&amp;$B353)="",H353,INDIRECT($B$1&amp;Items!V$2&amp;$B353))</f>
        <v>Операционные расходы - блок-1</v>
      </c>
      <c r="J353" s="1" t="str">
        <f ca="1">IF(INDIRECT($B$1&amp;Items!W$2&amp;$B353)="",IF(H353&lt;&gt;I353,"  "&amp;I353,I353),"    "&amp;INDIRECT($B$1&amp;Items!W$2&amp;$B353))</f>
        <v xml:space="preserve">    Операционные расходы - 1-8</v>
      </c>
      <c r="S353" s="1">
        <f ca="1">SUM($U353:INDIRECT(ADDRESS(ROW(),SUMIFS($1:$1,$5:$5,MAX($5:$5)))))</f>
        <v>0</v>
      </c>
      <c r="V353" s="1">
        <f ca="1">SUMIFS(INDIRECT($F$1&amp;$F353&amp;":"&amp;$F353),INDIRECT($F$1&amp;dbP!$D$2&amp;":"&amp;dbP!$D$2),"&gt;="&amp;V$6,INDIRECT($F$1&amp;dbP!$D$2&amp;":"&amp;dbP!$D$2),"&lt;="&amp;V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W353" s="1">
        <f ca="1">SUMIFS(INDIRECT($F$1&amp;$F353&amp;":"&amp;$F353),INDIRECT($F$1&amp;dbP!$D$2&amp;":"&amp;dbP!$D$2),"&gt;="&amp;W$6,INDIRECT($F$1&amp;dbP!$D$2&amp;":"&amp;dbP!$D$2),"&lt;="&amp;W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X353" s="1">
        <f ca="1">SUMIFS(INDIRECT($F$1&amp;$F353&amp;":"&amp;$F353),INDIRECT($F$1&amp;dbP!$D$2&amp;":"&amp;dbP!$D$2),"&gt;="&amp;X$6,INDIRECT($F$1&amp;dbP!$D$2&amp;":"&amp;dbP!$D$2),"&lt;="&amp;X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Y353" s="1">
        <f ca="1">SUMIFS(INDIRECT($F$1&amp;$F353&amp;":"&amp;$F353),INDIRECT($F$1&amp;dbP!$D$2&amp;":"&amp;dbP!$D$2),"&gt;="&amp;Y$6,INDIRECT($F$1&amp;dbP!$D$2&amp;":"&amp;dbP!$D$2),"&lt;="&amp;Y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Z353" s="1">
        <f ca="1">SUMIFS(INDIRECT($F$1&amp;$F353&amp;":"&amp;$F353),INDIRECT($F$1&amp;dbP!$D$2&amp;":"&amp;dbP!$D$2),"&gt;="&amp;Z$6,INDIRECT($F$1&amp;dbP!$D$2&amp;":"&amp;dbP!$D$2),"&lt;="&amp;Z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A353" s="1">
        <f ca="1">SUMIFS(INDIRECT($F$1&amp;$F353&amp;":"&amp;$F353),INDIRECT($F$1&amp;dbP!$D$2&amp;":"&amp;dbP!$D$2),"&gt;="&amp;AA$6,INDIRECT($F$1&amp;dbP!$D$2&amp;":"&amp;dbP!$D$2),"&lt;="&amp;AA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B353" s="1">
        <f ca="1">SUMIFS(INDIRECT($F$1&amp;$F353&amp;":"&amp;$F353),INDIRECT($F$1&amp;dbP!$D$2&amp;":"&amp;dbP!$D$2),"&gt;="&amp;AB$6,INDIRECT($F$1&amp;dbP!$D$2&amp;":"&amp;dbP!$D$2),"&lt;="&amp;AB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C353" s="1">
        <f ca="1">SUMIFS(INDIRECT($F$1&amp;$F353&amp;":"&amp;$F353),INDIRECT($F$1&amp;dbP!$D$2&amp;":"&amp;dbP!$D$2),"&gt;="&amp;AC$6,INDIRECT($F$1&amp;dbP!$D$2&amp;":"&amp;dbP!$D$2),"&lt;="&amp;AC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D353" s="1">
        <f ca="1">SUMIFS(INDIRECT($F$1&amp;$F353&amp;":"&amp;$F353),INDIRECT($F$1&amp;dbP!$D$2&amp;":"&amp;dbP!$D$2),"&gt;="&amp;AD$6,INDIRECT($F$1&amp;dbP!$D$2&amp;":"&amp;dbP!$D$2),"&lt;="&amp;AD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E353" s="1">
        <f ca="1">SUMIFS(INDIRECT($F$1&amp;$F353&amp;":"&amp;$F353),INDIRECT($F$1&amp;dbP!$D$2&amp;":"&amp;dbP!$D$2),"&gt;="&amp;AE$6,INDIRECT($F$1&amp;dbP!$D$2&amp;":"&amp;dbP!$D$2),"&lt;="&amp;AE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F353" s="1">
        <f ca="1">SUMIFS(INDIRECT($F$1&amp;$F353&amp;":"&amp;$F353),INDIRECT($F$1&amp;dbP!$D$2&amp;":"&amp;dbP!$D$2),"&gt;="&amp;AF$6,INDIRECT($F$1&amp;dbP!$D$2&amp;":"&amp;dbP!$D$2),"&lt;="&amp;AF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G353" s="1">
        <f ca="1">SUMIFS(INDIRECT($F$1&amp;$F353&amp;":"&amp;$F353),INDIRECT($F$1&amp;dbP!$D$2&amp;":"&amp;dbP!$D$2),"&gt;="&amp;AG$6,INDIRECT($F$1&amp;dbP!$D$2&amp;":"&amp;dbP!$D$2),"&lt;="&amp;AG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H353" s="1">
        <f ca="1">SUMIFS(INDIRECT($F$1&amp;$F353&amp;":"&amp;$F353),INDIRECT($F$1&amp;dbP!$D$2&amp;":"&amp;dbP!$D$2),"&gt;="&amp;AH$6,INDIRECT($F$1&amp;dbP!$D$2&amp;":"&amp;dbP!$D$2),"&lt;="&amp;AH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I353" s="1">
        <f ca="1">SUMIFS(INDIRECT($F$1&amp;$F353&amp;":"&amp;$F353),INDIRECT($F$1&amp;dbP!$D$2&amp;":"&amp;dbP!$D$2),"&gt;="&amp;AI$6,INDIRECT($F$1&amp;dbP!$D$2&amp;":"&amp;dbP!$D$2),"&lt;="&amp;AI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J353" s="1">
        <f ca="1">SUMIFS(INDIRECT($F$1&amp;$F353&amp;":"&amp;$F353),INDIRECT($F$1&amp;dbP!$D$2&amp;":"&amp;dbP!$D$2),"&gt;="&amp;AJ$6,INDIRECT($F$1&amp;dbP!$D$2&amp;":"&amp;dbP!$D$2),"&lt;="&amp;AJ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K353" s="1">
        <f ca="1">SUMIFS(INDIRECT($F$1&amp;$F353&amp;":"&amp;$F353),INDIRECT($F$1&amp;dbP!$D$2&amp;":"&amp;dbP!$D$2),"&gt;="&amp;AK$6,INDIRECT($F$1&amp;dbP!$D$2&amp;":"&amp;dbP!$D$2),"&lt;="&amp;AK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L353" s="1">
        <f ca="1">SUMIFS(INDIRECT($F$1&amp;$F353&amp;":"&amp;$F353),INDIRECT($F$1&amp;dbP!$D$2&amp;":"&amp;dbP!$D$2),"&gt;="&amp;AL$6,INDIRECT($F$1&amp;dbP!$D$2&amp;":"&amp;dbP!$D$2),"&lt;="&amp;AL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M353" s="1">
        <f ca="1">SUMIFS(INDIRECT($F$1&amp;$F353&amp;":"&amp;$F353),INDIRECT($F$1&amp;dbP!$D$2&amp;":"&amp;dbP!$D$2),"&gt;="&amp;AM$6,INDIRECT($F$1&amp;dbP!$D$2&amp;":"&amp;dbP!$D$2),"&lt;="&amp;AM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N353" s="1">
        <f ca="1">SUMIFS(INDIRECT($F$1&amp;$F353&amp;":"&amp;$F353),INDIRECT($F$1&amp;dbP!$D$2&amp;":"&amp;dbP!$D$2),"&gt;="&amp;AN$6,INDIRECT($F$1&amp;dbP!$D$2&amp;":"&amp;dbP!$D$2),"&lt;="&amp;AN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O353" s="1">
        <f ca="1">SUMIFS(INDIRECT($F$1&amp;$F353&amp;":"&amp;$F353),INDIRECT($F$1&amp;dbP!$D$2&amp;":"&amp;dbP!$D$2),"&gt;="&amp;AO$6,INDIRECT($F$1&amp;dbP!$D$2&amp;":"&amp;dbP!$D$2),"&lt;="&amp;AO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P353" s="1">
        <f ca="1">SUMIFS(INDIRECT($F$1&amp;$F353&amp;":"&amp;$F353),INDIRECT($F$1&amp;dbP!$D$2&amp;":"&amp;dbP!$D$2),"&gt;="&amp;AP$6,INDIRECT($F$1&amp;dbP!$D$2&amp;":"&amp;dbP!$D$2),"&lt;="&amp;AP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Q353" s="1">
        <f ca="1">SUMIFS(INDIRECT($F$1&amp;$F353&amp;":"&amp;$F353),INDIRECT($F$1&amp;dbP!$D$2&amp;":"&amp;dbP!$D$2),"&gt;="&amp;AQ$6,INDIRECT($F$1&amp;dbP!$D$2&amp;":"&amp;dbP!$D$2),"&lt;="&amp;AQ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R353" s="1">
        <f ca="1">SUMIFS(INDIRECT($F$1&amp;$F353&amp;":"&amp;$F353),INDIRECT($F$1&amp;dbP!$D$2&amp;":"&amp;dbP!$D$2),"&gt;="&amp;AR$6,INDIRECT($F$1&amp;dbP!$D$2&amp;":"&amp;dbP!$D$2),"&lt;="&amp;AR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S353" s="1">
        <f ca="1">SUMIFS(INDIRECT($F$1&amp;$F353&amp;":"&amp;$F353),INDIRECT($F$1&amp;dbP!$D$2&amp;":"&amp;dbP!$D$2),"&gt;="&amp;AS$6,INDIRECT($F$1&amp;dbP!$D$2&amp;":"&amp;dbP!$D$2),"&lt;="&amp;AS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T353" s="1">
        <f ca="1">SUMIFS(INDIRECT($F$1&amp;$F353&amp;":"&amp;$F353),INDIRECT($F$1&amp;dbP!$D$2&amp;":"&amp;dbP!$D$2),"&gt;="&amp;AT$6,INDIRECT($F$1&amp;dbP!$D$2&amp;":"&amp;dbP!$D$2),"&lt;="&amp;AT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U353" s="1">
        <f ca="1">SUMIFS(INDIRECT($F$1&amp;$F353&amp;":"&amp;$F353),INDIRECT($F$1&amp;dbP!$D$2&amp;":"&amp;dbP!$D$2),"&gt;="&amp;AU$6,INDIRECT($F$1&amp;dbP!$D$2&amp;":"&amp;dbP!$D$2),"&lt;="&amp;AU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V353" s="1">
        <f ca="1">SUMIFS(INDIRECT($F$1&amp;$F353&amp;":"&amp;$F353),INDIRECT($F$1&amp;dbP!$D$2&amp;":"&amp;dbP!$D$2),"&gt;="&amp;AV$6,INDIRECT($F$1&amp;dbP!$D$2&amp;":"&amp;dbP!$D$2),"&lt;="&amp;AV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W353" s="1">
        <f ca="1">SUMIFS(INDIRECT($F$1&amp;$F353&amp;":"&amp;$F353),INDIRECT($F$1&amp;dbP!$D$2&amp;":"&amp;dbP!$D$2),"&gt;="&amp;AW$6,INDIRECT($F$1&amp;dbP!$D$2&amp;":"&amp;dbP!$D$2),"&lt;="&amp;AW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X353" s="1">
        <f ca="1">SUMIFS(INDIRECT($F$1&amp;$F353&amp;":"&amp;$F353),INDIRECT($F$1&amp;dbP!$D$2&amp;":"&amp;dbP!$D$2),"&gt;="&amp;AX$6,INDIRECT($F$1&amp;dbP!$D$2&amp;":"&amp;dbP!$D$2),"&lt;="&amp;AX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Y353" s="1">
        <f ca="1">SUMIFS(INDIRECT($F$1&amp;$F353&amp;":"&amp;$F353),INDIRECT($F$1&amp;dbP!$D$2&amp;":"&amp;dbP!$D$2),"&gt;="&amp;AY$6,INDIRECT($F$1&amp;dbP!$D$2&amp;":"&amp;dbP!$D$2),"&lt;="&amp;AY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Z353" s="1">
        <f ca="1">SUMIFS(INDIRECT($F$1&amp;$F353&amp;":"&amp;$F353),INDIRECT($F$1&amp;dbP!$D$2&amp;":"&amp;dbP!$D$2),"&gt;="&amp;AZ$6,INDIRECT($F$1&amp;dbP!$D$2&amp;":"&amp;dbP!$D$2),"&lt;="&amp;AZ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BA353" s="1">
        <f ca="1">SUMIFS(INDIRECT($F$1&amp;$F353&amp;":"&amp;$F353),INDIRECT($F$1&amp;dbP!$D$2&amp;":"&amp;dbP!$D$2),"&gt;="&amp;BA$6,INDIRECT($F$1&amp;dbP!$D$2&amp;":"&amp;dbP!$D$2),"&lt;="&amp;BA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BB353" s="1">
        <f ca="1">SUMIFS(INDIRECT($F$1&amp;$F353&amp;":"&amp;$F353),INDIRECT($F$1&amp;dbP!$D$2&amp;":"&amp;dbP!$D$2),"&gt;="&amp;BB$6,INDIRECT($F$1&amp;dbP!$D$2&amp;":"&amp;dbP!$D$2),"&lt;="&amp;BB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BC353" s="1">
        <f ca="1">SUMIFS(INDIRECT($F$1&amp;$F353&amp;":"&amp;$F353),INDIRECT($F$1&amp;dbP!$D$2&amp;":"&amp;dbP!$D$2),"&gt;="&amp;BC$6,INDIRECT($F$1&amp;dbP!$D$2&amp;":"&amp;dbP!$D$2),"&lt;="&amp;BC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BD353" s="1">
        <f ca="1">SUMIFS(INDIRECT($F$1&amp;$F353&amp;":"&amp;$F353),INDIRECT($F$1&amp;dbP!$D$2&amp;":"&amp;dbP!$D$2),"&gt;="&amp;BD$6,INDIRECT($F$1&amp;dbP!$D$2&amp;":"&amp;dbP!$D$2),"&lt;="&amp;BD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BE353" s="1">
        <f ca="1">SUMIFS(INDIRECT($F$1&amp;$F353&amp;":"&amp;$F353),INDIRECT($F$1&amp;dbP!$D$2&amp;":"&amp;dbP!$D$2),"&gt;="&amp;BE$6,INDIRECT($F$1&amp;dbP!$D$2&amp;":"&amp;dbP!$D$2),"&lt;="&amp;BE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</row>
    <row r="354" spans="2:57" x14ac:dyDescent="0.3">
      <c r="B354" s="1">
        <f>MAX(B$268:B353)+1</f>
        <v>92</v>
      </c>
      <c r="D354" s="1" t="str">
        <f ca="1">INDIRECT($B$1&amp;Items!AB$2&amp;$B354)</f>
        <v>PL(-)</v>
      </c>
      <c r="F354" s="1" t="str">
        <f ca="1">INDIRECT($B$1&amp;Items!X$2&amp;$B354)</f>
        <v>AA</v>
      </c>
      <c r="H354" s="13" t="str">
        <f ca="1">INDIRECT($B$1&amp;Items!U$2&amp;$B354)</f>
        <v>Операционные расходы</v>
      </c>
      <c r="I354" s="13" t="str">
        <f ca="1">IF(INDIRECT($B$1&amp;Items!V$2&amp;$B354)="",H354,INDIRECT($B$1&amp;Items!V$2&amp;$B354))</f>
        <v>Операционные расходы - блок-1</v>
      </c>
      <c r="J354" s="1" t="str">
        <f ca="1">IF(INDIRECT($B$1&amp;Items!W$2&amp;$B354)="",IF(H354&lt;&gt;I354,"  "&amp;I354,I354),"    "&amp;INDIRECT($B$1&amp;Items!W$2&amp;$B354))</f>
        <v xml:space="preserve">    Операционные расходы - 1-9</v>
      </c>
      <c r="S354" s="1">
        <f ca="1">SUM($U354:INDIRECT(ADDRESS(ROW(),SUMIFS($1:$1,$5:$5,MAX($5:$5)))))</f>
        <v>0</v>
      </c>
      <c r="V354" s="1">
        <f ca="1">SUMIFS(INDIRECT($F$1&amp;$F354&amp;":"&amp;$F354),INDIRECT($F$1&amp;dbP!$D$2&amp;":"&amp;dbP!$D$2),"&gt;="&amp;V$6,INDIRECT($F$1&amp;dbP!$D$2&amp;":"&amp;dbP!$D$2),"&lt;="&amp;V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W354" s="1">
        <f ca="1">SUMIFS(INDIRECT($F$1&amp;$F354&amp;":"&amp;$F354),INDIRECT($F$1&amp;dbP!$D$2&amp;":"&amp;dbP!$D$2),"&gt;="&amp;W$6,INDIRECT($F$1&amp;dbP!$D$2&amp;":"&amp;dbP!$D$2),"&lt;="&amp;W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X354" s="1">
        <f ca="1">SUMIFS(INDIRECT($F$1&amp;$F354&amp;":"&amp;$F354),INDIRECT($F$1&amp;dbP!$D$2&amp;":"&amp;dbP!$D$2),"&gt;="&amp;X$6,INDIRECT($F$1&amp;dbP!$D$2&amp;":"&amp;dbP!$D$2),"&lt;="&amp;X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Y354" s="1">
        <f ca="1">SUMIFS(INDIRECT($F$1&amp;$F354&amp;":"&amp;$F354),INDIRECT($F$1&amp;dbP!$D$2&amp;":"&amp;dbP!$D$2),"&gt;="&amp;Y$6,INDIRECT($F$1&amp;dbP!$D$2&amp;":"&amp;dbP!$D$2),"&lt;="&amp;Y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Z354" s="1">
        <f ca="1">SUMIFS(INDIRECT($F$1&amp;$F354&amp;":"&amp;$F354),INDIRECT($F$1&amp;dbP!$D$2&amp;":"&amp;dbP!$D$2),"&gt;="&amp;Z$6,INDIRECT($F$1&amp;dbP!$D$2&amp;":"&amp;dbP!$D$2),"&lt;="&amp;Z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A354" s="1">
        <f ca="1">SUMIFS(INDIRECT($F$1&amp;$F354&amp;":"&amp;$F354),INDIRECT($F$1&amp;dbP!$D$2&amp;":"&amp;dbP!$D$2),"&gt;="&amp;AA$6,INDIRECT($F$1&amp;dbP!$D$2&amp;":"&amp;dbP!$D$2),"&lt;="&amp;AA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B354" s="1">
        <f ca="1">SUMIFS(INDIRECT($F$1&amp;$F354&amp;":"&amp;$F354),INDIRECT($F$1&amp;dbP!$D$2&amp;":"&amp;dbP!$D$2),"&gt;="&amp;AB$6,INDIRECT($F$1&amp;dbP!$D$2&amp;":"&amp;dbP!$D$2),"&lt;="&amp;AB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C354" s="1">
        <f ca="1">SUMIFS(INDIRECT($F$1&amp;$F354&amp;":"&amp;$F354),INDIRECT($F$1&amp;dbP!$D$2&amp;":"&amp;dbP!$D$2),"&gt;="&amp;AC$6,INDIRECT($F$1&amp;dbP!$D$2&amp;":"&amp;dbP!$D$2),"&lt;="&amp;AC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D354" s="1">
        <f ca="1">SUMIFS(INDIRECT($F$1&amp;$F354&amp;":"&amp;$F354),INDIRECT($F$1&amp;dbP!$D$2&amp;":"&amp;dbP!$D$2),"&gt;="&amp;AD$6,INDIRECT($F$1&amp;dbP!$D$2&amp;":"&amp;dbP!$D$2),"&lt;="&amp;AD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E354" s="1">
        <f ca="1">SUMIFS(INDIRECT($F$1&amp;$F354&amp;":"&amp;$F354),INDIRECT($F$1&amp;dbP!$D$2&amp;":"&amp;dbP!$D$2),"&gt;="&amp;AE$6,INDIRECT($F$1&amp;dbP!$D$2&amp;":"&amp;dbP!$D$2),"&lt;="&amp;AE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F354" s="1">
        <f ca="1">SUMIFS(INDIRECT($F$1&amp;$F354&amp;":"&amp;$F354),INDIRECT($F$1&amp;dbP!$D$2&amp;":"&amp;dbP!$D$2),"&gt;="&amp;AF$6,INDIRECT($F$1&amp;dbP!$D$2&amp;":"&amp;dbP!$D$2),"&lt;="&amp;AF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G354" s="1">
        <f ca="1">SUMIFS(INDIRECT($F$1&amp;$F354&amp;":"&amp;$F354),INDIRECT($F$1&amp;dbP!$D$2&amp;":"&amp;dbP!$D$2),"&gt;="&amp;AG$6,INDIRECT($F$1&amp;dbP!$D$2&amp;":"&amp;dbP!$D$2),"&lt;="&amp;AG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H354" s="1">
        <f ca="1">SUMIFS(INDIRECT($F$1&amp;$F354&amp;":"&amp;$F354),INDIRECT($F$1&amp;dbP!$D$2&amp;":"&amp;dbP!$D$2),"&gt;="&amp;AH$6,INDIRECT($F$1&amp;dbP!$D$2&amp;":"&amp;dbP!$D$2),"&lt;="&amp;AH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I354" s="1">
        <f ca="1">SUMIFS(INDIRECT($F$1&amp;$F354&amp;":"&amp;$F354),INDIRECT($F$1&amp;dbP!$D$2&amp;":"&amp;dbP!$D$2),"&gt;="&amp;AI$6,INDIRECT($F$1&amp;dbP!$D$2&amp;":"&amp;dbP!$D$2),"&lt;="&amp;AI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J354" s="1">
        <f ca="1">SUMIFS(INDIRECT($F$1&amp;$F354&amp;":"&amp;$F354),INDIRECT($F$1&amp;dbP!$D$2&amp;":"&amp;dbP!$D$2),"&gt;="&amp;AJ$6,INDIRECT($F$1&amp;dbP!$D$2&amp;":"&amp;dbP!$D$2),"&lt;="&amp;AJ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K354" s="1">
        <f ca="1">SUMIFS(INDIRECT($F$1&amp;$F354&amp;":"&amp;$F354),INDIRECT($F$1&amp;dbP!$D$2&amp;":"&amp;dbP!$D$2),"&gt;="&amp;AK$6,INDIRECT($F$1&amp;dbP!$D$2&amp;":"&amp;dbP!$D$2),"&lt;="&amp;AK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L354" s="1">
        <f ca="1">SUMIFS(INDIRECT($F$1&amp;$F354&amp;":"&amp;$F354),INDIRECT($F$1&amp;dbP!$D$2&amp;":"&amp;dbP!$D$2),"&gt;="&amp;AL$6,INDIRECT($F$1&amp;dbP!$D$2&amp;":"&amp;dbP!$D$2),"&lt;="&amp;AL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M354" s="1">
        <f ca="1">SUMIFS(INDIRECT($F$1&amp;$F354&amp;":"&amp;$F354),INDIRECT($F$1&amp;dbP!$D$2&amp;":"&amp;dbP!$D$2),"&gt;="&amp;AM$6,INDIRECT($F$1&amp;dbP!$D$2&amp;":"&amp;dbP!$D$2),"&lt;="&amp;AM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N354" s="1">
        <f ca="1">SUMIFS(INDIRECT($F$1&amp;$F354&amp;":"&amp;$F354),INDIRECT($F$1&amp;dbP!$D$2&amp;":"&amp;dbP!$D$2),"&gt;="&amp;AN$6,INDIRECT($F$1&amp;dbP!$D$2&amp;":"&amp;dbP!$D$2),"&lt;="&amp;AN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O354" s="1">
        <f ca="1">SUMIFS(INDIRECT($F$1&amp;$F354&amp;":"&amp;$F354),INDIRECT($F$1&amp;dbP!$D$2&amp;":"&amp;dbP!$D$2),"&gt;="&amp;AO$6,INDIRECT($F$1&amp;dbP!$D$2&amp;":"&amp;dbP!$D$2),"&lt;="&amp;AO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P354" s="1">
        <f ca="1">SUMIFS(INDIRECT($F$1&amp;$F354&amp;":"&amp;$F354),INDIRECT($F$1&amp;dbP!$D$2&amp;":"&amp;dbP!$D$2),"&gt;="&amp;AP$6,INDIRECT($F$1&amp;dbP!$D$2&amp;":"&amp;dbP!$D$2),"&lt;="&amp;AP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Q354" s="1">
        <f ca="1">SUMIFS(INDIRECT($F$1&amp;$F354&amp;":"&amp;$F354),INDIRECT($F$1&amp;dbP!$D$2&amp;":"&amp;dbP!$D$2),"&gt;="&amp;AQ$6,INDIRECT($F$1&amp;dbP!$D$2&amp;":"&amp;dbP!$D$2),"&lt;="&amp;AQ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R354" s="1">
        <f ca="1">SUMIFS(INDIRECT($F$1&amp;$F354&amp;":"&amp;$F354),INDIRECT($F$1&amp;dbP!$D$2&amp;":"&amp;dbP!$D$2),"&gt;="&amp;AR$6,INDIRECT($F$1&amp;dbP!$D$2&amp;":"&amp;dbP!$D$2),"&lt;="&amp;AR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S354" s="1">
        <f ca="1">SUMIFS(INDIRECT($F$1&amp;$F354&amp;":"&amp;$F354),INDIRECT($F$1&amp;dbP!$D$2&amp;":"&amp;dbP!$D$2),"&gt;="&amp;AS$6,INDIRECT($F$1&amp;dbP!$D$2&amp;":"&amp;dbP!$D$2),"&lt;="&amp;AS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T354" s="1">
        <f ca="1">SUMIFS(INDIRECT($F$1&amp;$F354&amp;":"&amp;$F354),INDIRECT($F$1&amp;dbP!$D$2&amp;":"&amp;dbP!$D$2),"&gt;="&amp;AT$6,INDIRECT($F$1&amp;dbP!$D$2&amp;":"&amp;dbP!$D$2),"&lt;="&amp;AT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U354" s="1">
        <f ca="1">SUMIFS(INDIRECT($F$1&amp;$F354&amp;":"&amp;$F354),INDIRECT($F$1&amp;dbP!$D$2&amp;":"&amp;dbP!$D$2),"&gt;="&amp;AU$6,INDIRECT($F$1&amp;dbP!$D$2&amp;":"&amp;dbP!$D$2),"&lt;="&amp;AU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V354" s="1">
        <f ca="1">SUMIFS(INDIRECT($F$1&amp;$F354&amp;":"&amp;$F354),INDIRECT($F$1&amp;dbP!$D$2&amp;":"&amp;dbP!$D$2),"&gt;="&amp;AV$6,INDIRECT($F$1&amp;dbP!$D$2&amp;":"&amp;dbP!$D$2),"&lt;="&amp;AV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W354" s="1">
        <f ca="1">SUMIFS(INDIRECT($F$1&amp;$F354&amp;":"&amp;$F354),INDIRECT($F$1&amp;dbP!$D$2&amp;":"&amp;dbP!$D$2),"&gt;="&amp;AW$6,INDIRECT($F$1&amp;dbP!$D$2&amp;":"&amp;dbP!$D$2),"&lt;="&amp;AW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X354" s="1">
        <f ca="1">SUMIFS(INDIRECT($F$1&amp;$F354&amp;":"&amp;$F354),INDIRECT($F$1&amp;dbP!$D$2&amp;":"&amp;dbP!$D$2),"&gt;="&amp;AX$6,INDIRECT($F$1&amp;dbP!$D$2&amp;":"&amp;dbP!$D$2),"&lt;="&amp;AX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Y354" s="1">
        <f ca="1">SUMIFS(INDIRECT($F$1&amp;$F354&amp;":"&amp;$F354),INDIRECT($F$1&amp;dbP!$D$2&amp;":"&amp;dbP!$D$2),"&gt;="&amp;AY$6,INDIRECT($F$1&amp;dbP!$D$2&amp;":"&amp;dbP!$D$2),"&lt;="&amp;AY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Z354" s="1">
        <f ca="1">SUMIFS(INDIRECT($F$1&amp;$F354&amp;":"&amp;$F354),INDIRECT($F$1&amp;dbP!$D$2&amp;":"&amp;dbP!$D$2),"&gt;="&amp;AZ$6,INDIRECT($F$1&amp;dbP!$D$2&amp;":"&amp;dbP!$D$2),"&lt;="&amp;AZ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BA354" s="1">
        <f ca="1">SUMIFS(INDIRECT($F$1&amp;$F354&amp;":"&amp;$F354),INDIRECT($F$1&amp;dbP!$D$2&amp;":"&amp;dbP!$D$2),"&gt;="&amp;BA$6,INDIRECT($F$1&amp;dbP!$D$2&amp;":"&amp;dbP!$D$2),"&lt;="&amp;BA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BB354" s="1">
        <f ca="1">SUMIFS(INDIRECT($F$1&amp;$F354&amp;":"&amp;$F354),INDIRECT($F$1&amp;dbP!$D$2&amp;":"&amp;dbP!$D$2),"&gt;="&amp;BB$6,INDIRECT($F$1&amp;dbP!$D$2&amp;":"&amp;dbP!$D$2),"&lt;="&amp;BB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BC354" s="1">
        <f ca="1">SUMIFS(INDIRECT($F$1&amp;$F354&amp;":"&amp;$F354),INDIRECT($F$1&amp;dbP!$D$2&amp;":"&amp;dbP!$D$2),"&gt;="&amp;BC$6,INDIRECT($F$1&amp;dbP!$D$2&amp;":"&amp;dbP!$D$2),"&lt;="&amp;BC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BD354" s="1">
        <f ca="1">SUMIFS(INDIRECT($F$1&amp;$F354&amp;":"&amp;$F354),INDIRECT($F$1&amp;dbP!$D$2&amp;":"&amp;dbP!$D$2),"&gt;="&amp;BD$6,INDIRECT($F$1&amp;dbP!$D$2&amp;":"&amp;dbP!$D$2),"&lt;="&amp;BD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BE354" s="1">
        <f ca="1">SUMIFS(INDIRECT($F$1&amp;$F354&amp;":"&amp;$F354),INDIRECT($F$1&amp;dbP!$D$2&amp;":"&amp;dbP!$D$2),"&gt;="&amp;BE$6,INDIRECT($F$1&amp;dbP!$D$2&amp;":"&amp;dbP!$D$2),"&lt;="&amp;BE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</row>
    <row r="355" spans="2:57" x14ac:dyDescent="0.3">
      <c r="B355" s="1">
        <f>MAX(B$268:B354)+1</f>
        <v>93</v>
      </c>
      <c r="D355" s="1" t="str">
        <f ca="1">INDIRECT($B$1&amp;Items!AB$2&amp;$B355)</f>
        <v>PL(-)</v>
      </c>
      <c r="F355" s="1" t="str">
        <f ca="1">INDIRECT($B$1&amp;Items!X$2&amp;$B355)</f>
        <v>AA</v>
      </c>
      <c r="H355" s="13" t="str">
        <f ca="1">INDIRECT($B$1&amp;Items!U$2&amp;$B355)</f>
        <v>Операционные расходы</v>
      </c>
      <c r="I355" s="13" t="str">
        <f ca="1">IF(INDIRECT($B$1&amp;Items!V$2&amp;$B355)="",H355,INDIRECT($B$1&amp;Items!V$2&amp;$B355))</f>
        <v>Операционные расходы - блок-1</v>
      </c>
      <c r="J355" s="1" t="str">
        <f ca="1">IF(INDIRECT($B$1&amp;Items!W$2&amp;$B355)="",IF(H355&lt;&gt;I355,"  "&amp;I355,I355),"    "&amp;INDIRECT($B$1&amp;Items!W$2&amp;$B355))</f>
        <v xml:space="preserve">    Операционные расходы - 1-10</v>
      </c>
      <c r="S355" s="1">
        <f ca="1">SUM($U355:INDIRECT(ADDRESS(ROW(),SUMIFS($1:$1,$5:$5,MAX($5:$5)))))</f>
        <v>60952.014465000007</v>
      </c>
      <c r="V355" s="1">
        <f ca="1">SUMIFS(INDIRECT($F$1&amp;$F355&amp;":"&amp;$F355),INDIRECT($F$1&amp;dbP!$D$2&amp;":"&amp;dbP!$D$2),"&gt;="&amp;V$6,INDIRECT($F$1&amp;dbP!$D$2&amp;":"&amp;dbP!$D$2),"&lt;="&amp;V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W355" s="1">
        <f ca="1">SUMIFS(INDIRECT($F$1&amp;$F355&amp;":"&amp;$F355),INDIRECT($F$1&amp;dbP!$D$2&amp;":"&amp;dbP!$D$2),"&gt;="&amp;W$6,INDIRECT($F$1&amp;dbP!$D$2&amp;":"&amp;dbP!$D$2),"&lt;="&amp;W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X355" s="1">
        <f ca="1">SUMIFS(INDIRECT($F$1&amp;$F355&amp;":"&amp;$F355),INDIRECT($F$1&amp;dbP!$D$2&amp;":"&amp;dbP!$D$2),"&gt;="&amp;X$6,INDIRECT($F$1&amp;dbP!$D$2&amp;":"&amp;dbP!$D$2),"&lt;="&amp;X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Y355" s="1">
        <f ca="1">SUMIFS(INDIRECT($F$1&amp;$F355&amp;":"&amp;$F355),INDIRECT($F$1&amp;dbP!$D$2&amp;":"&amp;dbP!$D$2),"&gt;="&amp;Y$6,INDIRECT($F$1&amp;dbP!$D$2&amp;":"&amp;dbP!$D$2),"&lt;="&amp;Y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60952.014465000007</v>
      </c>
      <c r="Z355" s="1">
        <f ca="1">SUMIFS(INDIRECT($F$1&amp;$F355&amp;":"&amp;$F355),INDIRECT($F$1&amp;dbP!$D$2&amp;":"&amp;dbP!$D$2),"&gt;="&amp;Z$6,INDIRECT($F$1&amp;dbP!$D$2&amp;":"&amp;dbP!$D$2),"&lt;="&amp;Z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A355" s="1">
        <f ca="1">SUMIFS(INDIRECT($F$1&amp;$F355&amp;":"&amp;$F355),INDIRECT($F$1&amp;dbP!$D$2&amp;":"&amp;dbP!$D$2),"&gt;="&amp;AA$6,INDIRECT($F$1&amp;dbP!$D$2&amp;":"&amp;dbP!$D$2),"&lt;="&amp;AA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B355" s="1">
        <f ca="1">SUMIFS(INDIRECT($F$1&amp;$F355&amp;":"&amp;$F355),INDIRECT($F$1&amp;dbP!$D$2&amp;":"&amp;dbP!$D$2),"&gt;="&amp;AB$6,INDIRECT($F$1&amp;dbP!$D$2&amp;":"&amp;dbP!$D$2),"&lt;="&amp;AB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C355" s="1">
        <f ca="1">SUMIFS(INDIRECT($F$1&amp;$F355&amp;":"&amp;$F355),INDIRECT($F$1&amp;dbP!$D$2&amp;":"&amp;dbP!$D$2),"&gt;="&amp;AC$6,INDIRECT($F$1&amp;dbP!$D$2&amp;":"&amp;dbP!$D$2),"&lt;="&amp;AC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D355" s="1">
        <f ca="1">SUMIFS(INDIRECT($F$1&amp;$F355&amp;":"&amp;$F355),INDIRECT($F$1&amp;dbP!$D$2&amp;":"&amp;dbP!$D$2),"&gt;="&amp;AD$6,INDIRECT($F$1&amp;dbP!$D$2&amp;":"&amp;dbP!$D$2),"&lt;="&amp;AD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E355" s="1">
        <f ca="1">SUMIFS(INDIRECT($F$1&amp;$F355&amp;":"&amp;$F355),INDIRECT($F$1&amp;dbP!$D$2&amp;":"&amp;dbP!$D$2),"&gt;="&amp;AE$6,INDIRECT($F$1&amp;dbP!$D$2&amp;":"&amp;dbP!$D$2),"&lt;="&amp;AE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F355" s="1">
        <f ca="1">SUMIFS(INDIRECT($F$1&amp;$F355&amp;":"&amp;$F355),INDIRECT($F$1&amp;dbP!$D$2&amp;":"&amp;dbP!$D$2),"&gt;="&amp;AF$6,INDIRECT($F$1&amp;dbP!$D$2&amp;":"&amp;dbP!$D$2),"&lt;="&amp;AF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G355" s="1">
        <f ca="1">SUMIFS(INDIRECT($F$1&amp;$F355&amp;":"&amp;$F355),INDIRECT($F$1&amp;dbP!$D$2&amp;":"&amp;dbP!$D$2),"&gt;="&amp;AG$6,INDIRECT($F$1&amp;dbP!$D$2&amp;":"&amp;dbP!$D$2),"&lt;="&amp;AG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H355" s="1">
        <f ca="1">SUMIFS(INDIRECT($F$1&amp;$F355&amp;":"&amp;$F355),INDIRECT($F$1&amp;dbP!$D$2&amp;":"&amp;dbP!$D$2),"&gt;="&amp;AH$6,INDIRECT($F$1&amp;dbP!$D$2&amp;":"&amp;dbP!$D$2),"&lt;="&amp;AH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I355" s="1">
        <f ca="1">SUMIFS(INDIRECT($F$1&amp;$F355&amp;":"&amp;$F355),INDIRECT($F$1&amp;dbP!$D$2&amp;":"&amp;dbP!$D$2),"&gt;="&amp;AI$6,INDIRECT($F$1&amp;dbP!$D$2&amp;":"&amp;dbP!$D$2),"&lt;="&amp;AI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J355" s="1">
        <f ca="1">SUMIFS(INDIRECT($F$1&amp;$F355&amp;":"&amp;$F355),INDIRECT($F$1&amp;dbP!$D$2&amp;":"&amp;dbP!$D$2),"&gt;="&amp;AJ$6,INDIRECT($F$1&amp;dbP!$D$2&amp;":"&amp;dbP!$D$2),"&lt;="&amp;AJ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K355" s="1">
        <f ca="1">SUMIFS(INDIRECT($F$1&amp;$F355&amp;":"&amp;$F355),INDIRECT($F$1&amp;dbP!$D$2&amp;":"&amp;dbP!$D$2),"&gt;="&amp;AK$6,INDIRECT($F$1&amp;dbP!$D$2&amp;":"&amp;dbP!$D$2),"&lt;="&amp;AK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L355" s="1">
        <f ca="1">SUMIFS(INDIRECT($F$1&amp;$F355&amp;":"&amp;$F355),INDIRECT($F$1&amp;dbP!$D$2&amp;":"&amp;dbP!$D$2),"&gt;="&amp;AL$6,INDIRECT($F$1&amp;dbP!$D$2&amp;":"&amp;dbP!$D$2),"&lt;="&amp;AL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M355" s="1">
        <f ca="1">SUMIFS(INDIRECT($F$1&amp;$F355&amp;":"&amp;$F355),INDIRECT($F$1&amp;dbP!$D$2&amp;":"&amp;dbP!$D$2),"&gt;="&amp;AM$6,INDIRECT($F$1&amp;dbP!$D$2&amp;":"&amp;dbP!$D$2),"&lt;="&amp;AM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N355" s="1">
        <f ca="1">SUMIFS(INDIRECT($F$1&amp;$F355&amp;":"&amp;$F355),INDIRECT($F$1&amp;dbP!$D$2&amp;":"&amp;dbP!$D$2),"&gt;="&amp;AN$6,INDIRECT($F$1&amp;dbP!$D$2&amp;":"&amp;dbP!$D$2),"&lt;="&amp;AN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O355" s="1">
        <f ca="1">SUMIFS(INDIRECT($F$1&amp;$F355&amp;":"&amp;$F355),INDIRECT($F$1&amp;dbP!$D$2&amp;":"&amp;dbP!$D$2),"&gt;="&amp;AO$6,INDIRECT($F$1&amp;dbP!$D$2&amp;":"&amp;dbP!$D$2),"&lt;="&amp;AO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P355" s="1">
        <f ca="1">SUMIFS(INDIRECT($F$1&amp;$F355&amp;":"&amp;$F355),INDIRECT($F$1&amp;dbP!$D$2&amp;":"&amp;dbP!$D$2),"&gt;="&amp;AP$6,INDIRECT($F$1&amp;dbP!$D$2&amp;":"&amp;dbP!$D$2),"&lt;="&amp;AP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Q355" s="1">
        <f ca="1">SUMIFS(INDIRECT($F$1&amp;$F355&amp;":"&amp;$F355),INDIRECT($F$1&amp;dbP!$D$2&amp;":"&amp;dbP!$D$2),"&gt;="&amp;AQ$6,INDIRECT($F$1&amp;dbP!$D$2&amp;":"&amp;dbP!$D$2),"&lt;="&amp;AQ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R355" s="1">
        <f ca="1">SUMIFS(INDIRECT($F$1&amp;$F355&amp;":"&amp;$F355),INDIRECT($F$1&amp;dbP!$D$2&amp;":"&amp;dbP!$D$2),"&gt;="&amp;AR$6,INDIRECT($F$1&amp;dbP!$D$2&amp;":"&amp;dbP!$D$2),"&lt;="&amp;AR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S355" s="1">
        <f ca="1">SUMIFS(INDIRECT($F$1&amp;$F355&amp;":"&amp;$F355),INDIRECT($F$1&amp;dbP!$D$2&amp;":"&amp;dbP!$D$2),"&gt;="&amp;AS$6,INDIRECT($F$1&amp;dbP!$D$2&amp;":"&amp;dbP!$D$2),"&lt;="&amp;AS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T355" s="1">
        <f ca="1">SUMIFS(INDIRECT($F$1&amp;$F355&amp;":"&amp;$F355),INDIRECT($F$1&amp;dbP!$D$2&amp;":"&amp;dbP!$D$2),"&gt;="&amp;AT$6,INDIRECT($F$1&amp;dbP!$D$2&amp;":"&amp;dbP!$D$2),"&lt;="&amp;AT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U355" s="1">
        <f ca="1">SUMIFS(INDIRECT($F$1&amp;$F355&amp;":"&amp;$F355),INDIRECT($F$1&amp;dbP!$D$2&amp;":"&amp;dbP!$D$2),"&gt;="&amp;AU$6,INDIRECT($F$1&amp;dbP!$D$2&amp;":"&amp;dbP!$D$2),"&lt;="&amp;AU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V355" s="1">
        <f ca="1">SUMIFS(INDIRECT($F$1&amp;$F355&amp;":"&amp;$F355),INDIRECT($F$1&amp;dbP!$D$2&amp;":"&amp;dbP!$D$2),"&gt;="&amp;AV$6,INDIRECT($F$1&amp;dbP!$D$2&amp;":"&amp;dbP!$D$2),"&lt;="&amp;AV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W355" s="1">
        <f ca="1">SUMIFS(INDIRECT($F$1&amp;$F355&amp;":"&amp;$F355),INDIRECT($F$1&amp;dbP!$D$2&amp;":"&amp;dbP!$D$2),"&gt;="&amp;AW$6,INDIRECT($F$1&amp;dbP!$D$2&amp;":"&amp;dbP!$D$2),"&lt;="&amp;AW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X355" s="1">
        <f ca="1">SUMIFS(INDIRECT($F$1&amp;$F355&amp;":"&amp;$F355),INDIRECT($F$1&amp;dbP!$D$2&amp;":"&amp;dbP!$D$2),"&gt;="&amp;AX$6,INDIRECT($F$1&amp;dbP!$D$2&amp;":"&amp;dbP!$D$2),"&lt;="&amp;AX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Y355" s="1">
        <f ca="1">SUMIFS(INDIRECT($F$1&amp;$F355&amp;":"&amp;$F355),INDIRECT($F$1&amp;dbP!$D$2&amp;":"&amp;dbP!$D$2),"&gt;="&amp;AY$6,INDIRECT($F$1&amp;dbP!$D$2&amp;":"&amp;dbP!$D$2),"&lt;="&amp;AY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Z355" s="1">
        <f ca="1">SUMIFS(INDIRECT($F$1&amp;$F355&amp;":"&amp;$F355),INDIRECT($F$1&amp;dbP!$D$2&amp;":"&amp;dbP!$D$2),"&gt;="&amp;AZ$6,INDIRECT($F$1&amp;dbP!$D$2&amp;":"&amp;dbP!$D$2),"&lt;="&amp;AZ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BA355" s="1">
        <f ca="1">SUMIFS(INDIRECT($F$1&amp;$F355&amp;":"&amp;$F355),INDIRECT($F$1&amp;dbP!$D$2&amp;":"&amp;dbP!$D$2),"&gt;="&amp;BA$6,INDIRECT($F$1&amp;dbP!$D$2&amp;":"&amp;dbP!$D$2),"&lt;="&amp;BA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BB355" s="1">
        <f ca="1">SUMIFS(INDIRECT($F$1&amp;$F355&amp;":"&amp;$F355),INDIRECT($F$1&amp;dbP!$D$2&amp;":"&amp;dbP!$D$2),"&gt;="&amp;BB$6,INDIRECT($F$1&amp;dbP!$D$2&amp;":"&amp;dbP!$D$2),"&lt;="&amp;BB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BC355" s="1">
        <f ca="1">SUMIFS(INDIRECT($F$1&amp;$F355&amp;":"&amp;$F355),INDIRECT($F$1&amp;dbP!$D$2&amp;":"&amp;dbP!$D$2),"&gt;="&amp;BC$6,INDIRECT($F$1&amp;dbP!$D$2&amp;":"&amp;dbP!$D$2),"&lt;="&amp;BC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BD355" s="1">
        <f ca="1">SUMIFS(INDIRECT($F$1&amp;$F355&amp;":"&amp;$F355),INDIRECT($F$1&amp;dbP!$D$2&amp;":"&amp;dbP!$D$2),"&gt;="&amp;BD$6,INDIRECT($F$1&amp;dbP!$D$2&amp;":"&amp;dbP!$D$2),"&lt;="&amp;BD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BE355" s="1">
        <f ca="1">SUMIFS(INDIRECT($F$1&amp;$F355&amp;":"&amp;$F355),INDIRECT($F$1&amp;dbP!$D$2&amp;":"&amp;dbP!$D$2),"&gt;="&amp;BE$6,INDIRECT($F$1&amp;dbP!$D$2&amp;":"&amp;dbP!$D$2),"&lt;="&amp;BE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</row>
    <row r="356" spans="2:57" x14ac:dyDescent="0.3">
      <c r="B356" s="1">
        <f>MAX(B$268:B355)+1</f>
        <v>94</v>
      </c>
      <c r="D356" s="1" t="str">
        <f ca="1">INDIRECT($B$1&amp;Items!AB$2&amp;$B356)</f>
        <v>PL(-)</v>
      </c>
      <c r="F356" s="1" t="str">
        <f ca="1">INDIRECT($B$1&amp;Items!X$2&amp;$B356)</f>
        <v>AA</v>
      </c>
      <c r="H356" s="13" t="str">
        <f ca="1">INDIRECT($B$1&amp;Items!U$2&amp;$B356)</f>
        <v>Операционные расходы</v>
      </c>
      <c r="I356" s="13" t="str">
        <f ca="1">IF(INDIRECT($B$1&amp;Items!V$2&amp;$B356)="",H356,INDIRECT($B$1&amp;Items!V$2&amp;$B356))</f>
        <v>Операционные расходы - блок-1</v>
      </c>
      <c r="J356" s="1" t="str">
        <f ca="1">IF(INDIRECT($B$1&amp;Items!W$2&amp;$B356)="",IF(H356&lt;&gt;I356,"  "&amp;I356,I356),"    "&amp;INDIRECT($B$1&amp;Items!W$2&amp;$B356))</f>
        <v xml:space="preserve">    Операционные расходы - 1-11</v>
      </c>
      <c r="S356" s="1">
        <f ca="1">SUM($U356:INDIRECT(ADDRESS(ROW(),SUMIFS($1:$1,$5:$5,MAX($5:$5)))))</f>
        <v>0</v>
      </c>
      <c r="V356" s="1">
        <f ca="1">SUMIFS(INDIRECT($F$1&amp;$F356&amp;":"&amp;$F356),INDIRECT($F$1&amp;dbP!$D$2&amp;":"&amp;dbP!$D$2),"&gt;="&amp;V$6,INDIRECT($F$1&amp;dbP!$D$2&amp;":"&amp;dbP!$D$2),"&lt;="&amp;V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W356" s="1">
        <f ca="1">SUMIFS(INDIRECT($F$1&amp;$F356&amp;":"&amp;$F356),INDIRECT($F$1&amp;dbP!$D$2&amp;":"&amp;dbP!$D$2),"&gt;="&amp;W$6,INDIRECT($F$1&amp;dbP!$D$2&amp;":"&amp;dbP!$D$2),"&lt;="&amp;W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X356" s="1">
        <f ca="1">SUMIFS(INDIRECT($F$1&amp;$F356&amp;":"&amp;$F356),INDIRECT($F$1&amp;dbP!$D$2&amp;":"&amp;dbP!$D$2),"&gt;="&amp;X$6,INDIRECT($F$1&amp;dbP!$D$2&amp;":"&amp;dbP!$D$2),"&lt;="&amp;X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Y356" s="1">
        <f ca="1">SUMIFS(INDIRECT($F$1&amp;$F356&amp;":"&amp;$F356),INDIRECT($F$1&amp;dbP!$D$2&amp;":"&amp;dbP!$D$2),"&gt;="&amp;Y$6,INDIRECT($F$1&amp;dbP!$D$2&amp;":"&amp;dbP!$D$2),"&lt;="&amp;Y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Z356" s="1">
        <f ca="1">SUMIFS(INDIRECT($F$1&amp;$F356&amp;":"&amp;$F356),INDIRECT($F$1&amp;dbP!$D$2&amp;":"&amp;dbP!$D$2),"&gt;="&amp;Z$6,INDIRECT($F$1&amp;dbP!$D$2&amp;":"&amp;dbP!$D$2),"&lt;="&amp;Z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A356" s="1">
        <f ca="1">SUMIFS(INDIRECT($F$1&amp;$F356&amp;":"&amp;$F356),INDIRECT($F$1&amp;dbP!$D$2&amp;":"&amp;dbP!$D$2),"&gt;="&amp;AA$6,INDIRECT($F$1&amp;dbP!$D$2&amp;":"&amp;dbP!$D$2),"&lt;="&amp;AA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B356" s="1">
        <f ca="1">SUMIFS(INDIRECT($F$1&amp;$F356&amp;":"&amp;$F356),INDIRECT($F$1&amp;dbP!$D$2&amp;":"&amp;dbP!$D$2),"&gt;="&amp;AB$6,INDIRECT($F$1&amp;dbP!$D$2&amp;":"&amp;dbP!$D$2),"&lt;="&amp;AB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C356" s="1">
        <f ca="1">SUMIFS(INDIRECT($F$1&amp;$F356&amp;":"&amp;$F356),INDIRECT($F$1&amp;dbP!$D$2&amp;":"&amp;dbP!$D$2),"&gt;="&amp;AC$6,INDIRECT($F$1&amp;dbP!$D$2&amp;":"&amp;dbP!$D$2),"&lt;="&amp;AC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D356" s="1">
        <f ca="1">SUMIFS(INDIRECT($F$1&amp;$F356&amp;":"&amp;$F356),INDIRECT($F$1&amp;dbP!$D$2&amp;":"&amp;dbP!$D$2),"&gt;="&amp;AD$6,INDIRECT($F$1&amp;dbP!$D$2&amp;":"&amp;dbP!$D$2),"&lt;="&amp;AD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E356" s="1">
        <f ca="1">SUMIFS(INDIRECT($F$1&amp;$F356&amp;":"&amp;$F356),INDIRECT($F$1&amp;dbP!$D$2&amp;":"&amp;dbP!$D$2),"&gt;="&amp;AE$6,INDIRECT($F$1&amp;dbP!$D$2&amp;":"&amp;dbP!$D$2),"&lt;="&amp;AE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F356" s="1">
        <f ca="1">SUMIFS(INDIRECT($F$1&amp;$F356&amp;":"&amp;$F356),INDIRECT($F$1&amp;dbP!$D$2&amp;":"&amp;dbP!$D$2),"&gt;="&amp;AF$6,INDIRECT($F$1&amp;dbP!$D$2&amp;":"&amp;dbP!$D$2),"&lt;="&amp;AF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G356" s="1">
        <f ca="1">SUMIFS(INDIRECT($F$1&amp;$F356&amp;":"&amp;$F356),INDIRECT($F$1&amp;dbP!$D$2&amp;":"&amp;dbP!$D$2),"&gt;="&amp;AG$6,INDIRECT($F$1&amp;dbP!$D$2&amp;":"&amp;dbP!$D$2),"&lt;="&amp;AG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H356" s="1">
        <f ca="1">SUMIFS(INDIRECT($F$1&amp;$F356&amp;":"&amp;$F356),INDIRECT($F$1&amp;dbP!$D$2&amp;":"&amp;dbP!$D$2),"&gt;="&amp;AH$6,INDIRECT($F$1&amp;dbP!$D$2&amp;":"&amp;dbP!$D$2),"&lt;="&amp;AH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I356" s="1">
        <f ca="1">SUMIFS(INDIRECT($F$1&amp;$F356&amp;":"&amp;$F356),INDIRECT($F$1&amp;dbP!$D$2&amp;":"&amp;dbP!$D$2),"&gt;="&amp;AI$6,INDIRECT($F$1&amp;dbP!$D$2&amp;":"&amp;dbP!$D$2),"&lt;="&amp;AI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J356" s="1">
        <f ca="1">SUMIFS(INDIRECT($F$1&amp;$F356&amp;":"&amp;$F356),INDIRECT($F$1&amp;dbP!$D$2&amp;":"&amp;dbP!$D$2),"&gt;="&amp;AJ$6,INDIRECT($F$1&amp;dbP!$D$2&amp;":"&amp;dbP!$D$2),"&lt;="&amp;AJ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K356" s="1">
        <f ca="1">SUMIFS(INDIRECT($F$1&amp;$F356&amp;":"&amp;$F356),INDIRECT($F$1&amp;dbP!$D$2&amp;":"&amp;dbP!$D$2),"&gt;="&amp;AK$6,INDIRECT($F$1&amp;dbP!$D$2&amp;":"&amp;dbP!$D$2),"&lt;="&amp;AK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L356" s="1">
        <f ca="1">SUMIFS(INDIRECT($F$1&amp;$F356&amp;":"&amp;$F356),INDIRECT($F$1&amp;dbP!$D$2&amp;":"&amp;dbP!$D$2),"&gt;="&amp;AL$6,INDIRECT($F$1&amp;dbP!$D$2&amp;":"&amp;dbP!$D$2),"&lt;="&amp;AL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M356" s="1">
        <f ca="1">SUMIFS(INDIRECT($F$1&amp;$F356&amp;":"&amp;$F356),INDIRECT($F$1&amp;dbP!$D$2&amp;":"&amp;dbP!$D$2),"&gt;="&amp;AM$6,INDIRECT($F$1&amp;dbP!$D$2&amp;":"&amp;dbP!$D$2),"&lt;="&amp;AM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N356" s="1">
        <f ca="1">SUMIFS(INDIRECT($F$1&amp;$F356&amp;":"&amp;$F356),INDIRECT($F$1&amp;dbP!$D$2&amp;":"&amp;dbP!$D$2),"&gt;="&amp;AN$6,INDIRECT($F$1&amp;dbP!$D$2&amp;":"&amp;dbP!$D$2),"&lt;="&amp;AN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O356" s="1">
        <f ca="1">SUMIFS(INDIRECT($F$1&amp;$F356&amp;":"&amp;$F356),INDIRECT($F$1&amp;dbP!$D$2&amp;":"&amp;dbP!$D$2),"&gt;="&amp;AO$6,INDIRECT($F$1&amp;dbP!$D$2&amp;":"&amp;dbP!$D$2),"&lt;="&amp;AO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P356" s="1">
        <f ca="1">SUMIFS(INDIRECT($F$1&amp;$F356&amp;":"&amp;$F356),INDIRECT($F$1&amp;dbP!$D$2&amp;":"&amp;dbP!$D$2),"&gt;="&amp;AP$6,INDIRECT($F$1&amp;dbP!$D$2&amp;":"&amp;dbP!$D$2),"&lt;="&amp;AP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Q356" s="1">
        <f ca="1">SUMIFS(INDIRECT($F$1&amp;$F356&amp;":"&amp;$F356),INDIRECT($F$1&amp;dbP!$D$2&amp;":"&amp;dbP!$D$2),"&gt;="&amp;AQ$6,INDIRECT($F$1&amp;dbP!$D$2&amp;":"&amp;dbP!$D$2),"&lt;="&amp;AQ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R356" s="1">
        <f ca="1">SUMIFS(INDIRECT($F$1&amp;$F356&amp;":"&amp;$F356),INDIRECT($F$1&amp;dbP!$D$2&amp;":"&amp;dbP!$D$2),"&gt;="&amp;AR$6,INDIRECT($F$1&amp;dbP!$D$2&amp;":"&amp;dbP!$D$2),"&lt;="&amp;AR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S356" s="1">
        <f ca="1">SUMIFS(INDIRECT($F$1&amp;$F356&amp;":"&amp;$F356),INDIRECT($F$1&amp;dbP!$D$2&amp;":"&amp;dbP!$D$2),"&gt;="&amp;AS$6,INDIRECT($F$1&amp;dbP!$D$2&amp;":"&amp;dbP!$D$2),"&lt;="&amp;AS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T356" s="1">
        <f ca="1">SUMIFS(INDIRECT($F$1&amp;$F356&amp;":"&amp;$F356),INDIRECT($F$1&amp;dbP!$D$2&amp;":"&amp;dbP!$D$2),"&gt;="&amp;AT$6,INDIRECT($F$1&amp;dbP!$D$2&amp;":"&amp;dbP!$D$2),"&lt;="&amp;AT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U356" s="1">
        <f ca="1">SUMIFS(INDIRECT($F$1&amp;$F356&amp;":"&amp;$F356),INDIRECT($F$1&amp;dbP!$D$2&amp;":"&amp;dbP!$D$2),"&gt;="&amp;AU$6,INDIRECT($F$1&amp;dbP!$D$2&amp;":"&amp;dbP!$D$2),"&lt;="&amp;AU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V356" s="1">
        <f ca="1">SUMIFS(INDIRECT($F$1&amp;$F356&amp;":"&amp;$F356),INDIRECT($F$1&amp;dbP!$D$2&amp;":"&amp;dbP!$D$2),"&gt;="&amp;AV$6,INDIRECT($F$1&amp;dbP!$D$2&amp;":"&amp;dbP!$D$2),"&lt;="&amp;AV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W356" s="1">
        <f ca="1">SUMIFS(INDIRECT($F$1&amp;$F356&amp;":"&amp;$F356),INDIRECT($F$1&amp;dbP!$D$2&amp;":"&amp;dbP!$D$2),"&gt;="&amp;AW$6,INDIRECT($F$1&amp;dbP!$D$2&amp;":"&amp;dbP!$D$2),"&lt;="&amp;AW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X356" s="1">
        <f ca="1">SUMIFS(INDIRECT($F$1&amp;$F356&amp;":"&amp;$F356),INDIRECT($F$1&amp;dbP!$D$2&amp;":"&amp;dbP!$D$2),"&gt;="&amp;AX$6,INDIRECT($F$1&amp;dbP!$D$2&amp;":"&amp;dbP!$D$2),"&lt;="&amp;AX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Y356" s="1">
        <f ca="1">SUMIFS(INDIRECT($F$1&amp;$F356&amp;":"&amp;$F356),INDIRECT($F$1&amp;dbP!$D$2&amp;":"&amp;dbP!$D$2),"&gt;="&amp;AY$6,INDIRECT($F$1&amp;dbP!$D$2&amp;":"&amp;dbP!$D$2),"&lt;="&amp;AY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Z356" s="1">
        <f ca="1">SUMIFS(INDIRECT($F$1&amp;$F356&amp;":"&amp;$F356),INDIRECT($F$1&amp;dbP!$D$2&amp;":"&amp;dbP!$D$2),"&gt;="&amp;AZ$6,INDIRECT($F$1&amp;dbP!$D$2&amp;":"&amp;dbP!$D$2),"&lt;="&amp;AZ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BA356" s="1">
        <f ca="1">SUMIFS(INDIRECT($F$1&amp;$F356&amp;":"&amp;$F356),INDIRECT($F$1&amp;dbP!$D$2&amp;":"&amp;dbP!$D$2),"&gt;="&amp;BA$6,INDIRECT($F$1&amp;dbP!$D$2&amp;":"&amp;dbP!$D$2),"&lt;="&amp;BA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BB356" s="1">
        <f ca="1">SUMIFS(INDIRECT($F$1&amp;$F356&amp;":"&amp;$F356),INDIRECT($F$1&amp;dbP!$D$2&amp;":"&amp;dbP!$D$2),"&gt;="&amp;BB$6,INDIRECT($F$1&amp;dbP!$D$2&amp;":"&amp;dbP!$D$2),"&lt;="&amp;BB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BC356" s="1">
        <f ca="1">SUMIFS(INDIRECT($F$1&amp;$F356&amp;":"&amp;$F356),INDIRECT($F$1&amp;dbP!$D$2&amp;":"&amp;dbP!$D$2),"&gt;="&amp;BC$6,INDIRECT($F$1&amp;dbP!$D$2&amp;":"&amp;dbP!$D$2),"&lt;="&amp;BC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BD356" s="1">
        <f ca="1">SUMIFS(INDIRECT($F$1&amp;$F356&amp;":"&amp;$F356),INDIRECT($F$1&amp;dbP!$D$2&amp;":"&amp;dbP!$D$2),"&gt;="&amp;BD$6,INDIRECT($F$1&amp;dbP!$D$2&amp;":"&amp;dbP!$D$2),"&lt;="&amp;BD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BE356" s="1">
        <f ca="1">SUMIFS(INDIRECT($F$1&amp;$F356&amp;":"&amp;$F356),INDIRECT($F$1&amp;dbP!$D$2&amp;":"&amp;dbP!$D$2),"&gt;="&amp;BE$6,INDIRECT($F$1&amp;dbP!$D$2&amp;":"&amp;dbP!$D$2),"&lt;="&amp;BE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</row>
    <row r="357" spans="2:57" x14ac:dyDescent="0.3">
      <c r="B357" s="1">
        <f>MAX(B$268:B356)+1</f>
        <v>95</v>
      </c>
      <c r="D357" s="1">
        <f ca="1">INDIRECT($B$1&amp;Items!AB$2&amp;$B357)</f>
        <v>0</v>
      </c>
      <c r="F357" s="1" t="str">
        <f ca="1">INDIRECT($B$1&amp;Items!X$2&amp;$B357)</f>
        <v>AA</v>
      </c>
      <c r="H357" s="13" t="str">
        <f ca="1">INDIRECT($B$1&amp;Items!U$2&amp;$B357)</f>
        <v>Операционные расходы</v>
      </c>
      <c r="I357" s="13" t="str">
        <f ca="1">IF(INDIRECT($B$1&amp;Items!V$2&amp;$B357)="",H357,INDIRECT($B$1&amp;Items!V$2&amp;$B357))</f>
        <v>Операционные расходы - блок-2</v>
      </c>
      <c r="J357" s="1" t="str">
        <f ca="1">IF(INDIRECT($B$1&amp;Items!W$2&amp;$B357)="",IF(H357&lt;&gt;I357,"  "&amp;I357,I357),"    "&amp;INDIRECT($B$1&amp;Items!W$2&amp;$B357))</f>
        <v xml:space="preserve">  Операционные расходы - блок-2</v>
      </c>
      <c r="S357" s="1">
        <f ca="1">SUM($U357:INDIRECT(ADDRESS(ROW(),SUMIFS($1:$1,$5:$5,MAX($5:$5)))))</f>
        <v>89506.676999999996</v>
      </c>
      <c r="V357" s="1">
        <f ca="1">SUMIFS(INDIRECT($F$1&amp;$F357&amp;":"&amp;$F357),INDIRECT($F$1&amp;dbP!$D$2&amp;":"&amp;dbP!$D$2),"&gt;="&amp;V$6,INDIRECT($F$1&amp;dbP!$D$2&amp;":"&amp;dbP!$D$2),"&lt;="&amp;V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47776.677000000003</v>
      </c>
      <c r="W357" s="1">
        <f ca="1">SUMIFS(INDIRECT($F$1&amp;$F357&amp;":"&amp;$F357),INDIRECT($F$1&amp;dbP!$D$2&amp;":"&amp;dbP!$D$2),"&gt;="&amp;W$6,INDIRECT($F$1&amp;dbP!$D$2&amp;":"&amp;dbP!$D$2),"&lt;="&amp;W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X357" s="1">
        <f ca="1">SUMIFS(INDIRECT($F$1&amp;$F357&amp;":"&amp;$F357),INDIRECT($F$1&amp;dbP!$D$2&amp;":"&amp;dbP!$D$2),"&gt;="&amp;X$6,INDIRECT($F$1&amp;dbP!$D$2&amp;":"&amp;dbP!$D$2),"&lt;="&amp;X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Y357" s="1">
        <f ca="1">SUMIFS(INDIRECT($F$1&amp;$F357&amp;":"&amp;$F357),INDIRECT($F$1&amp;dbP!$D$2&amp;":"&amp;dbP!$D$2),"&gt;="&amp;Y$6,INDIRECT($F$1&amp;dbP!$D$2&amp;":"&amp;dbP!$D$2),"&lt;="&amp;Y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Z357" s="1">
        <f ca="1">SUMIFS(INDIRECT($F$1&amp;$F357&amp;":"&amp;$F357),INDIRECT($F$1&amp;dbP!$D$2&amp;":"&amp;dbP!$D$2),"&gt;="&amp;Z$6,INDIRECT($F$1&amp;dbP!$D$2&amp;":"&amp;dbP!$D$2),"&lt;="&amp;Z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41730</v>
      </c>
      <c r="AA357" s="1">
        <f ca="1">SUMIFS(INDIRECT($F$1&amp;$F357&amp;":"&amp;$F357),INDIRECT($F$1&amp;dbP!$D$2&amp;":"&amp;dbP!$D$2),"&gt;="&amp;AA$6,INDIRECT($F$1&amp;dbP!$D$2&amp;":"&amp;dbP!$D$2),"&lt;="&amp;AA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B357" s="1">
        <f ca="1">SUMIFS(INDIRECT($F$1&amp;$F357&amp;":"&amp;$F357),INDIRECT($F$1&amp;dbP!$D$2&amp;":"&amp;dbP!$D$2),"&gt;="&amp;AB$6,INDIRECT($F$1&amp;dbP!$D$2&amp;":"&amp;dbP!$D$2),"&lt;="&amp;AB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C357" s="1">
        <f ca="1">SUMIFS(INDIRECT($F$1&amp;$F357&amp;":"&amp;$F357),INDIRECT($F$1&amp;dbP!$D$2&amp;":"&amp;dbP!$D$2),"&gt;="&amp;AC$6,INDIRECT($F$1&amp;dbP!$D$2&amp;":"&amp;dbP!$D$2),"&lt;="&amp;AC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D357" s="1">
        <f ca="1">SUMIFS(INDIRECT($F$1&amp;$F357&amp;":"&amp;$F357),INDIRECT($F$1&amp;dbP!$D$2&amp;":"&amp;dbP!$D$2),"&gt;="&amp;AD$6,INDIRECT($F$1&amp;dbP!$D$2&amp;":"&amp;dbP!$D$2),"&lt;="&amp;AD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E357" s="1">
        <f ca="1">SUMIFS(INDIRECT($F$1&amp;$F357&amp;":"&amp;$F357),INDIRECT($F$1&amp;dbP!$D$2&amp;":"&amp;dbP!$D$2),"&gt;="&amp;AE$6,INDIRECT($F$1&amp;dbP!$D$2&amp;":"&amp;dbP!$D$2),"&lt;="&amp;AE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F357" s="1">
        <f ca="1">SUMIFS(INDIRECT($F$1&amp;$F357&amp;":"&amp;$F357),INDIRECT($F$1&amp;dbP!$D$2&amp;":"&amp;dbP!$D$2),"&gt;="&amp;AF$6,INDIRECT($F$1&amp;dbP!$D$2&amp;":"&amp;dbP!$D$2),"&lt;="&amp;AF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G357" s="1">
        <f ca="1">SUMIFS(INDIRECT($F$1&amp;$F357&amp;":"&amp;$F357),INDIRECT($F$1&amp;dbP!$D$2&amp;":"&amp;dbP!$D$2),"&gt;="&amp;AG$6,INDIRECT($F$1&amp;dbP!$D$2&amp;":"&amp;dbP!$D$2),"&lt;="&amp;AG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H357" s="1">
        <f ca="1">SUMIFS(INDIRECT($F$1&amp;$F357&amp;":"&amp;$F357),INDIRECT($F$1&amp;dbP!$D$2&amp;":"&amp;dbP!$D$2),"&gt;="&amp;AH$6,INDIRECT($F$1&amp;dbP!$D$2&amp;":"&amp;dbP!$D$2),"&lt;="&amp;AH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I357" s="1">
        <f ca="1">SUMIFS(INDIRECT($F$1&amp;$F357&amp;":"&amp;$F357),INDIRECT($F$1&amp;dbP!$D$2&amp;":"&amp;dbP!$D$2),"&gt;="&amp;AI$6,INDIRECT($F$1&amp;dbP!$D$2&amp;":"&amp;dbP!$D$2),"&lt;="&amp;AI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J357" s="1">
        <f ca="1">SUMIFS(INDIRECT($F$1&amp;$F357&amp;":"&amp;$F357),INDIRECT($F$1&amp;dbP!$D$2&amp;":"&amp;dbP!$D$2),"&gt;="&amp;AJ$6,INDIRECT($F$1&amp;dbP!$D$2&amp;":"&amp;dbP!$D$2),"&lt;="&amp;AJ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K357" s="1">
        <f ca="1">SUMIFS(INDIRECT($F$1&amp;$F357&amp;":"&amp;$F357),INDIRECT($F$1&amp;dbP!$D$2&amp;":"&amp;dbP!$D$2),"&gt;="&amp;AK$6,INDIRECT($F$1&amp;dbP!$D$2&amp;":"&amp;dbP!$D$2),"&lt;="&amp;AK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L357" s="1">
        <f ca="1">SUMIFS(INDIRECT($F$1&amp;$F357&amp;":"&amp;$F357),INDIRECT($F$1&amp;dbP!$D$2&amp;":"&amp;dbP!$D$2),"&gt;="&amp;AL$6,INDIRECT($F$1&amp;dbP!$D$2&amp;":"&amp;dbP!$D$2),"&lt;="&amp;AL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M357" s="1">
        <f ca="1">SUMIFS(INDIRECT($F$1&amp;$F357&amp;":"&amp;$F357),INDIRECT($F$1&amp;dbP!$D$2&amp;":"&amp;dbP!$D$2),"&gt;="&amp;AM$6,INDIRECT($F$1&amp;dbP!$D$2&amp;":"&amp;dbP!$D$2),"&lt;="&amp;AM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N357" s="1">
        <f ca="1">SUMIFS(INDIRECT($F$1&amp;$F357&amp;":"&amp;$F357),INDIRECT($F$1&amp;dbP!$D$2&amp;":"&amp;dbP!$D$2),"&gt;="&amp;AN$6,INDIRECT($F$1&amp;dbP!$D$2&amp;":"&amp;dbP!$D$2),"&lt;="&amp;AN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O357" s="1">
        <f ca="1">SUMIFS(INDIRECT($F$1&amp;$F357&amp;":"&amp;$F357),INDIRECT($F$1&amp;dbP!$D$2&amp;":"&amp;dbP!$D$2),"&gt;="&amp;AO$6,INDIRECT($F$1&amp;dbP!$D$2&amp;":"&amp;dbP!$D$2),"&lt;="&amp;AO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P357" s="1">
        <f ca="1">SUMIFS(INDIRECT($F$1&amp;$F357&amp;":"&amp;$F357),INDIRECT($F$1&amp;dbP!$D$2&amp;":"&amp;dbP!$D$2),"&gt;="&amp;AP$6,INDIRECT($F$1&amp;dbP!$D$2&amp;":"&amp;dbP!$D$2),"&lt;="&amp;AP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Q357" s="1">
        <f ca="1">SUMIFS(INDIRECT($F$1&amp;$F357&amp;":"&amp;$F357),INDIRECT($F$1&amp;dbP!$D$2&amp;":"&amp;dbP!$D$2),"&gt;="&amp;AQ$6,INDIRECT($F$1&amp;dbP!$D$2&amp;":"&amp;dbP!$D$2),"&lt;="&amp;AQ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R357" s="1">
        <f ca="1">SUMIFS(INDIRECT($F$1&amp;$F357&amp;":"&amp;$F357),INDIRECT($F$1&amp;dbP!$D$2&amp;":"&amp;dbP!$D$2),"&gt;="&amp;AR$6,INDIRECT($F$1&amp;dbP!$D$2&amp;":"&amp;dbP!$D$2),"&lt;="&amp;AR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S357" s="1">
        <f ca="1">SUMIFS(INDIRECT($F$1&amp;$F357&amp;":"&amp;$F357),INDIRECT($F$1&amp;dbP!$D$2&amp;":"&amp;dbP!$D$2),"&gt;="&amp;AS$6,INDIRECT($F$1&amp;dbP!$D$2&amp;":"&amp;dbP!$D$2),"&lt;="&amp;AS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T357" s="1">
        <f ca="1">SUMIFS(INDIRECT($F$1&amp;$F357&amp;":"&amp;$F357),INDIRECT($F$1&amp;dbP!$D$2&amp;":"&amp;dbP!$D$2),"&gt;="&amp;AT$6,INDIRECT($F$1&amp;dbP!$D$2&amp;":"&amp;dbP!$D$2),"&lt;="&amp;AT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U357" s="1">
        <f ca="1">SUMIFS(INDIRECT($F$1&amp;$F357&amp;":"&amp;$F357),INDIRECT($F$1&amp;dbP!$D$2&amp;":"&amp;dbP!$D$2),"&gt;="&amp;AU$6,INDIRECT($F$1&amp;dbP!$D$2&amp;":"&amp;dbP!$D$2),"&lt;="&amp;AU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V357" s="1">
        <f ca="1">SUMIFS(INDIRECT($F$1&amp;$F357&amp;":"&amp;$F357),INDIRECT($F$1&amp;dbP!$D$2&amp;":"&amp;dbP!$D$2),"&gt;="&amp;AV$6,INDIRECT($F$1&amp;dbP!$D$2&amp;":"&amp;dbP!$D$2),"&lt;="&amp;AV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W357" s="1">
        <f ca="1">SUMIFS(INDIRECT($F$1&amp;$F357&amp;":"&amp;$F357),INDIRECT($F$1&amp;dbP!$D$2&amp;":"&amp;dbP!$D$2),"&gt;="&amp;AW$6,INDIRECT($F$1&amp;dbP!$D$2&amp;":"&amp;dbP!$D$2),"&lt;="&amp;AW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X357" s="1">
        <f ca="1">SUMIFS(INDIRECT($F$1&amp;$F357&amp;":"&amp;$F357),INDIRECT($F$1&amp;dbP!$D$2&amp;":"&amp;dbP!$D$2),"&gt;="&amp;AX$6,INDIRECT($F$1&amp;dbP!$D$2&amp;":"&amp;dbP!$D$2),"&lt;="&amp;AX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Y357" s="1">
        <f ca="1">SUMIFS(INDIRECT($F$1&amp;$F357&amp;":"&amp;$F357),INDIRECT($F$1&amp;dbP!$D$2&amp;":"&amp;dbP!$D$2),"&gt;="&amp;AY$6,INDIRECT($F$1&amp;dbP!$D$2&amp;":"&amp;dbP!$D$2),"&lt;="&amp;AY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Z357" s="1">
        <f ca="1">SUMIFS(INDIRECT($F$1&amp;$F357&amp;":"&amp;$F357),INDIRECT($F$1&amp;dbP!$D$2&amp;":"&amp;dbP!$D$2),"&gt;="&amp;AZ$6,INDIRECT($F$1&amp;dbP!$D$2&amp;":"&amp;dbP!$D$2),"&lt;="&amp;AZ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BA357" s="1">
        <f ca="1">SUMIFS(INDIRECT($F$1&amp;$F357&amp;":"&amp;$F357),INDIRECT($F$1&amp;dbP!$D$2&amp;":"&amp;dbP!$D$2),"&gt;="&amp;BA$6,INDIRECT($F$1&amp;dbP!$D$2&amp;":"&amp;dbP!$D$2),"&lt;="&amp;BA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BB357" s="1">
        <f ca="1">SUMIFS(INDIRECT($F$1&amp;$F357&amp;":"&amp;$F357),INDIRECT($F$1&amp;dbP!$D$2&amp;":"&amp;dbP!$D$2),"&gt;="&amp;BB$6,INDIRECT($F$1&amp;dbP!$D$2&amp;":"&amp;dbP!$D$2),"&lt;="&amp;BB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BC357" s="1">
        <f ca="1">SUMIFS(INDIRECT($F$1&amp;$F357&amp;":"&amp;$F357),INDIRECT($F$1&amp;dbP!$D$2&amp;":"&amp;dbP!$D$2),"&gt;="&amp;BC$6,INDIRECT($F$1&amp;dbP!$D$2&amp;":"&amp;dbP!$D$2),"&lt;="&amp;BC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BD357" s="1">
        <f ca="1">SUMIFS(INDIRECT($F$1&amp;$F357&amp;":"&amp;$F357),INDIRECT($F$1&amp;dbP!$D$2&amp;":"&amp;dbP!$D$2),"&gt;="&amp;BD$6,INDIRECT($F$1&amp;dbP!$D$2&amp;":"&amp;dbP!$D$2),"&lt;="&amp;BD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BE357" s="1">
        <f ca="1">SUMIFS(INDIRECT($F$1&amp;$F357&amp;":"&amp;$F357),INDIRECT($F$1&amp;dbP!$D$2&amp;":"&amp;dbP!$D$2),"&gt;="&amp;BE$6,INDIRECT($F$1&amp;dbP!$D$2&amp;":"&amp;dbP!$D$2),"&lt;="&amp;BE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</row>
    <row r="358" spans="2:57" x14ac:dyDescent="0.3">
      <c r="B358" s="1">
        <f>MAX(B$268:B357)+1</f>
        <v>96</v>
      </c>
      <c r="D358" s="1" t="str">
        <f ca="1">INDIRECT($B$1&amp;Items!AB$2&amp;$B358)</f>
        <v>PL(-)</v>
      </c>
      <c r="F358" s="1" t="str">
        <f ca="1">INDIRECT($B$1&amp;Items!X$2&amp;$B358)</f>
        <v>AA</v>
      </c>
      <c r="H358" s="13" t="str">
        <f ca="1">INDIRECT($B$1&amp;Items!U$2&amp;$B358)</f>
        <v>Операционные расходы</v>
      </c>
      <c r="I358" s="13" t="str">
        <f ca="1">IF(INDIRECT($B$1&amp;Items!V$2&amp;$B358)="",H358,INDIRECT($B$1&amp;Items!V$2&amp;$B358))</f>
        <v>Операционные расходы - блок-2</v>
      </c>
      <c r="J358" s="1" t="str">
        <f ca="1">IF(INDIRECT($B$1&amp;Items!W$2&amp;$B358)="",IF(H358&lt;&gt;I358,"  "&amp;I358,I358),"    "&amp;INDIRECT($B$1&amp;Items!W$2&amp;$B358))</f>
        <v xml:space="preserve">    Операционные расходы - 2-1</v>
      </c>
      <c r="S358" s="1">
        <f ca="1">SUM($U358:INDIRECT(ADDRESS(ROW(),SUMIFS($1:$1,$5:$5,MAX($5:$5)))))</f>
        <v>0</v>
      </c>
      <c r="V358" s="1">
        <f ca="1">SUMIFS(INDIRECT($F$1&amp;$F358&amp;":"&amp;$F358),INDIRECT($F$1&amp;dbP!$D$2&amp;":"&amp;dbP!$D$2),"&gt;="&amp;V$6,INDIRECT($F$1&amp;dbP!$D$2&amp;":"&amp;dbP!$D$2),"&lt;="&amp;V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W358" s="1">
        <f ca="1">SUMIFS(INDIRECT($F$1&amp;$F358&amp;":"&amp;$F358),INDIRECT($F$1&amp;dbP!$D$2&amp;":"&amp;dbP!$D$2),"&gt;="&amp;W$6,INDIRECT($F$1&amp;dbP!$D$2&amp;":"&amp;dbP!$D$2),"&lt;="&amp;W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X358" s="1">
        <f ca="1">SUMIFS(INDIRECT($F$1&amp;$F358&amp;":"&amp;$F358),INDIRECT($F$1&amp;dbP!$D$2&amp;":"&amp;dbP!$D$2),"&gt;="&amp;X$6,INDIRECT($F$1&amp;dbP!$D$2&amp;":"&amp;dbP!$D$2),"&lt;="&amp;X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Y358" s="1">
        <f ca="1">SUMIFS(INDIRECT($F$1&amp;$F358&amp;":"&amp;$F358),INDIRECT($F$1&amp;dbP!$D$2&amp;":"&amp;dbP!$D$2),"&gt;="&amp;Y$6,INDIRECT($F$1&amp;dbP!$D$2&amp;":"&amp;dbP!$D$2),"&lt;="&amp;Y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Z358" s="1">
        <f ca="1">SUMIFS(INDIRECT($F$1&amp;$F358&amp;":"&amp;$F358),INDIRECT($F$1&amp;dbP!$D$2&amp;":"&amp;dbP!$D$2),"&gt;="&amp;Z$6,INDIRECT($F$1&amp;dbP!$D$2&amp;":"&amp;dbP!$D$2),"&lt;="&amp;Z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A358" s="1">
        <f ca="1">SUMIFS(INDIRECT($F$1&amp;$F358&amp;":"&amp;$F358),INDIRECT($F$1&amp;dbP!$D$2&amp;":"&amp;dbP!$D$2),"&gt;="&amp;AA$6,INDIRECT($F$1&amp;dbP!$D$2&amp;":"&amp;dbP!$D$2),"&lt;="&amp;AA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B358" s="1">
        <f ca="1">SUMIFS(INDIRECT($F$1&amp;$F358&amp;":"&amp;$F358),INDIRECT($F$1&amp;dbP!$D$2&amp;":"&amp;dbP!$D$2),"&gt;="&amp;AB$6,INDIRECT($F$1&amp;dbP!$D$2&amp;":"&amp;dbP!$D$2),"&lt;="&amp;AB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C358" s="1">
        <f ca="1">SUMIFS(INDIRECT($F$1&amp;$F358&amp;":"&amp;$F358),INDIRECT($F$1&amp;dbP!$D$2&amp;":"&amp;dbP!$D$2),"&gt;="&amp;AC$6,INDIRECT($F$1&amp;dbP!$D$2&amp;":"&amp;dbP!$D$2),"&lt;="&amp;AC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D358" s="1">
        <f ca="1">SUMIFS(INDIRECT($F$1&amp;$F358&amp;":"&amp;$F358),INDIRECT($F$1&amp;dbP!$D$2&amp;":"&amp;dbP!$D$2),"&gt;="&amp;AD$6,INDIRECT($F$1&amp;dbP!$D$2&amp;":"&amp;dbP!$D$2),"&lt;="&amp;AD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E358" s="1">
        <f ca="1">SUMIFS(INDIRECT($F$1&amp;$F358&amp;":"&amp;$F358),INDIRECT($F$1&amp;dbP!$D$2&amp;":"&amp;dbP!$D$2),"&gt;="&amp;AE$6,INDIRECT($F$1&amp;dbP!$D$2&amp;":"&amp;dbP!$D$2),"&lt;="&amp;AE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F358" s="1">
        <f ca="1">SUMIFS(INDIRECT($F$1&amp;$F358&amp;":"&amp;$F358),INDIRECT($F$1&amp;dbP!$D$2&amp;":"&amp;dbP!$D$2),"&gt;="&amp;AF$6,INDIRECT($F$1&amp;dbP!$D$2&amp;":"&amp;dbP!$D$2),"&lt;="&amp;AF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G358" s="1">
        <f ca="1">SUMIFS(INDIRECT($F$1&amp;$F358&amp;":"&amp;$F358),INDIRECT($F$1&amp;dbP!$D$2&amp;":"&amp;dbP!$D$2),"&gt;="&amp;AG$6,INDIRECT($F$1&amp;dbP!$D$2&amp;":"&amp;dbP!$D$2),"&lt;="&amp;AG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H358" s="1">
        <f ca="1">SUMIFS(INDIRECT($F$1&amp;$F358&amp;":"&amp;$F358),INDIRECT($F$1&amp;dbP!$D$2&amp;":"&amp;dbP!$D$2),"&gt;="&amp;AH$6,INDIRECT($F$1&amp;dbP!$D$2&amp;":"&amp;dbP!$D$2),"&lt;="&amp;AH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I358" s="1">
        <f ca="1">SUMIFS(INDIRECT($F$1&amp;$F358&amp;":"&amp;$F358),INDIRECT($F$1&amp;dbP!$D$2&amp;":"&amp;dbP!$D$2),"&gt;="&amp;AI$6,INDIRECT($F$1&amp;dbP!$D$2&amp;":"&amp;dbP!$D$2),"&lt;="&amp;AI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J358" s="1">
        <f ca="1">SUMIFS(INDIRECT($F$1&amp;$F358&amp;":"&amp;$F358),INDIRECT($F$1&amp;dbP!$D$2&amp;":"&amp;dbP!$D$2),"&gt;="&amp;AJ$6,INDIRECT($F$1&amp;dbP!$D$2&amp;":"&amp;dbP!$D$2),"&lt;="&amp;AJ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K358" s="1">
        <f ca="1">SUMIFS(INDIRECT($F$1&amp;$F358&amp;":"&amp;$F358),INDIRECT($F$1&amp;dbP!$D$2&amp;":"&amp;dbP!$D$2),"&gt;="&amp;AK$6,INDIRECT($F$1&amp;dbP!$D$2&amp;":"&amp;dbP!$D$2),"&lt;="&amp;AK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L358" s="1">
        <f ca="1">SUMIFS(INDIRECT($F$1&amp;$F358&amp;":"&amp;$F358),INDIRECT($F$1&amp;dbP!$D$2&amp;":"&amp;dbP!$D$2),"&gt;="&amp;AL$6,INDIRECT($F$1&amp;dbP!$D$2&amp;":"&amp;dbP!$D$2),"&lt;="&amp;AL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M358" s="1">
        <f ca="1">SUMIFS(INDIRECT($F$1&amp;$F358&amp;":"&amp;$F358),INDIRECT($F$1&amp;dbP!$D$2&amp;":"&amp;dbP!$D$2),"&gt;="&amp;AM$6,INDIRECT($F$1&amp;dbP!$D$2&amp;":"&amp;dbP!$D$2),"&lt;="&amp;AM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N358" s="1">
        <f ca="1">SUMIFS(INDIRECT($F$1&amp;$F358&amp;":"&amp;$F358),INDIRECT($F$1&amp;dbP!$D$2&amp;":"&amp;dbP!$D$2),"&gt;="&amp;AN$6,INDIRECT($F$1&amp;dbP!$D$2&amp;":"&amp;dbP!$D$2),"&lt;="&amp;AN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O358" s="1">
        <f ca="1">SUMIFS(INDIRECT($F$1&amp;$F358&amp;":"&amp;$F358),INDIRECT($F$1&amp;dbP!$D$2&amp;":"&amp;dbP!$D$2),"&gt;="&amp;AO$6,INDIRECT($F$1&amp;dbP!$D$2&amp;":"&amp;dbP!$D$2),"&lt;="&amp;AO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P358" s="1">
        <f ca="1">SUMIFS(INDIRECT($F$1&amp;$F358&amp;":"&amp;$F358),INDIRECT($F$1&amp;dbP!$D$2&amp;":"&amp;dbP!$D$2),"&gt;="&amp;AP$6,INDIRECT($F$1&amp;dbP!$D$2&amp;":"&amp;dbP!$D$2),"&lt;="&amp;AP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Q358" s="1">
        <f ca="1">SUMIFS(INDIRECT($F$1&amp;$F358&amp;":"&amp;$F358),INDIRECT($F$1&amp;dbP!$D$2&amp;":"&amp;dbP!$D$2),"&gt;="&amp;AQ$6,INDIRECT($F$1&amp;dbP!$D$2&amp;":"&amp;dbP!$D$2),"&lt;="&amp;AQ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R358" s="1">
        <f ca="1">SUMIFS(INDIRECT($F$1&amp;$F358&amp;":"&amp;$F358),INDIRECT($F$1&amp;dbP!$D$2&amp;":"&amp;dbP!$D$2),"&gt;="&amp;AR$6,INDIRECT($F$1&amp;dbP!$D$2&amp;":"&amp;dbP!$D$2),"&lt;="&amp;AR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S358" s="1">
        <f ca="1">SUMIFS(INDIRECT($F$1&amp;$F358&amp;":"&amp;$F358),INDIRECT($F$1&amp;dbP!$D$2&amp;":"&amp;dbP!$D$2),"&gt;="&amp;AS$6,INDIRECT($F$1&amp;dbP!$D$2&amp;":"&amp;dbP!$D$2),"&lt;="&amp;AS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T358" s="1">
        <f ca="1">SUMIFS(INDIRECT($F$1&amp;$F358&amp;":"&amp;$F358),INDIRECT($F$1&amp;dbP!$D$2&amp;":"&amp;dbP!$D$2),"&gt;="&amp;AT$6,INDIRECT($F$1&amp;dbP!$D$2&amp;":"&amp;dbP!$D$2),"&lt;="&amp;AT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U358" s="1">
        <f ca="1">SUMIFS(INDIRECT($F$1&amp;$F358&amp;":"&amp;$F358),INDIRECT($F$1&amp;dbP!$D$2&amp;":"&amp;dbP!$D$2),"&gt;="&amp;AU$6,INDIRECT($F$1&amp;dbP!$D$2&amp;":"&amp;dbP!$D$2),"&lt;="&amp;AU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V358" s="1">
        <f ca="1">SUMIFS(INDIRECT($F$1&amp;$F358&amp;":"&amp;$F358),INDIRECT($F$1&amp;dbP!$D$2&amp;":"&amp;dbP!$D$2),"&gt;="&amp;AV$6,INDIRECT($F$1&amp;dbP!$D$2&amp;":"&amp;dbP!$D$2),"&lt;="&amp;AV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W358" s="1">
        <f ca="1">SUMIFS(INDIRECT($F$1&amp;$F358&amp;":"&amp;$F358),INDIRECT($F$1&amp;dbP!$D$2&amp;":"&amp;dbP!$D$2),"&gt;="&amp;AW$6,INDIRECT($F$1&amp;dbP!$D$2&amp;":"&amp;dbP!$D$2),"&lt;="&amp;AW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X358" s="1">
        <f ca="1">SUMIFS(INDIRECT($F$1&amp;$F358&amp;":"&amp;$F358),INDIRECT($F$1&amp;dbP!$D$2&amp;":"&amp;dbP!$D$2),"&gt;="&amp;AX$6,INDIRECT($F$1&amp;dbP!$D$2&amp;":"&amp;dbP!$D$2),"&lt;="&amp;AX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Y358" s="1">
        <f ca="1">SUMIFS(INDIRECT($F$1&amp;$F358&amp;":"&amp;$F358),INDIRECT($F$1&amp;dbP!$D$2&amp;":"&amp;dbP!$D$2),"&gt;="&amp;AY$6,INDIRECT($F$1&amp;dbP!$D$2&amp;":"&amp;dbP!$D$2),"&lt;="&amp;AY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Z358" s="1">
        <f ca="1">SUMIFS(INDIRECT($F$1&amp;$F358&amp;":"&amp;$F358),INDIRECT($F$1&amp;dbP!$D$2&amp;":"&amp;dbP!$D$2),"&gt;="&amp;AZ$6,INDIRECT($F$1&amp;dbP!$D$2&amp;":"&amp;dbP!$D$2),"&lt;="&amp;AZ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BA358" s="1">
        <f ca="1">SUMIFS(INDIRECT($F$1&amp;$F358&amp;":"&amp;$F358),INDIRECT($F$1&amp;dbP!$D$2&amp;":"&amp;dbP!$D$2),"&gt;="&amp;BA$6,INDIRECT($F$1&amp;dbP!$D$2&amp;":"&amp;dbP!$D$2),"&lt;="&amp;BA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BB358" s="1">
        <f ca="1">SUMIFS(INDIRECT($F$1&amp;$F358&amp;":"&amp;$F358),INDIRECT($F$1&amp;dbP!$D$2&amp;":"&amp;dbP!$D$2),"&gt;="&amp;BB$6,INDIRECT($F$1&amp;dbP!$D$2&amp;":"&amp;dbP!$D$2),"&lt;="&amp;BB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BC358" s="1">
        <f ca="1">SUMIFS(INDIRECT($F$1&amp;$F358&amp;":"&amp;$F358),INDIRECT($F$1&amp;dbP!$D$2&amp;":"&amp;dbP!$D$2),"&gt;="&amp;BC$6,INDIRECT($F$1&amp;dbP!$D$2&amp;":"&amp;dbP!$D$2),"&lt;="&amp;BC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BD358" s="1">
        <f ca="1">SUMIFS(INDIRECT($F$1&amp;$F358&amp;":"&amp;$F358),INDIRECT($F$1&amp;dbP!$D$2&amp;":"&amp;dbP!$D$2),"&gt;="&amp;BD$6,INDIRECT($F$1&amp;dbP!$D$2&amp;":"&amp;dbP!$D$2),"&lt;="&amp;BD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BE358" s="1">
        <f ca="1">SUMIFS(INDIRECT($F$1&amp;$F358&amp;":"&amp;$F358),INDIRECT($F$1&amp;dbP!$D$2&amp;":"&amp;dbP!$D$2),"&gt;="&amp;BE$6,INDIRECT($F$1&amp;dbP!$D$2&amp;":"&amp;dbP!$D$2),"&lt;="&amp;BE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</row>
    <row r="359" spans="2:57" x14ac:dyDescent="0.3">
      <c r="B359" s="1">
        <f>MAX(B$268:B358)+1</f>
        <v>97</v>
      </c>
      <c r="D359" s="1" t="str">
        <f ca="1">INDIRECT($B$1&amp;Items!AB$2&amp;$B359)</f>
        <v>PL(-)</v>
      </c>
      <c r="F359" s="1" t="str">
        <f ca="1">INDIRECT($B$1&amp;Items!X$2&amp;$B359)</f>
        <v>AA</v>
      </c>
      <c r="H359" s="13" t="str">
        <f ca="1">INDIRECT($B$1&amp;Items!U$2&amp;$B359)</f>
        <v>Операционные расходы</v>
      </c>
      <c r="I359" s="13" t="str">
        <f ca="1">IF(INDIRECT($B$1&amp;Items!V$2&amp;$B359)="",H359,INDIRECT($B$1&amp;Items!V$2&amp;$B359))</f>
        <v>Операционные расходы - блок-2</v>
      </c>
      <c r="J359" s="1" t="str">
        <f ca="1">IF(INDIRECT($B$1&amp;Items!W$2&amp;$B359)="",IF(H359&lt;&gt;I359,"  "&amp;I359,I359),"    "&amp;INDIRECT($B$1&amp;Items!W$2&amp;$B359))</f>
        <v xml:space="preserve">    Операционные расходы - 2-2</v>
      </c>
      <c r="S359" s="1">
        <f ca="1">SUM($U359:INDIRECT(ADDRESS(ROW(),SUMIFS($1:$1,$5:$5,MAX($5:$5)))))</f>
        <v>0</v>
      </c>
      <c r="V359" s="1">
        <f ca="1">SUMIFS(INDIRECT($F$1&amp;$F359&amp;":"&amp;$F359),INDIRECT($F$1&amp;dbP!$D$2&amp;":"&amp;dbP!$D$2),"&gt;="&amp;V$6,INDIRECT($F$1&amp;dbP!$D$2&amp;":"&amp;dbP!$D$2),"&lt;="&amp;V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W359" s="1">
        <f ca="1">SUMIFS(INDIRECT($F$1&amp;$F359&amp;":"&amp;$F359),INDIRECT($F$1&amp;dbP!$D$2&amp;":"&amp;dbP!$D$2),"&gt;="&amp;W$6,INDIRECT($F$1&amp;dbP!$D$2&amp;":"&amp;dbP!$D$2),"&lt;="&amp;W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X359" s="1">
        <f ca="1">SUMIFS(INDIRECT($F$1&amp;$F359&amp;":"&amp;$F359),INDIRECT($F$1&amp;dbP!$D$2&amp;":"&amp;dbP!$D$2),"&gt;="&amp;X$6,INDIRECT($F$1&amp;dbP!$D$2&amp;":"&amp;dbP!$D$2),"&lt;="&amp;X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Y359" s="1">
        <f ca="1">SUMIFS(INDIRECT($F$1&amp;$F359&amp;":"&amp;$F359),INDIRECT($F$1&amp;dbP!$D$2&amp;":"&amp;dbP!$D$2),"&gt;="&amp;Y$6,INDIRECT($F$1&amp;dbP!$D$2&amp;":"&amp;dbP!$D$2),"&lt;="&amp;Y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Z359" s="1">
        <f ca="1">SUMIFS(INDIRECT($F$1&amp;$F359&amp;":"&amp;$F359),INDIRECT($F$1&amp;dbP!$D$2&amp;":"&amp;dbP!$D$2),"&gt;="&amp;Z$6,INDIRECT($F$1&amp;dbP!$D$2&amp;":"&amp;dbP!$D$2),"&lt;="&amp;Z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A359" s="1">
        <f ca="1">SUMIFS(INDIRECT($F$1&amp;$F359&amp;":"&amp;$F359),INDIRECT($F$1&amp;dbP!$D$2&amp;":"&amp;dbP!$D$2),"&gt;="&amp;AA$6,INDIRECT($F$1&amp;dbP!$D$2&amp;":"&amp;dbP!$D$2),"&lt;="&amp;AA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B359" s="1">
        <f ca="1">SUMIFS(INDIRECT($F$1&amp;$F359&amp;":"&amp;$F359),INDIRECT($F$1&amp;dbP!$D$2&amp;":"&amp;dbP!$D$2),"&gt;="&amp;AB$6,INDIRECT($F$1&amp;dbP!$D$2&amp;":"&amp;dbP!$D$2),"&lt;="&amp;AB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C359" s="1">
        <f ca="1">SUMIFS(INDIRECT($F$1&amp;$F359&amp;":"&amp;$F359),INDIRECT($F$1&amp;dbP!$D$2&amp;":"&amp;dbP!$D$2),"&gt;="&amp;AC$6,INDIRECT($F$1&amp;dbP!$D$2&amp;":"&amp;dbP!$D$2),"&lt;="&amp;AC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D359" s="1">
        <f ca="1">SUMIFS(INDIRECT($F$1&amp;$F359&amp;":"&amp;$F359),INDIRECT($F$1&amp;dbP!$D$2&amp;":"&amp;dbP!$D$2),"&gt;="&amp;AD$6,INDIRECT($F$1&amp;dbP!$D$2&amp;":"&amp;dbP!$D$2),"&lt;="&amp;AD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E359" s="1">
        <f ca="1">SUMIFS(INDIRECT($F$1&amp;$F359&amp;":"&amp;$F359),INDIRECT($F$1&amp;dbP!$D$2&amp;":"&amp;dbP!$D$2),"&gt;="&amp;AE$6,INDIRECT($F$1&amp;dbP!$D$2&amp;":"&amp;dbP!$D$2),"&lt;="&amp;AE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F359" s="1">
        <f ca="1">SUMIFS(INDIRECT($F$1&amp;$F359&amp;":"&amp;$F359),INDIRECT($F$1&amp;dbP!$D$2&amp;":"&amp;dbP!$D$2),"&gt;="&amp;AF$6,INDIRECT($F$1&amp;dbP!$D$2&amp;":"&amp;dbP!$D$2),"&lt;="&amp;AF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G359" s="1">
        <f ca="1">SUMIFS(INDIRECT($F$1&amp;$F359&amp;":"&amp;$F359),INDIRECT($F$1&amp;dbP!$D$2&amp;":"&amp;dbP!$D$2),"&gt;="&amp;AG$6,INDIRECT($F$1&amp;dbP!$D$2&amp;":"&amp;dbP!$D$2),"&lt;="&amp;AG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H359" s="1">
        <f ca="1">SUMIFS(INDIRECT($F$1&amp;$F359&amp;":"&amp;$F359),INDIRECT($F$1&amp;dbP!$D$2&amp;":"&amp;dbP!$D$2),"&gt;="&amp;AH$6,INDIRECT($F$1&amp;dbP!$D$2&amp;":"&amp;dbP!$D$2),"&lt;="&amp;AH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I359" s="1">
        <f ca="1">SUMIFS(INDIRECT($F$1&amp;$F359&amp;":"&amp;$F359),INDIRECT($F$1&amp;dbP!$D$2&amp;":"&amp;dbP!$D$2),"&gt;="&amp;AI$6,INDIRECT($F$1&amp;dbP!$D$2&amp;":"&amp;dbP!$D$2),"&lt;="&amp;AI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J359" s="1">
        <f ca="1">SUMIFS(INDIRECT($F$1&amp;$F359&amp;":"&amp;$F359),INDIRECT($F$1&amp;dbP!$D$2&amp;":"&amp;dbP!$D$2),"&gt;="&amp;AJ$6,INDIRECT($F$1&amp;dbP!$D$2&amp;":"&amp;dbP!$D$2),"&lt;="&amp;AJ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K359" s="1">
        <f ca="1">SUMIFS(INDIRECT($F$1&amp;$F359&amp;":"&amp;$F359),INDIRECT($F$1&amp;dbP!$D$2&amp;":"&amp;dbP!$D$2),"&gt;="&amp;AK$6,INDIRECT($F$1&amp;dbP!$D$2&amp;":"&amp;dbP!$D$2),"&lt;="&amp;AK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L359" s="1">
        <f ca="1">SUMIFS(INDIRECT($F$1&amp;$F359&amp;":"&amp;$F359),INDIRECT($F$1&amp;dbP!$D$2&amp;":"&amp;dbP!$D$2),"&gt;="&amp;AL$6,INDIRECT($F$1&amp;dbP!$D$2&amp;":"&amp;dbP!$D$2),"&lt;="&amp;AL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M359" s="1">
        <f ca="1">SUMIFS(INDIRECT($F$1&amp;$F359&amp;":"&amp;$F359),INDIRECT($F$1&amp;dbP!$D$2&amp;":"&amp;dbP!$D$2),"&gt;="&amp;AM$6,INDIRECT($F$1&amp;dbP!$D$2&amp;":"&amp;dbP!$D$2),"&lt;="&amp;AM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N359" s="1">
        <f ca="1">SUMIFS(INDIRECT($F$1&amp;$F359&amp;":"&amp;$F359),INDIRECT($F$1&amp;dbP!$D$2&amp;":"&amp;dbP!$D$2),"&gt;="&amp;AN$6,INDIRECT($F$1&amp;dbP!$D$2&amp;":"&amp;dbP!$D$2),"&lt;="&amp;AN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O359" s="1">
        <f ca="1">SUMIFS(INDIRECT($F$1&amp;$F359&amp;":"&amp;$F359),INDIRECT($F$1&amp;dbP!$D$2&amp;":"&amp;dbP!$D$2),"&gt;="&amp;AO$6,INDIRECT($F$1&amp;dbP!$D$2&amp;":"&amp;dbP!$D$2),"&lt;="&amp;AO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P359" s="1">
        <f ca="1">SUMIFS(INDIRECT($F$1&amp;$F359&amp;":"&amp;$F359),INDIRECT($F$1&amp;dbP!$D$2&amp;":"&amp;dbP!$D$2),"&gt;="&amp;AP$6,INDIRECT($F$1&amp;dbP!$D$2&amp;":"&amp;dbP!$D$2),"&lt;="&amp;AP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Q359" s="1">
        <f ca="1">SUMIFS(INDIRECT($F$1&amp;$F359&amp;":"&amp;$F359),INDIRECT($F$1&amp;dbP!$D$2&amp;":"&amp;dbP!$D$2),"&gt;="&amp;AQ$6,INDIRECT($F$1&amp;dbP!$D$2&amp;":"&amp;dbP!$D$2),"&lt;="&amp;AQ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R359" s="1">
        <f ca="1">SUMIFS(INDIRECT($F$1&amp;$F359&amp;":"&amp;$F359),INDIRECT($F$1&amp;dbP!$D$2&amp;":"&amp;dbP!$D$2),"&gt;="&amp;AR$6,INDIRECT($F$1&amp;dbP!$D$2&amp;":"&amp;dbP!$D$2),"&lt;="&amp;AR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S359" s="1">
        <f ca="1">SUMIFS(INDIRECT($F$1&amp;$F359&amp;":"&amp;$F359),INDIRECT($F$1&amp;dbP!$D$2&amp;":"&amp;dbP!$D$2),"&gt;="&amp;AS$6,INDIRECT($F$1&amp;dbP!$D$2&amp;":"&amp;dbP!$D$2),"&lt;="&amp;AS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T359" s="1">
        <f ca="1">SUMIFS(INDIRECT($F$1&amp;$F359&amp;":"&amp;$F359),INDIRECT($F$1&amp;dbP!$D$2&amp;":"&amp;dbP!$D$2),"&gt;="&amp;AT$6,INDIRECT($F$1&amp;dbP!$D$2&amp;":"&amp;dbP!$D$2),"&lt;="&amp;AT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U359" s="1">
        <f ca="1">SUMIFS(INDIRECT($F$1&amp;$F359&amp;":"&amp;$F359),INDIRECT($F$1&amp;dbP!$D$2&amp;":"&amp;dbP!$D$2),"&gt;="&amp;AU$6,INDIRECT($F$1&amp;dbP!$D$2&amp;":"&amp;dbP!$D$2),"&lt;="&amp;AU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V359" s="1">
        <f ca="1">SUMIFS(INDIRECT($F$1&amp;$F359&amp;":"&amp;$F359),INDIRECT($F$1&amp;dbP!$D$2&amp;":"&amp;dbP!$D$2),"&gt;="&amp;AV$6,INDIRECT($F$1&amp;dbP!$D$2&amp;":"&amp;dbP!$D$2),"&lt;="&amp;AV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W359" s="1">
        <f ca="1">SUMIFS(INDIRECT($F$1&amp;$F359&amp;":"&amp;$F359),INDIRECT($F$1&amp;dbP!$D$2&amp;":"&amp;dbP!$D$2),"&gt;="&amp;AW$6,INDIRECT($F$1&amp;dbP!$D$2&amp;":"&amp;dbP!$D$2),"&lt;="&amp;AW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X359" s="1">
        <f ca="1">SUMIFS(INDIRECT($F$1&amp;$F359&amp;":"&amp;$F359),INDIRECT($F$1&amp;dbP!$D$2&amp;":"&amp;dbP!$D$2),"&gt;="&amp;AX$6,INDIRECT($F$1&amp;dbP!$D$2&amp;":"&amp;dbP!$D$2),"&lt;="&amp;AX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Y359" s="1">
        <f ca="1">SUMIFS(INDIRECT($F$1&amp;$F359&amp;":"&amp;$F359),INDIRECT($F$1&amp;dbP!$D$2&amp;":"&amp;dbP!$D$2),"&gt;="&amp;AY$6,INDIRECT($F$1&amp;dbP!$D$2&amp;":"&amp;dbP!$D$2),"&lt;="&amp;AY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Z359" s="1">
        <f ca="1">SUMIFS(INDIRECT($F$1&amp;$F359&amp;":"&amp;$F359),INDIRECT($F$1&amp;dbP!$D$2&amp;":"&amp;dbP!$D$2),"&gt;="&amp;AZ$6,INDIRECT($F$1&amp;dbP!$D$2&amp;":"&amp;dbP!$D$2),"&lt;="&amp;AZ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BA359" s="1">
        <f ca="1">SUMIFS(INDIRECT($F$1&amp;$F359&amp;":"&amp;$F359),INDIRECT($F$1&amp;dbP!$D$2&amp;":"&amp;dbP!$D$2),"&gt;="&amp;BA$6,INDIRECT($F$1&amp;dbP!$D$2&amp;":"&amp;dbP!$D$2),"&lt;="&amp;BA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BB359" s="1">
        <f ca="1">SUMIFS(INDIRECT($F$1&amp;$F359&amp;":"&amp;$F359),INDIRECT($F$1&amp;dbP!$D$2&amp;":"&amp;dbP!$D$2),"&gt;="&amp;BB$6,INDIRECT($F$1&amp;dbP!$D$2&amp;":"&amp;dbP!$D$2),"&lt;="&amp;BB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BC359" s="1">
        <f ca="1">SUMIFS(INDIRECT($F$1&amp;$F359&amp;":"&amp;$F359),INDIRECT($F$1&amp;dbP!$D$2&amp;":"&amp;dbP!$D$2),"&gt;="&amp;BC$6,INDIRECT($F$1&amp;dbP!$D$2&amp;":"&amp;dbP!$D$2),"&lt;="&amp;BC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BD359" s="1">
        <f ca="1">SUMIFS(INDIRECT($F$1&amp;$F359&amp;":"&amp;$F359),INDIRECT($F$1&amp;dbP!$D$2&amp;":"&amp;dbP!$D$2),"&gt;="&amp;BD$6,INDIRECT($F$1&amp;dbP!$D$2&amp;":"&amp;dbP!$D$2),"&lt;="&amp;BD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BE359" s="1">
        <f ca="1">SUMIFS(INDIRECT($F$1&amp;$F359&amp;":"&amp;$F359),INDIRECT($F$1&amp;dbP!$D$2&amp;":"&amp;dbP!$D$2),"&gt;="&amp;BE$6,INDIRECT($F$1&amp;dbP!$D$2&amp;":"&amp;dbP!$D$2),"&lt;="&amp;BE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</row>
    <row r="360" spans="2:57" x14ac:dyDescent="0.3">
      <c r="B360" s="1">
        <f>MAX(B$268:B359)+1</f>
        <v>98</v>
      </c>
      <c r="D360" s="1" t="str">
        <f ca="1">INDIRECT($B$1&amp;Items!AB$2&amp;$B360)</f>
        <v>PL(-)</v>
      </c>
      <c r="F360" s="1" t="str">
        <f ca="1">INDIRECT($B$1&amp;Items!X$2&amp;$B360)</f>
        <v>AA</v>
      </c>
      <c r="H360" s="13" t="str">
        <f ca="1">INDIRECT($B$1&amp;Items!U$2&amp;$B360)</f>
        <v>Операционные расходы</v>
      </c>
      <c r="I360" s="13" t="str">
        <f ca="1">IF(INDIRECT($B$1&amp;Items!V$2&amp;$B360)="",H360,INDIRECT($B$1&amp;Items!V$2&amp;$B360))</f>
        <v>Операционные расходы - блок-2</v>
      </c>
      <c r="J360" s="1" t="str">
        <f ca="1">IF(INDIRECT($B$1&amp;Items!W$2&amp;$B360)="",IF(H360&lt;&gt;I360,"  "&amp;I360,I360),"    "&amp;INDIRECT($B$1&amp;Items!W$2&amp;$B360))</f>
        <v xml:space="preserve">    Операционные расходы - 2-3</v>
      </c>
      <c r="S360" s="1">
        <f ca="1">SUM($U360:INDIRECT(ADDRESS(ROW(),SUMIFS($1:$1,$5:$5,MAX($5:$5)))))</f>
        <v>41730</v>
      </c>
      <c r="V360" s="1">
        <f ca="1">SUMIFS(INDIRECT($F$1&amp;$F360&amp;":"&amp;$F360),INDIRECT($F$1&amp;dbP!$D$2&amp;":"&amp;dbP!$D$2),"&gt;="&amp;V$6,INDIRECT($F$1&amp;dbP!$D$2&amp;":"&amp;dbP!$D$2),"&lt;="&amp;V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W360" s="1">
        <f ca="1">SUMIFS(INDIRECT($F$1&amp;$F360&amp;":"&amp;$F360),INDIRECT($F$1&amp;dbP!$D$2&amp;":"&amp;dbP!$D$2),"&gt;="&amp;W$6,INDIRECT($F$1&amp;dbP!$D$2&amp;":"&amp;dbP!$D$2),"&lt;="&amp;W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X360" s="1">
        <f ca="1">SUMIFS(INDIRECT($F$1&amp;$F360&amp;":"&amp;$F360),INDIRECT($F$1&amp;dbP!$D$2&amp;":"&amp;dbP!$D$2),"&gt;="&amp;X$6,INDIRECT($F$1&amp;dbP!$D$2&amp;":"&amp;dbP!$D$2),"&lt;="&amp;X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Y360" s="1">
        <f ca="1">SUMIFS(INDIRECT($F$1&amp;$F360&amp;":"&amp;$F360),INDIRECT($F$1&amp;dbP!$D$2&amp;":"&amp;dbP!$D$2),"&gt;="&amp;Y$6,INDIRECT($F$1&amp;dbP!$D$2&amp;":"&amp;dbP!$D$2),"&lt;="&amp;Y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Z360" s="1">
        <f ca="1">SUMIFS(INDIRECT($F$1&amp;$F360&amp;":"&amp;$F360),INDIRECT($F$1&amp;dbP!$D$2&amp;":"&amp;dbP!$D$2),"&gt;="&amp;Z$6,INDIRECT($F$1&amp;dbP!$D$2&amp;":"&amp;dbP!$D$2),"&lt;="&amp;Z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41730</v>
      </c>
      <c r="AA360" s="1">
        <f ca="1">SUMIFS(INDIRECT($F$1&amp;$F360&amp;":"&amp;$F360),INDIRECT($F$1&amp;dbP!$D$2&amp;":"&amp;dbP!$D$2),"&gt;="&amp;AA$6,INDIRECT($F$1&amp;dbP!$D$2&amp;":"&amp;dbP!$D$2),"&lt;="&amp;AA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B360" s="1">
        <f ca="1">SUMIFS(INDIRECT($F$1&amp;$F360&amp;":"&amp;$F360),INDIRECT($F$1&amp;dbP!$D$2&amp;":"&amp;dbP!$D$2),"&gt;="&amp;AB$6,INDIRECT($F$1&amp;dbP!$D$2&amp;":"&amp;dbP!$D$2),"&lt;="&amp;AB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C360" s="1">
        <f ca="1">SUMIFS(INDIRECT($F$1&amp;$F360&amp;":"&amp;$F360),INDIRECT($F$1&amp;dbP!$D$2&amp;":"&amp;dbP!$D$2),"&gt;="&amp;AC$6,INDIRECT($F$1&amp;dbP!$D$2&amp;":"&amp;dbP!$D$2),"&lt;="&amp;AC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D360" s="1">
        <f ca="1">SUMIFS(INDIRECT($F$1&amp;$F360&amp;":"&amp;$F360),INDIRECT($F$1&amp;dbP!$D$2&amp;":"&amp;dbP!$D$2),"&gt;="&amp;AD$6,INDIRECT($F$1&amp;dbP!$D$2&amp;":"&amp;dbP!$D$2),"&lt;="&amp;AD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E360" s="1">
        <f ca="1">SUMIFS(INDIRECT($F$1&amp;$F360&amp;":"&amp;$F360),INDIRECT($F$1&amp;dbP!$D$2&amp;":"&amp;dbP!$D$2),"&gt;="&amp;AE$6,INDIRECT($F$1&amp;dbP!$D$2&amp;":"&amp;dbP!$D$2),"&lt;="&amp;AE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F360" s="1">
        <f ca="1">SUMIFS(INDIRECT($F$1&amp;$F360&amp;":"&amp;$F360),INDIRECT($F$1&amp;dbP!$D$2&amp;":"&amp;dbP!$D$2),"&gt;="&amp;AF$6,INDIRECT($F$1&amp;dbP!$D$2&amp;":"&amp;dbP!$D$2),"&lt;="&amp;AF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G360" s="1">
        <f ca="1">SUMIFS(INDIRECT($F$1&amp;$F360&amp;":"&amp;$F360),INDIRECT($F$1&amp;dbP!$D$2&amp;":"&amp;dbP!$D$2),"&gt;="&amp;AG$6,INDIRECT($F$1&amp;dbP!$D$2&amp;":"&amp;dbP!$D$2),"&lt;="&amp;AG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H360" s="1">
        <f ca="1">SUMIFS(INDIRECT($F$1&amp;$F360&amp;":"&amp;$F360),INDIRECT($F$1&amp;dbP!$D$2&amp;":"&amp;dbP!$D$2),"&gt;="&amp;AH$6,INDIRECT($F$1&amp;dbP!$D$2&amp;":"&amp;dbP!$D$2),"&lt;="&amp;AH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I360" s="1">
        <f ca="1">SUMIFS(INDIRECT($F$1&amp;$F360&amp;":"&amp;$F360),INDIRECT($F$1&amp;dbP!$D$2&amp;":"&amp;dbP!$D$2),"&gt;="&amp;AI$6,INDIRECT($F$1&amp;dbP!$D$2&amp;":"&amp;dbP!$D$2),"&lt;="&amp;AI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J360" s="1">
        <f ca="1">SUMIFS(INDIRECT($F$1&amp;$F360&amp;":"&amp;$F360),INDIRECT($F$1&amp;dbP!$D$2&amp;":"&amp;dbP!$D$2),"&gt;="&amp;AJ$6,INDIRECT($F$1&amp;dbP!$D$2&amp;":"&amp;dbP!$D$2),"&lt;="&amp;AJ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K360" s="1">
        <f ca="1">SUMIFS(INDIRECT($F$1&amp;$F360&amp;":"&amp;$F360),INDIRECT($F$1&amp;dbP!$D$2&amp;":"&amp;dbP!$D$2),"&gt;="&amp;AK$6,INDIRECT($F$1&amp;dbP!$D$2&amp;":"&amp;dbP!$D$2),"&lt;="&amp;AK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L360" s="1">
        <f ca="1">SUMIFS(INDIRECT($F$1&amp;$F360&amp;":"&amp;$F360),INDIRECT($F$1&amp;dbP!$D$2&amp;":"&amp;dbP!$D$2),"&gt;="&amp;AL$6,INDIRECT($F$1&amp;dbP!$D$2&amp;":"&amp;dbP!$D$2),"&lt;="&amp;AL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M360" s="1">
        <f ca="1">SUMIFS(INDIRECT($F$1&amp;$F360&amp;":"&amp;$F360),INDIRECT($F$1&amp;dbP!$D$2&amp;":"&amp;dbP!$D$2),"&gt;="&amp;AM$6,INDIRECT($F$1&amp;dbP!$D$2&amp;":"&amp;dbP!$D$2),"&lt;="&amp;AM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N360" s="1">
        <f ca="1">SUMIFS(INDIRECT($F$1&amp;$F360&amp;":"&amp;$F360),INDIRECT($F$1&amp;dbP!$D$2&amp;":"&amp;dbP!$D$2),"&gt;="&amp;AN$6,INDIRECT($F$1&amp;dbP!$D$2&amp;":"&amp;dbP!$D$2),"&lt;="&amp;AN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O360" s="1">
        <f ca="1">SUMIFS(INDIRECT($F$1&amp;$F360&amp;":"&amp;$F360),INDIRECT($F$1&amp;dbP!$D$2&amp;":"&amp;dbP!$D$2),"&gt;="&amp;AO$6,INDIRECT($F$1&amp;dbP!$D$2&amp;":"&amp;dbP!$D$2),"&lt;="&amp;AO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P360" s="1">
        <f ca="1">SUMIFS(INDIRECT($F$1&amp;$F360&amp;":"&amp;$F360),INDIRECT($F$1&amp;dbP!$D$2&amp;":"&amp;dbP!$D$2),"&gt;="&amp;AP$6,INDIRECT($F$1&amp;dbP!$D$2&amp;":"&amp;dbP!$D$2),"&lt;="&amp;AP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Q360" s="1">
        <f ca="1">SUMIFS(INDIRECT($F$1&amp;$F360&amp;":"&amp;$F360),INDIRECT($F$1&amp;dbP!$D$2&amp;":"&amp;dbP!$D$2),"&gt;="&amp;AQ$6,INDIRECT($F$1&amp;dbP!$D$2&amp;":"&amp;dbP!$D$2),"&lt;="&amp;AQ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R360" s="1">
        <f ca="1">SUMIFS(INDIRECT($F$1&amp;$F360&amp;":"&amp;$F360),INDIRECT($F$1&amp;dbP!$D$2&amp;":"&amp;dbP!$D$2),"&gt;="&amp;AR$6,INDIRECT($F$1&amp;dbP!$D$2&amp;":"&amp;dbP!$D$2),"&lt;="&amp;AR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S360" s="1">
        <f ca="1">SUMIFS(INDIRECT($F$1&amp;$F360&amp;":"&amp;$F360),INDIRECT($F$1&amp;dbP!$D$2&amp;":"&amp;dbP!$D$2),"&gt;="&amp;AS$6,INDIRECT($F$1&amp;dbP!$D$2&amp;":"&amp;dbP!$D$2),"&lt;="&amp;AS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T360" s="1">
        <f ca="1">SUMIFS(INDIRECT($F$1&amp;$F360&amp;":"&amp;$F360),INDIRECT($F$1&amp;dbP!$D$2&amp;":"&amp;dbP!$D$2),"&gt;="&amp;AT$6,INDIRECT($F$1&amp;dbP!$D$2&amp;":"&amp;dbP!$D$2),"&lt;="&amp;AT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U360" s="1">
        <f ca="1">SUMIFS(INDIRECT($F$1&amp;$F360&amp;":"&amp;$F360),INDIRECT($F$1&amp;dbP!$D$2&amp;":"&amp;dbP!$D$2),"&gt;="&amp;AU$6,INDIRECT($F$1&amp;dbP!$D$2&amp;":"&amp;dbP!$D$2),"&lt;="&amp;AU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V360" s="1">
        <f ca="1">SUMIFS(INDIRECT($F$1&amp;$F360&amp;":"&amp;$F360),INDIRECT($F$1&amp;dbP!$D$2&amp;":"&amp;dbP!$D$2),"&gt;="&amp;AV$6,INDIRECT($F$1&amp;dbP!$D$2&amp;":"&amp;dbP!$D$2),"&lt;="&amp;AV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W360" s="1">
        <f ca="1">SUMIFS(INDIRECT($F$1&amp;$F360&amp;":"&amp;$F360),INDIRECT($F$1&amp;dbP!$D$2&amp;":"&amp;dbP!$D$2),"&gt;="&amp;AW$6,INDIRECT($F$1&amp;dbP!$D$2&amp;":"&amp;dbP!$D$2),"&lt;="&amp;AW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X360" s="1">
        <f ca="1">SUMIFS(INDIRECT($F$1&amp;$F360&amp;":"&amp;$F360),INDIRECT($F$1&amp;dbP!$D$2&amp;":"&amp;dbP!$D$2),"&gt;="&amp;AX$6,INDIRECT($F$1&amp;dbP!$D$2&amp;":"&amp;dbP!$D$2),"&lt;="&amp;AX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Y360" s="1">
        <f ca="1">SUMIFS(INDIRECT($F$1&amp;$F360&amp;":"&amp;$F360),INDIRECT($F$1&amp;dbP!$D$2&amp;":"&amp;dbP!$D$2),"&gt;="&amp;AY$6,INDIRECT($F$1&amp;dbP!$D$2&amp;":"&amp;dbP!$D$2),"&lt;="&amp;AY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Z360" s="1">
        <f ca="1">SUMIFS(INDIRECT($F$1&amp;$F360&amp;":"&amp;$F360),INDIRECT($F$1&amp;dbP!$D$2&amp;":"&amp;dbP!$D$2),"&gt;="&amp;AZ$6,INDIRECT($F$1&amp;dbP!$D$2&amp;":"&amp;dbP!$D$2),"&lt;="&amp;AZ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BA360" s="1">
        <f ca="1">SUMIFS(INDIRECT($F$1&amp;$F360&amp;":"&amp;$F360),INDIRECT($F$1&amp;dbP!$D$2&amp;":"&amp;dbP!$D$2),"&gt;="&amp;BA$6,INDIRECT($F$1&amp;dbP!$D$2&amp;":"&amp;dbP!$D$2),"&lt;="&amp;BA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BB360" s="1">
        <f ca="1">SUMIFS(INDIRECT($F$1&amp;$F360&amp;":"&amp;$F360),INDIRECT($F$1&amp;dbP!$D$2&amp;":"&amp;dbP!$D$2),"&gt;="&amp;BB$6,INDIRECT($F$1&amp;dbP!$D$2&amp;":"&amp;dbP!$D$2),"&lt;="&amp;BB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BC360" s="1">
        <f ca="1">SUMIFS(INDIRECT($F$1&amp;$F360&amp;":"&amp;$F360),INDIRECT($F$1&amp;dbP!$D$2&amp;":"&amp;dbP!$D$2),"&gt;="&amp;BC$6,INDIRECT($F$1&amp;dbP!$D$2&amp;":"&amp;dbP!$D$2),"&lt;="&amp;BC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BD360" s="1">
        <f ca="1">SUMIFS(INDIRECT($F$1&amp;$F360&amp;":"&amp;$F360),INDIRECT($F$1&amp;dbP!$D$2&amp;":"&amp;dbP!$D$2),"&gt;="&amp;BD$6,INDIRECT($F$1&amp;dbP!$D$2&amp;":"&amp;dbP!$D$2),"&lt;="&amp;BD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BE360" s="1">
        <f ca="1">SUMIFS(INDIRECT($F$1&amp;$F360&amp;":"&amp;$F360),INDIRECT($F$1&amp;dbP!$D$2&amp;":"&amp;dbP!$D$2),"&gt;="&amp;BE$6,INDIRECT($F$1&amp;dbP!$D$2&amp;":"&amp;dbP!$D$2),"&lt;="&amp;BE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</row>
    <row r="361" spans="2:57" x14ac:dyDescent="0.3">
      <c r="B361" s="1">
        <f>MAX(B$268:B360)+1</f>
        <v>99</v>
      </c>
      <c r="D361" s="1" t="str">
        <f ca="1">INDIRECT($B$1&amp;Items!AB$2&amp;$B361)</f>
        <v>PL(-)</v>
      </c>
      <c r="F361" s="1" t="str">
        <f ca="1">INDIRECT($B$1&amp;Items!X$2&amp;$B361)</f>
        <v>AA</v>
      </c>
      <c r="H361" s="13" t="str">
        <f ca="1">INDIRECT($B$1&amp;Items!U$2&amp;$B361)</f>
        <v>Операционные расходы</v>
      </c>
      <c r="I361" s="13" t="str">
        <f ca="1">IF(INDIRECT($B$1&amp;Items!V$2&amp;$B361)="",H361,INDIRECT($B$1&amp;Items!V$2&amp;$B361))</f>
        <v>Операционные расходы - блок-2</v>
      </c>
      <c r="J361" s="1" t="str">
        <f ca="1">IF(INDIRECT($B$1&amp;Items!W$2&amp;$B361)="",IF(H361&lt;&gt;I361,"  "&amp;I361,I361),"    "&amp;INDIRECT($B$1&amp;Items!W$2&amp;$B361))</f>
        <v xml:space="preserve">    Операционные расходы - 2-4</v>
      </c>
      <c r="S361" s="1">
        <f ca="1">SUM($U361:INDIRECT(ADDRESS(ROW(),SUMIFS($1:$1,$5:$5,MAX($5:$5)))))</f>
        <v>0</v>
      </c>
      <c r="V361" s="1">
        <f ca="1">SUMIFS(INDIRECT($F$1&amp;$F361&amp;":"&amp;$F361),INDIRECT($F$1&amp;dbP!$D$2&amp;":"&amp;dbP!$D$2),"&gt;="&amp;V$6,INDIRECT($F$1&amp;dbP!$D$2&amp;":"&amp;dbP!$D$2),"&lt;="&amp;V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W361" s="1">
        <f ca="1">SUMIFS(INDIRECT($F$1&amp;$F361&amp;":"&amp;$F361),INDIRECT($F$1&amp;dbP!$D$2&amp;":"&amp;dbP!$D$2),"&gt;="&amp;W$6,INDIRECT($F$1&amp;dbP!$D$2&amp;":"&amp;dbP!$D$2),"&lt;="&amp;W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X361" s="1">
        <f ca="1">SUMIFS(INDIRECT($F$1&amp;$F361&amp;":"&amp;$F361),INDIRECT($F$1&amp;dbP!$D$2&amp;":"&amp;dbP!$D$2),"&gt;="&amp;X$6,INDIRECT($F$1&amp;dbP!$D$2&amp;":"&amp;dbP!$D$2),"&lt;="&amp;X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Y361" s="1">
        <f ca="1">SUMIFS(INDIRECT($F$1&amp;$F361&amp;":"&amp;$F361),INDIRECT($F$1&amp;dbP!$D$2&amp;":"&amp;dbP!$D$2),"&gt;="&amp;Y$6,INDIRECT($F$1&amp;dbP!$D$2&amp;":"&amp;dbP!$D$2),"&lt;="&amp;Y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Z361" s="1">
        <f ca="1">SUMIFS(INDIRECT($F$1&amp;$F361&amp;":"&amp;$F361),INDIRECT($F$1&amp;dbP!$D$2&amp;":"&amp;dbP!$D$2),"&gt;="&amp;Z$6,INDIRECT($F$1&amp;dbP!$D$2&amp;":"&amp;dbP!$D$2),"&lt;="&amp;Z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A361" s="1">
        <f ca="1">SUMIFS(INDIRECT($F$1&amp;$F361&amp;":"&amp;$F361),INDIRECT($F$1&amp;dbP!$D$2&amp;":"&amp;dbP!$D$2),"&gt;="&amp;AA$6,INDIRECT($F$1&amp;dbP!$D$2&amp;":"&amp;dbP!$D$2),"&lt;="&amp;AA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B361" s="1">
        <f ca="1">SUMIFS(INDIRECT($F$1&amp;$F361&amp;":"&amp;$F361),INDIRECT($F$1&amp;dbP!$D$2&amp;":"&amp;dbP!$D$2),"&gt;="&amp;AB$6,INDIRECT($F$1&amp;dbP!$D$2&amp;":"&amp;dbP!$D$2),"&lt;="&amp;AB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C361" s="1">
        <f ca="1">SUMIFS(INDIRECT($F$1&amp;$F361&amp;":"&amp;$F361),INDIRECT($F$1&amp;dbP!$D$2&amp;":"&amp;dbP!$D$2),"&gt;="&amp;AC$6,INDIRECT($F$1&amp;dbP!$D$2&amp;":"&amp;dbP!$D$2),"&lt;="&amp;AC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D361" s="1">
        <f ca="1">SUMIFS(INDIRECT($F$1&amp;$F361&amp;":"&amp;$F361),INDIRECT($F$1&amp;dbP!$D$2&amp;":"&amp;dbP!$D$2),"&gt;="&amp;AD$6,INDIRECT($F$1&amp;dbP!$D$2&amp;":"&amp;dbP!$D$2),"&lt;="&amp;AD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E361" s="1">
        <f ca="1">SUMIFS(INDIRECT($F$1&amp;$F361&amp;":"&amp;$F361),INDIRECT($F$1&amp;dbP!$D$2&amp;":"&amp;dbP!$D$2),"&gt;="&amp;AE$6,INDIRECT($F$1&amp;dbP!$D$2&amp;":"&amp;dbP!$D$2),"&lt;="&amp;AE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F361" s="1">
        <f ca="1">SUMIFS(INDIRECT($F$1&amp;$F361&amp;":"&amp;$F361),INDIRECT($F$1&amp;dbP!$D$2&amp;":"&amp;dbP!$D$2),"&gt;="&amp;AF$6,INDIRECT($F$1&amp;dbP!$D$2&amp;":"&amp;dbP!$D$2),"&lt;="&amp;AF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G361" s="1">
        <f ca="1">SUMIFS(INDIRECT($F$1&amp;$F361&amp;":"&amp;$F361),INDIRECT($F$1&amp;dbP!$D$2&amp;":"&amp;dbP!$D$2),"&gt;="&amp;AG$6,INDIRECT($F$1&amp;dbP!$D$2&amp;":"&amp;dbP!$D$2),"&lt;="&amp;AG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H361" s="1">
        <f ca="1">SUMIFS(INDIRECT($F$1&amp;$F361&amp;":"&amp;$F361),INDIRECT($F$1&amp;dbP!$D$2&amp;":"&amp;dbP!$D$2),"&gt;="&amp;AH$6,INDIRECT($F$1&amp;dbP!$D$2&amp;":"&amp;dbP!$D$2),"&lt;="&amp;AH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I361" s="1">
        <f ca="1">SUMIFS(INDIRECT($F$1&amp;$F361&amp;":"&amp;$F361),INDIRECT($F$1&amp;dbP!$D$2&amp;":"&amp;dbP!$D$2),"&gt;="&amp;AI$6,INDIRECT($F$1&amp;dbP!$D$2&amp;":"&amp;dbP!$D$2),"&lt;="&amp;AI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J361" s="1">
        <f ca="1">SUMIFS(INDIRECT($F$1&amp;$F361&amp;":"&amp;$F361),INDIRECT($F$1&amp;dbP!$D$2&amp;":"&amp;dbP!$D$2),"&gt;="&amp;AJ$6,INDIRECT($F$1&amp;dbP!$D$2&amp;":"&amp;dbP!$D$2),"&lt;="&amp;AJ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K361" s="1">
        <f ca="1">SUMIFS(INDIRECT($F$1&amp;$F361&amp;":"&amp;$F361),INDIRECT($F$1&amp;dbP!$D$2&amp;":"&amp;dbP!$D$2),"&gt;="&amp;AK$6,INDIRECT($F$1&amp;dbP!$D$2&amp;":"&amp;dbP!$D$2),"&lt;="&amp;AK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L361" s="1">
        <f ca="1">SUMIFS(INDIRECT($F$1&amp;$F361&amp;":"&amp;$F361),INDIRECT($F$1&amp;dbP!$D$2&amp;":"&amp;dbP!$D$2),"&gt;="&amp;AL$6,INDIRECT($F$1&amp;dbP!$D$2&amp;":"&amp;dbP!$D$2),"&lt;="&amp;AL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M361" s="1">
        <f ca="1">SUMIFS(INDIRECT($F$1&amp;$F361&amp;":"&amp;$F361),INDIRECT($F$1&amp;dbP!$D$2&amp;":"&amp;dbP!$D$2),"&gt;="&amp;AM$6,INDIRECT($F$1&amp;dbP!$D$2&amp;":"&amp;dbP!$D$2),"&lt;="&amp;AM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N361" s="1">
        <f ca="1">SUMIFS(INDIRECT($F$1&amp;$F361&amp;":"&amp;$F361),INDIRECT($F$1&amp;dbP!$D$2&amp;":"&amp;dbP!$D$2),"&gt;="&amp;AN$6,INDIRECT($F$1&amp;dbP!$D$2&amp;":"&amp;dbP!$D$2),"&lt;="&amp;AN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O361" s="1">
        <f ca="1">SUMIFS(INDIRECT($F$1&amp;$F361&amp;":"&amp;$F361),INDIRECT($F$1&amp;dbP!$D$2&amp;":"&amp;dbP!$D$2),"&gt;="&amp;AO$6,INDIRECT($F$1&amp;dbP!$D$2&amp;":"&amp;dbP!$D$2),"&lt;="&amp;AO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P361" s="1">
        <f ca="1">SUMIFS(INDIRECT($F$1&amp;$F361&amp;":"&amp;$F361),INDIRECT($F$1&amp;dbP!$D$2&amp;":"&amp;dbP!$D$2),"&gt;="&amp;AP$6,INDIRECT($F$1&amp;dbP!$D$2&amp;":"&amp;dbP!$D$2),"&lt;="&amp;AP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Q361" s="1">
        <f ca="1">SUMIFS(INDIRECT($F$1&amp;$F361&amp;":"&amp;$F361),INDIRECT($F$1&amp;dbP!$D$2&amp;":"&amp;dbP!$D$2),"&gt;="&amp;AQ$6,INDIRECT($F$1&amp;dbP!$D$2&amp;":"&amp;dbP!$D$2),"&lt;="&amp;AQ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R361" s="1">
        <f ca="1">SUMIFS(INDIRECT($F$1&amp;$F361&amp;":"&amp;$F361),INDIRECT($F$1&amp;dbP!$D$2&amp;":"&amp;dbP!$D$2),"&gt;="&amp;AR$6,INDIRECT($F$1&amp;dbP!$D$2&amp;":"&amp;dbP!$D$2),"&lt;="&amp;AR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S361" s="1">
        <f ca="1">SUMIFS(INDIRECT($F$1&amp;$F361&amp;":"&amp;$F361),INDIRECT($F$1&amp;dbP!$D$2&amp;":"&amp;dbP!$D$2),"&gt;="&amp;AS$6,INDIRECT($F$1&amp;dbP!$D$2&amp;":"&amp;dbP!$D$2),"&lt;="&amp;AS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T361" s="1">
        <f ca="1">SUMIFS(INDIRECT($F$1&amp;$F361&amp;":"&amp;$F361),INDIRECT($F$1&amp;dbP!$D$2&amp;":"&amp;dbP!$D$2),"&gt;="&amp;AT$6,INDIRECT($F$1&amp;dbP!$D$2&amp;":"&amp;dbP!$D$2),"&lt;="&amp;AT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U361" s="1">
        <f ca="1">SUMIFS(INDIRECT($F$1&amp;$F361&amp;":"&amp;$F361),INDIRECT($F$1&amp;dbP!$D$2&amp;":"&amp;dbP!$D$2),"&gt;="&amp;AU$6,INDIRECT($F$1&amp;dbP!$D$2&amp;":"&amp;dbP!$D$2),"&lt;="&amp;AU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V361" s="1">
        <f ca="1">SUMIFS(INDIRECT($F$1&amp;$F361&amp;":"&amp;$F361),INDIRECT($F$1&amp;dbP!$D$2&amp;":"&amp;dbP!$D$2),"&gt;="&amp;AV$6,INDIRECT($F$1&amp;dbP!$D$2&amp;":"&amp;dbP!$D$2),"&lt;="&amp;AV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W361" s="1">
        <f ca="1">SUMIFS(INDIRECT($F$1&amp;$F361&amp;":"&amp;$F361),INDIRECT($F$1&amp;dbP!$D$2&amp;":"&amp;dbP!$D$2),"&gt;="&amp;AW$6,INDIRECT($F$1&amp;dbP!$D$2&amp;":"&amp;dbP!$D$2),"&lt;="&amp;AW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X361" s="1">
        <f ca="1">SUMIFS(INDIRECT($F$1&amp;$F361&amp;":"&amp;$F361),INDIRECT($F$1&amp;dbP!$D$2&amp;":"&amp;dbP!$D$2),"&gt;="&amp;AX$6,INDIRECT($F$1&amp;dbP!$D$2&amp;":"&amp;dbP!$D$2),"&lt;="&amp;AX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Y361" s="1">
        <f ca="1">SUMIFS(INDIRECT($F$1&amp;$F361&amp;":"&amp;$F361),INDIRECT($F$1&amp;dbP!$D$2&amp;":"&amp;dbP!$D$2),"&gt;="&amp;AY$6,INDIRECT($F$1&amp;dbP!$D$2&amp;":"&amp;dbP!$D$2),"&lt;="&amp;AY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Z361" s="1">
        <f ca="1">SUMIFS(INDIRECT($F$1&amp;$F361&amp;":"&amp;$F361),INDIRECT($F$1&amp;dbP!$D$2&amp;":"&amp;dbP!$D$2),"&gt;="&amp;AZ$6,INDIRECT($F$1&amp;dbP!$D$2&amp;":"&amp;dbP!$D$2),"&lt;="&amp;AZ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BA361" s="1">
        <f ca="1">SUMIFS(INDIRECT($F$1&amp;$F361&amp;":"&amp;$F361),INDIRECT($F$1&amp;dbP!$D$2&amp;":"&amp;dbP!$D$2),"&gt;="&amp;BA$6,INDIRECT($F$1&amp;dbP!$D$2&amp;":"&amp;dbP!$D$2),"&lt;="&amp;BA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BB361" s="1">
        <f ca="1">SUMIFS(INDIRECT($F$1&amp;$F361&amp;":"&amp;$F361),INDIRECT($F$1&amp;dbP!$D$2&amp;":"&amp;dbP!$D$2),"&gt;="&amp;BB$6,INDIRECT($F$1&amp;dbP!$D$2&amp;":"&amp;dbP!$D$2),"&lt;="&amp;BB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BC361" s="1">
        <f ca="1">SUMIFS(INDIRECT($F$1&amp;$F361&amp;":"&amp;$F361),INDIRECT($F$1&amp;dbP!$D$2&amp;":"&amp;dbP!$D$2),"&gt;="&amp;BC$6,INDIRECT($F$1&amp;dbP!$D$2&amp;":"&amp;dbP!$D$2),"&lt;="&amp;BC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BD361" s="1">
        <f ca="1">SUMIFS(INDIRECT($F$1&amp;$F361&amp;":"&amp;$F361),INDIRECT($F$1&amp;dbP!$D$2&amp;":"&amp;dbP!$D$2),"&gt;="&amp;BD$6,INDIRECT($F$1&amp;dbP!$D$2&amp;":"&amp;dbP!$D$2),"&lt;="&amp;BD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BE361" s="1">
        <f ca="1">SUMIFS(INDIRECT($F$1&amp;$F361&amp;":"&amp;$F361),INDIRECT($F$1&amp;dbP!$D$2&amp;":"&amp;dbP!$D$2),"&gt;="&amp;BE$6,INDIRECT($F$1&amp;dbP!$D$2&amp;":"&amp;dbP!$D$2),"&lt;="&amp;BE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</row>
    <row r="362" spans="2:57" x14ac:dyDescent="0.3">
      <c r="B362" s="1">
        <f>MAX(B$268:B361)+1</f>
        <v>100</v>
      </c>
      <c r="D362" s="1" t="str">
        <f ca="1">INDIRECT($B$1&amp;Items!AB$2&amp;$B362)</f>
        <v>PL(-)</v>
      </c>
      <c r="F362" s="1" t="str">
        <f ca="1">INDIRECT($B$1&amp;Items!X$2&amp;$B362)</f>
        <v>AA</v>
      </c>
      <c r="H362" s="13" t="str">
        <f ca="1">INDIRECT($B$1&amp;Items!U$2&amp;$B362)</f>
        <v>Операционные расходы</v>
      </c>
      <c r="I362" s="13" t="str">
        <f ca="1">IF(INDIRECT($B$1&amp;Items!V$2&amp;$B362)="",H362,INDIRECT($B$1&amp;Items!V$2&amp;$B362))</f>
        <v>Операционные расходы - блок-2</v>
      </c>
      <c r="J362" s="1" t="str">
        <f ca="1">IF(INDIRECT($B$1&amp;Items!W$2&amp;$B362)="",IF(H362&lt;&gt;I362,"  "&amp;I362,I362),"    "&amp;INDIRECT($B$1&amp;Items!W$2&amp;$B362))</f>
        <v xml:space="preserve">    Операционные расходы - 2-5</v>
      </c>
      <c r="S362" s="1">
        <f ca="1">SUM($U362:INDIRECT(ADDRESS(ROW(),SUMIFS($1:$1,$5:$5,MAX($5:$5)))))</f>
        <v>0</v>
      </c>
      <c r="V362" s="1">
        <f ca="1">SUMIFS(INDIRECT($F$1&amp;$F362&amp;":"&amp;$F362),INDIRECT($F$1&amp;dbP!$D$2&amp;":"&amp;dbP!$D$2),"&gt;="&amp;V$6,INDIRECT($F$1&amp;dbP!$D$2&amp;":"&amp;dbP!$D$2),"&lt;="&amp;V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W362" s="1">
        <f ca="1">SUMIFS(INDIRECT($F$1&amp;$F362&amp;":"&amp;$F362),INDIRECT($F$1&amp;dbP!$D$2&amp;":"&amp;dbP!$D$2),"&gt;="&amp;W$6,INDIRECT($F$1&amp;dbP!$D$2&amp;":"&amp;dbP!$D$2),"&lt;="&amp;W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X362" s="1">
        <f ca="1">SUMIFS(INDIRECT($F$1&amp;$F362&amp;":"&amp;$F362),INDIRECT($F$1&amp;dbP!$D$2&amp;":"&amp;dbP!$D$2),"&gt;="&amp;X$6,INDIRECT($F$1&amp;dbP!$D$2&amp;":"&amp;dbP!$D$2),"&lt;="&amp;X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Y362" s="1">
        <f ca="1">SUMIFS(INDIRECT($F$1&amp;$F362&amp;":"&amp;$F362),INDIRECT($F$1&amp;dbP!$D$2&amp;":"&amp;dbP!$D$2),"&gt;="&amp;Y$6,INDIRECT($F$1&amp;dbP!$D$2&amp;":"&amp;dbP!$D$2),"&lt;="&amp;Y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Z362" s="1">
        <f ca="1">SUMIFS(INDIRECT($F$1&amp;$F362&amp;":"&amp;$F362),INDIRECT($F$1&amp;dbP!$D$2&amp;":"&amp;dbP!$D$2),"&gt;="&amp;Z$6,INDIRECT($F$1&amp;dbP!$D$2&amp;":"&amp;dbP!$D$2),"&lt;="&amp;Z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A362" s="1">
        <f ca="1">SUMIFS(INDIRECT($F$1&amp;$F362&amp;":"&amp;$F362),INDIRECT($F$1&amp;dbP!$D$2&amp;":"&amp;dbP!$D$2),"&gt;="&amp;AA$6,INDIRECT($F$1&amp;dbP!$D$2&amp;":"&amp;dbP!$D$2),"&lt;="&amp;AA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B362" s="1">
        <f ca="1">SUMIFS(INDIRECT($F$1&amp;$F362&amp;":"&amp;$F362),INDIRECT($F$1&amp;dbP!$D$2&amp;":"&amp;dbP!$D$2),"&gt;="&amp;AB$6,INDIRECT($F$1&amp;dbP!$D$2&amp;":"&amp;dbP!$D$2),"&lt;="&amp;AB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C362" s="1">
        <f ca="1">SUMIFS(INDIRECT($F$1&amp;$F362&amp;":"&amp;$F362),INDIRECT($F$1&amp;dbP!$D$2&amp;":"&amp;dbP!$D$2),"&gt;="&amp;AC$6,INDIRECT($F$1&amp;dbP!$D$2&amp;":"&amp;dbP!$D$2),"&lt;="&amp;AC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D362" s="1">
        <f ca="1">SUMIFS(INDIRECT($F$1&amp;$F362&amp;":"&amp;$F362),INDIRECT($F$1&amp;dbP!$D$2&amp;":"&amp;dbP!$D$2),"&gt;="&amp;AD$6,INDIRECT($F$1&amp;dbP!$D$2&amp;":"&amp;dbP!$D$2),"&lt;="&amp;AD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E362" s="1">
        <f ca="1">SUMIFS(INDIRECT($F$1&amp;$F362&amp;":"&amp;$F362),INDIRECT($F$1&amp;dbP!$D$2&amp;":"&amp;dbP!$D$2),"&gt;="&amp;AE$6,INDIRECT($F$1&amp;dbP!$D$2&amp;":"&amp;dbP!$D$2),"&lt;="&amp;AE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F362" s="1">
        <f ca="1">SUMIFS(INDIRECT($F$1&amp;$F362&amp;":"&amp;$F362),INDIRECT($F$1&amp;dbP!$D$2&amp;":"&amp;dbP!$D$2),"&gt;="&amp;AF$6,INDIRECT($F$1&amp;dbP!$D$2&amp;":"&amp;dbP!$D$2),"&lt;="&amp;AF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G362" s="1">
        <f ca="1">SUMIFS(INDIRECT($F$1&amp;$F362&amp;":"&amp;$F362),INDIRECT($F$1&amp;dbP!$D$2&amp;":"&amp;dbP!$D$2),"&gt;="&amp;AG$6,INDIRECT($F$1&amp;dbP!$D$2&amp;":"&amp;dbP!$D$2),"&lt;="&amp;AG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H362" s="1">
        <f ca="1">SUMIFS(INDIRECT($F$1&amp;$F362&amp;":"&amp;$F362),INDIRECT($F$1&amp;dbP!$D$2&amp;":"&amp;dbP!$D$2),"&gt;="&amp;AH$6,INDIRECT($F$1&amp;dbP!$D$2&amp;":"&amp;dbP!$D$2),"&lt;="&amp;AH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I362" s="1">
        <f ca="1">SUMIFS(INDIRECT($F$1&amp;$F362&amp;":"&amp;$F362),INDIRECT($F$1&amp;dbP!$D$2&amp;":"&amp;dbP!$D$2),"&gt;="&amp;AI$6,INDIRECT($F$1&amp;dbP!$D$2&amp;":"&amp;dbP!$D$2),"&lt;="&amp;AI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J362" s="1">
        <f ca="1">SUMIFS(INDIRECT($F$1&amp;$F362&amp;":"&amp;$F362),INDIRECT($F$1&amp;dbP!$D$2&amp;":"&amp;dbP!$D$2),"&gt;="&amp;AJ$6,INDIRECT($F$1&amp;dbP!$D$2&amp;":"&amp;dbP!$D$2),"&lt;="&amp;AJ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K362" s="1">
        <f ca="1">SUMIFS(INDIRECT($F$1&amp;$F362&amp;":"&amp;$F362),INDIRECT($F$1&amp;dbP!$D$2&amp;":"&amp;dbP!$D$2),"&gt;="&amp;AK$6,INDIRECT($F$1&amp;dbP!$D$2&amp;":"&amp;dbP!$D$2),"&lt;="&amp;AK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L362" s="1">
        <f ca="1">SUMIFS(INDIRECT($F$1&amp;$F362&amp;":"&amp;$F362),INDIRECT($F$1&amp;dbP!$D$2&amp;":"&amp;dbP!$D$2),"&gt;="&amp;AL$6,INDIRECT($F$1&amp;dbP!$D$2&amp;":"&amp;dbP!$D$2),"&lt;="&amp;AL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M362" s="1">
        <f ca="1">SUMIFS(INDIRECT($F$1&amp;$F362&amp;":"&amp;$F362),INDIRECT($F$1&amp;dbP!$D$2&amp;":"&amp;dbP!$D$2),"&gt;="&amp;AM$6,INDIRECT($F$1&amp;dbP!$D$2&amp;":"&amp;dbP!$D$2),"&lt;="&amp;AM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N362" s="1">
        <f ca="1">SUMIFS(INDIRECT($F$1&amp;$F362&amp;":"&amp;$F362),INDIRECT($F$1&amp;dbP!$D$2&amp;":"&amp;dbP!$D$2),"&gt;="&amp;AN$6,INDIRECT($F$1&amp;dbP!$D$2&amp;":"&amp;dbP!$D$2),"&lt;="&amp;AN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O362" s="1">
        <f ca="1">SUMIFS(INDIRECT($F$1&amp;$F362&amp;":"&amp;$F362),INDIRECT($F$1&amp;dbP!$D$2&amp;":"&amp;dbP!$D$2),"&gt;="&amp;AO$6,INDIRECT($F$1&amp;dbP!$D$2&amp;":"&amp;dbP!$D$2),"&lt;="&amp;AO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P362" s="1">
        <f ca="1">SUMIFS(INDIRECT($F$1&amp;$F362&amp;":"&amp;$F362),INDIRECT($F$1&amp;dbP!$D$2&amp;":"&amp;dbP!$D$2),"&gt;="&amp;AP$6,INDIRECT($F$1&amp;dbP!$D$2&amp;":"&amp;dbP!$D$2),"&lt;="&amp;AP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Q362" s="1">
        <f ca="1">SUMIFS(INDIRECT($F$1&amp;$F362&amp;":"&amp;$F362),INDIRECT($F$1&amp;dbP!$D$2&amp;":"&amp;dbP!$D$2),"&gt;="&amp;AQ$6,INDIRECT($F$1&amp;dbP!$D$2&amp;":"&amp;dbP!$D$2),"&lt;="&amp;AQ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R362" s="1">
        <f ca="1">SUMIFS(INDIRECT($F$1&amp;$F362&amp;":"&amp;$F362),INDIRECT($F$1&amp;dbP!$D$2&amp;":"&amp;dbP!$D$2),"&gt;="&amp;AR$6,INDIRECT($F$1&amp;dbP!$D$2&amp;":"&amp;dbP!$D$2),"&lt;="&amp;AR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S362" s="1">
        <f ca="1">SUMIFS(INDIRECT($F$1&amp;$F362&amp;":"&amp;$F362),INDIRECT($F$1&amp;dbP!$D$2&amp;":"&amp;dbP!$D$2),"&gt;="&amp;AS$6,INDIRECT($F$1&amp;dbP!$D$2&amp;":"&amp;dbP!$D$2),"&lt;="&amp;AS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T362" s="1">
        <f ca="1">SUMIFS(INDIRECT($F$1&amp;$F362&amp;":"&amp;$F362),INDIRECT($F$1&amp;dbP!$D$2&amp;":"&amp;dbP!$D$2),"&gt;="&amp;AT$6,INDIRECT($F$1&amp;dbP!$D$2&amp;":"&amp;dbP!$D$2),"&lt;="&amp;AT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U362" s="1">
        <f ca="1">SUMIFS(INDIRECT($F$1&amp;$F362&amp;":"&amp;$F362),INDIRECT($F$1&amp;dbP!$D$2&amp;":"&amp;dbP!$D$2),"&gt;="&amp;AU$6,INDIRECT($F$1&amp;dbP!$D$2&amp;":"&amp;dbP!$D$2),"&lt;="&amp;AU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V362" s="1">
        <f ca="1">SUMIFS(INDIRECT($F$1&amp;$F362&amp;":"&amp;$F362),INDIRECT($F$1&amp;dbP!$D$2&amp;":"&amp;dbP!$D$2),"&gt;="&amp;AV$6,INDIRECT($F$1&amp;dbP!$D$2&amp;":"&amp;dbP!$D$2),"&lt;="&amp;AV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W362" s="1">
        <f ca="1">SUMIFS(INDIRECT($F$1&amp;$F362&amp;":"&amp;$F362),INDIRECT($F$1&amp;dbP!$D$2&amp;":"&amp;dbP!$D$2),"&gt;="&amp;AW$6,INDIRECT($F$1&amp;dbP!$D$2&amp;":"&amp;dbP!$D$2),"&lt;="&amp;AW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X362" s="1">
        <f ca="1">SUMIFS(INDIRECT($F$1&amp;$F362&amp;":"&amp;$F362),INDIRECT($F$1&amp;dbP!$D$2&amp;":"&amp;dbP!$D$2),"&gt;="&amp;AX$6,INDIRECT($F$1&amp;dbP!$D$2&amp;":"&amp;dbP!$D$2),"&lt;="&amp;AX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Y362" s="1">
        <f ca="1">SUMIFS(INDIRECT($F$1&amp;$F362&amp;":"&amp;$F362),INDIRECT($F$1&amp;dbP!$D$2&amp;":"&amp;dbP!$D$2),"&gt;="&amp;AY$6,INDIRECT($F$1&amp;dbP!$D$2&amp;":"&amp;dbP!$D$2),"&lt;="&amp;AY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Z362" s="1">
        <f ca="1">SUMIFS(INDIRECT($F$1&amp;$F362&amp;":"&amp;$F362),INDIRECT($F$1&amp;dbP!$D$2&amp;":"&amp;dbP!$D$2),"&gt;="&amp;AZ$6,INDIRECT($F$1&amp;dbP!$D$2&amp;":"&amp;dbP!$D$2),"&lt;="&amp;AZ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BA362" s="1">
        <f ca="1">SUMIFS(INDIRECT($F$1&amp;$F362&amp;":"&amp;$F362),INDIRECT($F$1&amp;dbP!$D$2&amp;":"&amp;dbP!$D$2),"&gt;="&amp;BA$6,INDIRECT($F$1&amp;dbP!$D$2&amp;":"&amp;dbP!$D$2),"&lt;="&amp;BA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BB362" s="1">
        <f ca="1">SUMIFS(INDIRECT($F$1&amp;$F362&amp;":"&amp;$F362),INDIRECT($F$1&amp;dbP!$D$2&amp;":"&amp;dbP!$D$2),"&gt;="&amp;BB$6,INDIRECT($F$1&amp;dbP!$D$2&amp;":"&amp;dbP!$D$2),"&lt;="&amp;BB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BC362" s="1">
        <f ca="1">SUMIFS(INDIRECT($F$1&amp;$F362&amp;":"&amp;$F362),INDIRECT($F$1&amp;dbP!$D$2&amp;":"&amp;dbP!$D$2),"&gt;="&amp;BC$6,INDIRECT($F$1&amp;dbP!$D$2&amp;":"&amp;dbP!$D$2),"&lt;="&amp;BC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BD362" s="1">
        <f ca="1">SUMIFS(INDIRECT($F$1&amp;$F362&amp;":"&amp;$F362),INDIRECT($F$1&amp;dbP!$D$2&amp;":"&amp;dbP!$D$2),"&gt;="&amp;BD$6,INDIRECT($F$1&amp;dbP!$D$2&amp;":"&amp;dbP!$D$2),"&lt;="&amp;BD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BE362" s="1">
        <f ca="1">SUMIFS(INDIRECT($F$1&amp;$F362&amp;":"&amp;$F362),INDIRECT($F$1&amp;dbP!$D$2&amp;":"&amp;dbP!$D$2),"&gt;="&amp;BE$6,INDIRECT($F$1&amp;dbP!$D$2&amp;":"&amp;dbP!$D$2),"&lt;="&amp;BE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</row>
    <row r="363" spans="2:57" x14ac:dyDescent="0.3">
      <c r="B363" s="1">
        <f>MAX(B$268:B362)+1</f>
        <v>101</v>
      </c>
      <c r="D363" s="1" t="str">
        <f ca="1">INDIRECT($B$1&amp;Items!AB$2&amp;$B363)</f>
        <v>PL(-)</v>
      </c>
      <c r="F363" s="1" t="str">
        <f ca="1">INDIRECT($B$1&amp;Items!X$2&amp;$B363)</f>
        <v>AA</v>
      </c>
      <c r="H363" s="13" t="str">
        <f ca="1">INDIRECT($B$1&amp;Items!U$2&amp;$B363)</f>
        <v>Операционные расходы</v>
      </c>
      <c r="I363" s="13" t="str">
        <f ca="1">IF(INDIRECT($B$1&amp;Items!V$2&amp;$B363)="",H363,INDIRECT($B$1&amp;Items!V$2&amp;$B363))</f>
        <v>Операционные расходы - блок-2</v>
      </c>
      <c r="J363" s="1" t="str">
        <f ca="1">IF(INDIRECT($B$1&amp;Items!W$2&amp;$B363)="",IF(H363&lt;&gt;I363,"  "&amp;I363,I363),"    "&amp;INDIRECT($B$1&amp;Items!W$2&amp;$B363))</f>
        <v xml:space="preserve">    Операционные расходы - 2-6</v>
      </c>
      <c r="S363" s="1">
        <f ca="1">SUM($U363:INDIRECT(ADDRESS(ROW(),SUMIFS($1:$1,$5:$5,MAX($5:$5)))))</f>
        <v>0</v>
      </c>
      <c r="V363" s="1">
        <f ca="1">SUMIFS(INDIRECT($F$1&amp;$F363&amp;":"&amp;$F363),INDIRECT($F$1&amp;dbP!$D$2&amp;":"&amp;dbP!$D$2),"&gt;="&amp;V$6,INDIRECT($F$1&amp;dbP!$D$2&amp;":"&amp;dbP!$D$2),"&lt;="&amp;V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W363" s="1">
        <f ca="1">SUMIFS(INDIRECT($F$1&amp;$F363&amp;":"&amp;$F363),INDIRECT($F$1&amp;dbP!$D$2&amp;":"&amp;dbP!$D$2),"&gt;="&amp;W$6,INDIRECT($F$1&amp;dbP!$D$2&amp;":"&amp;dbP!$D$2),"&lt;="&amp;W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X363" s="1">
        <f ca="1">SUMIFS(INDIRECT($F$1&amp;$F363&amp;":"&amp;$F363),INDIRECT($F$1&amp;dbP!$D$2&amp;":"&amp;dbP!$D$2),"&gt;="&amp;X$6,INDIRECT($F$1&amp;dbP!$D$2&amp;":"&amp;dbP!$D$2),"&lt;="&amp;X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Y363" s="1">
        <f ca="1">SUMIFS(INDIRECT($F$1&amp;$F363&amp;":"&amp;$F363),INDIRECT($F$1&amp;dbP!$D$2&amp;":"&amp;dbP!$D$2),"&gt;="&amp;Y$6,INDIRECT($F$1&amp;dbP!$D$2&amp;":"&amp;dbP!$D$2),"&lt;="&amp;Y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Z363" s="1">
        <f ca="1">SUMIFS(INDIRECT($F$1&amp;$F363&amp;":"&amp;$F363),INDIRECT($F$1&amp;dbP!$D$2&amp;":"&amp;dbP!$D$2),"&gt;="&amp;Z$6,INDIRECT($F$1&amp;dbP!$D$2&amp;":"&amp;dbP!$D$2),"&lt;="&amp;Z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A363" s="1">
        <f ca="1">SUMIFS(INDIRECT($F$1&amp;$F363&amp;":"&amp;$F363),INDIRECT($F$1&amp;dbP!$D$2&amp;":"&amp;dbP!$D$2),"&gt;="&amp;AA$6,INDIRECT($F$1&amp;dbP!$D$2&amp;":"&amp;dbP!$D$2),"&lt;="&amp;AA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B363" s="1">
        <f ca="1">SUMIFS(INDIRECT($F$1&amp;$F363&amp;":"&amp;$F363),INDIRECT($F$1&amp;dbP!$D$2&amp;":"&amp;dbP!$D$2),"&gt;="&amp;AB$6,INDIRECT($F$1&amp;dbP!$D$2&amp;":"&amp;dbP!$D$2),"&lt;="&amp;AB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C363" s="1">
        <f ca="1">SUMIFS(INDIRECT($F$1&amp;$F363&amp;":"&amp;$F363),INDIRECT($F$1&amp;dbP!$D$2&amp;":"&amp;dbP!$D$2),"&gt;="&amp;AC$6,INDIRECT($F$1&amp;dbP!$D$2&amp;":"&amp;dbP!$D$2),"&lt;="&amp;AC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D363" s="1">
        <f ca="1">SUMIFS(INDIRECT($F$1&amp;$F363&amp;":"&amp;$F363),INDIRECT($F$1&amp;dbP!$D$2&amp;":"&amp;dbP!$D$2),"&gt;="&amp;AD$6,INDIRECT($F$1&amp;dbP!$D$2&amp;":"&amp;dbP!$D$2),"&lt;="&amp;AD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E363" s="1">
        <f ca="1">SUMIFS(INDIRECT($F$1&amp;$F363&amp;":"&amp;$F363),INDIRECT($F$1&amp;dbP!$D$2&amp;":"&amp;dbP!$D$2),"&gt;="&amp;AE$6,INDIRECT($F$1&amp;dbP!$D$2&amp;":"&amp;dbP!$D$2),"&lt;="&amp;AE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F363" s="1">
        <f ca="1">SUMIFS(INDIRECT($F$1&amp;$F363&amp;":"&amp;$F363),INDIRECT($F$1&amp;dbP!$D$2&amp;":"&amp;dbP!$D$2),"&gt;="&amp;AF$6,INDIRECT($F$1&amp;dbP!$D$2&amp;":"&amp;dbP!$D$2),"&lt;="&amp;AF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G363" s="1">
        <f ca="1">SUMIFS(INDIRECT($F$1&amp;$F363&amp;":"&amp;$F363),INDIRECT($F$1&amp;dbP!$D$2&amp;":"&amp;dbP!$D$2),"&gt;="&amp;AG$6,INDIRECT($F$1&amp;dbP!$D$2&amp;":"&amp;dbP!$D$2),"&lt;="&amp;AG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H363" s="1">
        <f ca="1">SUMIFS(INDIRECT($F$1&amp;$F363&amp;":"&amp;$F363),INDIRECT($F$1&amp;dbP!$D$2&amp;":"&amp;dbP!$D$2),"&gt;="&amp;AH$6,INDIRECT($F$1&amp;dbP!$D$2&amp;":"&amp;dbP!$D$2),"&lt;="&amp;AH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I363" s="1">
        <f ca="1">SUMIFS(INDIRECT($F$1&amp;$F363&amp;":"&amp;$F363),INDIRECT($F$1&amp;dbP!$D$2&amp;":"&amp;dbP!$D$2),"&gt;="&amp;AI$6,INDIRECT($F$1&amp;dbP!$D$2&amp;":"&amp;dbP!$D$2),"&lt;="&amp;AI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J363" s="1">
        <f ca="1">SUMIFS(INDIRECT($F$1&amp;$F363&amp;":"&amp;$F363),INDIRECT($F$1&amp;dbP!$D$2&amp;":"&amp;dbP!$D$2),"&gt;="&amp;AJ$6,INDIRECT($F$1&amp;dbP!$D$2&amp;":"&amp;dbP!$D$2),"&lt;="&amp;AJ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K363" s="1">
        <f ca="1">SUMIFS(INDIRECT($F$1&amp;$F363&amp;":"&amp;$F363),INDIRECT($F$1&amp;dbP!$D$2&amp;":"&amp;dbP!$D$2),"&gt;="&amp;AK$6,INDIRECT($F$1&amp;dbP!$D$2&amp;":"&amp;dbP!$D$2),"&lt;="&amp;AK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L363" s="1">
        <f ca="1">SUMIFS(INDIRECT($F$1&amp;$F363&amp;":"&amp;$F363),INDIRECT($F$1&amp;dbP!$D$2&amp;":"&amp;dbP!$D$2),"&gt;="&amp;AL$6,INDIRECT($F$1&amp;dbP!$D$2&amp;":"&amp;dbP!$D$2),"&lt;="&amp;AL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M363" s="1">
        <f ca="1">SUMIFS(INDIRECT($F$1&amp;$F363&amp;":"&amp;$F363),INDIRECT($F$1&amp;dbP!$D$2&amp;":"&amp;dbP!$D$2),"&gt;="&amp;AM$6,INDIRECT($F$1&amp;dbP!$D$2&amp;":"&amp;dbP!$D$2),"&lt;="&amp;AM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N363" s="1">
        <f ca="1">SUMIFS(INDIRECT($F$1&amp;$F363&amp;":"&amp;$F363),INDIRECT($F$1&amp;dbP!$D$2&amp;":"&amp;dbP!$D$2),"&gt;="&amp;AN$6,INDIRECT($F$1&amp;dbP!$D$2&amp;":"&amp;dbP!$D$2),"&lt;="&amp;AN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O363" s="1">
        <f ca="1">SUMIFS(INDIRECT($F$1&amp;$F363&amp;":"&amp;$F363),INDIRECT($F$1&amp;dbP!$D$2&amp;":"&amp;dbP!$D$2),"&gt;="&amp;AO$6,INDIRECT($F$1&amp;dbP!$D$2&amp;":"&amp;dbP!$D$2),"&lt;="&amp;AO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P363" s="1">
        <f ca="1">SUMIFS(INDIRECT($F$1&amp;$F363&amp;":"&amp;$F363),INDIRECT($F$1&amp;dbP!$D$2&amp;":"&amp;dbP!$D$2),"&gt;="&amp;AP$6,INDIRECT($F$1&amp;dbP!$D$2&amp;":"&amp;dbP!$D$2),"&lt;="&amp;AP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Q363" s="1">
        <f ca="1">SUMIFS(INDIRECT($F$1&amp;$F363&amp;":"&amp;$F363),INDIRECT($F$1&amp;dbP!$D$2&amp;":"&amp;dbP!$D$2),"&gt;="&amp;AQ$6,INDIRECT($F$1&amp;dbP!$D$2&amp;":"&amp;dbP!$D$2),"&lt;="&amp;AQ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R363" s="1">
        <f ca="1">SUMIFS(INDIRECT($F$1&amp;$F363&amp;":"&amp;$F363),INDIRECT($F$1&amp;dbP!$D$2&amp;":"&amp;dbP!$D$2),"&gt;="&amp;AR$6,INDIRECT($F$1&amp;dbP!$D$2&amp;":"&amp;dbP!$D$2),"&lt;="&amp;AR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S363" s="1">
        <f ca="1">SUMIFS(INDIRECT($F$1&amp;$F363&amp;":"&amp;$F363),INDIRECT($F$1&amp;dbP!$D$2&amp;":"&amp;dbP!$D$2),"&gt;="&amp;AS$6,INDIRECT($F$1&amp;dbP!$D$2&amp;":"&amp;dbP!$D$2),"&lt;="&amp;AS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T363" s="1">
        <f ca="1">SUMIFS(INDIRECT($F$1&amp;$F363&amp;":"&amp;$F363),INDIRECT($F$1&amp;dbP!$D$2&amp;":"&amp;dbP!$D$2),"&gt;="&amp;AT$6,INDIRECT($F$1&amp;dbP!$D$2&amp;":"&amp;dbP!$D$2),"&lt;="&amp;AT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U363" s="1">
        <f ca="1">SUMIFS(INDIRECT($F$1&amp;$F363&amp;":"&amp;$F363),INDIRECT($F$1&amp;dbP!$D$2&amp;":"&amp;dbP!$D$2),"&gt;="&amp;AU$6,INDIRECT($F$1&amp;dbP!$D$2&amp;":"&amp;dbP!$D$2),"&lt;="&amp;AU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V363" s="1">
        <f ca="1">SUMIFS(INDIRECT($F$1&amp;$F363&amp;":"&amp;$F363),INDIRECT($F$1&amp;dbP!$D$2&amp;":"&amp;dbP!$D$2),"&gt;="&amp;AV$6,INDIRECT($F$1&amp;dbP!$D$2&amp;":"&amp;dbP!$D$2),"&lt;="&amp;AV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W363" s="1">
        <f ca="1">SUMIFS(INDIRECT($F$1&amp;$F363&amp;":"&amp;$F363),INDIRECT($F$1&amp;dbP!$D$2&amp;":"&amp;dbP!$D$2),"&gt;="&amp;AW$6,INDIRECT($F$1&amp;dbP!$D$2&amp;":"&amp;dbP!$D$2),"&lt;="&amp;AW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X363" s="1">
        <f ca="1">SUMIFS(INDIRECT($F$1&amp;$F363&amp;":"&amp;$F363),INDIRECT($F$1&amp;dbP!$D$2&amp;":"&amp;dbP!$D$2),"&gt;="&amp;AX$6,INDIRECT($F$1&amp;dbP!$D$2&amp;":"&amp;dbP!$D$2),"&lt;="&amp;AX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Y363" s="1">
        <f ca="1">SUMIFS(INDIRECT($F$1&amp;$F363&amp;":"&amp;$F363),INDIRECT($F$1&amp;dbP!$D$2&amp;":"&amp;dbP!$D$2),"&gt;="&amp;AY$6,INDIRECT($F$1&amp;dbP!$D$2&amp;":"&amp;dbP!$D$2),"&lt;="&amp;AY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Z363" s="1">
        <f ca="1">SUMIFS(INDIRECT($F$1&amp;$F363&amp;":"&amp;$F363),INDIRECT($F$1&amp;dbP!$D$2&amp;":"&amp;dbP!$D$2),"&gt;="&amp;AZ$6,INDIRECT($F$1&amp;dbP!$D$2&amp;":"&amp;dbP!$D$2),"&lt;="&amp;AZ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BA363" s="1">
        <f ca="1">SUMIFS(INDIRECT($F$1&amp;$F363&amp;":"&amp;$F363),INDIRECT($F$1&amp;dbP!$D$2&amp;":"&amp;dbP!$D$2),"&gt;="&amp;BA$6,INDIRECT($F$1&amp;dbP!$D$2&amp;":"&amp;dbP!$D$2),"&lt;="&amp;BA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BB363" s="1">
        <f ca="1">SUMIFS(INDIRECT($F$1&amp;$F363&amp;":"&amp;$F363),INDIRECT($F$1&amp;dbP!$D$2&amp;":"&amp;dbP!$D$2),"&gt;="&amp;BB$6,INDIRECT($F$1&amp;dbP!$D$2&amp;":"&amp;dbP!$D$2),"&lt;="&amp;BB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BC363" s="1">
        <f ca="1">SUMIFS(INDIRECT($F$1&amp;$F363&amp;":"&amp;$F363),INDIRECT($F$1&amp;dbP!$D$2&amp;":"&amp;dbP!$D$2),"&gt;="&amp;BC$6,INDIRECT($F$1&amp;dbP!$D$2&amp;":"&amp;dbP!$D$2),"&lt;="&amp;BC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BD363" s="1">
        <f ca="1">SUMIFS(INDIRECT($F$1&amp;$F363&amp;":"&amp;$F363),INDIRECT($F$1&amp;dbP!$D$2&amp;":"&amp;dbP!$D$2),"&gt;="&amp;BD$6,INDIRECT($F$1&amp;dbP!$D$2&amp;":"&amp;dbP!$D$2),"&lt;="&amp;BD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BE363" s="1">
        <f ca="1">SUMIFS(INDIRECT($F$1&amp;$F363&amp;":"&amp;$F363),INDIRECT($F$1&amp;dbP!$D$2&amp;":"&amp;dbP!$D$2),"&gt;="&amp;BE$6,INDIRECT($F$1&amp;dbP!$D$2&amp;":"&amp;dbP!$D$2),"&lt;="&amp;BE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</row>
    <row r="364" spans="2:57" x14ac:dyDescent="0.3">
      <c r="B364" s="1">
        <f>MAX(B$268:B363)+1</f>
        <v>102</v>
      </c>
      <c r="D364" s="1" t="str">
        <f ca="1">INDIRECT($B$1&amp;Items!AB$2&amp;$B364)</f>
        <v>PL(-)</v>
      </c>
      <c r="F364" s="1" t="str">
        <f ca="1">INDIRECT($B$1&amp;Items!X$2&amp;$B364)</f>
        <v>AA</v>
      </c>
      <c r="H364" s="13" t="str">
        <f ca="1">INDIRECT($B$1&amp;Items!U$2&amp;$B364)</f>
        <v>Операционные расходы</v>
      </c>
      <c r="I364" s="13" t="str">
        <f ca="1">IF(INDIRECT($B$1&amp;Items!V$2&amp;$B364)="",H364,INDIRECT($B$1&amp;Items!V$2&amp;$B364))</f>
        <v>Операционные расходы - блок-2</v>
      </c>
      <c r="J364" s="1" t="str">
        <f ca="1">IF(INDIRECT($B$1&amp;Items!W$2&amp;$B364)="",IF(H364&lt;&gt;I364,"  "&amp;I364,I364),"    "&amp;INDIRECT($B$1&amp;Items!W$2&amp;$B364))</f>
        <v xml:space="preserve">    Операционные расходы - 2-7</v>
      </c>
      <c r="S364" s="1">
        <f ca="1">SUM($U364:INDIRECT(ADDRESS(ROW(),SUMIFS($1:$1,$5:$5,MAX($5:$5)))))</f>
        <v>47776.677000000003</v>
      </c>
      <c r="V364" s="1">
        <f ca="1">SUMIFS(INDIRECT($F$1&amp;$F364&amp;":"&amp;$F364),INDIRECT($F$1&amp;dbP!$D$2&amp;":"&amp;dbP!$D$2),"&gt;="&amp;V$6,INDIRECT($F$1&amp;dbP!$D$2&amp;":"&amp;dbP!$D$2),"&lt;="&amp;V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47776.677000000003</v>
      </c>
      <c r="W364" s="1">
        <f ca="1">SUMIFS(INDIRECT($F$1&amp;$F364&amp;":"&amp;$F364),INDIRECT($F$1&amp;dbP!$D$2&amp;":"&amp;dbP!$D$2),"&gt;="&amp;W$6,INDIRECT($F$1&amp;dbP!$D$2&amp;":"&amp;dbP!$D$2),"&lt;="&amp;W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X364" s="1">
        <f ca="1">SUMIFS(INDIRECT($F$1&amp;$F364&amp;":"&amp;$F364),INDIRECT($F$1&amp;dbP!$D$2&amp;":"&amp;dbP!$D$2),"&gt;="&amp;X$6,INDIRECT($F$1&amp;dbP!$D$2&amp;":"&amp;dbP!$D$2),"&lt;="&amp;X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Y364" s="1">
        <f ca="1">SUMIFS(INDIRECT($F$1&amp;$F364&amp;":"&amp;$F364),INDIRECT($F$1&amp;dbP!$D$2&amp;":"&amp;dbP!$D$2),"&gt;="&amp;Y$6,INDIRECT($F$1&amp;dbP!$D$2&amp;":"&amp;dbP!$D$2),"&lt;="&amp;Y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Z364" s="1">
        <f ca="1">SUMIFS(INDIRECT($F$1&amp;$F364&amp;":"&amp;$F364),INDIRECT($F$1&amp;dbP!$D$2&amp;":"&amp;dbP!$D$2),"&gt;="&amp;Z$6,INDIRECT($F$1&amp;dbP!$D$2&amp;":"&amp;dbP!$D$2),"&lt;="&amp;Z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A364" s="1">
        <f ca="1">SUMIFS(INDIRECT($F$1&amp;$F364&amp;":"&amp;$F364),INDIRECT($F$1&amp;dbP!$D$2&amp;":"&amp;dbP!$D$2),"&gt;="&amp;AA$6,INDIRECT($F$1&amp;dbP!$D$2&amp;":"&amp;dbP!$D$2),"&lt;="&amp;AA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B364" s="1">
        <f ca="1">SUMIFS(INDIRECT($F$1&amp;$F364&amp;":"&amp;$F364),INDIRECT($F$1&amp;dbP!$D$2&amp;":"&amp;dbP!$D$2),"&gt;="&amp;AB$6,INDIRECT($F$1&amp;dbP!$D$2&amp;":"&amp;dbP!$D$2),"&lt;="&amp;AB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C364" s="1">
        <f ca="1">SUMIFS(INDIRECT($F$1&amp;$F364&amp;":"&amp;$F364),INDIRECT($F$1&amp;dbP!$D$2&amp;":"&amp;dbP!$D$2),"&gt;="&amp;AC$6,INDIRECT($F$1&amp;dbP!$D$2&amp;":"&amp;dbP!$D$2),"&lt;="&amp;AC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D364" s="1">
        <f ca="1">SUMIFS(INDIRECT($F$1&amp;$F364&amp;":"&amp;$F364),INDIRECT($F$1&amp;dbP!$D$2&amp;":"&amp;dbP!$D$2),"&gt;="&amp;AD$6,INDIRECT($F$1&amp;dbP!$D$2&amp;":"&amp;dbP!$D$2),"&lt;="&amp;AD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E364" s="1">
        <f ca="1">SUMIFS(INDIRECT($F$1&amp;$F364&amp;":"&amp;$F364),INDIRECT($F$1&amp;dbP!$D$2&amp;":"&amp;dbP!$D$2),"&gt;="&amp;AE$6,INDIRECT($F$1&amp;dbP!$D$2&amp;":"&amp;dbP!$D$2),"&lt;="&amp;AE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F364" s="1">
        <f ca="1">SUMIFS(INDIRECT($F$1&amp;$F364&amp;":"&amp;$F364),INDIRECT($F$1&amp;dbP!$D$2&amp;":"&amp;dbP!$D$2),"&gt;="&amp;AF$6,INDIRECT($F$1&amp;dbP!$D$2&amp;":"&amp;dbP!$D$2),"&lt;="&amp;AF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G364" s="1">
        <f ca="1">SUMIFS(INDIRECT($F$1&amp;$F364&amp;":"&amp;$F364),INDIRECT($F$1&amp;dbP!$D$2&amp;":"&amp;dbP!$D$2),"&gt;="&amp;AG$6,INDIRECT($F$1&amp;dbP!$D$2&amp;":"&amp;dbP!$D$2),"&lt;="&amp;AG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H364" s="1">
        <f ca="1">SUMIFS(INDIRECT($F$1&amp;$F364&amp;":"&amp;$F364),INDIRECT($F$1&amp;dbP!$D$2&amp;":"&amp;dbP!$D$2),"&gt;="&amp;AH$6,INDIRECT($F$1&amp;dbP!$D$2&amp;":"&amp;dbP!$D$2),"&lt;="&amp;AH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I364" s="1">
        <f ca="1">SUMIFS(INDIRECT($F$1&amp;$F364&amp;":"&amp;$F364),INDIRECT($F$1&amp;dbP!$D$2&amp;":"&amp;dbP!$D$2),"&gt;="&amp;AI$6,INDIRECT($F$1&amp;dbP!$D$2&amp;":"&amp;dbP!$D$2),"&lt;="&amp;AI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J364" s="1">
        <f ca="1">SUMIFS(INDIRECT($F$1&amp;$F364&amp;":"&amp;$F364),INDIRECT($F$1&amp;dbP!$D$2&amp;":"&amp;dbP!$D$2),"&gt;="&amp;AJ$6,INDIRECT($F$1&amp;dbP!$D$2&amp;":"&amp;dbP!$D$2),"&lt;="&amp;AJ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K364" s="1">
        <f ca="1">SUMIFS(INDIRECT($F$1&amp;$F364&amp;":"&amp;$F364),INDIRECT($F$1&amp;dbP!$D$2&amp;":"&amp;dbP!$D$2),"&gt;="&amp;AK$6,INDIRECT($F$1&amp;dbP!$D$2&amp;":"&amp;dbP!$D$2),"&lt;="&amp;AK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L364" s="1">
        <f ca="1">SUMIFS(INDIRECT($F$1&amp;$F364&amp;":"&amp;$F364),INDIRECT($F$1&amp;dbP!$D$2&amp;":"&amp;dbP!$D$2),"&gt;="&amp;AL$6,INDIRECT($F$1&amp;dbP!$D$2&amp;":"&amp;dbP!$D$2),"&lt;="&amp;AL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M364" s="1">
        <f ca="1">SUMIFS(INDIRECT($F$1&amp;$F364&amp;":"&amp;$F364),INDIRECT($F$1&amp;dbP!$D$2&amp;":"&amp;dbP!$D$2),"&gt;="&amp;AM$6,INDIRECT($F$1&amp;dbP!$D$2&amp;":"&amp;dbP!$D$2),"&lt;="&amp;AM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N364" s="1">
        <f ca="1">SUMIFS(INDIRECT($F$1&amp;$F364&amp;":"&amp;$F364),INDIRECT($F$1&amp;dbP!$D$2&amp;":"&amp;dbP!$D$2),"&gt;="&amp;AN$6,INDIRECT($F$1&amp;dbP!$D$2&amp;":"&amp;dbP!$D$2),"&lt;="&amp;AN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O364" s="1">
        <f ca="1">SUMIFS(INDIRECT($F$1&amp;$F364&amp;":"&amp;$F364),INDIRECT($F$1&amp;dbP!$D$2&amp;":"&amp;dbP!$D$2),"&gt;="&amp;AO$6,INDIRECT($F$1&amp;dbP!$D$2&amp;":"&amp;dbP!$D$2),"&lt;="&amp;AO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P364" s="1">
        <f ca="1">SUMIFS(INDIRECT($F$1&amp;$F364&amp;":"&amp;$F364),INDIRECT($F$1&amp;dbP!$D$2&amp;":"&amp;dbP!$D$2),"&gt;="&amp;AP$6,INDIRECT($F$1&amp;dbP!$D$2&amp;":"&amp;dbP!$D$2),"&lt;="&amp;AP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Q364" s="1">
        <f ca="1">SUMIFS(INDIRECT($F$1&amp;$F364&amp;":"&amp;$F364),INDIRECT($F$1&amp;dbP!$D$2&amp;":"&amp;dbP!$D$2),"&gt;="&amp;AQ$6,INDIRECT($F$1&amp;dbP!$D$2&amp;":"&amp;dbP!$D$2),"&lt;="&amp;AQ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R364" s="1">
        <f ca="1">SUMIFS(INDIRECT($F$1&amp;$F364&amp;":"&amp;$F364),INDIRECT($F$1&amp;dbP!$D$2&amp;":"&amp;dbP!$D$2),"&gt;="&amp;AR$6,INDIRECT($F$1&amp;dbP!$D$2&amp;":"&amp;dbP!$D$2),"&lt;="&amp;AR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S364" s="1">
        <f ca="1">SUMIFS(INDIRECT($F$1&amp;$F364&amp;":"&amp;$F364),INDIRECT($F$1&amp;dbP!$D$2&amp;":"&amp;dbP!$D$2),"&gt;="&amp;AS$6,INDIRECT($F$1&amp;dbP!$D$2&amp;":"&amp;dbP!$D$2),"&lt;="&amp;AS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T364" s="1">
        <f ca="1">SUMIFS(INDIRECT($F$1&amp;$F364&amp;":"&amp;$F364),INDIRECT($F$1&amp;dbP!$D$2&amp;":"&amp;dbP!$D$2),"&gt;="&amp;AT$6,INDIRECT($F$1&amp;dbP!$D$2&amp;":"&amp;dbP!$D$2),"&lt;="&amp;AT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U364" s="1">
        <f ca="1">SUMIFS(INDIRECT($F$1&amp;$F364&amp;":"&amp;$F364),INDIRECT($F$1&amp;dbP!$D$2&amp;":"&amp;dbP!$D$2),"&gt;="&amp;AU$6,INDIRECT($F$1&amp;dbP!$D$2&amp;":"&amp;dbP!$D$2),"&lt;="&amp;AU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V364" s="1">
        <f ca="1">SUMIFS(INDIRECT($F$1&amp;$F364&amp;":"&amp;$F364),INDIRECT($F$1&amp;dbP!$D$2&amp;":"&amp;dbP!$D$2),"&gt;="&amp;AV$6,INDIRECT($F$1&amp;dbP!$D$2&amp;":"&amp;dbP!$D$2),"&lt;="&amp;AV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W364" s="1">
        <f ca="1">SUMIFS(INDIRECT($F$1&amp;$F364&amp;":"&amp;$F364),INDIRECT($F$1&amp;dbP!$D$2&amp;":"&amp;dbP!$D$2),"&gt;="&amp;AW$6,INDIRECT($F$1&amp;dbP!$D$2&amp;":"&amp;dbP!$D$2),"&lt;="&amp;AW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X364" s="1">
        <f ca="1">SUMIFS(INDIRECT($F$1&amp;$F364&amp;":"&amp;$F364),INDIRECT($F$1&amp;dbP!$D$2&amp;":"&amp;dbP!$D$2),"&gt;="&amp;AX$6,INDIRECT($F$1&amp;dbP!$D$2&amp;":"&amp;dbP!$D$2),"&lt;="&amp;AX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Y364" s="1">
        <f ca="1">SUMIFS(INDIRECT($F$1&amp;$F364&amp;":"&amp;$F364),INDIRECT($F$1&amp;dbP!$D$2&amp;":"&amp;dbP!$D$2),"&gt;="&amp;AY$6,INDIRECT($F$1&amp;dbP!$D$2&amp;":"&amp;dbP!$D$2),"&lt;="&amp;AY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Z364" s="1">
        <f ca="1">SUMIFS(INDIRECT($F$1&amp;$F364&amp;":"&amp;$F364),INDIRECT($F$1&amp;dbP!$D$2&amp;":"&amp;dbP!$D$2),"&gt;="&amp;AZ$6,INDIRECT($F$1&amp;dbP!$D$2&amp;":"&amp;dbP!$D$2),"&lt;="&amp;AZ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BA364" s="1">
        <f ca="1">SUMIFS(INDIRECT($F$1&amp;$F364&amp;":"&amp;$F364),INDIRECT($F$1&amp;dbP!$D$2&amp;":"&amp;dbP!$D$2),"&gt;="&amp;BA$6,INDIRECT($F$1&amp;dbP!$D$2&amp;":"&amp;dbP!$D$2),"&lt;="&amp;BA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BB364" s="1">
        <f ca="1">SUMIFS(INDIRECT($F$1&amp;$F364&amp;":"&amp;$F364),INDIRECT($F$1&amp;dbP!$D$2&amp;":"&amp;dbP!$D$2),"&gt;="&amp;BB$6,INDIRECT($F$1&amp;dbP!$D$2&amp;":"&amp;dbP!$D$2),"&lt;="&amp;BB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BC364" s="1">
        <f ca="1">SUMIFS(INDIRECT($F$1&amp;$F364&amp;":"&amp;$F364),INDIRECT($F$1&amp;dbP!$D$2&amp;":"&amp;dbP!$D$2),"&gt;="&amp;BC$6,INDIRECT($F$1&amp;dbP!$D$2&amp;":"&amp;dbP!$D$2),"&lt;="&amp;BC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BD364" s="1">
        <f ca="1">SUMIFS(INDIRECT($F$1&amp;$F364&amp;":"&amp;$F364),INDIRECT($F$1&amp;dbP!$D$2&amp;":"&amp;dbP!$D$2),"&gt;="&amp;BD$6,INDIRECT($F$1&amp;dbP!$D$2&amp;":"&amp;dbP!$D$2),"&lt;="&amp;BD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BE364" s="1">
        <f ca="1">SUMIFS(INDIRECT($F$1&amp;$F364&amp;":"&amp;$F364),INDIRECT($F$1&amp;dbP!$D$2&amp;":"&amp;dbP!$D$2),"&gt;="&amp;BE$6,INDIRECT($F$1&amp;dbP!$D$2&amp;":"&amp;dbP!$D$2),"&lt;="&amp;BE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</row>
    <row r="365" spans="2:57" x14ac:dyDescent="0.3">
      <c r="B365" s="1">
        <f>MAX(B$268:B364)+1</f>
        <v>103</v>
      </c>
      <c r="D365" s="1" t="str">
        <f ca="1">INDIRECT($B$1&amp;Items!AB$2&amp;$B365)</f>
        <v>PL(-)</v>
      </c>
      <c r="F365" s="1" t="str">
        <f ca="1">INDIRECT($B$1&amp;Items!X$2&amp;$B365)</f>
        <v>AA</v>
      </c>
      <c r="H365" s="13" t="str">
        <f ca="1">INDIRECT($B$1&amp;Items!U$2&amp;$B365)</f>
        <v>Операционные расходы</v>
      </c>
      <c r="I365" s="13" t="str">
        <f ca="1">IF(INDIRECT($B$1&amp;Items!V$2&amp;$B365)="",H365,INDIRECT($B$1&amp;Items!V$2&amp;$B365))</f>
        <v>Операционные расходы - блок-2</v>
      </c>
      <c r="J365" s="1" t="str">
        <f ca="1">IF(INDIRECT($B$1&amp;Items!W$2&amp;$B365)="",IF(H365&lt;&gt;I365,"  "&amp;I365,I365),"    "&amp;INDIRECT($B$1&amp;Items!W$2&amp;$B365))</f>
        <v xml:space="preserve">    Операционные расходы - 2-8</v>
      </c>
      <c r="S365" s="1">
        <f ca="1">SUM($U365:INDIRECT(ADDRESS(ROW(),SUMIFS($1:$1,$5:$5,MAX($5:$5)))))</f>
        <v>0</v>
      </c>
      <c r="V365" s="1">
        <f ca="1">SUMIFS(INDIRECT($F$1&amp;$F365&amp;":"&amp;$F365),INDIRECT($F$1&amp;dbP!$D$2&amp;":"&amp;dbP!$D$2),"&gt;="&amp;V$6,INDIRECT($F$1&amp;dbP!$D$2&amp;":"&amp;dbP!$D$2),"&lt;="&amp;V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W365" s="1">
        <f ca="1">SUMIFS(INDIRECT($F$1&amp;$F365&amp;":"&amp;$F365),INDIRECT($F$1&amp;dbP!$D$2&amp;":"&amp;dbP!$D$2),"&gt;="&amp;W$6,INDIRECT($F$1&amp;dbP!$D$2&amp;":"&amp;dbP!$D$2),"&lt;="&amp;W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X365" s="1">
        <f ca="1">SUMIFS(INDIRECT($F$1&amp;$F365&amp;":"&amp;$F365),INDIRECT($F$1&amp;dbP!$D$2&amp;":"&amp;dbP!$D$2),"&gt;="&amp;X$6,INDIRECT($F$1&amp;dbP!$D$2&amp;":"&amp;dbP!$D$2),"&lt;="&amp;X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Y365" s="1">
        <f ca="1">SUMIFS(INDIRECT($F$1&amp;$F365&amp;":"&amp;$F365),INDIRECT($F$1&amp;dbP!$D$2&amp;":"&amp;dbP!$D$2),"&gt;="&amp;Y$6,INDIRECT($F$1&amp;dbP!$D$2&amp;":"&amp;dbP!$D$2),"&lt;="&amp;Y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Z365" s="1">
        <f ca="1">SUMIFS(INDIRECT($F$1&amp;$F365&amp;":"&amp;$F365),INDIRECT($F$1&amp;dbP!$D$2&amp;":"&amp;dbP!$D$2),"&gt;="&amp;Z$6,INDIRECT($F$1&amp;dbP!$D$2&amp;":"&amp;dbP!$D$2),"&lt;="&amp;Z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A365" s="1">
        <f ca="1">SUMIFS(INDIRECT($F$1&amp;$F365&amp;":"&amp;$F365),INDIRECT($F$1&amp;dbP!$D$2&amp;":"&amp;dbP!$D$2),"&gt;="&amp;AA$6,INDIRECT($F$1&amp;dbP!$D$2&amp;":"&amp;dbP!$D$2),"&lt;="&amp;AA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B365" s="1">
        <f ca="1">SUMIFS(INDIRECT($F$1&amp;$F365&amp;":"&amp;$F365),INDIRECT($F$1&amp;dbP!$D$2&amp;":"&amp;dbP!$D$2),"&gt;="&amp;AB$6,INDIRECT($F$1&amp;dbP!$D$2&amp;":"&amp;dbP!$D$2),"&lt;="&amp;AB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C365" s="1">
        <f ca="1">SUMIFS(INDIRECT($F$1&amp;$F365&amp;":"&amp;$F365),INDIRECT($F$1&amp;dbP!$D$2&amp;":"&amp;dbP!$D$2),"&gt;="&amp;AC$6,INDIRECT($F$1&amp;dbP!$D$2&amp;":"&amp;dbP!$D$2),"&lt;="&amp;AC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D365" s="1">
        <f ca="1">SUMIFS(INDIRECT($F$1&amp;$F365&amp;":"&amp;$F365),INDIRECT($F$1&amp;dbP!$D$2&amp;":"&amp;dbP!$D$2),"&gt;="&amp;AD$6,INDIRECT($F$1&amp;dbP!$D$2&amp;":"&amp;dbP!$D$2),"&lt;="&amp;AD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E365" s="1">
        <f ca="1">SUMIFS(INDIRECT($F$1&amp;$F365&amp;":"&amp;$F365),INDIRECT($F$1&amp;dbP!$D$2&amp;":"&amp;dbP!$D$2),"&gt;="&amp;AE$6,INDIRECT($F$1&amp;dbP!$D$2&amp;":"&amp;dbP!$D$2),"&lt;="&amp;AE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F365" s="1">
        <f ca="1">SUMIFS(INDIRECT($F$1&amp;$F365&amp;":"&amp;$F365),INDIRECT($F$1&amp;dbP!$D$2&amp;":"&amp;dbP!$D$2),"&gt;="&amp;AF$6,INDIRECT($F$1&amp;dbP!$D$2&amp;":"&amp;dbP!$D$2),"&lt;="&amp;AF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G365" s="1">
        <f ca="1">SUMIFS(INDIRECT($F$1&amp;$F365&amp;":"&amp;$F365),INDIRECT($F$1&amp;dbP!$D$2&amp;":"&amp;dbP!$D$2),"&gt;="&amp;AG$6,INDIRECT($F$1&amp;dbP!$D$2&amp;":"&amp;dbP!$D$2),"&lt;="&amp;AG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H365" s="1">
        <f ca="1">SUMIFS(INDIRECT($F$1&amp;$F365&amp;":"&amp;$F365),INDIRECT($F$1&amp;dbP!$D$2&amp;":"&amp;dbP!$D$2),"&gt;="&amp;AH$6,INDIRECT($F$1&amp;dbP!$D$2&amp;":"&amp;dbP!$D$2),"&lt;="&amp;AH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I365" s="1">
        <f ca="1">SUMIFS(INDIRECT($F$1&amp;$F365&amp;":"&amp;$F365),INDIRECT($F$1&amp;dbP!$D$2&amp;":"&amp;dbP!$D$2),"&gt;="&amp;AI$6,INDIRECT($F$1&amp;dbP!$D$2&amp;":"&amp;dbP!$D$2),"&lt;="&amp;AI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J365" s="1">
        <f ca="1">SUMIFS(INDIRECT($F$1&amp;$F365&amp;":"&amp;$F365),INDIRECT($F$1&amp;dbP!$D$2&amp;":"&amp;dbP!$D$2),"&gt;="&amp;AJ$6,INDIRECT($F$1&amp;dbP!$D$2&amp;":"&amp;dbP!$D$2),"&lt;="&amp;AJ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K365" s="1">
        <f ca="1">SUMIFS(INDIRECT($F$1&amp;$F365&amp;":"&amp;$F365),INDIRECT($F$1&amp;dbP!$D$2&amp;":"&amp;dbP!$D$2),"&gt;="&amp;AK$6,INDIRECT($F$1&amp;dbP!$D$2&amp;":"&amp;dbP!$D$2),"&lt;="&amp;AK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L365" s="1">
        <f ca="1">SUMIFS(INDIRECT($F$1&amp;$F365&amp;":"&amp;$F365),INDIRECT($F$1&amp;dbP!$D$2&amp;":"&amp;dbP!$D$2),"&gt;="&amp;AL$6,INDIRECT($F$1&amp;dbP!$D$2&amp;":"&amp;dbP!$D$2),"&lt;="&amp;AL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M365" s="1">
        <f ca="1">SUMIFS(INDIRECT($F$1&amp;$F365&amp;":"&amp;$F365),INDIRECT($F$1&amp;dbP!$D$2&amp;":"&amp;dbP!$D$2),"&gt;="&amp;AM$6,INDIRECT($F$1&amp;dbP!$D$2&amp;":"&amp;dbP!$D$2),"&lt;="&amp;AM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N365" s="1">
        <f ca="1">SUMIFS(INDIRECT($F$1&amp;$F365&amp;":"&amp;$F365),INDIRECT($F$1&amp;dbP!$D$2&amp;":"&amp;dbP!$D$2),"&gt;="&amp;AN$6,INDIRECT($F$1&amp;dbP!$D$2&amp;":"&amp;dbP!$D$2),"&lt;="&amp;AN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O365" s="1">
        <f ca="1">SUMIFS(INDIRECT($F$1&amp;$F365&amp;":"&amp;$F365),INDIRECT($F$1&amp;dbP!$D$2&amp;":"&amp;dbP!$D$2),"&gt;="&amp;AO$6,INDIRECT($F$1&amp;dbP!$D$2&amp;":"&amp;dbP!$D$2),"&lt;="&amp;AO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P365" s="1">
        <f ca="1">SUMIFS(INDIRECT($F$1&amp;$F365&amp;":"&amp;$F365),INDIRECT($F$1&amp;dbP!$D$2&amp;":"&amp;dbP!$D$2),"&gt;="&amp;AP$6,INDIRECT($F$1&amp;dbP!$D$2&amp;":"&amp;dbP!$D$2),"&lt;="&amp;AP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Q365" s="1">
        <f ca="1">SUMIFS(INDIRECT($F$1&amp;$F365&amp;":"&amp;$F365),INDIRECT($F$1&amp;dbP!$D$2&amp;":"&amp;dbP!$D$2),"&gt;="&amp;AQ$6,INDIRECT($F$1&amp;dbP!$D$2&amp;":"&amp;dbP!$D$2),"&lt;="&amp;AQ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R365" s="1">
        <f ca="1">SUMIFS(INDIRECT($F$1&amp;$F365&amp;":"&amp;$F365),INDIRECT($F$1&amp;dbP!$D$2&amp;":"&amp;dbP!$D$2),"&gt;="&amp;AR$6,INDIRECT($F$1&amp;dbP!$D$2&amp;":"&amp;dbP!$D$2),"&lt;="&amp;AR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S365" s="1">
        <f ca="1">SUMIFS(INDIRECT($F$1&amp;$F365&amp;":"&amp;$F365),INDIRECT($F$1&amp;dbP!$D$2&amp;":"&amp;dbP!$D$2),"&gt;="&amp;AS$6,INDIRECT($F$1&amp;dbP!$D$2&amp;":"&amp;dbP!$D$2),"&lt;="&amp;AS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T365" s="1">
        <f ca="1">SUMIFS(INDIRECT($F$1&amp;$F365&amp;":"&amp;$F365),INDIRECT($F$1&amp;dbP!$D$2&amp;":"&amp;dbP!$D$2),"&gt;="&amp;AT$6,INDIRECT($F$1&amp;dbP!$D$2&amp;":"&amp;dbP!$D$2),"&lt;="&amp;AT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U365" s="1">
        <f ca="1">SUMIFS(INDIRECT($F$1&amp;$F365&amp;":"&amp;$F365),INDIRECT($F$1&amp;dbP!$D$2&amp;":"&amp;dbP!$D$2),"&gt;="&amp;AU$6,INDIRECT($F$1&amp;dbP!$D$2&amp;":"&amp;dbP!$D$2),"&lt;="&amp;AU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V365" s="1">
        <f ca="1">SUMIFS(INDIRECT($F$1&amp;$F365&amp;":"&amp;$F365),INDIRECT($F$1&amp;dbP!$D$2&amp;":"&amp;dbP!$D$2),"&gt;="&amp;AV$6,INDIRECT($F$1&amp;dbP!$D$2&amp;":"&amp;dbP!$D$2),"&lt;="&amp;AV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W365" s="1">
        <f ca="1">SUMIFS(INDIRECT($F$1&amp;$F365&amp;":"&amp;$F365),INDIRECT($F$1&amp;dbP!$D$2&amp;":"&amp;dbP!$D$2),"&gt;="&amp;AW$6,INDIRECT($F$1&amp;dbP!$D$2&amp;":"&amp;dbP!$D$2),"&lt;="&amp;AW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X365" s="1">
        <f ca="1">SUMIFS(INDIRECT($F$1&amp;$F365&amp;":"&amp;$F365),INDIRECT($F$1&amp;dbP!$D$2&amp;":"&amp;dbP!$D$2),"&gt;="&amp;AX$6,INDIRECT($F$1&amp;dbP!$D$2&amp;":"&amp;dbP!$D$2),"&lt;="&amp;AX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Y365" s="1">
        <f ca="1">SUMIFS(INDIRECT($F$1&amp;$F365&amp;":"&amp;$F365),INDIRECT($F$1&amp;dbP!$D$2&amp;":"&amp;dbP!$D$2),"&gt;="&amp;AY$6,INDIRECT($F$1&amp;dbP!$D$2&amp;":"&amp;dbP!$D$2),"&lt;="&amp;AY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Z365" s="1">
        <f ca="1">SUMIFS(INDIRECT($F$1&amp;$F365&amp;":"&amp;$F365),INDIRECT($F$1&amp;dbP!$D$2&amp;":"&amp;dbP!$D$2),"&gt;="&amp;AZ$6,INDIRECT($F$1&amp;dbP!$D$2&amp;":"&amp;dbP!$D$2),"&lt;="&amp;AZ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BA365" s="1">
        <f ca="1">SUMIFS(INDIRECT($F$1&amp;$F365&amp;":"&amp;$F365),INDIRECT($F$1&amp;dbP!$D$2&amp;":"&amp;dbP!$D$2),"&gt;="&amp;BA$6,INDIRECT($F$1&amp;dbP!$D$2&amp;":"&amp;dbP!$D$2),"&lt;="&amp;BA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BB365" s="1">
        <f ca="1">SUMIFS(INDIRECT($F$1&amp;$F365&amp;":"&amp;$F365),INDIRECT($F$1&amp;dbP!$D$2&amp;":"&amp;dbP!$D$2),"&gt;="&amp;BB$6,INDIRECT($F$1&amp;dbP!$D$2&amp;":"&amp;dbP!$D$2),"&lt;="&amp;BB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BC365" s="1">
        <f ca="1">SUMIFS(INDIRECT($F$1&amp;$F365&amp;":"&amp;$F365),INDIRECT($F$1&amp;dbP!$D$2&amp;":"&amp;dbP!$D$2),"&gt;="&amp;BC$6,INDIRECT($F$1&amp;dbP!$D$2&amp;":"&amp;dbP!$D$2),"&lt;="&amp;BC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BD365" s="1">
        <f ca="1">SUMIFS(INDIRECT($F$1&amp;$F365&amp;":"&amp;$F365),INDIRECT($F$1&amp;dbP!$D$2&amp;":"&amp;dbP!$D$2),"&gt;="&amp;BD$6,INDIRECT($F$1&amp;dbP!$D$2&amp;":"&amp;dbP!$D$2),"&lt;="&amp;BD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BE365" s="1">
        <f ca="1">SUMIFS(INDIRECT($F$1&amp;$F365&amp;":"&amp;$F365),INDIRECT($F$1&amp;dbP!$D$2&amp;":"&amp;dbP!$D$2),"&gt;="&amp;BE$6,INDIRECT($F$1&amp;dbP!$D$2&amp;":"&amp;dbP!$D$2),"&lt;="&amp;BE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</row>
    <row r="366" spans="2:57" x14ac:dyDescent="0.3">
      <c r="B366" s="1">
        <f>MAX(B$268:B365)+1</f>
        <v>104</v>
      </c>
      <c r="D366" s="1" t="str">
        <f ca="1">INDIRECT($B$1&amp;Items!AB$2&amp;$B366)</f>
        <v>PL(-)</v>
      </c>
      <c r="F366" s="1" t="str">
        <f ca="1">INDIRECT($B$1&amp;Items!X$2&amp;$B366)</f>
        <v>AA</v>
      </c>
      <c r="H366" s="13" t="str">
        <f ca="1">INDIRECT($B$1&amp;Items!U$2&amp;$B366)</f>
        <v>Операционные расходы</v>
      </c>
      <c r="I366" s="13" t="str">
        <f ca="1">IF(INDIRECT($B$1&amp;Items!V$2&amp;$B366)="",H366,INDIRECT($B$1&amp;Items!V$2&amp;$B366))</f>
        <v>Операционные расходы - блок-2</v>
      </c>
      <c r="J366" s="1" t="str">
        <f ca="1">IF(INDIRECT($B$1&amp;Items!W$2&amp;$B366)="",IF(H366&lt;&gt;I366,"  "&amp;I366,I366),"    "&amp;INDIRECT($B$1&amp;Items!W$2&amp;$B366))</f>
        <v xml:space="preserve">    Операционные расходы - 2-9</v>
      </c>
      <c r="S366" s="1">
        <f ca="1">SUM($U366:INDIRECT(ADDRESS(ROW(),SUMIFS($1:$1,$5:$5,MAX($5:$5)))))</f>
        <v>0</v>
      </c>
      <c r="V366" s="1">
        <f ca="1">SUMIFS(INDIRECT($F$1&amp;$F366&amp;":"&amp;$F366),INDIRECT($F$1&amp;dbP!$D$2&amp;":"&amp;dbP!$D$2),"&gt;="&amp;V$6,INDIRECT($F$1&amp;dbP!$D$2&amp;":"&amp;dbP!$D$2),"&lt;="&amp;V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W366" s="1">
        <f ca="1">SUMIFS(INDIRECT($F$1&amp;$F366&amp;":"&amp;$F366),INDIRECT($F$1&amp;dbP!$D$2&amp;":"&amp;dbP!$D$2),"&gt;="&amp;W$6,INDIRECT($F$1&amp;dbP!$D$2&amp;":"&amp;dbP!$D$2),"&lt;="&amp;W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X366" s="1">
        <f ca="1">SUMIFS(INDIRECT($F$1&amp;$F366&amp;":"&amp;$F366),INDIRECT($F$1&amp;dbP!$D$2&amp;":"&amp;dbP!$D$2),"&gt;="&amp;X$6,INDIRECT($F$1&amp;dbP!$D$2&amp;":"&amp;dbP!$D$2),"&lt;="&amp;X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Y366" s="1">
        <f ca="1">SUMIFS(INDIRECT($F$1&amp;$F366&amp;":"&amp;$F366),INDIRECT($F$1&amp;dbP!$D$2&amp;":"&amp;dbP!$D$2),"&gt;="&amp;Y$6,INDIRECT($F$1&amp;dbP!$D$2&amp;":"&amp;dbP!$D$2),"&lt;="&amp;Y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Z366" s="1">
        <f ca="1">SUMIFS(INDIRECT($F$1&amp;$F366&amp;":"&amp;$F366),INDIRECT($F$1&amp;dbP!$D$2&amp;":"&amp;dbP!$D$2),"&gt;="&amp;Z$6,INDIRECT($F$1&amp;dbP!$D$2&amp;":"&amp;dbP!$D$2),"&lt;="&amp;Z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A366" s="1">
        <f ca="1">SUMIFS(INDIRECT($F$1&amp;$F366&amp;":"&amp;$F366),INDIRECT($F$1&amp;dbP!$D$2&amp;":"&amp;dbP!$D$2),"&gt;="&amp;AA$6,INDIRECT($F$1&amp;dbP!$D$2&amp;":"&amp;dbP!$D$2),"&lt;="&amp;AA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B366" s="1">
        <f ca="1">SUMIFS(INDIRECT($F$1&amp;$F366&amp;":"&amp;$F366),INDIRECT($F$1&amp;dbP!$D$2&amp;":"&amp;dbP!$D$2),"&gt;="&amp;AB$6,INDIRECT($F$1&amp;dbP!$D$2&amp;":"&amp;dbP!$D$2),"&lt;="&amp;AB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C366" s="1">
        <f ca="1">SUMIFS(INDIRECT($F$1&amp;$F366&amp;":"&amp;$F366),INDIRECT($F$1&amp;dbP!$D$2&amp;":"&amp;dbP!$D$2),"&gt;="&amp;AC$6,INDIRECT($F$1&amp;dbP!$D$2&amp;":"&amp;dbP!$D$2),"&lt;="&amp;AC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D366" s="1">
        <f ca="1">SUMIFS(INDIRECT($F$1&amp;$F366&amp;":"&amp;$F366),INDIRECT($F$1&amp;dbP!$D$2&amp;":"&amp;dbP!$D$2),"&gt;="&amp;AD$6,INDIRECT($F$1&amp;dbP!$D$2&amp;":"&amp;dbP!$D$2),"&lt;="&amp;AD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E366" s="1">
        <f ca="1">SUMIFS(INDIRECT($F$1&amp;$F366&amp;":"&amp;$F366),INDIRECT($F$1&amp;dbP!$D$2&amp;":"&amp;dbP!$D$2),"&gt;="&amp;AE$6,INDIRECT($F$1&amp;dbP!$D$2&amp;":"&amp;dbP!$D$2),"&lt;="&amp;AE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F366" s="1">
        <f ca="1">SUMIFS(INDIRECT($F$1&amp;$F366&amp;":"&amp;$F366),INDIRECT($F$1&amp;dbP!$D$2&amp;":"&amp;dbP!$D$2),"&gt;="&amp;AF$6,INDIRECT($F$1&amp;dbP!$D$2&amp;":"&amp;dbP!$D$2),"&lt;="&amp;AF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G366" s="1">
        <f ca="1">SUMIFS(INDIRECT($F$1&amp;$F366&amp;":"&amp;$F366),INDIRECT($F$1&amp;dbP!$D$2&amp;":"&amp;dbP!$D$2),"&gt;="&amp;AG$6,INDIRECT($F$1&amp;dbP!$D$2&amp;":"&amp;dbP!$D$2),"&lt;="&amp;AG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H366" s="1">
        <f ca="1">SUMIFS(INDIRECT($F$1&amp;$F366&amp;":"&amp;$F366),INDIRECT($F$1&amp;dbP!$D$2&amp;":"&amp;dbP!$D$2),"&gt;="&amp;AH$6,INDIRECT($F$1&amp;dbP!$D$2&amp;":"&amp;dbP!$D$2),"&lt;="&amp;AH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I366" s="1">
        <f ca="1">SUMIFS(INDIRECT($F$1&amp;$F366&amp;":"&amp;$F366),INDIRECT($F$1&amp;dbP!$D$2&amp;":"&amp;dbP!$D$2),"&gt;="&amp;AI$6,INDIRECT($F$1&amp;dbP!$D$2&amp;":"&amp;dbP!$D$2),"&lt;="&amp;AI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J366" s="1">
        <f ca="1">SUMIFS(INDIRECT($F$1&amp;$F366&amp;":"&amp;$F366),INDIRECT($F$1&amp;dbP!$D$2&amp;":"&amp;dbP!$D$2),"&gt;="&amp;AJ$6,INDIRECT($F$1&amp;dbP!$D$2&amp;":"&amp;dbP!$D$2),"&lt;="&amp;AJ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K366" s="1">
        <f ca="1">SUMIFS(INDIRECT($F$1&amp;$F366&amp;":"&amp;$F366),INDIRECT($F$1&amp;dbP!$D$2&amp;":"&amp;dbP!$D$2),"&gt;="&amp;AK$6,INDIRECT($F$1&amp;dbP!$D$2&amp;":"&amp;dbP!$D$2),"&lt;="&amp;AK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L366" s="1">
        <f ca="1">SUMIFS(INDIRECT($F$1&amp;$F366&amp;":"&amp;$F366),INDIRECT($F$1&amp;dbP!$D$2&amp;":"&amp;dbP!$D$2),"&gt;="&amp;AL$6,INDIRECT($F$1&amp;dbP!$D$2&amp;":"&amp;dbP!$D$2),"&lt;="&amp;AL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M366" s="1">
        <f ca="1">SUMIFS(INDIRECT($F$1&amp;$F366&amp;":"&amp;$F366),INDIRECT($F$1&amp;dbP!$D$2&amp;":"&amp;dbP!$D$2),"&gt;="&amp;AM$6,INDIRECT($F$1&amp;dbP!$D$2&amp;":"&amp;dbP!$D$2),"&lt;="&amp;AM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N366" s="1">
        <f ca="1">SUMIFS(INDIRECT($F$1&amp;$F366&amp;":"&amp;$F366),INDIRECT($F$1&amp;dbP!$D$2&amp;":"&amp;dbP!$D$2),"&gt;="&amp;AN$6,INDIRECT($F$1&amp;dbP!$D$2&amp;":"&amp;dbP!$D$2),"&lt;="&amp;AN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O366" s="1">
        <f ca="1">SUMIFS(INDIRECT($F$1&amp;$F366&amp;":"&amp;$F366),INDIRECT($F$1&amp;dbP!$D$2&amp;":"&amp;dbP!$D$2),"&gt;="&amp;AO$6,INDIRECT($F$1&amp;dbP!$D$2&amp;":"&amp;dbP!$D$2),"&lt;="&amp;AO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P366" s="1">
        <f ca="1">SUMIFS(INDIRECT($F$1&amp;$F366&amp;":"&amp;$F366),INDIRECT($F$1&amp;dbP!$D$2&amp;":"&amp;dbP!$D$2),"&gt;="&amp;AP$6,INDIRECT($F$1&amp;dbP!$D$2&amp;":"&amp;dbP!$D$2),"&lt;="&amp;AP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Q366" s="1">
        <f ca="1">SUMIFS(INDIRECT($F$1&amp;$F366&amp;":"&amp;$F366),INDIRECT($F$1&amp;dbP!$D$2&amp;":"&amp;dbP!$D$2),"&gt;="&amp;AQ$6,INDIRECT($F$1&amp;dbP!$D$2&amp;":"&amp;dbP!$D$2),"&lt;="&amp;AQ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R366" s="1">
        <f ca="1">SUMIFS(INDIRECT($F$1&amp;$F366&amp;":"&amp;$F366),INDIRECT($F$1&amp;dbP!$D$2&amp;":"&amp;dbP!$D$2),"&gt;="&amp;AR$6,INDIRECT($F$1&amp;dbP!$D$2&amp;":"&amp;dbP!$D$2),"&lt;="&amp;AR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S366" s="1">
        <f ca="1">SUMIFS(INDIRECT($F$1&amp;$F366&amp;":"&amp;$F366),INDIRECT($F$1&amp;dbP!$D$2&amp;":"&amp;dbP!$D$2),"&gt;="&amp;AS$6,INDIRECT($F$1&amp;dbP!$D$2&amp;":"&amp;dbP!$D$2),"&lt;="&amp;AS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T366" s="1">
        <f ca="1">SUMIFS(INDIRECT($F$1&amp;$F366&amp;":"&amp;$F366),INDIRECT($F$1&amp;dbP!$D$2&amp;":"&amp;dbP!$D$2),"&gt;="&amp;AT$6,INDIRECT($F$1&amp;dbP!$D$2&amp;":"&amp;dbP!$D$2),"&lt;="&amp;AT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U366" s="1">
        <f ca="1">SUMIFS(INDIRECT($F$1&amp;$F366&amp;":"&amp;$F366),INDIRECT($F$1&amp;dbP!$D$2&amp;":"&amp;dbP!$D$2),"&gt;="&amp;AU$6,INDIRECT($F$1&amp;dbP!$D$2&amp;":"&amp;dbP!$D$2),"&lt;="&amp;AU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V366" s="1">
        <f ca="1">SUMIFS(INDIRECT($F$1&amp;$F366&amp;":"&amp;$F366),INDIRECT($F$1&amp;dbP!$D$2&amp;":"&amp;dbP!$D$2),"&gt;="&amp;AV$6,INDIRECT($F$1&amp;dbP!$D$2&amp;":"&amp;dbP!$D$2),"&lt;="&amp;AV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W366" s="1">
        <f ca="1">SUMIFS(INDIRECT($F$1&amp;$F366&amp;":"&amp;$F366),INDIRECT($F$1&amp;dbP!$D$2&amp;":"&amp;dbP!$D$2),"&gt;="&amp;AW$6,INDIRECT($F$1&amp;dbP!$D$2&amp;":"&amp;dbP!$D$2),"&lt;="&amp;AW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X366" s="1">
        <f ca="1">SUMIFS(INDIRECT($F$1&amp;$F366&amp;":"&amp;$F366),INDIRECT($F$1&amp;dbP!$D$2&amp;":"&amp;dbP!$D$2),"&gt;="&amp;AX$6,INDIRECT($F$1&amp;dbP!$D$2&amp;":"&amp;dbP!$D$2),"&lt;="&amp;AX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Y366" s="1">
        <f ca="1">SUMIFS(INDIRECT($F$1&amp;$F366&amp;":"&amp;$F366),INDIRECT($F$1&amp;dbP!$D$2&amp;":"&amp;dbP!$D$2),"&gt;="&amp;AY$6,INDIRECT($F$1&amp;dbP!$D$2&amp;":"&amp;dbP!$D$2),"&lt;="&amp;AY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Z366" s="1">
        <f ca="1">SUMIFS(INDIRECT($F$1&amp;$F366&amp;":"&amp;$F366),INDIRECT($F$1&amp;dbP!$D$2&amp;":"&amp;dbP!$D$2),"&gt;="&amp;AZ$6,INDIRECT($F$1&amp;dbP!$D$2&amp;":"&amp;dbP!$D$2),"&lt;="&amp;AZ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BA366" s="1">
        <f ca="1">SUMIFS(INDIRECT($F$1&amp;$F366&amp;":"&amp;$F366),INDIRECT($F$1&amp;dbP!$D$2&amp;":"&amp;dbP!$D$2),"&gt;="&amp;BA$6,INDIRECT($F$1&amp;dbP!$D$2&amp;":"&amp;dbP!$D$2),"&lt;="&amp;BA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BB366" s="1">
        <f ca="1">SUMIFS(INDIRECT($F$1&amp;$F366&amp;":"&amp;$F366),INDIRECT($F$1&amp;dbP!$D$2&amp;":"&amp;dbP!$D$2),"&gt;="&amp;BB$6,INDIRECT($F$1&amp;dbP!$D$2&amp;":"&amp;dbP!$D$2),"&lt;="&amp;BB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BC366" s="1">
        <f ca="1">SUMIFS(INDIRECT($F$1&amp;$F366&amp;":"&amp;$F366),INDIRECT($F$1&amp;dbP!$D$2&amp;":"&amp;dbP!$D$2),"&gt;="&amp;BC$6,INDIRECT($F$1&amp;dbP!$D$2&amp;":"&amp;dbP!$D$2),"&lt;="&amp;BC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BD366" s="1">
        <f ca="1">SUMIFS(INDIRECT($F$1&amp;$F366&amp;":"&amp;$F366),INDIRECT($F$1&amp;dbP!$D$2&amp;":"&amp;dbP!$D$2),"&gt;="&amp;BD$6,INDIRECT($F$1&amp;dbP!$D$2&amp;":"&amp;dbP!$D$2),"&lt;="&amp;BD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BE366" s="1">
        <f ca="1">SUMIFS(INDIRECT($F$1&amp;$F366&amp;":"&amp;$F366),INDIRECT($F$1&amp;dbP!$D$2&amp;":"&amp;dbP!$D$2),"&gt;="&amp;BE$6,INDIRECT($F$1&amp;dbP!$D$2&amp;":"&amp;dbP!$D$2),"&lt;="&amp;BE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</row>
    <row r="367" spans="2:57" x14ac:dyDescent="0.3">
      <c r="B367" s="1">
        <f>MAX(B$268:B366)+1</f>
        <v>105</v>
      </c>
      <c r="D367" s="1" t="str">
        <f ca="1">INDIRECT($B$1&amp;Items!AB$2&amp;$B367)</f>
        <v>PL(-)</v>
      </c>
      <c r="F367" s="1" t="str">
        <f ca="1">INDIRECT($B$1&amp;Items!X$2&amp;$B367)</f>
        <v>AA</v>
      </c>
      <c r="H367" s="13" t="str">
        <f ca="1">INDIRECT($B$1&amp;Items!U$2&amp;$B367)</f>
        <v>Операционные расходы</v>
      </c>
      <c r="I367" s="13" t="str">
        <f ca="1">IF(INDIRECT($B$1&amp;Items!V$2&amp;$B367)="",H367,INDIRECT($B$1&amp;Items!V$2&amp;$B367))</f>
        <v>Операционные расходы - блок-2</v>
      </c>
      <c r="J367" s="1" t="str">
        <f ca="1">IF(INDIRECT($B$1&amp;Items!W$2&amp;$B367)="",IF(H367&lt;&gt;I367,"  "&amp;I367,I367),"    "&amp;INDIRECT($B$1&amp;Items!W$2&amp;$B367))</f>
        <v xml:space="preserve">    Операционные расходы - 2-10</v>
      </c>
      <c r="S367" s="1">
        <f ca="1">SUM($U367:INDIRECT(ADDRESS(ROW(),SUMIFS($1:$1,$5:$5,MAX($5:$5)))))</f>
        <v>0</v>
      </c>
      <c r="V367" s="1">
        <f ca="1">SUMIFS(INDIRECT($F$1&amp;$F367&amp;":"&amp;$F367),INDIRECT($F$1&amp;dbP!$D$2&amp;":"&amp;dbP!$D$2),"&gt;="&amp;V$6,INDIRECT($F$1&amp;dbP!$D$2&amp;":"&amp;dbP!$D$2),"&lt;="&amp;V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W367" s="1">
        <f ca="1">SUMIFS(INDIRECT($F$1&amp;$F367&amp;":"&amp;$F367),INDIRECT($F$1&amp;dbP!$D$2&amp;":"&amp;dbP!$D$2),"&gt;="&amp;W$6,INDIRECT($F$1&amp;dbP!$D$2&amp;":"&amp;dbP!$D$2),"&lt;="&amp;W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X367" s="1">
        <f ca="1">SUMIFS(INDIRECT($F$1&amp;$F367&amp;":"&amp;$F367),INDIRECT($F$1&amp;dbP!$D$2&amp;":"&amp;dbP!$D$2),"&gt;="&amp;X$6,INDIRECT($F$1&amp;dbP!$D$2&amp;":"&amp;dbP!$D$2),"&lt;="&amp;X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Y367" s="1">
        <f ca="1">SUMIFS(INDIRECT($F$1&amp;$F367&amp;":"&amp;$F367),INDIRECT($F$1&amp;dbP!$D$2&amp;":"&amp;dbP!$D$2),"&gt;="&amp;Y$6,INDIRECT($F$1&amp;dbP!$D$2&amp;":"&amp;dbP!$D$2),"&lt;="&amp;Y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Z367" s="1">
        <f ca="1">SUMIFS(INDIRECT($F$1&amp;$F367&amp;":"&amp;$F367),INDIRECT($F$1&amp;dbP!$D$2&amp;":"&amp;dbP!$D$2),"&gt;="&amp;Z$6,INDIRECT($F$1&amp;dbP!$D$2&amp;":"&amp;dbP!$D$2),"&lt;="&amp;Z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A367" s="1">
        <f ca="1">SUMIFS(INDIRECT($F$1&amp;$F367&amp;":"&amp;$F367),INDIRECT($F$1&amp;dbP!$D$2&amp;":"&amp;dbP!$D$2),"&gt;="&amp;AA$6,INDIRECT($F$1&amp;dbP!$D$2&amp;":"&amp;dbP!$D$2),"&lt;="&amp;AA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B367" s="1">
        <f ca="1">SUMIFS(INDIRECT($F$1&amp;$F367&amp;":"&amp;$F367),INDIRECT($F$1&amp;dbP!$D$2&amp;":"&amp;dbP!$D$2),"&gt;="&amp;AB$6,INDIRECT($F$1&amp;dbP!$D$2&amp;":"&amp;dbP!$D$2),"&lt;="&amp;AB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C367" s="1">
        <f ca="1">SUMIFS(INDIRECT($F$1&amp;$F367&amp;":"&amp;$F367),INDIRECT($F$1&amp;dbP!$D$2&amp;":"&amp;dbP!$D$2),"&gt;="&amp;AC$6,INDIRECT($F$1&amp;dbP!$D$2&amp;":"&amp;dbP!$D$2),"&lt;="&amp;AC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D367" s="1">
        <f ca="1">SUMIFS(INDIRECT($F$1&amp;$F367&amp;":"&amp;$F367),INDIRECT($F$1&amp;dbP!$D$2&amp;":"&amp;dbP!$D$2),"&gt;="&amp;AD$6,INDIRECT($F$1&amp;dbP!$D$2&amp;":"&amp;dbP!$D$2),"&lt;="&amp;AD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E367" s="1">
        <f ca="1">SUMIFS(INDIRECT($F$1&amp;$F367&amp;":"&amp;$F367),INDIRECT($F$1&amp;dbP!$D$2&amp;":"&amp;dbP!$D$2),"&gt;="&amp;AE$6,INDIRECT($F$1&amp;dbP!$D$2&amp;":"&amp;dbP!$D$2),"&lt;="&amp;AE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F367" s="1">
        <f ca="1">SUMIFS(INDIRECT($F$1&amp;$F367&amp;":"&amp;$F367),INDIRECT($F$1&amp;dbP!$D$2&amp;":"&amp;dbP!$D$2),"&gt;="&amp;AF$6,INDIRECT($F$1&amp;dbP!$D$2&amp;":"&amp;dbP!$D$2),"&lt;="&amp;AF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G367" s="1">
        <f ca="1">SUMIFS(INDIRECT($F$1&amp;$F367&amp;":"&amp;$F367),INDIRECT($F$1&amp;dbP!$D$2&amp;":"&amp;dbP!$D$2),"&gt;="&amp;AG$6,INDIRECT($F$1&amp;dbP!$D$2&amp;":"&amp;dbP!$D$2),"&lt;="&amp;AG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H367" s="1">
        <f ca="1">SUMIFS(INDIRECT($F$1&amp;$F367&amp;":"&amp;$F367),INDIRECT($F$1&amp;dbP!$D$2&amp;":"&amp;dbP!$D$2),"&gt;="&amp;AH$6,INDIRECT($F$1&amp;dbP!$D$2&amp;":"&amp;dbP!$D$2),"&lt;="&amp;AH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I367" s="1">
        <f ca="1">SUMIFS(INDIRECT($F$1&amp;$F367&amp;":"&amp;$F367),INDIRECT($F$1&amp;dbP!$D$2&amp;":"&amp;dbP!$D$2),"&gt;="&amp;AI$6,INDIRECT($F$1&amp;dbP!$D$2&amp;":"&amp;dbP!$D$2),"&lt;="&amp;AI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J367" s="1">
        <f ca="1">SUMIFS(INDIRECT($F$1&amp;$F367&amp;":"&amp;$F367),INDIRECT($F$1&amp;dbP!$D$2&amp;":"&amp;dbP!$D$2),"&gt;="&amp;AJ$6,INDIRECT($F$1&amp;dbP!$D$2&amp;":"&amp;dbP!$D$2),"&lt;="&amp;AJ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K367" s="1">
        <f ca="1">SUMIFS(INDIRECT($F$1&amp;$F367&amp;":"&amp;$F367),INDIRECT($F$1&amp;dbP!$D$2&amp;":"&amp;dbP!$D$2),"&gt;="&amp;AK$6,INDIRECT($F$1&amp;dbP!$D$2&amp;":"&amp;dbP!$D$2),"&lt;="&amp;AK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L367" s="1">
        <f ca="1">SUMIFS(INDIRECT($F$1&amp;$F367&amp;":"&amp;$F367),INDIRECT($F$1&amp;dbP!$D$2&amp;":"&amp;dbP!$D$2),"&gt;="&amp;AL$6,INDIRECT($F$1&amp;dbP!$D$2&amp;":"&amp;dbP!$D$2),"&lt;="&amp;AL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M367" s="1">
        <f ca="1">SUMIFS(INDIRECT($F$1&amp;$F367&amp;":"&amp;$F367),INDIRECT($F$1&amp;dbP!$D$2&amp;":"&amp;dbP!$D$2),"&gt;="&amp;AM$6,INDIRECT($F$1&amp;dbP!$D$2&amp;":"&amp;dbP!$D$2),"&lt;="&amp;AM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N367" s="1">
        <f ca="1">SUMIFS(INDIRECT($F$1&amp;$F367&amp;":"&amp;$F367),INDIRECT($F$1&amp;dbP!$D$2&amp;":"&amp;dbP!$D$2),"&gt;="&amp;AN$6,INDIRECT($F$1&amp;dbP!$D$2&amp;":"&amp;dbP!$D$2),"&lt;="&amp;AN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O367" s="1">
        <f ca="1">SUMIFS(INDIRECT($F$1&amp;$F367&amp;":"&amp;$F367),INDIRECT($F$1&amp;dbP!$D$2&amp;":"&amp;dbP!$D$2),"&gt;="&amp;AO$6,INDIRECT($F$1&amp;dbP!$D$2&amp;":"&amp;dbP!$D$2),"&lt;="&amp;AO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P367" s="1">
        <f ca="1">SUMIFS(INDIRECT($F$1&amp;$F367&amp;":"&amp;$F367),INDIRECT($F$1&amp;dbP!$D$2&amp;":"&amp;dbP!$D$2),"&gt;="&amp;AP$6,INDIRECT($F$1&amp;dbP!$D$2&amp;":"&amp;dbP!$D$2),"&lt;="&amp;AP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Q367" s="1">
        <f ca="1">SUMIFS(INDIRECT($F$1&amp;$F367&amp;":"&amp;$F367),INDIRECT($F$1&amp;dbP!$D$2&amp;":"&amp;dbP!$D$2),"&gt;="&amp;AQ$6,INDIRECT($F$1&amp;dbP!$D$2&amp;":"&amp;dbP!$D$2),"&lt;="&amp;AQ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R367" s="1">
        <f ca="1">SUMIFS(INDIRECT($F$1&amp;$F367&amp;":"&amp;$F367),INDIRECT($F$1&amp;dbP!$D$2&amp;":"&amp;dbP!$D$2),"&gt;="&amp;AR$6,INDIRECT($F$1&amp;dbP!$D$2&amp;":"&amp;dbP!$D$2),"&lt;="&amp;AR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S367" s="1">
        <f ca="1">SUMIFS(INDIRECT($F$1&amp;$F367&amp;":"&amp;$F367),INDIRECT($F$1&amp;dbP!$D$2&amp;":"&amp;dbP!$D$2),"&gt;="&amp;AS$6,INDIRECT($F$1&amp;dbP!$D$2&amp;":"&amp;dbP!$D$2),"&lt;="&amp;AS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T367" s="1">
        <f ca="1">SUMIFS(INDIRECT($F$1&amp;$F367&amp;":"&amp;$F367),INDIRECT($F$1&amp;dbP!$D$2&amp;":"&amp;dbP!$D$2),"&gt;="&amp;AT$6,INDIRECT($F$1&amp;dbP!$D$2&amp;":"&amp;dbP!$D$2),"&lt;="&amp;AT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U367" s="1">
        <f ca="1">SUMIFS(INDIRECT($F$1&amp;$F367&amp;":"&amp;$F367),INDIRECT($F$1&amp;dbP!$D$2&amp;":"&amp;dbP!$D$2),"&gt;="&amp;AU$6,INDIRECT($F$1&amp;dbP!$D$2&amp;":"&amp;dbP!$D$2),"&lt;="&amp;AU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V367" s="1">
        <f ca="1">SUMIFS(INDIRECT($F$1&amp;$F367&amp;":"&amp;$F367),INDIRECT($F$1&amp;dbP!$D$2&amp;":"&amp;dbP!$D$2),"&gt;="&amp;AV$6,INDIRECT($F$1&amp;dbP!$D$2&amp;":"&amp;dbP!$D$2),"&lt;="&amp;AV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W367" s="1">
        <f ca="1">SUMIFS(INDIRECT($F$1&amp;$F367&amp;":"&amp;$F367),INDIRECT($F$1&amp;dbP!$D$2&amp;":"&amp;dbP!$D$2),"&gt;="&amp;AW$6,INDIRECT($F$1&amp;dbP!$D$2&amp;":"&amp;dbP!$D$2),"&lt;="&amp;AW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X367" s="1">
        <f ca="1">SUMIFS(INDIRECT($F$1&amp;$F367&amp;":"&amp;$F367),INDIRECT($F$1&amp;dbP!$D$2&amp;":"&amp;dbP!$D$2),"&gt;="&amp;AX$6,INDIRECT($F$1&amp;dbP!$D$2&amp;":"&amp;dbP!$D$2),"&lt;="&amp;AX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Y367" s="1">
        <f ca="1">SUMIFS(INDIRECT($F$1&amp;$F367&amp;":"&amp;$F367),INDIRECT($F$1&amp;dbP!$D$2&amp;":"&amp;dbP!$D$2),"&gt;="&amp;AY$6,INDIRECT($F$1&amp;dbP!$D$2&amp;":"&amp;dbP!$D$2),"&lt;="&amp;AY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Z367" s="1">
        <f ca="1">SUMIFS(INDIRECT($F$1&amp;$F367&amp;":"&amp;$F367),INDIRECT($F$1&amp;dbP!$D$2&amp;":"&amp;dbP!$D$2),"&gt;="&amp;AZ$6,INDIRECT($F$1&amp;dbP!$D$2&amp;":"&amp;dbP!$D$2),"&lt;="&amp;AZ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BA367" s="1">
        <f ca="1">SUMIFS(INDIRECT($F$1&amp;$F367&amp;":"&amp;$F367),INDIRECT($F$1&amp;dbP!$D$2&amp;":"&amp;dbP!$D$2),"&gt;="&amp;BA$6,INDIRECT($F$1&amp;dbP!$D$2&amp;":"&amp;dbP!$D$2),"&lt;="&amp;BA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BB367" s="1">
        <f ca="1">SUMIFS(INDIRECT($F$1&amp;$F367&amp;":"&amp;$F367),INDIRECT($F$1&amp;dbP!$D$2&amp;":"&amp;dbP!$D$2),"&gt;="&amp;BB$6,INDIRECT($F$1&amp;dbP!$D$2&amp;":"&amp;dbP!$D$2),"&lt;="&amp;BB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BC367" s="1">
        <f ca="1">SUMIFS(INDIRECT($F$1&amp;$F367&amp;":"&amp;$F367),INDIRECT($F$1&amp;dbP!$D$2&amp;":"&amp;dbP!$D$2),"&gt;="&amp;BC$6,INDIRECT($F$1&amp;dbP!$D$2&amp;":"&amp;dbP!$D$2),"&lt;="&amp;BC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BD367" s="1">
        <f ca="1">SUMIFS(INDIRECT($F$1&amp;$F367&amp;":"&amp;$F367),INDIRECT($F$1&amp;dbP!$D$2&amp;":"&amp;dbP!$D$2),"&gt;="&amp;BD$6,INDIRECT($F$1&amp;dbP!$D$2&amp;":"&amp;dbP!$D$2),"&lt;="&amp;BD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BE367" s="1">
        <f ca="1">SUMIFS(INDIRECT($F$1&amp;$F367&amp;":"&amp;$F367),INDIRECT($F$1&amp;dbP!$D$2&amp;":"&amp;dbP!$D$2),"&gt;="&amp;BE$6,INDIRECT($F$1&amp;dbP!$D$2&amp;":"&amp;dbP!$D$2),"&lt;="&amp;BE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</row>
    <row r="368" spans="2:57" x14ac:dyDescent="0.3">
      <c r="B368" s="1">
        <f>MAX(B$268:B367)+1</f>
        <v>106</v>
      </c>
      <c r="D368" s="1">
        <f ca="1">INDIRECT($B$1&amp;Items!AB$2&amp;$B368)</f>
        <v>0</v>
      </c>
      <c r="F368" s="1" t="str">
        <f ca="1">INDIRECT($B$1&amp;Items!X$2&amp;$B368)</f>
        <v>AA</v>
      </c>
      <c r="H368" s="13" t="str">
        <f ca="1">INDIRECT($B$1&amp;Items!U$2&amp;$B368)</f>
        <v>Операционные расходы</v>
      </c>
      <c r="I368" s="13" t="str">
        <f ca="1">IF(INDIRECT($B$1&amp;Items!V$2&amp;$B368)="",H368,INDIRECT($B$1&amp;Items!V$2&amp;$B368))</f>
        <v>Операционные расходы - блок-3</v>
      </c>
      <c r="J368" s="1" t="str">
        <f ca="1">IF(INDIRECT($B$1&amp;Items!W$2&amp;$B368)="",IF(H368&lt;&gt;I368,"  "&amp;I368,I368),"    "&amp;INDIRECT($B$1&amp;Items!W$2&amp;$B368))</f>
        <v xml:space="preserve">  Операционные расходы - блок-3</v>
      </c>
      <c r="S368" s="1">
        <f ca="1">SUM($U368:INDIRECT(ADDRESS(ROW(),SUMIFS($1:$1,$5:$5,MAX($5:$5)))))</f>
        <v>250383.05831760002</v>
      </c>
      <c r="V368" s="1">
        <f ca="1">SUMIFS(INDIRECT($F$1&amp;$F368&amp;":"&amp;$F368),INDIRECT($F$1&amp;dbP!$D$2&amp;":"&amp;dbP!$D$2),"&gt;="&amp;V$6,INDIRECT($F$1&amp;dbP!$D$2&amp;":"&amp;dbP!$D$2),"&lt;="&amp;V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W368" s="1">
        <f ca="1">SUMIFS(INDIRECT($F$1&amp;$F368&amp;":"&amp;$F368),INDIRECT($F$1&amp;dbP!$D$2&amp;":"&amp;dbP!$D$2),"&gt;="&amp;W$6,INDIRECT($F$1&amp;dbP!$D$2&amp;":"&amp;dbP!$D$2),"&lt;="&amp;W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104823.37049730001</v>
      </c>
      <c r="X368" s="1">
        <f ca="1">SUMIFS(INDIRECT($F$1&amp;$F368&amp;":"&amp;$F368),INDIRECT($F$1&amp;dbP!$D$2&amp;":"&amp;dbP!$D$2),"&gt;="&amp;X$6,INDIRECT($F$1&amp;dbP!$D$2&amp;":"&amp;dbP!$D$2),"&lt;="&amp;X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Y368" s="1">
        <f ca="1">SUMIFS(INDIRECT($F$1&amp;$F368&amp;":"&amp;$F368),INDIRECT($F$1&amp;dbP!$D$2&amp;":"&amp;dbP!$D$2),"&gt;="&amp;Y$6,INDIRECT($F$1&amp;dbP!$D$2&amp;":"&amp;dbP!$D$2),"&lt;="&amp;Y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47734.947000000007</v>
      </c>
      <c r="Z368" s="1">
        <f ca="1">SUMIFS(INDIRECT($F$1&amp;$F368&amp;":"&amp;$F368),INDIRECT($F$1&amp;dbP!$D$2&amp;":"&amp;dbP!$D$2),"&gt;="&amp;Z$6,INDIRECT($F$1&amp;dbP!$D$2&amp;":"&amp;dbP!$D$2),"&lt;="&amp;Z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54651.740820300001</v>
      </c>
      <c r="AA368" s="1">
        <f ca="1">SUMIFS(INDIRECT($F$1&amp;$F368&amp;":"&amp;$F368),INDIRECT($F$1&amp;dbP!$D$2&amp;":"&amp;dbP!$D$2),"&gt;="&amp;AA$6,INDIRECT($F$1&amp;dbP!$D$2&amp;":"&amp;dbP!$D$2),"&lt;="&amp;AA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43173</v>
      </c>
      <c r="AB368" s="1">
        <f ca="1">SUMIFS(INDIRECT($F$1&amp;$F368&amp;":"&amp;$F368),INDIRECT($F$1&amp;dbP!$D$2&amp;":"&amp;dbP!$D$2),"&gt;="&amp;AB$6,INDIRECT($F$1&amp;dbP!$D$2&amp;":"&amp;dbP!$D$2),"&lt;="&amp;AB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C368" s="1">
        <f ca="1">SUMIFS(INDIRECT($F$1&amp;$F368&amp;":"&amp;$F368),INDIRECT($F$1&amp;dbP!$D$2&amp;":"&amp;dbP!$D$2),"&gt;="&amp;AC$6,INDIRECT($F$1&amp;dbP!$D$2&amp;":"&amp;dbP!$D$2),"&lt;="&amp;AC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D368" s="1">
        <f ca="1">SUMIFS(INDIRECT($F$1&amp;$F368&amp;":"&amp;$F368),INDIRECT($F$1&amp;dbP!$D$2&amp;":"&amp;dbP!$D$2),"&gt;="&amp;AD$6,INDIRECT($F$1&amp;dbP!$D$2&amp;":"&amp;dbP!$D$2),"&lt;="&amp;AD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E368" s="1">
        <f ca="1">SUMIFS(INDIRECT($F$1&amp;$F368&amp;":"&amp;$F368),INDIRECT($F$1&amp;dbP!$D$2&amp;":"&amp;dbP!$D$2),"&gt;="&amp;AE$6,INDIRECT($F$1&amp;dbP!$D$2&amp;":"&amp;dbP!$D$2),"&lt;="&amp;AE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F368" s="1">
        <f ca="1">SUMIFS(INDIRECT($F$1&amp;$F368&amp;":"&amp;$F368),INDIRECT($F$1&amp;dbP!$D$2&amp;":"&amp;dbP!$D$2),"&gt;="&amp;AF$6,INDIRECT($F$1&amp;dbP!$D$2&amp;":"&amp;dbP!$D$2),"&lt;="&amp;AF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G368" s="1">
        <f ca="1">SUMIFS(INDIRECT($F$1&amp;$F368&amp;":"&amp;$F368),INDIRECT($F$1&amp;dbP!$D$2&amp;":"&amp;dbP!$D$2),"&gt;="&amp;AG$6,INDIRECT($F$1&amp;dbP!$D$2&amp;":"&amp;dbP!$D$2),"&lt;="&amp;AG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H368" s="1">
        <f ca="1">SUMIFS(INDIRECT($F$1&amp;$F368&amp;":"&amp;$F368),INDIRECT($F$1&amp;dbP!$D$2&amp;":"&amp;dbP!$D$2),"&gt;="&amp;AH$6,INDIRECT($F$1&amp;dbP!$D$2&amp;":"&amp;dbP!$D$2),"&lt;="&amp;AH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I368" s="1">
        <f ca="1">SUMIFS(INDIRECT($F$1&amp;$F368&amp;":"&amp;$F368),INDIRECT($F$1&amp;dbP!$D$2&amp;":"&amp;dbP!$D$2),"&gt;="&amp;AI$6,INDIRECT($F$1&amp;dbP!$D$2&amp;":"&amp;dbP!$D$2),"&lt;="&amp;AI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J368" s="1">
        <f ca="1">SUMIFS(INDIRECT($F$1&amp;$F368&amp;":"&amp;$F368),INDIRECT($F$1&amp;dbP!$D$2&amp;":"&amp;dbP!$D$2),"&gt;="&amp;AJ$6,INDIRECT($F$1&amp;dbP!$D$2&amp;":"&amp;dbP!$D$2),"&lt;="&amp;AJ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K368" s="1">
        <f ca="1">SUMIFS(INDIRECT($F$1&amp;$F368&amp;":"&amp;$F368),INDIRECT($F$1&amp;dbP!$D$2&amp;":"&amp;dbP!$D$2),"&gt;="&amp;AK$6,INDIRECT($F$1&amp;dbP!$D$2&amp;":"&amp;dbP!$D$2),"&lt;="&amp;AK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L368" s="1">
        <f ca="1">SUMIFS(INDIRECT($F$1&amp;$F368&amp;":"&amp;$F368),INDIRECT($F$1&amp;dbP!$D$2&amp;":"&amp;dbP!$D$2),"&gt;="&amp;AL$6,INDIRECT($F$1&amp;dbP!$D$2&amp;":"&amp;dbP!$D$2),"&lt;="&amp;AL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M368" s="1">
        <f ca="1">SUMIFS(INDIRECT($F$1&amp;$F368&amp;":"&amp;$F368),INDIRECT($F$1&amp;dbP!$D$2&amp;":"&amp;dbP!$D$2),"&gt;="&amp;AM$6,INDIRECT($F$1&amp;dbP!$D$2&amp;":"&amp;dbP!$D$2),"&lt;="&amp;AM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N368" s="1">
        <f ca="1">SUMIFS(INDIRECT($F$1&amp;$F368&amp;":"&amp;$F368),INDIRECT($F$1&amp;dbP!$D$2&amp;":"&amp;dbP!$D$2),"&gt;="&amp;AN$6,INDIRECT($F$1&amp;dbP!$D$2&amp;":"&amp;dbP!$D$2),"&lt;="&amp;AN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O368" s="1">
        <f ca="1">SUMIFS(INDIRECT($F$1&amp;$F368&amp;":"&amp;$F368),INDIRECT($F$1&amp;dbP!$D$2&amp;":"&amp;dbP!$D$2),"&gt;="&amp;AO$6,INDIRECT($F$1&amp;dbP!$D$2&amp;":"&amp;dbP!$D$2),"&lt;="&amp;AO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P368" s="1">
        <f ca="1">SUMIFS(INDIRECT($F$1&amp;$F368&amp;":"&amp;$F368),INDIRECT($F$1&amp;dbP!$D$2&amp;":"&amp;dbP!$D$2),"&gt;="&amp;AP$6,INDIRECT($F$1&amp;dbP!$D$2&amp;":"&amp;dbP!$D$2),"&lt;="&amp;AP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Q368" s="1">
        <f ca="1">SUMIFS(INDIRECT($F$1&amp;$F368&amp;":"&amp;$F368),INDIRECT($F$1&amp;dbP!$D$2&amp;":"&amp;dbP!$D$2),"&gt;="&amp;AQ$6,INDIRECT($F$1&amp;dbP!$D$2&amp;":"&amp;dbP!$D$2),"&lt;="&amp;AQ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R368" s="1">
        <f ca="1">SUMIFS(INDIRECT($F$1&amp;$F368&amp;":"&amp;$F368),INDIRECT($F$1&amp;dbP!$D$2&amp;":"&amp;dbP!$D$2),"&gt;="&amp;AR$6,INDIRECT($F$1&amp;dbP!$D$2&amp;":"&amp;dbP!$D$2),"&lt;="&amp;AR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S368" s="1">
        <f ca="1">SUMIFS(INDIRECT($F$1&amp;$F368&amp;":"&amp;$F368),INDIRECT($F$1&amp;dbP!$D$2&amp;":"&amp;dbP!$D$2),"&gt;="&amp;AS$6,INDIRECT($F$1&amp;dbP!$D$2&amp;":"&amp;dbP!$D$2),"&lt;="&amp;AS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T368" s="1">
        <f ca="1">SUMIFS(INDIRECT($F$1&amp;$F368&amp;":"&amp;$F368),INDIRECT($F$1&amp;dbP!$D$2&amp;":"&amp;dbP!$D$2),"&gt;="&amp;AT$6,INDIRECT($F$1&amp;dbP!$D$2&amp;":"&amp;dbP!$D$2),"&lt;="&amp;AT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U368" s="1">
        <f ca="1">SUMIFS(INDIRECT($F$1&amp;$F368&amp;":"&amp;$F368),INDIRECT($F$1&amp;dbP!$D$2&amp;":"&amp;dbP!$D$2),"&gt;="&amp;AU$6,INDIRECT($F$1&amp;dbP!$D$2&amp;":"&amp;dbP!$D$2),"&lt;="&amp;AU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V368" s="1">
        <f ca="1">SUMIFS(INDIRECT($F$1&amp;$F368&amp;":"&amp;$F368),INDIRECT($F$1&amp;dbP!$D$2&amp;":"&amp;dbP!$D$2),"&gt;="&amp;AV$6,INDIRECT($F$1&amp;dbP!$D$2&amp;":"&amp;dbP!$D$2),"&lt;="&amp;AV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W368" s="1">
        <f ca="1">SUMIFS(INDIRECT($F$1&amp;$F368&amp;":"&amp;$F368),INDIRECT($F$1&amp;dbP!$D$2&amp;":"&amp;dbP!$D$2),"&gt;="&amp;AW$6,INDIRECT($F$1&amp;dbP!$D$2&amp;":"&amp;dbP!$D$2),"&lt;="&amp;AW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X368" s="1">
        <f ca="1">SUMIFS(INDIRECT($F$1&amp;$F368&amp;":"&amp;$F368),INDIRECT($F$1&amp;dbP!$D$2&amp;":"&amp;dbP!$D$2),"&gt;="&amp;AX$6,INDIRECT($F$1&amp;dbP!$D$2&amp;":"&amp;dbP!$D$2),"&lt;="&amp;AX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Y368" s="1">
        <f ca="1">SUMIFS(INDIRECT($F$1&amp;$F368&amp;":"&amp;$F368),INDIRECT($F$1&amp;dbP!$D$2&amp;":"&amp;dbP!$D$2),"&gt;="&amp;AY$6,INDIRECT($F$1&amp;dbP!$D$2&amp;":"&amp;dbP!$D$2),"&lt;="&amp;AY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Z368" s="1">
        <f ca="1">SUMIFS(INDIRECT($F$1&amp;$F368&amp;":"&amp;$F368),INDIRECT($F$1&amp;dbP!$D$2&amp;":"&amp;dbP!$D$2),"&gt;="&amp;AZ$6,INDIRECT($F$1&amp;dbP!$D$2&amp;":"&amp;dbP!$D$2),"&lt;="&amp;AZ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BA368" s="1">
        <f ca="1">SUMIFS(INDIRECT($F$1&amp;$F368&amp;":"&amp;$F368),INDIRECT($F$1&amp;dbP!$D$2&amp;":"&amp;dbP!$D$2),"&gt;="&amp;BA$6,INDIRECT($F$1&amp;dbP!$D$2&amp;":"&amp;dbP!$D$2),"&lt;="&amp;BA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BB368" s="1">
        <f ca="1">SUMIFS(INDIRECT($F$1&amp;$F368&amp;":"&amp;$F368),INDIRECT($F$1&amp;dbP!$D$2&amp;":"&amp;dbP!$D$2),"&gt;="&amp;BB$6,INDIRECT($F$1&amp;dbP!$D$2&amp;":"&amp;dbP!$D$2),"&lt;="&amp;BB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BC368" s="1">
        <f ca="1">SUMIFS(INDIRECT($F$1&amp;$F368&amp;":"&amp;$F368),INDIRECT($F$1&amp;dbP!$D$2&amp;":"&amp;dbP!$D$2),"&gt;="&amp;BC$6,INDIRECT($F$1&amp;dbP!$D$2&amp;":"&amp;dbP!$D$2),"&lt;="&amp;BC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BD368" s="1">
        <f ca="1">SUMIFS(INDIRECT($F$1&amp;$F368&amp;":"&amp;$F368),INDIRECT($F$1&amp;dbP!$D$2&amp;":"&amp;dbP!$D$2),"&gt;="&amp;BD$6,INDIRECT($F$1&amp;dbP!$D$2&amp;":"&amp;dbP!$D$2),"&lt;="&amp;BD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BE368" s="1">
        <f ca="1">SUMIFS(INDIRECT($F$1&amp;$F368&amp;":"&amp;$F368),INDIRECT($F$1&amp;dbP!$D$2&amp;":"&amp;dbP!$D$2),"&gt;="&amp;BE$6,INDIRECT($F$1&amp;dbP!$D$2&amp;":"&amp;dbP!$D$2),"&lt;="&amp;BE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</row>
    <row r="369" spans="2:57" x14ac:dyDescent="0.3">
      <c r="B369" s="1">
        <f>MAX(B$268:B368)+1</f>
        <v>107</v>
      </c>
      <c r="D369" s="1" t="str">
        <f ca="1">INDIRECT($B$1&amp;Items!AB$2&amp;$B369)</f>
        <v>PL(-)</v>
      </c>
      <c r="F369" s="1" t="str">
        <f ca="1">INDIRECT($B$1&amp;Items!X$2&amp;$B369)</f>
        <v>AA</v>
      </c>
      <c r="H369" s="13" t="str">
        <f ca="1">INDIRECT($B$1&amp;Items!U$2&amp;$B369)</f>
        <v>Операционные расходы</v>
      </c>
      <c r="I369" s="13" t="str">
        <f ca="1">IF(INDIRECT($B$1&amp;Items!V$2&amp;$B369)="",H369,INDIRECT($B$1&amp;Items!V$2&amp;$B369))</f>
        <v>Операционные расходы - блок-3</v>
      </c>
      <c r="J369" s="1" t="str">
        <f ca="1">IF(INDIRECT($B$1&amp;Items!W$2&amp;$B369)="",IF(H369&lt;&gt;I369,"  "&amp;I369,I369),"    "&amp;INDIRECT($B$1&amp;Items!W$2&amp;$B369))</f>
        <v xml:space="preserve">    Операционные расходы - 3-1</v>
      </c>
      <c r="S369" s="1">
        <f ca="1">SUM($U369:INDIRECT(ADDRESS(ROW(),SUMIFS($1:$1,$5:$5,MAX($5:$5)))))</f>
        <v>54699.51749730001</v>
      </c>
      <c r="V369" s="1">
        <f ca="1">SUMIFS(INDIRECT($F$1&amp;$F369&amp;":"&amp;$F369),INDIRECT($F$1&amp;dbP!$D$2&amp;":"&amp;dbP!$D$2),"&gt;="&amp;V$6,INDIRECT($F$1&amp;dbP!$D$2&amp;":"&amp;dbP!$D$2),"&lt;="&amp;V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W369" s="1">
        <f ca="1">SUMIFS(INDIRECT($F$1&amp;$F369&amp;":"&amp;$F369),INDIRECT($F$1&amp;dbP!$D$2&amp;":"&amp;dbP!$D$2),"&gt;="&amp;W$6,INDIRECT($F$1&amp;dbP!$D$2&amp;":"&amp;dbP!$D$2),"&lt;="&amp;W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54699.51749730001</v>
      </c>
      <c r="X369" s="1">
        <f ca="1">SUMIFS(INDIRECT($F$1&amp;$F369&amp;":"&amp;$F369),INDIRECT($F$1&amp;dbP!$D$2&amp;":"&amp;dbP!$D$2),"&gt;="&amp;X$6,INDIRECT($F$1&amp;dbP!$D$2&amp;":"&amp;dbP!$D$2),"&lt;="&amp;X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Y369" s="1">
        <f ca="1">SUMIFS(INDIRECT($F$1&amp;$F369&amp;":"&amp;$F369),INDIRECT($F$1&amp;dbP!$D$2&amp;":"&amp;dbP!$D$2),"&gt;="&amp;Y$6,INDIRECT($F$1&amp;dbP!$D$2&amp;":"&amp;dbP!$D$2),"&lt;="&amp;Y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Z369" s="1">
        <f ca="1">SUMIFS(INDIRECT($F$1&amp;$F369&amp;":"&amp;$F369),INDIRECT($F$1&amp;dbP!$D$2&amp;":"&amp;dbP!$D$2),"&gt;="&amp;Z$6,INDIRECT($F$1&amp;dbP!$D$2&amp;":"&amp;dbP!$D$2),"&lt;="&amp;Z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A369" s="1">
        <f ca="1">SUMIFS(INDIRECT($F$1&amp;$F369&amp;":"&amp;$F369),INDIRECT($F$1&amp;dbP!$D$2&amp;":"&amp;dbP!$D$2),"&gt;="&amp;AA$6,INDIRECT($F$1&amp;dbP!$D$2&amp;":"&amp;dbP!$D$2),"&lt;="&amp;AA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B369" s="1">
        <f ca="1">SUMIFS(INDIRECT($F$1&amp;$F369&amp;":"&amp;$F369),INDIRECT($F$1&amp;dbP!$D$2&amp;":"&amp;dbP!$D$2),"&gt;="&amp;AB$6,INDIRECT($F$1&amp;dbP!$D$2&amp;":"&amp;dbP!$D$2),"&lt;="&amp;AB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C369" s="1">
        <f ca="1">SUMIFS(INDIRECT($F$1&amp;$F369&amp;":"&amp;$F369),INDIRECT($F$1&amp;dbP!$D$2&amp;":"&amp;dbP!$D$2),"&gt;="&amp;AC$6,INDIRECT($F$1&amp;dbP!$D$2&amp;":"&amp;dbP!$D$2),"&lt;="&amp;AC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D369" s="1">
        <f ca="1">SUMIFS(INDIRECT($F$1&amp;$F369&amp;":"&amp;$F369),INDIRECT($F$1&amp;dbP!$D$2&amp;":"&amp;dbP!$D$2),"&gt;="&amp;AD$6,INDIRECT($F$1&amp;dbP!$D$2&amp;":"&amp;dbP!$D$2),"&lt;="&amp;AD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E369" s="1">
        <f ca="1">SUMIFS(INDIRECT($F$1&amp;$F369&amp;":"&amp;$F369),INDIRECT($F$1&amp;dbP!$D$2&amp;":"&amp;dbP!$D$2),"&gt;="&amp;AE$6,INDIRECT($F$1&amp;dbP!$D$2&amp;":"&amp;dbP!$D$2),"&lt;="&amp;AE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F369" s="1">
        <f ca="1">SUMIFS(INDIRECT($F$1&amp;$F369&amp;":"&amp;$F369),INDIRECT($F$1&amp;dbP!$D$2&amp;":"&amp;dbP!$D$2),"&gt;="&amp;AF$6,INDIRECT($F$1&amp;dbP!$D$2&amp;":"&amp;dbP!$D$2),"&lt;="&amp;AF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G369" s="1">
        <f ca="1">SUMIFS(INDIRECT($F$1&amp;$F369&amp;":"&amp;$F369),INDIRECT($F$1&amp;dbP!$D$2&amp;":"&amp;dbP!$D$2),"&gt;="&amp;AG$6,INDIRECT($F$1&amp;dbP!$D$2&amp;":"&amp;dbP!$D$2),"&lt;="&amp;AG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H369" s="1">
        <f ca="1">SUMIFS(INDIRECT($F$1&amp;$F369&amp;":"&amp;$F369),INDIRECT($F$1&amp;dbP!$D$2&amp;":"&amp;dbP!$D$2),"&gt;="&amp;AH$6,INDIRECT($F$1&amp;dbP!$D$2&amp;":"&amp;dbP!$D$2),"&lt;="&amp;AH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I369" s="1">
        <f ca="1">SUMIFS(INDIRECT($F$1&amp;$F369&amp;":"&amp;$F369),INDIRECT($F$1&amp;dbP!$D$2&amp;":"&amp;dbP!$D$2),"&gt;="&amp;AI$6,INDIRECT($F$1&amp;dbP!$D$2&amp;":"&amp;dbP!$D$2),"&lt;="&amp;AI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J369" s="1">
        <f ca="1">SUMIFS(INDIRECT($F$1&amp;$F369&amp;":"&amp;$F369),INDIRECT($F$1&amp;dbP!$D$2&amp;":"&amp;dbP!$D$2),"&gt;="&amp;AJ$6,INDIRECT($F$1&amp;dbP!$D$2&amp;":"&amp;dbP!$D$2),"&lt;="&amp;AJ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K369" s="1">
        <f ca="1">SUMIFS(INDIRECT($F$1&amp;$F369&amp;":"&amp;$F369),INDIRECT($F$1&amp;dbP!$D$2&amp;":"&amp;dbP!$D$2),"&gt;="&amp;AK$6,INDIRECT($F$1&amp;dbP!$D$2&amp;":"&amp;dbP!$D$2),"&lt;="&amp;AK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L369" s="1">
        <f ca="1">SUMIFS(INDIRECT($F$1&amp;$F369&amp;":"&amp;$F369),INDIRECT($F$1&amp;dbP!$D$2&amp;":"&amp;dbP!$D$2),"&gt;="&amp;AL$6,INDIRECT($F$1&amp;dbP!$D$2&amp;":"&amp;dbP!$D$2),"&lt;="&amp;AL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M369" s="1">
        <f ca="1">SUMIFS(INDIRECT($F$1&amp;$F369&amp;":"&amp;$F369),INDIRECT($F$1&amp;dbP!$D$2&amp;":"&amp;dbP!$D$2),"&gt;="&amp;AM$6,INDIRECT($F$1&amp;dbP!$D$2&amp;":"&amp;dbP!$D$2),"&lt;="&amp;AM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N369" s="1">
        <f ca="1">SUMIFS(INDIRECT($F$1&amp;$F369&amp;":"&amp;$F369),INDIRECT($F$1&amp;dbP!$D$2&amp;":"&amp;dbP!$D$2),"&gt;="&amp;AN$6,INDIRECT($F$1&amp;dbP!$D$2&amp;":"&amp;dbP!$D$2),"&lt;="&amp;AN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O369" s="1">
        <f ca="1">SUMIFS(INDIRECT($F$1&amp;$F369&amp;":"&amp;$F369),INDIRECT($F$1&amp;dbP!$D$2&amp;":"&amp;dbP!$D$2),"&gt;="&amp;AO$6,INDIRECT($F$1&amp;dbP!$D$2&amp;":"&amp;dbP!$D$2),"&lt;="&amp;AO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P369" s="1">
        <f ca="1">SUMIFS(INDIRECT($F$1&amp;$F369&amp;":"&amp;$F369),INDIRECT($F$1&amp;dbP!$D$2&amp;":"&amp;dbP!$D$2),"&gt;="&amp;AP$6,INDIRECT($F$1&amp;dbP!$D$2&amp;":"&amp;dbP!$D$2),"&lt;="&amp;AP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Q369" s="1">
        <f ca="1">SUMIFS(INDIRECT($F$1&amp;$F369&amp;":"&amp;$F369),INDIRECT($F$1&amp;dbP!$D$2&amp;":"&amp;dbP!$D$2),"&gt;="&amp;AQ$6,INDIRECT($F$1&amp;dbP!$D$2&amp;":"&amp;dbP!$D$2),"&lt;="&amp;AQ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R369" s="1">
        <f ca="1">SUMIFS(INDIRECT($F$1&amp;$F369&amp;":"&amp;$F369),INDIRECT($F$1&amp;dbP!$D$2&amp;":"&amp;dbP!$D$2),"&gt;="&amp;AR$6,INDIRECT($F$1&amp;dbP!$D$2&amp;":"&amp;dbP!$D$2),"&lt;="&amp;AR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S369" s="1">
        <f ca="1">SUMIFS(INDIRECT($F$1&amp;$F369&amp;":"&amp;$F369),INDIRECT($F$1&amp;dbP!$D$2&amp;":"&amp;dbP!$D$2),"&gt;="&amp;AS$6,INDIRECT($F$1&amp;dbP!$D$2&amp;":"&amp;dbP!$D$2),"&lt;="&amp;AS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T369" s="1">
        <f ca="1">SUMIFS(INDIRECT($F$1&amp;$F369&amp;":"&amp;$F369),INDIRECT($F$1&amp;dbP!$D$2&amp;":"&amp;dbP!$D$2),"&gt;="&amp;AT$6,INDIRECT($F$1&amp;dbP!$D$2&amp;":"&amp;dbP!$D$2),"&lt;="&amp;AT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U369" s="1">
        <f ca="1">SUMIFS(INDIRECT($F$1&amp;$F369&amp;":"&amp;$F369),INDIRECT($F$1&amp;dbP!$D$2&amp;":"&amp;dbP!$D$2),"&gt;="&amp;AU$6,INDIRECT($F$1&amp;dbP!$D$2&amp;":"&amp;dbP!$D$2),"&lt;="&amp;AU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V369" s="1">
        <f ca="1">SUMIFS(INDIRECT($F$1&amp;$F369&amp;":"&amp;$F369),INDIRECT($F$1&amp;dbP!$D$2&amp;":"&amp;dbP!$D$2),"&gt;="&amp;AV$6,INDIRECT($F$1&amp;dbP!$D$2&amp;":"&amp;dbP!$D$2),"&lt;="&amp;AV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W369" s="1">
        <f ca="1">SUMIFS(INDIRECT($F$1&amp;$F369&amp;":"&amp;$F369),INDIRECT($F$1&amp;dbP!$D$2&amp;":"&amp;dbP!$D$2),"&gt;="&amp;AW$6,INDIRECT($F$1&amp;dbP!$D$2&amp;":"&amp;dbP!$D$2),"&lt;="&amp;AW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X369" s="1">
        <f ca="1">SUMIFS(INDIRECT($F$1&amp;$F369&amp;":"&amp;$F369),INDIRECT($F$1&amp;dbP!$D$2&amp;":"&amp;dbP!$D$2),"&gt;="&amp;AX$6,INDIRECT($F$1&amp;dbP!$D$2&amp;":"&amp;dbP!$D$2),"&lt;="&amp;AX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Y369" s="1">
        <f ca="1">SUMIFS(INDIRECT($F$1&amp;$F369&amp;":"&amp;$F369),INDIRECT($F$1&amp;dbP!$D$2&amp;":"&amp;dbP!$D$2),"&gt;="&amp;AY$6,INDIRECT($F$1&amp;dbP!$D$2&amp;":"&amp;dbP!$D$2),"&lt;="&amp;AY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Z369" s="1">
        <f ca="1">SUMIFS(INDIRECT($F$1&amp;$F369&amp;":"&amp;$F369),INDIRECT($F$1&amp;dbP!$D$2&amp;":"&amp;dbP!$D$2),"&gt;="&amp;AZ$6,INDIRECT($F$1&amp;dbP!$D$2&amp;":"&amp;dbP!$D$2),"&lt;="&amp;AZ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BA369" s="1">
        <f ca="1">SUMIFS(INDIRECT($F$1&amp;$F369&amp;":"&amp;$F369),INDIRECT($F$1&amp;dbP!$D$2&amp;":"&amp;dbP!$D$2),"&gt;="&amp;BA$6,INDIRECT($F$1&amp;dbP!$D$2&amp;":"&amp;dbP!$D$2),"&lt;="&amp;BA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BB369" s="1">
        <f ca="1">SUMIFS(INDIRECT($F$1&amp;$F369&amp;":"&amp;$F369),INDIRECT($F$1&amp;dbP!$D$2&amp;":"&amp;dbP!$D$2),"&gt;="&amp;BB$6,INDIRECT($F$1&amp;dbP!$D$2&amp;":"&amp;dbP!$D$2),"&lt;="&amp;BB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BC369" s="1">
        <f ca="1">SUMIFS(INDIRECT($F$1&amp;$F369&amp;":"&amp;$F369),INDIRECT($F$1&amp;dbP!$D$2&amp;":"&amp;dbP!$D$2),"&gt;="&amp;BC$6,INDIRECT($F$1&amp;dbP!$D$2&amp;":"&amp;dbP!$D$2),"&lt;="&amp;BC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BD369" s="1">
        <f ca="1">SUMIFS(INDIRECT($F$1&amp;$F369&amp;":"&amp;$F369),INDIRECT($F$1&amp;dbP!$D$2&amp;":"&amp;dbP!$D$2),"&gt;="&amp;BD$6,INDIRECT($F$1&amp;dbP!$D$2&amp;":"&amp;dbP!$D$2),"&lt;="&amp;BD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BE369" s="1">
        <f ca="1">SUMIFS(INDIRECT($F$1&amp;$F369&amp;":"&amp;$F369),INDIRECT($F$1&amp;dbP!$D$2&amp;":"&amp;dbP!$D$2),"&gt;="&amp;BE$6,INDIRECT($F$1&amp;dbP!$D$2&amp;":"&amp;dbP!$D$2),"&lt;="&amp;BE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</row>
    <row r="370" spans="2:57" x14ac:dyDescent="0.3">
      <c r="B370" s="1">
        <f>MAX(B$268:B369)+1</f>
        <v>108</v>
      </c>
      <c r="D370" s="1" t="str">
        <f ca="1">INDIRECT($B$1&amp;Items!AB$2&amp;$B370)</f>
        <v>PL(-)</v>
      </c>
      <c r="F370" s="1" t="str">
        <f ca="1">INDIRECT($B$1&amp;Items!X$2&amp;$B370)</f>
        <v>AA</v>
      </c>
      <c r="H370" s="13" t="str">
        <f ca="1">INDIRECT($B$1&amp;Items!U$2&amp;$B370)</f>
        <v>Операционные расходы</v>
      </c>
      <c r="I370" s="13" t="str">
        <f ca="1">IF(INDIRECT($B$1&amp;Items!V$2&amp;$B370)="",H370,INDIRECT($B$1&amp;Items!V$2&amp;$B370))</f>
        <v>Операционные расходы - блок-3</v>
      </c>
      <c r="J370" s="1" t="str">
        <f ca="1">IF(INDIRECT($B$1&amp;Items!W$2&amp;$B370)="",IF(H370&lt;&gt;I370,"  "&amp;I370,I370),"    "&amp;INDIRECT($B$1&amp;Items!W$2&amp;$B370))</f>
        <v xml:space="preserve">    Операционные расходы - 3-2</v>
      </c>
      <c r="S370" s="1">
        <f ca="1">SUM($U370:INDIRECT(ADDRESS(ROW(),SUMIFS($1:$1,$5:$5,MAX($5:$5)))))</f>
        <v>0</v>
      </c>
      <c r="V370" s="1">
        <f ca="1">SUMIFS(INDIRECT($F$1&amp;$F370&amp;":"&amp;$F370),INDIRECT($F$1&amp;dbP!$D$2&amp;":"&amp;dbP!$D$2),"&gt;="&amp;V$6,INDIRECT($F$1&amp;dbP!$D$2&amp;":"&amp;dbP!$D$2),"&lt;="&amp;V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W370" s="1">
        <f ca="1">SUMIFS(INDIRECT($F$1&amp;$F370&amp;":"&amp;$F370),INDIRECT($F$1&amp;dbP!$D$2&amp;":"&amp;dbP!$D$2),"&gt;="&amp;W$6,INDIRECT($F$1&amp;dbP!$D$2&amp;":"&amp;dbP!$D$2),"&lt;="&amp;W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X370" s="1">
        <f ca="1">SUMIFS(INDIRECT($F$1&amp;$F370&amp;":"&amp;$F370),INDIRECT($F$1&amp;dbP!$D$2&amp;":"&amp;dbP!$D$2),"&gt;="&amp;X$6,INDIRECT($F$1&amp;dbP!$D$2&amp;":"&amp;dbP!$D$2),"&lt;="&amp;X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Y370" s="1">
        <f ca="1">SUMIFS(INDIRECT($F$1&amp;$F370&amp;":"&amp;$F370),INDIRECT($F$1&amp;dbP!$D$2&amp;":"&amp;dbP!$D$2),"&gt;="&amp;Y$6,INDIRECT($F$1&amp;dbP!$D$2&amp;":"&amp;dbP!$D$2),"&lt;="&amp;Y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Z370" s="1">
        <f ca="1">SUMIFS(INDIRECT($F$1&amp;$F370&amp;":"&amp;$F370),INDIRECT($F$1&amp;dbP!$D$2&amp;":"&amp;dbP!$D$2),"&gt;="&amp;Z$6,INDIRECT($F$1&amp;dbP!$D$2&amp;":"&amp;dbP!$D$2),"&lt;="&amp;Z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A370" s="1">
        <f ca="1">SUMIFS(INDIRECT($F$1&amp;$F370&amp;":"&amp;$F370),INDIRECT($F$1&amp;dbP!$D$2&amp;":"&amp;dbP!$D$2),"&gt;="&amp;AA$6,INDIRECT($F$1&amp;dbP!$D$2&amp;":"&amp;dbP!$D$2),"&lt;="&amp;AA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B370" s="1">
        <f ca="1">SUMIFS(INDIRECT($F$1&amp;$F370&amp;":"&amp;$F370),INDIRECT($F$1&amp;dbP!$D$2&amp;":"&amp;dbP!$D$2),"&gt;="&amp;AB$6,INDIRECT($F$1&amp;dbP!$D$2&amp;":"&amp;dbP!$D$2),"&lt;="&amp;AB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C370" s="1">
        <f ca="1">SUMIFS(INDIRECT($F$1&amp;$F370&amp;":"&amp;$F370),INDIRECT($F$1&amp;dbP!$D$2&amp;":"&amp;dbP!$D$2),"&gt;="&amp;AC$6,INDIRECT($F$1&amp;dbP!$D$2&amp;":"&amp;dbP!$D$2),"&lt;="&amp;AC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D370" s="1">
        <f ca="1">SUMIFS(INDIRECT($F$1&amp;$F370&amp;":"&amp;$F370),INDIRECT($F$1&amp;dbP!$D$2&amp;":"&amp;dbP!$D$2),"&gt;="&amp;AD$6,INDIRECT($F$1&amp;dbP!$D$2&amp;":"&amp;dbP!$D$2),"&lt;="&amp;AD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E370" s="1">
        <f ca="1">SUMIFS(INDIRECT($F$1&amp;$F370&amp;":"&amp;$F370),INDIRECT($F$1&amp;dbP!$D$2&amp;":"&amp;dbP!$D$2),"&gt;="&amp;AE$6,INDIRECT($F$1&amp;dbP!$D$2&amp;":"&amp;dbP!$D$2),"&lt;="&amp;AE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F370" s="1">
        <f ca="1">SUMIFS(INDIRECT($F$1&amp;$F370&amp;":"&amp;$F370),INDIRECT($F$1&amp;dbP!$D$2&amp;":"&amp;dbP!$D$2),"&gt;="&amp;AF$6,INDIRECT($F$1&amp;dbP!$D$2&amp;":"&amp;dbP!$D$2),"&lt;="&amp;AF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G370" s="1">
        <f ca="1">SUMIFS(INDIRECT($F$1&amp;$F370&amp;":"&amp;$F370),INDIRECT($F$1&amp;dbP!$D$2&amp;":"&amp;dbP!$D$2),"&gt;="&amp;AG$6,INDIRECT($F$1&amp;dbP!$D$2&amp;":"&amp;dbP!$D$2),"&lt;="&amp;AG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H370" s="1">
        <f ca="1">SUMIFS(INDIRECT($F$1&amp;$F370&amp;":"&amp;$F370),INDIRECT($F$1&amp;dbP!$D$2&amp;":"&amp;dbP!$D$2),"&gt;="&amp;AH$6,INDIRECT($F$1&amp;dbP!$D$2&amp;":"&amp;dbP!$D$2),"&lt;="&amp;AH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I370" s="1">
        <f ca="1">SUMIFS(INDIRECT($F$1&amp;$F370&amp;":"&amp;$F370),INDIRECT($F$1&amp;dbP!$D$2&amp;":"&amp;dbP!$D$2),"&gt;="&amp;AI$6,INDIRECT($F$1&amp;dbP!$D$2&amp;":"&amp;dbP!$D$2),"&lt;="&amp;AI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J370" s="1">
        <f ca="1">SUMIFS(INDIRECT($F$1&amp;$F370&amp;":"&amp;$F370),INDIRECT($F$1&amp;dbP!$D$2&amp;":"&amp;dbP!$D$2),"&gt;="&amp;AJ$6,INDIRECT($F$1&amp;dbP!$D$2&amp;":"&amp;dbP!$D$2),"&lt;="&amp;AJ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K370" s="1">
        <f ca="1">SUMIFS(INDIRECT($F$1&amp;$F370&amp;":"&amp;$F370),INDIRECT($F$1&amp;dbP!$D$2&amp;":"&amp;dbP!$D$2),"&gt;="&amp;AK$6,INDIRECT($F$1&amp;dbP!$D$2&amp;":"&amp;dbP!$D$2),"&lt;="&amp;AK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L370" s="1">
        <f ca="1">SUMIFS(INDIRECT($F$1&amp;$F370&amp;":"&amp;$F370),INDIRECT($F$1&amp;dbP!$D$2&amp;":"&amp;dbP!$D$2),"&gt;="&amp;AL$6,INDIRECT($F$1&amp;dbP!$D$2&amp;":"&amp;dbP!$D$2),"&lt;="&amp;AL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M370" s="1">
        <f ca="1">SUMIFS(INDIRECT($F$1&amp;$F370&amp;":"&amp;$F370),INDIRECT($F$1&amp;dbP!$D$2&amp;":"&amp;dbP!$D$2),"&gt;="&amp;AM$6,INDIRECT($F$1&amp;dbP!$D$2&amp;":"&amp;dbP!$D$2),"&lt;="&amp;AM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N370" s="1">
        <f ca="1">SUMIFS(INDIRECT($F$1&amp;$F370&amp;":"&amp;$F370),INDIRECT($F$1&amp;dbP!$D$2&amp;":"&amp;dbP!$D$2),"&gt;="&amp;AN$6,INDIRECT($F$1&amp;dbP!$D$2&amp;":"&amp;dbP!$D$2),"&lt;="&amp;AN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O370" s="1">
        <f ca="1">SUMIFS(INDIRECT($F$1&amp;$F370&amp;":"&amp;$F370),INDIRECT($F$1&amp;dbP!$D$2&amp;":"&amp;dbP!$D$2),"&gt;="&amp;AO$6,INDIRECT($F$1&amp;dbP!$D$2&amp;":"&amp;dbP!$D$2),"&lt;="&amp;AO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P370" s="1">
        <f ca="1">SUMIFS(INDIRECT($F$1&amp;$F370&amp;":"&amp;$F370),INDIRECT($F$1&amp;dbP!$D$2&amp;":"&amp;dbP!$D$2),"&gt;="&amp;AP$6,INDIRECT($F$1&amp;dbP!$D$2&amp;":"&amp;dbP!$D$2),"&lt;="&amp;AP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Q370" s="1">
        <f ca="1">SUMIFS(INDIRECT($F$1&amp;$F370&amp;":"&amp;$F370),INDIRECT($F$1&amp;dbP!$D$2&amp;":"&amp;dbP!$D$2),"&gt;="&amp;AQ$6,INDIRECT($F$1&amp;dbP!$D$2&amp;":"&amp;dbP!$D$2),"&lt;="&amp;AQ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R370" s="1">
        <f ca="1">SUMIFS(INDIRECT($F$1&amp;$F370&amp;":"&amp;$F370),INDIRECT($F$1&amp;dbP!$D$2&amp;":"&amp;dbP!$D$2),"&gt;="&amp;AR$6,INDIRECT($F$1&amp;dbP!$D$2&amp;":"&amp;dbP!$D$2),"&lt;="&amp;AR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S370" s="1">
        <f ca="1">SUMIFS(INDIRECT($F$1&amp;$F370&amp;":"&amp;$F370),INDIRECT($F$1&amp;dbP!$D$2&amp;":"&amp;dbP!$D$2),"&gt;="&amp;AS$6,INDIRECT($F$1&amp;dbP!$D$2&amp;":"&amp;dbP!$D$2),"&lt;="&amp;AS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T370" s="1">
        <f ca="1">SUMIFS(INDIRECT($F$1&amp;$F370&amp;":"&amp;$F370),INDIRECT($F$1&amp;dbP!$D$2&amp;":"&amp;dbP!$D$2),"&gt;="&amp;AT$6,INDIRECT($F$1&amp;dbP!$D$2&amp;":"&amp;dbP!$D$2),"&lt;="&amp;AT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U370" s="1">
        <f ca="1">SUMIFS(INDIRECT($F$1&amp;$F370&amp;":"&amp;$F370),INDIRECT($F$1&amp;dbP!$D$2&amp;":"&amp;dbP!$D$2),"&gt;="&amp;AU$6,INDIRECT($F$1&amp;dbP!$D$2&amp;":"&amp;dbP!$D$2),"&lt;="&amp;AU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V370" s="1">
        <f ca="1">SUMIFS(INDIRECT($F$1&amp;$F370&amp;":"&amp;$F370),INDIRECT($F$1&amp;dbP!$D$2&amp;":"&amp;dbP!$D$2),"&gt;="&amp;AV$6,INDIRECT($F$1&amp;dbP!$D$2&amp;":"&amp;dbP!$D$2),"&lt;="&amp;AV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W370" s="1">
        <f ca="1">SUMIFS(INDIRECT($F$1&amp;$F370&amp;":"&amp;$F370),INDIRECT($F$1&amp;dbP!$D$2&amp;":"&amp;dbP!$D$2),"&gt;="&amp;AW$6,INDIRECT($F$1&amp;dbP!$D$2&amp;":"&amp;dbP!$D$2),"&lt;="&amp;AW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X370" s="1">
        <f ca="1">SUMIFS(INDIRECT($F$1&amp;$F370&amp;":"&amp;$F370),INDIRECT($F$1&amp;dbP!$D$2&amp;":"&amp;dbP!$D$2),"&gt;="&amp;AX$6,INDIRECT($F$1&amp;dbP!$D$2&amp;":"&amp;dbP!$D$2),"&lt;="&amp;AX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Y370" s="1">
        <f ca="1">SUMIFS(INDIRECT($F$1&amp;$F370&amp;":"&amp;$F370),INDIRECT($F$1&amp;dbP!$D$2&amp;":"&amp;dbP!$D$2),"&gt;="&amp;AY$6,INDIRECT($F$1&amp;dbP!$D$2&amp;":"&amp;dbP!$D$2),"&lt;="&amp;AY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Z370" s="1">
        <f ca="1">SUMIFS(INDIRECT($F$1&amp;$F370&amp;":"&amp;$F370),INDIRECT($F$1&amp;dbP!$D$2&amp;":"&amp;dbP!$D$2),"&gt;="&amp;AZ$6,INDIRECT($F$1&amp;dbP!$D$2&amp;":"&amp;dbP!$D$2),"&lt;="&amp;AZ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BA370" s="1">
        <f ca="1">SUMIFS(INDIRECT($F$1&amp;$F370&amp;":"&amp;$F370),INDIRECT($F$1&amp;dbP!$D$2&amp;":"&amp;dbP!$D$2),"&gt;="&amp;BA$6,INDIRECT($F$1&amp;dbP!$D$2&amp;":"&amp;dbP!$D$2),"&lt;="&amp;BA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BB370" s="1">
        <f ca="1">SUMIFS(INDIRECT($F$1&amp;$F370&amp;":"&amp;$F370),INDIRECT($F$1&amp;dbP!$D$2&amp;":"&amp;dbP!$D$2),"&gt;="&amp;BB$6,INDIRECT($F$1&amp;dbP!$D$2&amp;":"&amp;dbP!$D$2),"&lt;="&amp;BB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BC370" s="1">
        <f ca="1">SUMIFS(INDIRECT($F$1&amp;$F370&amp;":"&amp;$F370),INDIRECT($F$1&amp;dbP!$D$2&amp;":"&amp;dbP!$D$2),"&gt;="&amp;BC$6,INDIRECT($F$1&amp;dbP!$D$2&amp;":"&amp;dbP!$D$2),"&lt;="&amp;BC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BD370" s="1">
        <f ca="1">SUMIFS(INDIRECT($F$1&amp;$F370&amp;":"&amp;$F370),INDIRECT($F$1&amp;dbP!$D$2&amp;":"&amp;dbP!$D$2),"&gt;="&amp;BD$6,INDIRECT($F$1&amp;dbP!$D$2&amp;":"&amp;dbP!$D$2),"&lt;="&amp;BD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BE370" s="1">
        <f ca="1">SUMIFS(INDIRECT($F$1&amp;$F370&amp;":"&amp;$F370),INDIRECT($F$1&amp;dbP!$D$2&amp;":"&amp;dbP!$D$2),"&gt;="&amp;BE$6,INDIRECT($F$1&amp;dbP!$D$2&amp;":"&amp;dbP!$D$2),"&lt;="&amp;BE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</row>
    <row r="371" spans="2:57" x14ac:dyDescent="0.3">
      <c r="B371" s="1">
        <f>MAX(B$268:B370)+1</f>
        <v>109</v>
      </c>
      <c r="D371" s="1" t="str">
        <f ca="1">INDIRECT($B$1&amp;Items!AB$2&amp;$B371)</f>
        <v>PL(-)</v>
      </c>
      <c r="F371" s="1" t="str">
        <f ca="1">INDIRECT($B$1&amp;Items!X$2&amp;$B371)</f>
        <v>AA</v>
      </c>
      <c r="H371" s="13" t="str">
        <f ca="1">INDIRECT($B$1&amp;Items!U$2&amp;$B371)</f>
        <v>Операционные расходы</v>
      </c>
      <c r="I371" s="13" t="str">
        <f ca="1">IF(INDIRECT($B$1&amp;Items!V$2&amp;$B371)="",H371,INDIRECT($B$1&amp;Items!V$2&amp;$B371))</f>
        <v>Операционные расходы - блок-3</v>
      </c>
      <c r="J371" s="1" t="str">
        <f ca="1">IF(INDIRECT($B$1&amp;Items!W$2&amp;$B371)="",IF(H371&lt;&gt;I371,"  "&amp;I371,I371),"    "&amp;INDIRECT($B$1&amp;Items!W$2&amp;$B371))</f>
        <v xml:space="preserve">    Операционные расходы - 3-3</v>
      </c>
      <c r="S371" s="1">
        <f ca="1">SUM($U371:INDIRECT(ADDRESS(ROW(),SUMIFS($1:$1,$5:$5,MAX($5:$5)))))</f>
        <v>0</v>
      </c>
      <c r="V371" s="1">
        <f ca="1">SUMIFS(INDIRECT($F$1&amp;$F371&amp;":"&amp;$F371),INDIRECT($F$1&amp;dbP!$D$2&amp;":"&amp;dbP!$D$2),"&gt;="&amp;V$6,INDIRECT($F$1&amp;dbP!$D$2&amp;":"&amp;dbP!$D$2),"&lt;="&amp;V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W371" s="1">
        <f ca="1">SUMIFS(INDIRECT($F$1&amp;$F371&amp;":"&amp;$F371),INDIRECT($F$1&amp;dbP!$D$2&amp;":"&amp;dbP!$D$2),"&gt;="&amp;W$6,INDIRECT($F$1&amp;dbP!$D$2&amp;":"&amp;dbP!$D$2),"&lt;="&amp;W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X371" s="1">
        <f ca="1">SUMIFS(INDIRECT($F$1&amp;$F371&amp;":"&amp;$F371),INDIRECT($F$1&amp;dbP!$D$2&amp;":"&amp;dbP!$D$2),"&gt;="&amp;X$6,INDIRECT($F$1&amp;dbP!$D$2&amp;":"&amp;dbP!$D$2),"&lt;="&amp;X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Y371" s="1">
        <f ca="1">SUMIFS(INDIRECT($F$1&amp;$F371&amp;":"&amp;$F371),INDIRECT($F$1&amp;dbP!$D$2&amp;":"&amp;dbP!$D$2),"&gt;="&amp;Y$6,INDIRECT($F$1&amp;dbP!$D$2&amp;":"&amp;dbP!$D$2),"&lt;="&amp;Y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Z371" s="1">
        <f ca="1">SUMIFS(INDIRECT($F$1&amp;$F371&amp;":"&amp;$F371),INDIRECT($F$1&amp;dbP!$D$2&amp;":"&amp;dbP!$D$2),"&gt;="&amp;Z$6,INDIRECT($F$1&amp;dbP!$D$2&amp;":"&amp;dbP!$D$2),"&lt;="&amp;Z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A371" s="1">
        <f ca="1">SUMIFS(INDIRECT($F$1&amp;$F371&amp;":"&amp;$F371),INDIRECT($F$1&amp;dbP!$D$2&amp;":"&amp;dbP!$D$2),"&gt;="&amp;AA$6,INDIRECT($F$1&amp;dbP!$D$2&amp;":"&amp;dbP!$D$2),"&lt;="&amp;AA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B371" s="1">
        <f ca="1">SUMIFS(INDIRECT($F$1&amp;$F371&amp;":"&amp;$F371),INDIRECT($F$1&amp;dbP!$D$2&amp;":"&amp;dbP!$D$2),"&gt;="&amp;AB$6,INDIRECT($F$1&amp;dbP!$D$2&amp;":"&amp;dbP!$D$2),"&lt;="&amp;AB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C371" s="1">
        <f ca="1">SUMIFS(INDIRECT($F$1&amp;$F371&amp;":"&amp;$F371),INDIRECT($F$1&amp;dbP!$D$2&amp;":"&amp;dbP!$D$2),"&gt;="&amp;AC$6,INDIRECT($F$1&amp;dbP!$D$2&amp;":"&amp;dbP!$D$2),"&lt;="&amp;AC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D371" s="1">
        <f ca="1">SUMIFS(INDIRECT($F$1&amp;$F371&amp;":"&amp;$F371),INDIRECT($F$1&amp;dbP!$D$2&amp;":"&amp;dbP!$D$2),"&gt;="&amp;AD$6,INDIRECT($F$1&amp;dbP!$D$2&amp;":"&amp;dbP!$D$2),"&lt;="&amp;AD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E371" s="1">
        <f ca="1">SUMIFS(INDIRECT($F$1&amp;$F371&amp;":"&amp;$F371),INDIRECT($F$1&amp;dbP!$D$2&amp;":"&amp;dbP!$D$2),"&gt;="&amp;AE$6,INDIRECT($F$1&amp;dbP!$D$2&amp;":"&amp;dbP!$D$2),"&lt;="&amp;AE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F371" s="1">
        <f ca="1">SUMIFS(INDIRECT($F$1&amp;$F371&amp;":"&amp;$F371),INDIRECT($F$1&amp;dbP!$D$2&amp;":"&amp;dbP!$D$2),"&gt;="&amp;AF$6,INDIRECT($F$1&amp;dbP!$D$2&amp;":"&amp;dbP!$D$2),"&lt;="&amp;AF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G371" s="1">
        <f ca="1">SUMIFS(INDIRECT($F$1&amp;$F371&amp;":"&amp;$F371),INDIRECT($F$1&amp;dbP!$D$2&amp;":"&amp;dbP!$D$2),"&gt;="&amp;AG$6,INDIRECT($F$1&amp;dbP!$D$2&amp;":"&amp;dbP!$D$2),"&lt;="&amp;AG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H371" s="1">
        <f ca="1">SUMIFS(INDIRECT($F$1&amp;$F371&amp;":"&amp;$F371),INDIRECT($F$1&amp;dbP!$D$2&amp;":"&amp;dbP!$D$2),"&gt;="&amp;AH$6,INDIRECT($F$1&amp;dbP!$D$2&amp;":"&amp;dbP!$D$2),"&lt;="&amp;AH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I371" s="1">
        <f ca="1">SUMIFS(INDIRECT($F$1&amp;$F371&amp;":"&amp;$F371),INDIRECT($F$1&amp;dbP!$D$2&amp;":"&amp;dbP!$D$2),"&gt;="&amp;AI$6,INDIRECT($F$1&amp;dbP!$D$2&amp;":"&amp;dbP!$D$2),"&lt;="&amp;AI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J371" s="1">
        <f ca="1">SUMIFS(INDIRECT($F$1&amp;$F371&amp;":"&amp;$F371),INDIRECT($F$1&amp;dbP!$D$2&amp;":"&amp;dbP!$D$2),"&gt;="&amp;AJ$6,INDIRECT($F$1&amp;dbP!$D$2&amp;":"&amp;dbP!$D$2),"&lt;="&amp;AJ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K371" s="1">
        <f ca="1">SUMIFS(INDIRECT($F$1&amp;$F371&amp;":"&amp;$F371),INDIRECT($F$1&amp;dbP!$D$2&amp;":"&amp;dbP!$D$2),"&gt;="&amp;AK$6,INDIRECT($F$1&amp;dbP!$D$2&amp;":"&amp;dbP!$D$2),"&lt;="&amp;AK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L371" s="1">
        <f ca="1">SUMIFS(INDIRECT($F$1&amp;$F371&amp;":"&amp;$F371),INDIRECT($F$1&amp;dbP!$D$2&amp;":"&amp;dbP!$D$2),"&gt;="&amp;AL$6,INDIRECT($F$1&amp;dbP!$D$2&amp;":"&amp;dbP!$D$2),"&lt;="&amp;AL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M371" s="1">
        <f ca="1">SUMIFS(INDIRECT($F$1&amp;$F371&amp;":"&amp;$F371),INDIRECT($F$1&amp;dbP!$D$2&amp;":"&amp;dbP!$D$2),"&gt;="&amp;AM$6,INDIRECT($F$1&amp;dbP!$D$2&amp;":"&amp;dbP!$D$2),"&lt;="&amp;AM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N371" s="1">
        <f ca="1">SUMIFS(INDIRECT($F$1&amp;$F371&amp;":"&amp;$F371),INDIRECT($F$1&amp;dbP!$D$2&amp;":"&amp;dbP!$D$2),"&gt;="&amp;AN$6,INDIRECT($F$1&amp;dbP!$D$2&amp;":"&amp;dbP!$D$2),"&lt;="&amp;AN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O371" s="1">
        <f ca="1">SUMIFS(INDIRECT($F$1&amp;$F371&amp;":"&amp;$F371),INDIRECT($F$1&amp;dbP!$D$2&amp;":"&amp;dbP!$D$2),"&gt;="&amp;AO$6,INDIRECT($F$1&amp;dbP!$D$2&amp;":"&amp;dbP!$D$2),"&lt;="&amp;AO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P371" s="1">
        <f ca="1">SUMIFS(INDIRECT($F$1&amp;$F371&amp;":"&amp;$F371),INDIRECT($F$1&amp;dbP!$D$2&amp;":"&amp;dbP!$D$2),"&gt;="&amp;AP$6,INDIRECT($F$1&amp;dbP!$D$2&amp;":"&amp;dbP!$D$2),"&lt;="&amp;AP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Q371" s="1">
        <f ca="1">SUMIFS(INDIRECT($F$1&amp;$F371&amp;":"&amp;$F371),INDIRECT($F$1&amp;dbP!$D$2&amp;":"&amp;dbP!$D$2),"&gt;="&amp;AQ$6,INDIRECT($F$1&amp;dbP!$D$2&amp;":"&amp;dbP!$D$2),"&lt;="&amp;AQ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R371" s="1">
        <f ca="1">SUMIFS(INDIRECT($F$1&amp;$F371&amp;":"&amp;$F371),INDIRECT($F$1&amp;dbP!$D$2&amp;":"&amp;dbP!$D$2),"&gt;="&amp;AR$6,INDIRECT($F$1&amp;dbP!$D$2&amp;":"&amp;dbP!$D$2),"&lt;="&amp;AR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S371" s="1">
        <f ca="1">SUMIFS(INDIRECT($F$1&amp;$F371&amp;":"&amp;$F371),INDIRECT($F$1&amp;dbP!$D$2&amp;":"&amp;dbP!$D$2),"&gt;="&amp;AS$6,INDIRECT($F$1&amp;dbP!$D$2&amp;":"&amp;dbP!$D$2),"&lt;="&amp;AS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T371" s="1">
        <f ca="1">SUMIFS(INDIRECT($F$1&amp;$F371&amp;":"&amp;$F371),INDIRECT($F$1&amp;dbP!$D$2&amp;":"&amp;dbP!$D$2),"&gt;="&amp;AT$6,INDIRECT($F$1&amp;dbP!$D$2&amp;":"&amp;dbP!$D$2),"&lt;="&amp;AT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U371" s="1">
        <f ca="1">SUMIFS(INDIRECT($F$1&amp;$F371&amp;":"&amp;$F371),INDIRECT($F$1&amp;dbP!$D$2&amp;":"&amp;dbP!$D$2),"&gt;="&amp;AU$6,INDIRECT($F$1&amp;dbP!$D$2&amp;":"&amp;dbP!$D$2),"&lt;="&amp;AU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V371" s="1">
        <f ca="1">SUMIFS(INDIRECT($F$1&amp;$F371&amp;":"&amp;$F371),INDIRECT($F$1&amp;dbP!$D$2&amp;":"&amp;dbP!$D$2),"&gt;="&amp;AV$6,INDIRECT($F$1&amp;dbP!$D$2&amp;":"&amp;dbP!$D$2),"&lt;="&amp;AV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W371" s="1">
        <f ca="1">SUMIFS(INDIRECT($F$1&amp;$F371&amp;":"&amp;$F371),INDIRECT($F$1&amp;dbP!$D$2&amp;":"&amp;dbP!$D$2),"&gt;="&amp;AW$6,INDIRECT($F$1&amp;dbP!$D$2&amp;":"&amp;dbP!$D$2),"&lt;="&amp;AW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X371" s="1">
        <f ca="1">SUMIFS(INDIRECT($F$1&amp;$F371&amp;":"&amp;$F371),INDIRECT($F$1&amp;dbP!$D$2&amp;":"&amp;dbP!$D$2),"&gt;="&amp;AX$6,INDIRECT($F$1&amp;dbP!$D$2&amp;":"&amp;dbP!$D$2),"&lt;="&amp;AX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Y371" s="1">
        <f ca="1">SUMIFS(INDIRECT($F$1&amp;$F371&amp;":"&amp;$F371),INDIRECT($F$1&amp;dbP!$D$2&amp;":"&amp;dbP!$D$2),"&gt;="&amp;AY$6,INDIRECT($F$1&amp;dbP!$D$2&amp;":"&amp;dbP!$D$2),"&lt;="&amp;AY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Z371" s="1">
        <f ca="1">SUMIFS(INDIRECT($F$1&amp;$F371&amp;":"&amp;$F371),INDIRECT($F$1&amp;dbP!$D$2&amp;":"&amp;dbP!$D$2),"&gt;="&amp;AZ$6,INDIRECT($F$1&amp;dbP!$D$2&amp;":"&amp;dbP!$D$2),"&lt;="&amp;AZ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BA371" s="1">
        <f ca="1">SUMIFS(INDIRECT($F$1&amp;$F371&amp;":"&amp;$F371),INDIRECT($F$1&amp;dbP!$D$2&amp;":"&amp;dbP!$D$2),"&gt;="&amp;BA$6,INDIRECT($F$1&amp;dbP!$D$2&amp;":"&amp;dbP!$D$2),"&lt;="&amp;BA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BB371" s="1">
        <f ca="1">SUMIFS(INDIRECT($F$1&amp;$F371&amp;":"&amp;$F371),INDIRECT($F$1&amp;dbP!$D$2&amp;":"&amp;dbP!$D$2),"&gt;="&amp;BB$6,INDIRECT($F$1&amp;dbP!$D$2&amp;":"&amp;dbP!$D$2),"&lt;="&amp;BB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BC371" s="1">
        <f ca="1">SUMIFS(INDIRECT($F$1&amp;$F371&amp;":"&amp;$F371),INDIRECT($F$1&amp;dbP!$D$2&amp;":"&amp;dbP!$D$2),"&gt;="&amp;BC$6,INDIRECT($F$1&amp;dbP!$D$2&amp;":"&amp;dbP!$D$2),"&lt;="&amp;BC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BD371" s="1">
        <f ca="1">SUMIFS(INDIRECT($F$1&amp;$F371&amp;":"&amp;$F371),INDIRECT($F$1&amp;dbP!$D$2&amp;":"&amp;dbP!$D$2),"&gt;="&amp;BD$6,INDIRECT($F$1&amp;dbP!$D$2&amp;":"&amp;dbP!$D$2),"&lt;="&amp;BD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BE371" s="1">
        <f ca="1">SUMIFS(INDIRECT($F$1&amp;$F371&amp;":"&amp;$F371),INDIRECT($F$1&amp;dbP!$D$2&amp;":"&amp;dbP!$D$2),"&gt;="&amp;BE$6,INDIRECT($F$1&amp;dbP!$D$2&amp;":"&amp;dbP!$D$2),"&lt;="&amp;BE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</row>
    <row r="372" spans="2:57" x14ac:dyDescent="0.3">
      <c r="B372" s="1">
        <f>MAX(B$268:B371)+1</f>
        <v>110</v>
      </c>
      <c r="D372" s="1" t="str">
        <f ca="1">INDIRECT($B$1&amp;Items!AB$2&amp;$B372)</f>
        <v>PL(-)</v>
      </c>
      <c r="F372" s="1" t="str">
        <f ca="1">INDIRECT($B$1&amp;Items!X$2&amp;$B372)</f>
        <v>AA</v>
      </c>
      <c r="H372" s="13" t="str">
        <f ca="1">INDIRECT($B$1&amp;Items!U$2&amp;$B372)</f>
        <v>Операционные расходы</v>
      </c>
      <c r="I372" s="13" t="str">
        <f ca="1">IF(INDIRECT($B$1&amp;Items!V$2&amp;$B372)="",H372,INDIRECT($B$1&amp;Items!V$2&amp;$B372))</f>
        <v>Операционные расходы - блок-3</v>
      </c>
      <c r="J372" s="1" t="str">
        <f ca="1">IF(INDIRECT($B$1&amp;Items!W$2&amp;$B372)="",IF(H372&lt;&gt;I372,"  "&amp;I372,I372),"    "&amp;INDIRECT($B$1&amp;Items!W$2&amp;$B372))</f>
        <v xml:space="preserve">    Операционные расходы - 3-4</v>
      </c>
      <c r="S372" s="1">
        <f ca="1">SUM($U372:INDIRECT(ADDRESS(ROW(),SUMIFS($1:$1,$5:$5,MAX($5:$5)))))</f>
        <v>0</v>
      </c>
      <c r="V372" s="1">
        <f ca="1">SUMIFS(INDIRECT($F$1&amp;$F372&amp;":"&amp;$F372),INDIRECT($F$1&amp;dbP!$D$2&amp;":"&amp;dbP!$D$2),"&gt;="&amp;V$6,INDIRECT($F$1&amp;dbP!$D$2&amp;":"&amp;dbP!$D$2),"&lt;="&amp;V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W372" s="1">
        <f ca="1">SUMIFS(INDIRECT($F$1&amp;$F372&amp;":"&amp;$F372),INDIRECT($F$1&amp;dbP!$D$2&amp;":"&amp;dbP!$D$2),"&gt;="&amp;W$6,INDIRECT($F$1&amp;dbP!$D$2&amp;":"&amp;dbP!$D$2),"&lt;="&amp;W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X372" s="1">
        <f ca="1">SUMIFS(INDIRECT($F$1&amp;$F372&amp;":"&amp;$F372),INDIRECT($F$1&amp;dbP!$D$2&amp;":"&amp;dbP!$D$2),"&gt;="&amp;X$6,INDIRECT($F$1&amp;dbP!$D$2&amp;":"&amp;dbP!$D$2),"&lt;="&amp;X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Y372" s="1">
        <f ca="1">SUMIFS(INDIRECT($F$1&amp;$F372&amp;":"&amp;$F372),INDIRECT($F$1&amp;dbP!$D$2&amp;":"&amp;dbP!$D$2),"&gt;="&amp;Y$6,INDIRECT($F$1&amp;dbP!$D$2&amp;":"&amp;dbP!$D$2),"&lt;="&amp;Y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Z372" s="1">
        <f ca="1">SUMIFS(INDIRECT($F$1&amp;$F372&amp;":"&amp;$F372),INDIRECT($F$1&amp;dbP!$D$2&amp;":"&amp;dbP!$D$2),"&gt;="&amp;Z$6,INDIRECT($F$1&amp;dbP!$D$2&amp;":"&amp;dbP!$D$2),"&lt;="&amp;Z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A372" s="1">
        <f ca="1">SUMIFS(INDIRECT($F$1&amp;$F372&amp;":"&amp;$F372),INDIRECT($F$1&amp;dbP!$D$2&amp;":"&amp;dbP!$D$2),"&gt;="&amp;AA$6,INDIRECT($F$1&amp;dbP!$D$2&amp;":"&amp;dbP!$D$2),"&lt;="&amp;AA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B372" s="1">
        <f ca="1">SUMIFS(INDIRECT($F$1&amp;$F372&amp;":"&amp;$F372),INDIRECT($F$1&amp;dbP!$D$2&amp;":"&amp;dbP!$D$2),"&gt;="&amp;AB$6,INDIRECT($F$1&amp;dbP!$D$2&amp;":"&amp;dbP!$D$2),"&lt;="&amp;AB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C372" s="1">
        <f ca="1">SUMIFS(INDIRECT($F$1&amp;$F372&amp;":"&amp;$F372),INDIRECT($F$1&amp;dbP!$D$2&amp;":"&amp;dbP!$D$2),"&gt;="&amp;AC$6,INDIRECT($F$1&amp;dbP!$D$2&amp;":"&amp;dbP!$D$2),"&lt;="&amp;AC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D372" s="1">
        <f ca="1">SUMIFS(INDIRECT($F$1&amp;$F372&amp;":"&amp;$F372),INDIRECT($F$1&amp;dbP!$D$2&amp;":"&amp;dbP!$D$2),"&gt;="&amp;AD$6,INDIRECT($F$1&amp;dbP!$D$2&amp;":"&amp;dbP!$D$2),"&lt;="&amp;AD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E372" s="1">
        <f ca="1">SUMIFS(INDIRECT($F$1&amp;$F372&amp;":"&amp;$F372),INDIRECT($F$1&amp;dbP!$D$2&amp;":"&amp;dbP!$D$2),"&gt;="&amp;AE$6,INDIRECT($F$1&amp;dbP!$D$2&amp;":"&amp;dbP!$D$2),"&lt;="&amp;AE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F372" s="1">
        <f ca="1">SUMIFS(INDIRECT($F$1&amp;$F372&amp;":"&amp;$F372),INDIRECT($F$1&amp;dbP!$D$2&amp;":"&amp;dbP!$D$2),"&gt;="&amp;AF$6,INDIRECT($F$1&amp;dbP!$D$2&amp;":"&amp;dbP!$D$2),"&lt;="&amp;AF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G372" s="1">
        <f ca="1">SUMIFS(INDIRECT($F$1&amp;$F372&amp;":"&amp;$F372),INDIRECT($F$1&amp;dbP!$D$2&amp;":"&amp;dbP!$D$2),"&gt;="&amp;AG$6,INDIRECT($F$1&amp;dbP!$D$2&amp;":"&amp;dbP!$D$2),"&lt;="&amp;AG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H372" s="1">
        <f ca="1">SUMIFS(INDIRECT($F$1&amp;$F372&amp;":"&amp;$F372),INDIRECT($F$1&amp;dbP!$D$2&amp;":"&amp;dbP!$D$2),"&gt;="&amp;AH$6,INDIRECT($F$1&amp;dbP!$D$2&amp;":"&amp;dbP!$D$2),"&lt;="&amp;AH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I372" s="1">
        <f ca="1">SUMIFS(INDIRECT($F$1&amp;$F372&amp;":"&amp;$F372),INDIRECT($F$1&amp;dbP!$D$2&amp;":"&amp;dbP!$D$2),"&gt;="&amp;AI$6,INDIRECT($F$1&amp;dbP!$D$2&amp;":"&amp;dbP!$D$2),"&lt;="&amp;AI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J372" s="1">
        <f ca="1">SUMIFS(INDIRECT($F$1&amp;$F372&amp;":"&amp;$F372),INDIRECT($F$1&amp;dbP!$D$2&amp;":"&amp;dbP!$D$2),"&gt;="&amp;AJ$6,INDIRECT($F$1&amp;dbP!$D$2&amp;":"&amp;dbP!$D$2),"&lt;="&amp;AJ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K372" s="1">
        <f ca="1">SUMIFS(INDIRECT($F$1&amp;$F372&amp;":"&amp;$F372),INDIRECT($F$1&amp;dbP!$D$2&amp;":"&amp;dbP!$D$2),"&gt;="&amp;AK$6,INDIRECT($F$1&amp;dbP!$D$2&amp;":"&amp;dbP!$D$2),"&lt;="&amp;AK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L372" s="1">
        <f ca="1">SUMIFS(INDIRECT($F$1&amp;$F372&amp;":"&amp;$F372),INDIRECT($F$1&amp;dbP!$D$2&amp;":"&amp;dbP!$D$2),"&gt;="&amp;AL$6,INDIRECT($F$1&amp;dbP!$D$2&amp;":"&amp;dbP!$D$2),"&lt;="&amp;AL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M372" s="1">
        <f ca="1">SUMIFS(INDIRECT($F$1&amp;$F372&amp;":"&amp;$F372),INDIRECT($F$1&amp;dbP!$D$2&amp;":"&amp;dbP!$D$2),"&gt;="&amp;AM$6,INDIRECT($F$1&amp;dbP!$D$2&amp;":"&amp;dbP!$D$2),"&lt;="&amp;AM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N372" s="1">
        <f ca="1">SUMIFS(INDIRECT($F$1&amp;$F372&amp;":"&amp;$F372),INDIRECT($F$1&amp;dbP!$D$2&amp;":"&amp;dbP!$D$2),"&gt;="&amp;AN$6,INDIRECT($F$1&amp;dbP!$D$2&amp;":"&amp;dbP!$D$2),"&lt;="&amp;AN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O372" s="1">
        <f ca="1">SUMIFS(INDIRECT($F$1&amp;$F372&amp;":"&amp;$F372),INDIRECT($F$1&amp;dbP!$D$2&amp;":"&amp;dbP!$D$2),"&gt;="&amp;AO$6,INDIRECT($F$1&amp;dbP!$D$2&amp;":"&amp;dbP!$D$2),"&lt;="&amp;AO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P372" s="1">
        <f ca="1">SUMIFS(INDIRECT($F$1&amp;$F372&amp;":"&amp;$F372),INDIRECT($F$1&amp;dbP!$D$2&amp;":"&amp;dbP!$D$2),"&gt;="&amp;AP$6,INDIRECT($F$1&amp;dbP!$D$2&amp;":"&amp;dbP!$D$2),"&lt;="&amp;AP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Q372" s="1">
        <f ca="1">SUMIFS(INDIRECT($F$1&amp;$F372&amp;":"&amp;$F372),INDIRECT($F$1&amp;dbP!$D$2&amp;":"&amp;dbP!$D$2),"&gt;="&amp;AQ$6,INDIRECT($F$1&amp;dbP!$D$2&amp;":"&amp;dbP!$D$2),"&lt;="&amp;AQ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R372" s="1">
        <f ca="1">SUMIFS(INDIRECT($F$1&amp;$F372&amp;":"&amp;$F372),INDIRECT($F$1&amp;dbP!$D$2&amp;":"&amp;dbP!$D$2),"&gt;="&amp;AR$6,INDIRECT($F$1&amp;dbP!$D$2&amp;":"&amp;dbP!$D$2),"&lt;="&amp;AR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S372" s="1">
        <f ca="1">SUMIFS(INDIRECT($F$1&amp;$F372&amp;":"&amp;$F372),INDIRECT($F$1&amp;dbP!$D$2&amp;":"&amp;dbP!$D$2),"&gt;="&amp;AS$6,INDIRECT($F$1&amp;dbP!$D$2&amp;":"&amp;dbP!$D$2),"&lt;="&amp;AS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T372" s="1">
        <f ca="1">SUMIFS(INDIRECT($F$1&amp;$F372&amp;":"&amp;$F372),INDIRECT($F$1&amp;dbP!$D$2&amp;":"&amp;dbP!$D$2),"&gt;="&amp;AT$6,INDIRECT($F$1&amp;dbP!$D$2&amp;":"&amp;dbP!$D$2),"&lt;="&amp;AT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U372" s="1">
        <f ca="1">SUMIFS(INDIRECT($F$1&amp;$F372&amp;":"&amp;$F372),INDIRECT($F$1&amp;dbP!$D$2&amp;":"&amp;dbP!$D$2),"&gt;="&amp;AU$6,INDIRECT($F$1&amp;dbP!$D$2&amp;":"&amp;dbP!$D$2),"&lt;="&amp;AU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V372" s="1">
        <f ca="1">SUMIFS(INDIRECT($F$1&amp;$F372&amp;":"&amp;$F372),INDIRECT($F$1&amp;dbP!$D$2&amp;":"&amp;dbP!$D$2),"&gt;="&amp;AV$6,INDIRECT($F$1&amp;dbP!$D$2&amp;":"&amp;dbP!$D$2),"&lt;="&amp;AV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W372" s="1">
        <f ca="1">SUMIFS(INDIRECT($F$1&amp;$F372&amp;":"&amp;$F372),INDIRECT($F$1&amp;dbP!$D$2&amp;":"&amp;dbP!$D$2),"&gt;="&amp;AW$6,INDIRECT($F$1&amp;dbP!$D$2&amp;":"&amp;dbP!$D$2),"&lt;="&amp;AW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X372" s="1">
        <f ca="1">SUMIFS(INDIRECT($F$1&amp;$F372&amp;":"&amp;$F372),INDIRECT($F$1&amp;dbP!$D$2&amp;":"&amp;dbP!$D$2),"&gt;="&amp;AX$6,INDIRECT($F$1&amp;dbP!$D$2&amp;":"&amp;dbP!$D$2),"&lt;="&amp;AX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Y372" s="1">
        <f ca="1">SUMIFS(INDIRECT($F$1&amp;$F372&amp;":"&amp;$F372),INDIRECT($F$1&amp;dbP!$D$2&amp;":"&amp;dbP!$D$2),"&gt;="&amp;AY$6,INDIRECT($F$1&amp;dbP!$D$2&amp;":"&amp;dbP!$D$2),"&lt;="&amp;AY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Z372" s="1">
        <f ca="1">SUMIFS(INDIRECT($F$1&amp;$F372&amp;":"&amp;$F372),INDIRECT($F$1&amp;dbP!$D$2&amp;":"&amp;dbP!$D$2),"&gt;="&amp;AZ$6,INDIRECT($F$1&amp;dbP!$D$2&amp;":"&amp;dbP!$D$2),"&lt;="&amp;AZ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BA372" s="1">
        <f ca="1">SUMIFS(INDIRECT($F$1&amp;$F372&amp;":"&amp;$F372),INDIRECT($F$1&amp;dbP!$D$2&amp;":"&amp;dbP!$D$2),"&gt;="&amp;BA$6,INDIRECT($F$1&amp;dbP!$D$2&amp;":"&amp;dbP!$D$2),"&lt;="&amp;BA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BB372" s="1">
        <f ca="1">SUMIFS(INDIRECT($F$1&amp;$F372&amp;":"&amp;$F372),INDIRECT($F$1&amp;dbP!$D$2&amp;":"&amp;dbP!$D$2),"&gt;="&amp;BB$6,INDIRECT($F$1&amp;dbP!$D$2&amp;":"&amp;dbP!$D$2),"&lt;="&amp;BB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BC372" s="1">
        <f ca="1">SUMIFS(INDIRECT($F$1&amp;$F372&amp;":"&amp;$F372),INDIRECT($F$1&amp;dbP!$D$2&amp;":"&amp;dbP!$D$2),"&gt;="&amp;BC$6,INDIRECT($F$1&amp;dbP!$D$2&amp;":"&amp;dbP!$D$2),"&lt;="&amp;BC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BD372" s="1">
        <f ca="1">SUMIFS(INDIRECT($F$1&amp;$F372&amp;":"&amp;$F372),INDIRECT($F$1&amp;dbP!$D$2&amp;":"&amp;dbP!$D$2),"&gt;="&amp;BD$6,INDIRECT($F$1&amp;dbP!$D$2&amp;":"&amp;dbP!$D$2),"&lt;="&amp;BD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BE372" s="1">
        <f ca="1">SUMIFS(INDIRECT($F$1&amp;$F372&amp;":"&amp;$F372),INDIRECT($F$1&amp;dbP!$D$2&amp;":"&amp;dbP!$D$2),"&gt;="&amp;BE$6,INDIRECT($F$1&amp;dbP!$D$2&amp;":"&amp;dbP!$D$2),"&lt;="&amp;BE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</row>
    <row r="373" spans="2:57" x14ac:dyDescent="0.3">
      <c r="B373" s="1">
        <f>MAX(B$268:B372)+1</f>
        <v>111</v>
      </c>
      <c r="D373" s="1" t="str">
        <f ca="1">INDIRECT($B$1&amp;Items!AB$2&amp;$B373)</f>
        <v>PL(-)</v>
      </c>
      <c r="F373" s="1" t="str">
        <f ca="1">INDIRECT($B$1&amp;Items!X$2&amp;$B373)</f>
        <v>AA</v>
      </c>
      <c r="H373" s="13" t="str">
        <f ca="1">INDIRECT($B$1&amp;Items!U$2&amp;$B373)</f>
        <v>Операционные расходы</v>
      </c>
      <c r="I373" s="13" t="str">
        <f ca="1">IF(INDIRECT($B$1&amp;Items!V$2&amp;$B373)="",H373,INDIRECT($B$1&amp;Items!V$2&amp;$B373))</f>
        <v>Операционные расходы - блок-3</v>
      </c>
      <c r="J373" s="1" t="str">
        <f ca="1">IF(INDIRECT($B$1&amp;Items!W$2&amp;$B373)="",IF(H373&lt;&gt;I373,"  "&amp;I373,I373),"    "&amp;INDIRECT($B$1&amp;Items!W$2&amp;$B373))</f>
        <v xml:space="preserve">    Операционные расходы - 3-5</v>
      </c>
      <c r="S373" s="1">
        <f ca="1">SUM($U373:INDIRECT(ADDRESS(ROW(),SUMIFS($1:$1,$5:$5,MAX($5:$5)))))</f>
        <v>47734.947000000007</v>
      </c>
      <c r="V373" s="1">
        <f ca="1">SUMIFS(INDIRECT($F$1&amp;$F373&amp;":"&amp;$F373),INDIRECT($F$1&amp;dbP!$D$2&amp;":"&amp;dbP!$D$2),"&gt;="&amp;V$6,INDIRECT($F$1&amp;dbP!$D$2&amp;":"&amp;dbP!$D$2),"&lt;="&amp;V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W373" s="1">
        <f ca="1">SUMIFS(INDIRECT($F$1&amp;$F373&amp;":"&amp;$F373),INDIRECT($F$1&amp;dbP!$D$2&amp;":"&amp;dbP!$D$2),"&gt;="&amp;W$6,INDIRECT($F$1&amp;dbP!$D$2&amp;":"&amp;dbP!$D$2),"&lt;="&amp;W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X373" s="1">
        <f ca="1">SUMIFS(INDIRECT($F$1&amp;$F373&amp;":"&amp;$F373),INDIRECT($F$1&amp;dbP!$D$2&amp;":"&amp;dbP!$D$2),"&gt;="&amp;X$6,INDIRECT($F$1&amp;dbP!$D$2&amp;":"&amp;dbP!$D$2),"&lt;="&amp;X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Y373" s="1">
        <f ca="1">SUMIFS(INDIRECT($F$1&amp;$F373&amp;":"&amp;$F373),INDIRECT($F$1&amp;dbP!$D$2&amp;":"&amp;dbP!$D$2),"&gt;="&amp;Y$6,INDIRECT($F$1&amp;dbP!$D$2&amp;":"&amp;dbP!$D$2),"&lt;="&amp;Y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47734.947000000007</v>
      </c>
      <c r="Z373" s="1">
        <f ca="1">SUMIFS(INDIRECT($F$1&amp;$F373&amp;":"&amp;$F373),INDIRECT($F$1&amp;dbP!$D$2&amp;":"&amp;dbP!$D$2),"&gt;="&amp;Z$6,INDIRECT($F$1&amp;dbP!$D$2&amp;":"&amp;dbP!$D$2),"&lt;="&amp;Z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A373" s="1">
        <f ca="1">SUMIFS(INDIRECT($F$1&amp;$F373&amp;":"&amp;$F373),INDIRECT($F$1&amp;dbP!$D$2&amp;":"&amp;dbP!$D$2),"&gt;="&amp;AA$6,INDIRECT($F$1&amp;dbP!$D$2&amp;":"&amp;dbP!$D$2),"&lt;="&amp;AA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B373" s="1">
        <f ca="1">SUMIFS(INDIRECT($F$1&amp;$F373&amp;":"&amp;$F373),INDIRECT($F$1&amp;dbP!$D$2&amp;":"&amp;dbP!$D$2),"&gt;="&amp;AB$6,INDIRECT($F$1&amp;dbP!$D$2&amp;":"&amp;dbP!$D$2),"&lt;="&amp;AB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C373" s="1">
        <f ca="1">SUMIFS(INDIRECT($F$1&amp;$F373&amp;":"&amp;$F373),INDIRECT($F$1&amp;dbP!$D$2&amp;":"&amp;dbP!$D$2),"&gt;="&amp;AC$6,INDIRECT($F$1&amp;dbP!$D$2&amp;":"&amp;dbP!$D$2),"&lt;="&amp;AC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D373" s="1">
        <f ca="1">SUMIFS(INDIRECT($F$1&amp;$F373&amp;":"&amp;$F373),INDIRECT($F$1&amp;dbP!$D$2&amp;":"&amp;dbP!$D$2),"&gt;="&amp;AD$6,INDIRECT($F$1&amp;dbP!$D$2&amp;":"&amp;dbP!$D$2),"&lt;="&amp;AD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E373" s="1">
        <f ca="1">SUMIFS(INDIRECT($F$1&amp;$F373&amp;":"&amp;$F373),INDIRECT($F$1&amp;dbP!$D$2&amp;":"&amp;dbP!$D$2),"&gt;="&amp;AE$6,INDIRECT($F$1&amp;dbP!$D$2&amp;":"&amp;dbP!$D$2),"&lt;="&amp;AE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F373" s="1">
        <f ca="1">SUMIFS(INDIRECT($F$1&amp;$F373&amp;":"&amp;$F373),INDIRECT($F$1&amp;dbP!$D$2&amp;":"&amp;dbP!$D$2),"&gt;="&amp;AF$6,INDIRECT($F$1&amp;dbP!$D$2&amp;":"&amp;dbP!$D$2),"&lt;="&amp;AF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G373" s="1">
        <f ca="1">SUMIFS(INDIRECT($F$1&amp;$F373&amp;":"&amp;$F373),INDIRECT($F$1&amp;dbP!$D$2&amp;":"&amp;dbP!$D$2),"&gt;="&amp;AG$6,INDIRECT($F$1&amp;dbP!$D$2&amp;":"&amp;dbP!$D$2),"&lt;="&amp;AG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H373" s="1">
        <f ca="1">SUMIFS(INDIRECT($F$1&amp;$F373&amp;":"&amp;$F373),INDIRECT($F$1&amp;dbP!$D$2&amp;":"&amp;dbP!$D$2),"&gt;="&amp;AH$6,INDIRECT($F$1&amp;dbP!$D$2&amp;":"&amp;dbP!$D$2),"&lt;="&amp;AH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I373" s="1">
        <f ca="1">SUMIFS(INDIRECT($F$1&amp;$F373&amp;":"&amp;$F373),INDIRECT($F$1&amp;dbP!$D$2&amp;":"&amp;dbP!$D$2),"&gt;="&amp;AI$6,INDIRECT($F$1&amp;dbP!$D$2&amp;":"&amp;dbP!$D$2),"&lt;="&amp;AI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J373" s="1">
        <f ca="1">SUMIFS(INDIRECT($F$1&amp;$F373&amp;":"&amp;$F373),INDIRECT($F$1&amp;dbP!$D$2&amp;":"&amp;dbP!$D$2),"&gt;="&amp;AJ$6,INDIRECT($F$1&amp;dbP!$D$2&amp;":"&amp;dbP!$D$2),"&lt;="&amp;AJ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K373" s="1">
        <f ca="1">SUMIFS(INDIRECT($F$1&amp;$F373&amp;":"&amp;$F373),INDIRECT($F$1&amp;dbP!$D$2&amp;":"&amp;dbP!$D$2),"&gt;="&amp;AK$6,INDIRECT($F$1&amp;dbP!$D$2&amp;":"&amp;dbP!$D$2),"&lt;="&amp;AK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L373" s="1">
        <f ca="1">SUMIFS(INDIRECT($F$1&amp;$F373&amp;":"&amp;$F373),INDIRECT($F$1&amp;dbP!$D$2&amp;":"&amp;dbP!$D$2),"&gt;="&amp;AL$6,INDIRECT($F$1&amp;dbP!$D$2&amp;":"&amp;dbP!$D$2),"&lt;="&amp;AL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M373" s="1">
        <f ca="1">SUMIFS(INDIRECT($F$1&amp;$F373&amp;":"&amp;$F373),INDIRECT($F$1&amp;dbP!$D$2&amp;":"&amp;dbP!$D$2),"&gt;="&amp;AM$6,INDIRECT($F$1&amp;dbP!$D$2&amp;":"&amp;dbP!$D$2),"&lt;="&amp;AM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N373" s="1">
        <f ca="1">SUMIFS(INDIRECT($F$1&amp;$F373&amp;":"&amp;$F373),INDIRECT($F$1&amp;dbP!$D$2&amp;":"&amp;dbP!$D$2),"&gt;="&amp;AN$6,INDIRECT($F$1&amp;dbP!$D$2&amp;":"&amp;dbP!$D$2),"&lt;="&amp;AN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O373" s="1">
        <f ca="1">SUMIFS(INDIRECT($F$1&amp;$F373&amp;":"&amp;$F373),INDIRECT($F$1&amp;dbP!$D$2&amp;":"&amp;dbP!$D$2),"&gt;="&amp;AO$6,INDIRECT($F$1&amp;dbP!$D$2&amp;":"&amp;dbP!$D$2),"&lt;="&amp;AO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P373" s="1">
        <f ca="1">SUMIFS(INDIRECT($F$1&amp;$F373&amp;":"&amp;$F373),INDIRECT($F$1&amp;dbP!$D$2&amp;":"&amp;dbP!$D$2),"&gt;="&amp;AP$6,INDIRECT($F$1&amp;dbP!$D$2&amp;":"&amp;dbP!$D$2),"&lt;="&amp;AP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Q373" s="1">
        <f ca="1">SUMIFS(INDIRECT($F$1&amp;$F373&amp;":"&amp;$F373),INDIRECT($F$1&amp;dbP!$D$2&amp;":"&amp;dbP!$D$2),"&gt;="&amp;AQ$6,INDIRECT($F$1&amp;dbP!$D$2&amp;":"&amp;dbP!$D$2),"&lt;="&amp;AQ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R373" s="1">
        <f ca="1">SUMIFS(INDIRECT($F$1&amp;$F373&amp;":"&amp;$F373),INDIRECT($F$1&amp;dbP!$D$2&amp;":"&amp;dbP!$D$2),"&gt;="&amp;AR$6,INDIRECT($F$1&amp;dbP!$D$2&amp;":"&amp;dbP!$D$2),"&lt;="&amp;AR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S373" s="1">
        <f ca="1">SUMIFS(INDIRECT($F$1&amp;$F373&amp;":"&amp;$F373),INDIRECT($F$1&amp;dbP!$D$2&amp;":"&amp;dbP!$D$2),"&gt;="&amp;AS$6,INDIRECT($F$1&amp;dbP!$D$2&amp;":"&amp;dbP!$D$2),"&lt;="&amp;AS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T373" s="1">
        <f ca="1">SUMIFS(INDIRECT($F$1&amp;$F373&amp;":"&amp;$F373),INDIRECT($F$1&amp;dbP!$D$2&amp;":"&amp;dbP!$D$2),"&gt;="&amp;AT$6,INDIRECT($F$1&amp;dbP!$D$2&amp;":"&amp;dbP!$D$2),"&lt;="&amp;AT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U373" s="1">
        <f ca="1">SUMIFS(INDIRECT($F$1&amp;$F373&amp;":"&amp;$F373),INDIRECT($F$1&amp;dbP!$D$2&amp;":"&amp;dbP!$D$2),"&gt;="&amp;AU$6,INDIRECT($F$1&amp;dbP!$D$2&amp;":"&amp;dbP!$D$2),"&lt;="&amp;AU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V373" s="1">
        <f ca="1">SUMIFS(INDIRECT($F$1&amp;$F373&amp;":"&amp;$F373),INDIRECT($F$1&amp;dbP!$D$2&amp;":"&amp;dbP!$D$2),"&gt;="&amp;AV$6,INDIRECT($F$1&amp;dbP!$D$2&amp;":"&amp;dbP!$D$2),"&lt;="&amp;AV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W373" s="1">
        <f ca="1">SUMIFS(INDIRECT($F$1&amp;$F373&amp;":"&amp;$F373),INDIRECT($F$1&amp;dbP!$D$2&amp;":"&amp;dbP!$D$2),"&gt;="&amp;AW$6,INDIRECT($F$1&amp;dbP!$D$2&amp;":"&amp;dbP!$D$2),"&lt;="&amp;AW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X373" s="1">
        <f ca="1">SUMIFS(INDIRECT($F$1&amp;$F373&amp;":"&amp;$F373),INDIRECT($F$1&amp;dbP!$D$2&amp;":"&amp;dbP!$D$2),"&gt;="&amp;AX$6,INDIRECT($F$1&amp;dbP!$D$2&amp;":"&amp;dbP!$D$2),"&lt;="&amp;AX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Y373" s="1">
        <f ca="1">SUMIFS(INDIRECT($F$1&amp;$F373&amp;":"&amp;$F373),INDIRECT($F$1&amp;dbP!$D$2&amp;":"&amp;dbP!$D$2),"&gt;="&amp;AY$6,INDIRECT($F$1&amp;dbP!$D$2&amp;":"&amp;dbP!$D$2),"&lt;="&amp;AY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Z373" s="1">
        <f ca="1">SUMIFS(INDIRECT($F$1&amp;$F373&amp;":"&amp;$F373),INDIRECT($F$1&amp;dbP!$D$2&amp;":"&amp;dbP!$D$2),"&gt;="&amp;AZ$6,INDIRECT($F$1&amp;dbP!$D$2&amp;":"&amp;dbP!$D$2),"&lt;="&amp;AZ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BA373" s="1">
        <f ca="1">SUMIFS(INDIRECT($F$1&amp;$F373&amp;":"&amp;$F373),INDIRECT($F$1&amp;dbP!$D$2&amp;":"&amp;dbP!$D$2),"&gt;="&amp;BA$6,INDIRECT($F$1&amp;dbP!$D$2&amp;":"&amp;dbP!$D$2),"&lt;="&amp;BA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BB373" s="1">
        <f ca="1">SUMIFS(INDIRECT($F$1&amp;$F373&amp;":"&amp;$F373),INDIRECT($F$1&amp;dbP!$D$2&amp;":"&amp;dbP!$D$2),"&gt;="&amp;BB$6,INDIRECT($F$1&amp;dbP!$D$2&amp;":"&amp;dbP!$D$2),"&lt;="&amp;BB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BC373" s="1">
        <f ca="1">SUMIFS(INDIRECT($F$1&amp;$F373&amp;":"&amp;$F373),INDIRECT($F$1&amp;dbP!$D$2&amp;":"&amp;dbP!$D$2),"&gt;="&amp;BC$6,INDIRECT($F$1&amp;dbP!$D$2&amp;":"&amp;dbP!$D$2),"&lt;="&amp;BC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BD373" s="1">
        <f ca="1">SUMIFS(INDIRECT($F$1&amp;$F373&amp;":"&amp;$F373),INDIRECT($F$1&amp;dbP!$D$2&amp;":"&amp;dbP!$D$2),"&gt;="&amp;BD$6,INDIRECT($F$1&amp;dbP!$D$2&amp;":"&amp;dbP!$D$2),"&lt;="&amp;BD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BE373" s="1">
        <f ca="1">SUMIFS(INDIRECT($F$1&amp;$F373&amp;":"&amp;$F373),INDIRECT($F$1&amp;dbP!$D$2&amp;":"&amp;dbP!$D$2),"&gt;="&amp;BE$6,INDIRECT($F$1&amp;dbP!$D$2&amp;":"&amp;dbP!$D$2),"&lt;="&amp;BE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</row>
    <row r="374" spans="2:57" x14ac:dyDescent="0.3">
      <c r="B374" s="1">
        <f>MAX(B$268:B373)+1</f>
        <v>112</v>
      </c>
      <c r="D374" s="1" t="str">
        <f ca="1">INDIRECT($B$1&amp;Items!AB$2&amp;$B374)</f>
        <v>PL(-)</v>
      </c>
      <c r="F374" s="1" t="str">
        <f ca="1">INDIRECT($B$1&amp;Items!X$2&amp;$B374)</f>
        <v>AA</v>
      </c>
      <c r="H374" s="13" t="str">
        <f ca="1">INDIRECT($B$1&amp;Items!U$2&amp;$B374)</f>
        <v>Операционные расходы</v>
      </c>
      <c r="I374" s="13" t="str">
        <f ca="1">IF(INDIRECT($B$1&amp;Items!V$2&amp;$B374)="",H374,INDIRECT($B$1&amp;Items!V$2&amp;$B374))</f>
        <v>Операционные расходы - блок-3</v>
      </c>
      <c r="J374" s="1" t="str">
        <f ca="1">IF(INDIRECT($B$1&amp;Items!W$2&amp;$B374)="",IF(H374&lt;&gt;I374,"  "&amp;I374,I374),"    "&amp;INDIRECT($B$1&amp;Items!W$2&amp;$B374))</f>
        <v xml:space="preserve">    Операционные расходы - 3-6</v>
      </c>
      <c r="S374" s="1">
        <f ca="1">SUM($U374:INDIRECT(ADDRESS(ROW(),SUMIFS($1:$1,$5:$5,MAX($5:$5)))))</f>
        <v>0</v>
      </c>
      <c r="V374" s="1">
        <f ca="1">SUMIFS(INDIRECT($F$1&amp;$F374&amp;":"&amp;$F374),INDIRECT($F$1&amp;dbP!$D$2&amp;":"&amp;dbP!$D$2),"&gt;="&amp;V$6,INDIRECT($F$1&amp;dbP!$D$2&amp;":"&amp;dbP!$D$2),"&lt;="&amp;V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W374" s="1">
        <f ca="1">SUMIFS(INDIRECT($F$1&amp;$F374&amp;":"&amp;$F374),INDIRECT($F$1&amp;dbP!$D$2&amp;":"&amp;dbP!$D$2),"&gt;="&amp;W$6,INDIRECT($F$1&amp;dbP!$D$2&amp;":"&amp;dbP!$D$2),"&lt;="&amp;W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X374" s="1">
        <f ca="1">SUMIFS(INDIRECT($F$1&amp;$F374&amp;":"&amp;$F374),INDIRECT($F$1&amp;dbP!$D$2&amp;":"&amp;dbP!$D$2),"&gt;="&amp;X$6,INDIRECT($F$1&amp;dbP!$D$2&amp;":"&amp;dbP!$D$2),"&lt;="&amp;X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Y374" s="1">
        <f ca="1">SUMIFS(INDIRECT($F$1&amp;$F374&amp;":"&amp;$F374),INDIRECT($F$1&amp;dbP!$D$2&amp;":"&amp;dbP!$D$2),"&gt;="&amp;Y$6,INDIRECT($F$1&amp;dbP!$D$2&amp;":"&amp;dbP!$D$2),"&lt;="&amp;Y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Z374" s="1">
        <f ca="1">SUMIFS(INDIRECT($F$1&amp;$F374&amp;":"&amp;$F374),INDIRECT($F$1&amp;dbP!$D$2&amp;":"&amp;dbP!$D$2),"&gt;="&amp;Z$6,INDIRECT($F$1&amp;dbP!$D$2&amp;":"&amp;dbP!$D$2),"&lt;="&amp;Z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A374" s="1">
        <f ca="1">SUMIFS(INDIRECT($F$1&amp;$F374&amp;":"&amp;$F374),INDIRECT($F$1&amp;dbP!$D$2&amp;":"&amp;dbP!$D$2),"&gt;="&amp;AA$6,INDIRECT($F$1&amp;dbP!$D$2&amp;":"&amp;dbP!$D$2),"&lt;="&amp;AA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B374" s="1">
        <f ca="1">SUMIFS(INDIRECT($F$1&amp;$F374&amp;":"&amp;$F374),INDIRECT($F$1&amp;dbP!$D$2&amp;":"&amp;dbP!$D$2),"&gt;="&amp;AB$6,INDIRECT($F$1&amp;dbP!$D$2&amp;":"&amp;dbP!$D$2),"&lt;="&amp;AB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C374" s="1">
        <f ca="1">SUMIFS(INDIRECT($F$1&amp;$F374&amp;":"&amp;$F374),INDIRECT($F$1&amp;dbP!$D$2&amp;":"&amp;dbP!$D$2),"&gt;="&amp;AC$6,INDIRECT($F$1&amp;dbP!$D$2&amp;":"&amp;dbP!$D$2),"&lt;="&amp;AC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D374" s="1">
        <f ca="1">SUMIFS(INDIRECT($F$1&amp;$F374&amp;":"&amp;$F374),INDIRECT($F$1&amp;dbP!$D$2&amp;":"&amp;dbP!$D$2),"&gt;="&amp;AD$6,INDIRECT($F$1&amp;dbP!$D$2&amp;":"&amp;dbP!$D$2),"&lt;="&amp;AD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E374" s="1">
        <f ca="1">SUMIFS(INDIRECT($F$1&amp;$F374&amp;":"&amp;$F374),INDIRECT($F$1&amp;dbP!$D$2&amp;":"&amp;dbP!$D$2),"&gt;="&amp;AE$6,INDIRECT($F$1&amp;dbP!$D$2&amp;":"&amp;dbP!$D$2),"&lt;="&amp;AE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F374" s="1">
        <f ca="1">SUMIFS(INDIRECT($F$1&amp;$F374&amp;":"&amp;$F374),INDIRECT($F$1&amp;dbP!$D$2&amp;":"&amp;dbP!$D$2),"&gt;="&amp;AF$6,INDIRECT($F$1&amp;dbP!$D$2&amp;":"&amp;dbP!$D$2),"&lt;="&amp;AF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G374" s="1">
        <f ca="1">SUMIFS(INDIRECT($F$1&amp;$F374&amp;":"&amp;$F374),INDIRECT($F$1&amp;dbP!$D$2&amp;":"&amp;dbP!$D$2),"&gt;="&amp;AG$6,INDIRECT($F$1&amp;dbP!$D$2&amp;":"&amp;dbP!$D$2),"&lt;="&amp;AG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H374" s="1">
        <f ca="1">SUMIFS(INDIRECT($F$1&amp;$F374&amp;":"&amp;$F374),INDIRECT($F$1&amp;dbP!$D$2&amp;":"&amp;dbP!$D$2),"&gt;="&amp;AH$6,INDIRECT($F$1&amp;dbP!$D$2&amp;":"&amp;dbP!$D$2),"&lt;="&amp;AH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I374" s="1">
        <f ca="1">SUMIFS(INDIRECT($F$1&amp;$F374&amp;":"&amp;$F374),INDIRECT($F$1&amp;dbP!$D$2&amp;":"&amp;dbP!$D$2),"&gt;="&amp;AI$6,INDIRECT($F$1&amp;dbP!$D$2&amp;":"&amp;dbP!$D$2),"&lt;="&amp;AI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J374" s="1">
        <f ca="1">SUMIFS(INDIRECT($F$1&amp;$F374&amp;":"&amp;$F374),INDIRECT($F$1&amp;dbP!$D$2&amp;":"&amp;dbP!$D$2),"&gt;="&amp;AJ$6,INDIRECT($F$1&amp;dbP!$D$2&amp;":"&amp;dbP!$D$2),"&lt;="&amp;AJ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K374" s="1">
        <f ca="1">SUMIFS(INDIRECT($F$1&amp;$F374&amp;":"&amp;$F374),INDIRECT($F$1&amp;dbP!$D$2&amp;":"&amp;dbP!$D$2),"&gt;="&amp;AK$6,INDIRECT($F$1&amp;dbP!$D$2&amp;":"&amp;dbP!$D$2),"&lt;="&amp;AK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L374" s="1">
        <f ca="1">SUMIFS(INDIRECT($F$1&amp;$F374&amp;":"&amp;$F374),INDIRECT($F$1&amp;dbP!$D$2&amp;":"&amp;dbP!$D$2),"&gt;="&amp;AL$6,INDIRECT($F$1&amp;dbP!$D$2&amp;":"&amp;dbP!$D$2),"&lt;="&amp;AL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M374" s="1">
        <f ca="1">SUMIFS(INDIRECT($F$1&amp;$F374&amp;":"&amp;$F374),INDIRECT($F$1&amp;dbP!$D$2&amp;":"&amp;dbP!$D$2),"&gt;="&amp;AM$6,INDIRECT($F$1&amp;dbP!$D$2&amp;":"&amp;dbP!$D$2),"&lt;="&amp;AM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N374" s="1">
        <f ca="1">SUMIFS(INDIRECT($F$1&amp;$F374&amp;":"&amp;$F374),INDIRECT($F$1&amp;dbP!$D$2&amp;":"&amp;dbP!$D$2),"&gt;="&amp;AN$6,INDIRECT($F$1&amp;dbP!$D$2&amp;":"&amp;dbP!$D$2),"&lt;="&amp;AN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O374" s="1">
        <f ca="1">SUMIFS(INDIRECT($F$1&amp;$F374&amp;":"&amp;$F374),INDIRECT($F$1&amp;dbP!$D$2&amp;":"&amp;dbP!$D$2),"&gt;="&amp;AO$6,INDIRECT($F$1&amp;dbP!$D$2&amp;":"&amp;dbP!$D$2),"&lt;="&amp;AO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P374" s="1">
        <f ca="1">SUMIFS(INDIRECT($F$1&amp;$F374&amp;":"&amp;$F374),INDIRECT($F$1&amp;dbP!$D$2&amp;":"&amp;dbP!$D$2),"&gt;="&amp;AP$6,INDIRECT($F$1&amp;dbP!$D$2&amp;":"&amp;dbP!$D$2),"&lt;="&amp;AP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Q374" s="1">
        <f ca="1">SUMIFS(INDIRECT($F$1&amp;$F374&amp;":"&amp;$F374),INDIRECT($F$1&amp;dbP!$D$2&amp;":"&amp;dbP!$D$2),"&gt;="&amp;AQ$6,INDIRECT($F$1&amp;dbP!$D$2&amp;":"&amp;dbP!$D$2),"&lt;="&amp;AQ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R374" s="1">
        <f ca="1">SUMIFS(INDIRECT($F$1&amp;$F374&amp;":"&amp;$F374),INDIRECT($F$1&amp;dbP!$D$2&amp;":"&amp;dbP!$D$2),"&gt;="&amp;AR$6,INDIRECT($F$1&amp;dbP!$D$2&amp;":"&amp;dbP!$D$2),"&lt;="&amp;AR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S374" s="1">
        <f ca="1">SUMIFS(INDIRECT($F$1&amp;$F374&amp;":"&amp;$F374),INDIRECT($F$1&amp;dbP!$D$2&amp;":"&amp;dbP!$D$2),"&gt;="&amp;AS$6,INDIRECT($F$1&amp;dbP!$D$2&amp;":"&amp;dbP!$D$2),"&lt;="&amp;AS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T374" s="1">
        <f ca="1">SUMIFS(INDIRECT($F$1&amp;$F374&amp;":"&amp;$F374),INDIRECT($F$1&amp;dbP!$D$2&amp;":"&amp;dbP!$D$2),"&gt;="&amp;AT$6,INDIRECT($F$1&amp;dbP!$D$2&amp;":"&amp;dbP!$D$2),"&lt;="&amp;AT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U374" s="1">
        <f ca="1">SUMIFS(INDIRECT($F$1&amp;$F374&amp;":"&amp;$F374),INDIRECT($F$1&amp;dbP!$D$2&amp;":"&amp;dbP!$D$2),"&gt;="&amp;AU$6,INDIRECT($F$1&amp;dbP!$D$2&amp;":"&amp;dbP!$D$2),"&lt;="&amp;AU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V374" s="1">
        <f ca="1">SUMIFS(INDIRECT($F$1&amp;$F374&amp;":"&amp;$F374),INDIRECT($F$1&amp;dbP!$D$2&amp;":"&amp;dbP!$D$2),"&gt;="&amp;AV$6,INDIRECT($F$1&amp;dbP!$D$2&amp;":"&amp;dbP!$D$2),"&lt;="&amp;AV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W374" s="1">
        <f ca="1">SUMIFS(INDIRECT($F$1&amp;$F374&amp;":"&amp;$F374),INDIRECT($F$1&amp;dbP!$D$2&amp;":"&amp;dbP!$D$2),"&gt;="&amp;AW$6,INDIRECT($F$1&amp;dbP!$D$2&amp;":"&amp;dbP!$D$2),"&lt;="&amp;AW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X374" s="1">
        <f ca="1">SUMIFS(INDIRECT($F$1&amp;$F374&amp;":"&amp;$F374),INDIRECT($F$1&amp;dbP!$D$2&amp;":"&amp;dbP!$D$2),"&gt;="&amp;AX$6,INDIRECT($F$1&amp;dbP!$D$2&amp;":"&amp;dbP!$D$2),"&lt;="&amp;AX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Y374" s="1">
        <f ca="1">SUMIFS(INDIRECT($F$1&amp;$F374&amp;":"&amp;$F374),INDIRECT($F$1&amp;dbP!$D$2&amp;":"&amp;dbP!$D$2),"&gt;="&amp;AY$6,INDIRECT($F$1&amp;dbP!$D$2&amp;":"&amp;dbP!$D$2),"&lt;="&amp;AY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Z374" s="1">
        <f ca="1">SUMIFS(INDIRECT($F$1&amp;$F374&amp;":"&amp;$F374),INDIRECT($F$1&amp;dbP!$D$2&amp;":"&amp;dbP!$D$2),"&gt;="&amp;AZ$6,INDIRECT($F$1&amp;dbP!$D$2&amp;":"&amp;dbP!$D$2),"&lt;="&amp;AZ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BA374" s="1">
        <f ca="1">SUMIFS(INDIRECT($F$1&amp;$F374&amp;":"&amp;$F374),INDIRECT($F$1&amp;dbP!$D$2&amp;":"&amp;dbP!$D$2),"&gt;="&amp;BA$6,INDIRECT($F$1&amp;dbP!$D$2&amp;":"&amp;dbP!$D$2),"&lt;="&amp;BA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BB374" s="1">
        <f ca="1">SUMIFS(INDIRECT($F$1&amp;$F374&amp;":"&amp;$F374),INDIRECT($F$1&amp;dbP!$D$2&amp;":"&amp;dbP!$D$2),"&gt;="&amp;BB$6,INDIRECT($F$1&amp;dbP!$D$2&amp;":"&amp;dbP!$D$2),"&lt;="&amp;BB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BC374" s="1">
        <f ca="1">SUMIFS(INDIRECT($F$1&amp;$F374&amp;":"&amp;$F374),INDIRECT($F$1&amp;dbP!$D$2&amp;":"&amp;dbP!$D$2),"&gt;="&amp;BC$6,INDIRECT($F$1&amp;dbP!$D$2&amp;":"&amp;dbP!$D$2),"&lt;="&amp;BC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BD374" s="1">
        <f ca="1">SUMIFS(INDIRECT($F$1&amp;$F374&amp;":"&amp;$F374),INDIRECT($F$1&amp;dbP!$D$2&amp;":"&amp;dbP!$D$2),"&gt;="&amp;BD$6,INDIRECT($F$1&amp;dbP!$D$2&amp;":"&amp;dbP!$D$2),"&lt;="&amp;BD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BE374" s="1">
        <f ca="1">SUMIFS(INDIRECT($F$1&amp;$F374&amp;":"&amp;$F374),INDIRECT($F$1&amp;dbP!$D$2&amp;":"&amp;dbP!$D$2),"&gt;="&amp;BE$6,INDIRECT($F$1&amp;dbP!$D$2&amp;":"&amp;dbP!$D$2),"&lt;="&amp;BE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</row>
    <row r="375" spans="2:57" x14ac:dyDescent="0.3">
      <c r="B375" s="1">
        <f>MAX(B$268:B374)+1</f>
        <v>113</v>
      </c>
      <c r="D375" s="1" t="str">
        <f ca="1">INDIRECT($B$1&amp;Items!AB$2&amp;$B375)</f>
        <v>PL(-)</v>
      </c>
      <c r="F375" s="1" t="str">
        <f ca="1">INDIRECT($B$1&amp;Items!X$2&amp;$B375)</f>
        <v>AA</v>
      </c>
      <c r="H375" s="13" t="str">
        <f ca="1">INDIRECT($B$1&amp;Items!U$2&amp;$B375)</f>
        <v>Операционные расходы</v>
      </c>
      <c r="I375" s="13" t="str">
        <f ca="1">IF(INDIRECT($B$1&amp;Items!V$2&amp;$B375)="",H375,INDIRECT($B$1&amp;Items!V$2&amp;$B375))</f>
        <v>Операционные расходы - блок-3</v>
      </c>
      <c r="J375" s="1" t="str">
        <f ca="1">IF(INDIRECT($B$1&amp;Items!W$2&amp;$B375)="",IF(H375&lt;&gt;I375,"  "&amp;I375,I375),"    "&amp;INDIRECT($B$1&amp;Items!W$2&amp;$B375))</f>
        <v xml:space="preserve">    Операционные расходы - 3-7</v>
      </c>
      <c r="S375" s="1">
        <f ca="1">SUM($U375:INDIRECT(ADDRESS(ROW(),SUMIFS($1:$1,$5:$5,MAX($5:$5)))))</f>
        <v>0</v>
      </c>
      <c r="V375" s="1">
        <f ca="1">SUMIFS(INDIRECT($F$1&amp;$F375&amp;":"&amp;$F375),INDIRECT($F$1&amp;dbP!$D$2&amp;":"&amp;dbP!$D$2),"&gt;="&amp;V$6,INDIRECT($F$1&amp;dbP!$D$2&amp;":"&amp;dbP!$D$2),"&lt;="&amp;V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W375" s="1">
        <f ca="1">SUMIFS(INDIRECT($F$1&amp;$F375&amp;":"&amp;$F375),INDIRECT($F$1&amp;dbP!$D$2&amp;":"&amp;dbP!$D$2),"&gt;="&amp;W$6,INDIRECT($F$1&amp;dbP!$D$2&amp;":"&amp;dbP!$D$2),"&lt;="&amp;W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X375" s="1">
        <f ca="1">SUMIFS(INDIRECT($F$1&amp;$F375&amp;":"&amp;$F375),INDIRECT($F$1&amp;dbP!$D$2&amp;":"&amp;dbP!$D$2),"&gt;="&amp;X$6,INDIRECT($F$1&amp;dbP!$D$2&amp;":"&amp;dbP!$D$2),"&lt;="&amp;X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Y375" s="1">
        <f ca="1">SUMIFS(INDIRECT($F$1&amp;$F375&amp;":"&amp;$F375),INDIRECT($F$1&amp;dbP!$D$2&amp;":"&amp;dbP!$D$2),"&gt;="&amp;Y$6,INDIRECT($F$1&amp;dbP!$D$2&amp;":"&amp;dbP!$D$2),"&lt;="&amp;Y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Z375" s="1">
        <f ca="1">SUMIFS(INDIRECT($F$1&amp;$F375&amp;":"&amp;$F375),INDIRECT($F$1&amp;dbP!$D$2&amp;":"&amp;dbP!$D$2),"&gt;="&amp;Z$6,INDIRECT($F$1&amp;dbP!$D$2&amp;":"&amp;dbP!$D$2),"&lt;="&amp;Z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A375" s="1">
        <f ca="1">SUMIFS(INDIRECT($F$1&amp;$F375&amp;":"&amp;$F375),INDIRECT($F$1&amp;dbP!$D$2&amp;":"&amp;dbP!$D$2),"&gt;="&amp;AA$6,INDIRECT($F$1&amp;dbP!$D$2&amp;":"&amp;dbP!$D$2),"&lt;="&amp;AA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B375" s="1">
        <f ca="1">SUMIFS(INDIRECT($F$1&amp;$F375&amp;":"&amp;$F375),INDIRECT($F$1&amp;dbP!$D$2&amp;":"&amp;dbP!$D$2),"&gt;="&amp;AB$6,INDIRECT($F$1&amp;dbP!$D$2&amp;":"&amp;dbP!$D$2),"&lt;="&amp;AB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C375" s="1">
        <f ca="1">SUMIFS(INDIRECT($F$1&amp;$F375&amp;":"&amp;$F375),INDIRECT($F$1&amp;dbP!$D$2&amp;":"&amp;dbP!$D$2),"&gt;="&amp;AC$6,INDIRECT($F$1&amp;dbP!$D$2&amp;":"&amp;dbP!$D$2),"&lt;="&amp;AC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D375" s="1">
        <f ca="1">SUMIFS(INDIRECT($F$1&amp;$F375&amp;":"&amp;$F375),INDIRECT($F$1&amp;dbP!$D$2&amp;":"&amp;dbP!$D$2),"&gt;="&amp;AD$6,INDIRECT($F$1&amp;dbP!$D$2&amp;":"&amp;dbP!$D$2),"&lt;="&amp;AD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E375" s="1">
        <f ca="1">SUMIFS(INDIRECT($F$1&amp;$F375&amp;":"&amp;$F375),INDIRECT($F$1&amp;dbP!$D$2&amp;":"&amp;dbP!$D$2),"&gt;="&amp;AE$6,INDIRECT($F$1&amp;dbP!$D$2&amp;":"&amp;dbP!$D$2),"&lt;="&amp;AE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F375" s="1">
        <f ca="1">SUMIFS(INDIRECT($F$1&amp;$F375&amp;":"&amp;$F375),INDIRECT($F$1&amp;dbP!$D$2&amp;":"&amp;dbP!$D$2),"&gt;="&amp;AF$6,INDIRECT($F$1&amp;dbP!$D$2&amp;":"&amp;dbP!$D$2),"&lt;="&amp;AF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G375" s="1">
        <f ca="1">SUMIFS(INDIRECT($F$1&amp;$F375&amp;":"&amp;$F375),INDIRECT($F$1&amp;dbP!$D$2&amp;":"&amp;dbP!$D$2),"&gt;="&amp;AG$6,INDIRECT($F$1&amp;dbP!$D$2&amp;":"&amp;dbP!$D$2),"&lt;="&amp;AG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H375" s="1">
        <f ca="1">SUMIFS(INDIRECT($F$1&amp;$F375&amp;":"&amp;$F375),INDIRECT($F$1&amp;dbP!$D$2&amp;":"&amp;dbP!$D$2),"&gt;="&amp;AH$6,INDIRECT($F$1&amp;dbP!$D$2&amp;":"&amp;dbP!$D$2),"&lt;="&amp;AH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I375" s="1">
        <f ca="1">SUMIFS(INDIRECT($F$1&amp;$F375&amp;":"&amp;$F375),INDIRECT($F$1&amp;dbP!$D$2&amp;":"&amp;dbP!$D$2),"&gt;="&amp;AI$6,INDIRECT($F$1&amp;dbP!$D$2&amp;":"&amp;dbP!$D$2),"&lt;="&amp;AI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J375" s="1">
        <f ca="1">SUMIFS(INDIRECT($F$1&amp;$F375&amp;":"&amp;$F375),INDIRECT($F$1&amp;dbP!$D$2&amp;":"&amp;dbP!$D$2),"&gt;="&amp;AJ$6,INDIRECT($F$1&amp;dbP!$D$2&amp;":"&amp;dbP!$D$2),"&lt;="&amp;AJ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K375" s="1">
        <f ca="1">SUMIFS(INDIRECT($F$1&amp;$F375&amp;":"&amp;$F375),INDIRECT($F$1&amp;dbP!$D$2&amp;":"&amp;dbP!$D$2),"&gt;="&amp;AK$6,INDIRECT($F$1&amp;dbP!$D$2&amp;":"&amp;dbP!$D$2),"&lt;="&amp;AK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L375" s="1">
        <f ca="1">SUMIFS(INDIRECT($F$1&amp;$F375&amp;":"&amp;$F375),INDIRECT($F$1&amp;dbP!$D$2&amp;":"&amp;dbP!$D$2),"&gt;="&amp;AL$6,INDIRECT($F$1&amp;dbP!$D$2&amp;":"&amp;dbP!$D$2),"&lt;="&amp;AL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M375" s="1">
        <f ca="1">SUMIFS(INDIRECT($F$1&amp;$F375&amp;":"&amp;$F375),INDIRECT($F$1&amp;dbP!$D$2&amp;":"&amp;dbP!$D$2),"&gt;="&amp;AM$6,INDIRECT($F$1&amp;dbP!$D$2&amp;":"&amp;dbP!$D$2),"&lt;="&amp;AM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N375" s="1">
        <f ca="1">SUMIFS(INDIRECT($F$1&amp;$F375&amp;":"&amp;$F375),INDIRECT($F$1&amp;dbP!$D$2&amp;":"&amp;dbP!$D$2),"&gt;="&amp;AN$6,INDIRECT($F$1&amp;dbP!$D$2&amp;":"&amp;dbP!$D$2),"&lt;="&amp;AN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O375" s="1">
        <f ca="1">SUMIFS(INDIRECT($F$1&amp;$F375&amp;":"&amp;$F375),INDIRECT($F$1&amp;dbP!$D$2&amp;":"&amp;dbP!$D$2),"&gt;="&amp;AO$6,INDIRECT($F$1&amp;dbP!$D$2&amp;":"&amp;dbP!$D$2),"&lt;="&amp;AO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P375" s="1">
        <f ca="1">SUMIFS(INDIRECT($F$1&amp;$F375&amp;":"&amp;$F375),INDIRECT($F$1&amp;dbP!$D$2&amp;":"&amp;dbP!$D$2),"&gt;="&amp;AP$6,INDIRECT($F$1&amp;dbP!$D$2&amp;":"&amp;dbP!$D$2),"&lt;="&amp;AP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Q375" s="1">
        <f ca="1">SUMIFS(INDIRECT($F$1&amp;$F375&amp;":"&amp;$F375),INDIRECT($F$1&amp;dbP!$D$2&amp;":"&amp;dbP!$D$2),"&gt;="&amp;AQ$6,INDIRECT($F$1&amp;dbP!$D$2&amp;":"&amp;dbP!$D$2),"&lt;="&amp;AQ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R375" s="1">
        <f ca="1">SUMIFS(INDIRECT($F$1&amp;$F375&amp;":"&amp;$F375),INDIRECT($F$1&amp;dbP!$D$2&amp;":"&amp;dbP!$D$2),"&gt;="&amp;AR$6,INDIRECT($F$1&amp;dbP!$D$2&amp;":"&amp;dbP!$D$2),"&lt;="&amp;AR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S375" s="1">
        <f ca="1">SUMIFS(INDIRECT($F$1&amp;$F375&amp;":"&amp;$F375),INDIRECT($F$1&amp;dbP!$D$2&amp;":"&amp;dbP!$D$2),"&gt;="&amp;AS$6,INDIRECT($F$1&amp;dbP!$D$2&amp;":"&amp;dbP!$D$2),"&lt;="&amp;AS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T375" s="1">
        <f ca="1">SUMIFS(INDIRECT($F$1&amp;$F375&amp;":"&amp;$F375),INDIRECT($F$1&amp;dbP!$D$2&amp;":"&amp;dbP!$D$2),"&gt;="&amp;AT$6,INDIRECT($F$1&amp;dbP!$D$2&amp;":"&amp;dbP!$D$2),"&lt;="&amp;AT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U375" s="1">
        <f ca="1">SUMIFS(INDIRECT($F$1&amp;$F375&amp;":"&amp;$F375),INDIRECT($F$1&amp;dbP!$D$2&amp;":"&amp;dbP!$D$2),"&gt;="&amp;AU$6,INDIRECT($F$1&amp;dbP!$D$2&amp;":"&amp;dbP!$D$2),"&lt;="&amp;AU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V375" s="1">
        <f ca="1">SUMIFS(INDIRECT($F$1&amp;$F375&amp;":"&amp;$F375),INDIRECT($F$1&amp;dbP!$D$2&amp;":"&amp;dbP!$D$2),"&gt;="&amp;AV$6,INDIRECT($F$1&amp;dbP!$D$2&amp;":"&amp;dbP!$D$2),"&lt;="&amp;AV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W375" s="1">
        <f ca="1">SUMIFS(INDIRECT($F$1&amp;$F375&amp;":"&amp;$F375),INDIRECT($F$1&amp;dbP!$D$2&amp;":"&amp;dbP!$D$2),"&gt;="&amp;AW$6,INDIRECT($F$1&amp;dbP!$D$2&amp;":"&amp;dbP!$D$2),"&lt;="&amp;AW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X375" s="1">
        <f ca="1">SUMIFS(INDIRECT($F$1&amp;$F375&amp;":"&amp;$F375),INDIRECT($F$1&amp;dbP!$D$2&amp;":"&amp;dbP!$D$2),"&gt;="&amp;AX$6,INDIRECT($F$1&amp;dbP!$D$2&amp;":"&amp;dbP!$D$2),"&lt;="&amp;AX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Y375" s="1">
        <f ca="1">SUMIFS(INDIRECT($F$1&amp;$F375&amp;":"&amp;$F375),INDIRECT($F$1&amp;dbP!$D$2&amp;":"&amp;dbP!$D$2),"&gt;="&amp;AY$6,INDIRECT($F$1&amp;dbP!$D$2&amp;":"&amp;dbP!$D$2),"&lt;="&amp;AY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Z375" s="1">
        <f ca="1">SUMIFS(INDIRECT($F$1&amp;$F375&amp;":"&amp;$F375),INDIRECT($F$1&amp;dbP!$D$2&amp;":"&amp;dbP!$D$2),"&gt;="&amp;AZ$6,INDIRECT($F$1&amp;dbP!$D$2&amp;":"&amp;dbP!$D$2),"&lt;="&amp;AZ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BA375" s="1">
        <f ca="1">SUMIFS(INDIRECT($F$1&amp;$F375&amp;":"&amp;$F375),INDIRECT($F$1&amp;dbP!$D$2&amp;":"&amp;dbP!$D$2),"&gt;="&amp;BA$6,INDIRECT($F$1&amp;dbP!$D$2&amp;":"&amp;dbP!$D$2),"&lt;="&amp;BA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BB375" s="1">
        <f ca="1">SUMIFS(INDIRECT($F$1&amp;$F375&amp;":"&amp;$F375),INDIRECT($F$1&amp;dbP!$D$2&amp;":"&amp;dbP!$D$2),"&gt;="&amp;BB$6,INDIRECT($F$1&amp;dbP!$D$2&amp;":"&amp;dbP!$D$2),"&lt;="&amp;BB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BC375" s="1">
        <f ca="1">SUMIFS(INDIRECT($F$1&amp;$F375&amp;":"&amp;$F375),INDIRECT($F$1&amp;dbP!$D$2&amp;":"&amp;dbP!$D$2),"&gt;="&amp;BC$6,INDIRECT($F$1&amp;dbP!$D$2&amp;":"&amp;dbP!$D$2),"&lt;="&amp;BC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BD375" s="1">
        <f ca="1">SUMIFS(INDIRECT($F$1&amp;$F375&amp;":"&amp;$F375),INDIRECT($F$1&amp;dbP!$D$2&amp;":"&amp;dbP!$D$2),"&gt;="&amp;BD$6,INDIRECT($F$1&amp;dbP!$D$2&amp;":"&amp;dbP!$D$2),"&lt;="&amp;BD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BE375" s="1">
        <f ca="1">SUMIFS(INDIRECT($F$1&amp;$F375&amp;":"&amp;$F375),INDIRECT($F$1&amp;dbP!$D$2&amp;":"&amp;dbP!$D$2),"&gt;="&amp;BE$6,INDIRECT($F$1&amp;dbP!$D$2&amp;":"&amp;dbP!$D$2),"&lt;="&amp;BE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</row>
    <row r="376" spans="2:57" x14ac:dyDescent="0.3">
      <c r="B376" s="1">
        <f>MAX(B$268:B375)+1</f>
        <v>114</v>
      </c>
      <c r="D376" s="1" t="str">
        <f ca="1">INDIRECT($B$1&amp;Items!AB$2&amp;$B376)</f>
        <v>PL(-)</v>
      </c>
      <c r="F376" s="1" t="str">
        <f ca="1">INDIRECT($B$1&amp;Items!X$2&amp;$B376)</f>
        <v>AA</v>
      </c>
      <c r="H376" s="13" t="str">
        <f ca="1">INDIRECT($B$1&amp;Items!U$2&amp;$B376)</f>
        <v>Операционные расходы</v>
      </c>
      <c r="I376" s="13" t="str">
        <f ca="1">IF(INDIRECT($B$1&amp;Items!V$2&amp;$B376)="",H376,INDIRECT($B$1&amp;Items!V$2&amp;$B376))</f>
        <v>Операционные расходы - блок-3</v>
      </c>
      <c r="J376" s="1" t="str">
        <f ca="1">IF(INDIRECT($B$1&amp;Items!W$2&amp;$B376)="",IF(H376&lt;&gt;I376,"  "&amp;I376,I376),"    "&amp;INDIRECT($B$1&amp;Items!W$2&amp;$B376))</f>
        <v xml:space="preserve">    Операционные расходы - 3-8</v>
      </c>
      <c r="S376" s="1">
        <f ca="1">SUM($U376:INDIRECT(ADDRESS(ROW(),SUMIFS($1:$1,$5:$5,MAX($5:$5)))))</f>
        <v>0</v>
      </c>
      <c r="V376" s="1">
        <f ca="1">SUMIFS(INDIRECT($F$1&amp;$F376&amp;":"&amp;$F376),INDIRECT($F$1&amp;dbP!$D$2&amp;":"&amp;dbP!$D$2),"&gt;="&amp;V$6,INDIRECT($F$1&amp;dbP!$D$2&amp;":"&amp;dbP!$D$2),"&lt;="&amp;V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W376" s="1">
        <f ca="1">SUMIFS(INDIRECT($F$1&amp;$F376&amp;":"&amp;$F376),INDIRECT($F$1&amp;dbP!$D$2&amp;":"&amp;dbP!$D$2),"&gt;="&amp;W$6,INDIRECT($F$1&amp;dbP!$D$2&amp;":"&amp;dbP!$D$2),"&lt;="&amp;W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X376" s="1">
        <f ca="1">SUMIFS(INDIRECT($F$1&amp;$F376&amp;":"&amp;$F376),INDIRECT($F$1&amp;dbP!$D$2&amp;":"&amp;dbP!$D$2),"&gt;="&amp;X$6,INDIRECT($F$1&amp;dbP!$D$2&amp;":"&amp;dbP!$D$2),"&lt;="&amp;X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Y376" s="1">
        <f ca="1">SUMIFS(INDIRECT($F$1&amp;$F376&amp;":"&amp;$F376),INDIRECT($F$1&amp;dbP!$D$2&amp;":"&amp;dbP!$D$2),"&gt;="&amp;Y$6,INDIRECT($F$1&amp;dbP!$D$2&amp;":"&amp;dbP!$D$2),"&lt;="&amp;Y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Z376" s="1">
        <f ca="1">SUMIFS(INDIRECT($F$1&amp;$F376&amp;":"&amp;$F376),INDIRECT($F$1&amp;dbP!$D$2&amp;":"&amp;dbP!$D$2),"&gt;="&amp;Z$6,INDIRECT($F$1&amp;dbP!$D$2&amp;":"&amp;dbP!$D$2),"&lt;="&amp;Z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A376" s="1">
        <f ca="1">SUMIFS(INDIRECT($F$1&amp;$F376&amp;":"&amp;$F376),INDIRECT($F$1&amp;dbP!$D$2&amp;":"&amp;dbP!$D$2),"&gt;="&amp;AA$6,INDIRECT($F$1&amp;dbP!$D$2&amp;":"&amp;dbP!$D$2),"&lt;="&amp;AA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B376" s="1">
        <f ca="1">SUMIFS(INDIRECT($F$1&amp;$F376&amp;":"&amp;$F376),INDIRECT($F$1&amp;dbP!$D$2&amp;":"&amp;dbP!$D$2),"&gt;="&amp;AB$6,INDIRECT($F$1&amp;dbP!$D$2&amp;":"&amp;dbP!$D$2),"&lt;="&amp;AB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C376" s="1">
        <f ca="1">SUMIFS(INDIRECT($F$1&amp;$F376&amp;":"&amp;$F376),INDIRECT($F$1&amp;dbP!$D$2&amp;":"&amp;dbP!$D$2),"&gt;="&amp;AC$6,INDIRECT($F$1&amp;dbP!$D$2&amp;":"&amp;dbP!$D$2),"&lt;="&amp;AC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D376" s="1">
        <f ca="1">SUMIFS(INDIRECT($F$1&amp;$F376&amp;":"&amp;$F376),INDIRECT($F$1&amp;dbP!$D$2&amp;":"&amp;dbP!$D$2),"&gt;="&amp;AD$6,INDIRECT($F$1&amp;dbP!$D$2&amp;":"&amp;dbP!$D$2),"&lt;="&amp;AD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E376" s="1">
        <f ca="1">SUMIFS(INDIRECT($F$1&amp;$F376&amp;":"&amp;$F376),INDIRECT($F$1&amp;dbP!$D$2&amp;":"&amp;dbP!$D$2),"&gt;="&amp;AE$6,INDIRECT($F$1&amp;dbP!$D$2&amp;":"&amp;dbP!$D$2),"&lt;="&amp;AE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F376" s="1">
        <f ca="1">SUMIFS(INDIRECT($F$1&amp;$F376&amp;":"&amp;$F376),INDIRECT($F$1&amp;dbP!$D$2&amp;":"&amp;dbP!$D$2),"&gt;="&amp;AF$6,INDIRECT($F$1&amp;dbP!$D$2&amp;":"&amp;dbP!$D$2),"&lt;="&amp;AF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G376" s="1">
        <f ca="1">SUMIFS(INDIRECT($F$1&amp;$F376&amp;":"&amp;$F376),INDIRECT($F$1&amp;dbP!$D$2&amp;":"&amp;dbP!$D$2),"&gt;="&amp;AG$6,INDIRECT($F$1&amp;dbP!$D$2&amp;":"&amp;dbP!$D$2),"&lt;="&amp;AG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H376" s="1">
        <f ca="1">SUMIFS(INDIRECT($F$1&amp;$F376&amp;":"&amp;$F376),INDIRECT($F$1&amp;dbP!$D$2&amp;":"&amp;dbP!$D$2),"&gt;="&amp;AH$6,INDIRECT($F$1&amp;dbP!$D$2&amp;":"&amp;dbP!$D$2),"&lt;="&amp;AH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I376" s="1">
        <f ca="1">SUMIFS(INDIRECT($F$1&amp;$F376&amp;":"&amp;$F376),INDIRECT($F$1&amp;dbP!$D$2&amp;":"&amp;dbP!$D$2),"&gt;="&amp;AI$6,INDIRECT($F$1&amp;dbP!$D$2&amp;":"&amp;dbP!$D$2),"&lt;="&amp;AI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J376" s="1">
        <f ca="1">SUMIFS(INDIRECT($F$1&amp;$F376&amp;":"&amp;$F376),INDIRECT($F$1&amp;dbP!$D$2&amp;":"&amp;dbP!$D$2),"&gt;="&amp;AJ$6,INDIRECT($F$1&amp;dbP!$D$2&amp;":"&amp;dbP!$D$2),"&lt;="&amp;AJ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K376" s="1">
        <f ca="1">SUMIFS(INDIRECT($F$1&amp;$F376&amp;":"&amp;$F376),INDIRECT($F$1&amp;dbP!$D$2&amp;":"&amp;dbP!$D$2),"&gt;="&amp;AK$6,INDIRECT($F$1&amp;dbP!$D$2&amp;":"&amp;dbP!$D$2),"&lt;="&amp;AK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L376" s="1">
        <f ca="1">SUMIFS(INDIRECT($F$1&amp;$F376&amp;":"&amp;$F376),INDIRECT($F$1&amp;dbP!$D$2&amp;":"&amp;dbP!$D$2),"&gt;="&amp;AL$6,INDIRECT($F$1&amp;dbP!$D$2&amp;":"&amp;dbP!$D$2),"&lt;="&amp;AL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M376" s="1">
        <f ca="1">SUMIFS(INDIRECT($F$1&amp;$F376&amp;":"&amp;$F376),INDIRECT($F$1&amp;dbP!$D$2&amp;":"&amp;dbP!$D$2),"&gt;="&amp;AM$6,INDIRECT($F$1&amp;dbP!$D$2&amp;":"&amp;dbP!$D$2),"&lt;="&amp;AM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N376" s="1">
        <f ca="1">SUMIFS(INDIRECT($F$1&amp;$F376&amp;":"&amp;$F376),INDIRECT($F$1&amp;dbP!$D$2&amp;":"&amp;dbP!$D$2),"&gt;="&amp;AN$6,INDIRECT($F$1&amp;dbP!$D$2&amp;":"&amp;dbP!$D$2),"&lt;="&amp;AN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O376" s="1">
        <f ca="1">SUMIFS(INDIRECT($F$1&amp;$F376&amp;":"&amp;$F376),INDIRECT($F$1&amp;dbP!$D$2&amp;":"&amp;dbP!$D$2),"&gt;="&amp;AO$6,INDIRECT($F$1&amp;dbP!$D$2&amp;":"&amp;dbP!$D$2),"&lt;="&amp;AO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P376" s="1">
        <f ca="1">SUMIFS(INDIRECT($F$1&amp;$F376&amp;":"&amp;$F376),INDIRECT($F$1&amp;dbP!$D$2&amp;":"&amp;dbP!$D$2),"&gt;="&amp;AP$6,INDIRECT($F$1&amp;dbP!$D$2&amp;":"&amp;dbP!$D$2),"&lt;="&amp;AP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Q376" s="1">
        <f ca="1">SUMIFS(INDIRECT($F$1&amp;$F376&amp;":"&amp;$F376),INDIRECT($F$1&amp;dbP!$D$2&amp;":"&amp;dbP!$D$2),"&gt;="&amp;AQ$6,INDIRECT($F$1&amp;dbP!$D$2&amp;":"&amp;dbP!$D$2),"&lt;="&amp;AQ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R376" s="1">
        <f ca="1">SUMIFS(INDIRECT($F$1&amp;$F376&amp;":"&amp;$F376),INDIRECT($F$1&amp;dbP!$D$2&amp;":"&amp;dbP!$D$2),"&gt;="&amp;AR$6,INDIRECT($F$1&amp;dbP!$D$2&amp;":"&amp;dbP!$D$2),"&lt;="&amp;AR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S376" s="1">
        <f ca="1">SUMIFS(INDIRECT($F$1&amp;$F376&amp;":"&amp;$F376),INDIRECT($F$1&amp;dbP!$D$2&amp;":"&amp;dbP!$D$2),"&gt;="&amp;AS$6,INDIRECT($F$1&amp;dbP!$D$2&amp;":"&amp;dbP!$D$2),"&lt;="&amp;AS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T376" s="1">
        <f ca="1">SUMIFS(INDIRECT($F$1&amp;$F376&amp;":"&amp;$F376),INDIRECT($F$1&amp;dbP!$D$2&amp;":"&amp;dbP!$D$2),"&gt;="&amp;AT$6,INDIRECT($F$1&amp;dbP!$D$2&amp;":"&amp;dbP!$D$2),"&lt;="&amp;AT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U376" s="1">
        <f ca="1">SUMIFS(INDIRECT($F$1&amp;$F376&amp;":"&amp;$F376),INDIRECT($F$1&amp;dbP!$D$2&amp;":"&amp;dbP!$D$2),"&gt;="&amp;AU$6,INDIRECT($F$1&amp;dbP!$D$2&amp;":"&amp;dbP!$D$2),"&lt;="&amp;AU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V376" s="1">
        <f ca="1">SUMIFS(INDIRECT($F$1&amp;$F376&amp;":"&amp;$F376),INDIRECT($F$1&amp;dbP!$D$2&amp;":"&amp;dbP!$D$2),"&gt;="&amp;AV$6,INDIRECT($F$1&amp;dbP!$D$2&amp;":"&amp;dbP!$D$2),"&lt;="&amp;AV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W376" s="1">
        <f ca="1">SUMIFS(INDIRECT($F$1&amp;$F376&amp;":"&amp;$F376),INDIRECT($F$1&amp;dbP!$D$2&amp;":"&amp;dbP!$D$2),"&gt;="&amp;AW$6,INDIRECT($F$1&amp;dbP!$D$2&amp;":"&amp;dbP!$D$2),"&lt;="&amp;AW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X376" s="1">
        <f ca="1">SUMIFS(INDIRECT($F$1&amp;$F376&amp;":"&amp;$F376),INDIRECT($F$1&amp;dbP!$D$2&amp;":"&amp;dbP!$D$2),"&gt;="&amp;AX$6,INDIRECT($F$1&amp;dbP!$D$2&amp;":"&amp;dbP!$D$2),"&lt;="&amp;AX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Y376" s="1">
        <f ca="1">SUMIFS(INDIRECT($F$1&amp;$F376&amp;":"&amp;$F376),INDIRECT($F$1&amp;dbP!$D$2&amp;":"&amp;dbP!$D$2),"&gt;="&amp;AY$6,INDIRECT($F$1&amp;dbP!$D$2&amp;":"&amp;dbP!$D$2),"&lt;="&amp;AY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Z376" s="1">
        <f ca="1">SUMIFS(INDIRECT($F$1&amp;$F376&amp;":"&amp;$F376),INDIRECT($F$1&amp;dbP!$D$2&amp;":"&amp;dbP!$D$2),"&gt;="&amp;AZ$6,INDIRECT($F$1&amp;dbP!$D$2&amp;":"&amp;dbP!$D$2),"&lt;="&amp;AZ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BA376" s="1">
        <f ca="1">SUMIFS(INDIRECT($F$1&amp;$F376&amp;":"&amp;$F376),INDIRECT($F$1&amp;dbP!$D$2&amp;":"&amp;dbP!$D$2),"&gt;="&amp;BA$6,INDIRECT($F$1&amp;dbP!$D$2&amp;":"&amp;dbP!$D$2),"&lt;="&amp;BA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BB376" s="1">
        <f ca="1">SUMIFS(INDIRECT($F$1&amp;$F376&amp;":"&amp;$F376),INDIRECT($F$1&amp;dbP!$D$2&amp;":"&amp;dbP!$D$2),"&gt;="&amp;BB$6,INDIRECT($F$1&amp;dbP!$D$2&amp;":"&amp;dbP!$D$2),"&lt;="&amp;BB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BC376" s="1">
        <f ca="1">SUMIFS(INDIRECT($F$1&amp;$F376&amp;":"&amp;$F376),INDIRECT($F$1&amp;dbP!$D$2&amp;":"&amp;dbP!$D$2),"&gt;="&amp;BC$6,INDIRECT($F$1&amp;dbP!$D$2&amp;":"&amp;dbP!$D$2),"&lt;="&amp;BC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BD376" s="1">
        <f ca="1">SUMIFS(INDIRECT($F$1&amp;$F376&amp;":"&amp;$F376),INDIRECT($F$1&amp;dbP!$D$2&amp;":"&amp;dbP!$D$2),"&gt;="&amp;BD$6,INDIRECT($F$1&amp;dbP!$D$2&amp;":"&amp;dbP!$D$2),"&lt;="&amp;BD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BE376" s="1">
        <f ca="1">SUMIFS(INDIRECT($F$1&amp;$F376&amp;":"&amp;$F376),INDIRECT($F$1&amp;dbP!$D$2&amp;":"&amp;dbP!$D$2),"&gt;="&amp;BE$6,INDIRECT($F$1&amp;dbP!$D$2&amp;":"&amp;dbP!$D$2),"&lt;="&amp;BE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</row>
    <row r="377" spans="2:57" x14ac:dyDescent="0.3">
      <c r="B377" s="1">
        <f>MAX(B$268:B376)+1</f>
        <v>115</v>
      </c>
      <c r="D377" s="1" t="str">
        <f ca="1">INDIRECT($B$1&amp;Items!AB$2&amp;$B377)</f>
        <v>PL(-)</v>
      </c>
      <c r="F377" s="1" t="str">
        <f ca="1">INDIRECT($B$1&amp;Items!X$2&amp;$B377)</f>
        <v>AA</v>
      </c>
      <c r="H377" s="13" t="str">
        <f ca="1">INDIRECT($B$1&amp;Items!U$2&amp;$B377)</f>
        <v>Операционные расходы</v>
      </c>
      <c r="I377" s="13" t="str">
        <f ca="1">IF(INDIRECT($B$1&amp;Items!V$2&amp;$B377)="",H377,INDIRECT($B$1&amp;Items!V$2&amp;$B377))</f>
        <v>Операционные расходы - блок-3</v>
      </c>
      <c r="J377" s="1" t="str">
        <f ca="1">IF(INDIRECT($B$1&amp;Items!W$2&amp;$B377)="",IF(H377&lt;&gt;I377,"  "&amp;I377,I377),"    "&amp;INDIRECT($B$1&amp;Items!W$2&amp;$B377))</f>
        <v xml:space="preserve">    Операционные расходы - 3-9</v>
      </c>
      <c r="S377" s="1">
        <f ca="1">SUM($U377:INDIRECT(ADDRESS(ROW(),SUMIFS($1:$1,$5:$5,MAX($5:$5)))))</f>
        <v>54651.740820300001</v>
      </c>
      <c r="V377" s="1">
        <f ca="1">SUMIFS(INDIRECT($F$1&amp;$F377&amp;":"&amp;$F377),INDIRECT($F$1&amp;dbP!$D$2&amp;":"&amp;dbP!$D$2),"&gt;="&amp;V$6,INDIRECT($F$1&amp;dbP!$D$2&amp;":"&amp;dbP!$D$2),"&lt;="&amp;V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W377" s="1">
        <f ca="1">SUMIFS(INDIRECT($F$1&amp;$F377&amp;":"&amp;$F377),INDIRECT($F$1&amp;dbP!$D$2&amp;":"&amp;dbP!$D$2),"&gt;="&amp;W$6,INDIRECT($F$1&amp;dbP!$D$2&amp;":"&amp;dbP!$D$2),"&lt;="&amp;W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X377" s="1">
        <f ca="1">SUMIFS(INDIRECT($F$1&amp;$F377&amp;":"&amp;$F377),INDIRECT($F$1&amp;dbP!$D$2&amp;":"&amp;dbP!$D$2),"&gt;="&amp;X$6,INDIRECT($F$1&amp;dbP!$D$2&amp;":"&amp;dbP!$D$2),"&lt;="&amp;X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Y377" s="1">
        <f ca="1">SUMIFS(INDIRECT($F$1&amp;$F377&amp;":"&amp;$F377),INDIRECT($F$1&amp;dbP!$D$2&amp;":"&amp;dbP!$D$2),"&gt;="&amp;Y$6,INDIRECT($F$1&amp;dbP!$D$2&amp;":"&amp;dbP!$D$2),"&lt;="&amp;Y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Z377" s="1">
        <f ca="1">SUMIFS(INDIRECT($F$1&amp;$F377&amp;":"&amp;$F377),INDIRECT($F$1&amp;dbP!$D$2&amp;":"&amp;dbP!$D$2),"&gt;="&amp;Z$6,INDIRECT($F$1&amp;dbP!$D$2&amp;":"&amp;dbP!$D$2),"&lt;="&amp;Z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54651.740820300001</v>
      </c>
      <c r="AA377" s="1">
        <f ca="1">SUMIFS(INDIRECT($F$1&amp;$F377&amp;":"&amp;$F377),INDIRECT($F$1&amp;dbP!$D$2&amp;":"&amp;dbP!$D$2),"&gt;="&amp;AA$6,INDIRECT($F$1&amp;dbP!$D$2&amp;":"&amp;dbP!$D$2),"&lt;="&amp;AA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B377" s="1">
        <f ca="1">SUMIFS(INDIRECT($F$1&amp;$F377&amp;":"&amp;$F377),INDIRECT($F$1&amp;dbP!$D$2&amp;":"&amp;dbP!$D$2),"&gt;="&amp;AB$6,INDIRECT($F$1&amp;dbP!$D$2&amp;":"&amp;dbP!$D$2),"&lt;="&amp;AB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C377" s="1">
        <f ca="1">SUMIFS(INDIRECT($F$1&amp;$F377&amp;":"&amp;$F377),INDIRECT($F$1&amp;dbP!$D$2&amp;":"&amp;dbP!$D$2),"&gt;="&amp;AC$6,INDIRECT($F$1&amp;dbP!$D$2&amp;":"&amp;dbP!$D$2),"&lt;="&amp;AC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D377" s="1">
        <f ca="1">SUMIFS(INDIRECT($F$1&amp;$F377&amp;":"&amp;$F377),INDIRECT($F$1&amp;dbP!$D$2&amp;":"&amp;dbP!$D$2),"&gt;="&amp;AD$6,INDIRECT($F$1&amp;dbP!$D$2&amp;":"&amp;dbP!$D$2),"&lt;="&amp;AD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E377" s="1">
        <f ca="1">SUMIFS(INDIRECT($F$1&amp;$F377&amp;":"&amp;$F377),INDIRECT($F$1&amp;dbP!$D$2&amp;":"&amp;dbP!$D$2),"&gt;="&amp;AE$6,INDIRECT($F$1&amp;dbP!$D$2&amp;":"&amp;dbP!$D$2),"&lt;="&amp;AE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F377" s="1">
        <f ca="1">SUMIFS(INDIRECT($F$1&amp;$F377&amp;":"&amp;$F377),INDIRECT($F$1&amp;dbP!$D$2&amp;":"&amp;dbP!$D$2),"&gt;="&amp;AF$6,INDIRECT($F$1&amp;dbP!$D$2&amp;":"&amp;dbP!$D$2),"&lt;="&amp;AF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G377" s="1">
        <f ca="1">SUMIFS(INDIRECT($F$1&amp;$F377&amp;":"&amp;$F377),INDIRECT($F$1&amp;dbP!$D$2&amp;":"&amp;dbP!$D$2),"&gt;="&amp;AG$6,INDIRECT($F$1&amp;dbP!$D$2&amp;":"&amp;dbP!$D$2),"&lt;="&amp;AG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H377" s="1">
        <f ca="1">SUMIFS(INDIRECT($F$1&amp;$F377&amp;":"&amp;$F377),INDIRECT($F$1&amp;dbP!$D$2&amp;":"&amp;dbP!$D$2),"&gt;="&amp;AH$6,INDIRECT($F$1&amp;dbP!$D$2&amp;":"&amp;dbP!$D$2),"&lt;="&amp;AH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I377" s="1">
        <f ca="1">SUMIFS(INDIRECT($F$1&amp;$F377&amp;":"&amp;$F377),INDIRECT($F$1&amp;dbP!$D$2&amp;":"&amp;dbP!$D$2),"&gt;="&amp;AI$6,INDIRECT($F$1&amp;dbP!$D$2&amp;":"&amp;dbP!$D$2),"&lt;="&amp;AI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J377" s="1">
        <f ca="1">SUMIFS(INDIRECT($F$1&amp;$F377&amp;":"&amp;$F377),INDIRECT($F$1&amp;dbP!$D$2&amp;":"&amp;dbP!$D$2),"&gt;="&amp;AJ$6,INDIRECT($F$1&amp;dbP!$D$2&amp;":"&amp;dbP!$D$2),"&lt;="&amp;AJ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K377" s="1">
        <f ca="1">SUMIFS(INDIRECT($F$1&amp;$F377&amp;":"&amp;$F377),INDIRECT($F$1&amp;dbP!$D$2&amp;":"&amp;dbP!$D$2),"&gt;="&amp;AK$6,INDIRECT($F$1&amp;dbP!$D$2&amp;":"&amp;dbP!$D$2),"&lt;="&amp;AK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L377" s="1">
        <f ca="1">SUMIFS(INDIRECT($F$1&amp;$F377&amp;":"&amp;$F377),INDIRECT($F$1&amp;dbP!$D$2&amp;":"&amp;dbP!$D$2),"&gt;="&amp;AL$6,INDIRECT($F$1&amp;dbP!$D$2&amp;":"&amp;dbP!$D$2),"&lt;="&amp;AL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M377" s="1">
        <f ca="1">SUMIFS(INDIRECT($F$1&amp;$F377&amp;":"&amp;$F377),INDIRECT($F$1&amp;dbP!$D$2&amp;":"&amp;dbP!$D$2),"&gt;="&amp;AM$6,INDIRECT($F$1&amp;dbP!$D$2&amp;":"&amp;dbP!$D$2),"&lt;="&amp;AM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N377" s="1">
        <f ca="1">SUMIFS(INDIRECT($F$1&amp;$F377&amp;":"&amp;$F377),INDIRECT($F$1&amp;dbP!$D$2&amp;":"&amp;dbP!$D$2),"&gt;="&amp;AN$6,INDIRECT($F$1&amp;dbP!$D$2&amp;":"&amp;dbP!$D$2),"&lt;="&amp;AN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O377" s="1">
        <f ca="1">SUMIFS(INDIRECT($F$1&amp;$F377&amp;":"&amp;$F377),INDIRECT($F$1&amp;dbP!$D$2&amp;":"&amp;dbP!$D$2),"&gt;="&amp;AO$6,INDIRECT($F$1&amp;dbP!$D$2&amp;":"&amp;dbP!$D$2),"&lt;="&amp;AO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P377" s="1">
        <f ca="1">SUMIFS(INDIRECT($F$1&amp;$F377&amp;":"&amp;$F377),INDIRECT($F$1&amp;dbP!$D$2&amp;":"&amp;dbP!$D$2),"&gt;="&amp;AP$6,INDIRECT($F$1&amp;dbP!$D$2&amp;":"&amp;dbP!$D$2),"&lt;="&amp;AP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Q377" s="1">
        <f ca="1">SUMIFS(INDIRECT($F$1&amp;$F377&amp;":"&amp;$F377),INDIRECT($F$1&amp;dbP!$D$2&amp;":"&amp;dbP!$D$2),"&gt;="&amp;AQ$6,INDIRECT($F$1&amp;dbP!$D$2&amp;":"&amp;dbP!$D$2),"&lt;="&amp;AQ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R377" s="1">
        <f ca="1">SUMIFS(INDIRECT($F$1&amp;$F377&amp;":"&amp;$F377),INDIRECT($F$1&amp;dbP!$D$2&amp;":"&amp;dbP!$D$2),"&gt;="&amp;AR$6,INDIRECT($F$1&amp;dbP!$D$2&amp;":"&amp;dbP!$D$2),"&lt;="&amp;AR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S377" s="1">
        <f ca="1">SUMIFS(INDIRECT($F$1&amp;$F377&amp;":"&amp;$F377),INDIRECT($F$1&amp;dbP!$D$2&amp;":"&amp;dbP!$D$2),"&gt;="&amp;AS$6,INDIRECT($F$1&amp;dbP!$D$2&amp;":"&amp;dbP!$D$2),"&lt;="&amp;AS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T377" s="1">
        <f ca="1">SUMIFS(INDIRECT($F$1&amp;$F377&amp;":"&amp;$F377),INDIRECT($F$1&amp;dbP!$D$2&amp;":"&amp;dbP!$D$2),"&gt;="&amp;AT$6,INDIRECT($F$1&amp;dbP!$D$2&amp;":"&amp;dbP!$D$2),"&lt;="&amp;AT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U377" s="1">
        <f ca="1">SUMIFS(INDIRECT($F$1&amp;$F377&amp;":"&amp;$F377),INDIRECT($F$1&amp;dbP!$D$2&amp;":"&amp;dbP!$D$2),"&gt;="&amp;AU$6,INDIRECT($F$1&amp;dbP!$D$2&amp;":"&amp;dbP!$D$2),"&lt;="&amp;AU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V377" s="1">
        <f ca="1">SUMIFS(INDIRECT($F$1&amp;$F377&amp;":"&amp;$F377),INDIRECT($F$1&amp;dbP!$D$2&amp;":"&amp;dbP!$D$2),"&gt;="&amp;AV$6,INDIRECT($F$1&amp;dbP!$D$2&amp;":"&amp;dbP!$D$2),"&lt;="&amp;AV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W377" s="1">
        <f ca="1">SUMIFS(INDIRECT($F$1&amp;$F377&amp;":"&amp;$F377),INDIRECT($F$1&amp;dbP!$D$2&amp;":"&amp;dbP!$D$2),"&gt;="&amp;AW$6,INDIRECT($F$1&amp;dbP!$D$2&amp;":"&amp;dbP!$D$2),"&lt;="&amp;AW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X377" s="1">
        <f ca="1">SUMIFS(INDIRECT($F$1&amp;$F377&amp;":"&amp;$F377),INDIRECT($F$1&amp;dbP!$D$2&amp;":"&amp;dbP!$D$2),"&gt;="&amp;AX$6,INDIRECT($F$1&amp;dbP!$D$2&amp;":"&amp;dbP!$D$2),"&lt;="&amp;AX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Y377" s="1">
        <f ca="1">SUMIFS(INDIRECT($F$1&amp;$F377&amp;":"&amp;$F377),INDIRECT($F$1&amp;dbP!$D$2&amp;":"&amp;dbP!$D$2),"&gt;="&amp;AY$6,INDIRECT($F$1&amp;dbP!$D$2&amp;":"&amp;dbP!$D$2),"&lt;="&amp;AY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Z377" s="1">
        <f ca="1">SUMIFS(INDIRECT($F$1&amp;$F377&amp;":"&amp;$F377),INDIRECT($F$1&amp;dbP!$D$2&amp;":"&amp;dbP!$D$2),"&gt;="&amp;AZ$6,INDIRECT($F$1&amp;dbP!$D$2&amp;":"&amp;dbP!$D$2),"&lt;="&amp;AZ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BA377" s="1">
        <f ca="1">SUMIFS(INDIRECT($F$1&amp;$F377&amp;":"&amp;$F377),INDIRECT($F$1&amp;dbP!$D$2&amp;":"&amp;dbP!$D$2),"&gt;="&amp;BA$6,INDIRECT($F$1&amp;dbP!$D$2&amp;":"&amp;dbP!$D$2),"&lt;="&amp;BA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BB377" s="1">
        <f ca="1">SUMIFS(INDIRECT($F$1&amp;$F377&amp;":"&amp;$F377),INDIRECT($F$1&amp;dbP!$D$2&amp;":"&amp;dbP!$D$2),"&gt;="&amp;BB$6,INDIRECT($F$1&amp;dbP!$D$2&amp;":"&amp;dbP!$D$2),"&lt;="&amp;BB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BC377" s="1">
        <f ca="1">SUMIFS(INDIRECT($F$1&amp;$F377&amp;":"&amp;$F377),INDIRECT($F$1&amp;dbP!$D$2&amp;":"&amp;dbP!$D$2),"&gt;="&amp;BC$6,INDIRECT($F$1&amp;dbP!$D$2&amp;":"&amp;dbP!$D$2),"&lt;="&amp;BC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BD377" s="1">
        <f ca="1">SUMIFS(INDIRECT($F$1&amp;$F377&amp;":"&amp;$F377),INDIRECT($F$1&amp;dbP!$D$2&amp;":"&amp;dbP!$D$2),"&gt;="&amp;BD$6,INDIRECT($F$1&amp;dbP!$D$2&amp;":"&amp;dbP!$D$2),"&lt;="&amp;BD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BE377" s="1">
        <f ca="1">SUMIFS(INDIRECT($F$1&amp;$F377&amp;":"&amp;$F377),INDIRECT($F$1&amp;dbP!$D$2&amp;":"&amp;dbP!$D$2),"&gt;="&amp;BE$6,INDIRECT($F$1&amp;dbP!$D$2&amp;":"&amp;dbP!$D$2),"&lt;="&amp;BE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</row>
    <row r="378" spans="2:57" x14ac:dyDescent="0.3">
      <c r="B378" s="1">
        <f>MAX(B$268:B377)+1</f>
        <v>116</v>
      </c>
      <c r="D378" s="1" t="str">
        <f ca="1">INDIRECT($B$1&amp;Items!AB$2&amp;$B378)</f>
        <v>PL(-)</v>
      </c>
      <c r="F378" s="1" t="str">
        <f ca="1">INDIRECT($B$1&amp;Items!X$2&amp;$B378)</f>
        <v>AA</v>
      </c>
      <c r="H378" s="13" t="str">
        <f ca="1">INDIRECT($B$1&amp;Items!U$2&amp;$B378)</f>
        <v>Операционные расходы</v>
      </c>
      <c r="I378" s="13" t="str">
        <f ca="1">IF(INDIRECT($B$1&amp;Items!V$2&amp;$B378)="",H378,INDIRECT($B$1&amp;Items!V$2&amp;$B378))</f>
        <v>Операционные расходы - блок-3</v>
      </c>
      <c r="J378" s="1" t="str">
        <f ca="1">IF(INDIRECT($B$1&amp;Items!W$2&amp;$B378)="",IF(H378&lt;&gt;I378,"  "&amp;I378,I378),"    "&amp;INDIRECT($B$1&amp;Items!W$2&amp;$B378))</f>
        <v xml:space="preserve">    Операционные расходы - 3-10</v>
      </c>
      <c r="S378" s="1">
        <f ca="1">SUM($U378:INDIRECT(ADDRESS(ROW(),SUMIFS($1:$1,$5:$5,MAX($5:$5)))))</f>
        <v>0</v>
      </c>
      <c r="V378" s="1">
        <f ca="1">SUMIFS(INDIRECT($F$1&amp;$F378&amp;":"&amp;$F378),INDIRECT($F$1&amp;dbP!$D$2&amp;":"&amp;dbP!$D$2),"&gt;="&amp;V$6,INDIRECT($F$1&amp;dbP!$D$2&amp;":"&amp;dbP!$D$2),"&lt;="&amp;V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W378" s="1">
        <f ca="1">SUMIFS(INDIRECT($F$1&amp;$F378&amp;":"&amp;$F378),INDIRECT($F$1&amp;dbP!$D$2&amp;":"&amp;dbP!$D$2),"&gt;="&amp;W$6,INDIRECT($F$1&amp;dbP!$D$2&amp;":"&amp;dbP!$D$2),"&lt;="&amp;W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X378" s="1">
        <f ca="1">SUMIFS(INDIRECT($F$1&amp;$F378&amp;":"&amp;$F378),INDIRECT($F$1&amp;dbP!$D$2&amp;":"&amp;dbP!$D$2),"&gt;="&amp;X$6,INDIRECT($F$1&amp;dbP!$D$2&amp;":"&amp;dbP!$D$2),"&lt;="&amp;X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Y378" s="1">
        <f ca="1">SUMIFS(INDIRECT($F$1&amp;$F378&amp;":"&amp;$F378),INDIRECT($F$1&amp;dbP!$D$2&amp;":"&amp;dbP!$D$2),"&gt;="&amp;Y$6,INDIRECT($F$1&amp;dbP!$D$2&amp;":"&amp;dbP!$D$2),"&lt;="&amp;Y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Z378" s="1">
        <f ca="1">SUMIFS(INDIRECT($F$1&amp;$F378&amp;":"&amp;$F378),INDIRECT($F$1&amp;dbP!$D$2&amp;":"&amp;dbP!$D$2),"&gt;="&amp;Z$6,INDIRECT($F$1&amp;dbP!$D$2&amp;":"&amp;dbP!$D$2),"&lt;="&amp;Z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A378" s="1">
        <f ca="1">SUMIFS(INDIRECT($F$1&amp;$F378&amp;":"&amp;$F378),INDIRECT($F$1&amp;dbP!$D$2&amp;":"&amp;dbP!$D$2),"&gt;="&amp;AA$6,INDIRECT($F$1&amp;dbP!$D$2&amp;":"&amp;dbP!$D$2),"&lt;="&amp;AA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B378" s="1">
        <f ca="1">SUMIFS(INDIRECT($F$1&amp;$F378&amp;":"&amp;$F378),INDIRECT($F$1&amp;dbP!$D$2&amp;":"&amp;dbP!$D$2),"&gt;="&amp;AB$6,INDIRECT($F$1&amp;dbP!$D$2&amp;":"&amp;dbP!$D$2),"&lt;="&amp;AB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C378" s="1">
        <f ca="1">SUMIFS(INDIRECT($F$1&amp;$F378&amp;":"&amp;$F378),INDIRECT($F$1&amp;dbP!$D$2&amp;":"&amp;dbP!$D$2),"&gt;="&amp;AC$6,INDIRECT($F$1&amp;dbP!$D$2&amp;":"&amp;dbP!$D$2),"&lt;="&amp;AC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D378" s="1">
        <f ca="1">SUMIFS(INDIRECT($F$1&amp;$F378&amp;":"&amp;$F378),INDIRECT($F$1&amp;dbP!$D$2&amp;":"&amp;dbP!$D$2),"&gt;="&amp;AD$6,INDIRECT($F$1&amp;dbP!$D$2&amp;":"&amp;dbP!$D$2),"&lt;="&amp;AD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E378" s="1">
        <f ca="1">SUMIFS(INDIRECT($F$1&amp;$F378&amp;":"&amp;$F378),INDIRECT($F$1&amp;dbP!$D$2&amp;":"&amp;dbP!$D$2),"&gt;="&amp;AE$6,INDIRECT($F$1&amp;dbP!$D$2&amp;":"&amp;dbP!$D$2),"&lt;="&amp;AE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F378" s="1">
        <f ca="1">SUMIFS(INDIRECT($F$1&amp;$F378&amp;":"&amp;$F378),INDIRECT($F$1&amp;dbP!$D$2&amp;":"&amp;dbP!$D$2),"&gt;="&amp;AF$6,INDIRECT($F$1&amp;dbP!$D$2&amp;":"&amp;dbP!$D$2),"&lt;="&amp;AF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G378" s="1">
        <f ca="1">SUMIFS(INDIRECT($F$1&amp;$F378&amp;":"&amp;$F378),INDIRECT($F$1&amp;dbP!$D$2&amp;":"&amp;dbP!$D$2),"&gt;="&amp;AG$6,INDIRECT($F$1&amp;dbP!$D$2&amp;":"&amp;dbP!$D$2),"&lt;="&amp;AG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H378" s="1">
        <f ca="1">SUMIFS(INDIRECT($F$1&amp;$F378&amp;":"&amp;$F378),INDIRECT($F$1&amp;dbP!$D$2&amp;":"&amp;dbP!$D$2),"&gt;="&amp;AH$6,INDIRECT($F$1&amp;dbP!$D$2&amp;":"&amp;dbP!$D$2),"&lt;="&amp;AH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I378" s="1">
        <f ca="1">SUMIFS(INDIRECT($F$1&amp;$F378&amp;":"&amp;$F378),INDIRECT($F$1&amp;dbP!$D$2&amp;":"&amp;dbP!$D$2),"&gt;="&amp;AI$6,INDIRECT($F$1&amp;dbP!$D$2&amp;":"&amp;dbP!$D$2),"&lt;="&amp;AI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J378" s="1">
        <f ca="1">SUMIFS(INDIRECT($F$1&amp;$F378&amp;":"&amp;$F378),INDIRECT($F$1&amp;dbP!$D$2&amp;":"&amp;dbP!$D$2),"&gt;="&amp;AJ$6,INDIRECT($F$1&amp;dbP!$D$2&amp;":"&amp;dbP!$D$2),"&lt;="&amp;AJ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K378" s="1">
        <f ca="1">SUMIFS(INDIRECT($F$1&amp;$F378&amp;":"&amp;$F378),INDIRECT($F$1&amp;dbP!$D$2&amp;":"&amp;dbP!$D$2),"&gt;="&amp;AK$6,INDIRECT($F$1&amp;dbP!$D$2&amp;":"&amp;dbP!$D$2),"&lt;="&amp;AK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L378" s="1">
        <f ca="1">SUMIFS(INDIRECT($F$1&amp;$F378&amp;":"&amp;$F378),INDIRECT($F$1&amp;dbP!$D$2&amp;":"&amp;dbP!$D$2),"&gt;="&amp;AL$6,INDIRECT($F$1&amp;dbP!$D$2&amp;":"&amp;dbP!$D$2),"&lt;="&amp;AL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M378" s="1">
        <f ca="1">SUMIFS(INDIRECT($F$1&amp;$F378&amp;":"&amp;$F378),INDIRECT($F$1&amp;dbP!$D$2&amp;":"&amp;dbP!$D$2),"&gt;="&amp;AM$6,INDIRECT($F$1&amp;dbP!$D$2&amp;":"&amp;dbP!$D$2),"&lt;="&amp;AM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N378" s="1">
        <f ca="1">SUMIFS(INDIRECT($F$1&amp;$F378&amp;":"&amp;$F378),INDIRECT($F$1&amp;dbP!$D$2&amp;":"&amp;dbP!$D$2),"&gt;="&amp;AN$6,INDIRECT($F$1&amp;dbP!$D$2&amp;":"&amp;dbP!$D$2),"&lt;="&amp;AN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O378" s="1">
        <f ca="1">SUMIFS(INDIRECT($F$1&amp;$F378&amp;":"&amp;$F378),INDIRECT($F$1&amp;dbP!$D$2&amp;":"&amp;dbP!$D$2),"&gt;="&amp;AO$6,INDIRECT($F$1&amp;dbP!$D$2&amp;":"&amp;dbP!$D$2),"&lt;="&amp;AO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P378" s="1">
        <f ca="1">SUMIFS(INDIRECT($F$1&amp;$F378&amp;":"&amp;$F378),INDIRECT($F$1&amp;dbP!$D$2&amp;":"&amp;dbP!$D$2),"&gt;="&amp;AP$6,INDIRECT($F$1&amp;dbP!$D$2&amp;":"&amp;dbP!$D$2),"&lt;="&amp;AP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Q378" s="1">
        <f ca="1">SUMIFS(INDIRECT($F$1&amp;$F378&amp;":"&amp;$F378),INDIRECT($F$1&amp;dbP!$D$2&amp;":"&amp;dbP!$D$2),"&gt;="&amp;AQ$6,INDIRECT($F$1&amp;dbP!$D$2&amp;":"&amp;dbP!$D$2),"&lt;="&amp;AQ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R378" s="1">
        <f ca="1">SUMIFS(INDIRECT($F$1&amp;$F378&amp;":"&amp;$F378),INDIRECT($F$1&amp;dbP!$D$2&amp;":"&amp;dbP!$D$2),"&gt;="&amp;AR$6,INDIRECT($F$1&amp;dbP!$D$2&amp;":"&amp;dbP!$D$2),"&lt;="&amp;AR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S378" s="1">
        <f ca="1">SUMIFS(INDIRECT($F$1&amp;$F378&amp;":"&amp;$F378),INDIRECT($F$1&amp;dbP!$D$2&amp;":"&amp;dbP!$D$2),"&gt;="&amp;AS$6,INDIRECT($F$1&amp;dbP!$D$2&amp;":"&amp;dbP!$D$2),"&lt;="&amp;AS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T378" s="1">
        <f ca="1">SUMIFS(INDIRECT($F$1&amp;$F378&amp;":"&amp;$F378),INDIRECT($F$1&amp;dbP!$D$2&amp;":"&amp;dbP!$D$2),"&gt;="&amp;AT$6,INDIRECT($F$1&amp;dbP!$D$2&amp;":"&amp;dbP!$D$2),"&lt;="&amp;AT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U378" s="1">
        <f ca="1">SUMIFS(INDIRECT($F$1&amp;$F378&amp;":"&amp;$F378),INDIRECT($F$1&amp;dbP!$D$2&amp;":"&amp;dbP!$D$2),"&gt;="&amp;AU$6,INDIRECT($F$1&amp;dbP!$D$2&amp;":"&amp;dbP!$D$2),"&lt;="&amp;AU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V378" s="1">
        <f ca="1">SUMIFS(INDIRECT($F$1&amp;$F378&amp;":"&amp;$F378),INDIRECT($F$1&amp;dbP!$D$2&amp;":"&amp;dbP!$D$2),"&gt;="&amp;AV$6,INDIRECT($F$1&amp;dbP!$D$2&amp;":"&amp;dbP!$D$2),"&lt;="&amp;AV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W378" s="1">
        <f ca="1">SUMIFS(INDIRECT($F$1&amp;$F378&amp;":"&amp;$F378),INDIRECT($F$1&amp;dbP!$D$2&amp;":"&amp;dbP!$D$2),"&gt;="&amp;AW$6,INDIRECT($F$1&amp;dbP!$D$2&amp;":"&amp;dbP!$D$2),"&lt;="&amp;AW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X378" s="1">
        <f ca="1">SUMIFS(INDIRECT($F$1&amp;$F378&amp;":"&amp;$F378),INDIRECT($F$1&amp;dbP!$D$2&amp;":"&amp;dbP!$D$2),"&gt;="&amp;AX$6,INDIRECT($F$1&amp;dbP!$D$2&amp;":"&amp;dbP!$D$2),"&lt;="&amp;AX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Y378" s="1">
        <f ca="1">SUMIFS(INDIRECT($F$1&amp;$F378&amp;":"&amp;$F378),INDIRECT($F$1&amp;dbP!$D$2&amp;":"&amp;dbP!$D$2),"&gt;="&amp;AY$6,INDIRECT($F$1&amp;dbP!$D$2&amp;":"&amp;dbP!$D$2),"&lt;="&amp;AY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Z378" s="1">
        <f ca="1">SUMIFS(INDIRECT($F$1&amp;$F378&amp;":"&amp;$F378),INDIRECT($F$1&amp;dbP!$D$2&amp;":"&amp;dbP!$D$2),"&gt;="&amp;AZ$6,INDIRECT($F$1&amp;dbP!$D$2&amp;":"&amp;dbP!$D$2),"&lt;="&amp;AZ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BA378" s="1">
        <f ca="1">SUMIFS(INDIRECT($F$1&amp;$F378&amp;":"&amp;$F378),INDIRECT($F$1&amp;dbP!$D$2&amp;":"&amp;dbP!$D$2),"&gt;="&amp;BA$6,INDIRECT($F$1&amp;dbP!$D$2&amp;":"&amp;dbP!$D$2),"&lt;="&amp;BA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BB378" s="1">
        <f ca="1">SUMIFS(INDIRECT($F$1&amp;$F378&amp;":"&amp;$F378),INDIRECT($F$1&amp;dbP!$D$2&amp;":"&amp;dbP!$D$2),"&gt;="&amp;BB$6,INDIRECT($F$1&amp;dbP!$D$2&amp;":"&amp;dbP!$D$2),"&lt;="&amp;BB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BC378" s="1">
        <f ca="1">SUMIFS(INDIRECT($F$1&amp;$F378&amp;":"&amp;$F378),INDIRECT($F$1&amp;dbP!$D$2&amp;":"&amp;dbP!$D$2),"&gt;="&amp;BC$6,INDIRECT($F$1&amp;dbP!$D$2&amp;":"&amp;dbP!$D$2),"&lt;="&amp;BC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BD378" s="1">
        <f ca="1">SUMIFS(INDIRECT($F$1&amp;$F378&amp;":"&amp;$F378),INDIRECT($F$1&amp;dbP!$D$2&amp;":"&amp;dbP!$D$2),"&gt;="&amp;BD$6,INDIRECT($F$1&amp;dbP!$D$2&amp;":"&amp;dbP!$D$2),"&lt;="&amp;BD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BE378" s="1">
        <f ca="1">SUMIFS(INDIRECT($F$1&amp;$F378&amp;":"&amp;$F378),INDIRECT($F$1&amp;dbP!$D$2&amp;":"&amp;dbP!$D$2),"&gt;="&amp;BE$6,INDIRECT($F$1&amp;dbP!$D$2&amp;":"&amp;dbP!$D$2),"&lt;="&amp;BE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</row>
    <row r="379" spans="2:57" x14ac:dyDescent="0.3">
      <c r="B379" s="1">
        <f>MAX(B$268:B378)+1</f>
        <v>117</v>
      </c>
      <c r="D379" s="1" t="str">
        <f ca="1">INDIRECT($B$1&amp;Items!AB$2&amp;$B379)</f>
        <v>PL(-)</v>
      </c>
      <c r="F379" s="1" t="str">
        <f ca="1">INDIRECT($B$1&amp;Items!X$2&amp;$B379)</f>
        <v>AA</v>
      </c>
      <c r="H379" s="13" t="str">
        <f ca="1">INDIRECT($B$1&amp;Items!U$2&amp;$B379)</f>
        <v>Операционные расходы</v>
      </c>
      <c r="I379" s="13" t="str">
        <f ca="1">IF(INDIRECT($B$1&amp;Items!V$2&amp;$B379)="",H379,INDIRECT($B$1&amp;Items!V$2&amp;$B379))</f>
        <v>Операционные расходы - блок-3</v>
      </c>
      <c r="J379" s="1" t="str">
        <f ca="1">IF(INDIRECT($B$1&amp;Items!W$2&amp;$B379)="",IF(H379&lt;&gt;I379,"  "&amp;I379,I379),"    "&amp;INDIRECT($B$1&amp;Items!W$2&amp;$B379))</f>
        <v xml:space="preserve">    Операционные расходы - 3-11</v>
      </c>
      <c r="S379" s="1">
        <f ca="1">SUM($U379:INDIRECT(ADDRESS(ROW(),SUMIFS($1:$1,$5:$5,MAX($5:$5)))))</f>
        <v>0</v>
      </c>
      <c r="V379" s="1">
        <f ca="1">SUMIFS(INDIRECT($F$1&amp;$F379&amp;":"&amp;$F379),INDIRECT($F$1&amp;dbP!$D$2&amp;":"&amp;dbP!$D$2),"&gt;="&amp;V$6,INDIRECT($F$1&amp;dbP!$D$2&amp;":"&amp;dbP!$D$2),"&lt;="&amp;V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W379" s="1">
        <f ca="1">SUMIFS(INDIRECT($F$1&amp;$F379&amp;":"&amp;$F379),INDIRECT($F$1&amp;dbP!$D$2&amp;":"&amp;dbP!$D$2),"&gt;="&amp;W$6,INDIRECT($F$1&amp;dbP!$D$2&amp;":"&amp;dbP!$D$2),"&lt;="&amp;W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X379" s="1">
        <f ca="1">SUMIFS(INDIRECT($F$1&amp;$F379&amp;":"&amp;$F379),INDIRECT($F$1&amp;dbP!$D$2&amp;":"&amp;dbP!$D$2),"&gt;="&amp;X$6,INDIRECT($F$1&amp;dbP!$D$2&amp;":"&amp;dbP!$D$2),"&lt;="&amp;X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Y379" s="1">
        <f ca="1">SUMIFS(INDIRECT($F$1&amp;$F379&amp;":"&amp;$F379),INDIRECT($F$1&amp;dbP!$D$2&amp;":"&amp;dbP!$D$2),"&gt;="&amp;Y$6,INDIRECT($F$1&amp;dbP!$D$2&amp;":"&amp;dbP!$D$2),"&lt;="&amp;Y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Z379" s="1">
        <f ca="1">SUMIFS(INDIRECT($F$1&amp;$F379&amp;":"&amp;$F379),INDIRECT($F$1&amp;dbP!$D$2&amp;":"&amp;dbP!$D$2),"&gt;="&amp;Z$6,INDIRECT($F$1&amp;dbP!$D$2&amp;":"&amp;dbP!$D$2),"&lt;="&amp;Z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A379" s="1">
        <f ca="1">SUMIFS(INDIRECT($F$1&amp;$F379&amp;":"&amp;$F379),INDIRECT($F$1&amp;dbP!$D$2&amp;":"&amp;dbP!$D$2),"&gt;="&amp;AA$6,INDIRECT($F$1&amp;dbP!$D$2&amp;":"&amp;dbP!$D$2),"&lt;="&amp;AA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B379" s="1">
        <f ca="1">SUMIFS(INDIRECT($F$1&amp;$F379&amp;":"&amp;$F379),INDIRECT($F$1&amp;dbP!$D$2&amp;":"&amp;dbP!$D$2),"&gt;="&amp;AB$6,INDIRECT($F$1&amp;dbP!$D$2&amp;":"&amp;dbP!$D$2),"&lt;="&amp;AB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C379" s="1">
        <f ca="1">SUMIFS(INDIRECT($F$1&amp;$F379&amp;":"&amp;$F379),INDIRECT($F$1&amp;dbP!$D$2&amp;":"&amp;dbP!$D$2),"&gt;="&amp;AC$6,INDIRECT($F$1&amp;dbP!$D$2&amp;":"&amp;dbP!$D$2),"&lt;="&amp;AC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D379" s="1">
        <f ca="1">SUMIFS(INDIRECT($F$1&amp;$F379&amp;":"&amp;$F379),INDIRECT($F$1&amp;dbP!$D$2&amp;":"&amp;dbP!$D$2),"&gt;="&amp;AD$6,INDIRECT($F$1&amp;dbP!$D$2&amp;":"&amp;dbP!$D$2),"&lt;="&amp;AD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E379" s="1">
        <f ca="1">SUMIFS(INDIRECT($F$1&amp;$F379&amp;":"&amp;$F379),INDIRECT($F$1&amp;dbP!$D$2&amp;":"&amp;dbP!$D$2),"&gt;="&amp;AE$6,INDIRECT($F$1&amp;dbP!$D$2&amp;":"&amp;dbP!$D$2),"&lt;="&amp;AE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F379" s="1">
        <f ca="1">SUMIFS(INDIRECT($F$1&amp;$F379&amp;":"&amp;$F379),INDIRECT($F$1&amp;dbP!$D$2&amp;":"&amp;dbP!$D$2),"&gt;="&amp;AF$6,INDIRECT($F$1&amp;dbP!$D$2&amp;":"&amp;dbP!$D$2),"&lt;="&amp;AF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G379" s="1">
        <f ca="1">SUMIFS(INDIRECT($F$1&amp;$F379&amp;":"&amp;$F379),INDIRECT($F$1&amp;dbP!$D$2&amp;":"&amp;dbP!$D$2),"&gt;="&amp;AG$6,INDIRECT($F$1&amp;dbP!$D$2&amp;":"&amp;dbP!$D$2),"&lt;="&amp;AG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H379" s="1">
        <f ca="1">SUMIFS(INDIRECT($F$1&amp;$F379&amp;":"&amp;$F379),INDIRECT($F$1&amp;dbP!$D$2&amp;":"&amp;dbP!$D$2),"&gt;="&amp;AH$6,INDIRECT($F$1&amp;dbP!$D$2&amp;":"&amp;dbP!$D$2),"&lt;="&amp;AH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I379" s="1">
        <f ca="1">SUMIFS(INDIRECT($F$1&amp;$F379&amp;":"&amp;$F379),INDIRECT($F$1&amp;dbP!$D$2&amp;":"&amp;dbP!$D$2),"&gt;="&amp;AI$6,INDIRECT($F$1&amp;dbP!$D$2&amp;":"&amp;dbP!$D$2),"&lt;="&amp;AI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J379" s="1">
        <f ca="1">SUMIFS(INDIRECT($F$1&amp;$F379&amp;":"&amp;$F379),INDIRECT($F$1&amp;dbP!$D$2&amp;":"&amp;dbP!$D$2),"&gt;="&amp;AJ$6,INDIRECT($F$1&amp;dbP!$D$2&amp;":"&amp;dbP!$D$2),"&lt;="&amp;AJ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K379" s="1">
        <f ca="1">SUMIFS(INDIRECT($F$1&amp;$F379&amp;":"&amp;$F379),INDIRECT($F$1&amp;dbP!$D$2&amp;":"&amp;dbP!$D$2),"&gt;="&amp;AK$6,INDIRECT($F$1&amp;dbP!$D$2&amp;":"&amp;dbP!$D$2),"&lt;="&amp;AK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L379" s="1">
        <f ca="1">SUMIFS(INDIRECT($F$1&amp;$F379&amp;":"&amp;$F379),INDIRECT($F$1&amp;dbP!$D$2&amp;":"&amp;dbP!$D$2),"&gt;="&amp;AL$6,INDIRECT($F$1&amp;dbP!$D$2&amp;":"&amp;dbP!$D$2),"&lt;="&amp;AL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M379" s="1">
        <f ca="1">SUMIFS(INDIRECT($F$1&amp;$F379&amp;":"&amp;$F379),INDIRECT($F$1&amp;dbP!$D$2&amp;":"&amp;dbP!$D$2),"&gt;="&amp;AM$6,INDIRECT($F$1&amp;dbP!$D$2&amp;":"&amp;dbP!$D$2),"&lt;="&amp;AM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N379" s="1">
        <f ca="1">SUMIFS(INDIRECT($F$1&amp;$F379&amp;":"&amp;$F379),INDIRECT($F$1&amp;dbP!$D$2&amp;":"&amp;dbP!$D$2),"&gt;="&amp;AN$6,INDIRECT($F$1&amp;dbP!$D$2&amp;":"&amp;dbP!$D$2),"&lt;="&amp;AN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O379" s="1">
        <f ca="1">SUMIFS(INDIRECT($F$1&amp;$F379&amp;":"&amp;$F379),INDIRECT($F$1&amp;dbP!$D$2&amp;":"&amp;dbP!$D$2),"&gt;="&amp;AO$6,INDIRECT($F$1&amp;dbP!$D$2&amp;":"&amp;dbP!$D$2),"&lt;="&amp;AO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P379" s="1">
        <f ca="1">SUMIFS(INDIRECT($F$1&amp;$F379&amp;":"&amp;$F379),INDIRECT($F$1&amp;dbP!$D$2&amp;":"&amp;dbP!$D$2),"&gt;="&amp;AP$6,INDIRECT($F$1&amp;dbP!$D$2&amp;":"&amp;dbP!$D$2),"&lt;="&amp;AP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Q379" s="1">
        <f ca="1">SUMIFS(INDIRECT($F$1&amp;$F379&amp;":"&amp;$F379),INDIRECT($F$1&amp;dbP!$D$2&amp;":"&amp;dbP!$D$2),"&gt;="&amp;AQ$6,INDIRECT($F$1&amp;dbP!$D$2&amp;":"&amp;dbP!$D$2),"&lt;="&amp;AQ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R379" s="1">
        <f ca="1">SUMIFS(INDIRECT($F$1&amp;$F379&amp;":"&amp;$F379),INDIRECT($F$1&amp;dbP!$D$2&amp;":"&amp;dbP!$D$2),"&gt;="&amp;AR$6,INDIRECT($F$1&amp;dbP!$D$2&amp;":"&amp;dbP!$D$2),"&lt;="&amp;AR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S379" s="1">
        <f ca="1">SUMIFS(INDIRECT($F$1&amp;$F379&amp;":"&amp;$F379),INDIRECT($F$1&amp;dbP!$D$2&amp;":"&amp;dbP!$D$2),"&gt;="&amp;AS$6,INDIRECT($F$1&amp;dbP!$D$2&amp;":"&amp;dbP!$D$2),"&lt;="&amp;AS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T379" s="1">
        <f ca="1">SUMIFS(INDIRECT($F$1&amp;$F379&amp;":"&amp;$F379),INDIRECT($F$1&amp;dbP!$D$2&amp;":"&amp;dbP!$D$2),"&gt;="&amp;AT$6,INDIRECT($F$1&amp;dbP!$D$2&amp;":"&amp;dbP!$D$2),"&lt;="&amp;AT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U379" s="1">
        <f ca="1">SUMIFS(INDIRECT($F$1&amp;$F379&amp;":"&amp;$F379),INDIRECT($F$1&amp;dbP!$D$2&amp;":"&amp;dbP!$D$2),"&gt;="&amp;AU$6,INDIRECT($F$1&amp;dbP!$D$2&amp;":"&amp;dbP!$D$2),"&lt;="&amp;AU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V379" s="1">
        <f ca="1">SUMIFS(INDIRECT($F$1&amp;$F379&amp;":"&amp;$F379),INDIRECT($F$1&amp;dbP!$D$2&amp;":"&amp;dbP!$D$2),"&gt;="&amp;AV$6,INDIRECT($F$1&amp;dbP!$D$2&amp;":"&amp;dbP!$D$2),"&lt;="&amp;AV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W379" s="1">
        <f ca="1">SUMIFS(INDIRECT($F$1&amp;$F379&amp;":"&amp;$F379),INDIRECT($F$1&amp;dbP!$D$2&amp;":"&amp;dbP!$D$2),"&gt;="&amp;AW$6,INDIRECT($F$1&amp;dbP!$D$2&amp;":"&amp;dbP!$D$2),"&lt;="&amp;AW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X379" s="1">
        <f ca="1">SUMIFS(INDIRECT($F$1&amp;$F379&amp;":"&amp;$F379),INDIRECT($F$1&amp;dbP!$D$2&amp;":"&amp;dbP!$D$2),"&gt;="&amp;AX$6,INDIRECT($F$1&amp;dbP!$D$2&amp;":"&amp;dbP!$D$2),"&lt;="&amp;AX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Y379" s="1">
        <f ca="1">SUMIFS(INDIRECT($F$1&amp;$F379&amp;":"&amp;$F379),INDIRECT($F$1&amp;dbP!$D$2&amp;":"&amp;dbP!$D$2),"&gt;="&amp;AY$6,INDIRECT($F$1&amp;dbP!$D$2&amp;":"&amp;dbP!$D$2),"&lt;="&amp;AY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Z379" s="1">
        <f ca="1">SUMIFS(INDIRECT($F$1&amp;$F379&amp;":"&amp;$F379),INDIRECT($F$1&amp;dbP!$D$2&amp;":"&amp;dbP!$D$2),"&gt;="&amp;AZ$6,INDIRECT($F$1&amp;dbP!$D$2&amp;":"&amp;dbP!$D$2),"&lt;="&amp;AZ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BA379" s="1">
        <f ca="1">SUMIFS(INDIRECT($F$1&amp;$F379&amp;":"&amp;$F379),INDIRECT($F$1&amp;dbP!$D$2&amp;":"&amp;dbP!$D$2),"&gt;="&amp;BA$6,INDIRECT($F$1&amp;dbP!$D$2&amp;":"&amp;dbP!$D$2),"&lt;="&amp;BA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BB379" s="1">
        <f ca="1">SUMIFS(INDIRECT($F$1&amp;$F379&amp;":"&amp;$F379),INDIRECT($F$1&amp;dbP!$D$2&amp;":"&amp;dbP!$D$2),"&gt;="&amp;BB$6,INDIRECT($F$1&amp;dbP!$D$2&amp;":"&amp;dbP!$D$2),"&lt;="&amp;BB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BC379" s="1">
        <f ca="1">SUMIFS(INDIRECT($F$1&amp;$F379&amp;":"&amp;$F379),INDIRECT($F$1&amp;dbP!$D$2&amp;":"&amp;dbP!$D$2),"&gt;="&amp;BC$6,INDIRECT($F$1&amp;dbP!$D$2&amp;":"&amp;dbP!$D$2),"&lt;="&amp;BC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BD379" s="1">
        <f ca="1">SUMIFS(INDIRECT($F$1&amp;$F379&amp;":"&amp;$F379),INDIRECT($F$1&amp;dbP!$D$2&amp;":"&amp;dbP!$D$2),"&gt;="&amp;BD$6,INDIRECT($F$1&amp;dbP!$D$2&amp;":"&amp;dbP!$D$2),"&lt;="&amp;BD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BE379" s="1">
        <f ca="1">SUMIFS(INDIRECT($F$1&amp;$F379&amp;":"&amp;$F379),INDIRECT($F$1&amp;dbP!$D$2&amp;":"&amp;dbP!$D$2),"&gt;="&amp;BE$6,INDIRECT($F$1&amp;dbP!$D$2&amp;":"&amp;dbP!$D$2),"&lt;="&amp;BE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</row>
    <row r="380" spans="2:57" x14ac:dyDescent="0.3">
      <c r="B380" s="1">
        <f>MAX(B$268:B379)+1</f>
        <v>118</v>
      </c>
      <c r="D380" s="1" t="str">
        <f ca="1">INDIRECT($B$1&amp;Items!AB$2&amp;$B380)</f>
        <v>PL(-)</v>
      </c>
      <c r="F380" s="1" t="str">
        <f ca="1">INDIRECT($B$1&amp;Items!X$2&amp;$B380)</f>
        <v>AA</v>
      </c>
      <c r="H380" s="13" t="str">
        <f ca="1">INDIRECT($B$1&amp;Items!U$2&amp;$B380)</f>
        <v>Операционные расходы</v>
      </c>
      <c r="I380" s="13" t="str">
        <f ca="1">IF(INDIRECT($B$1&amp;Items!V$2&amp;$B380)="",H380,INDIRECT($B$1&amp;Items!V$2&amp;$B380))</f>
        <v>Операционные расходы - блок-3</v>
      </c>
      <c r="J380" s="1" t="str">
        <f ca="1">IF(INDIRECT($B$1&amp;Items!W$2&amp;$B380)="",IF(H380&lt;&gt;I380,"  "&amp;I380,I380),"    "&amp;INDIRECT($B$1&amp;Items!W$2&amp;$B380))</f>
        <v xml:space="preserve">    Операционные расходы - 3-12</v>
      </c>
      <c r="S380" s="1">
        <f ca="1">SUM($U380:INDIRECT(ADDRESS(ROW(),SUMIFS($1:$1,$5:$5,MAX($5:$5)))))</f>
        <v>0</v>
      </c>
      <c r="V380" s="1">
        <f ca="1">SUMIFS(INDIRECT($F$1&amp;$F380&amp;":"&amp;$F380),INDIRECT($F$1&amp;dbP!$D$2&amp;":"&amp;dbP!$D$2),"&gt;="&amp;V$6,INDIRECT($F$1&amp;dbP!$D$2&amp;":"&amp;dbP!$D$2),"&lt;="&amp;V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W380" s="1">
        <f ca="1">SUMIFS(INDIRECT($F$1&amp;$F380&amp;":"&amp;$F380),INDIRECT($F$1&amp;dbP!$D$2&amp;":"&amp;dbP!$D$2),"&gt;="&amp;W$6,INDIRECT($F$1&amp;dbP!$D$2&amp;":"&amp;dbP!$D$2),"&lt;="&amp;W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X380" s="1">
        <f ca="1">SUMIFS(INDIRECT($F$1&amp;$F380&amp;":"&amp;$F380),INDIRECT($F$1&amp;dbP!$D$2&amp;":"&amp;dbP!$D$2),"&gt;="&amp;X$6,INDIRECT($F$1&amp;dbP!$D$2&amp;":"&amp;dbP!$D$2),"&lt;="&amp;X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Y380" s="1">
        <f ca="1">SUMIFS(INDIRECT($F$1&amp;$F380&amp;":"&amp;$F380),INDIRECT($F$1&amp;dbP!$D$2&amp;":"&amp;dbP!$D$2),"&gt;="&amp;Y$6,INDIRECT($F$1&amp;dbP!$D$2&amp;":"&amp;dbP!$D$2),"&lt;="&amp;Y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Z380" s="1">
        <f ca="1">SUMIFS(INDIRECT($F$1&amp;$F380&amp;":"&amp;$F380),INDIRECT($F$1&amp;dbP!$D$2&amp;":"&amp;dbP!$D$2),"&gt;="&amp;Z$6,INDIRECT($F$1&amp;dbP!$D$2&amp;":"&amp;dbP!$D$2),"&lt;="&amp;Z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A380" s="1">
        <f ca="1">SUMIFS(INDIRECT($F$1&amp;$F380&amp;":"&amp;$F380),INDIRECT($F$1&amp;dbP!$D$2&amp;":"&amp;dbP!$D$2),"&gt;="&amp;AA$6,INDIRECT($F$1&amp;dbP!$D$2&amp;":"&amp;dbP!$D$2),"&lt;="&amp;AA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B380" s="1">
        <f ca="1">SUMIFS(INDIRECT($F$1&amp;$F380&amp;":"&amp;$F380),INDIRECT($F$1&amp;dbP!$D$2&amp;":"&amp;dbP!$D$2),"&gt;="&amp;AB$6,INDIRECT($F$1&amp;dbP!$D$2&amp;":"&amp;dbP!$D$2),"&lt;="&amp;AB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C380" s="1">
        <f ca="1">SUMIFS(INDIRECT($F$1&amp;$F380&amp;":"&amp;$F380),INDIRECT($F$1&amp;dbP!$D$2&amp;":"&amp;dbP!$D$2),"&gt;="&amp;AC$6,INDIRECT($F$1&amp;dbP!$D$2&amp;":"&amp;dbP!$D$2),"&lt;="&amp;AC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D380" s="1">
        <f ca="1">SUMIFS(INDIRECT($F$1&amp;$F380&amp;":"&amp;$F380),INDIRECT($F$1&amp;dbP!$D$2&amp;":"&amp;dbP!$D$2),"&gt;="&amp;AD$6,INDIRECT($F$1&amp;dbP!$D$2&amp;":"&amp;dbP!$D$2),"&lt;="&amp;AD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E380" s="1">
        <f ca="1">SUMIFS(INDIRECT($F$1&amp;$F380&amp;":"&amp;$F380),INDIRECT($F$1&amp;dbP!$D$2&amp;":"&amp;dbP!$D$2),"&gt;="&amp;AE$6,INDIRECT($F$1&amp;dbP!$D$2&amp;":"&amp;dbP!$D$2),"&lt;="&amp;AE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F380" s="1">
        <f ca="1">SUMIFS(INDIRECT($F$1&amp;$F380&amp;":"&amp;$F380),INDIRECT($F$1&amp;dbP!$D$2&amp;":"&amp;dbP!$D$2),"&gt;="&amp;AF$6,INDIRECT($F$1&amp;dbP!$D$2&amp;":"&amp;dbP!$D$2),"&lt;="&amp;AF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G380" s="1">
        <f ca="1">SUMIFS(INDIRECT($F$1&amp;$F380&amp;":"&amp;$F380),INDIRECT($F$1&amp;dbP!$D$2&amp;":"&amp;dbP!$D$2),"&gt;="&amp;AG$6,INDIRECT($F$1&amp;dbP!$D$2&amp;":"&amp;dbP!$D$2),"&lt;="&amp;AG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H380" s="1">
        <f ca="1">SUMIFS(INDIRECT($F$1&amp;$F380&amp;":"&amp;$F380),INDIRECT($F$1&amp;dbP!$D$2&amp;":"&amp;dbP!$D$2),"&gt;="&amp;AH$6,INDIRECT($F$1&amp;dbP!$D$2&amp;":"&amp;dbP!$D$2),"&lt;="&amp;AH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I380" s="1">
        <f ca="1">SUMIFS(INDIRECT($F$1&amp;$F380&amp;":"&amp;$F380),INDIRECT($F$1&amp;dbP!$D$2&amp;":"&amp;dbP!$D$2),"&gt;="&amp;AI$6,INDIRECT($F$1&amp;dbP!$D$2&amp;":"&amp;dbP!$D$2),"&lt;="&amp;AI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J380" s="1">
        <f ca="1">SUMIFS(INDIRECT($F$1&amp;$F380&amp;":"&amp;$F380),INDIRECT($F$1&amp;dbP!$D$2&amp;":"&amp;dbP!$D$2),"&gt;="&amp;AJ$6,INDIRECT($F$1&amp;dbP!$D$2&amp;":"&amp;dbP!$D$2),"&lt;="&amp;AJ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K380" s="1">
        <f ca="1">SUMIFS(INDIRECT($F$1&amp;$F380&amp;":"&amp;$F380),INDIRECT($F$1&amp;dbP!$D$2&amp;":"&amp;dbP!$D$2),"&gt;="&amp;AK$6,INDIRECT($F$1&amp;dbP!$D$2&amp;":"&amp;dbP!$D$2),"&lt;="&amp;AK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L380" s="1">
        <f ca="1">SUMIFS(INDIRECT($F$1&amp;$F380&amp;":"&amp;$F380),INDIRECT($F$1&amp;dbP!$D$2&amp;":"&amp;dbP!$D$2),"&gt;="&amp;AL$6,INDIRECT($F$1&amp;dbP!$D$2&amp;":"&amp;dbP!$D$2),"&lt;="&amp;AL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M380" s="1">
        <f ca="1">SUMIFS(INDIRECT($F$1&amp;$F380&amp;":"&amp;$F380),INDIRECT($F$1&amp;dbP!$D$2&amp;":"&amp;dbP!$D$2),"&gt;="&amp;AM$6,INDIRECT($F$1&amp;dbP!$D$2&amp;":"&amp;dbP!$D$2),"&lt;="&amp;AM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N380" s="1">
        <f ca="1">SUMIFS(INDIRECT($F$1&amp;$F380&amp;":"&amp;$F380),INDIRECT($F$1&amp;dbP!$D$2&amp;":"&amp;dbP!$D$2),"&gt;="&amp;AN$6,INDIRECT($F$1&amp;dbP!$D$2&amp;":"&amp;dbP!$D$2),"&lt;="&amp;AN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O380" s="1">
        <f ca="1">SUMIFS(INDIRECT($F$1&amp;$F380&amp;":"&amp;$F380),INDIRECT($F$1&amp;dbP!$D$2&amp;":"&amp;dbP!$D$2),"&gt;="&amp;AO$6,INDIRECT($F$1&amp;dbP!$D$2&amp;":"&amp;dbP!$D$2),"&lt;="&amp;AO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P380" s="1">
        <f ca="1">SUMIFS(INDIRECT($F$1&amp;$F380&amp;":"&amp;$F380),INDIRECT($F$1&amp;dbP!$D$2&amp;":"&amp;dbP!$D$2),"&gt;="&amp;AP$6,INDIRECT($F$1&amp;dbP!$D$2&amp;":"&amp;dbP!$D$2),"&lt;="&amp;AP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Q380" s="1">
        <f ca="1">SUMIFS(INDIRECT($F$1&amp;$F380&amp;":"&amp;$F380),INDIRECT($F$1&amp;dbP!$D$2&amp;":"&amp;dbP!$D$2),"&gt;="&amp;AQ$6,INDIRECT($F$1&amp;dbP!$D$2&amp;":"&amp;dbP!$D$2),"&lt;="&amp;AQ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R380" s="1">
        <f ca="1">SUMIFS(INDIRECT($F$1&amp;$F380&amp;":"&amp;$F380),INDIRECT($F$1&amp;dbP!$D$2&amp;":"&amp;dbP!$D$2),"&gt;="&amp;AR$6,INDIRECT($F$1&amp;dbP!$D$2&amp;":"&amp;dbP!$D$2),"&lt;="&amp;AR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S380" s="1">
        <f ca="1">SUMIFS(INDIRECT($F$1&amp;$F380&amp;":"&amp;$F380),INDIRECT($F$1&amp;dbP!$D$2&amp;":"&amp;dbP!$D$2),"&gt;="&amp;AS$6,INDIRECT($F$1&amp;dbP!$D$2&amp;":"&amp;dbP!$D$2),"&lt;="&amp;AS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T380" s="1">
        <f ca="1">SUMIFS(INDIRECT($F$1&amp;$F380&amp;":"&amp;$F380),INDIRECT($F$1&amp;dbP!$D$2&amp;":"&amp;dbP!$D$2),"&gt;="&amp;AT$6,INDIRECT($F$1&amp;dbP!$D$2&amp;":"&amp;dbP!$D$2),"&lt;="&amp;AT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U380" s="1">
        <f ca="1">SUMIFS(INDIRECT($F$1&amp;$F380&amp;":"&amp;$F380),INDIRECT($F$1&amp;dbP!$D$2&amp;":"&amp;dbP!$D$2),"&gt;="&amp;AU$6,INDIRECT($F$1&amp;dbP!$D$2&amp;":"&amp;dbP!$D$2),"&lt;="&amp;AU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V380" s="1">
        <f ca="1">SUMIFS(INDIRECT($F$1&amp;$F380&amp;":"&amp;$F380),INDIRECT($F$1&amp;dbP!$D$2&amp;":"&amp;dbP!$D$2),"&gt;="&amp;AV$6,INDIRECT($F$1&amp;dbP!$D$2&amp;":"&amp;dbP!$D$2),"&lt;="&amp;AV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W380" s="1">
        <f ca="1">SUMIFS(INDIRECT($F$1&amp;$F380&amp;":"&amp;$F380),INDIRECT($F$1&amp;dbP!$D$2&amp;":"&amp;dbP!$D$2),"&gt;="&amp;AW$6,INDIRECT($F$1&amp;dbP!$D$2&amp;":"&amp;dbP!$D$2),"&lt;="&amp;AW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X380" s="1">
        <f ca="1">SUMIFS(INDIRECT($F$1&amp;$F380&amp;":"&amp;$F380),INDIRECT($F$1&amp;dbP!$D$2&amp;":"&amp;dbP!$D$2),"&gt;="&amp;AX$6,INDIRECT($F$1&amp;dbP!$D$2&amp;":"&amp;dbP!$D$2),"&lt;="&amp;AX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Y380" s="1">
        <f ca="1">SUMIFS(INDIRECT($F$1&amp;$F380&amp;":"&amp;$F380),INDIRECT($F$1&amp;dbP!$D$2&amp;":"&amp;dbP!$D$2),"&gt;="&amp;AY$6,INDIRECT($F$1&amp;dbP!$D$2&amp;":"&amp;dbP!$D$2),"&lt;="&amp;AY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Z380" s="1">
        <f ca="1">SUMIFS(INDIRECT($F$1&amp;$F380&amp;":"&amp;$F380),INDIRECT($F$1&amp;dbP!$D$2&amp;":"&amp;dbP!$D$2),"&gt;="&amp;AZ$6,INDIRECT($F$1&amp;dbP!$D$2&amp;":"&amp;dbP!$D$2),"&lt;="&amp;AZ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BA380" s="1">
        <f ca="1">SUMIFS(INDIRECT($F$1&amp;$F380&amp;":"&amp;$F380),INDIRECT($F$1&amp;dbP!$D$2&amp;":"&amp;dbP!$D$2),"&gt;="&amp;BA$6,INDIRECT($F$1&amp;dbP!$D$2&amp;":"&amp;dbP!$D$2),"&lt;="&amp;BA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BB380" s="1">
        <f ca="1">SUMIFS(INDIRECT($F$1&amp;$F380&amp;":"&amp;$F380),INDIRECT($F$1&amp;dbP!$D$2&amp;":"&amp;dbP!$D$2),"&gt;="&amp;BB$6,INDIRECT($F$1&amp;dbP!$D$2&amp;":"&amp;dbP!$D$2),"&lt;="&amp;BB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BC380" s="1">
        <f ca="1">SUMIFS(INDIRECT($F$1&amp;$F380&amp;":"&amp;$F380),INDIRECT($F$1&amp;dbP!$D$2&amp;":"&amp;dbP!$D$2),"&gt;="&amp;BC$6,INDIRECT($F$1&amp;dbP!$D$2&amp;":"&amp;dbP!$D$2),"&lt;="&amp;BC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BD380" s="1">
        <f ca="1">SUMIFS(INDIRECT($F$1&amp;$F380&amp;":"&amp;$F380),INDIRECT($F$1&amp;dbP!$D$2&amp;":"&amp;dbP!$D$2),"&gt;="&amp;BD$6,INDIRECT($F$1&amp;dbP!$D$2&amp;":"&amp;dbP!$D$2),"&lt;="&amp;BD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BE380" s="1">
        <f ca="1">SUMIFS(INDIRECT($F$1&amp;$F380&amp;":"&amp;$F380),INDIRECT($F$1&amp;dbP!$D$2&amp;":"&amp;dbP!$D$2),"&gt;="&amp;BE$6,INDIRECT($F$1&amp;dbP!$D$2&amp;":"&amp;dbP!$D$2),"&lt;="&amp;BE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</row>
    <row r="381" spans="2:57" x14ac:dyDescent="0.3">
      <c r="B381" s="1">
        <f>MAX(B$268:B380)+1</f>
        <v>119</v>
      </c>
      <c r="D381" s="1" t="str">
        <f ca="1">INDIRECT($B$1&amp;Items!AB$2&amp;$B381)</f>
        <v>PL(-)</v>
      </c>
      <c r="F381" s="1" t="str">
        <f ca="1">INDIRECT($B$1&amp;Items!X$2&amp;$B381)</f>
        <v>AA</v>
      </c>
      <c r="H381" s="13" t="str">
        <f ca="1">INDIRECT($B$1&amp;Items!U$2&amp;$B381)</f>
        <v>Операционные расходы</v>
      </c>
      <c r="I381" s="13" t="str">
        <f ca="1">IF(INDIRECT($B$1&amp;Items!V$2&amp;$B381)="",H381,INDIRECT($B$1&amp;Items!V$2&amp;$B381))</f>
        <v>Операционные расходы - блок-3</v>
      </c>
      <c r="J381" s="1" t="str">
        <f ca="1">IF(INDIRECT($B$1&amp;Items!W$2&amp;$B381)="",IF(H381&lt;&gt;I381,"  "&amp;I381,I381),"    "&amp;INDIRECT($B$1&amp;Items!W$2&amp;$B381))</f>
        <v xml:space="preserve">    Операционные расходы - 3-13</v>
      </c>
      <c r="S381" s="1">
        <f ca="1">SUM($U381:INDIRECT(ADDRESS(ROW(),SUMIFS($1:$1,$5:$5,MAX($5:$5)))))</f>
        <v>43173</v>
      </c>
      <c r="V381" s="1">
        <f ca="1">SUMIFS(INDIRECT($F$1&amp;$F381&amp;":"&amp;$F381),INDIRECT($F$1&amp;dbP!$D$2&amp;":"&amp;dbP!$D$2),"&gt;="&amp;V$6,INDIRECT($F$1&amp;dbP!$D$2&amp;":"&amp;dbP!$D$2),"&lt;="&amp;V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W381" s="1">
        <f ca="1">SUMIFS(INDIRECT($F$1&amp;$F381&amp;":"&amp;$F381),INDIRECT($F$1&amp;dbP!$D$2&amp;":"&amp;dbP!$D$2),"&gt;="&amp;W$6,INDIRECT($F$1&amp;dbP!$D$2&amp;":"&amp;dbP!$D$2),"&lt;="&amp;W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X381" s="1">
        <f ca="1">SUMIFS(INDIRECT($F$1&amp;$F381&amp;":"&amp;$F381),INDIRECT($F$1&amp;dbP!$D$2&amp;":"&amp;dbP!$D$2),"&gt;="&amp;X$6,INDIRECT($F$1&amp;dbP!$D$2&amp;":"&amp;dbP!$D$2),"&lt;="&amp;X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Y381" s="1">
        <f ca="1">SUMIFS(INDIRECT($F$1&amp;$F381&amp;":"&amp;$F381),INDIRECT($F$1&amp;dbP!$D$2&amp;":"&amp;dbP!$D$2),"&gt;="&amp;Y$6,INDIRECT($F$1&amp;dbP!$D$2&amp;":"&amp;dbP!$D$2),"&lt;="&amp;Y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Z381" s="1">
        <f ca="1">SUMIFS(INDIRECT($F$1&amp;$F381&amp;":"&amp;$F381),INDIRECT($F$1&amp;dbP!$D$2&amp;":"&amp;dbP!$D$2),"&gt;="&amp;Z$6,INDIRECT($F$1&amp;dbP!$D$2&amp;":"&amp;dbP!$D$2),"&lt;="&amp;Z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A381" s="1">
        <f ca="1">SUMIFS(INDIRECT($F$1&amp;$F381&amp;":"&amp;$F381),INDIRECT($F$1&amp;dbP!$D$2&amp;":"&amp;dbP!$D$2),"&gt;="&amp;AA$6,INDIRECT($F$1&amp;dbP!$D$2&amp;":"&amp;dbP!$D$2),"&lt;="&amp;AA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43173</v>
      </c>
      <c r="AB381" s="1">
        <f ca="1">SUMIFS(INDIRECT($F$1&amp;$F381&amp;":"&amp;$F381),INDIRECT($F$1&amp;dbP!$D$2&amp;":"&amp;dbP!$D$2),"&gt;="&amp;AB$6,INDIRECT($F$1&amp;dbP!$D$2&amp;":"&amp;dbP!$D$2),"&lt;="&amp;AB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C381" s="1">
        <f ca="1">SUMIFS(INDIRECT($F$1&amp;$F381&amp;":"&amp;$F381),INDIRECT($F$1&amp;dbP!$D$2&amp;":"&amp;dbP!$D$2),"&gt;="&amp;AC$6,INDIRECT($F$1&amp;dbP!$D$2&amp;":"&amp;dbP!$D$2),"&lt;="&amp;AC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D381" s="1">
        <f ca="1">SUMIFS(INDIRECT($F$1&amp;$F381&amp;":"&amp;$F381),INDIRECT($F$1&amp;dbP!$D$2&amp;":"&amp;dbP!$D$2),"&gt;="&amp;AD$6,INDIRECT($F$1&amp;dbP!$D$2&amp;":"&amp;dbP!$D$2),"&lt;="&amp;AD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E381" s="1">
        <f ca="1">SUMIFS(INDIRECT($F$1&amp;$F381&amp;":"&amp;$F381),INDIRECT($F$1&amp;dbP!$D$2&amp;":"&amp;dbP!$D$2),"&gt;="&amp;AE$6,INDIRECT($F$1&amp;dbP!$D$2&amp;":"&amp;dbP!$D$2),"&lt;="&amp;AE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F381" s="1">
        <f ca="1">SUMIFS(INDIRECT($F$1&amp;$F381&amp;":"&amp;$F381),INDIRECT($F$1&amp;dbP!$D$2&amp;":"&amp;dbP!$D$2),"&gt;="&amp;AF$6,INDIRECT($F$1&amp;dbP!$D$2&amp;":"&amp;dbP!$D$2),"&lt;="&amp;AF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G381" s="1">
        <f ca="1">SUMIFS(INDIRECT($F$1&amp;$F381&amp;":"&amp;$F381),INDIRECT($F$1&amp;dbP!$D$2&amp;":"&amp;dbP!$D$2),"&gt;="&amp;AG$6,INDIRECT($F$1&amp;dbP!$D$2&amp;":"&amp;dbP!$D$2),"&lt;="&amp;AG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H381" s="1">
        <f ca="1">SUMIFS(INDIRECT($F$1&amp;$F381&amp;":"&amp;$F381),INDIRECT($F$1&amp;dbP!$D$2&amp;":"&amp;dbP!$D$2),"&gt;="&amp;AH$6,INDIRECT($F$1&amp;dbP!$D$2&amp;":"&amp;dbP!$D$2),"&lt;="&amp;AH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I381" s="1">
        <f ca="1">SUMIFS(INDIRECT($F$1&amp;$F381&amp;":"&amp;$F381),INDIRECT($F$1&amp;dbP!$D$2&amp;":"&amp;dbP!$D$2),"&gt;="&amp;AI$6,INDIRECT($F$1&amp;dbP!$D$2&amp;":"&amp;dbP!$D$2),"&lt;="&amp;AI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J381" s="1">
        <f ca="1">SUMIFS(INDIRECT($F$1&amp;$F381&amp;":"&amp;$F381),INDIRECT($F$1&amp;dbP!$D$2&amp;":"&amp;dbP!$D$2),"&gt;="&amp;AJ$6,INDIRECT($F$1&amp;dbP!$D$2&amp;":"&amp;dbP!$D$2),"&lt;="&amp;AJ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K381" s="1">
        <f ca="1">SUMIFS(INDIRECT($F$1&amp;$F381&amp;":"&amp;$F381),INDIRECT($F$1&amp;dbP!$D$2&amp;":"&amp;dbP!$D$2),"&gt;="&amp;AK$6,INDIRECT($F$1&amp;dbP!$D$2&amp;":"&amp;dbP!$D$2),"&lt;="&amp;AK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L381" s="1">
        <f ca="1">SUMIFS(INDIRECT($F$1&amp;$F381&amp;":"&amp;$F381),INDIRECT($F$1&amp;dbP!$D$2&amp;":"&amp;dbP!$D$2),"&gt;="&amp;AL$6,INDIRECT($F$1&amp;dbP!$D$2&amp;":"&amp;dbP!$D$2),"&lt;="&amp;AL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M381" s="1">
        <f ca="1">SUMIFS(INDIRECT($F$1&amp;$F381&amp;":"&amp;$F381),INDIRECT($F$1&amp;dbP!$D$2&amp;":"&amp;dbP!$D$2),"&gt;="&amp;AM$6,INDIRECT($F$1&amp;dbP!$D$2&amp;":"&amp;dbP!$D$2),"&lt;="&amp;AM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N381" s="1">
        <f ca="1">SUMIFS(INDIRECT($F$1&amp;$F381&amp;":"&amp;$F381),INDIRECT($F$1&amp;dbP!$D$2&amp;":"&amp;dbP!$D$2),"&gt;="&amp;AN$6,INDIRECT($F$1&amp;dbP!$D$2&amp;":"&amp;dbP!$D$2),"&lt;="&amp;AN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O381" s="1">
        <f ca="1">SUMIFS(INDIRECT($F$1&amp;$F381&amp;":"&amp;$F381),INDIRECT($F$1&amp;dbP!$D$2&amp;":"&amp;dbP!$D$2),"&gt;="&amp;AO$6,INDIRECT($F$1&amp;dbP!$D$2&amp;":"&amp;dbP!$D$2),"&lt;="&amp;AO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P381" s="1">
        <f ca="1">SUMIFS(INDIRECT($F$1&amp;$F381&amp;":"&amp;$F381),INDIRECT($F$1&amp;dbP!$D$2&amp;":"&amp;dbP!$D$2),"&gt;="&amp;AP$6,INDIRECT($F$1&amp;dbP!$D$2&amp;":"&amp;dbP!$D$2),"&lt;="&amp;AP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Q381" s="1">
        <f ca="1">SUMIFS(INDIRECT($F$1&amp;$F381&amp;":"&amp;$F381),INDIRECT($F$1&amp;dbP!$D$2&amp;":"&amp;dbP!$D$2),"&gt;="&amp;AQ$6,INDIRECT($F$1&amp;dbP!$D$2&amp;":"&amp;dbP!$D$2),"&lt;="&amp;AQ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R381" s="1">
        <f ca="1">SUMIFS(INDIRECT($F$1&amp;$F381&amp;":"&amp;$F381),INDIRECT($F$1&amp;dbP!$D$2&amp;":"&amp;dbP!$D$2),"&gt;="&amp;AR$6,INDIRECT($F$1&amp;dbP!$D$2&amp;":"&amp;dbP!$D$2),"&lt;="&amp;AR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S381" s="1">
        <f ca="1">SUMIFS(INDIRECT($F$1&amp;$F381&amp;":"&amp;$F381),INDIRECT($F$1&amp;dbP!$D$2&amp;":"&amp;dbP!$D$2),"&gt;="&amp;AS$6,INDIRECT($F$1&amp;dbP!$D$2&amp;":"&amp;dbP!$D$2),"&lt;="&amp;AS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T381" s="1">
        <f ca="1">SUMIFS(INDIRECT($F$1&amp;$F381&amp;":"&amp;$F381),INDIRECT($F$1&amp;dbP!$D$2&amp;":"&amp;dbP!$D$2),"&gt;="&amp;AT$6,INDIRECT($F$1&amp;dbP!$D$2&amp;":"&amp;dbP!$D$2),"&lt;="&amp;AT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U381" s="1">
        <f ca="1">SUMIFS(INDIRECT($F$1&amp;$F381&amp;":"&amp;$F381),INDIRECT($F$1&amp;dbP!$D$2&amp;":"&amp;dbP!$D$2),"&gt;="&amp;AU$6,INDIRECT($F$1&amp;dbP!$D$2&amp;":"&amp;dbP!$D$2),"&lt;="&amp;AU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V381" s="1">
        <f ca="1">SUMIFS(INDIRECT($F$1&amp;$F381&amp;":"&amp;$F381),INDIRECT($F$1&amp;dbP!$D$2&amp;":"&amp;dbP!$D$2),"&gt;="&amp;AV$6,INDIRECT($F$1&amp;dbP!$D$2&amp;":"&amp;dbP!$D$2),"&lt;="&amp;AV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W381" s="1">
        <f ca="1">SUMIFS(INDIRECT($F$1&amp;$F381&amp;":"&amp;$F381),INDIRECT($F$1&amp;dbP!$D$2&amp;":"&amp;dbP!$D$2),"&gt;="&amp;AW$6,INDIRECT($F$1&amp;dbP!$D$2&amp;":"&amp;dbP!$D$2),"&lt;="&amp;AW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X381" s="1">
        <f ca="1">SUMIFS(INDIRECT($F$1&amp;$F381&amp;":"&amp;$F381),INDIRECT($F$1&amp;dbP!$D$2&amp;":"&amp;dbP!$D$2),"&gt;="&amp;AX$6,INDIRECT($F$1&amp;dbP!$D$2&amp;":"&amp;dbP!$D$2),"&lt;="&amp;AX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Y381" s="1">
        <f ca="1">SUMIFS(INDIRECT($F$1&amp;$F381&amp;":"&amp;$F381),INDIRECT($F$1&amp;dbP!$D$2&amp;":"&amp;dbP!$D$2),"&gt;="&amp;AY$6,INDIRECT($F$1&amp;dbP!$D$2&amp;":"&amp;dbP!$D$2),"&lt;="&amp;AY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Z381" s="1">
        <f ca="1">SUMIFS(INDIRECT($F$1&amp;$F381&amp;":"&amp;$F381),INDIRECT($F$1&amp;dbP!$D$2&amp;":"&amp;dbP!$D$2),"&gt;="&amp;AZ$6,INDIRECT($F$1&amp;dbP!$D$2&amp;":"&amp;dbP!$D$2),"&lt;="&amp;AZ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BA381" s="1">
        <f ca="1">SUMIFS(INDIRECT($F$1&amp;$F381&amp;":"&amp;$F381),INDIRECT($F$1&amp;dbP!$D$2&amp;":"&amp;dbP!$D$2),"&gt;="&amp;BA$6,INDIRECT($F$1&amp;dbP!$D$2&amp;":"&amp;dbP!$D$2),"&lt;="&amp;BA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BB381" s="1">
        <f ca="1">SUMIFS(INDIRECT($F$1&amp;$F381&amp;":"&amp;$F381),INDIRECT($F$1&amp;dbP!$D$2&amp;":"&amp;dbP!$D$2),"&gt;="&amp;BB$6,INDIRECT($F$1&amp;dbP!$D$2&amp;":"&amp;dbP!$D$2),"&lt;="&amp;BB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BC381" s="1">
        <f ca="1">SUMIFS(INDIRECT($F$1&amp;$F381&amp;":"&amp;$F381),INDIRECT($F$1&amp;dbP!$D$2&amp;":"&amp;dbP!$D$2),"&gt;="&amp;BC$6,INDIRECT($F$1&amp;dbP!$D$2&amp;":"&amp;dbP!$D$2),"&lt;="&amp;BC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BD381" s="1">
        <f ca="1">SUMIFS(INDIRECT($F$1&amp;$F381&amp;":"&amp;$F381),INDIRECT($F$1&amp;dbP!$D$2&amp;":"&amp;dbP!$D$2),"&gt;="&amp;BD$6,INDIRECT($F$1&amp;dbP!$D$2&amp;":"&amp;dbP!$D$2),"&lt;="&amp;BD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BE381" s="1">
        <f ca="1">SUMIFS(INDIRECT($F$1&amp;$F381&amp;":"&amp;$F381),INDIRECT($F$1&amp;dbP!$D$2&amp;":"&amp;dbP!$D$2),"&gt;="&amp;BE$6,INDIRECT($F$1&amp;dbP!$D$2&amp;":"&amp;dbP!$D$2),"&lt;="&amp;BE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</row>
    <row r="382" spans="2:57" x14ac:dyDescent="0.3">
      <c r="B382" s="1">
        <f>MAX(B$268:B381)+1</f>
        <v>120</v>
      </c>
      <c r="D382" s="1" t="str">
        <f ca="1">INDIRECT($B$1&amp;Items!AB$2&amp;$B382)</f>
        <v>PL(-)</v>
      </c>
      <c r="F382" s="1" t="str">
        <f ca="1">INDIRECT($B$1&amp;Items!X$2&amp;$B382)</f>
        <v>AA</v>
      </c>
      <c r="H382" s="13" t="str">
        <f ca="1">INDIRECT($B$1&amp;Items!U$2&amp;$B382)</f>
        <v>Операционные расходы</v>
      </c>
      <c r="I382" s="13" t="str">
        <f ca="1">IF(INDIRECT($B$1&amp;Items!V$2&amp;$B382)="",H382,INDIRECT($B$1&amp;Items!V$2&amp;$B382))</f>
        <v>Операционные расходы - блок-3</v>
      </c>
      <c r="J382" s="1" t="str">
        <f ca="1">IF(INDIRECT($B$1&amp;Items!W$2&amp;$B382)="",IF(H382&lt;&gt;I382,"  "&amp;I382,I382),"    "&amp;INDIRECT($B$1&amp;Items!W$2&amp;$B382))</f>
        <v xml:space="preserve">    Операционные расходы - 3-14</v>
      </c>
      <c r="S382" s="1">
        <f ca="1">SUM($U382:INDIRECT(ADDRESS(ROW(),SUMIFS($1:$1,$5:$5,MAX($5:$5)))))</f>
        <v>0</v>
      </c>
      <c r="V382" s="1">
        <f ca="1">SUMIFS(INDIRECT($F$1&amp;$F382&amp;":"&amp;$F382),INDIRECT($F$1&amp;dbP!$D$2&amp;":"&amp;dbP!$D$2),"&gt;="&amp;V$6,INDIRECT($F$1&amp;dbP!$D$2&amp;":"&amp;dbP!$D$2),"&lt;="&amp;V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W382" s="1">
        <f ca="1">SUMIFS(INDIRECT($F$1&amp;$F382&amp;":"&amp;$F382),INDIRECT($F$1&amp;dbP!$D$2&amp;":"&amp;dbP!$D$2),"&gt;="&amp;W$6,INDIRECT($F$1&amp;dbP!$D$2&amp;":"&amp;dbP!$D$2),"&lt;="&amp;W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X382" s="1">
        <f ca="1">SUMIFS(INDIRECT($F$1&amp;$F382&amp;":"&amp;$F382),INDIRECT($F$1&amp;dbP!$D$2&amp;":"&amp;dbP!$D$2),"&gt;="&amp;X$6,INDIRECT($F$1&amp;dbP!$D$2&amp;":"&amp;dbP!$D$2),"&lt;="&amp;X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Y382" s="1">
        <f ca="1">SUMIFS(INDIRECT($F$1&amp;$F382&amp;":"&amp;$F382),INDIRECT($F$1&amp;dbP!$D$2&amp;":"&amp;dbP!$D$2),"&gt;="&amp;Y$6,INDIRECT($F$1&amp;dbP!$D$2&amp;":"&amp;dbP!$D$2),"&lt;="&amp;Y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Z382" s="1">
        <f ca="1">SUMIFS(INDIRECT($F$1&amp;$F382&amp;":"&amp;$F382),INDIRECT($F$1&amp;dbP!$D$2&amp;":"&amp;dbP!$D$2),"&gt;="&amp;Z$6,INDIRECT($F$1&amp;dbP!$D$2&amp;":"&amp;dbP!$D$2),"&lt;="&amp;Z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A382" s="1">
        <f ca="1">SUMIFS(INDIRECT($F$1&amp;$F382&amp;":"&amp;$F382),INDIRECT($F$1&amp;dbP!$D$2&amp;":"&amp;dbP!$D$2),"&gt;="&amp;AA$6,INDIRECT($F$1&amp;dbP!$D$2&amp;":"&amp;dbP!$D$2),"&lt;="&amp;AA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B382" s="1">
        <f ca="1">SUMIFS(INDIRECT($F$1&amp;$F382&amp;":"&amp;$F382),INDIRECT($F$1&amp;dbP!$D$2&amp;":"&amp;dbP!$D$2),"&gt;="&amp;AB$6,INDIRECT($F$1&amp;dbP!$D$2&amp;":"&amp;dbP!$D$2),"&lt;="&amp;AB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C382" s="1">
        <f ca="1">SUMIFS(INDIRECT($F$1&amp;$F382&amp;":"&amp;$F382),INDIRECT($F$1&amp;dbP!$D$2&amp;":"&amp;dbP!$D$2),"&gt;="&amp;AC$6,INDIRECT($F$1&amp;dbP!$D$2&amp;":"&amp;dbP!$D$2),"&lt;="&amp;AC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D382" s="1">
        <f ca="1">SUMIFS(INDIRECT($F$1&amp;$F382&amp;":"&amp;$F382),INDIRECT($F$1&amp;dbP!$D$2&amp;":"&amp;dbP!$D$2),"&gt;="&amp;AD$6,INDIRECT($F$1&amp;dbP!$D$2&amp;":"&amp;dbP!$D$2),"&lt;="&amp;AD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E382" s="1">
        <f ca="1">SUMIFS(INDIRECT($F$1&amp;$F382&amp;":"&amp;$F382),INDIRECT($F$1&amp;dbP!$D$2&amp;":"&amp;dbP!$D$2),"&gt;="&amp;AE$6,INDIRECT($F$1&amp;dbP!$D$2&amp;":"&amp;dbP!$D$2),"&lt;="&amp;AE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F382" s="1">
        <f ca="1">SUMIFS(INDIRECT($F$1&amp;$F382&amp;":"&amp;$F382),INDIRECT($F$1&amp;dbP!$D$2&amp;":"&amp;dbP!$D$2),"&gt;="&amp;AF$6,INDIRECT($F$1&amp;dbP!$D$2&amp;":"&amp;dbP!$D$2),"&lt;="&amp;AF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G382" s="1">
        <f ca="1">SUMIFS(INDIRECT($F$1&amp;$F382&amp;":"&amp;$F382),INDIRECT($F$1&amp;dbP!$D$2&amp;":"&amp;dbP!$D$2),"&gt;="&amp;AG$6,INDIRECT($F$1&amp;dbP!$D$2&amp;":"&amp;dbP!$D$2),"&lt;="&amp;AG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H382" s="1">
        <f ca="1">SUMIFS(INDIRECT($F$1&amp;$F382&amp;":"&amp;$F382),INDIRECT($F$1&amp;dbP!$D$2&amp;":"&amp;dbP!$D$2),"&gt;="&amp;AH$6,INDIRECT($F$1&amp;dbP!$D$2&amp;":"&amp;dbP!$D$2),"&lt;="&amp;AH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I382" s="1">
        <f ca="1">SUMIFS(INDIRECT($F$1&amp;$F382&amp;":"&amp;$F382),INDIRECT($F$1&amp;dbP!$D$2&amp;":"&amp;dbP!$D$2),"&gt;="&amp;AI$6,INDIRECT($F$1&amp;dbP!$D$2&amp;":"&amp;dbP!$D$2),"&lt;="&amp;AI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J382" s="1">
        <f ca="1">SUMIFS(INDIRECT($F$1&amp;$F382&amp;":"&amp;$F382),INDIRECT($F$1&amp;dbP!$D$2&amp;":"&amp;dbP!$D$2),"&gt;="&amp;AJ$6,INDIRECT($F$1&amp;dbP!$D$2&amp;":"&amp;dbP!$D$2),"&lt;="&amp;AJ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K382" s="1">
        <f ca="1">SUMIFS(INDIRECT($F$1&amp;$F382&amp;":"&amp;$F382),INDIRECT($F$1&amp;dbP!$D$2&amp;":"&amp;dbP!$D$2),"&gt;="&amp;AK$6,INDIRECT($F$1&amp;dbP!$D$2&amp;":"&amp;dbP!$D$2),"&lt;="&amp;AK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L382" s="1">
        <f ca="1">SUMIFS(INDIRECT($F$1&amp;$F382&amp;":"&amp;$F382),INDIRECT($F$1&amp;dbP!$D$2&amp;":"&amp;dbP!$D$2),"&gt;="&amp;AL$6,INDIRECT($F$1&amp;dbP!$D$2&amp;":"&amp;dbP!$D$2),"&lt;="&amp;AL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M382" s="1">
        <f ca="1">SUMIFS(INDIRECT($F$1&amp;$F382&amp;":"&amp;$F382),INDIRECT($F$1&amp;dbP!$D$2&amp;":"&amp;dbP!$D$2),"&gt;="&amp;AM$6,INDIRECT($F$1&amp;dbP!$D$2&amp;":"&amp;dbP!$D$2),"&lt;="&amp;AM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N382" s="1">
        <f ca="1">SUMIFS(INDIRECT($F$1&amp;$F382&amp;":"&amp;$F382),INDIRECT($F$1&amp;dbP!$D$2&amp;":"&amp;dbP!$D$2),"&gt;="&amp;AN$6,INDIRECT($F$1&amp;dbP!$D$2&amp;":"&amp;dbP!$D$2),"&lt;="&amp;AN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O382" s="1">
        <f ca="1">SUMIFS(INDIRECT($F$1&amp;$F382&amp;":"&amp;$F382),INDIRECT($F$1&amp;dbP!$D$2&amp;":"&amp;dbP!$D$2),"&gt;="&amp;AO$6,INDIRECT($F$1&amp;dbP!$D$2&amp;":"&amp;dbP!$D$2),"&lt;="&amp;AO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P382" s="1">
        <f ca="1">SUMIFS(INDIRECT($F$1&amp;$F382&amp;":"&amp;$F382),INDIRECT($F$1&amp;dbP!$D$2&amp;":"&amp;dbP!$D$2),"&gt;="&amp;AP$6,INDIRECT($F$1&amp;dbP!$D$2&amp;":"&amp;dbP!$D$2),"&lt;="&amp;AP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Q382" s="1">
        <f ca="1">SUMIFS(INDIRECT($F$1&amp;$F382&amp;":"&amp;$F382),INDIRECT($F$1&amp;dbP!$D$2&amp;":"&amp;dbP!$D$2),"&gt;="&amp;AQ$6,INDIRECT($F$1&amp;dbP!$D$2&amp;":"&amp;dbP!$D$2),"&lt;="&amp;AQ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R382" s="1">
        <f ca="1">SUMIFS(INDIRECT($F$1&amp;$F382&amp;":"&amp;$F382),INDIRECT($F$1&amp;dbP!$D$2&amp;":"&amp;dbP!$D$2),"&gt;="&amp;AR$6,INDIRECT($F$1&amp;dbP!$D$2&amp;":"&amp;dbP!$D$2),"&lt;="&amp;AR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S382" s="1">
        <f ca="1">SUMIFS(INDIRECT($F$1&amp;$F382&amp;":"&amp;$F382),INDIRECT($F$1&amp;dbP!$D$2&amp;":"&amp;dbP!$D$2),"&gt;="&amp;AS$6,INDIRECT($F$1&amp;dbP!$D$2&amp;":"&amp;dbP!$D$2),"&lt;="&amp;AS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T382" s="1">
        <f ca="1">SUMIFS(INDIRECT($F$1&amp;$F382&amp;":"&amp;$F382),INDIRECT($F$1&amp;dbP!$D$2&amp;":"&amp;dbP!$D$2),"&gt;="&amp;AT$6,INDIRECT($F$1&amp;dbP!$D$2&amp;":"&amp;dbP!$D$2),"&lt;="&amp;AT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U382" s="1">
        <f ca="1">SUMIFS(INDIRECT($F$1&amp;$F382&amp;":"&amp;$F382),INDIRECT($F$1&amp;dbP!$D$2&amp;":"&amp;dbP!$D$2),"&gt;="&amp;AU$6,INDIRECT($F$1&amp;dbP!$D$2&amp;":"&amp;dbP!$D$2),"&lt;="&amp;AU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V382" s="1">
        <f ca="1">SUMIFS(INDIRECT($F$1&amp;$F382&amp;":"&amp;$F382),INDIRECT($F$1&amp;dbP!$D$2&amp;":"&amp;dbP!$D$2),"&gt;="&amp;AV$6,INDIRECT($F$1&amp;dbP!$D$2&amp;":"&amp;dbP!$D$2),"&lt;="&amp;AV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W382" s="1">
        <f ca="1">SUMIFS(INDIRECT($F$1&amp;$F382&amp;":"&amp;$F382),INDIRECT($F$1&amp;dbP!$D$2&amp;":"&amp;dbP!$D$2),"&gt;="&amp;AW$6,INDIRECT($F$1&amp;dbP!$D$2&amp;":"&amp;dbP!$D$2),"&lt;="&amp;AW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X382" s="1">
        <f ca="1">SUMIFS(INDIRECT($F$1&amp;$F382&amp;":"&amp;$F382),INDIRECT($F$1&amp;dbP!$D$2&amp;":"&amp;dbP!$D$2),"&gt;="&amp;AX$6,INDIRECT($F$1&amp;dbP!$D$2&amp;":"&amp;dbP!$D$2),"&lt;="&amp;AX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Y382" s="1">
        <f ca="1">SUMIFS(INDIRECT($F$1&amp;$F382&amp;":"&amp;$F382),INDIRECT($F$1&amp;dbP!$D$2&amp;":"&amp;dbP!$D$2),"&gt;="&amp;AY$6,INDIRECT($F$1&amp;dbP!$D$2&amp;":"&amp;dbP!$D$2),"&lt;="&amp;AY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Z382" s="1">
        <f ca="1">SUMIFS(INDIRECT($F$1&amp;$F382&amp;":"&amp;$F382),INDIRECT($F$1&amp;dbP!$D$2&amp;":"&amp;dbP!$D$2),"&gt;="&amp;AZ$6,INDIRECT($F$1&amp;dbP!$D$2&amp;":"&amp;dbP!$D$2),"&lt;="&amp;AZ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BA382" s="1">
        <f ca="1">SUMIFS(INDIRECT($F$1&amp;$F382&amp;":"&amp;$F382),INDIRECT($F$1&amp;dbP!$D$2&amp;":"&amp;dbP!$D$2),"&gt;="&amp;BA$6,INDIRECT($F$1&amp;dbP!$D$2&amp;":"&amp;dbP!$D$2),"&lt;="&amp;BA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BB382" s="1">
        <f ca="1">SUMIFS(INDIRECT($F$1&amp;$F382&amp;":"&amp;$F382),INDIRECT($F$1&amp;dbP!$D$2&amp;":"&amp;dbP!$D$2),"&gt;="&amp;BB$6,INDIRECT($F$1&amp;dbP!$D$2&amp;":"&amp;dbP!$D$2),"&lt;="&amp;BB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BC382" s="1">
        <f ca="1">SUMIFS(INDIRECT($F$1&amp;$F382&amp;":"&amp;$F382),INDIRECT($F$1&amp;dbP!$D$2&amp;":"&amp;dbP!$D$2),"&gt;="&amp;BC$6,INDIRECT($F$1&amp;dbP!$D$2&amp;":"&amp;dbP!$D$2),"&lt;="&amp;BC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BD382" s="1">
        <f ca="1">SUMIFS(INDIRECT($F$1&amp;$F382&amp;":"&amp;$F382),INDIRECT($F$1&amp;dbP!$D$2&amp;":"&amp;dbP!$D$2),"&gt;="&amp;BD$6,INDIRECT($F$1&amp;dbP!$D$2&amp;":"&amp;dbP!$D$2),"&lt;="&amp;BD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BE382" s="1">
        <f ca="1">SUMIFS(INDIRECT($F$1&amp;$F382&amp;":"&amp;$F382),INDIRECT($F$1&amp;dbP!$D$2&amp;":"&amp;dbP!$D$2),"&gt;="&amp;BE$6,INDIRECT($F$1&amp;dbP!$D$2&amp;":"&amp;dbP!$D$2),"&lt;="&amp;BE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</row>
    <row r="383" spans="2:57" x14ac:dyDescent="0.3">
      <c r="B383" s="1">
        <f>MAX(B$268:B382)+1</f>
        <v>121</v>
      </c>
      <c r="D383" s="1" t="str">
        <f ca="1">INDIRECT($B$1&amp;Items!AB$2&amp;$B383)</f>
        <v>PL(-)</v>
      </c>
      <c r="F383" s="1" t="str">
        <f ca="1">INDIRECT($B$1&amp;Items!X$2&amp;$B383)</f>
        <v>AA</v>
      </c>
      <c r="H383" s="13" t="str">
        <f ca="1">INDIRECT($B$1&amp;Items!U$2&amp;$B383)</f>
        <v>Операционные расходы</v>
      </c>
      <c r="I383" s="13" t="str">
        <f ca="1">IF(INDIRECT($B$1&amp;Items!V$2&amp;$B383)="",H383,INDIRECT($B$1&amp;Items!V$2&amp;$B383))</f>
        <v>Операционные расходы - блок-3</v>
      </c>
      <c r="J383" s="1" t="str">
        <f ca="1">IF(INDIRECT($B$1&amp;Items!W$2&amp;$B383)="",IF(H383&lt;&gt;I383,"  "&amp;I383,I383),"    "&amp;INDIRECT($B$1&amp;Items!W$2&amp;$B383))</f>
        <v xml:space="preserve">    Операционные расходы - 3-15</v>
      </c>
      <c r="S383" s="1">
        <f ca="1">SUM($U383:INDIRECT(ADDRESS(ROW(),SUMIFS($1:$1,$5:$5,MAX($5:$5)))))</f>
        <v>0</v>
      </c>
      <c r="V383" s="1">
        <f ca="1">SUMIFS(INDIRECT($F$1&amp;$F383&amp;":"&amp;$F383),INDIRECT($F$1&amp;dbP!$D$2&amp;":"&amp;dbP!$D$2),"&gt;="&amp;V$6,INDIRECT($F$1&amp;dbP!$D$2&amp;":"&amp;dbP!$D$2),"&lt;="&amp;V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W383" s="1">
        <f ca="1">SUMIFS(INDIRECT($F$1&amp;$F383&amp;":"&amp;$F383),INDIRECT($F$1&amp;dbP!$D$2&amp;":"&amp;dbP!$D$2),"&gt;="&amp;W$6,INDIRECT($F$1&amp;dbP!$D$2&amp;":"&amp;dbP!$D$2),"&lt;="&amp;W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X383" s="1">
        <f ca="1">SUMIFS(INDIRECT($F$1&amp;$F383&amp;":"&amp;$F383),INDIRECT($F$1&amp;dbP!$D$2&amp;":"&amp;dbP!$D$2),"&gt;="&amp;X$6,INDIRECT($F$1&amp;dbP!$D$2&amp;":"&amp;dbP!$D$2),"&lt;="&amp;X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Y383" s="1">
        <f ca="1">SUMIFS(INDIRECT($F$1&amp;$F383&amp;":"&amp;$F383),INDIRECT($F$1&amp;dbP!$D$2&amp;":"&amp;dbP!$D$2),"&gt;="&amp;Y$6,INDIRECT($F$1&amp;dbP!$D$2&amp;":"&amp;dbP!$D$2),"&lt;="&amp;Y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Z383" s="1">
        <f ca="1">SUMIFS(INDIRECT($F$1&amp;$F383&amp;":"&amp;$F383),INDIRECT($F$1&amp;dbP!$D$2&amp;":"&amp;dbP!$D$2),"&gt;="&amp;Z$6,INDIRECT($F$1&amp;dbP!$D$2&amp;":"&amp;dbP!$D$2),"&lt;="&amp;Z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A383" s="1">
        <f ca="1">SUMIFS(INDIRECT($F$1&amp;$F383&amp;":"&amp;$F383),INDIRECT($F$1&amp;dbP!$D$2&amp;":"&amp;dbP!$D$2),"&gt;="&amp;AA$6,INDIRECT($F$1&amp;dbP!$D$2&amp;":"&amp;dbP!$D$2),"&lt;="&amp;AA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B383" s="1">
        <f ca="1">SUMIFS(INDIRECT($F$1&amp;$F383&amp;":"&amp;$F383),INDIRECT($F$1&amp;dbP!$D$2&amp;":"&amp;dbP!$D$2),"&gt;="&amp;AB$6,INDIRECT($F$1&amp;dbP!$D$2&amp;":"&amp;dbP!$D$2),"&lt;="&amp;AB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C383" s="1">
        <f ca="1">SUMIFS(INDIRECT($F$1&amp;$F383&amp;":"&amp;$F383),INDIRECT($F$1&amp;dbP!$D$2&amp;":"&amp;dbP!$D$2),"&gt;="&amp;AC$6,INDIRECT($F$1&amp;dbP!$D$2&amp;":"&amp;dbP!$D$2),"&lt;="&amp;AC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D383" s="1">
        <f ca="1">SUMIFS(INDIRECT($F$1&amp;$F383&amp;":"&amp;$F383),INDIRECT($F$1&amp;dbP!$D$2&amp;":"&amp;dbP!$D$2),"&gt;="&amp;AD$6,INDIRECT($F$1&amp;dbP!$D$2&amp;":"&amp;dbP!$D$2),"&lt;="&amp;AD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E383" s="1">
        <f ca="1">SUMIFS(INDIRECT($F$1&amp;$F383&amp;":"&amp;$F383),INDIRECT($F$1&amp;dbP!$D$2&amp;":"&amp;dbP!$D$2),"&gt;="&amp;AE$6,INDIRECT($F$1&amp;dbP!$D$2&amp;":"&amp;dbP!$D$2),"&lt;="&amp;AE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F383" s="1">
        <f ca="1">SUMIFS(INDIRECT($F$1&amp;$F383&amp;":"&amp;$F383),INDIRECT($F$1&amp;dbP!$D$2&amp;":"&amp;dbP!$D$2),"&gt;="&amp;AF$6,INDIRECT($F$1&amp;dbP!$D$2&amp;":"&amp;dbP!$D$2),"&lt;="&amp;AF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G383" s="1">
        <f ca="1">SUMIFS(INDIRECT($F$1&amp;$F383&amp;":"&amp;$F383),INDIRECT($F$1&amp;dbP!$D$2&amp;":"&amp;dbP!$D$2),"&gt;="&amp;AG$6,INDIRECT($F$1&amp;dbP!$D$2&amp;":"&amp;dbP!$D$2),"&lt;="&amp;AG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H383" s="1">
        <f ca="1">SUMIFS(INDIRECT($F$1&amp;$F383&amp;":"&amp;$F383),INDIRECT($F$1&amp;dbP!$D$2&amp;":"&amp;dbP!$D$2),"&gt;="&amp;AH$6,INDIRECT($F$1&amp;dbP!$D$2&amp;":"&amp;dbP!$D$2),"&lt;="&amp;AH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I383" s="1">
        <f ca="1">SUMIFS(INDIRECT($F$1&amp;$F383&amp;":"&amp;$F383),INDIRECT($F$1&amp;dbP!$D$2&amp;":"&amp;dbP!$D$2),"&gt;="&amp;AI$6,INDIRECT($F$1&amp;dbP!$D$2&amp;":"&amp;dbP!$D$2),"&lt;="&amp;AI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J383" s="1">
        <f ca="1">SUMIFS(INDIRECT($F$1&amp;$F383&amp;":"&amp;$F383),INDIRECT($F$1&amp;dbP!$D$2&amp;":"&amp;dbP!$D$2),"&gt;="&amp;AJ$6,INDIRECT($F$1&amp;dbP!$D$2&amp;":"&amp;dbP!$D$2),"&lt;="&amp;AJ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K383" s="1">
        <f ca="1">SUMIFS(INDIRECT($F$1&amp;$F383&amp;":"&amp;$F383),INDIRECT($F$1&amp;dbP!$D$2&amp;":"&amp;dbP!$D$2),"&gt;="&amp;AK$6,INDIRECT($F$1&amp;dbP!$D$2&amp;":"&amp;dbP!$D$2),"&lt;="&amp;AK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L383" s="1">
        <f ca="1">SUMIFS(INDIRECT($F$1&amp;$F383&amp;":"&amp;$F383),INDIRECT($F$1&amp;dbP!$D$2&amp;":"&amp;dbP!$D$2),"&gt;="&amp;AL$6,INDIRECT($F$1&amp;dbP!$D$2&amp;":"&amp;dbP!$D$2),"&lt;="&amp;AL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M383" s="1">
        <f ca="1">SUMIFS(INDIRECT($F$1&amp;$F383&amp;":"&amp;$F383),INDIRECT($F$1&amp;dbP!$D$2&amp;":"&amp;dbP!$D$2),"&gt;="&amp;AM$6,INDIRECT($F$1&amp;dbP!$D$2&amp;":"&amp;dbP!$D$2),"&lt;="&amp;AM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N383" s="1">
        <f ca="1">SUMIFS(INDIRECT($F$1&amp;$F383&amp;":"&amp;$F383),INDIRECT($F$1&amp;dbP!$D$2&amp;":"&amp;dbP!$D$2),"&gt;="&amp;AN$6,INDIRECT($F$1&amp;dbP!$D$2&amp;":"&amp;dbP!$D$2),"&lt;="&amp;AN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O383" s="1">
        <f ca="1">SUMIFS(INDIRECT($F$1&amp;$F383&amp;":"&amp;$F383),INDIRECT($F$1&amp;dbP!$D$2&amp;":"&amp;dbP!$D$2),"&gt;="&amp;AO$6,INDIRECT($F$1&amp;dbP!$D$2&amp;":"&amp;dbP!$D$2),"&lt;="&amp;AO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P383" s="1">
        <f ca="1">SUMIFS(INDIRECT($F$1&amp;$F383&amp;":"&amp;$F383),INDIRECT($F$1&amp;dbP!$D$2&amp;":"&amp;dbP!$D$2),"&gt;="&amp;AP$6,INDIRECT($F$1&amp;dbP!$D$2&amp;":"&amp;dbP!$D$2),"&lt;="&amp;AP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Q383" s="1">
        <f ca="1">SUMIFS(INDIRECT($F$1&amp;$F383&amp;":"&amp;$F383),INDIRECT($F$1&amp;dbP!$D$2&amp;":"&amp;dbP!$D$2),"&gt;="&amp;AQ$6,INDIRECT($F$1&amp;dbP!$D$2&amp;":"&amp;dbP!$D$2),"&lt;="&amp;AQ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R383" s="1">
        <f ca="1">SUMIFS(INDIRECT($F$1&amp;$F383&amp;":"&amp;$F383),INDIRECT($F$1&amp;dbP!$D$2&amp;":"&amp;dbP!$D$2),"&gt;="&amp;AR$6,INDIRECT($F$1&amp;dbP!$D$2&amp;":"&amp;dbP!$D$2),"&lt;="&amp;AR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S383" s="1">
        <f ca="1">SUMIFS(INDIRECT($F$1&amp;$F383&amp;":"&amp;$F383),INDIRECT($F$1&amp;dbP!$D$2&amp;":"&amp;dbP!$D$2),"&gt;="&amp;AS$6,INDIRECT($F$1&amp;dbP!$D$2&amp;":"&amp;dbP!$D$2),"&lt;="&amp;AS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T383" s="1">
        <f ca="1">SUMIFS(INDIRECT($F$1&amp;$F383&amp;":"&amp;$F383),INDIRECT($F$1&amp;dbP!$D$2&amp;":"&amp;dbP!$D$2),"&gt;="&amp;AT$6,INDIRECT($F$1&amp;dbP!$D$2&amp;":"&amp;dbP!$D$2),"&lt;="&amp;AT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U383" s="1">
        <f ca="1">SUMIFS(INDIRECT($F$1&amp;$F383&amp;":"&amp;$F383),INDIRECT($F$1&amp;dbP!$D$2&amp;":"&amp;dbP!$D$2),"&gt;="&amp;AU$6,INDIRECT($F$1&amp;dbP!$D$2&amp;":"&amp;dbP!$D$2),"&lt;="&amp;AU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V383" s="1">
        <f ca="1">SUMIFS(INDIRECT($F$1&amp;$F383&amp;":"&amp;$F383),INDIRECT($F$1&amp;dbP!$D$2&amp;":"&amp;dbP!$D$2),"&gt;="&amp;AV$6,INDIRECT($F$1&amp;dbP!$D$2&amp;":"&amp;dbP!$D$2),"&lt;="&amp;AV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W383" s="1">
        <f ca="1">SUMIFS(INDIRECT($F$1&amp;$F383&amp;":"&amp;$F383),INDIRECT($F$1&amp;dbP!$D$2&amp;":"&amp;dbP!$D$2),"&gt;="&amp;AW$6,INDIRECT($F$1&amp;dbP!$D$2&amp;":"&amp;dbP!$D$2),"&lt;="&amp;AW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X383" s="1">
        <f ca="1">SUMIFS(INDIRECT($F$1&amp;$F383&amp;":"&amp;$F383),INDIRECT($F$1&amp;dbP!$D$2&amp;":"&amp;dbP!$D$2),"&gt;="&amp;AX$6,INDIRECT($F$1&amp;dbP!$D$2&amp;":"&amp;dbP!$D$2),"&lt;="&amp;AX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Y383" s="1">
        <f ca="1">SUMIFS(INDIRECT($F$1&amp;$F383&amp;":"&amp;$F383),INDIRECT($F$1&amp;dbP!$D$2&amp;":"&amp;dbP!$D$2),"&gt;="&amp;AY$6,INDIRECT($F$1&amp;dbP!$D$2&amp;":"&amp;dbP!$D$2),"&lt;="&amp;AY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Z383" s="1">
        <f ca="1">SUMIFS(INDIRECT($F$1&amp;$F383&amp;":"&amp;$F383),INDIRECT($F$1&amp;dbP!$D$2&amp;":"&amp;dbP!$D$2),"&gt;="&amp;AZ$6,INDIRECT($F$1&amp;dbP!$D$2&amp;":"&amp;dbP!$D$2),"&lt;="&amp;AZ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BA383" s="1">
        <f ca="1">SUMIFS(INDIRECT($F$1&amp;$F383&amp;":"&amp;$F383),INDIRECT($F$1&amp;dbP!$D$2&amp;":"&amp;dbP!$D$2),"&gt;="&amp;BA$6,INDIRECT($F$1&amp;dbP!$D$2&amp;":"&amp;dbP!$D$2),"&lt;="&amp;BA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BB383" s="1">
        <f ca="1">SUMIFS(INDIRECT($F$1&amp;$F383&amp;":"&amp;$F383),INDIRECT($F$1&amp;dbP!$D$2&amp;":"&amp;dbP!$D$2),"&gt;="&amp;BB$6,INDIRECT($F$1&amp;dbP!$D$2&amp;":"&amp;dbP!$D$2),"&lt;="&amp;BB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BC383" s="1">
        <f ca="1">SUMIFS(INDIRECT($F$1&amp;$F383&amp;":"&amp;$F383),INDIRECT($F$1&amp;dbP!$D$2&amp;":"&amp;dbP!$D$2),"&gt;="&amp;BC$6,INDIRECT($F$1&amp;dbP!$D$2&amp;":"&amp;dbP!$D$2),"&lt;="&amp;BC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BD383" s="1">
        <f ca="1">SUMIFS(INDIRECT($F$1&amp;$F383&amp;":"&amp;$F383),INDIRECT($F$1&amp;dbP!$D$2&amp;":"&amp;dbP!$D$2),"&gt;="&amp;BD$6,INDIRECT($F$1&amp;dbP!$D$2&amp;":"&amp;dbP!$D$2),"&lt;="&amp;BD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BE383" s="1">
        <f ca="1">SUMIFS(INDIRECT($F$1&amp;$F383&amp;":"&amp;$F383),INDIRECT($F$1&amp;dbP!$D$2&amp;":"&amp;dbP!$D$2),"&gt;="&amp;BE$6,INDIRECT($F$1&amp;dbP!$D$2&amp;":"&amp;dbP!$D$2),"&lt;="&amp;BE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</row>
    <row r="384" spans="2:57" x14ac:dyDescent="0.3">
      <c r="B384" s="1">
        <f>MAX(B$268:B383)+1</f>
        <v>122</v>
      </c>
      <c r="D384" s="1" t="str">
        <f ca="1">INDIRECT($B$1&amp;Items!AB$2&amp;$B384)</f>
        <v>PL(-)</v>
      </c>
      <c r="F384" s="1" t="str">
        <f ca="1">INDIRECT($B$1&amp;Items!X$2&amp;$B384)</f>
        <v>AA</v>
      </c>
      <c r="H384" s="13" t="str">
        <f ca="1">INDIRECT($B$1&amp;Items!U$2&amp;$B384)</f>
        <v>Операционные расходы</v>
      </c>
      <c r="I384" s="13" t="str">
        <f ca="1">IF(INDIRECT($B$1&amp;Items!V$2&amp;$B384)="",H384,INDIRECT($B$1&amp;Items!V$2&amp;$B384))</f>
        <v>Операционные расходы - блок-3</v>
      </c>
      <c r="J384" s="1" t="str">
        <f ca="1">IF(INDIRECT($B$1&amp;Items!W$2&amp;$B384)="",IF(H384&lt;&gt;I384,"  "&amp;I384,I384),"    "&amp;INDIRECT($B$1&amp;Items!W$2&amp;$B384))</f>
        <v xml:space="preserve">    Операционные расходы - 3-16</v>
      </c>
      <c r="S384" s="1">
        <f ca="1">SUM($U384:INDIRECT(ADDRESS(ROW(),SUMIFS($1:$1,$5:$5,MAX($5:$5)))))</f>
        <v>0</v>
      </c>
      <c r="V384" s="1">
        <f ca="1">SUMIFS(INDIRECT($F$1&amp;$F384&amp;":"&amp;$F384),INDIRECT($F$1&amp;dbP!$D$2&amp;":"&amp;dbP!$D$2),"&gt;="&amp;V$6,INDIRECT($F$1&amp;dbP!$D$2&amp;":"&amp;dbP!$D$2),"&lt;="&amp;V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W384" s="1">
        <f ca="1">SUMIFS(INDIRECT($F$1&amp;$F384&amp;":"&amp;$F384),INDIRECT($F$1&amp;dbP!$D$2&amp;":"&amp;dbP!$D$2),"&gt;="&amp;W$6,INDIRECT($F$1&amp;dbP!$D$2&amp;":"&amp;dbP!$D$2),"&lt;="&amp;W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X384" s="1">
        <f ca="1">SUMIFS(INDIRECT($F$1&amp;$F384&amp;":"&amp;$F384),INDIRECT($F$1&amp;dbP!$D$2&amp;":"&amp;dbP!$D$2),"&gt;="&amp;X$6,INDIRECT($F$1&amp;dbP!$D$2&amp;":"&amp;dbP!$D$2),"&lt;="&amp;X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Y384" s="1">
        <f ca="1">SUMIFS(INDIRECT($F$1&amp;$F384&amp;":"&amp;$F384),INDIRECT($F$1&amp;dbP!$D$2&amp;":"&amp;dbP!$D$2),"&gt;="&amp;Y$6,INDIRECT($F$1&amp;dbP!$D$2&amp;":"&amp;dbP!$D$2),"&lt;="&amp;Y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Z384" s="1">
        <f ca="1">SUMIFS(INDIRECT($F$1&amp;$F384&amp;":"&amp;$F384),INDIRECT($F$1&amp;dbP!$D$2&amp;":"&amp;dbP!$D$2),"&gt;="&amp;Z$6,INDIRECT($F$1&amp;dbP!$D$2&amp;":"&amp;dbP!$D$2),"&lt;="&amp;Z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A384" s="1">
        <f ca="1">SUMIFS(INDIRECT($F$1&amp;$F384&amp;":"&amp;$F384),INDIRECT($F$1&amp;dbP!$D$2&amp;":"&amp;dbP!$D$2),"&gt;="&amp;AA$6,INDIRECT($F$1&amp;dbP!$D$2&amp;":"&amp;dbP!$D$2),"&lt;="&amp;AA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B384" s="1">
        <f ca="1">SUMIFS(INDIRECT($F$1&amp;$F384&amp;":"&amp;$F384),INDIRECT($F$1&amp;dbP!$D$2&amp;":"&amp;dbP!$D$2),"&gt;="&amp;AB$6,INDIRECT($F$1&amp;dbP!$D$2&amp;":"&amp;dbP!$D$2),"&lt;="&amp;AB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C384" s="1">
        <f ca="1">SUMIFS(INDIRECT($F$1&amp;$F384&amp;":"&amp;$F384),INDIRECT($F$1&amp;dbP!$D$2&amp;":"&amp;dbP!$D$2),"&gt;="&amp;AC$6,INDIRECT($F$1&amp;dbP!$D$2&amp;":"&amp;dbP!$D$2),"&lt;="&amp;AC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D384" s="1">
        <f ca="1">SUMIFS(INDIRECT($F$1&amp;$F384&amp;":"&amp;$F384),INDIRECT($F$1&amp;dbP!$D$2&amp;":"&amp;dbP!$D$2),"&gt;="&amp;AD$6,INDIRECT($F$1&amp;dbP!$D$2&amp;":"&amp;dbP!$D$2),"&lt;="&amp;AD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E384" s="1">
        <f ca="1">SUMIFS(INDIRECT($F$1&amp;$F384&amp;":"&amp;$F384),INDIRECT($F$1&amp;dbP!$D$2&amp;":"&amp;dbP!$D$2),"&gt;="&amp;AE$6,INDIRECT($F$1&amp;dbP!$D$2&amp;":"&amp;dbP!$D$2),"&lt;="&amp;AE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F384" s="1">
        <f ca="1">SUMIFS(INDIRECT($F$1&amp;$F384&amp;":"&amp;$F384),INDIRECT($F$1&amp;dbP!$D$2&amp;":"&amp;dbP!$D$2),"&gt;="&amp;AF$6,INDIRECT($F$1&amp;dbP!$D$2&amp;":"&amp;dbP!$D$2),"&lt;="&amp;AF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G384" s="1">
        <f ca="1">SUMIFS(INDIRECT($F$1&amp;$F384&amp;":"&amp;$F384),INDIRECT($F$1&amp;dbP!$D$2&amp;":"&amp;dbP!$D$2),"&gt;="&amp;AG$6,INDIRECT($F$1&amp;dbP!$D$2&amp;":"&amp;dbP!$D$2),"&lt;="&amp;AG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H384" s="1">
        <f ca="1">SUMIFS(INDIRECT($F$1&amp;$F384&amp;":"&amp;$F384),INDIRECT($F$1&amp;dbP!$D$2&amp;":"&amp;dbP!$D$2),"&gt;="&amp;AH$6,INDIRECT($F$1&amp;dbP!$D$2&amp;":"&amp;dbP!$D$2),"&lt;="&amp;AH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I384" s="1">
        <f ca="1">SUMIFS(INDIRECT($F$1&amp;$F384&amp;":"&amp;$F384),INDIRECT($F$1&amp;dbP!$D$2&amp;":"&amp;dbP!$D$2),"&gt;="&amp;AI$6,INDIRECT($F$1&amp;dbP!$D$2&amp;":"&amp;dbP!$D$2),"&lt;="&amp;AI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J384" s="1">
        <f ca="1">SUMIFS(INDIRECT($F$1&amp;$F384&amp;":"&amp;$F384),INDIRECT($F$1&amp;dbP!$D$2&amp;":"&amp;dbP!$D$2),"&gt;="&amp;AJ$6,INDIRECT($F$1&amp;dbP!$D$2&amp;":"&amp;dbP!$D$2),"&lt;="&amp;AJ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K384" s="1">
        <f ca="1">SUMIFS(INDIRECT($F$1&amp;$F384&amp;":"&amp;$F384),INDIRECT($F$1&amp;dbP!$D$2&amp;":"&amp;dbP!$D$2),"&gt;="&amp;AK$6,INDIRECT($F$1&amp;dbP!$D$2&amp;":"&amp;dbP!$D$2),"&lt;="&amp;AK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L384" s="1">
        <f ca="1">SUMIFS(INDIRECT($F$1&amp;$F384&amp;":"&amp;$F384),INDIRECT($F$1&amp;dbP!$D$2&amp;":"&amp;dbP!$D$2),"&gt;="&amp;AL$6,INDIRECT($F$1&amp;dbP!$D$2&amp;":"&amp;dbP!$D$2),"&lt;="&amp;AL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M384" s="1">
        <f ca="1">SUMIFS(INDIRECT($F$1&amp;$F384&amp;":"&amp;$F384),INDIRECT($F$1&amp;dbP!$D$2&amp;":"&amp;dbP!$D$2),"&gt;="&amp;AM$6,INDIRECT($F$1&amp;dbP!$D$2&amp;":"&amp;dbP!$D$2),"&lt;="&amp;AM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N384" s="1">
        <f ca="1">SUMIFS(INDIRECT($F$1&amp;$F384&amp;":"&amp;$F384),INDIRECT($F$1&amp;dbP!$D$2&amp;":"&amp;dbP!$D$2),"&gt;="&amp;AN$6,INDIRECT($F$1&amp;dbP!$D$2&amp;":"&amp;dbP!$D$2),"&lt;="&amp;AN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O384" s="1">
        <f ca="1">SUMIFS(INDIRECT($F$1&amp;$F384&amp;":"&amp;$F384),INDIRECT($F$1&amp;dbP!$D$2&amp;":"&amp;dbP!$D$2),"&gt;="&amp;AO$6,INDIRECT($F$1&amp;dbP!$D$2&amp;":"&amp;dbP!$D$2),"&lt;="&amp;AO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P384" s="1">
        <f ca="1">SUMIFS(INDIRECT($F$1&amp;$F384&amp;":"&amp;$F384),INDIRECT($F$1&amp;dbP!$D$2&amp;":"&amp;dbP!$D$2),"&gt;="&amp;AP$6,INDIRECT($F$1&amp;dbP!$D$2&amp;":"&amp;dbP!$D$2),"&lt;="&amp;AP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Q384" s="1">
        <f ca="1">SUMIFS(INDIRECT($F$1&amp;$F384&amp;":"&amp;$F384),INDIRECT($F$1&amp;dbP!$D$2&amp;":"&amp;dbP!$D$2),"&gt;="&amp;AQ$6,INDIRECT($F$1&amp;dbP!$D$2&amp;":"&amp;dbP!$D$2),"&lt;="&amp;AQ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R384" s="1">
        <f ca="1">SUMIFS(INDIRECT($F$1&amp;$F384&amp;":"&amp;$F384),INDIRECT($F$1&amp;dbP!$D$2&amp;":"&amp;dbP!$D$2),"&gt;="&amp;AR$6,INDIRECT($F$1&amp;dbP!$D$2&amp;":"&amp;dbP!$D$2),"&lt;="&amp;AR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S384" s="1">
        <f ca="1">SUMIFS(INDIRECT($F$1&amp;$F384&amp;":"&amp;$F384),INDIRECT($F$1&amp;dbP!$D$2&amp;":"&amp;dbP!$D$2),"&gt;="&amp;AS$6,INDIRECT($F$1&amp;dbP!$D$2&amp;":"&amp;dbP!$D$2),"&lt;="&amp;AS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T384" s="1">
        <f ca="1">SUMIFS(INDIRECT($F$1&amp;$F384&amp;":"&amp;$F384),INDIRECT($F$1&amp;dbP!$D$2&amp;":"&amp;dbP!$D$2),"&gt;="&amp;AT$6,INDIRECT($F$1&amp;dbP!$D$2&amp;":"&amp;dbP!$D$2),"&lt;="&amp;AT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U384" s="1">
        <f ca="1">SUMIFS(INDIRECT($F$1&amp;$F384&amp;":"&amp;$F384),INDIRECT($F$1&amp;dbP!$D$2&amp;":"&amp;dbP!$D$2),"&gt;="&amp;AU$6,INDIRECT($F$1&amp;dbP!$D$2&amp;":"&amp;dbP!$D$2),"&lt;="&amp;AU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V384" s="1">
        <f ca="1">SUMIFS(INDIRECT($F$1&amp;$F384&amp;":"&amp;$F384),INDIRECT($F$1&amp;dbP!$D$2&amp;":"&amp;dbP!$D$2),"&gt;="&amp;AV$6,INDIRECT($F$1&amp;dbP!$D$2&amp;":"&amp;dbP!$D$2),"&lt;="&amp;AV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W384" s="1">
        <f ca="1">SUMIFS(INDIRECT($F$1&amp;$F384&amp;":"&amp;$F384),INDIRECT($F$1&amp;dbP!$D$2&amp;":"&amp;dbP!$D$2),"&gt;="&amp;AW$6,INDIRECT($F$1&amp;dbP!$D$2&amp;":"&amp;dbP!$D$2),"&lt;="&amp;AW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X384" s="1">
        <f ca="1">SUMIFS(INDIRECT($F$1&amp;$F384&amp;":"&amp;$F384),INDIRECT($F$1&amp;dbP!$D$2&amp;":"&amp;dbP!$D$2),"&gt;="&amp;AX$6,INDIRECT($F$1&amp;dbP!$D$2&amp;":"&amp;dbP!$D$2),"&lt;="&amp;AX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Y384" s="1">
        <f ca="1">SUMIFS(INDIRECT($F$1&amp;$F384&amp;":"&amp;$F384),INDIRECT($F$1&amp;dbP!$D$2&amp;":"&amp;dbP!$D$2),"&gt;="&amp;AY$6,INDIRECT($F$1&amp;dbP!$D$2&amp;":"&amp;dbP!$D$2),"&lt;="&amp;AY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Z384" s="1">
        <f ca="1">SUMIFS(INDIRECT($F$1&amp;$F384&amp;":"&amp;$F384),INDIRECT($F$1&amp;dbP!$D$2&amp;":"&amp;dbP!$D$2),"&gt;="&amp;AZ$6,INDIRECT($F$1&amp;dbP!$D$2&amp;":"&amp;dbP!$D$2),"&lt;="&amp;AZ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BA384" s="1">
        <f ca="1">SUMIFS(INDIRECT($F$1&amp;$F384&amp;":"&amp;$F384),INDIRECT($F$1&amp;dbP!$D$2&amp;":"&amp;dbP!$D$2),"&gt;="&amp;BA$6,INDIRECT($F$1&amp;dbP!$D$2&amp;":"&amp;dbP!$D$2),"&lt;="&amp;BA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BB384" s="1">
        <f ca="1">SUMIFS(INDIRECT($F$1&amp;$F384&amp;":"&amp;$F384),INDIRECT($F$1&amp;dbP!$D$2&amp;":"&amp;dbP!$D$2),"&gt;="&amp;BB$6,INDIRECT($F$1&amp;dbP!$D$2&amp;":"&amp;dbP!$D$2),"&lt;="&amp;BB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BC384" s="1">
        <f ca="1">SUMIFS(INDIRECT($F$1&amp;$F384&amp;":"&amp;$F384),INDIRECT($F$1&amp;dbP!$D$2&amp;":"&amp;dbP!$D$2),"&gt;="&amp;BC$6,INDIRECT($F$1&amp;dbP!$D$2&amp;":"&amp;dbP!$D$2),"&lt;="&amp;BC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BD384" s="1">
        <f ca="1">SUMIFS(INDIRECT($F$1&amp;$F384&amp;":"&amp;$F384),INDIRECT($F$1&amp;dbP!$D$2&amp;":"&amp;dbP!$D$2),"&gt;="&amp;BD$6,INDIRECT($F$1&amp;dbP!$D$2&amp;":"&amp;dbP!$D$2),"&lt;="&amp;BD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BE384" s="1">
        <f ca="1">SUMIFS(INDIRECT($F$1&amp;$F384&amp;":"&amp;$F384),INDIRECT($F$1&amp;dbP!$D$2&amp;":"&amp;dbP!$D$2),"&gt;="&amp;BE$6,INDIRECT($F$1&amp;dbP!$D$2&amp;":"&amp;dbP!$D$2),"&lt;="&amp;BE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</row>
    <row r="385" spans="2:57" x14ac:dyDescent="0.3">
      <c r="B385" s="1">
        <f>MAX(B$268:B384)+1</f>
        <v>123</v>
      </c>
      <c r="D385" s="1" t="str">
        <f ca="1">INDIRECT($B$1&amp;Items!AB$2&amp;$B385)</f>
        <v>PL(-)</v>
      </c>
      <c r="F385" s="1" t="str">
        <f ca="1">INDIRECT($B$1&amp;Items!X$2&amp;$B385)</f>
        <v>AA</v>
      </c>
      <c r="H385" s="13" t="str">
        <f ca="1">INDIRECT($B$1&amp;Items!U$2&amp;$B385)</f>
        <v>Операционные расходы</v>
      </c>
      <c r="I385" s="13" t="str">
        <f ca="1">IF(INDIRECT($B$1&amp;Items!V$2&amp;$B385)="",H385,INDIRECT($B$1&amp;Items!V$2&amp;$B385))</f>
        <v>Операционные расходы - блок-3</v>
      </c>
      <c r="J385" s="1" t="str">
        <f ca="1">IF(INDIRECT($B$1&amp;Items!W$2&amp;$B385)="",IF(H385&lt;&gt;I385,"  "&amp;I385,I385),"    "&amp;INDIRECT($B$1&amp;Items!W$2&amp;$B385))</f>
        <v xml:space="preserve">    Операционные расходы - 3-17</v>
      </c>
      <c r="S385" s="1">
        <f ca="1">SUM($U385:INDIRECT(ADDRESS(ROW(),SUMIFS($1:$1,$5:$5,MAX($5:$5)))))</f>
        <v>50123.853000000003</v>
      </c>
      <c r="V385" s="1">
        <f ca="1">SUMIFS(INDIRECT($F$1&amp;$F385&amp;":"&amp;$F385),INDIRECT($F$1&amp;dbP!$D$2&amp;":"&amp;dbP!$D$2),"&gt;="&amp;V$6,INDIRECT($F$1&amp;dbP!$D$2&amp;":"&amp;dbP!$D$2),"&lt;="&amp;V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W385" s="1">
        <f ca="1">SUMIFS(INDIRECT($F$1&amp;$F385&amp;":"&amp;$F385),INDIRECT($F$1&amp;dbP!$D$2&amp;":"&amp;dbP!$D$2),"&gt;="&amp;W$6,INDIRECT($F$1&amp;dbP!$D$2&amp;":"&amp;dbP!$D$2),"&lt;="&amp;W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50123.853000000003</v>
      </c>
      <c r="X385" s="1">
        <f ca="1">SUMIFS(INDIRECT($F$1&amp;$F385&amp;":"&amp;$F385),INDIRECT($F$1&amp;dbP!$D$2&amp;":"&amp;dbP!$D$2),"&gt;="&amp;X$6,INDIRECT($F$1&amp;dbP!$D$2&amp;":"&amp;dbP!$D$2),"&lt;="&amp;X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Y385" s="1">
        <f ca="1">SUMIFS(INDIRECT($F$1&amp;$F385&amp;":"&amp;$F385),INDIRECT($F$1&amp;dbP!$D$2&amp;":"&amp;dbP!$D$2),"&gt;="&amp;Y$6,INDIRECT($F$1&amp;dbP!$D$2&amp;":"&amp;dbP!$D$2),"&lt;="&amp;Y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Z385" s="1">
        <f ca="1">SUMIFS(INDIRECT($F$1&amp;$F385&amp;":"&amp;$F385),INDIRECT($F$1&amp;dbP!$D$2&amp;":"&amp;dbP!$D$2),"&gt;="&amp;Z$6,INDIRECT($F$1&amp;dbP!$D$2&amp;":"&amp;dbP!$D$2),"&lt;="&amp;Z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A385" s="1">
        <f ca="1">SUMIFS(INDIRECT($F$1&amp;$F385&amp;":"&amp;$F385),INDIRECT($F$1&amp;dbP!$D$2&amp;":"&amp;dbP!$D$2),"&gt;="&amp;AA$6,INDIRECT($F$1&amp;dbP!$D$2&amp;":"&amp;dbP!$D$2),"&lt;="&amp;AA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B385" s="1">
        <f ca="1">SUMIFS(INDIRECT($F$1&amp;$F385&amp;":"&amp;$F385),INDIRECT($F$1&amp;dbP!$D$2&amp;":"&amp;dbP!$D$2),"&gt;="&amp;AB$6,INDIRECT($F$1&amp;dbP!$D$2&amp;":"&amp;dbP!$D$2),"&lt;="&amp;AB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C385" s="1">
        <f ca="1">SUMIFS(INDIRECT($F$1&amp;$F385&amp;":"&amp;$F385),INDIRECT($F$1&amp;dbP!$D$2&amp;":"&amp;dbP!$D$2),"&gt;="&amp;AC$6,INDIRECT($F$1&amp;dbP!$D$2&amp;":"&amp;dbP!$D$2),"&lt;="&amp;AC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D385" s="1">
        <f ca="1">SUMIFS(INDIRECT($F$1&amp;$F385&amp;":"&amp;$F385),INDIRECT($F$1&amp;dbP!$D$2&amp;":"&amp;dbP!$D$2),"&gt;="&amp;AD$6,INDIRECT($F$1&amp;dbP!$D$2&amp;":"&amp;dbP!$D$2),"&lt;="&amp;AD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E385" s="1">
        <f ca="1">SUMIFS(INDIRECT($F$1&amp;$F385&amp;":"&amp;$F385),INDIRECT($F$1&amp;dbP!$D$2&amp;":"&amp;dbP!$D$2),"&gt;="&amp;AE$6,INDIRECT($F$1&amp;dbP!$D$2&amp;":"&amp;dbP!$D$2),"&lt;="&amp;AE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F385" s="1">
        <f ca="1">SUMIFS(INDIRECT($F$1&amp;$F385&amp;":"&amp;$F385),INDIRECT($F$1&amp;dbP!$D$2&amp;":"&amp;dbP!$D$2),"&gt;="&amp;AF$6,INDIRECT($F$1&amp;dbP!$D$2&amp;":"&amp;dbP!$D$2),"&lt;="&amp;AF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G385" s="1">
        <f ca="1">SUMIFS(INDIRECT($F$1&amp;$F385&amp;":"&amp;$F385),INDIRECT($F$1&amp;dbP!$D$2&amp;":"&amp;dbP!$D$2),"&gt;="&amp;AG$6,INDIRECT($F$1&amp;dbP!$D$2&amp;":"&amp;dbP!$D$2),"&lt;="&amp;AG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H385" s="1">
        <f ca="1">SUMIFS(INDIRECT($F$1&amp;$F385&amp;":"&amp;$F385),INDIRECT($F$1&amp;dbP!$D$2&amp;":"&amp;dbP!$D$2),"&gt;="&amp;AH$6,INDIRECT($F$1&amp;dbP!$D$2&amp;":"&amp;dbP!$D$2),"&lt;="&amp;AH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I385" s="1">
        <f ca="1">SUMIFS(INDIRECT($F$1&amp;$F385&amp;":"&amp;$F385),INDIRECT($F$1&amp;dbP!$D$2&amp;":"&amp;dbP!$D$2),"&gt;="&amp;AI$6,INDIRECT($F$1&amp;dbP!$D$2&amp;":"&amp;dbP!$D$2),"&lt;="&amp;AI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J385" s="1">
        <f ca="1">SUMIFS(INDIRECT($F$1&amp;$F385&amp;":"&amp;$F385),INDIRECT($F$1&amp;dbP!$D$2&amp;":"&amp;dbP!$D$2),"&gt;="&amp;AJ$6,INDIRECT($F$1&amp;dbP!$D$2&amp;":"&amp;dbP!$D$2),"&lt;="&amp;AJ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K385" s="1">
        <f ca="1">SUMIFS(INDIRECT($F$1&amp;$F385&amp;":"&amp;$F385),INDIRECT($F$1&amp;dbP!$D$2&amp;":"&amp;dbP!$D$2),"&gt;="&amp;AK$6,INDIRECT($F$1&amp;dbP!$D$2&amp;":"&amp;dbP!$D$2),"&lt;="&amp;AK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L385" s="1">
        <f ca="1">SUMIFS(INDIRECT($F$1&amp;$F385&amp;":"&amp;$F385),INDIRECT($F$1&amp;dbP!$D$2&amp;":"&amp;dbP!$D$2),"&gt;="&amp;AL$6,INDIRECT($F$1&amp;dbP!$D$2&amp;":"&amp;dbP!$D$2),"&lt;="&amp;AL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M385" s="1">
        <f ca="1">SUMIFS(INDIRECT($F$1&amp;$F385&amp;":"&amp;$F385),INDIRECT($F$1&amp;dbP!$D$2&amp;":"&amp;dbP!$D$2),"&gt;="&amp;AM$6,INDIRECT($F$1&amp;dbP!$D$2&amp;":"&amp;dbP!$D$2),"&lt;="&amp;AM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N385" s="1">
        <f ca="1">SUMIFS(INDIRECT($F$1&amp;$F385&amp;":"&amp;$F385),INDIRECT($F$1&amp;dbP!$D$2&amp;":"&amp;dbP!$D$2),"&gt;="&amp;AN$6,INDIRECT($F$1&amp;dbP!$D$2&amp;":"&amp;dbP!$D$2),"&lt;="&amp;AN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O385" s="1">
        <f ca="1">SUMIFS(INDIRECT($F$1&amp;$F385&amp;":"&amp;$F385),INDIRECT($F$1&amp;dbP!$D$2&amp;":"&amp;dbP!$D$2),"&gt;="&amp;AO$6,INDIRECT($F$1&amp;dbP!$D$2&amp;":"&amp;dbP!$D$2),"&lt;="&amp;AO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P385" s="1">
        <f ca="1">SUMIFS(INDIRECT($F$1&amp;$F385&amp;":"&amp;$F385),INDIRECT($F$1&amp;dbP!$D$2&amp;":"&amp;dbP!$D$2),"&gt;="&amp;AP$6,INDIRECT($F$1&amp;dbP!$D$2&amp;":"&amp;dbP!$D$2),"&lt;="&amp;AP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Q385" s="1">
        <f ca="1">SUMIFS(INDIRECT($F$1&amp;$F385&amp;":"&amp;$F385),INDIRECT($F$1&amp;dbP!$D$2&amp;":"&amp;dbP!$D$2),"&gt;="&amp;AQ$6,INDIRECT($F$1&amp;dbP!$D$2&amp;":"&amp;dbP!$D$2),"&lt;="&amp;AQ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R385" s="1">
        <f ca="1">SUMIFS(INDIRECT($F$1&amp;$F385&amp;":"&amp;$F385),INDIRECT($F$1&amp;dbP!$D$2&amp;":"&amp;dbP!$D$2),"&gt;="&amp;AR$6,INDIRECT($F$1&amp;dbP!$D$2&amp;":"&amp;dbP!$D$2),"&lt;="&amp;AR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S385" s="1">
        <f ca="1">SUMIFS(INDIRECT($F$1&amp;$F385&amp;":"&amp;$F385),INDIRECT($F$1&amp;dbP!$D$2&amp;":"&amp;dbP!$D$2),"&gt;="&amp;AS$6,INDIRECT($F$1&amp;dbP!$D$2&amp;":"&amp;dbP!$D$2),"&lt;="&amp;AS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T385" s="1">
        <f ca="1">SUMIFS(INDIRECT($F$1&amp;$F385&amp;":"&amp;$F385),INDIRECT($F$1&amp;dbP!$D$2&amp;":"&amp;dbP!$D$2),"&gt;="&amp;AT$6,INDIRECT($F$1&amp;dbP!$D$2&amp;":"&amp;dbP!$D$2),"&lt;="&amp;AT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U385" s="1">
        <f ca="1">SUMIFS(INDIRECT($F$1&amp;$F385&amp;":"&amp;$F385),INDIRECT($F$1&amp;dbP!$D$2&amp;":"&amp;dbP!$D$2),"&gt;="&amp;AU$6,INDIRECT($F$1&amp;dbP!$D$2&amp;":"&amp;dbP!$D$2),"&lt;="&amp;AU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V385" s="1">
        <f ca="1">SUMIFS(INDIRECT($F$1&amp;$F385&amp;":"&amp;$F385),INDIRECT($F$1&amp;dbP!$D$2&amp;":"&amp;dbP!$D$2),"&gt;="&amp;AV$6,INDIRECT($F$1&amp;dbP!$D$2&amp;":"&amp;dbP!$D$2),"&lt;="&amp;AV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W385" s="1">
        <f ca="1">SUMIFS(INDIRECT($F$1&amp;$F385&amp;":"&amp;$F385),INDIRECT($F$1&amp;dbP!$D$2&amp;":"&amp;dbP!$D$2),"&gt;="&amp;AW$6,INDIRECT($F$1&amp;dbP!$D$2&amp;":"&amp;dbP!$D$2),"&lt;="&amp;AW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X385" s="1">
        <f ca="1">SUMIFS(INDIRECT($F$1&amp;$F385&amp;":"&amp;$F385),INDIRECT($F$1&amp;dbP!$D$2&amp;":"&amp;dbP!$D$2),"&gt;="&amp;AX$6,INDIRECT($F$1&amp;dbP!$D$2&amp;":"&amp;dbP!$D$2),"&lt;="&amp;AX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Y385" s="1">
        <f ca="1">SUMIFS(INDIRECT($F$1&amp;$F385&amp;":"&amp;$F385),INDIRECT($F$1&amp;dbP!$D$2&amp;":"&amp;dbP!$D$2),"&gt;="&amp;AY$6,INDIRECT($F$1&amp;dbP!$D$2&amp;":"&amp;dbP!$D$2),"&lt;="&amp;AY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Z385" s="1">
        <f ca="1">SUMIFS(INDIRECT($F$1&amp;$F385&amp;":"&amp;$F385),INDIRECT($F$1&amp;dbP!$D$2&amp;":"&amp;dbP!$D$2),"&gt;="&amp;AZ$6,INDIRECT($F$1&amp;dbP!$D$2&amp;":"&amp;dbP!$D$2),"&lt;="&amp;AZ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BA385" s="1">
        <f ca="1">SUMIFS(INDIRECT($F$1&amp;$F385&amp;":"&amp;$F385),INDIRECT($F$1&amp;dbP!$D$2&amp;":"&amp;dbP!$D$2),"&gt;="&amp;BA$6,INDIRECT($F$1&amp;dbP!$D$2&amp;":"&amp;dbP!$D$2),"&lt;="&amp;BA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BB385" s="1">
        <f ca="1">SUMIFS(INDIRECT($F$1&amp;$F385&amp;":"&amp;$F385),INDIRECT($F$1&amp;dbP!$D$2&amp;":"&amp;dbP!$D$2),"&gt;="&amp;BB$6,INDIRECT($F$1&amp;dbP!$D$2&amp;":"&amp;dbP!$D$2),"&lt;="&amp;BB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BC385" s="1">
        <f ca="1">SUMIFS(INDIRECT($F$1&amp;$F385&amp;":"&amp;$F385),INDIRECT($F$1&amp;dbP!$D$2&amp;":"&amp;dbP!$D$2),"&gt;="&amp;BC$6,INDIRECT($F$1&amp;dbP!$D$2&amp;":"&amp;dbP!$D$2),"&lt;="&amp;BC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BD385" s="1">
        <f ca="1">SUMIFS(INDIRECT($F$1&amp;$F385&amp;":"&amp;$F385),INDIRECT($F$1&amp;dbP!$D$2&amp;":"&amp;dbP!$D$2),"&gt;="&amp;BD$6,INDIRECT($F$1&amp;dbP!$D$2&amp;":"&amp;dbP!$D$2),"&lt;="&amp;BD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BE385" s="1">
        <f ca="1">SUMIFS(INDIRECT($F$1&amp;$F385&amp;":"&amp;$F385),INDIRECT($F$1&amp;dbP!$D$2&amp;":"&amp;dbP!$D$2),"&gt;="&amp;BE$6,INDIRECT($F$1&amp;dbP!$D$2&amp;":"&amp;dbP!$D$2),"&lt;="&amp;BE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</row>
    <row r="386" spans="2:57" x14ac:dyDescent="0.3">
      <c r="B386" s="1">
        <f>MAX(B$268:B385)+1</f>
        <v>124</v>
      </c>
      <c r="D386" s="1">
        <f ca="1">INDIRECT($B$1&amp;Items!AB$2&amp;$B386)</f>
        <v>0</v>
      </c>
      <c r="F386" s="1" t="str">
        <f ca="1">INDIRECT($B$1&amp;Items!X$2&amp;$B386)</f>
        <v>AA</v>
      </c>
      <c r="H386" s="13" t="str">
        <f ca="1">INDIRECT($B$1&amp;Items!U$2&amp;$B386)</f>
        <v>Операционные расходы</v>
      </c>
      <c r="I386" s="13" t="str">
        <f ca="1">IF(INDIRECT($B$1&amp;Items!V$2&amp;$B386)="",H386,INDIRECT($B$1&amp;Items!V$2&amp;$B386))</f>
        <v>Операционные расходы - блок-4</v>
      </c>
      <c r="J386" s="1" t="str">
        <f ca="1">IF(INDIRECT($B$1&amp;Items!W$2&amp;$B386)="",IF(H386&lt;&gt;I386,"  "&amp;I386,I386),"    "&amp;INDIRECT($B$1&amp;Items!W$2&amp;$B386))</f>
        <v xml:space="preserve">  Операционные расходы - блок-4</v>
      </c>
      <c r="S386" s="1">
        <f ca="1">SUM($U386:INDIRECT(ADDRESS(ROW(),SUMIFS($1:$1,$5:$5,MAX($5:$5)))))</f>
        <v>95498.484599699994</v>
      </c>
      <c r="V386" s="1">
        <f ca="1">SUMIFS(INDIRECT($F$1&amp;$F386&amp;":"&amp;$F386),INDIRECT($F$1&amp;dbP!$D$2&amp;":"&amp;dbP!$D$2),"&gt;="&amp;V$6,INDIRECT($F$1&amp;dbP!$D$2&amp;":"&amp;dbP!$D$2),"&lt;="&amp;V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W386" s="1">
        <f ca="1">SUMIFS(INDIRECT($F$1&amp;$F386&amp;":"&amp;$F386),INDIRECT($F$1&amp;dbP!$D$2&amp;":"&amp;dbP!$D$2),"&gt;="&amp;W$6,INDIRECT($F$1&amp;dbP!$D$2&amp;":"&amp;dbP!$D$2),"&lt;="&amp;W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X386" s="1">
        <f ca="1">SUMIFS(INDIRECT($F$1&amp;$F386&amp;":"&amp;$F386),INDIRECT($F$1&amp;dbP!$D$2&amp;":"&amp;dbP!$D$2),"&gt;="&amp;X$6,INDIRECT($F$1&amp;dbP!$D$2&amp;":"&amp;dbP!$D$2),"&lt;="&amp;X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Y386" s="1">
        <f ca="1">SUMIFS(INDIRECT($F$1&amp;$F386&amp;":"&amp;$F386),INDIRECT($F$1&amp;dbP!$D$2&amp;":"&amp;dbP!$D$2),"&gt;="&amp;Y$6,INDIRECT($F$1&amp;dbP!$D$2&amp;":"&amp;dbP!$D$2),"&lt;="&amp;Y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58081.884599700003</v>
      </c>
      <c r="Z386" s="1">
        <f ca="1">SUMIFS(INDIRECT($F$1&amp;$F386&amp;":"&amp;$F386),INDIRECT($F$1&amp;dbP!$D$2&amp;":"&amp;dbP!$D$2),"&gt;="&amp;Z$6,INDIRECT($F$1&amp;dbP!$D$2&amp;":"&amp;dbP!$D$2),"&lt;="&amp;Z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37416.6</v>
      </c>
      <c r="AA386" s="1">
        <f ca="1">SUMIFS(INDIRECT($F$1&amp;$F386&amp;":"&amp;$F386),INDIRECT($F$1&amp;dbP!$D$2&amp;":"&amp;dbP!$D$2),"&gt;="&amp;AA$6,INDIRECT($F$1&amp;dbP!$D$2&amp;":"&amp;dbP!$D$2),"&lt;="&amp;AA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B386" s="1">
        <f ca="1">SUMIFS(INDIRECT($F$1&amp;$F386&amp;":"&amp;$F386),INDIRECT($F$1&amp;dbP!$D$2&amp;":"&amp;dbP!$D$2),"&gt;="&amp;AB$6,INDIRECT($F$1&amp;dbP!$D$2&amp;":"&amp;dbP!$D$2),"&lt;="&amp;AB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C386" s="1">
        <f ca="1">SUMIFS(INDIRECT($F$1&amp;$F386&amp;":"&amp;$F386),INDIRECT($F$1&amp;dbP!$D$2&amp;":"&amp;dbP!$D$2),"&gt;="&amp;AC$6,INDIRECT($F$1&amp;dbP!$D$2&amp;":"&amp;dbP!$D$2),"&lt;="&amp;AC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D386" s="1">
        <f ca="1">SUMIFS(INDIRECT($F$1&amp;$F386&amp;":"&amp;$F386),INDIRECT($F$1&amp;dbP!$D$2&amp;":"&amp;dbP!$D$2),"&gt;="&amp;AD$6,INDIRECT($F$1&amp;dbP!$D$2&amp;":"&amp;dbP!$D$2),"&lt;="&amp;AD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E386" s="1">
        <f ca="1">SUMIFS(INDIRECT($F$1&amp;$F386&amp;":"&amp;$F386),INDIRECT($F$1&amp;dbP!$D$2&amp;":"&amp;dbP!$D$2),"&gt;="&amp;AE$6,INDIRECT($F$1&amp;dbP!$D$2&amp;":"&amp;dbP!$D$2),"&lt;="&amp;AE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F386" s="1">
        <f ca="1">SUMIFS(INDIRECT($F$1&amp;$F386&amp;":"&amp;$F386),INDIRECT($F$1&amp;dbP!$D$2&amp;":"&amp;dbP!$D$2),"&gt;="&amp;AF$6,INDIRECT($F$1&amp;dbP!$D$2&amp;":"&amp;dbP!$D$2),"&lt;="&amp;AF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G386" s="1">
        <f ca="1">SUMIFS(INDIRECT($F$1&amp;$F386&amp;":"&amp;$F386),INDIRECT($F$1&amp;dbP!$D$2&amp;":"&amp;dbP!$D$2),"&gt;="&amp;AG$6,INDIRECT($F$1&amp;dbP!$D$2&amp;":"&amp;dbP!$D$2),"&lt;="&amp;AG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H386" s="1">
        <f ca="1">SUMIFS(INDIRECT($F$1&amp;$F386&amp;":"&amp;$F386),INDIRECT($F$1&amp;dbP!$D$2&amp;":"&amp;dbP!$D$2),"&gt;="&amp;AH$6,INDIRECT($F$1&amp;dbP!$D$2&amp;":"&amp;dbP!$D$2),"&lt;="&amp;AH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I386" s="1">
        <f ca="1">SUMIFS(INDIRECT($F$1&amp;$F386&amp;":"&amp;$F386),INDIRECT($F$1&amp;dbP!$D$2&amp;":"&amp;dbP!$D$2),"&gt;="&amp;AI$6,INDIRECT($F$1&amp;dbP!$D$2&amp;":"&amp;dbP!$D$2),"&lt;="&amp;AI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J386" s="1">
        <f ca="1">SUMIFS(INDIRECT($F$1&amp;$F386&amp;":"&amp;$F386),INDIRECT($F$1&amp;dbP!$D$2&amp;":"&amp;dbP!$D$2),"&gt;="&amp;AJ$6,INDIRECT($F$1&amp;dbP!$D$2&amp;":"&amp;dbP!$D$2),"&lt;="&amp;AJ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K386" s="1">
        <f ca="1">SUMIFS(INDIRECT($F$1&amp;$F386&amp;":"&amp;$F386),INDIRECT($F$1&amp;dbP!$D$2&amp;":"&amp;dbP!$D$2),"&gt;="&amp;AK$6,INDIRECT($F$1&amp;dbP!$D$2&amp;":"&amp;dbP!$D$2),"&lt;="&amp;AK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L386" s="1">
        <f ca="1">SUMIFS(INDIRECT($F$1&amp;$F386&amp;":"&amp;$F386),INDIRECT($F$1&amp;dbP!$D$2&amp;":"&amp;dbP!$D$2),"&gt;="&amp;AL$6,INDIRECT($F$1&amp;dbP!$D$2&amp;":"&amp;dbP!$D$2),"&lt;="&amp;AL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M386" s="1">
        <f ca="1">SUMIFS(INDIRECT($F$1&amp;$F386&amp;":"&amp;$F386),INDIRECT($F$1&amp;dbP!$D$2&amp;":"&amp;dbP!$D$2),"&gt;="&amp;AM$6,INDIRECT($F$1&amp;dbP!$D$2&amp;":"&amp;dbP!$D$2),"&lt;="&amp;AM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N386" s="1">
        <f ca="1">SUMIFS(INDIRECT($F$1&amp;$F386&amp;":"&amp;$F386),INDIRECT($F$1&amp;dbP!$D$2&amp;":"&amp;dbP!$D$2),"&gt;="&amp;AN$6,INDIRECT($F$1&amp;dbP!$D$2&amp;":"&amp;dbP!$D$2),"&lt;="&amp;AN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O386" s="1">
        <f ca="1">SUMIFS(INDIRECT($F$1&amp;$F386&amp;":"&amp;$F386),INDIRECT($F$1&amp;dbP!$D$2&amp;":"&amp;dbP!$D$2),"&gt;="&amp;AO$6,INDIRECT($F$1&amp;dbP!$D$2&amp;":"&amp;dbP!$D$2),"&lt;="&amp;AO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P386" s="1">
        <f ca="1">SUMIFS(INDIRECT($F$1&amp;$F386&amp;":"&amp;$F386),INDIRECT($F$1&amp;dbP!$D$2&amp;":"&amp;dbP!$D$2),"&gt;="&amp;AP$6,INDIRECT($F$1&amp;dbP!$D$2&amp;":"&amp;dbP!$D$2),"&lt;="&amp;AP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Q386" s="1">
        <f ca="1">SUMIFS(INDIRECT($F$1&amp;$F386&amp;":"&amp;$F386),INDIRECT($F$1&amp;dbP!$D$2&amp;":"&amp;dbP!$D$2),"&gt;="&amp;AQ$6,INDIRECT($F$1&amp;dbP!$D$2&amp;":"&amp;dbP!$D$2),"&lt;="&amp;AQ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R386" s="1">
        <f ca="1">SUMIFS(INDIRECT($F$1&amp;$F386&amp;":"&amp;$F386),INDIRECT($F$1&amp;dbP!$D$2&amp;":"&amp;dbP!$D$2),"&gt;="&amp;AR$6,INDIRECT($F$1&amp;dbP!$D$2&amp;":"&amp;dbP!$D$2),"&lt;="&amp;AR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S386" s="1">
        <f ca="1">SUMIFS(INDIRECT($F$1&amp;$F386&amp;":"&amp;$F386),INDIRECT($F$1&amp;dbP!$D$2&amp;":"&amp;dbP!$D$2),"&gt;="&amp;AS$6,INDIRECT($F$1&amp;dbP!$D$2&amp;":"&amp;dbP!$D$2),"&lt;="&amp;AS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T386" s="1">
        <f ca="1">SUMIFS(INDIRECT($F$1&amp;$F386&amp;":"&amp;$F386),INDIRECT($F$1&amp;dbP!$D$2&amp;":"&amp;dbP!$D$2),"&gt;="&amp;AT$6,INDIRECT($F$1&amp;dbP!$D$2&amp;":"&amp;dbP!$D$2),"&lt;="&amp;AT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U386" s="1">
        <f ca="1">SUMIFS(INDIRECT($F$1&amp;$F386&amp;":"&amp;$F386),INDIRECT($F$1&amp;dbP!$D$2&amp;":"&amp;dbP!$D$2),"&gt;="&amp;AU$6,INDIRECT($F$1&amp;dbP!$D$2&amp;":"&amp;dbP!$D$2),"&lt;="&amp;AU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V386" s="1">
        <f ca="1">SUMIFS(INDIRECT($F$1&amp;$F386&amp;":"&amp;$F386),INDIRECT($F$1&amp;dbP!$D$2&amp;":"&amp;dbP!$D$2),"&gt;="&amp;AV$6,INDIRECT($F$1&amp;dbP!$D$2&amp;":"&amp;dbP!$D$2),"&lt;="&amp;AV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W386" s="1">
        <f ca="1">SUMIFS(INDIRECT($F$1&amp;$F386&amp;":"&amp;$F386),INDIRECT($F$1&amp;dbP!$D$2&amp;":"&amp;dbP!$D$2),"&gt;="&amp;AW$6,INDIRECT($F$1&amp;dbP!$D$2&amp;":"&amp;dbP!$D$2),"&lt;="&amp;AW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X386" s="1">
        <f ca="1">SUMIFS(INDIRECT($F$1&amp;$F386&amp;":"&amp;$F386),INDIRECT($F$1&amp;dbP!$D$2&amp;":"&amp;dbP!$D$2),"&gt;="&amp;AX$6,INDIRECT($F$1&amp;dbP!$D$2&amp;":"&amp;dbP!$D$2),"&lt;="&amp;AX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Y386" s="1">
        <f ca="1">SUMIFS(INDIRECT($F$1&amp;$F386&amp;":"&amp;$F386),INDIRECT($F$1&amp;dbP!$D$2&amp;":"&amp;dbP!$D$2),"&gt;="&amp;AY$6,INDIRECT($F$1&amp;dbP!$D$2&amp;":"&amp;dbP!$D$2),"&lt;="&amp;AY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Z386" s="1">
        <f ca="1">SUMIFS(INDIRECT($F$1&amp;$F386&amp;":"&amp;$F386),INDIRECT($F$1&amp;dbP!$D$2&amp;":"&amp;dbP!$D$2),"&gt;="&amp;AZ$6,INDIRECT($F$1&amp;dbP!$D$2&amp;":"&amp;dbP!$D$2),"&lt;="&amp;AZ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BA386" s="1">
        <f ca="1">SUMIFS(INDIRECT($F$1&amp;$F386&amp;":"&amp;$F386),INDIRECT($F$1&amp;dbP!$D$2&amp;":"&amp;dbP!$D$2),"&gt;="&amp;BA$6,INDIRECT($F$1&amp;dbP!$D$2&amp;":"&amp;dbP!$D$2),"&lt;="&amp;BA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BB386" s="1">
        <f ca="1">SUMIFS(INDIRECT($F$1&amp;$F386&amp;":"&amp;$F386),INDIRECT($F$1&amp;dbP!$D$2&amp;":"&amp;dbP!$D$2),"&gt;="&amp;BB$6,INDIRECT($F$1&amp;dbP!$D$2&amp;":"&amp;dbP!$D$2),"&lt;="&amp;BB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BC386" s="1">
        <f ca="1">SUMIFS(INDIRECT($F$1&amp;$F386&amp;":"&amp;$F386),INDIRECT($F$1&amp;dbP!$D$2&amp;":"&amp;dbP!$D$2),"&gt;="&amp;BC$6,INDIRECT($F$1&amp;dbP!$D$2&amp;":"&amp;dbP!$D$2),"&lt;="&amp;BC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BD386" s="1">
        <f ca="1">SUMIFS(INDIRECT($F$1&amp;$F386&amp;":"&amp;$F386),INDIRECT($F$1&amp;dbP!$D$2&amp;":"&amp;dbP!$D$2),"&gt;="&amp;BD$6,INDIRECT($F$1&amp;dbP!$D$2&amp;":"&amp;dbP!$D$2),"&lt;="&amp;BD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BE386" s="1">
        <f ca="1">SUMIFS(INDIRECT($F$1&amp;$F386&amp;":"&amp;$F386),INDIRECT($F$1&amp;dbP!$D$2&amp;":"&amp;dbP!$D$2),"&gt;="&amp;BE$6,INDIRECT($F$1&amp;dbP!$D$2&amp;":"&amp;dbP!$D$2),"&lt;="&amp;BE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</row>
    <row r="387" spans="2:57" x14ac:dyDescent="0.3">
      <c r="B387" s="1">
        <f>MAX(B$268:B386)+1</f>
        <v>125</v>
      </c>
      <c r="D387" s="1" t="str">
        <f ca="1">INDIRECT($B$1&amp;Items!AB$2&amp;$B387)</f>
        <v>PL(-)</v>
      </c>
      <c r="F387" s="1" t="str">
        <f ca="1">INDIRECT($B$1&amp;Items!X$2&amp;$B387)</f>
        <v>AA</v>
      </c>
      <c r="H387" s="13" t="str">
        <f ca="1">INDIRECT($B$1&amp;Items!U$2&amp;$B387)</f>
        <v>Операционные расходы</v>
      </c>
      <c r="I387" s="13" t="str">
        <f ca="1">IF(INDIRECT($B$1&amp;Items!V$2&amp;$B387)="",H387,INDIRECT($B$1&amp;Items!V$2&amp;$B387))</f>
        <v>Операционные расходы - блок-4</v>
      </c>
      <c r="J387" s="1" t="str">
        <f ca="1">IF(INDIRECT($B$1&amp;Items!W$2&amp;$B387)="",IF(H387&lt;&gt;I387,"  "&amp;I387,I387),"    "&amp;INDIRECT($B$1&amp;Items!W$2&amp;$B387))</f>
        <v xml:space="preserve">    Операционные расходы - 4-1</v>
      </c>
      <c r="S387" s="1">
        <f ca="1">SUM($U387:INDIRECT(ADDRESS(ROW(),SUMIFS($1:$1,$5:$5,MAX($5:$5)))))</f>
        <v>0</v>
      </c>
      <c r="V387" s="1">
        <f ca="1">SUMIFS(INDIRECT($F$1&amp;$F387&amp;":"&amp;$F387),INDIRECT($F$1&amp;dbP!$D$2&amp;":"&amp;dbP!$D$2),"&gt;="&amp;V$6,INDIRECT($F$1&amp;dbP!$D$2&amp;":"&amp;dbP!$D$2),"&lt;="&amp;V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W387" s="1">
        <f ca="1">SUMIFS(INDIRECT($F$1&amp;$F387&amp;":"&amp;$F387),INDIRECT($F$1&amp;dbP!$D$2&amp;":"&amp;dbP!$D$2),"&gt;="&amp;W$6,INDIRECT($F$1&amp;dbP!$D$2&amp;":"&amp;dbP!$D$2),"&lt;="&amp;W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X387" s="1">
        <f ca="1">SUMIFS(INDIRECT($F$1&amp;$F387&amp;":"&amp;$F387),INDIRECT($F$1&amp;dbP!$D$2&amp;":"&amp;dbP!$D$2),"&gt;="&amp;X$6,INDIRECT($F$1&amp;dbP!$D$2&amp;":"&amp;dbP!$D$2),"&lt;="&amp;X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Y387" s="1">
        <f ca="1">SUMIFS(INDIRECT($F$1&amp;$F387&amp;":"&amp;$F387),INDIRECT($F$1&amp;dbP!$D$2&amp;":"&amp;dbP!$D$2),"&gt;="&amp;Y$6,INDIRECT($F$1&amp;dbP!$D$2&amp;":"&amp;dbP!$D$2),"&lt;="&amp;Y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Z387" s="1">
        <f ca="1">SUMIFS(INDIRECT($F$1&amp;$F387&amp;":"&amp;$F387),INDIRECT($F$1&amp;dbP!$D$2&amp;":"&amp;dbP!$D$2),"&gt;="&amp;Z$6,INDIRECT($F$1&amp;dbP!$D$2&amp;":"&amp;dbP!$D$2),"&lt;="&amp;Z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A387" s="1">
        <f ca="1">SUMIFS(INDIRECT($F$1&amp;$F387&amp;":"&amp;$F387),INDIRECT($F$1&amp;dbP!$D$2&amp;":"&amp;dbP!$D$2),"&gt;="&amp;AA$6,INDIRECT($F$1&amp;dbP!$D$2&amp;":"&amp;dbP!$D$2),"&lt;="&amp;AA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B387" s="1">
        <f ca="1">SUMIFS(INDIRECT($F$1&amp;$F387&amp;":"&amp;$F387),INDIRECT($F$1&amp;dbP!$D$2&amp;":"&amp;dbP!$D$2),"&gt;="&amp;AB$6,INDIRECT($F$1&amp;dbP!$D$2&amp;":"&amp;dbP!$D$2),"&lt;="&amp;AB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C387" s="1">
        <f ca="1">SUMIFS(INDIRECT($F$1&amp;$F387&amp;":"&amp;$F387),INDIRECT($F$1&amp;dbP!$D$2&amp;":"&amp;dbP!$D$2),"&gt;="&amp;AC$6,INDIRECT($F$1&amp;dbP!$D$2&amp;":"&amp;dbP!$D$2),"&lt;="&amp;AC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D387" s="1">
        <f ca="1">SUMIFS(INDIRECT($F$1&amp;$F387&amp;":"&amp;$F387),INDIRECT($F$1&amp;dbP!$D$2&amp;":"&amp;dbP!$D$2),"&gt;="&amp;AD$6,INDIRECT($F$1&amp;dbP!$D$2&amp;":"&amp;dbP!$D$2),"&lt;="&amp;AD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E387" s="1">
        <f ca="1">SUMIFS(INDIRECT($F$1&amp;$F387&amp;":"&amp;$F387),INDIRECT($F$1&amp;dbP!$D$2&amp;":"&amp;dbP!$D$2),"&gt;="&amp;AE$6,INDIRECT($F$1&amp;dbP!$D$2&amp;":"&amp;dbP!$D$2),"&lt;="&amp;AE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F387" s="1">
        <f ca="1">SUMIFS(INDIRECT($F$1&amp;$F387&amp;":"&amp;$F387),INDIRECT($F$1&amp;dbP!$D$2&amp;":"&amp;dbP!$D$2),"&gt;="&amp;AF$6,INDIRECT($F$1&amp;dbP!$D$2&amp;":"&amp;dbP!$D$2),"&lt;="&amp;AF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G387" s="1">
        <f ca="1">SUMIFS(INDIRECT($F$1&amp;$F387&amp;":"&amp;$F387),INDIRECT($F$1&amp;dbP!$D$2&amp;":"&amp;dbP!$D$2),"&gt;="&amp;AG$6,INDIRECT($F$1&amp;dbP!$D$2&amp;":"&amp;dbP!$D$2),"&lt;="&amp;AG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H387" s="1">
        <f ca="1">SUMIFS(INDIRECT($F$1&amp;$F387&amp;":"&amp;$F387),INDIRECT($F$1&amp;dbP!$D$2&amp;":"&amp;dbP!$D$2),"&gt;="&amp;AH$6,INDIRECT($F$1&amp;dbP!$D$2&amp;":"&amp;dbP!$D$2),"&lt;="&amp;AH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I387" s="1">
        <f ca="1">SUMIFS(INDIRECT($F$1&amp;$F387&amp;":"&amp;$F387),INDIRECT($F$1&amp;dbP!$D$2&amp;":"&amp;dbP!$D$2),"&gt;="&amp;AI$6,INDIRECT($F$1&amp;dbP!$D$2&amp;":"&amp;dbP!$D$2),"&lt;="&amp;AI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J387" s="1">
        <f ca="1">SUMIFS(INDIRECT($F$1&amp;$F387&amp;":"&amp;$F387),INDIRECT($F$1&amp;dbP!$D$2&amp;":"&amp;dbP!$D$2),"&gt;="&amp;AJ$6,INDIRECT($F$1&amp;dbP!$D$2&amp;":"&amp;dbP!$D$2),"&lt;="&amp;AJ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K387" s="1">
        <f ca="1">SUMIFS(INDIRECT($F$1&amp;$F387&amp;":"&amp;$F387),INDIRECT($F$1&amp;dbP!$D$2&amp;":"&amp;dbP!$D$2),"&gt;="&amp;AK$6,INDIRECT($F$1&amp;dbP!$D$2&amp;":"&amp;dbP!$D$2),"&lt;="&amp;AK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L387" s="1">
        <f ca="1">SUMIFS(INDIRECT($F$1&amp;$F387&amp;":"&amp;$F387),INDIRECT($F$1&amp;dbP!$D$2&amp;":"&amp;dbP!$D$2),"&gt;="&amp;AL$6,INDIRECT($F$1&amp;dbP!$D$2&amp;":"&amp;dbP!$D$2),"&lt;="&amp;AL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M387" s="1">
        <f ca="1">SUMIFS(INDIRECT($F$1&amp;$F387&amp;":"&amp;$F387),INDIRECT($F$1&amp;dbP!$D$2&amp;":"&amp;dbP!$D$2),"&gt;="&amp;AM$6,INDIRECT($F$1&amp;dbP!$D$2&amp;":"&amp;dbP!$D$2),"&lt;="&amp;AM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N387" s="1">
        <f ca="1">SUMIFS(INDIRECT($F$1&amp;$F387&amp;":"&amp;$F387),INDIRECT($F$1&amp;dbP!$D$2&amp;":"&amp;dbP!$D$2),"&gt;="&amp;AN$6,INDIRECT($F$1&amp;dbP!$D$2&amp;":"&amp;dbP!$D$2),"&lt;="&amp;AN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O387" s="1">
        <f ca="1">SUMIFS(INDIRECT($F$1&amp;$F387&amp;":"&amp;$F387),INDIRECT($F$1&amp;dbP!$D$2&amp;":"&amp;dbP!$D$2),"&gt;="&amp;AO$6,INDIRECT($F$1&amp;dbP!$D$2&amp;":"&amp;dbP!$D$2),"&lt;="&amp;AO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P387" s="1">
        <f ca="1">SUMIFS(INDIRECT($F$1&amp;$F387&amp;":"&amp;$F387),INDIRECT($F$1&amp;dbP!$D$2&amp;":"&amp;dbP!$D$2),"&gt;="&amp;AP$6,INDIRECT($F$1&amp;dbP!$D$2&amp;":"&amp;dbP!$D$2),"&lt;="&amp;AP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Q387" s="1">
        <f ca="1">SUMIFS(INDIRECT($F$1&amp;$F387&amp;":"&amp;$F387),INDIRECT($F$1&amp;dbP!$D$2&amp;":"&amp;dbP!$D$2),"&gt;="&amp;AQ$6,INDIRECT($F$1&amp;dbP!$D$2&amp;":"&amp;dbP!$D$2),"&lt;="&amp;AQ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R387" s="1">
        <f ca="1">SUMIFS(INDIRECT($F$1&amp;$F387&amp;":"&amp;$F387),INDIRECT($F$1&amp;dbP!$D$2&amp;":"&amp;dbP!$D$2),"&gt;="&amp;AR$6,INDIRECT($F$1&amp;dbP!$D$2&amp;":"&amp;dbP!$D$2),"&lt;="&amp;AR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S387" s="1">
        <f ca="1">SUMIFS(INDIRECT($F$1&amp;$F387&amp;":"&amp;$F387),INDIRECT($F$1&amp;dbP!$D$2&amp;":"&amp;dbP!$D$2),"&gt;="&amp;AS$6,INDIRECT($F$1&amp;dbP!$D$2&amp;":"&amp;dbP!$D$2),"&lt;="&amp;AS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T387" s="1">
        <f ca="1">SUMIFS(INDIRECT($F$1&amp;$F387&amp;":"&amp;$F387),INDIRECT($F$1&amp;dbP!$D$2&amp;":"&amp;dbP!$D$2),"&gt;="&amp;AT$6,INDIRECT($F$1&amp;dbP!$D$2&amp;":"&amp;dbP!$D$2),"&lt;="&amp;AT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U387" s="1">
        <f ca="1">SUMIFS(INDIRECT($F$1&amp;$F387&amp;":"&amp;$F387),INDIRECT($F$1&amp;dbP!$D$2&amp;":"&amp;dbP!$D$2),"&gt;="&amp;AU$6,INDIRECT($F$1&amp;dbP!$D$2&amp;":"&amp;dbP!$D$2),"&lt;="&amp;AU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V387" s="1">
        <f ca="1">SUMIFS(INDIRECT($F$1&amp;$F387&amp;":"&amp;$F387),INDIRECT($F$1&amp;dbP!$D$2&amp;":"&amp;dbP!$D$2),"&gt;="&amp;AV$6,INDIRECT($F$1&amp;dbP!$D$2&amp;":"&amp;dbP!$D$2),"&lt;="&amp;AV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W387" s="1">
        <f ca="1">SUMIFS(INDIRECT($F$1&amp;$F387&amp;":"&amp;$F387),INDIRECT($F$1&amp;dbP!$D$2&amp;":"&amp;dbP!$D$2),"&gt;="&amp;AW$6,INDIRECT($F$1&amp;dbP!$D$2&amp;":"&amp;dbP!$D$2),"&lt;="&amp;AW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X387" s="1">
        <f ca="1">SUMIFS(INDIRECT($F$1&amp;$F387&amp;":"&amp;$F387),INDIRECT($F$1&amp;dbP!$D$2&amp;":"&amp;dbP!$D$2),"&gt;="&amp;AX$6,INDIRECT($F$1&amp;dbP!$D$2&amp;":"&amp;dbP!$D$2),"&lt;="&amp;AX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Y387" s="1">
        <f ca="1">SUMIFS(INDIRECT($F$1&amp;$F387&amp;":"&amp;$F387),INDIRECT($F$1&amp;dbP!$D$2&amp;":"&amp;dbP!$D$2),"&gt;="&amp;AY$6,INDIRECT($F$1&amp;dbP!$D$2&amp;":"&amp;dbP!$D$2),"&lt;="&amp;AY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Z387" s="1">
        <f ca="1">SUMIFS(INDIRECT($F$1&amp;$F387&amp;":"&amp;$F387),INDIRECT($F$1&amp;dbP!$D$2&amp;":"&amp;dbP!$D$2),"&gt;="&amp;AZ$6,INDIRECT($F$1&amp;dbP!$D$2&amp;":"&amp;dbP!$D$2),"&lt;="&amp;AZ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BA387" s="1">
        <f ca="1">SUMIFS(INDIRECT($F$1&amp;$F387&amp;":"&amp;$F387),INDIRECT($F$1&amp;dbP!$D$2&amp;":"&amp;dbP!$D$2),"&gt;="&amp;BA$6,INDIRECT($F$1&amp;dbP!$D$2&amp;":"&amp;dbP!$D$2),"&lt;="&amp;BA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BB387" s="1">
        <f ca="1">SUMIFS(INDIRECT($F$1&amp;$F387&amp;":"&amp;$F387),INDIRECT($F$1&amp;dbP!$D$2&amp;":"&amp;dbP!$D$2),"&gt;="&amp;BB$6,INDIRECT($F$1&amp;dbP!$D$2&amp;":"&amp;dbP!$D$2),"&lt;="&amp;BB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BC387" s="1">
        <f ca="1">SUMIFS(INDIRECT($F$1&amp;$F387&amp;":"&amp;$F387),INDIRECT($F$1&amp;dbP!$D$2&amp;":"&amp;dbP!$D$2),"&gt;="&amp;BC$6,INDIRECT($F$1&amp;dbP!$D$2&amp;":"&amp;dbP!$D$2),"&lt;="&amp;BC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BD387" s="1">
        <f ca="1">SUMIFS(INDIRECT($F$1&amp;$F387&amp;":"&amp;$F387),INDIRECT($F$1&amp;dbP!$D$2&amp;":"&amp;dbP!$D$2),"&gt;="&amp;BD$6,INDIRECT($F$1&amp;dbP!$D$2&amp;":"&amp;dbP!$D$2),"&lt;="&amp;BD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BE387" s="1">
        <f ca="1">SUMIFS(INDIRECT($F$1&amp;$F387&amp;":"&amp;$F387),INDIRECT($F$1&amp;dbP!$D$2&amp;":"&amp;dbP!$D$2),"&gt;="&amp;BE$6,INDIRECT($F$1&amp;dbP!$D$2&amp;":"&amp;dbP!$D$2),"&lt;="&amp;BE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</row>
    <row r="388" spans="2:57" x14ac:dyDescent="0.3">
      <c r="B388" s="1">
        <f>MAX(B$268:B387)+1</f>
        <v>126</v>
      </c>
      <c r="D388" s="1" t="str">
        <f ca="1">INDIRECT($B$1&amp;Items!AB$2&amp;$B388)</f>
        <v>PL(-)</v>
      </c>
      <c r="F388" s="1" t="str">
        <f ca="1">INDIRECT($B$1&amp;Items!X$2&amp;$B388)</f>
        <v>AA</v>
      </c>
      <c r="H388" s="13" t="str">
        <f ca="1">INDIRECT($B$1&amp;Items!U$2&amp;$B388)</f>
        <v>Операционные расходы</v>
      </c>
      <c r="I388" s="13" t="str">
        <f ca="1">IF(INDIRECT($B$1&amp;Items!V$2&amp;$B388)="",H388,INDIRECT($B$1&amp;Items!V$2&amp;$B388))</f>
        <v>Операционные расходы - блок-4</v>
      </c>
      <c r="J388" s="1" t="str">
        <f ca="1">IF(INDIRECT($B$1&amp;Items!W$2&amp;$B388)="",IF(H388&lt;&gt;I388,"  "&amp;I388,I388),"    "&amp;INDIRECT($B$1&amp;Items!W$2&amp;$B388))</f>
        <v xml:space="preserve">    Операционные расходы - 4-2</v>
      </c>
      <c r="S388" s="1">
        <f ca="1">SUM($U388:INDIRECT(ADDRESS(ROW(),SUMIFS($1:$1,$5:$5,MAX($5:$5)))))</f>
        <v>0</v>
      </c>
      <c r="V388" s="1">
        <f ca="1">SUMIFS(INDIRECT($F$1&amp;$F388&amp;":"&amp;$F388),INDIRECT($F$1&amp;dbP!$D$2&amp;":"&amp;dbP!$D$2),"&gt;="&amp;V$6,INDIRECT($F$1&amp;dbP!$D$2&amp;":"&amp;dbP!$D$2),"&lt;="&amp;V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W388" s="1">
        <f ca="1">SUMIFS(INDIRECT($F$1&amp;$F388&amp;":"&amp;$F388),INDIRECT($F$1&amp;dbP!$D$2&amp;":"&amp;dbP!$D$2),"&gt;="&amp;W$6,INDIRECT($F$1&amp;dbP!$D$2&amp;":"&amp;dbP!$D$2),"&lt;="&amp;W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X388" s="1">
        <f ca="1">SUMIFS(INDIRECT($F$1&amp;$F388&amp;":"&amp;$F388),INDIRECT($F$1&amp;dbP!$D$2&amp;":"&amp;dbP!$D$2),"&gt;="&amp;X$6,INDIRECT($F$1&amp;dbP!$D$2&amp;":"&amp;dbP!$D$2),"&lt;="&amp;X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Y388" s="1">
        <f ca="1">SUMIFS(INDIRECT($F$1&amp;$F388&amp;":"&amp;$F388),INDIRECT($F$1&amp;dbP!$D$2&amp;":"&amp;dbP!$D$2),"&gt;="&amp;Y$6,INDIRECT($F$1&amp;dbP!$D$2&amp;":"&amp;dbP!$D$2),"&lt;="&amp;Y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Z388" s="1">
        <f ca="1">SUMIFS(INDIRECT($F$1&amp;$F388&amp;":"&amp;$F388),INDIRECT($F$1&amp;dbP!$D$2&amp;":"&amp;dbP!$D$2),"&gt;="&amp;Z$6,INDIRECT($F$1&amp;dbP!$D$2&amp;":"&amp;dbP!$D$2),"&lt;="&amp;Z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A388" s="1">
        <f ca="1">SUMIFS(INDIRECT($F$1&amp;$F388&amp;":"&amp;$F388),INDIRECT($F$1&amp;dbP!$D$2&amp;":"&amp;dbP!$D$2),"&gt;="&amp;AA$6,INDIRECT($F$1&amp;dbP!$D$2&amp;":"&amp;dbP!$D$2),"&lt;="&amp;AA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B388" s="1">
        <f ca="1">SUMIFS(INDIRECT($F$1&amp;$F388&amp;":"&amp;$F388),INDIRECT($F$1&amp;dbP!$D$2&amp;":"&amp;dbP!$D$2),"&gt;="&amp;AB$6,INDIRECT($F$1&amp;dbP!$D$2&amp;":"&amp;dbP!$D$2),"&lt;="&amp;AB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C388" s="1">
        <f ca="1">SUMIFS(INDIRECT($F$1&amp;$F388&amp;":"&amp;$F388),INDIRECT($F$1&amp;dbP!$D$2&amp;":"&amp;dbP!$D$2),"&gt;="&amp;AC$6,INDIRECT($F$1&amp;dbP!$D$2&amp;":"&amp;dbP!$D$2),"&lt;="&amp;AC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D388" s="1">
        <f ca="1">SUMIFS(INDIRECT($F$1&amp;$F388&amp;":"&amp;$F388),INDIRECT($F$1&amp;dbP!$D$2&amp;":"&amp;dbP!$D$2),"&gt;="&amp;AD$6,INDIRECT($F$1&amp;dbP!$D$2&amp;":"&amp;dbP!$D$2),"&lt;="&amp;AD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E388" s="1">
        <f ca="1">SUMIFS(INDIRECT($F$1&amp;$F388&amp;":"&amp;$F388),INDIRECT($F$1&amp;dbP!$D$2&amp;":"&amp;dbP!$D$2),"&gt;="&amp;AE$6,INDIRECT($F$1&amp;dbP!$D$2&amp;":"&amp;dbP!$D$2),"&lt;="&amp;AE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F388" s="1">
        <f ca="1">SUMIFS(INDIRECT($F$1&amp;$F388&amp;":"&amp;$F388),INDIRECT($F$1&amp;dbP!$D$2&amp;":"&amp;dbP!$D$2),"&gt;="&amp;AF$6,INDIRECT($F$1&amp;dbP!$D$2&amp;":"&amp;dbP!$D$2),"&lt;="&amp;AF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G388" s="1">
        <f ca="1">SUMIFS(INDIRECT($F$1&amp;$F388&amp;":"&amp;$F388),INDIRECT($F$1&amp;dbP!$D$2&amp;":"&amp;dbP!$D$2),"&gt;="&amp;AG$6,INDIRECT($F$1&amp;dbP!$D$2&amp;":"&amp;dbP!$D$2),"&lt;="&amp;AG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H388" s="1">
        <f ca="1">SUMIFS(INDIRECT($F$1&amp;$F388&amp;":"&amp;$F388),INDIRECT($F$1&amp;dbP!$D$2&amp;":"&amp;dbP!$D$2),"&gt;="&amp;AH$6,INDIRECT($F$1&amp;dbP!$D$2&amp;":"&amp;dbP!$D$2),"&lt;="&amp;AH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I388" s="1">
        <f ca="1">SUMIFS(INDIRECT($F$1&amp;$F388&amp;":"&amp;$F388),INDIRECT($F$1&amp;dbP!$D$2&amp;":"&amp;dbP!$D$2),"&gt;="&amp;AI$6,INDIRECT($F$1&amp;dbP!$D$2&amp;":"&amp;dbP!$D$2),"&lt;="&amp;AI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J388" s="1">
        <f ca="1">SUMIFS(INDIRECT($F$1&amp;$F388&amp;":"&amp;$F388),INDIRECT($F$1&amp;dbP!$D$2&amp;":"&amp;dbP!$D$2),"&gt;="&amp;AJ$6,INDIRECT($F$1&amp;dbP!$D$2&amp;":"&amp;dbP!$D$2),"&lt;="&amp;AJ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K388" s="1">
        <f ca="1">SUMIFS(INDIRECT($F$1&amp;$F388&amp;":"&amp;$F388),INDIRECT($F$1&amp;dbP!$D$2&amp;":"&amp;dbP!$D$2),"&gt;="&amp;AK$6,INDIRECT($F$1&amp;dbP!$D$2&amp;":"&amp;dbP!$D$2),"&lt;="&amp;AK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L388" s="1">
        <f ca="1">SUMIFS(INDIRECT($F$1&amp;$F388&amp;":"&amp;$F388),INDIRECT($F$1&amp;dbP!$D$2&amp;":"&amp;dbP!$D$2),"&gt;="&amp;AL$6,INDIRECT($F$1&amp;dbP!$D$2&amp;":"&amp;dbP!$D$2),"&lt;="&amp;AL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M388" s="1">
        <f ca="1">SUMIFS(INDIRECT($F$1&amp;$F388&amp;":"&amp;$F388),INDIRECT($F$1&amp;dbP!$D$2&amp;":"&amp;dbP!$D$2),"&gt;="&amp;AM$6,INDIRECT($F$1&amp;dbP!$D$2&amp;":"&amp;dbP!$D$2),"&lt;="&amp;AM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N388" s="1">
        <f ca="1">SUMIFS(INDIRECT($F$1&amp;$F388&amp;":"&amp;$F388),INDIRECT($F$1&amp;dbP!$D$2&amp;":"&amp;dbP!$D$2),"&gt;="&amp;AN$6,INDIRECT($F$1&amp;dbP!$D$2&amp;":"&amp;dbP!$D$2),"&lt;="&amp;AN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O388" s="1">
        <f ca="1">SUMIFS(INDIRECT($F$1&amp;$F388&amp;":"&amp;$F388),INDIRECT($F$1&amp;dbP!$D$2&amp;":"&amp;dbP!$D$2),"&gt;="&amp;AO$6,INDIRECT($F$1&amp;dbP!$D$2&amp;":"&amp;dbP!$D$2),"&lt;="&amp;AO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P388" s="1">
        <f ca="1">SUMIFS(INDIRECT($F$1&amp;$F388&amp;":"&amp;$F388),INDIRECT($F$1&amp;dbP!$D$2&amp;":"&amp;dbP!$D$2),"&gt;="&amp;AP$6,INDIRECT($F$1&amp;dbP!$D$2&amp;":"&amp;dbP!$D$2),"&lt;="&amp;AP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Q388" s="1">
        <f ca="1">SUMIFS(INDIRECT($F$1&amp;$F388&amp;":"&amp;$F388),INDIRECT($F$1&amp;dbP!$D$2&amp;":"&amp;dbP!$D$2),"&gt;="&amp;AQ$6,INDIRECT($F$1&amp;dbP!$D$2&amp;":"&amp;dbP!$D$2),"&lt;="&amp;AQ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R388" s="1">
        <f ca="1">SUMIFS(INDIRECT($F$1&amp;$F388&amp;":"&amp;$F388),INDIRECT($F$1&amp;dbP!$D$2&amp;":"&amp;dbP!$D$2),"&gt;="&amp;AR$6,INDIRECT($F$1&amp;dbP!$D$2&amp;":"&amp;dbP!$D$2),"&lt;="&amp;AR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S388" s="1">
        <f ca="1">SUMIFS(INDIRECT($F$1&amp;$F388&amp;":"&amp;$F388),INDIRECT($F$1&amp;dbP!$D$2&amp;":"&amp;dbP!$D$2),"&gt;="&amp;AS$6,INDIRECT($F$1&amp;dbP!$D$2&amp;":"&amp;dbP!$D$2),"&lt;="&amp;AS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T388" s="1">
        <f ca="1">SUMIFS(INDIRECT($F$1&amp;$F388&amp;":"&amp;$F388),INDIRECT($F$1&amp;dbP!$D$2&amp;":"&amp;dbP!$D$2),"&gt;="&amp;AT$6,INDIRECT($F$1&amp;dbP!$D$2&amp;":"&amp;dbP!$D$2),"&lt;="&amp;AT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U388" s="1">
        <f ca="1">SUMIFS(INDIRECT($F$1&amp;$F388&amp;":"&amp;$F388),INDIRECT($F$1&amp;dbP!$D$2&amp;":"&amp;dbP!$D$2),"&gt;="&amp;AU$6,INDIRECT($F$1&amp;dbP!$D$2&amp;":"&amp;dbP!$D$2),"&lt;="&amp;AU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V388" s="1">
        <f ca="1">SUMIFS(INDIRECT($F$1&amp;$F388&amp;":"&amp;$F388),INDIRECT($F$1&amp;dbP!$D$2&amp;":"&amp;dbP!$D$2),"&gt;="&amp;AV$6,INDIRECT($F$1&amp;dbP!$D$2&amp;":"&amp;dbP!$D$2),"&lt;="&amp;AV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W388" s="1">
        <f ca="1">SUMIFS(INDIRECT($F$1&amp;$F388&amp;":"&amp;$F388),INDIRECT($F$1&amp;dbP!$D$2&amp;":"&amp;dbP!$D$2),"&gt;="&amp;AW$6,INDIRECT($F$1&amp;dbP!$D$2&amp;":"&amp;dbP!$D$2),"&lt;="&amp;AW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X388" s="1">
        <f ca="1">SUMIFS(INDIRECT($F$1&amp;$F388&amp;":"&amp;$F388),INDIRECT($F$1&amp;dbP!$D$2&amp;":"&amp;dbP!$D$2),"&gt;="&amp;AX$6,INDIRECT($F$1&amp;dbP!$D$2&amp;":"&amp;dbP!$D$2),"&lt;="&amp;AX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Y388" s="1">
        <f ca="1">SUMIFS(INDIRECT($F$1&amp;$F388&amp;":"&amp;$F388),INDIRECT($F$1&amp;dbP!$D$2&amp;":"&amp;dbP!$D$2),"&gt;="&amp;AY$6,INDIRECT($F$1&amp;dbP!$D$2&amp;":"&amp;dbP!$D$2),"&lt;="&amp;AY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Z388" s="1">
        <f ca="1">SUMIFS(INDIRECT($F$1&amp;$F388&amp;":"&amp;$F388),INDIRECT($F$1&amp;dbP!$D$2&amp;":"&amp;dbP!$D$2),"&gt;="&amp;AZ$6,INDIRECT($F$1&amp;dbP!$D$2&amp;":"&amp;dbP!$D$2),"&lt;="&amp;AZ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BA388" s="1">
        <f ca="1">SUMIFS(INDIRECT($F$1&amp;$F388&amp;":"&amp;$F388),INDIRECT($F$1&amp;dbP!$D$2&amp;":"&amp;dbP!$D$2),"&gt;="&amp;BA$6,INDIRECT($F$1&amp;dbP!$D$2&amp;":"&amp;dbP!$D$2),"&lt;="&amp;BA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BB388" s="1">
        <f ca="1">SUMIFS(INDIRECT($F$1&amp;$F388&amp;":"&amp;$F388),INDIRECT($F$1&amp;dbP!$D$2&amp;":"&amp;dbP!$D$2),"&gt;="&amp;BB$6,INDIRECT($F$1&amp;dbP!$D$2&amp;":"&amp;dbP!$D$2),"&lt;="&amp;BB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BC388" s="1">
        <f ca="1">SUMIFS(INDIRECT($F$1&amp;$F388&amp;":"&amp;$F388),INDIRECT($F$1&amp;dbP!$D$2&amp;":"&amp;dbP!$D$2),"&gt;="&amp;BC$6,INDIRECT($F$1&amp;dbP!$D$2&amp;":"&amp;dbP!$D$2),"&lt;="&amp;BC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BD388" s="1">
        <f ca="1">SUMIFS(INDIRECT($F$1&amp;$F388&amp;":"&amp;$F388),INDIRECT($F$1&amp;dbP!$D$2&amp;":"&amp;dbP!$D$2),"&gt;="&amp;BD$6,INDIRECT($F$1&amp;dbP!$D$2&amp;":"&amp;dbP!$D$2),"&lt;="&amp;BD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BE388" s="1">
        <f ca="1">SUMIFS(INDIRECT($F$1&amp;$F388&amp;":"&amp;$F388),INDIRECT($F$1&amp;dbP!$D$2&amp;":"&amp;dbP!$D$2),"&gt;="&amp;BE$6,INDIRECT($F$1&amp;dbP!$D$2&amp;":"&amp;dbP!$D$2),"&lt;="&amp;BE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</row>
    <row r="389" spans="2:57" x14ac:dyDescent="0.3">
      <c r="B389" s="1">
        <f>MAX(B$268:B388)+1</f>
        <v>127</v>
      </c>
      <c r="D389" s="1" t="str">
        <f ca="1">INDIRECT($B$1&amp;Items!AB$2&amp;$B389)</f>
        <v>PL(-)</v>
      </c>
      <c r="F389" s="1" t="str">
        <f ca="1">INDIRECT($B$1&amp;Items!X$2&amp;$B389)</f>
        <v>AA</v>
      </c>
      <c r="H389" s="13" t="str">
        <f ca="1">INDIRECT($B$1&amp;Items!U$2&amp;$B389)</f>
        <v>Операционные расходы</v>
      </c>
      <c r="I389" s="13" t="str">
        <f ca="1">IF(INDIRECT($B$1&amp;Items!V$2&amp;$B389)="",H389,INDIRECT($B$1&amp;Items!V$2&amp;$B389))</f>
        <v>Операционные расходы - блок-4</v>
      </c>
      <c r="J389" s="1" t="str">
        <f ca="1">IF(INDIRECT($B$1&amp;Items!W$2&amp;$B389)="",IF(H389&lt;&gt;I389,"  "&amp;I389,I389),"    "&amp;INDIRECT($B$1&amp;Items!W$2&amp;$B389))</f>
        <v xml:space="preserve">    Операционные расходы - 4-3</v>
      </c>
      <c r="S389" s="1">
        <f ca="1">SUM($U389:INDIRECT(ADDRESS(ROW(),SUMIFS($1:$1,$5:$5,MAX($5:$5)))))</f>
        <v>0</v>
      </c>
      <c r="V389" s="1">
        <f ca="1">SUMIFS(INDIRECT($F$1&amp;$F389&amp;":"&amp;$F389),INDIRECT($F$1&amp;dbP!$D$2&amp;":"&amp;dbP!$D$2),"&gt;="&amp;V$6,INDIRECT($F$1&amp;dbP!$D$2&amp;":"&amp;dbP!$D$2),"&lt;="&amp;V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W389" s="1">
        <f ca="1">SUMIFS(INDIRECT($F$1&amp;$F389&amp;":"&amp;$F389),INDIRECT($F$1&amp;dbP!$D$2&amp;":"&amp;dbP!$D$2),"&gt;="&amp;W$6,INDIRECT($F$1&amp;dbP!$D$2&amp;":"&amp;dbP!$D$2),"&lt;="&amp;W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X389" s="1">
        <f ca="1">SUMIFS(INDIRECT($F$1&amp;$F389&amp;":"&amp;$F389),INDIRECT($F$1&amp;dbP!$D$2&amp;":"&amp;dbP!$D$2),"&gt;="&amp;X$6,INDIRECT($F$1&amp;dbP!$D$2&amp;":"&amp;dbP!$D$2),"&lt;="&amp;X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Y389" s="1">
        <f ca="1">SUMIFS(INDIRECT($F$1&amp;$F389&amp;":"&amp;$F389),INDIRECT($F$1&amp;dbP!$D$2&amp;":"&amp;dbP!$D$2),"&gt;="&amp;Y$6,INDIRECT($F$1&amp;dbP!$D$2&amp;":"&amp;dbP!$D$2),"&lt;="&amp;Y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Z389" s="1">
        <f ca="1">SUMIFS(INDIRECT($F$1&amp;$F389&amp;":"&amp;$F389),INDIRECT($F$1&amp;dbP!$D$2&amp;":"&amp;dbP!$D$2),"&gt;="&amp;Z$6,INDIRECT($F$1&amp;dbP!$D$2&amp;":"&amp;dbP!$D$2),"&lt;="&amp;Z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AA389" s="1">
        <f ca="1">SUMIFS(INDIRECT($F$1&amp;$F389&amp;":"&amp;$F389),INDIRECT($F$1&amp;dbP!$D$2&amp;":"&amp;dbP!$D$2),"&gt;="&amp;AA$6,INDIRECT($F$1&amp;dbP!$D$2&amp;":"&amp;dbP!$D$2),"&lt;="&amp;AA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AB389" s="1">
        <f ca="1">SUMIFS(INDIRECT($F$1&amp;$F389&amp;":"&amp;$F389),INDIRECT($F$1&amp;dbP!$D$2&amp;":"&amp;dbP!$D$2),"&gt;="&amp;AB$6,INDIRECT($F$1&amp;dbP!$D$2&amp;":"&amp;dbP!$D$2),"&lt;="&amp;AB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AC389" s="1">
        <f ca="1">SUMIFS(INDIRECT($F$1&amp;$F389&amp;":"&amp;$F389),INDIRECT($F$1&amp;dbP!$D$2&amp;":"&amp;dbP!$D$2),"&gt;="&amp;AC$6,INDIRECT($F$1&amp;dbP!$D$2&amp;":"&amp;dbP!$D$2),"&lt;="&amp;AC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AD389" s="1">
        <f ca="1">SUMIFS(INDIRECT($F$1&amp;$F389&amp;":"&amp;$F389),INDIRECT($F$1&amp;dbP!$D$2&amp;":"&amp;dbP!$D$2),"&gt;="&amp;AD$6,INDIRECT($F$1&amp;dbP!$D$2&amp;":"&amp;dbP!$D$2),"&lt;="&amp;AD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AE389" s="1">
        <f ca="1">SUMIFS(INDIRECT($F$1&amp;$F389&amp;":"&amp;$F389),INDIRECT($F$1&amp;dbP!$D$2&amp;":"&amp;dbP!$D$2),"&gt;="&amp;AE$6,INDIRECT($F$1&amp;dbP!$D$2&amp;":"&amp;dbP!$D$2),"&lt;="&amp;AE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AF389" s="1">
        <f ca="1">SUMIFS(INDIRECT($F$1&amp;$F389&amp;":"&amp;$F389),INDIRECT($F$1&amp;dbP!$D$2&amp;":"&amp;dbP!$D$2),"&gt;="&amp;AF$6,INDIRECT($F$1&amp;dbP!$D$2&amp;":"&amp;dbP!$D$2),"&lt;="&amp;AF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AG389" s="1">
        <f ca="1">SUMIFS(INDIRECT($F$1&amp;$F389&amp;":"&amp;$F389),INDIRECT($F$1&amp;dbP!$D$2&amp;":"&amp;dbP!$D$2),"&gt;="&amp;AG$6,INDIRECT($F$1&amp;dbP!$D$2&amp;":"&amp;dbP!$D$2),"&lt;="&amp;AG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AH389" s="1">
        <f ca="1">SUMIFS(INDIRECT($F$1&amp;$F389&amp;":"&amp;$F389),INDIRECT($F$1&amp;dbP!$D$2&amp;":"&amp;dbP!$D$2),"&gt;="&amp;AH$6,INDIRECT($F$1&amp;dbP!$D$2&amp;":"&amp;dbP!$D$2),"&lt;="&amp;AH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AI389" s="1">
        <f ca="1">SUMIFS(INDIRECT($F$1&amp;$F389&amp;":"&amp;$F389),INDIRECT($F$1&amp;dbP!$D$2&amp;":"&amp;dbP!$D$2),"&gt;="&amp;AI$6,INDIRECT($F$1&amp;dbP!$D$2&amp;":"&amp;dbP!$D$2),"&lt;="&amp;AI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AJ389" s="1">
        <f ca="1">SUMIFS(INDIRECT($F$1&amp;$F389&amp;":"&amp;$F389),INDIRECT($F$1&amp;dbP!$D$2&amp;":"&amp;dbP!$D$2),"&gt;="&amp;AJ$6,INDIRECT($F$1&amp;dbP!$D$2&amp;":"&amp;dbP!$D$2),"&lt;="&amp;AJ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AK389" s="1">
        <f ca="1">SUMIFS(INDIRECT($F$1&amp;$F389&amp;":"&amp;$F389),INDIRECT($F$1&amp;dbP!$D$2&amp;":"&amp;dbP!$D$2),"&gt;="&amp;AK$6,INDIRECT($F$1&amp;dbP!$D$2&amp;":"&amp;dbP!$D$2),"&lt;="&amp;AK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AL389" s="1">
        <f ca="1">SUMIFS(INDIRECT($F$1&amp;$F389&amp;":"&amp;$F389),INDIRECT($F$1&amp;dbP!$D$2&amp;":"&amp;dbP!$D$2),"&gt;="&amp;AL$6,INDIRECT($F$1&amp;dbP!$D$2&amp;":"&amp;dbP!$D$2),"&lt;="&amp;AL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AM389" s="1">
        <f ca="1">SUMIFS(INDIRECT($F$1&amp;$F389&amp;":"&amp;$F389),INDIRECT($F$1&amp;dbP!$D$2&amp;":"&amp;dbP!$D$2),"&gt;="&amp;AM$6,INDIRECT($F$1&amp;dbP!$D$2&amp;":"&amp;dbP!$D$2),"&lt;="&amp;AM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AN389" s="1">
        <f ca="1">SUMIFS(INDIRECT($F$1&amp;$F389&amp;":"&amp;$F389),INDIRECT($F$1&amp;dbP!$D$2&amp;":"&amp;dbP!$D$2),"&gt;="&amp;AN$6,INDIRECT($F$1&amp;dbP!$D$2&amp;":"&amp;dbP!$D$2),"&lt;="&amp;AN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AO389" s="1">
        <f ca="1">SUMIFS(INDIRECT($F$1&amp;$F389&amp;":"&amp;$F389),INDIRECT($F$1&amp;dbP!$D$2&amp;":"&amp;dbP!$D$2),"&gt;="&amp;AO$6,INDIRECT($F$1&amp;dbP!$D$2&amp;":"&amp;dbP!$D$2),"&lt;="&amp;AO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AP389" s="1">
        <f ca="1">SUMIFS(INDIRECT($F$1&amp;$F389&amp;":"&amp;$F389),INDIRECT($F$1&amp;dbP!$D$2&amp;":"&amp;dbP!$D$2),"&gt;="&amp;AP$6,INDIRECT($F$1&amp;dbP!$D$2&amp;":"&amp;dbP!$D$2),"&lt;="&amp;AP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AQ389" s="1">
        <f ca="1">SUMIFS(INDIRECT($F$1&amp;$F389&amp;":"&amp;$F389),INDIRECT($F$1&amp;dbP!$D$2&amp;":"&amp;dbP!$D$2),"&gt;="&amp;AQ$6,INDIRECT($F$1&amp;dbP!$D$2&amp;":"&amp;dbP!$D$2),"&lt;="&amp;AQ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AR389" s="1">
        <f ca="1">SUMIFS(INDIRECT($F$1&amp;$F389&amp;":"&amp;$F389),INDIRECT($F$1&amp;dbP!$D$2&amp;":"&amp;dbP!$D$2),"&gt;="&amp;AR$6,INDIRECT($F$1&amp;dbP!$D$2&amp;":"&amp;dbP!$D$2),"&lt;="&amp;AR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AS389" s="1">
        <f ca="1">SUMIFS(INDIRECT($F$1&amp;$F389&amp;":"&amp;$F389),INDIRECT($F$1&amp;dbP!$D$2&amp;":"&amp;dbP!$D$2),"&gt;="&amp;AS$6,INDIRECT($F$1&amp;dbP!$D$2&amp;":"&amp;dbP!$D$2),"&lt;="&amp;AS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AT389" s="1">
        <f ca="1">SUMIFS(INDIRECT($F$1&amp;$F389&amp;":"&amp;$F389),INDIRECT($F$1&amp;dbP!$D$2&amp;":"&amp;dbP!$D$2),"&gt;="&amp;AT$6,INDIRECT($F$1&amp;dbP!$D$2&amp;":"&amp;dbP!$D$2),"&lt;="&amp;AT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AU389" s="1">
        <f ca="1">SUMIFS(INDIRECT($F$1&amp;$F389&amp;":"&amp;$F389),INDIRECT($F$1&amp;dbP!$D$2&amp;":"&amp;dbP!$D$2),"&gt;="&amp;AU$6,INDIRECT($F$1&amp;dbP!$D$2&amp;":"&amp;dbP!$D$2),"&lt;="&amp;AU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AV389" s="1">
        <f ca="1">SUMIFS(INDIRECT($F$1&amp;$F389&amp;":"&amp;$F389),INDIRECT($F$1&amp;dbP!$D$2&amp;":"&amp;dbP!$D$2),"&gt;="&amp;AV$6,INDIRECT($F$1&amp;dbP!$D$2&amp;":"&amp;dbP!$D$2),"&lt;="&amp;AV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AW389" s="1">
        <f ca="1">SUMIFS(INDIRECT($F$1&amp;$F389&amp;":"&amp;$F389),INDIRECT($F$1&amp;dbP!$D$2&amp;":"&amp;dbP!$D$2),"&gt;="&amp;AW$6,INDIRECT($F$1&amp;dbP!$D$2&amp;":"&amp;dbP!$D$2),"&lt;="&amp;AW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AX389" s="1">
        <f ca="1">SUMIFS(INDIRECT($F$1&amp;$F389&amp;":"&amp;$F389),INDIRECT($F$1&amp;dbP!$D$2&amp;":"&amp;dbP!$D$2),"&gt;="&amp;AX$6,INDIRECT($F$1&amp;dbP!$D$2&amp;":"&amp;dbP!$D$2),"&lt;="&amp;AX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AY389" s="1">
        <f ca="1">SUMIFS(INDIRECT($F$1&amp;$F389&amp;":"&amp;$F389),INDIRECT($F$1&amp;dbP!$D$2&amp;":"&amp;dbP!$D$2),"&gt;="&amp;AY$6,INDIRECT($F$1&amp;dbP!$D$2&amp;":"&amp;dbP!$D$2),"&lt;="&amp;AY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AZ389" s="1">
        <f ca="1">SUMIFS(INDIRECT($F$1&amp;$F389&amp;":"&amp;$F389),INDIRECT($F$1&amp;dbP!$D$2&amp;":"&amp;dbP!$D$2),"&gt;="&amp;AZ$6,INDIRECT($F$1&amp;dbP!$D$2&amp;":"&amp;dbP!$D$2),"&lt;="&amp;AZ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BA389" s="1">
        <f ca="1">SUMIFS(INDIRECT($F$1&amp;$F389&amp;":"&amp;$F389),INDIRECT($F$1&amp;dbP!$D$2&amp;":"&amp;dbP!$D$2),"&gt;="&amp;BA$6,INDIRECT($F$1&amp;dbP!$D$2&amp;":"&amp;dbP!$D$2),"&lt;="&amp;BA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BB389" s="1">
        <f ca="1">SUMIFS(INDIRECT($F$1&amp;$F389&amp;":"&amp;$F389),INDIRECT($F$1&amp;dbP!$D$2&amp;":"&amp;dbP!$D$2),"&gt;="&amp;BB$6,INDIRECT($F$1&amp;dbP!$D$2&amp;":"&amp;dbP!$D$2),"&lt;="&amp;BB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BC389" s="1">
        <f ca="1">SUMIFS(INDIRECT($F$1&amp;$F389&amp;":"&amp;$F389),INDIRECT($F$1&amp;dbP!$D$2&amp;":"&amp;dbP!$D$2),"&gt;="&amp;BC$6,INDIRECT($F$1&amp;dbP!$D$2&amp;":"&amp;dbP!$D$2),"&lt;="&amp;BC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BD389" s="1">
        <f ca="1">SUMIFS(INDIRECT($F$1&amp;$F389&amp;":"&amp;$F389),INDIRECT($F$1&amp;dbP!$D$2&amp;":"&amp;dbP!$D$2),"&gt;="&amp;BD$6,INDIRECT($F$1&amp;dbP!$D$2&amp;":"&amp;dbP!$D$2),"&lt;="&amp;BD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BE389" s="1">
        <f ca="1">SUMIFS(INDIRECT($F$1&amp;$F389&amp;":"&amp;$F389),INDIRECT($F$1&amp;dbP!$D$2&amp;":"&amp;dbP!$D$2),"&gt;="&amp;BE$6,INDIRECT($F$1&amp;dbP!$D$2&amp;":"&amp;dbP!$D$2),"&lt;="&amp;BE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</row>
    <row r="390" spans="2:57" x14ac:dyDescent="0.3">
      <c r="B390" s="1">
        <f>MAX(B$268:B389)+1</f>
        <v>128</v>
      </c>
      <c r="D390" s="1" t="str">
        <f ca="1">INDIRECT($B$1&amp;Items!AB$2&amp;$B390)</f>
        <v>PL(-)</v>
      </c>
      <c r="F390" s="1" t="str">
        <f ca="1">INDIRECT($B$1&amp;Items!X$2&amp;$B390)</f>
        <v>AA</v>
      </c>
      <c r="H390" s="13" t="str">
        <f ca="1">INDIRECT($B$1&amp;Items!U$2&amp;$B390)</f>
        <v>Операционные расходы</v>
      </c>
      <c r="I390" s="13" t="str">
        <f ca="1">IF(INDIRECT($B$1&amp;Items!V$2&amp;$B390)="",H390,INDIRECT($B$1&amp;Items!V$2&amp;$B390))</f>
        <v>Операционные расходы - блок-4</v>
      </c>
      <c r="J390" s="1" t="str">
        <f ca="1">IF(INDIRECT($B$1&amp;Items!W$2&amp;$B390)="",IF(H390&lt;&gt;I390,"  "&amp;I390,I390),"    "&amp;INDIRECT($B$1&amp;Items!W$2&amp;$B390))</f>
        <v xml:space="preserve">    Операционные расходы - 4-4</v>
      </c>
      <c r="S390" s="1">
        <f ca="1">SUM($U390:INDIRECT(ADDRESS(ROW(),SUMIFS($1:$1,$5:$5,MAX($5:$5)))))</f>
        <v>58081.884599700003</v>
      </c>
      <c r="V390" s="1">
        <f ca="1">SUMIFS(INDIRECT($F$1&amp;$F390&amp;":"&amp;$F390),INDIRECT($F$1&amp;dbP!$D$2&amp;":"&amp;dbP!$D$2),"&gt;="&amp;V$6,INDIRECT($F$1&amp;dbP!$D$2&amp;":"&amp;dbP!$D$2),"&lt;="&amp;V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W390" s="1">
        <f ca="1">SUMIFS(INDIRECT($F$1&amp;$F390&amp;":"&amp;$F390),INDIRECT($F$1&amp;dbP!$D$2&amp;":"&amp;dbP!$D$2),"&gt;="&amp;W$6,INDIRECT($F$1&amp;dbP!$D$2&amp;":"&amp;dbP!$D$2),"&lt;="&amp;W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X390" s="1">
        <f ca="1">SUMIFS(INDIRECT($F$1&amp;$F390&amp;":"&amp;$F390),INDIRECT($F$1&amp;dbP!$D$2&amp;":"&amp;dbP!$D$2),"&gt;="&amp;X$6,INDIRECT($F$1&amp;dbP!$D$2&amp;":"&amp;dbP!$D$2),"&lt;="&amp;X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Y390" s="1">
        <f ca="1">SUMIFS(INDIRECT($F$1&amp;$F390&amp;":"&amp;$F390),INDIRECT($F$1&amp;dbP!$D$2&amp;":"&amp;dbP!$D$2),"&gt;="&amp;Y$6,INDIRECT($F$1&amp;dbP!$D$2&amp;":"&amp;dbP!$D$2),"&lt;="&amp;Y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58081.884599700003</v>
      </c>
      <c r="Z390" s="1">
        <f ca="1">SUMIFS(INDIRECT($F$1&amp;$F390&amp;":"&amp;$F390),INDIRECT($F$1&amp;dbP!$D$2&amp;":"&amp;dbP!$D$2),"&gt;="&amp;Z$6,INDIRECT($F$1&amp;dbP!$D$2&amp;":"&amp;dbP!$D$2),"&lt;="&amp;Z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AA390" s="1">
        <f ca="1">SUMIFS(INDIRECT($F$1&amp;$F390&amp;":"&amp;$F390),INDIRECT($F$1&amp;dbP!$D$2&amp;":"&amp;dbP!$D$2),"&gt;="&amp;AA$6,INDIRECT($F$1&amp;dbP!$D$2&amp;":"&amp;dbP!$D$2),"&lt;="&amp;AA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AB390" s="1">
        <f ca="1">SUMIFS(INDIRECT($F$1&amp;$F390&amp;":"&amp;$F390),INDIRECT($F$1&amp;dbP!$D$2&amp;":"&amp;dbP!$D$2),"&gt;="&amp;AB$6,INDIRECT($F$1&amp;dbP!$D$2&amp;":"&amp;dbP!$D$2),"&lt;="&amp;AB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AC390" s="1">
        <f ca="1">SUMIFS(INDIRECT($F$1&amp;$F390&amp;":"&amp;$F390),INDIRECT($F$1&amp;dbP!$D$2&amp;":"&amp;dbP!$D$2),"&gt;="&amp;AC$6,INDIRECT($F$1&amp;dbP!$D$2&amp;":"&amp;dbP!$D$2),"&lt;="&amp;AC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AD390" s="1">
        <f ca="1">SUMIFS(INDIRECT($F$1&amp;$F390&amp;":"&amp;$F390),INDIRECT($F$1&amp;dbP!$D$2&amp;":"&amp;dbP!$D$2),"&gt;="&amp;AD$6,INDIRECT($F$1&amp;dbP!$D$2&amp;":"&amp;dbP!$D$2),"&lt;="&amp;AD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AE390" s="1">
        <f ca="1">SUMIFS(INDIRECT($F$1&amp;$F390&amp;":"&amp;$F390),INDIRECT($F$1&amp;dbP!$D$2&amp;":"&amp;dbP!$D$2),"&gt;="&amp;AE$6,INDIRECT($F$1&amp;dbP!$D$2&amp;":"&amp;dbP!$D$2),"&lt;="&amp;AE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AF390" s="1">
        <f ca="1">SUMIFS(INDIRECT($F$1&amp;$F390&amp;":"&amp;$F390),INDIRECT($F$1&amp;dbP!$D$2&amp;":"&amp;dbP!$D$2),"&gt;="&amp;AF$6,INDIRECT($F$1&amp;dbP!$D$2&amp;":"&amp;dbP!$D$2),"&lt;="&amp;AF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AG390" s="1">
        <f ca="1">SUMIFS(INDIRECT($F$1&amp;$F390&amp;":"&amp;$F390),INDIRECT($F$1&amp;dbP!$D$2&amp;":"&amp;dbP!$D$2),"&gt;="&amp;AG$6,INDIRECT($F$1&amp;dbP!$D$2&amp;":"&amp;dbP!$D$2),"&lt;="&amp;AG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AH390" s="1">
        <f ca="1">SUMIFS(INDIRECT($F$1&amp;$F390&amp;":"&amp;$F390),INDIRECT($F$1&amp;dbP!$D$2&amp;":"&amp;dbP!$D$2),"&gt;="&amp;AH$6,INDIRECT($F$1&amp;dbP!$D$2&amp;":"&amp;dbP!$D$2),"&lt;="&amp;AH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AI390" s="1">
        <f ca="1">SUMIFS(INDIRECT($F$1&amp;$F390&amp;":"&amp;$F390),INDIRECT($F$1&amp;dbP!$D$2&amp;":"&amp;dbP!$D$2),"&gt;="&amp;AI$6,INDIRECT($F$1&amp;dbP!$D$2&amp;":"&amp;dbP!$D$2),"&lt;="&amp;AI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AJ390" s="1">
        <f ca="1">SUMIFS(INDIRECT($F$1&amp;$F390&amp;":"&amp;$F390),INDIRECT($F$1&amp;dbP!$D$2&amp;":"&amp;dbP!$D$2),"&gt;="&amp;AJ$6,INDIRECT($F$1&amp;dbP!$D$2&amp;":"&amp;dbP!$D$2),"&lt;="&amp;AJ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AK390" s="1">
        <f ca="1">SUMIFS(INDIRECT($F$1&amp;$F390&amp;":"&amp;$F390),INDIRECT($F$1&amp;dbP!$D$2&amp;":"&amp;dbP!$D$2),"&gt;="&amp;AK$6,INDIRECT($F$1&amp;dbP!$D$2&amp;":"&amp;dbP!$D$2),"&lt;="&amp;AK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AL390" s="1">
        <f ca="1">SUMIFS(INDIRECT($F$1&amp;$F390&amp;":"&amp;$F390),INDIRECT($F$1&amp;dbP!$D$2&amp;":"&amp;dbP!$D$2),"&gt;="&amp;AL$6,INDIRECT($F$1&amp;dbP!$D$2&amp;":"&amp;dbP!$D$2),"&lt;="&amp;AL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AM390" s="1">
        <f ca="1">SUMIFS(INDIRECT($F$1&amp;$F390&amp;":"&amp;$F390),INDIRECT($F$1&amp;dbP!$D$2&amp;":"&amp;dbP!$D$2),"&gt;="&amp;AM$6,INDIRECT($F$1&amp;dbP!$D$2&amp;":"&amp;dbP!$D$2),"&lt;="&amp;AM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AN390" s="1">
        <f ca="1">SUMIFS(INDIRECT($F$1&amp;$F390&amp;":"&amp;$F390),INDIRECT($F$1&amp;dbP!$D$2&amp;":"&amp;dbP!$D$2),"&gt;="&amp;AN$6,INDIRECT($F$1&amp;dbP!$D$2&amp;":"&amp;dbP!$D$2),"&lt;="&amp;AN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AO390" s="1">
        <f ca="1">SUMIFS(INDIRECT($F$1&amp;$F390&amp;":"&amp;$F390),INDIRECT($F$1&amp;dbP!$D$2&amp;":"&amp;dbP!$D$2),"&gt;="&amp;AO$6,INDIRECT($F$1&amp;dbP!$D$2&amp;":"&amp;dbP!$D$2),"&lt;="&amp;AO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AP390" s="1">
        <f ca="1">SUMIFS(INDIRECT($F$1&amp;$F390&amp;":"&amp;$F390),INDIRECT($F$1&amp;dbP!$D$2&amp;":"&amp;dbP!$D$2),"&gt;="&amp;AP$6,INDIRECT($F$1&amp;dbP!$D$2&amp;":"&amp;dbP!$D$2),"&lt;="&amp;AP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AQ390" s="1">
        <f ca="1">SUMIFS(INDIRECT($F$1&amp;$F390&amp;":"&amp;$F390),INDIRECT($F$1&amp;dbP!$D$2&amp;":"&amp;dbP!$D$2),"&gt;="&amp;AQ$6,INDIRECT($F$1&amp;dbP!$D$2&amp;":"&amp;dbP!$D$2),"&lt;="&amp;AQ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AR390" s="1">
        <f ca="1">SUMIFS(INDIRECT($F$1&amp;$F390&amp;":"&amp;$F390),INDIRECT($F$1&amp;dbP!$D$2&amp;":"&amp;dbP!$D$2),"&gt;="&amp;AR$6,INDIRECT($F$1&amp;dbP!$D$2&amp;":"&amp;dbP!$D$2),"&lt;="&amp;AR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AS390" s="1">
        <f ca="1">SUMIFS(INDIRECT($F$1&amp;$F390&amp;":"&amp;$F390),INDIRECT($F$1&amp;dbP!$D$2&amp;":"&amp;dbP!$D$2),"&gt;="&amp;AS$6,INDIRECT($F$1&amp;dbP!$D$2&amp;":"&amp;dbP!$D$2),"&lt;="&amp;AS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AT390" s="1">
        <f ca="1">SUMIFS(INDIRECT($F$1&amp;$F390&amp;":"&amp;$F390),INDIRECT($F$1&amp;dbP!$D$2&amp;":"&amp;dbP!$D$2),"&gt;="&amp;AT$6,INDIRECT($F$1&amp;dbP!$D$2&amp;":"&amp;dbP!$D$2),"&lt;="&amp;AT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AU390" s="1">
        <f ca="1">SUMIFS(INDIRECT($F$1&amp;$F390&amp;":"&amp;$F390),INDIRECT($F$1&amp;dbP!$D$2&amp;":"&amp;dbP!$D$2),"&gt;="&amp;AU$6,INDIRECT($F$1&amp;dbP!$D$2&amp;":"&amp;dbP!$D$2),"&lt;="&amp;AU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AV390" s="1">
        <f ca="1">SUMIFS(INDIRECT($F$1&amp;$F390&amp;":"&amp;$F390),INDIRECT($F$1&amp;dbP!$D$2&amp;":"&amp;dbP!$D$2),"&gt;="&amp;AV$6,INDIRECT($F$1&amp;dbP!$D$2&amp;":"&amp;dbP!$D$2),"&lt;="&amp;AV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AW390" s="1">
        <f ca="1">SUMIFS(INDIRECT($F$1&amp;$F390&amp;":"&amp;$F390),INDIRECT($F$1&amp;dbP!$D$2&amp;":"&amp;dbP!$D$2),"&gt;="&amp;AW$6,INDIRECT($F$1&amp;dbP!$D$2&amp;":"&amp;dbP!$D$2),"&lt;="&amp;AW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AX390" s="1">
        <f ca="1">SUMIFS(INDIRECT($F$1&amp;$F390&amp;":"&amp;$F390),INDIRECT($F$1&amp;dbP!$D$2&amp;":"&amp;dbP!$D$2),"&gt;="&amp;AX$6,INDIRECT($F$1&amp;dbP!$D$2&amp;":"&amp;dbP!$D$2),"&lt;="&amp;AX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AY390" s="1">
        <f ca="1">SUMIFS(INDIRECT($F$1&amp;$F390&amp;":"&amp;$F390),INDIRECT($F$1&amp;dbP!$D$2&amp;":"&amp;dbP!$D$2),"&gt;="&amp;AY$6,INDIRECT($F$1&amp;dbP!$D$2&amp;":"&amp;dbP!$D$2),"&lt;="&amp;AY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AZ390" s="1">
        <f ca="1">SUMIFS(INDIRECT($F$1&amp;$F390&amp;":"&amp;$F390),INDIRECT($F$1&amp;dbP!$D$2&amp;":"&amp;dbP!$D$2),"&gt;="&amp;AZ$6,INDIRECT($F$1&amp;dbP!$D$2&amp;":"&amp;dbP!$D$2),"&lt;="&amp;AZ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BA390" s="1">
        <f ca="1">SUMIFS(INDIRECT($F$1&amp;$F390&amp;":"&amp;$F390),INDIRECT($F$1&amp;dbP!$D$2&amp;":"&amp;dbP!$D$2),"&gt;="&amp;BA$6,INDIRECT($F$1&amp;dbP!$D$2&amp;":"&amp;dbP!$D$2),"&lt;="&amp;BA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BB390" s="1">
        <f ca="1">SUMIFS(INDIRECT($F$1&amp;$F390&amp;":"&amp;$F390),INDIRECT($F$1&amp;dbP!$D$2&amp;":"&amp;dbP!$D$2),"&gt;="&amp;BB$6,INDIRECT($F$1&amp;dbP!$D$2&amp;":"&amp;dbP!$D$2),"&lt;="&amp;BB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BC390" s="1">
        <f ca="1">SUMIFS(INDIRECT($F$1&amp;$F390&amp;":"&amp;$F390),INDIRECT($F$1&amp;dbP!$D$2&amp;":"&amp;dbP!$D$2),"&gt;="&amp;BC$6,INDIRECT($F$1&amp;dbP!$D$2&amp;":"&amp;dbP!$D$2),"&lt;="&amp;BC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BD390" s="1">
        <f ca="1">SUMIFS(INDIRECT($F$1&amp;$F390&amp;":"&amp;$F390),INDIRECT($F$1&amp;dbP!$D$2&amp;":"&amp;dbP!$D$2),"&gt;="&amp;BD$6,INDIRECT($F$1&amp;dbP!$D$2&amp;":"&amp;dbP!$D$2),"&lt;="&amp;BD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BE390" s="1">
        <f ca="1">SUMIFS(INDIRECT($F$1&amp;$F390&amp;":"&amp;$F390),INDIRECT($F$1&amp;dbP!$D$2&amp;":"&amp;dbP!$D$2),"&gt;="&amp;BE$6,INDIRECT($F$1&amp;dbP!$D$2&amp;":"&amp;dbP!$D$2),"&lt;="&amp;BE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</row>
    <row r="391" spans="2:57" x14ac:dyDescent="0.3">
      <c r="B391" s="1">
        <f>MAX(B$268:B390)+1</f>
        <v>129</v>
      </c>
      <c r="D391" s="1" t="str">
        <f ca="1">INDIRECT($B$1&amp;Items!AB$2&amp;$B391)</f>
        <v>PL(-)</v>
      </c>
      <c r="F391" s="1" t="str">
        <f ca="1">INDIRECT($B$1&amp;Items!X$2&amp;$B391)</f>
        <v>AA</v>
      </c>
      <c r="H391" s="13" t="str">
        <f ca="1">INDIRECT($B$1&amp;Items!U$2&amp;$B391)</f>
        <v>Операционные расходы</v>
      </c>
      <c r="I391" s="13" t="str">
        <f ca="1">IF(INDIRECT($B$1&amp;Items!V$2&amp;$B391)="",H391,INDIRECT($B$1&amp;Items!V$2&amp;$B391))</f>
        <v>Операционные расходы - блок-4</v>
      </c>
      <c r="J391" s="1" t="str">
        <f ca="1">IF(INDIRECT($B$1&amp;Items!W$2&amp;$B391)="",IF(H391&lt;&gt;I391,"  "&amp;I391,I391),"    "&amp;INDIRECT($B$1&amp;Items!W$2&amp;$B391))</f>
        <v xml:space="preserve">    Операционные расходы - 4-5</v>
      </c>
      <c r="S391" s="1">
        <f ca="1">SUM($U391:INDIRECT(ADDRESS(ROW(),SUMIFS($1:$1,$5:$5,MAX($5:$5)))))</f>
        <v>0</v>
      </c>
      <c r="V391" s="1">
        <f ca="1">SUMIFS(INDIRECT($F$1&amp;$F391&amp;":"&amp;$F391),INDIRECT($F$1&amp;dbP!$D$2&amp;":"&amp;dbP!$D$2),"&gt;="&amp;V$6,INDIRECT($F$1&amp;dbP!$D$2&amp;":"&amp;dbP!$D$2),"&lt;="&amp;V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W391" s="1">
        <f ca="1">SUMIFS(INDIRECT($F$1&amp;$F391&amp;":"&amp;$F391),INDIRECT($F$1&amp;dbP!$D$2&amp;":"&amp;dbP!$D$2),"&gt;="&amp;W$6,INDIRECT($F$1&amp;dbP!$D$2&amp;":"&amp;dbP!$D$2),"&lt;="&amp;W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X391" s="1">
        <f ca="1">SUMIFS(INDIRECT($F$1&amp;$F391&amp;":"&amp;$F391),INDIRECT($F$1&amp;dbP!$D$2&amp;":"&amp;dbP!$D$2),"&gt;="&amp;X$6,INDIRECT($F$1&amp;dbP!$D$2&amp;":"&amp;dbP!$D$2),"&lt;="&amp;X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Y391" s="1">
        <f ca="1">SUMIFS(INDIRECT($F$1&amp;$F391&amp;":"&amp;$F391),INDIRECT($F$1&amp;dbP!$D$2&amp;":"&amp;dbP!$D$2),"&gt;="&amp;Y$6,INDIRECT($F$1&amp;dbP!$D$2&amp;":"&amp;dbP!$D$2),"&lt;="&amp;Y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Z391" s="1">
        <f ca="1">SUMIFS(INDIRECT($F$1&amp;$F391&amp;":"&amp;$F391),INDIRECT($F$1&amp;dbP!$D$2&amp;":"&amp;dbP!$D$2),"&gt;="&amp;Z$6,INDIRECT($F$1&amp;dbP!$D$2&amp;":"&amp;dbP!$D$2),"&lt;="&amp;Z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A391" s="1">
        <f ca="1">SUMIFS(INDIRECT($F$1&amp;$F391&amp;":"&amp;$F391),INDIRECT($F$1&amp;dbP!$D$2&amp;":"&amp;dbP!$D$2),"&gt;="&amp;AA$6,INDIRECT($F$1&amp;dbP!$D$2&amp;":"&amp;dbP!$D$2),"&lt;="&amp;AA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B391" s="1">
        <f ca="1">SUMIFS(INDIRECT($F$1&amp;$F391&amp;":"&amp;$F391),INDIRECT($F$1&amp;dbP!$D$2&amp;":"&amp;dbP!$D$2),"&gt;="&amp;AB$6,INDIRECT($F$1&amp;dbP!$D$2&amp;":"&amp;dbP!$D$2),"&lt;="&amp;AB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C391" s="1">
        <f ca="1">SUMIFS(INDIRECT($F$1&amp;$F391&amp;":"&amp;$F391),INDIRECT($F$1&amp;dbP!$D$2&amp;":"&amp;dbP!$D$2),"&gt;="&amp;AC$6,INDIRECT($F$1&amp;dbP!$D$2&amp;":"&amp;dbP!$D$2),"&lt;="&amp;AC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D391" s="1">
        <f ca="1">SUMIFS(INDIRECT($F$1&amp;$F391&amp;":"&amp;$F391),INDIRECT($F$1&amp;dbP!$D$2&amp;":"&amp;dbP!$D$2),"&gt;="&amp;AD$6,INDIRECT($F$1&amp;dbP!$D$2&amp;":"&amp;dbP!$D$2),"&lt;="&amp;AD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E391" s="1">
        <f ca="1">SUMIFS(INDIRECT($F$1&amp;$F391&amp;":"&amp;$F391),INDIRECT($F$1&amp;dbP!$D$2&amp;":"&amp;dbP!$D$2),"&gt;="&amp;AE$6,INDIRECT($F$1&amp;dbP!$D$2&amp;":"&amp;dbP!$D$2),"&lt;="&amp;AE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F391" s="1">
        <f ca="1">SUMIFS(INDIRECT($F$1&amp;$F391&amp;":"&amp;$F391),INDIRECT($F$1&amp;dbP!$D$2&amp;":"&amp;dbP!$D$2),"&gt;="&amp;AF$6,INDIRECT($F$1&amp;dbP!$D$2&amp;":"&amp;dbP!$D$2),"&lt;="&amp;AF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G391" s="1">
        <f ca="1">SUMIFS(INDIRECT($F$1&amp;$F391&amp;":"&amp;$F391),INDIRECT($F$1&amp;dbP!$D$2&amp;":"&amp;dbP!$D$2),"&gt;="&amp;AG$6,INDIRECT($F$1&amp;dbP!$D$2&amp;":"&amp;dbP!$D$2),"&lt;="&amp;AG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H391" s="1">
        <f ca="1">SUMIFS(INDIRECT($F$1&amp;$F391&amp;":"&amp;$F391),INDIRECT($F$1&amp;dbP!$D$2&amp;":"&amp;dbP!$D$2),"&gt;="&amp;AH$6,INDIRECT($F$1&amp;dbP!$D$2&amp;":"&amp;dbP!$D$2),"&lt;="&amp;AH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I391" s="1">
        <f ca="1">SUMIFS(INDIRECT($F$1&amp;$F391&amp;":"&amp;$F391),INDIRECT($F$1&amp;dbP!$D$2&amp;":"&amp;dbP!$D$2),"&gt;="&amp;AI$6,INDIRECT($F$1&amp;dbP!$D$2&amp;":"&amp;dbP!$D$2),"&lt;="&amp;AI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J391" s="1">
        <f ca="1">SUMIFS(INDIRECT($F$1&amp;$F391&amp;":"&amp;$F391),INDIRECT($F$1&amp;dbP!$D$2&amp;":"&amp;dbP!$D$2),"&gt;="&amp;AJ$6,INDIRECT($F$1&amp;dbP!$D$2&amp;":"&amp;dbP!$D$2),"&lt;="&amp;AJ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K391" s="1">
        <f ca="1">SUMIFS(INDIRECT($F$1&amp;$F391&amp;":"&amp;$F391),INDIRECT($F$1&amp;dbP!$D$2&amp;":"&amp;dbP!$D$2),"&gt;="&amp;AK$6,INDIRECT($F$1&amp;dbP!$D$2&amp;":"&amp;dbP!$D$2),"&lt;="&amp;AK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L391" s="1">
        <f ca="1">SUMIFS(INDIRECT($F$1&amp;$F391&amp;":"&amp;$F391),INDIRECT($F$1&amp;dbP!$D$2&amp;":"&amp;dbP!$D$2),"&gt;="&amp;AL$6,INDIRECT($F$1&amp;dbP!$D$2&amp;":"&amp;dbP!$D$2),"&lt;="&amp;AL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M391" s="1">
        <f ca="1">SUMIFS(INDIRECT($F$1&amp;$F391&amp;":"&amp;$F391),INDIRECT($F$1&amp;dbP!$D$2&amp;":"&amp;dbP!$D$2),"&gt;="&amp;AM$6,INDIRECT($F$1&amp;dbP!$D$2&amp;":"&amp;dbP!$D$2),"&lt;="&amp;AM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N391" s="1">
        <f ca="1">SUMIFS(INDIRECT($F$1&amp;$F391&amp;":"&amp;$F391),INDIRECT($F$1&amp;dbP!$D$2&amp;":"&amp;dbP!$D$2),"&gt;="&amp;AN$6,INDIRECT($F$1&amp;dbP!$D$2&amp;":"&amp;dbP!$D$2),"&lt;="&amp;AN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O391" s="1">
        <f ca="1">SUMIFS(INDIRECT($F$1&amp;$F391&amp;":"&amp;$F391),INDIRECT($F$1&amp;dbP!$D$2&amp;":"&amp;dbP!$D$2),"&gt;="&amp;AO$6,INDIRECT($F$1&amp;dbP!$D$2&amp;":"&amp;dbP!$D$2),"&lt;="&amp;AO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P391" s="1">
        <f ca="1">SUMIFS(INDIRECT($F$1&amp;$F391&amp;":"&amp;$F391),INDIRECT($F$1&amp;dbP!$D$2&amp;":"&amp;dbP!$D$2),"&gt;="&amp;AP$6,INDIRECT($F$1&amp;dbP!$D$2&amp;":"&amp;dbP!$D$2),"&lt;="&amp;AP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Q391" s="1">
        <f ca="1">SUMIFS(INDIRECT($F$1&amp;$F391&amp;":"&amp;$F391),INDIRECT($F$1&amp;dbP!$D$2&amp;":"&amp;dbP!$D$2),"&gt;="&amp;AQ$6,INDIRECT($F$1&amp;dbP!$D$2&amp;":"&amp;dbP!$D$2),"&lt;="&amp;AQ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R391" s="1">
        <f ca="1">SUMIFS(INDIRECT($F$1&amp;$F391&amp;":"&amp;$F391),INDIRECT($F$1&amp;dbP!$D$2&amp;":"&amp;dbP!$D$2),"&gt;="&amp;AR$6,INDIRECT($F$1&amp;dbP!$D$2&amp;":"&amp;dbP!$D$2),"&lt;="&amp;AR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S391" s="1">
        <f ca="1">SUMIFS(INDIRECT($F$1&amp;$F391&amp;":"&amp;$F391),INDIRECT($F$1&amp;dbP!$D$2&amp;":"&amp;dbP!$D$2),"&gt;="&amp;AS$6,INDIRECT($F$1&amp;dbP!$D$2&amp;":"&amp;dbP!$D$2),"&lt;="&amp;AS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T391" s="1">
        <f ca="1">SUMIFS(INDIRECT($F$1&amp;$F391&amp;":"&amp;$F391),INDIRECT($F$1&amp;dbP!$D$2&amp;":"&amp;dbP!$D$2),"&gt;="&amp;AT$6,INDIRECT($F$1&amp;dbP!$D$2&amp;":"&amp;dbP!$D$2),"&lt;="&amp;AT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U391" s="1">
        <f ca="1">SUMIFS(INDIRECT($F$1&amp;$F391&amp;":"&amp;$F391),INDIRECT($F$1&amp;dbP!$D$2&amp;":"&amp;dbP!$D$2),"&gt;="&amp;AU$6,INDIRECT($F$1&amp;dbP!$D$2&amp;":"&amp;dbP!$D$2),"&lt;="&amp;AU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V391" s="1">
        <f ca="1">SUMIFS(INDIRECT($F$1&amp;$F391&amp;":"&amp;$F391),INDIRECT($F$1&amp;dbP!$D$2&amp;":"&amp;dbP!$D$2),"&gt;="&amp;AV$6,INDIRECT($F$1&amp;dbP!$D$2&amp;":"&amp;dbP!$D$2),"&lt;="&amp;AV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W391" s="1">
        <f ca="1">SUMIFS(INDIRECT($F$1&amp;$F391&amp;":"&amp;$F391),INDIRECT($F$1&amp;dbP!$D$2&amp;":"&amp;dbP!$D$2),"&gt;="&amp;AW$6,INDIRECT($F$1&amp;dbP!$D$2&amp;":"&amp;dbP!$D$2),"&lt;="&amp;AW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X391" s="1">
        <f ca="1">SUMIFS(INDIRECT($F$1&amp;$F391&amp;":"&amp;$F391),INDIRECT($F$1&amp;dbP!$D$2&amp;":"&amp;dbP!$D$2),"&gt;="&amp;AX$6,INDIRECT($F$1&amp;dbP!$D$2&amp;":"&amp;dbP!$D$2),"&lt;="&amp;AX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Y391" s="1">
        <f ca="1">SUMIFS(INDIRECT($F$1&amp;$F391&amp;":"&amp;$F391),INDIRECT($F$1&amp;dbP!$D$2&amp;":"&amp;dbP!$D$2),"&gt;="&amp;AY$6,INDIRECT($F$1&amp;dbP!$D$2&amp;":"&amp;dbP!$D$2),"&lt;="&amp;AY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Z391" s="1">
        <f ca="1">SUMIFS(INDIRECT($F$1&amp;$F391&amp;":"&amp;$F391),INDIRECT($F$1&amp;dbP!$D$2&amp;":"&amp;dbP!$D$2),"&gt;="&amp;AZ$6,INDIRECT($F$1&amp;dbP!$D$2&amp;":"&amp;dbP!$D$2),"&lt;="&amp;AZ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BA391" s="1">
        <f ca="1">SUMIFS(INDIRECT($F$1&amp;$F391&amp;":"&amp;$F391),INDIRECT($F$1&amp;dbP!$D$2&amp;":"&amp;dbP!$D$2),"&gt;="&amp;BA$6,INDIRECT($F$1&amp;dbP!$D$2&amp;":"&amp;dbP!$D$2),"&lt;="&amp;BA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BB391" s="1">
        <f ca="1">SUMIFS(INDIRECT($F$1&amp;$F391&amp;":"&amp;$F391),INDIRECT($F$1&amp;dbP!$D$2&amp;":"&amp;dbP!$D$2),"&gt;="&amp;BB$6,INDIRECT($F$1&amp;dbP!$D$2&amp;":"&amp;dbP!$D$2),"&lt;="&amp;BB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BC391" s="1">
        <f ca="1">SUMIFS(INDIRECT($F$1&amp;$F391&amp;":"&amp;$F391),INDIRECT($F$1&amp;dbP!$D$2&amp;":"&amp;dbP!$D$2),"&gt;="&amp;BC$6,INDIRECT($F$1&amp;dbP!$D$2&amp;":"&amp;dbP!$D$2),"&lt;="&amp;BC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BD391" s="1">
        <f ca="1">SUMIFS(INDIRECT($F$1&amp;$F391&amp;":"&amp;$F391),INDIRECT($F$1&amp;dbP!$D$2&amp;":"&amp;dbP!$D$2),"&gt;="&amp;BD$6,INDIRECT($F$1&amp;dbP!$D$2&amp;":"&amp;dbP!$D$2),"&lt;="&amp;BD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BE391" s="1">
        <f ca="1">SUMIFS(INDIRECT($F$1&amp;$F391&amp;":"&amp;$F391),INDIRECT($F$1&amp;dbP!$D$2&amp;":"&amp;dbP!$D$2),"&gt;="&amp;BE$6,INDIRECT($F$1&amp;dbP!$D$2&amp;":"&amp;dbP!$D$2),"&lt;="&amp;BE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</row>
    <row r="392" spans="2:57" x14ac:dyDescent="0.3">
      <c r="B392" s="1">
        <f>MAX(B$268:B391)+1</f>
        <v>130</v>
      </c>
      <c r="D392" s="1" t="str">
        <f ca="1">INDIRECT($B$1&amp;Items!AB$2&amp;$B392)</f>
        <v>PL(-)</v>
      </c>
      <c r="F392" s="1" t="str">
        <f ca="1">INDIRECT($B$1&amp;Items!X$2&amp;$B392)</f>
        <v>AA</v>
      </c>
      <c r="H392" s="13" t="str">
        <f ca="1">INDIRECT($B$1&amp;Items!U$2&amp;$B392)</f>
        <v>Операционные расходы</v>
      </c>
      <c r="I392" s="13" t="str">
        <f ca="1">IF(INDIRECT($B$1&amp;Items!V$2&amp;$B392)="",H392,INDIRECT($B$1&amp;Items!V$2&amp;$B392))</f>
        <v>Операционные расходы - блок-4</v>
      </c>
      <c r="J392" s="1" t="str">
        <f ca="1">IF(INDIRECT($B$1&amp;Items!W$2&amp;$B392)="",IF(H392&lt;&gt;I392,"  "&amp;I392,I392),"    "&amp;INDIRECT($B$1&amp;Items!W$2&amp;$B392))</f>
        <v xml:space="preserve">    Операционные расходы - 4-6</v>
      </c>
      <c r="S392" s="1">
        <f ca="1">SUM($U392:INDIRECT(ADDRESS(ROW(),SUMIFS($1:$1,$5:$5,MAX($5:$5)))))</f>
        <v>0</v>
      </c>
      <c r="V392" s="1">
        <f ca="1">SUMIFS(INDIRECT($F$1&amp;$F392&amp;":"&amp;$F392),INDIRECT($F$1&amp;dbP!$D$2&amp;":"&amp;dbP!$D$2),"&gt;="&amp;V$6,INDIRECT($F$1&amp;dbP!$D$2&amp;":"&amp;dbP!$D$2),"&lt;="&amp;V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W392" s="1">
        <f ca="1">SUMIFS(INDIRECT($F$1&amp;$F392&amp;":"&amp;$F392),INDIRECT($F$1&amp;dbP!$D$2&amp;":"&amp;dbP!$D$2),"&gt;="&amp;W$6,INDIRECT($F$1&amp;dbP!$D$2&amp;":"&amp;dbP!$D$2),"&lt;="&amp;W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X392" s="1">
        <f ca="1">SUMIFS(INDIRECT($F$1&amp;$F392&amp;":"&amp;$F392),INDIRECT($F$1&amp;dbP!$D$2&amp;":"&amp;dbP!$D$2),"&gt;="&amp;X$6,INDIRECT($F$1&amp;dbP!$D$2&amp;":"&amp;dbP!$D$2),"&lt;="&amp;X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Y392" s="1">
        <f ca="1">SUMIFS(INDIRECT($F$1&amp;$F392&amp;":"&amp;$F392),INDIRECT($F$1&amp;dbP!$D$2&amp;":"&amp;dbP!$D$2),"&gt;="&amp;Y$6,INDIRECT($F$1&amp;dbP!$D$2&amp;":"&amp;dbP!$D$2),"&lt;="&amp;Y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Z392" s="1">
        <f ca="1">SUMIFS(INDIRECT($F$1&amp;$F392&amp;":"&amp;$F392),INDIRECT($F$1&amp;dbP!$D$2&amp;":"&amp;dbP!$D$2),"&gt;="&amp;Z$6,INDIRECT($F$1&amp;dbP!$D$2&amp;":"&amp;dbP!$D$2),"&lt;="&amp;Z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A392" s="1">
        <f ca="1">SUMIFS(INDIRECT($F$1&amp;$F392&amp;":"&amp;$F392),INDIRECT($F$1&amp;dbP!$D$2&amp;":"&amp;dbP!$D$2),"&gt;="&amp;AA$6,INDIRECT($F$1&amp;dbP!$D$2&amp;":"&amp;dbP!$D$2),"&lt;="&amp;AA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B392" s="1">
        <f ca="1">SUMIFS(INDIRECT($F$1&amp;$F392&amp;":"&amp;$F392),INDIRECT($F$1&amp;dbP!$D$2&amp;":"&amp;dbP!$D$2),"&gt;="&amp;AB$6,INDIRECT($F$1&amp;dbP!$D$2&amp;":"&amp;dbP!$D$2),"&lt;="&amp;AB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C392" s="1">
        <f ca="1">SUMIFS(INDIRECT($F$1&amp;$F392&amp;":"&amp;$F392),INDIRECT($F$1&amp;dbP!$D$2&amp;":"&amp;dbP!$D$2),"&gt;="&amp;AC$6,INDIRECT($F$1&amp;dbP!$D$2&amp;":"&amp;dbP!$D$2),"&lt;="&amp;AC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D392" s="1">
        <f ca="1">SUMIFS(INDIRECT($F$1&amp;$F392&amp;":"&amp;$F392),INDIRECT($F$1&amp;dbP!$D$2&amp;":"&amp;dbP!$D$2),"&gt;="&amp;AD$6,INDIRECT($F$1&amp;dbP!$D$2&amp;":"&amp;dbP!$D$2),"&lt;="&amp;AD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E392" s="1">
        <f ca="1">SUMIFS(INDIRECT($F$1&amp;$F392&amp;":"&amp;$F392),INDIRECT($F$1&amp;dbP!$D$2&amp;":"&amp;dbP!$D$2),"&gt;="&amp;AE$6,INDIRECT($F$1&amp;dbP!$D$2&amp;":"&amp;dbP!$D$2),"&lt;="&amp;AE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F392" s="1">
        <f ca="1">SUMIFS(INDIRECT($F$1&amp;$F392&amp;":"&amp;$F392),INDIRECT($F$1&amp;dbP!$D$2&amp;":"&amp;dbP!$D$2),"&gt;="&amp;AF$6,INDIRECT($F$1&amp;dbP!$D$2&amp;":"&amp;dbP!$D$2),"&lt;="&amp;AF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G392" s="1">
        <f ca="1">SUMIFS(INDIRECT($F$1&amp;$F392&amp;":"&amp;$F392),INDIRECT($F$1&amp;dbP!$D$2&amp;":"&amp;dbP!$D$2),"&gt;="&amp;AG$6,INDIRECT($F$1&amp;dbP!$D$2&amp;":"&amp;dbP!$D$2),"&lt;="&amp;AG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H392" s="1">
        <f ca="1">SUMIFS(INDIRECT($F$1&amp;$F392&amp;":"&amp;$F392),INDIRECT($F$1&amp;dbP!$D$2&amp;":"&amp;dbP!$D$2),"&gt;="&amp;AH$6,INDIRECT($F$1&amp;dbP!$D$2&amp;":"&amp;dbP!$D$2),"&lt;="&amp;AH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I392" s="1">
        <f ca="1">SUMIFS(INDIRECT($F$1&amp;$F392&amp;":"&amp;$F392),INDIRECT($F$1&amp;dbP!$D$2&amp;":"&amp;dbP!$D$2),"&gt;="&amp;AI$6,INDIRECT($F$1&amp;dbP!$D$2&amp;":"&amp;dbP!$D$2),"&lt;="&amp;AI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J392" s="1">
        <f ca="1">SUMIFS(INDIRECT($F$1&amp;$F392&amp;":"&amp;$F392),INDIRECT($F$1&amp;dbP!$D$2&amp;":"&amp;dbP!$D$2),"&gt;="&amp;AJ$6,INDIRECT($F$1&amp;dbP!$D$2&amp;":"&amp;dbP!$D$2),"&lt;="&amp;AJ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K392" s="1">
        <f ca="1">SUMIFS(INDIRECT($F$1&amp;$F392&amp;":"&amp;$F392),INDIRECT($F$1&amp;dbP!$D$2&amp;":"&amp;dbP!$D$2),"&gt;="&amp;AK$6,INDIRECT($F$1&amp;dbP!$D$2&amp;":"&amp;dbP!$D$2),"&lt;="&amp;AK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L392" s="1">
        <f ca="1">SUMIFS(INDIRECT($F$1&amp;$F392&amp;":"&amp;$F392),INDIRECT($F$1&amp;dbP!$D$2&amp;":"&amp;dbP!$D$2),"&gt;="&amp;AL$6,INDIRECT($F$1&amp;dbP!$D$2&amp;":"&amp;dbP!$D$2),"&lt;="&amp;AL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M392" s="1">
        <f ca="1">SUMIFS(INDIRECT($F$1&amp;$F392&amp;":"&amp;$F392),INDIRECT($F$1&amp;dbP!$D$2&amp;":"&amp;dbP!$D$2),"&gt;="&amp;AM$6,INDIRECT($F$1&amp;dbP!$D$2&amp;":"&amp;dbP!$D$2),"&lt;="&amp;AM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N392" s="1">
        <f ca="1">SUMIFS(INDIRECT($F$1&amp;$F392&amp;":"&amp;$F392),INDIRECT($F$1&amp;dbP!$D$2&amp;":"&amp;dbP!$D$2),"&gt;="&amp;AN$6,INDIRECT($F$1&amp;dbP!$D$2&amp;":"&amp;dbP!$D$2),"&lt;="&amp;AN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O392" s="1">
        <f ca="1">SUMIFS(INDIRECT($F$1&amp;$F392&amp;":"&amp;$F392),INDIRECT($F$1&amp;dbP!$D$2&amp;":"&amp;dbP!$D$2),"&gt;="&amp;AO$6,INDIRECT($F$1&amp;dbP!$D$2&amp;":"&amp;dbP!$D$2),"&lt;="&amp;AO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P392" s="1">
        <f ca="1">SUMIFS(INDIRECT($F$1&amp;$F392&amp;":"&amp;$F392),INDIRECT($F$1&amp;dbP!$D$2&amp;":"&amp;dbP!$D$2),"&gt;="&amp;AP$6,INDIRECT($F$1&amp;dbP!$D$2&amp;":"&amp;dbP!$D$2),"&lt;="&amp;AP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Q392" s="1">
        <f ca="1">SUMIFS(INDIRECT($F$1&amp;$F392&amp;":"&amp;$F392),INDIRECT($F$1&amp;dbP!$D$2&amp;":"&amp;dbP!$D$2),"&gt;="&amp;AQ$6,INDIRECT($F$1&amp;dbP!$D$2&amp;":"&amp;dbP!$D$2),"&lt;="&amp;AQ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R392" s="1">
        <f ca="1">SUMIFS(INDIRECT($F$1&amp;$F392&amp;":"&amp;$F392),INDIRECT($F$1&amp;dbP!$D$2&amp;":"&amp;dbP!$D$2),"&gt;="&amp;AR$6,INDIRECT($F$1&amp;dbP!$D$2&amp;":"&amp;dbP!$D$2),"&lt;="&amp;AR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S392" s="1">
        <f ca="1">SUMIFS(INDIRECT($F$1&amp;$F392&amp;":"&amp;$F392),INDIRECT($F$1&amp;dbP!$D$2&amp;":"&amp;dbP!$D$2),"&gt;="&amp;AS$6,INDIRECT($F$1&amp;dbP!$D$2&amp;":"&amp;dbP!$D$2),"&lt;="&amp;AS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T392" s="1">
        <f ca="1">SUMIFS(INDIRECT($F$1&amp;$F392&amp;":"&amp;$F392),INDIRECT($F$1&amp;dbP!$D$2&amp;":"&amp;dbP!$D$2),"&gt;="&amp;AT$6,INDIRECT($F$1&amp;dbP!$D$2&amp;":"&amp;dbP!$D$2),"&lt;="&amp;AT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U392" s="1">
        <f ca="1">SUMIFS(INDIRECT($F$1&amp;$F392&amp;":"&amp;$F392),INDIRECT($F$1&amp;dbP!$D$2&amp;":"&amp;dbP!$D$2),"&gt;="&amp;AU$6,INDIRECT($F$1&amp;dbP!$D$2&amp;":"&amp;dbP!$D$2),"&lt;="&amp;AU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V392" s="1">
        <f ca="1">SUMIFS(INDIRECT($F$1&amp;$F392&amp;":"&amp;$F392),INDIRECT($F$1&amp;dbP!$D$2&amp;":"&amp;dbP!$D$2),"&gt;="&amp;AV$6,INDIRECT($F$1&amp;dbP!$D$2&amp;":"&amp;dbP!$D$2),"&lt;="&amp;AV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W392" s="1">
        <f ca="1">SUMIFS(INDIRECT($F$1&amp;$F392&amp;":"&amp;$F392),INDIRECT($F$1&amp;dbP!$D$2&amp;":"&amp;dbP!$D$2),"&gt;="&amp;AW$6,INDIRECT($F$1&amp;dbP!$D$2&amp;":"&amp;dbP!$D$2),"&lt;="&amp;AW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X392" s="1">
        <f ca="1">SUMIFS(INDIRECT($F$1&amp;$F392&amp;":"&amp;$F392),INDIRECT($F$1&amp;dbP!$D$2&amp;":"&amp;dbP!$D$2),"&gt;="&amp;AX$6,INDIRECT($F$1&amp;dbP!$D$2&amp;":"&amp;dbP!$D$2),"&lt;="&amp;AX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Y392" s="1">
        <f ca="1">SUMIFS(INDIRECT($F$1&amp;$F392&amp;":"&amp;$F392),INDIRECT($F$1&amp;dbP!$D$2&amp;":"&amp;dbP!$D$2),"&gt;="&amp;AY$6,INDIRECT($F$1&amp;dbP!$D$2&amp;":"&amp;dbP!$D$2),"&lt;="&amp;AY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Z392" s="1">
        <f ca="1">SUMIFS(INDIRECT($F$1&amp;$F392&amp;":"&amp;$F392),INDIRECT($F$1&amp;dbP!$D$2&amp;":"&amp;dbP!$D$2),"&gt;="&amp;AZ$6,INDIRECT($F$1&amp;dbP!$D$2&amp;":"&amp;dbP!$D$2),"&lt;="&amp;AZ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BA392" s="1">
        <f ca="1">SUMIFS(INDIRECT($F$1&amp;$F392&amp;":"&amp;$F392),INDIRECT($F$1&amp;dbP!$D$2&amp;":"&amp;dbP!$D$2),"&gt;="&amp;BA$6,INDIRECT($F$1&amp;dbP!$D$2&amp;":"&amp;dbP!$D$2),"&lt;="&amp;BA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BB392" s="1">
        <f ca="1">SUMIFS(INDIRECT($F$1&amp;$F392&amp;":"&amp;$F392),INDIRECT($F$1&amp;dbP!$D$2&amp;":"&amp;dbP!$D$2),"&gt;="&amp;BB$6,INDIRECT($F$1&amp;dbP!$D$2&amp;":"&amp;dbP!$D$2),"&lt;="&amp;BB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BC392" s="1">
        <f ca="1">SUMIFS(INDIRECT($F$1&amp;$F392&amp;":"&amp;$F392),INDIRECT($F$1&amp;dbP!$D$2&amp;":"&amp;dbP!$D$2),"&gt;="&amp;BC$6,INDIRECT($F$1&amp;dbP!$D$2&amp;":"&amp;dbP!$D$2),"&lt;="&amp;BC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BD392" s="1">
        <f ca="1">SUMIFS(INDIRECT($F$1&amp;$F392&amp;":"&amp;$F392),INDIRECT($F$1&amp;dbP!$D$2&amp;":"&amp;dbP!$D$2),"&gt;="&amp;BD$6,INDIRECT($F$1&amp;dbP!$D$2&amp;":"&amp;dbP!$D$2),"&lt;="&amp;BD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BE392" s="1">
        <f ca="1">SUMIFS(INDIRECT($F$1&amp;$F392&amp;":"&amp;$F392),INDIRECT($F$1&amp;dbP!$D$2&amp;":"&amp;dbP!$D$2),"&gt;="&amp;BE$6,INDIRECT($F$1&amp;dbP!$D$2&amp;":"&amp;dbP!$D$2),"&lt;="&amp;BE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</row>
    <row r="393" spans="2:57" x14ac:dyDescent="0.3">
      <c r="B393" s="1">
        <f>MAX(B$268:B392)+1</f>
        <v>131</v>
      </c>
      <c r="D393" s="1" t="str">
        <f ca="1">INDIRECT($B$1&amp;Items!AB$2&amp;$B393)</f>
        <v>PL(-)</v>
      </c>
      <c r="F393" s="1" t="str">
        <f ca="1">INDIRECT($B$1&amp;Items!X$2&amp;$B393)</f>
        <v>AA</v>
      </c>
      <c r="H393" s="13" t="str">
        <f ca="1">INDIRECT($B$1&amp;Items!U$2&amp;$B393)</f>
        <v>Операционные расходы</v>
      </c>
      <c r="I393" s="13" t="str">
        <f ca="1">IF(INDIRECT($B$1&amp;Items!V$2&amp;$B393)="",H393,INDIRECT($B$1&amp;Items!V$2&amp;$B393))</f>
        <v>Операционные расходы - блок-4</v>
      </c>
      <c r="J393" s="1" t="str">
        <f ca="1">IF(INDIRECT($B$1&amp;Items!W$2&amp;$B393)="",IF(H393&lt;&gt;I393,"  "&amp;I393,I393),"    "&amp;INDIRECT($B$1&amp;Items!W$2&amp;$B393))</f>
        <v xml:space="preserve">    Операционные расходы - 4-7</v>
      </c>
      <c r="S393" s="1">
        <f ca="1">SUM($U393:INDIRECT(ADDRESS(ROW(),SUMIFS($1:$1,$5:$5,MAX($5:$5)))))</f>
        <v>0</v>
      </c>
      <c r="V393" s="1">
        <f ca="1">SUMIFS(INDIRECT($F$1&amp;$F393&amp;":"&amp;$F393),INDIRECT($F$1&amp;dbP!$D$2&amp;":"&amp;dbP!$D$2),"&gt;="&amp;V$6,INDIRECT($F$1&amp;dbP!$D$2&amp;":"&amp;dbP!$D$2),"&lt;="&amp;V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W393" s="1">
        <f ca="1">SUMIFS(INDIRECT($F$1&amp;$F393&amp;":"&amp;$F393),INDIRECT($F$1&amp;dbP!$D$2&amp;":"&amp;dbP!$D$2),"&gt;="&amp;W$6,INDIRECT($F$1&amp;dbP!$D$2&amp;":"&amp;dbP!$D$2),"&lt;="&amp;W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X393" s="1">
        <f ca="1">SUMIFS(INDIRECT($F$1&amp;$F393&amp;":"&amp;$F393),INDIRECT($F$1&amp;dbP!$D$2&amp;":"&amp;dbP!$D$2),"&gt;="&amp;X$6,INDIRECT($F$1&amp;dbP!$D$2&amp;":"&amp;dbP!$D$2),"&lt;="&amp;X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Y393" s="1">
        <f ca="1">SUMIFS(INDIRECT($F$1&amp;$F393&amp;":"&amp;$F393),INDIRECT($F$1&amp;dbP!$D$2&amp;":"&amp;dbP!$D$2),"&gt;="&amp;Y$6,INDIRECT($F$1&amp;dbP!$D$2&amp;":"&amp;dbP!$D$2),"&lt;="&amp;Y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Z393" s="1">
        <f ca="1">SUMIFS(INDIRECT($F$1&amp;$F393&amp;":"&amp;$F393),INDIRECT($F$1&amp;dbP!$D$2&amp;":"&amp;dbP!$D$2),"&gt;="&amp;Z$6,INDIRECT($F$1&amp;dbP!$D$2&amp;":"&amp;dbP!$D$2),"&lt;="&amp;Z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A393" s="1">
        <f ca="1">SUMIFS(INDIRECT($F$1&amp;$F393&amp;":"&amp;$F393),INDIRECT($F$1&amp;dbP!$D$2&amp;":"&amp;dbP!$D$2),"&gt;="&amp;AA$6,INDIRECT($F$1&amp;dbP!$D$2&amp;":"&amp;dbP!$D$2),"&lt;="&amp;AA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B393" s="1">
        <f ca="1">SUMIFS(INDIRECT($F$1&amp;$F393&amp;":"&amp;$F393),INDIRECT($F$1&amp;dbP!$D$2&amp;":"&amp;dbP!$D$2),"&gt;="&amp;AB$6,INDIRECT($F$1&amp;dbP!$D$2&amp;":"&amp;dbP!$D$2),"&lt;="&amp;AB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C393" s="1">
        <f ca="1">SUMIFS(INDIRECT($F$1&amp;$F393&amp;":"&amp;$F393),INDIRECT($F$1&amp;dbP!$D$2&amp;":"&amp;dbP!$D$2),"&gt;="&amp;AC$6,INDIRECT($F$1&amp;dbP!$D$2&amp;":"&amp;dbP!$D$2),"&lt;="&amp;AC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D393" s="1">
        <f ca="1">SUMIFS(INDIRECT($F$1&amp;$F393&amp;":"&amp;$F393),INDIRECT($F$1&amp;dbP!$D$2&amp;":"&amp;dbP!$D$2),"&gt;="&amp;AD$6,INDIRECT($F$1&amp;dbP!$D$2&amp;":"&amp;dbP!$D$2),"&lt;="&amp;AD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E393" s="1">
        <f ca="1">SUMIFS(INDIRECT($F$1&amp;$F393&amp;":"&amp;$F393),INDIRECT($F$1&amp;dbP!$D$2&amp;":"&amp;dbP!$D$2),"&gt;="&amp;AE$6,INDIRECT($F$1&amp;dbP!$D$2&amp;":"&amp;dbP!$D$2),"&lt;="&amp;AE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F393" s="1">
        <f ca="1">SUMIFS(INDIRECT($F$1&amp;$F393&amp;":"&amp;$F393),INDIRECT($F$1&amp;dbP!$D$2&amp;":"&amp;dbP!$D$2),"&gt;="&amp;AF$6,INDIRECT($F$1&amp;dbP!$D$2&amp;":"&amp;dbP!$D$2),"&lt;="&amp;AF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G393" s="1">
        <f ca="1">SUMIFS(INDIRECT($F$1&amp;$F393&amp;":"&amp;$F393),INDIRECT($F$1&amp;dbP!$D$2&amp;":"&amp;dbP!$D$2),"&gt;="&amp;AG$6,INDIRECT($F$1&amp;dbP!$D$2&amp;":"&amp;dbP!$D$2),"&lt;="&amp;AG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H393" s="1">
        <f ca="1">SUMIFS(INDIRECT($F$1&amp;$F393&amp;":"&amp;$F393),INDIRECT($F$1&amp;dbP!$D$2&amp;":"&amp;dbP!$D$2),"&gt;="&amp;AH$6,INDIRECT($F$1&amp;dbP!$D$2&amp;":"&amp;dbP!$D$2),"&lt;="&amp;AH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I393" s="1">
        <f ca="1">SUMIFS(INDIRECT($F$1&amp;$F393&amp;":"&amp;$F393),INDIRECT($F$1&amp;dbP!$D$2&amp;":"&amp;dbP!$D$2),"&gt;="&amp;AI$6,INDIRECT($F$1&amp;dbP!$D$2&amp;":"&amp;dbP!$D$2),"&lt;="&amp;AI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J393" s="1">
        <f ca="1">SUMIFS(INDIRECT($F$1&amp;$F393&amp;":"&amp;$F393),INDIRECT($F$1&amp;dbP!$D$2&amp;":"&amp;dbP!$D$2),"&gt;="&amp;AJ$6,INDIRECT($F$1&amp;dbP!$D$2&amp;":"&amp;dbP!$D$2),"&lt;="&amp;AJ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K393" s="1">
        <f ca="1">SUMIFS(INDIRECT($F$1&amp;$F393&amp;":"&amp;$F393),INDIRECT($F$1&amp;dbP!$D$2&amp;":"&amp;dbP!$D$2),"&gt;="&amp;AK$6,INDIRECT($F$1&amp;dbP!$D$2&amp;":"&amp;dbP!$D$2),"&lt;="&amp;AK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L393" s="1">
        <f ca="1">SUMIFS(INDIRECT($F$1&amp;$F393&amp;":"&amp;$F393),INDIRECT($F$1&amp;dbP!$D$2&amp;":"&amp;dbP!$D$2),"&gt;="&amp;AL$6,INDIRECT($F$1&amp;dbP!$D$2&amp;":"&amp;dbP!$D$2),"&lt;="&amp;AL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M393" s="1">
        <f ca="1">SUMIFS(INDIRECT($F$1&amp;$F393&amp;":"&amp;$F393),INDIRECT($F$1&amp;dbP!$D$2&amp;":"&amp;dbP!$D$2),"&gt;="&amp;AM$6,INDIRECT($F$1&amp;dbP!$D$2&amp;":"&amp;dbP!$D$2),"&lt;="&amp;AM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N393" s="1">
        <f ca="1">SUMIFS(INDIRECT($F$1&amp;$F393&amp;":"&amp;$F393),INDIRECT($F$1&amp;dbP!$D$2&amp;":"&amp;dbP!$D$2),"&gt;="&amp;AN$6,INDIRECT($F$1&amp;dbP!$D$2&amp;":"&amp;dbP!$D$2),"&lt;="&amp;AN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O393" s="1">
        <f ca="1">SUMIFS(INDIRECT($F$1&amp;$F393&amp;":"&amp;$F393),INDIRECT($F$1&amp;dbP!$D$2&amp;":"&amp;dbP!$D$2),"&gt;="&amp;AO$6,INDIRECT($F$1&amp;dbP!$D$2&amp;":"&amp;dbP!$D$2),"&lt;="&amp;AO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P393" s="1">
        <f ca="1">SUMIFS(INDIRECT($F$1&amp;$F393&amp;":"&amp;$F393),INDIRECT($F$1&amp;dbP!$D$2&amp;":"&amp;dbP!$D$2),"&gt;="&amp;AP$6,INDIRECT($F$1&amp;dbP!$D$2&amp;":"&amp;dbP!$D$2),"&lt;="&amp;AP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Q393" s="1">
        <f ca="1">SUMIFS(INDIRECT($F$1&amp;$F393&amp;":"&amp;$F393),INDIRECT($F$1&amp;dbP!$D$2&amp;":"&amp;dbP!$D$2),"&gt;="&amp;AQ$6,INDIRECT($F$1&amp;dbP!$D$2&amp;":"&amp;dbP!$D$2),"&lt;="&amp;AQ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R393" s="1">
        <f ca="1">SUMIFS(INDIRECT($F$1&amp;$F393&amp;":"&amp;$F393),INDIRECT($F$1&amp;dbP!$D$2&amp;":"&amp;dbP!$D$2),"&gt;="&amp;AR$6,INDIRECT($F$1&amp;dbP!$D$2&amp;":"&amp;dbP!$D$2),"&lt;="&amp;AR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S393" s="1">
        <f ca="1">SUMIFS(INDIRECT($F$1&amp;$F393&amp;":"&amp;$F393),INDIRECT($F$1&amp;dbP!$D$2&amp;":"&amp;dbP!$D$2),"&gt;="&amp;AS$6,INDIRECT($F$1&amp;dbP!$D$2&amp;":"&amp;dbP!$D$2),"&lt;="&amp;AS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T393" s="1">
        <f ca="1">SUMIFS(INDIRECT($F$1&amp;$F393&amp;":"&amp;$F393),INDIRECT($F$1&amp;dbP!$D$2&amp;":"&amp;dbP!$D$2),"&gt;="&amp;AT$6,INDIRECT($F$1&amp;dbP!$D$2&amp;":"&amp;dbP!$D$2),"&lt;="&amp;AT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U393" s="1">
        <f ca="1">SUMIFS(INDIRECT($F$1&amp;$F393&amp;":"&amp;$F393),INDIRECT($F$1&amp;dbP!$D$2&amp;":"&amp;dbP!$D$2),"&gt;="&amp;AU$6,INDIRECT($F$1&amp;dbP!$D$2&amp;":"&amp;dbP!$D$2),"&lt;="&amp;AU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V393" s="1">
        <f ca="1">SUMIFS(INDIRECT($F$1&amp;$F393&amp;":"&amp;$F393),INDIRECT($F$1&amp;dbP!$D$2&amp;":"&amp;dbP!$D$2),"&gt;="&amp;AV$6,INDIRECT($F$1&amp;dbP!$D$2&amp;":"&amp;dbP!$D$2),"&lt;="&amp;AV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W393" s="1">
        <f ca="1">SUMIFS(INDIRECT($F$1&amp;$F393&amp;":"&amp;$F393),INDIRECT($F$1&amp;dbP!$D$2&amp;":"&amp;dbP!$D$2),"&gt;="&amp;AW$6,INDIRECT($F$1&amp;dbP!$D$2&amp;":"&amp;dbP!$D$2),"&lt;="&amp;AW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X393" s="1">
        <f ca="1">SUMIFS(INDIRECT($F$1&amp;$F393&amp;":"&amp;$F393),INDIRECT($F$1&amp;dbP!$D$2&amp;":"&amp;dbP!$D$2),"&gt;="&amp;AX$6,INDIRECT($F$1&amp;dbP!$D$2&amp;":"&amp;dbP!$D$2),"&lt;="&amp;AX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Y393" s="1">
        <f ca="1">SUMIFS(INDIRECT($F$1&amp;$F393&amp;":"&amp;$F393),INDIRECT($F$1&amp;dbP!$D$2&amp;":"&amp;dbP!$D$2),"&gt;="&amp;AY$6,INDIRECT($F$1&amp;dbP!$D$2&amp;":"&amp;dbP!$D$2),"&lt;="&amp;AY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Z393" s="1">
        <f ca="1">SUMIFS(INDIRECT($F$1&amp;$F393&amp;":"&amp;$F393),INDIRECT($F$1&amp;dbP!$D$2&amp;":"&amp;dbP!$D$2),"&gt;="&amp;AZ$6,INDIRECT($F$1&amp;dbP!$D$2&amp;":"&amp;dbP!$D$2),"&lt;="&amp;AZ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BA393" s="1">
        <f ca="1">SUMIFS(INDIRECT($F$1&amp;$F393&amp;":"&amp;$F393),INDIRECT($F$1&amp;dbP!$D$2&amp;":"&amp;dbP!$D$2),"&gt;="&amp;BA$6,INDIRECT($F$1&amp;dbP!$D$2&amp;":"&amp;dbP!$D$2),"&lt;="&amp;BA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BB393" s="1">
        <f ca="1">SUMIFS(INDIRECT($F$1&amp;$F393&amp;":"&amp;$F393),INDIRECT($F$1&amp;dbP!$D$2&amp;":"&amp;dbP!$D$2),"&gt;="&amp;BB$6,INDIRECT($F$1&amp;dbP!$D$2&amp;":"&amp;dbP!$D$2),"&lt;="&amp;BB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BC393" s="1">
        <f ca="1">SUMIFS(INDIRECT($F$1&amp;$F393&amp;":"&amp;$F393),INDIRECT($F$1&amp;dbP!$D$2&amp;":"&amp;dbP!$D$2),"&gt;="&amp;BC$6,INDIRECT($F$1&amp;dbP!$D$2&amp;":"&amp;dbP!$D$2),"&lt;="&amp;BC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BD393" s="1">
        <f ca="1">SUMIFS(INDIRECT($F$1&amp;$F393&amp;":"&amp;$F393),INDIRECT($F$1&amp;dbP!$D$2&amp;":"&amp;dbP!$D$2),"&gt;="&amp;BD$6,INDIRECT($F$1&amp;dbP!$D$2&amp;":"&amp;dbP!$D$2),"&lt;="&amp;BD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BE393" s="1">
        <f ca="1">SUMIFS(INDIRECT($F$1&amp;$F393&amp;":"&amp;$F393),INDIRECT($F$1&amp;dbP!$D$2&amp;":"&amp;dbP!$D$2),"&gt;="&amp;BE$6,INDIRECT($F$1&amp;dbP!$D$2&amp;":"&amp;dbP!$D$2),"&lt;="&amp;BE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</row>
    <row r="394" spans="2:57" x14ac:dyDescent="0.3">
      <c r="B394" s="1">
        <f>MAX(B$268:B393)+1</f>
        <v>132</v>
      </c>
      <c r="D394" s="1" t="str">
        <f ca="1">INDIRECT($B$1&amp;Items!AB$2&amp;$B394)</f>
        <v>PL(-)</v>
      </c>
      <c r="F394" s="1" t="str">
        <f ca="1">INDIRECT($B$1&amp;Items!X$2&amp;$B394)</f>
        <v>AA</v>
      </c>
      <c r="H394" s="13" t="str">
        <f ca="1">INDIRECT($B$1&amp;Items!U$2&amp;$B394)</f>
        <v>Операционные расходы</v>
      </c>
      <c r="I394" s="13" t="str">
        <f ca="1">IF(INDIRECT($B$1&amp;Items!V$2&amp;$B394)="",H394,INDIRECT($B$1&amp;Items!V$2&amp;$B394))</f>
        <v>Операционные расходы - блок-4</v>
      </c>
      <c r="J394" s="1" t="str">
        <f ca="1">IF(INDIRECT($B$1&amp;Items!W$2&amp;$B394)="",IF(H394&lt;&gt;I394,"  "&amp;I394,I394),"    "&amp;INDIRECT($B$1&amp;Items!W$2&amp;$B394))</f>
        <v xml:space="preserve">    Операционные расходы - 4-8</v>
      </c>
      <c r="S394" s="1">
        <f ca="1">SUM($U394:INDIRECT(ADDRESS(ROW(),SUMIFS($1:$1,$5:$5,MAX($5:$5)))))</f>
        <v>37416.6</v>
      </c>
      <c r="V394" s="1">
        <f ca="1">SUMIFS(INDIRECT($F$1&amp;$F394&amp;":"&amp;$F394),INDIRECT($F$1&amp;dbP!$D$2&amp;":"&amp;dbP!$D$2),"&gt;="&amp;V$6,INDIRECT($F$1&amp;dbP!$D$2&amp;":"&amp;dbP!$D$2),"&lt;="&amp;V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W394" s="1">
        <f ca="1">SUMIFS(INDIRECT($F$1&amp;$F394&amp;":"&amp;$F394),INDIRECT($F$1&amp;dbP!$D$2&amp;":"&amp;dbP!$D$2),"&gt;="&amp;W$6,INDIRECT($F$1&amp;dbP!$D$2&amp;":"&amp;dbP!$D$2),"&lt;="&amp;W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X394" s="1">
        <f ca="1">SUMIFS(INDIRECT($F$1&amp;$F394&amp;":"&amp;$F394),INDIRECT($F$1&amp;dbP!$D$2&amp;":"&amp;dbP!$D$2),"&gt;="&amp;X$6,INDIRECT($F$1&amp;dbP!$D$2&amp;":"&amp;dbP!$D$2),"&lt;="&amp;X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Y394" s="1">
        <f ca="1">SUMIFS(INDIRECT($F$1&amp;$F394&amp;":"&amp;$F394),INDIRECT($F$1&amp;dbP!$D$2&amp;":"&amp;dbP!$D$2),"&gt;="&amp;Y$6,INDIRECT($F$1&amp;dbP!$D$2&amp;":"&amp;dbP!$D$2),"&lt;="&amp;Y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Z394" s="1">
        <f ca="1">SUMIFS(INDIRECT($F$1&amp;$F394&amp;":"&amp;$F394),INDIRECT($F$1&amp;dbP!$D$2&amp;":"&amp;dbP!$D$2),"&gt;="&amp;Z$6,INDIRECT($F$1&amp;dbP!$D$2&amp;":"&amp;dbP!$D$2),"&lt;="&amp;Z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37416.6</v>
      </c>
      <c r="AA394" s="1">
        <f ca="1">SUMIFS(INDIRECT($F$1&amp;$F394&amp;":"&amp;$F394),INDIRECT($F$1&amp;dbP!$D$2&amp;":"&amp;dbP!$D$2),"&gt;="&amp;AA$6,INDIRECT($F$1&amp;dbP!$D$2&amp;":"&amp;dbP!$D$2),"&lt;="&amp;AA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B394" s="1">
        <f ca="1">SUMIFS(INDIRECT($F$1&amp;$F394&amp;":"&amp;$F394),INDIRECT($F$1&amp;dbP!$D$2&amp;":"&amp;dbP!$D$2),"&gt;="&amp;AB$6,INDIRECT($F$1&amp;dbP!$D$2&amp;":"&amp;dbP!$D$2),"&lt;="&amp;AB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C394" s="1">
        <f ca="1">SUMIFS(INDIRECT($F$1&amp;$F394&amp;":"&amp;$F394),INDIRECT($F$1&amp;dbP!$D$2&amp;":"&amp;dbP!$D$2),"&gt;="&amp;AC$6,INDIRECT($F$1&amp;dbP!$D$2&amp;":"&amp;dbP!$D$2),"&lt;="&amp;AC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D394" s="1">
        <f ca="1">SUMIFS(INDIRECT($F$1&amp;$F394&amp;":"&amp;$F394),INDIRECT($F$1&amp;dbP!$D$2&amp;":"&amp;dbP!$D$2),"&gt;="&amp;AD$6,INDIRECT($F$1&amp;dbP!$D$2&amp;":"&amp;dbP!$D$2),"&lt;="&amp;AD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E394" s="1">
        <f ca="1">SUMIFS(INDIRECT($F$1&amp;$F394&amp;":"&amp;$F394),INDIRECT($F$1&amp;dbP!$D$2&amp;":"&amp;dbP!$D$2),"&gt;="&amp;AE$6,INDIRECT($F$1&amp;dbP!$D$2&amp;":"&amp;dbP!$D$2),"&lt;="&amp;AE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F394" s="1">
        <f ca="1">SUMIFS(INDIRECT($F$1&amp;$F394&amp;":"&amp;$F394),INDIRECT($F$1&amp;dbP!$D$2&amp;":"&amp;dbP!$D$2),"&gt;="&amp;AF$6,INDIRECT($F$1&amp;dbP!$D$2&amp;":"&amp;dbP!$D$2),"&lt;="&amp;AF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G394" s="1">
        <f ca="1">SUMIFS(INDIRECT($F$1&amp;$F394&amp;":"&amp;$F394),INDIRECT($F$1&amp;dbP!$D$2&amp;":"&amp;dbP!$D$2),"&gt;="&amp;AG$6,INDIRECT($F$1&amp;dbP!$D$2&amp;":"&amp;dbP!$D$2),"&lt;="&amp;AG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H394" s="1">
        <f ca="1">SUMIFS(INDIRECT($F$1&amp;$F394&amp;":"&amp;$F394),INDIRECT($F$1&amp;dbP!$D$2&amp;":"&amp;dbP!$D$2),"&gt;="&amp;AH$6,INDIRECT($F$1&amp;dbP!$D$2&amp;":"&amp;dbP!$D$2),"&lt;="&amp;AH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I394" s="1">
        <f ca="1">SUMIFS(INDIRECT($F$1&amp;$F394&amp;":"&amp;$F394),INDIRECT($F$1&amp;dbP!$D$2&amp;":"&amp;dbP!$D$2),"&gt;="&amp;AI$6,INDIRECT($F$1&amp;dbP!$D$2&amp;":"&amp;dbP!$D$2),"&lt;="&amp;AI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J394" s="1">
        <f ca="1">SUMIFS(INDIRECT($F$1&amp;$F394&amp;":"&amp;$F394),INDIRECT($F$1&amp;dbP!$D$2&amp;":"&amp;dbP!$D$2),"&gt;="&amp;AJ$6,INDIRECT($F$1&amp;dbP!$D$2&amp;":"&amp;dbP!$D$2),"&lt;="&amp;AJ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K394" s="1">
        <f ca="1">SUMIFS(INDIRECT($F$1&amp;$F394&amp;":"&amp;$F394),INDIRECT($F$1&amp;dbP!$D$2&amp;":"&amp;dbP!$D$2),"&gt;="&amp;AK$6,INDIRECT($F$1&amp;dbP!$D$2&amp;":"&amp;dbP!$D$2),"&lt;="&amp;AK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L394" s="1">
        <f ca="1">SUMIFS(INDIRECT($F$1&amp;$F394&amp;":"&amp;$F394),INDIRECT($F$1&amp;dbP!$D$2&amp;":"&amp;dbP!$D$2),"&gt;="&amp;AL$6,INDIRECT($F$1&amp;dbP!$D$2&amp;":"&amp;dbP!$D$2),"&lt;="&amp;AL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M394" s="1">
        <f ca="1">SUMIFS(INDIRECT($F$1&amp;$F394&amp;":"&amp;$F394),INDIRECT($F$1&amp;dbP!$D$2&amp;":"&amp;dbP!$D$2),"&gt;="&amp;AM$6,INDIRECT($F$1&amp;dbP!$D$2&amp;":"&amp;dbP!$D$2),"&lt;="&amp;AM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N394" s="1">
        <f ca="1">SUMIFS(INDIRECT($F$1&amp;$F394&amp;":"&amp;$F394),INDIRECT($F$1&amp;dbP!$D$2&amp;":"&amp;dbP!$D$2),"&gt;="&amp;AN$6,INDIRECT($F$1&amp;dbP!$D$2&amp;":"&amp;dbP!$D$2),"&lt;="&amp;AN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O394" s="1">
        <f ca="1">SUMIFS(INDIRECT($F$1&amp;$F394&amp;":"&amp;$F394),INDIRECT($F$1&amp;dbP!$D$2&amp;":"&amp;dbP!$D$2),"&gt;="&amp;AO$6,INDIRECT($F$1&amp;dbP!$D$2&amp;":"&amp;dbP!$D$2),"&lt;="&amp;AO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P394" s="1">
        <f ca="1">SUMIFS(INDIRECT($F$1&amp;$F394&amp;":"&amp;$F394),INDIRECT($F$1&amp;dbP!$D$2&amp;":"&amp;dbP!$D$2),"&gt;="&amp;AP$6,INDIRECT($F$1&amp;dbP!$D$2&amp;":"&amp;dbP!$D$2),"&lt;="&amp;AP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Q394" s="1">
        <f ca="1">SUMIFS(INDIRECT($F$1&amp;$F394&amp;":"&amp;$F394),INDIRECT($F$1&amp;dbP!$D$2&amp;":"&amp;dbP!$D$2),"&gt;="&amp;AQ$6,INDIRECT($F$1&amp;dbP!$D$2&amp;":"&amp;dbP!$D$2),"&lt;="&amp;AQ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R394" s="1">
        <f ca="1">SUMIFS(INDIRECT($F$1&amp;$F394&amp;":"&amp;$F394),INDIRECT($F$1&amp;dbP!$D$2&amp;":"&amp;dbP!$D$2),"&gt;="&amp;AR$6,INDIRECT($F$1&amp;dbP!$D$2&amp;":"&amp;dbP!$D$2),"&lt;="&amp;AR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S394" s="1">
        <f ca="1">SUMIFS(INDIRECT($F$1&amp;$F394&amp;":"&amp;$F394),INDIRECT($F$1&amp;dbP!$D$2&amp;":"&amp;dbP!$D$2),"&gt;="&amp;AS$6,INDIRECT($F$1&amp;dbP!$D$2&amp;":"&amp;dbP!$D$2),"&lt;="&amp;AS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T394" s="1">
        <f ca="1">SUMIFS(INDIRECT($F$1&amp;$F394&amp;":"&amp;$F394),INDIRECT($F$1&amp;dbP!$D$2&amp;":"&amp;dbP!$D$2),"&gt;="&amp;AT$6,INDIRECT($F$1&amp;dbP!$D$2&amp;":"&amp;dbP!$D$2),"&lt;="&amp;AT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U394" s="1">
        <f ca="1">SUMIFS(INDIRECT($F$1&amp;$F394&amp;":"&amp;$F394),INDIRECT($F$1&amp;dbP!$D$2&amp;":"&amp;dbP!$D$2),"&gt;="&amp;AU$6,INDIRECT($F$1&amp;dbP!$D$2&amp;":"&amp;dbP!$D$2),"&lt;="&amp;AU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V394" s="1">
        <f ca="1">SUMIFS(INDIRECT($F$1&amp;$F394&amp;":"&amp;$F394),INDIRECT($F$1&amp;dbP!$D$2&amp;":"&amp;dbP!$D$2),"&gt;="&amp;AV$6,INDIRECT($F$1&amp;dbP!$D$2&amp;":"&amp;dbP!$D$2),"&lt;="&amp;AV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W394" s="1">
        <f ca="1">SUMIFS(INDIRECT($F$1&amp;$F394&amp;":"&amp;$F394),INDIRECT($F$1&amp;dbP!$D$2&amp;":"&amp;dbP!$D$2),"&gt;="&amp;AW$6,INDIRECT($F$1&amp;dbP!$D$2&amp;":"&amp;dbP!$D$2),"&lt;="&amp;AW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X394" s="1">
        <f ca="1">SUMIFS(INDIRECT($F$1&amp;$F394&amp;":"&amp;$F394),INDIRECT($F$1&amp;dbP!$D$2&amp;":"&amp;dbP!$D$2),"&gt;="&amp;AX$6,INDIRECT($F$1&amp;dbP!$D$2&amp;":"&amp;dbP!$D$2),"&lt;="&amp;AX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Y394" s="1">
        <f ca="1">SUMIFS(INDIRECT($F$1&amp;$F394&amp;":"&amp;$F394),INDIRECT($F$1&amp;dbP!$D$2&amp;":"&amp;dbP!$D$2),"&gt;="&amp;AY$6,INDIRECT($F$1&amp;dbP!$D$2&amp;":"&amp;dbP!$D$2),"&lt;="&amp;AY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Z394" s="1">
        <f ca="1">SUMIFS(INDIRECT($F$1&amp;$F394&amp;":"&amp;$F394),INDIRECT($F$1&amp;dbP!$D$2&amp;":"&amp;dbP!$D$2),"&gt;="&amp;AZ$6,INDIRECT($F$1&amp;dbP!$D$2&amp;":"&amp;dbP!$D$2),"&lt;="&amp;AZ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BA394" s="1">
        <f ca="1">SUMIFS(INDIRECT($F$1&amp;$F394&amp;":"&amp;$F394),INDIRECT($F$1&amp;dbP!$D$2&amp;":"&amp;dbP!$D$2),"&gt;="&amp;BA$6,INDIRECT($F$1&amp;dbP!$D$2&amp;":"&amp;dbP!$D$2),"&lt;="&amp;BA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BB394" s="1">
        <f ca="1">SUMIFS(INDIRECT($F$1&amp;$F394&amp;":"&amp;$F394),INDIRECT($F$1&amp;dbP!$D$2&amp;":"&amp;dbP!$D$2),"&gt;="&amp;BB$6,INDIRECT($F$1&amp;dbP!$D$2&amp;":"&amp;dbP!$D$2),"&lt;="&amp;BB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BC394" s="1">
        <f ca="1">SUMIFS(INDIRECT($F$1&amp;$F394&amp;":"&amp;$F394),INDIRECT($F$1&amp;dbP!$D$2&amp;":"&amp;dbP!$D$2),"&gt;="&amp;BC$6,INDIRECT($F$1&amp;dbP!$D$2&amp;":"&amp;dbP!$D$2),"&lt;="&amp;BC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BD394" s="1">
        <f ca="1">SUMIFS(INDIRECT($F$1&amp;$F394&amp;":"&amp;$F394),INDIRECT($F$1&amp;dbP!$D$2&amp;":"&amp;dbP!$D$2),"&gt;="&amp;BD$6,INDIRECT($F$1&amp;dbP!$D$2&amp;":"&amp;dbP!$D$2),"&lt;="&amp;BD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BE394" s="1">
        <f ca="1">SUMIFS(INDIRECT($F$1&amp;$F394&amp;":"&amp;$F394),INDIRECT($F$1&amp;dbP!$D$2&amp;":"&amp;dbP!$D$2),"&gt;="&amp;BE$6,INDIRECT($F$1&amp;dbP!$D$2&amp;":"&amp;dbP!$D$2),"&lt;="&amp;BE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</row>
    <row r="395" spans="2:57" x14ac:dyDescent="0.3">
      <c r="B395" s="1">
        <f>MAX(B$268:B394)+1</f>
        <v>133</v>
      </c>
      <c r="D395" s="1" t="str">
        <f ca="1">INDIRECT($B$1&amp;Items!AB$2&amp;$B395)</f>
        <v>PL(-)</v>
      </c>
      <c r="F395" s="1" t="str">
        <f ca="1">INDIRECT($B$1&amp;Items!X$2&amp;$B395)</f>
        <v>AA</v>
      </c>
      <c r="H395" s="13" t="str">
        <f ca="1">INDIRECT($B$1&amp;Items!U$2&amp;$B395)</f>
        <v>Операционные расходы</v>
      </c>
      <c r="I395" s="13" t="str">
        <f ca="1">IF(INDIRECT($B$1&amp;Items!V$2&amp;$B395)="",H395,INDIRECT($B$1&amp;Items!V$2&amp;$B395))</f>
        <v>Операционные расходы - блок-4</v>
      </c>
      <c r="J395" s="1" t="str">
        <f ca="1">IF(INDIRECT($B$1&amp;Items!W$2&amp;$B395)="",IF(H395&lt;&gt;I395,"  "&amp;I395,I395),"    "&amp;INDIRECT($B$1&amp;Items!W$2&amp;$B395))</f>
        <v xml:space="preserve">    Операционные расходы - 4-9</v>
      </c>
      <c r="S395" s="1">
        <f ca="1">SUM($U395:INDIRECT(ADDRESS(ROW(),SUMIFS($1:$1,$5:$5,MAX($5:$5)))))</f>
        <v>0</v>
      </c>
      <c r="V395" s="1">
        <f ca="1">SUMIFS(INDIRECT($F$1&amp;$F395&amp;":"&amp;$F395),INDIRECT($F$1&amp;dbP!$D$2&amp;":"&amp;dbP!$D$2),"&gt;="&amp;V$6,INDIRECT($F$1&amp;dbP!$D$2&amp;":"&amp;dbP!$D$2),"&lt;="&amp;V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W395" s="1">
        <f ca="1">SUMIFS(INDIRECT($F$1&amp;$F395&amp;":"&amp;$F395),INDIRECT($F$1&amp;dbP!$D$2&amp;":"&amp;dbP!$D$2),"&gt;="&amp;W$6,INDIRECT($F$1&amp;dbP!$D$2&amp;":"&amp;dbP!$D$2),"&lt;="&amp;W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X395" s="1">
        <f ca="1">SUMIFS(INDIRECT($F$1&amp;$F395&amp;":"&amp;$F395),INDIRECT($F$1&amp;dbP!$D$2&amp;":"&amp;dbP!$D$2),"&gt;="&amp;X$6,INDIRECT($F$1&amp;dbP!$D$2&amp;":"&amp;dbP!$D$2),"&lt;="&amp;X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Y395" s="1">
        <f ca="1">SUMIFS(INDIRECT($F$1&amp;$F395&amp;":"&amp;$F395),INDIRECT($F$1&amp;dbP!$D$2&amp;":"&amp;dbP!$D$2),"&gt;="&amp;Y$6,INDIRECT($F$1&amp;dbP!$D$2&amp;":"&amp;dbP!$D$2),"&lt;="&amp;Y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Z395" s="1">
        <f ca="1">SUMIFS(INDIRECT($F$1&amp;$F395&amp;":"&amp;$F395),INDIRECT($F$1&amp;dbP!$D$2&amp;":"&amp;dbP!$D$2),"&gt;="&amp;Z$6,INDIRECT($F$1&amp;dbP!$D$2&amp;":"&amp;dbP!$D$2),"&lt;="&amp;Z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A395" s="1">
        <f ca="1">SUMIFS(INDIRECT($F$1&amp;$F395&amp;":"&amp;$F395),INDIRECT($F$1&amp;dbP!$D$2&amp;":"&amp;dbP!$D$2),"&gt;="&amp;AA$6,INDIRECT($F$1&amp;dbP!$D$2&amp;":"&amp;dbP!$D$2),"&lt;="&amp;AA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B395" s="1">
        <f ca="1">SUMIFS(INDIRECT($F$1&amp;$F395&amp;":"&amp;$F395),INDIRECT($F$1&amp;dbP!$D$2&amp;":"&amp;dbP!$D$2),"&gt;="&amp;AB$6,INDIRECT($F$1&amp;dbP!$D$2&amp;":"&amp;dbP!$D$2),"&lt;="&amp;AB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C395" s="1">
        <f ca="1">SUMIFS(INDIRECT($F$1&amp;$F395&amp;":"&amp;$F395),INDIRECT($F$1&amp;dbP!$D$2&amp;":"&amp;dbP!$D$2),"&gt;="&amp;AC$6,INDIRECT($F$1&amp;dbP!$D$2&amp;":"&amp;dbP!$D$2),"&lt;="&amp;AC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D395" s="1">
        <f ca="1">SUMIFS(INDIRECT($F$1&amp;$F395&amp;":"&amp;$F395),INDIRECT($F$1&amp;dbP!$D$2&amp;":"&amp;dbP!$D$2),"&gt;="&amp;AD$6,INDIRECT($F$1&amp;dbP!$D$2&amp;":"&amp;dbP!$D$2),"&lt;="&amp;AD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E395" s="1">
        <f ca="1">SUMIFS(INDIRECT($F$1&amp;$F395&amp;":"&amp;$F395),INDIRECT($F$1&amp;dbP!$D$2&amp;":"&amp;dbP!$D$2),"&gt;="&amp;AE$6,INDIRECT($F$1&amp;dbP!$D$2&amp;":"&amp;dbP!$D$2),"&lt;="&amp;AE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F395" s="1">
        <f ca="1">SUMIFS(INDIRECT($F$1&amp;$F395&amp;":"&amp;$F395),INDIRECT($F$1&amp;dbP!$D$2&amp;":"&amp;dbP!$D$2),"&gt;="&amp;AF$6,INDIRECT($F$1&amp;dbP!$D$2&amp;":"&amp;dbP!$D$2),"&lt;="&amp;AF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G395" s="1">
        <f ca="1">SUMIFS(INDIRECT($F$1&amp;$F395&amp;":"&amp;$F395),INDIRECT($F$1&amp;dbP!$D$2&amp;":"&amp;dbP!$D$2),"&gt;="&amp;AG$6,INDIRECT($F$1&amp;dbP!$D$2&amp;":"&amp;dbP!$D$2),"&lt;="&amp;AG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H395" s="1">
        <f ca="1">SUMIFS(INDIRECT($F$1&amp;$F395&amp;":"&amp;$F395),INDIRECT($F$1&amp;dbP!$D$2&amp;":"&amp;dbP!$D$2),"&gt;="&amp;AH$6,INDIRECT($F$1&amp;dbP!$D$2&amp;":"&amp;dbP!$D$2),"&lt;="&amp;AH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I395" s="1">
        <f ca="1">SUMIFS(INDIRECT($F$1&amp;$F395&amp;":"&amp;$F395),INDIRECT($F$1&amp;dbP!$D$2&amp;":"&amp;dbP!$D$2),"&gt;="&amp;AI$6,INDIRECT($F$1&amp;dbP!$D$2&amp;":"&amp;dbP!$D$2),"&lt;="&amp;AI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J395" s="1">
        <f ca="1">SUMIFS(INDIRECT($F$1&amp;$F395&amp;":"&amp;$F395),INDIRECT($F$1&amp;dbP!$D$2&amp;":"&amp;dbP!$D$2),"&gt;="&amp;AJ$6,INDIRECT($F$1&amp;dbP!$D$2&amp;":"&amp;dbP!$D$2),"&lt;="&amp;AJ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K395" s="1">
        <f ca="1">SUMIFS(INDIRECT($F$1&amp;$F395&amp;":"&amp;$F395),INDIRECT($F$1&amp;dbP!$D$2&amp;":"&amp;dbP!$D$2),"&gt;="&amp;AK$6,INDIRECT($F$1&amp;dbP!$D$2&amp;":"&amp;dbP!$D$2),"&lt;="&amp;AK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L395" s="1">
        <f ca="1">SUMIFS(INDIRECT($F$1&amp;$F395&amp;":"&amp;$F395),INDIRECT($F$1&amp;dbP!$D$2&amp;":"&amp;dbP!$D$2),"&gt;="&amp;AL$6,INDIRECT($F$1&amp;dbP!$D$2&amp;":"&amp;dbP!$D$2),"&lt;="&amp;AL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M395" s="1">
        <f ca="1">SUMIFS(INDIRECT($F$1&amp;$F395&amp;":"&amp;$F395),INDIRECT($F$1&amp;dbP!$D$2&amp;":"&amp;dbP!$D$2),"&gt;="&amp;AM$6,INDIRECT($F$1&amp;dbP!$D$2&amp;":"&amp;dbP!$D$2),"&lt;="&amp;AM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N395" s="1">
        <f ca="1">SUMIFS(INDIRECT($F$1&amp;$F395&amp;":"&amp;$F395),INDIRECT($F$1&amp;dbP!$D$2&amp;":"&amp;dbP!$D$2),"&gt;="&amp;AN$6,INDIRECT($F$1&amp;dbP!$D$2&amp;":"&amp;dbP!$D$2),"&lt;="&amp;AN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O395" s="1">
        <f ca="1">SUMIFS(INDIRECT($F$1&amp;$F395&amp;":"&amp;$F395),INDIRECT($F$1&amp;dbP!$D$2&amp;":"&amp;dbP!$D$2),"&gt;="&amp;AO$6,INDIRECT($F$1&amp;dbP!$D$2&amp;":"&amp;dbP!$D$2),"&lt;="&amp;AO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P395" s="1">
        <f ca="1">SUMIFS(INDIRECT($F$1&amp;$F395&amp;":"&amp;$F395),INDIRECT($F$1&amp;dbP!$D$2&amp;":"&amp;dbP!$D$2),"&gt;="&amp;AP$6,INDIRECT($F$1&amp;dbP!$D$2&amp;":"&amp;dbP!$D$2),"&lt;="&amp;AP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Q395" s="1">
        <f ca="1">SUMIFS(INDIRECT($F$1&amp;$F395&amp;":"&amp;$F395),INDIRECT($F$1&amp;dbP!$D$2&amp;":"&amp;dbP!$D$2),"&gt;="&amp;AQ$6,INDIRECT($F$1&amp;dbP!$D$2&amp;":"&amp;dbP!$D$2),"&lt;="&amp;AQ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R395" s="1">
        <f ca="1">SUMIFS(INDIRECT($F$1&amp;$F395&amp;":"&amp;$F395),INDIRECT($F$1&amp;dbP!$D$2&amp;":"&amp;dbP!$D$2),"&gt;="&amp;AR$6,INDIRECT($F$1&amp;dbP!$D$2&amp;":"&amp;dbP!$D$2),"&lt;="&amp;AR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S395" s="1">
        <f ca="1">SUMIFS(INDIRECT($F$1&amp;$F395&amp;":"&amp;$F395),INDIRECT($F$1&amp;dbP!$D$2&amp;":"&amp;dbP!$D$2),"&gt;="&amp;AS$6,INDIRECT($F$1&amp;dbP!$D$2&amp;":"&amp;dbP!$D$2),"&lt;="&amp;AS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T395" s="1">
        <f ca="1">SUMIFS(INDIRECT($F$1&amp;$F395&amp;":"&amp;$F395),INDIRECT($F$1&amp;dbP!$D$2&amp;":"&amp;dbP!$D$2),"&gt;="&amp;AT$6,INDIRECT($F$1&amp;dbP!$D$2&amp;":"&amp;dbP!$D$2),"&lt;="&amp;AT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U395" s="1">
        <f ca="1">SUMIFS(INDIRECT($F$1&amp;$F395&amp;":"&amp;$F395),INDIRECT($F$1&amp;dbP!$D$2&amp;":"&amp;dbP!$D$2),"&gt;="&amp;AU$6,INDIRECT($F$1&amp;dbP!$D$2&amp;":"&amp;dbP!$D$2),"&lt;="&amp;AU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V395" s="1">
        <f ca="1">SUMIFS(INDIRECT($F$1&amp;$F395&amp;":"&amp;$F395),INDIRECT($F$1&amp;dbP!$D$2&amp;":"&amp;dbP!$D$2),"&gt;="&amp;AV$6,INDIRECT($F$1&amp;dbP!$D$2&amp;":"&amp;dbP!$D$2),"&lt;="&amp;AV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W395" s="1">
        <f ca="1">SUMIFS(INDIRECT($F$1&amp;$F395&amp;":"&amp;$F395),INDIRECT($F$1&amp;dbP!$D$2&amp;":"&amp;dbP!$D$2),"&gt;="&amp;AW$6,INDIRECT($F$1&amp;dbP!$D$2&amp;":"&amp;dbP!$D$2),"&lt;="&amp;AW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X395" s="1">
        <f ca="1">SUMIFS(INDIRECT($F$1&amp;$F395&amp;":"&amp;$F395),INDIRECT($F$1&amp;dbP!$D$2&amp;":"&amp;dbP!$D$2),"&gt;="&amp;AX$6,INDIRECT($F$1&amp;dbP!$D$2&amp;":"&amp;dbP!$D$2),"&lt;="&amp;AX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Y395" s="1">
        <f ca="1">SUMIFS(INDIRECT($F$1&amp;$F395&amp;":"&amp;$F395),INDIRECT($F$1&amp;dbP!$D$2&amp;":"&amp;dbP!$D$2),"&gt;="&amp;AY$6,INDIRECT($F$1&amp;dbP!$D$2&amp;":"&amp;dbP!$D$2),"&lt;="&amp;AY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Z395" s="1">
        <f ca="1">SUMIFS(INDIRECT($F$1&amp;$F395&amp;":"&amp;$F395),INDIRECT($F$1&amp;dbP!$D$2&amp;":"&amp;dbP!$D$2),"&gt;="&amp;AZ$6,INDIRECT($F$1&amp;dbP!$D$2&amp;":"&amp;dbP!$D$2),"&lt;="&amp;AZ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BA395" s="1">
        <f ca="1">SUMIFS(INDIRECT($F$1&amp;$F395&amp;":"&amp;$F395),INDIRECT($F$1&amp;dbP!$D$2&amp;":"&amp;dbP!$D$2),"&gt;="&amp;BA$6,INDIRECT($F$1&amp;dbP!$D$2&amp;":"&amp;dbP!$D$2),"&lt;="&amp;BA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BB395" s="1">
        <f ca="1">SUMIFS(INDIRECT($F$1&amp;$F395&amp;":"&amp;$F395),INDIRECT($F$1&amp;dbP!$D$2&amp;":"&amp;dbP!$D$2),"&gt;="&amp;BB$6,INDIRECT($F$1&amp;dbP!$D$2&amp;":"&amp;dbP!$D$2),"&lt;="&amp;BB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BC395" s="1">
        <f ca="1">SUMIFS(INDIRECT($F$1&amp;$F395&amp;":"&amp;$F395),INDIRECT($F$1&amp;dbP!$D$2&amp;":"&amp;dbP!$D$2),"&gt;="&amp;BC$6,INDIRECT($F$1&amp;dbP!$D$2&amp;":"&amp;dbP!$D$2),"&lt;="&amp;BC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BD395" s="1">
        <f ca="1">SUMIFS(INDIRECT($F$1&amp;$F395&amp;":"&amp;$F395),INDIRECT($F$1&amp;dbP!$D$2&amp;":"&amp;dbP!$D$2),"&gt;="&amp;BD$6,INDIRECT($F$1&amp;dbP!$D$2&amp;":"&amp;dbP!$D$2),"&lt;="&amp;BD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BE395" s="1">
        <f ca="1">SUMIFS(INDIRECT($F$1&amp;$F395&amp;":"&amp;$F395),INDIRECT($F$1&amp;dbP!$D$2&amp;":"&amp;dbP!$D$2),"&gt;="&amp;BE$6,INDIRECT($F$1&amp;dbP!$D$2&amp;":"&amp;dbP!$D$2),"&lt;="&amp;BE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</row>
    <row r="396" spans="2:57" x14ac:dyDescent="0.3">
      <c r="B396" s="1">
        <f>MAX(B$268:B395)+1</f>
        <v>134</v>
      </c>
      <c r="D396" s="1" t="str">
        <f ca="1">INDIRECT($B$1&amp;Items!AB$2&amp;$B396)</f>
        <v>PL(-)</v>
      </c>
      <c r="F396" s="1" t="str">
        <f ca="1">INDIRECT($B$1&amp;Items!X$2&amp;$B396)</f>
        <v>AA</v>
      </c>
      <c r="H396" s="13" t="str">
        <f ca="1">INDIRECT($B$1&amp;Items!U$2&amp;$B396)</f>
        <v>Операционные расходы</v>
      </c>
      <c r="I396" s="13" t="str">
        <f ca="1">IF(INDIRECT($B$1&amp;Items!V$2&amp;$B396)="",H396,INDIRECT($B$1&amp;Items!V$2&amp;$B396))</f>
        <v>Операционные расходы - блок-4</v>
      </c>
      <c r="J396" s="1" t="str">
        <f ca="1">IF(INDIRECT($B$1&amp;Items!W$2&amp;$B396)="",IF(H396&lt;&gt;I396,"  "&amp;I396,I396),"    "&amp;INDIRECT($B$1&amp;Items!W$2&amp;$B396))</f>
        <v xml:space="preserve">    Операционные расходы - 4-10</v>
      </c>
      <c r="S396" s="1">
        <f ca="1">SUM($U396:INDIRECT(ADDRESS(ROW(),SUMIFS($1:$1,$5:$5,MAX($5:$5)))))</f>
        <v>0</v>
      </c>
      <c r="V396" s="1">
        <f ca="1">SUMIFS(INDIRECT($F$1&amp;$F396&amp;":"&amp;$F396),INDIRECT($F$1&amp;dbP!$D$2&amp;":"&amp;dbP!$D$2),"&gt;="&amp;V$6,INDIRECT($F$1&amp;dbP!$D$2&amp;":"&amp;dbP!$D$2),"&lt;="&amp;V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W396" s="1">
        <f ca="1">SUMIFS(INDIRECT($F$1&amp;$F396&amp;":"&amp;$F396),INDIRECT($F$1&amp;dbP!$D$2&amp;":"&amp;dbP!$D$2),"&gt;="&amp;W$6,INDIRECT($F$1&amp;dbP!$D$2&amp;":"&amp;dbP!$D$2),"&lt;="&amp;W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X396" s="1">
        <f ca="1">SUMIFS(INDIRECT($F$1&amp;$F396&amp;":"&amp;$F396),INDIRECT($F$1&amp;dbP!$D$2&amp;":"&amp;dbP!$D$2),"&gt;="&amp;X$6,INDIRECT($F$1&amp;dbP!$D$2&amp;":"&amp;dbP!$D$2),"&lt;="&amp;X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Y396" s="1">
        <f ca="1">SUMIFS(INDIRECT($F$1&amp;$F396&amp;":"&amp;$F396),INDIRECT($F$1&amp;dbP!$D$2&amp;":"&amp;dbP!$D$2),"&gt;="&amp;Y$6,INDIRECT($F$1&amp;dbP!$D$2&amp;":"&amp;dbP!$D$2),"&lt;="&amp;Y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Z396" s="1">
        <f ca="1">SUMIFS(INDIRECT($F$1&amp;$F396&amp;":"&amp;$F396),INDIRECT($F$1&amp;dbP!$D$2&amp;":"&amp;dbP!$D$2),"&gt;="&amp;Z$6,INDIRECT($F$1&amp;dbP!$D$2&amp;":"&amp;dbP!$D$2),"&lt;="&amp;Z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A396" s="1">
        <f ca="1">SUMIFS(INDIRECT($F$1&amp;$F396&amp;":"&amp;$F396),INDIRECT($F$1&amp;dbP!$D$2&amp;":"&amp;dbP!$D$2),"&gt;="&amp;AA$6,INDIRECT($F$1&amp;dbP!$D$2&amp;":"&amp;dbP!$D$2),"&lt;="&amp;AA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B396" s="1">
        <f ca="1">SUMIFS(INDIRECT($F$1&amp;$F396&amp;":"&amp;$F396),INDIRECT($F$1&amp;dbP!$D$2&amp;":"&amp;dbP!$D$2),"&gt;="&amp;AB$6,INDIRECT($F$1&amp;dbP!$D$2&amp;":"&amp;dbP!$D$2),"&lt;="&amp;AB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C396" s="1">
        <f ca="1">SUMIFS(INDIRECT($F$1&amp;$F396&amp;":"&amp;$F396),INDIRECT($F$1&amp;dbP!$D$2&amp;":"&amp;dbP!$D$2),"&gt;="&amp;AC$6,INDIRECT($F$1&amp;dbP!$D$2&amp;":"&amp;dbP!$D$2),"&lt;="&amp;AC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D396" s="1">
        <f ca="1">SUMIFS(INDIRECT($F$1&amp;$F396&amp;":"&amp;$F396),INDIRECT($F$1&amp;dbP!$D$2&amp;":"&amp;dbP!$D$2),"&gt;="&amp;AD$6,INDIRECT($F$1&amp;dbP!$D$2&amp;":"&amp;dbP!$D$2),"&lt;="&amp;AD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E396" s="1">
        <f ca="1">SUMIFS(INDIRECT($F$1&amp;$F396&amp;":"&amp;$F396),INDIRECT($F$1&amp;dbP!$D$2&amp;":"&amp;dbP!$D$2),"&gt;="&amp;AE$6,INDIRECT($F$1&amp;dbP!$D$2&amp;":"&amp;dbP!$D$2),"&lt;="&amp;AE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F396" s="1">
        <f ca="1">SUMIFS(INDIRECT($F$1&amp;$F396&amp;":"&amp;$F396),INDIRECT($F$1&amp;dbP!$D$2&amp;":"&amp;dbP!$D$2),"&gt;="&amp;AF$6,INDIRECT($F$1&amp;dbP!$D$2&amp;":"&amp;dbP!$D$2),"&lt;="&amp;AF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G396" s="1">
        <f ca="1">SUMIFS(INDIRECT($F$1&amp;$F396&amp;":"&amp;$F396),INDIRECT($F$1&amp;dbP!$D$2&amp;":"&amp;dbP!$D$2),"&gt;="&amp;AG$6,INDIRECT($F$1&amp;dbP!$D$2&amp;":"&amp;dbP!$D$2),"&lt;="&amp;AG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H396" s="1">
        <f ca="1">SUMIFS(INDIRECT($F$1&amp;$F396&amp;":"&amp;$F396),INDIRECT($F$1&amp;dbP!$D$2&amp;":"&amp;dbP!$D$2),"&gt;="&amp;AH$6,INDIRECT($F$1&amp;dbP!$D$2&amp;":"&amp;dbP!$D$2),"&lt;="&amp;AH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I396" s="1">
        <f ca="1">SUMIFS(INDIRECT($F$1&amp;$F396&amp;":"&amp;$F396),INDIRECT($F$1&amp;dbP!$D$2&amp;":"&amp;dbP!$D$2),"&gt;="&amp;AI$6,INDIRECT($F$1&amp;dbP!$D$2&amp;":"&amp;dbP!$D$2),"&lt;="&amp;AI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J396" s="1">
        <f ca="1">SUMIFS(INDIRECT($F$1&amp;$F396&amp;":"&amp;$F396),INDIRECT($F$1&amp;dbP!$D$2&amp;":"&amp;dbP!$D$2),"&gt;="&amp;AJ$6,INDIRECT($F$1&amp;dbP!$D$2&amp;":"&amp;dbP!$D$2),"&lt;="&amp;AJ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K396" s="1">
        <f ca="1">SUMIFS(INDIRECT($F$1&amp;$F396&amp;":"&amp;$F396),INDIRECT($F$1&amp;dbP!$D$2&amp;":"&amp;dbP!$D$2),"&gt;="&amp;AK$6,INDIRECT($F$1&amp;dbP!$D$2&amp;":"&amp;dbP!$D$2),"&lt;="&amp;AK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L396" s="1">
        <f ca="1">SUMIFS(INDIRECT($F$1&amp;$F396&amp;":"&amp;$F396),INDIRECT($F$1&amp;dbP!$D$2&amp;":"&amp;dbP!$D$2),"&gt;="&amp;AL$6,INDIRECT($F$1&amp;dbP!$D$2&amp;":"&amp;dbP!$D$2),"&lt;="&amp;AL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M396" s="1">
        <f ca="1">SUMIFS(INDIRECT($F$1&amp;$F396&amp;":"&amp;$F396),INDIRECT($F$1&amp;dbP!$D$2&amp;":"&amp;dbP!$D$2),"&gt;="&amp;AM$6,INDIRECT($F$1&amp;dbP!$D$2&amp;":"&amp;dbP!$D$2),"&lt;="&amp;AM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N396" s="1">
        <f ca="1">SUMIFS(INDIRECT($F$1&amp;$F396&amp;":"&amp;$F396),INDIRECT($F$1&amp;dbP!$D$2&amp;":"&amp;dbP!$D$2),"&gt;="&amp;AN$6,INDIRECT($F$1&amp;dbP!$D$2&amp;":"&amp;dbP!$D$2),"&lt;="&amp;AN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O396" s="1">
        <f ca="1">SUMIFS(INDIRECT($F$1&amp;$F396&amp;":"&amp;$F396),INDIRECT($F$1&amp;dbP!$D$2&amp;":"&amp;dbP!$D$2),"&gt;="&amp;AO$6,INDIRECT($F$1&amp;dbP!$D$2&amp;":"&amp;dbP!$D$2),"&lt;="&amp;AO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P396" s="1">
        <f ca="1">SUMIFS(INDIRECT($F$1&amp;$F396&amp;":"&amp;$F396),INDIRECT($F$1&amp;dbP!$D$2&amp;":"&amp;dbP!$D$2),"&gt;="&amp;AP$6,INDIRECT($F$1&amp;dbP!$D$2&amp;":"&amp;dbP!$D$2),"&lt;="&amp;AP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Q396" s="1">
        <f ca="1">SUMIFS(INDIRECT($F$1&amp;$F396&amp;":"&amp;$F396),INDIRECT($F$1&amp;dbP!$D$2&amp;":"&amp;dbP!$D$2),"&gt;="&amp;AQ$6,INDIRECT($F$1&amp;dbP!$D$2&amp;":"&amp;dbP!$D$2),"&lt;="&amp;AQ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R396" s="1">
        <f ca="1">SUMIFS(INDIRECT($F$1&amp;$F396&amp;":"&amp;$F396),INDIRECT($F$1&amp;dbP!$D$2&amp;":"&amp;dbP!$D$2),"&gt;="&amp;AR$6,INDIRECT($F$1&amp;dbP!$D$2&amp;":"&amp;dbP!$D$2),"&lt;="&amp;AR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S396" s="1">
        <f ca="1">SUMIFS(INDIRECT($F$1&amp;$F396&amp;":"&amp;$F396),INDIRECT($F$1&amp;dbP!$D$2&amp;":"&amp;dbP!$D$2),"&gt;="&amp;AS$6,INDIRECT($F$1&amp;dbP!$D$2&amp;":"&amp;dbP!$D$2),"&lt;="&amp;AS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T396" s="1">
        <f ca="1">SUMIFS(INDIRECT($F$1&amp;$F396&amp;":"&amp;$F396),INDIRECT($F$1&amp;dbP!$D$2&amp;":"&amp;dbP!$D$2),"&gt;="&amp;AT$6,INDIRECT($F$1&amp;dbP!$D$2&amp;":"&amp;dbP!$D$2),"&lt;="&amp;AT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U396" s="1">
        <f ca="1">SUMIFS(INDIRECT($F$1&amp;$F396&amp;":"&amp;$F396),INDIRECT($F$1&amp;dbP!$D$2&amp;":"&amp;dbP!$D$2),"&gt;="&amp;AU$6,INDIRECT($F$1&amp;dbP!$D$2&amp;":"&amp;dbP!$D$2),"&lt;="&amp;AU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V396" s="1">
        <f ca="1">SUMIFS(INDIRECT($F$1&amp;$F396&amp;":"&amp;$F396),INDIRECT($F$1&amp;dbP!$D$2&amp;":"&amp;dbP!$D$2),"&gt;="&amp;AV$6,INDIRECT($F$1&amp;dbP!$D$2&amp;":"&amp;dbP!$D$2),"&lt;="&amp;AV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W396" s="1">
        <f ca="1">SUMIFS(INDIRECT($F$1&amp;$F396&amp;":"&amp;$F396),INDIRECT($F$1&amp;dbP!$D$2&amp;":"&amp;dbP!$D$2),"&gt;="&amp;AW$6,INDIRECT($F$1&amp;dbP!$D$2&amp;":"&amp;dbP!$D$2),"&lt;="&amp;AW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X396" s="1">
        <f ca="1">SUMIFS(INDIRECT($F$1&amp;$F396&amp;":"&amp;$F396),INDIRECT($F$1&amp;dbP!$D$2&amp;":"&amp;dbP!$D$2),"&gt;="&amp;AX$6,INDIRECT($F$1&amp;dbP!$D$2&amp;":"&amp;dbP!$D$2),"&lt;="&amp;AX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Y396" s="1">
        <f ca="1">SUMIFS(INDIRECT($F$1&amp;$F396&amp;":"&amp;$F396),INDIRECT($F$1&amp;dbP!$D$2&amp;":"&amp;dbP!$D$2),"&gt;="&amp;AY$6,INDIRECT($F$1&amp;dbP!$D$2&amp;":"&amp;dbP!$D$2),"&lt;="&amp;AY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Z396" s="1">
        <f ca="1">SUMIFS(INDIRECT($F$1&amp;$F396&amp;":"&amp;$F396),INDIRECT($F$1&amp;dbP!$D$2&amp;":"&amp;dbP!$D$2),"&gt;="&amp;AZ$6,INDIRECT($F$1&amp;dbP!$D$2&amp;":"&amp;dbP!$D$2),"&lt;="&amp;AZ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BA396" s="1">
        <f ca="1">SUMIFS(INDIRECT($F$1&amp;$F396&amp;":"&amp;$F396),INDIRECT($F$1&amp;dbP!$D$2&amp;":"&amp;dbP!$D$2),"&gt;="&amp;BA$6,INDIRECT($F$1&amp;dbP!$D$2&amp;":"&amp;dbP!$D$2),"&lt;="&amp;BA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BB396" s="1">
        <f ca="1">SUMIFS(INDIRECT($F$1&amp;$F396&amp;":"&amp;$F396),INDIRECT($F$1&amp;dbP!$D$2&amp;":"&amp;dbP!$D$2),"&gt;="&amp;BB$6,INDIRECT($F$1&amp;dbP!$D$2&amp;":"&amp;dbP!$D$2),"&lt;="&amp;BB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BC396" s="1">
        <f ca="1">SUMIFS(INDIRECT($F$1&amp;$F396&amp;":"&amp;$F396),INDIRECT($F$1&amp;dbP!$D$2&amp;":"&amp;dbP!$D$2),"&gt;="&amp;BC$6,INDIRECT($F$1&amp;dbP!$D$2&amp;":"&amp;dbP!$D$2),"&lt;="&amp;BC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BD396" s="1">
        <f ca="1">SUMIFS(INDIRECT($F$1&amp;$F396&amp;":"&amp;$F396),INDIRECT($F$1&amp;dbP!$D$2&amp;":"&amp;dbP!$D$2),"&gt;="&amp;BD$6,INDIRECT($F$1&amp;dbP!$D$2&amp;":"&amp;dbP!$D$2),"&lt;="&amp;BD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BE396" s="1">
        <f ca="1">SUMIFS(INDIRECT($F$1&amp;$F396&amp;":"&amp;$F396),INDIRECT($F$1&amp;dbP!$D$2&amp;":"&amp;dbP!$D$2),"&gt;="&amp;BE$6,INDIRECT($F$1&amp;dbP!$D$2&amp;":"&amp;dbP!$D$2),"&lt;="&amp;BE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</row>
    <row r="397" spans="2:57" x14ac:dyDescent="0.3">
      <c r="B397" s="1">
        <f>MAX(B$268:B396)+1</f>
        <v>135</v>
      </c>
      <c r="D397" s="1">
        <f ca="1">INDIRECT($B$1&amp;Items!AB$2&amp;$B397)</f>
        <v>0</v>
      </c>
      <c r="F397" s="1" t="str">
        <f ca="1">INDIRECT($B$1&amp;Items!X$2&amp;$B397)</f>
        <v>AA</v>
      </c>
      <c r="H397" s="13" t="str">
        <f ca="1">INDIRECT($B$1&amp;Items!U$2&amp;$B397)</f>
        <v>Операционные расходы</v>
      </c>
      <c r="I397" s="13" t="str">
        <f ca="1">IF(INDIRECT($B$1&amp;Items!V$2&amp;$B397)="",H397,INDIRECT($B$1&amp;Items!V$2&amp;$B397))</f>
        <v>Операционные расходы - блок-5</v>
      </c>
      <c r="J397" s="1" t="str">
        <f ca="1">IF(INDIRECT($B$1&amp;Items!W$2&amp;$B397)="",IF(H397&lt;&gt;I397,"  "&amp;I397,I397),"    "&amp;INDIRECT($B$1&amp;Items!W$2&amp;$B397))</f>
        <v xml:space="preserve">  Операционные расходы - блок-5</v>
      </c>
      <c r="S397" s="1">
        <f ca="1">SUM($U397:INDIRECT(ADDRESS(ROW(),SUMIFS($1:$1,$5:$5,MAX($5:$5)))))</f>
        <v>128003.01796772101</v>
      </c>
      <c r="V397" s="1">
        <f ca="1">SUMIFS(INDIRECT($F$1&amp;$F397&amp;":"&amp;$F397),INDIRECT($F$1&amp;dbP!$D$2&amp;":"&amp;dbP!$D$2),"&gt;="&amp;V$6,INDIRECT($F$1&amp;dbP!$D$2&amp;":"&amp;dbP!$D$2),"&lt;="&amp;V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W397" s="1">
        <f ca="1">SUMIFS(INDIRECT($F$1&amp;$F397&amp;":"&amp;$F397),INDIRECT($F$1&amp;dbP!$D$2&amp;":"&amp;dbP!$D$2),"&gt;="&amp;W$6,INDIRECT($F$1&amp;dbP!$D$2&amp;":"&amp;dbP!$D$2),"&lt;="&amp;W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51281.862677721008</v>
      </c>
      <c r="X397" s="1">
        <f ca="1">SUMIFS(INDIRECT($F$1&amp;$F397&amp;":"&amp;$F397),INDIRECT($F$1&amp;dbP!$D$2&amp;":"&amp;dbP!$D$2),"&gt;="&amp;X$6,INDIRECT($F$1&amp;dbP!$D$2&amp;":"&amp;dbP!$D$2),"&lt;="&amp;X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32840.262000000002</v>
      </c>
      <c r="Y397" s="1">
        <f ca="1">SUMIFS(INDIRECT($F$1&amp;$F397&amp;":"&amp;$F397),INDIRECT($F$1&amp;dbP!$D$2&amp;":"&amp;dbP!$D$2),"&gt;="&amp;Y$6,INDIRECT($F$1&amp;dbP!$D$2&amp;":"&amp;dbP!$D$2),"&lt;="&amp;Y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Z397" s="1">
        <f ca="1">SUMIFS(INDIRECT($F$1&amp;$F397&amp;":"&amp;$F397),INDIRECT($F$1&amp;dbP!$D$2&amp;":"&amp;dbP!$D$2),"&gt;="&amp;Z$6,INDIRECT($F$1&amp;dbP!$D$2&amp;":"&amp;dbP!$D$2),"&lt;="&amp;Z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A397" s="1">
        <f ca="1">SUMIFS(INDIRECT($F$1&amp;$F397&amp;":"&amp;$F397),INDIRECT($F$1&amp;dbP!$D$2&amp;":"&amp;dbP!$D$2),"&gt;="&amp;AA$6,INDIRECT($F$1&amp;dbP!$D$2&amp;":"&amp;dbP!$D$2),"&lt;="&amp;AA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43880.89329</v>
      </c>
      <c r="AB397" s="1">
        <f ca="1">SUMIFS(INDIRECT($F$1&amp;$F397&amp;":"&amp;$F397),INDIRECT($F$1&amp;dbP!$D$2&amp;":"&amp;dbP!$D$2),"&gt;="&amp;AB$6,INDIRECT($F$1&amp;dbP!$D$2&amp;":"&amp;dbP!$D$2),"&lt;="&amp;AB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C397" s="1">
        <f ca="1">SUMIFS(INDIRECT($F$1&amp;$F397&amp;":"&amp;$F397),INDIRECT($F$1&amp;dbP!$D$2&amp;":"&amp;dbP!$D$2),"&gt;="&amp;AC$6,INDIRECT($F$1&amp;dbP!$D$2&amp;":"&amp;dbP!$D$2),"&lt;="&amp;AC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D397" s="1">
        <f ca="1">SUMIFS(INDIRECT($F$1&amp;$F397&amp;":"&amp;$F397),INDIRECT($F$1&amp;dbP!$D$2&amp;":"&amp;dbP!$D$2),"&gt;="&amp;AD$6,INDIRECT($F$1&amp;dbP!$D$2&amp;":"&amp;dbP!$D$2),"&lt;="&amp;AD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E397" s="1">
        <f ca="1">SUMIFS(INDIRECT($F$1&amp;$F397&amp;":"&amp;$F397),INDIRECT($F$1&amp;dbP!$D$2&amp;":"&amp;dbP!$D$2),"&gt;="&amp;AE$6,INDIRECT($F$1&amp;dbP!$D$2&amp;":"&amp;dbP!$D$2),"&lt;="&amp;AE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F397" s="1">
        <f ca="1">SUMIFS(INDIRECT($F$1&amp;$F397&amp;":"&amp;$F397),INDIRECT($F$1&amp;dbP!$D$2&amp;":"&amp;dbP!$D$2),"&gt;="&amp;AF$6,INDIRECT($F$1&amp;dbP!$D$2&amp;":"&amp;dbP!$D$2),"&lt;="&amp;AF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G397" s="1">
        <f ca="1">SUMIFS(INDIRECT($F$1&amp;$F397&amp;":"&amp;$F397),INDIRECT($F$1&amp;dbP!$D$2&amp;":"&amp;dbP!$D$2),"&gt;="&amp;AG$6,INDIRECT($F$1&amp;dbP!$D$2&amp;":"&amp;dbP!$D$2),"&lt;="&amp;AG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H397" s="1">
        <f ca="1">SUMIFS(INDIRECT($F$1&amp;$F397&amp;":"&amp;$F397),INDIRECT($F$1&amp;dbP!$D$2&amp;":"&amp;dbP!$D$2),"&gt;="&amp;AH$6,INDIRECT($F$1&amp;dbP!$D$2&amp;":"&amp;dbP!$D$2),"&lt;="&amp;AH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I397" s="1">
        <f ca="1">SUMIFS(INDIRECT($F$1&amp;$F397&amp;":"&amp;$F397),INDIRECT($F$1&amp;dbP!$D$2&amp;":"&amp;dbP!$D$2),"&gt;="&amp;AI$6,INDIRECT($F$1&amp;dbP!$D$2&amp;":"&amp;dbP!$D$2),"&lt;="&amp;AI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J397" s="1">
        <f ca="1">SUMIFS(INDIRECT($F$1&amp;$F397&amp;":"&amp;$F397),INDIRECT($F$1&amp;dbP!$D$2&amp;":"&amp;dbP!$D$2),"&gt;="&amp;AJ$6,INDIRECT($F$1&amp;dbP!$D$2&amp;":"&amp;dbP!$D$2),"&lt;="&amp;AJ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K397" s="1">
        <f ca="1">SUMIFS(INDIRECT($F$1&amp;$F397&amp;":"&amp;$F397),INDIRECT($F$1&amp;dbP!$D$2&amp;":"&amp;dbP!$D$2),"&gt;="&amp;AK$6,INDIRECT($F$1&amp;dbP!$D$2&amp;":"&amp;dbP!$D$2),"&lt;="&amp;AK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L397" s="1">
        <f ca="1">SUMIFS(INDIRECT($F$1&amp;$F397&amp;":"&amp;$F397),INDIRECT($F$1&amp;dbP!$D$2&amp;":"&amp;dbP!$D$2),"&gt;="&amp;AL$6,INDIRECT($F$1&amp;dbP!$D$2&amp;":"&amp;dbP!$D$2),"&lt;="&amp;AL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M397" s="1">
        <f ca="1">SUMIFS(INDIRECT($F$1&amp;$F397&amp;":"&amp;$F397),INDIRECT($F$1&amp;dbP!$D$2&amp;":"&amp;dbP!$D$2),"&gt;="&amp;AM$6,INDIRECT($F$1&amp;dbP!$D$2&amp;":"&amp;dbP!$D$2),"&lt;="&amp;AM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N397" s="1">
        <f ca="1">SUMIFS(INDIRECT($F$1&amp;$F397&amp;":"&amp;$F397),INDIRECT($F$1&amp;dbP!$D$2&amp;":"&amp;dbP!$D$2),"&gt;="&amp;AN$6,INDIRECT($F$1&amp;dbP!$D$2&amp;":"&amp;dbP!$D$2),"&lt;="&amp;AN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O397" s="1">
        <f ca="1">SUMIFS(INDIRECT($F$1&amp;$F397&amp;":"&amp;$F397),INDIRECT($F$1&amp;dbP!$D$2&amp;":"&amp;dbP!$D$2),"&gt;="&amp;AO$6,INDIRECT($F$1&amp;dbP!$D$2&amp;":"&amp;dbP!$D$2),"&lt;="&amp;AO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P397" s="1">
        <f ca="1">SUMIFS(INDIRECT($F$1&amp;$F397&amp;":"&amp;$F397),INDIRECT($F$1&amp;dbP!$D$2&amp;":"&amp;dbP!$D$2),"&gt;="&amp;AP$6,INDIRECT($F$1&amp;dbP!$D$2&amp;":"&amp;dbP!$D$2),"&lt;="&amp;AP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Q397" s="1">
        <f ca="1">SUMIFS(INDIRECT($F$1&amp;$F397&amp;":"&amp;$F397),INDIRECT($F$1&amp;dbP!$D$2&amp;":"&amp;dbP!$D$2),"&gt;="&amp;AQ$6,INDIRECT($F$1&amp;dbP!$D$2&amp;":"&amp;dbP!$D$2),"&lt;="&amp;AQ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R397" s="1">
        <f ca="1">SUMIFS(INDIRECT($F$1&amp;$F397&amp;":"&amp;$F397),INDIRECT($F$1&amp;dbP!$D$2&amp;":"&amp;dbP!$D$2),"&gt;="&amp;AR$6,INDIRECT($F$1&amp;dbP!$D$2&amp;":"&amp;dbP!$D$2),"&lt;="&amp;AR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S397" s="1">
        <f ca="1">SUMIFS(INDIRECT($F$1&amp;$F397&amp;":"&amp;$F397),INDIRECT($F$1&amp;dbP!$D$2&amp;":"&amp;dbP!$D$2),"&gt;="&amp;AS$6,INDIRECT($F$1&amp;dbP!$D$2&amp;":"&amp;dbP!$D$2),"&lt;="&amp;AS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T397" s="1">
        <f ca="1">SUMIFS(INDIRECT($F$1&amp;$F397&amp;":"&amp;$F397),INDIRECT($F$1&amp;dbP!$D$2&amp;":"&amp;dbP!$D$2),"&gt;="&amp;AT$6,INDIRECT($F$1&amp;dbP!$D$2&amp;":"&amp;dbP!$D$2),"&lt;="&amp;AT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U397" s="1">
        <f ca="1">SUMIFS(INDIRECT($F$1&amp;$F397&amp;":"&amp;$F397),INDIRECT($F$1&amp;dbP!$D$2&amp;":"&amp;dbP!$D$2),"&gt;="&amp;AU$6,INDIRECT($F$1&amp;dbP!$D$2&amp;":"&amp;dbP!$D$2),"&lt;="&amp;AU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V397" s="1">
        <f ca="1">SUMIFS(INDIRECT($F$1&amp;$F397&amp;":"&amp;$F397),INDIRECT($F$1&amp;dbP!$D$2&amp;":"&amp;dbP!$D$2),"&gt;="&amp;AV$6,INDIRECT($F$1&amp;dbP!$D$2&amp;":"&amp;dbP!$D$2),"&lt;="&amp;AV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W397" s="1">
        <f ca="1">SUMIFS(INDIRECT($F$1&amp;$F397&amp;":"&amp;$F397),INDIRECT($F$1&amp;dbP!$D$2&amp;":"&amp;dbP!$D$2),"&gt;="&amp;AW$6,INDIRECT($F$1&amp;dbP!$D$2&amp;":"&amp;dbP!$D$2),"&lt;="&amp;AW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X397" s="1">
        <f ca="1">SUMIFS(INDIRECT($F$1&amp;$F397&amp;":"&amp;$F397),INDIRECT($F$1&amp;dbP!$D$2&amp;":"&amp;dbP!$D$2),"&gt;="&amp;AX$6,INDIRECT($F$1&amp;dbP!$D$2&amp;":"&amp;dbP!$D$2),"&lt;="&amp;AX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Y397" s="1">
        <f ca="1">SUMIFS(INDIRECT($F$1&amp;$F397&amp;":"&amp;$F397),INDIRECT($F$1&amp;dbP!$D$2&amp;":"&amp;dbP!$D$2),"&gt;="&amp;AY$6,INDIRECT($F$1&amp;dbP!$D$2&amp;":"&amp;dbP!$D$2),"&lt;="&amp;AY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Z397" s="1">
        <f ca="1">SUMIFS(INDIRECT($F$1&amp;$F397&amp;":"&amp;$F397),INDIRECT($F$1&amp;dbP!$D$2&amp;":"&amp;dbP!$D$2),"&gt;="&amp;AZ$6,INDIRECT($F$1&amp;dbP!$D$2&amp;":"&amp;dbP!$D$2),"&lt;="&amp;AZ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BA397" s="1">
        <f ca="1">SUMIFS(INDIRECT($F$1&amp;$F397&amp;":"&amp;$F397),INDIRECT($F$1&amp;dbP!$D$2&amp;":"&amp;dbP!$D$2),"&gt;="&amp;BA$6,INDIRECT($F$1&amp;dbP!$D$2&amp;":"&amp;dbP!$D$2),"&lt;="&amp;BA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BB397" s="1">
        <f ca="1">SUMIFS(INDIRECT($F$1&amp;$F397&amp;":"&amp;$F397),INDIRECT($F$1&amp;dbP!$D$2&amp;":"&amp;dbP!$D$2),"&gt;="&amp;BB$6,INDIRECT($F$1&amp;dbP!$D$2&amp;":"&amp;dbP!$D$2),"&lt;="&amp;BB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BC397" s="1">
        <f ca="1">SUMIFS(INDIRECT($F$1&amp;$F397&amp;":"&amp;$F397),INDIRECT($F$1&amp;dbP!$D$2&amp;":"&amp;dbP!$D$2),"&gt;="&amp;BC$6,INDIRECT($F$1&amp;dbP!$D$2&amp;":"&amp;dbP!$D$2),"&lt;="&amp;BC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BD397" s="1">
        <f ca="1">SUMIFS(INDIRECT($F$1&amp;$F397&amp;":"&amp;$F397),INDIRECT($F$1&amp;dbP!$D$2&amp;":"&amp;dbP!$D$2),"&gt;="&amp;BD$6,INDIRECT($F$1&amp;dbP!$D$2&amp;":"&amp;dbP!$D$2),"&lt;="&amp;BD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BE397" s="1">
        <f ca="1">SUMIFS(INDIRECT($F$1&amp;$F397&amp;":"&amp;$F397),INDIRECT($F$1&amp;dbP!$D$2&amp;":"&amp;dbP!$D$2),"&gt;="&amp;BE$6,INDIRECT($F$1&amp;dbP!$D$2&amp;":"&amp;dbP!$D$2),"&lt;="&amp;BE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</row>
    <row r="398" spans="2:57" x14ac:dyDescent="0.3">
      <c r="B398" s="1">
        <f>MAX(B$268:B397)+1</f>
        <v>136</v>
      </c>
      <c r="D398" s="1" t="str">
        <f ca="1">INDIRECT($B$1&amp;Items!AB$2&amp;$B398)</f>
        <v>PL(-)</v>
      </c>
      <c r="F398" s="1" t="str">
        <f ca="1">INDIRECT($B$1&amp;Items!X$2&amp;$B398)</f>
        <v>AA</v>
      </c>
      <c r="H398" s="13" t="str">
        <f ca="1">INDIRECT($B$1&amp;Items!U$2&amp;$B398)</f>
        <v>Операционные расходы</v>
      </c>
      <c r="I398" s="13" t="str">
        <f ca="1">IF(INDIRECT($B$1&amp;Items!V$2&amp;$B398)="",H398,INDIRECT($B$1&amp;Items!V$2&amp;$B398))</f>
        <v>Операционные расходы - блок-5</v>
      </c>
      <c r="J398" s="1" t="str">
        <f ca="1">IF(INDIRECT($B$1&amp;Items!W$2&amp;$B398)="",IF(H398&lt;&gt;I398,"  "&amp;I398,I398),"    "&amp;INDIRECT($B$1&amp;Items!W$2&amp;$B398))</f>
        <v xml:space="preserve">    Операционные расходы - 5-1</v>
      </c>
      <c r="S398" s="1">
        <f ca="1">SUM($U398:INDIRECT(ADDRESS(ROW(),SUMIFS($1:$1,$5:$5,MAX($5:$5)))))</f>
        <v>0</v>
      </c>
      <c r="V398" s="1">
        <f ca="1">SUMIFS(INDIRECT($F$1&amp;$F398&amp;":"&amp;$F398),INDIRECT($F$1&amp;dbP!$D$2&amp;":"&amp;dbP!$D$2),"&gt;="&amp;V$6,INDIRECT($F$1&amp;dbP!$D$2&amp;":"&amp;dbP!$D$2),"&lt;="&amp;V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W398" s="1">
        <f ca="1">SUMIFS(INDIRECT($F$1&amp;$F398&amp;":"&amp;$F398),INDIRECT($F$1&amp;dbP!$D$2&amp;":"&amp;dbP!$D$2),"&gt;="&amp;W$6,INDIRECT($F$1&amp;dbP!$D$2&amp;":"&amp;dbP!$D$2),"&lt;="&amp;W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X398" s="1">
        <f ca="1">SUMIFS(INDIRECT($F$1&amp;$F398&amp;":"&amp;$F398),INDIRECT($F$1&amp;dbP!$D$2&amp;":"&amp;dbP!$D$2),"&gt;="&amp;X$6,INDIRECT($F$1&amp;dbP!$D$2&amp;":"&amp;dbP!$D$2),"&lt;="&amp;X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Y398" s="1">
        <f ca="1">SUMIFS(INDIRECT($F$1&amp;$F398&amp;":"&amp;$F398),INDIRECT($F$1&amp;dbP!$D$2&amp;":"&amp;dbP!$D$2),"&gt;="&amp;Y$6,INDIRECT($F$1&amp;dbP!$D$2&amp;":"&amp;dbP!$D$2),"&lt;="&amp;Y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Z398" s="1">
        <f ca="1">SUMIFS(INDIRECT($F$1&amp;$F398&amp;":"&amp;$F398),INDIRECT($F$1&amp;dbP!$D$2&amp;":"&amp;dbP!$D$2),"&gt;="&amp;Z$6,INDIRECT($F$1&amp;dbP!$D$2&amp;":"&amp;dbP!$D$2),"&lt;="&amp;Z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A398" s="1">
        <f ca="1">SUMIFS(INDIRECT($F$1&amp;$F398&amp;":"&amp;$F398),INDIRECT($F$1&amp;dbP!$D$2&amp;":"&amp;dbP!$D$2),"&gt;="&amp;AA$6,INDIRECT($F$1&amp;dbP!$D$2&amp;":"&amp;dbP!$D$2),"&lt;="&amp;AA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B398" s="1">
        <f ca="1">SUMIFS(INDIRECT($F$1&amp;$F398&amp;":"&amp;$F398),INDIRECT($F$1&amp;dbP!$D$2&amp;":"&amp;dbP!$D$2),"&gt;="&amp;AB$6,INDIRECT($F$1&amp;dbP!$D$2&amp;":"&amp;dbP!$D$2),"&lt;="&amp;AB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C398" s="1">
        <f ca="1">SUMIFS(INDIRECT($F$1&amp;$F398&amp;":"&amp;$F398),INDIRECT($F$1&amp;dbP!$D$2&amp;":"&amp;dbP!$D$2),"&gt;="&amp;AC$6,INDIRECT($F$1&amp;dbP!$D$2&amp;":"&amp;dbP!$D$2),"&lt;="&amp;AC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D398" s="1">
        <f ca="1">SUMIFS(INDIRECT($F$1&amp;$F398&amp;":"&amp;$F398),INDIRECT($F$1&amp;dbP!$D$2&amp;":"&amp;dbP!$D$2),"&gt;="&amp;AD$6,INDIRECT($F$1&amp;dbP!$D$2&amp;":"&amp;dbP!$D$2),"&lt;="&amp;AD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E398" s="1">
        <f ca="1">SUMIFS(INDIRECT($F$1&amp;$F398&amp;":"&amp;$F398),INDIRECT($F$1&amp;dbP!$D$2&amp;":"&amp;dbP!$D$2),"&gt;="&amp;AE$6,INDIRECT($F$1&amp;dbP!$D$2&amp;":"&amp;dbP!$D$2),"&lt;="&amp;AE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F398" s="1">
        <f ca="1">SUMIFS(INDIRECT($F$1&amp;$F398&amp;":"&amp;$F398),INDIRECT($F$1&amp;dbP!$D$2&amp;":"&amp;dbP!$D$2),"&gt;="&amp;AF$6,INDIRECT($F$1&amp;dbP!$D$2&amp;":"&amp;dbP!$D$2),"&lt;="&amp;AF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G398" s="1">
        <f ca="1">SUMIFS(INDIRECT($F$1&amp;$F398&amp;":"&amp;$F398),INDIRECT($F$1&amp;dbP!$D$2&amp;":"&amp;dbP!$D$2),"&gt;="&amp;AG$6,INDIRECT($F$1&amp;dbP!$D$2&amp;":"&amp;dbP!$D$2),"&lt;="&amp;AG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H398" s="1">
        <f ca="1">SUMIFS(INDIRECT($F$1&amp;$F398&amp;":"&amp;$F398),INDIRECT($F$1&amp;dbP!$D$2&amp;":"&amp;dbP!$D$2),"&gt;="&amp;AH$6,INDIRECT($F$1&amp;dbP!$D$2&amp;":"&amp;dbP!$D$2),"&lt;="&amp;AH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I398" s="1">
        <f ca="1">SUMIFS(INDIRECT($F$1&amp;$F398&amp;":"&amp;$F398),INDIRECT($F$1&amp;dbP!$D$2&amp;":"&amp;dbP!$D$2),"&gt;="&amp;AI$6,INDIRECT($F$1&amp;dbP!$D$2&amp;":"&amp;dbP!$D$2),"&lt;="&amp;AI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J398" s="1">
        <f ca="1">SUMIFS(INDIRECT($F$1&amp;$F398&amp;":"&amp;$F398),INDIRECT($F$1&amp;dbP!$D$2&amp;":"&amp;dbP!$D$2),"&gt;="&amp;AJ$6,INDIRECT($F$1&amp;dbP!$D$2&amp;":"&amp;dbP!$D$2),"&lt;="&amp;AJ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K398" s="1">
        <f ca="1">SUMIFS(INDIRECT($F$1&amp;$F398&amp;":"&amp;$F398),INDIRECT($F$1&amp;dbP!$D$2&amp;":"&amp;dbP!$D$2),"&gt;="&amp;AK$6,INDIRECT($F$1&amp;dbP!$D$2&amp;":"&amp;dbP!$D$2),"&lt;="&amp;AK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L398" s="1">
        <f ca="1">SUMIFS(INDIRECT($F$1&amp;$F398&amp;":"&amp;$F398),INDIRECT($F$1&amp;dbP!$D$2&amp;":"&amp;dbP!$D$2),"&gt;="&amp;AL$6,INDIRECT($F$1&amp;dbP!$D$2&amp;":"&amp;dbP!$D$2),"&lt;="&amp;AL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M398" s="1">
        <f ca="1">SUMIFS(INDIRECT($F$1&amp;$F398&amp;":"&amp;$F398),INDIRECT($F$1&amp;dbP!$D$2&amp;":"&amp;dbP!$D$2),"&gt;="&amp;AM$6,INDIRECT($F$1&amp;dbP!$D$2&amp;":"&amp;dbP!$D$2),"&lt;="&amp;AM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N398" s="1">
        <f ca="1">SUMIFS(INDIRECT($F$1&amp;$F398&amp;":"&amp;$F398),INDIRECT($F$1&amp;dbP!$D$2&amp;":"&amp;dbP!$D$2),"&gt;="&amp;AN$6,INDIRECT($F$1&amp;dbP!$D$2&amp;":"&amp;dbP!$D$2),"&lt;="&amp;AN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O398" s="1">
        <f ca="1">SUMIFS(INDIRECT($F$1&amp;$F398&amp;":"&amp;$F398),INDIRECT($F$1&amp;dbP!$D$2&amp;":"&amp;dbP!$D$2),"&gt;="&amp;AO$6,INDIRECT($F$1&amp;dbP!$D$2&amp;":"&amp;dbP!$D$2),"&lt;="&amp;AO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P398" s="1">
        <f ca="1">SUMIFS(INDIRECT($F$1&amp;$F398&amp;":"&amp;$F398),INDIRECT($F$1&amp;dbP!$D$2&amp;":"&amp;dbP!$D$2),"&gt;="&amp;AP$6,INDIRECT($F$1&amp;dbP!$D$2&amp;":"&amp;dbP!$D$2),"&lt;="&amp;AP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Q398" s="1">
        <f ca="1">SUMIFS(INDIRECT($F$1&amp;$F398&amp;":"&amp;$F398),INDIRECT($F$1&amp;dbP!$D$2&amp;":"&amp;dbP!$D$2),"&gt;="&amp;AQ$6,INDIRECT($F$1&amp;dbP!$D$2&amp;":"&amp;dbP!$D$2),"&lt;="&amp;AQ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R398" s="1">
        <f ca="1">SUMIFS(INDIRECT($F$1&amp;$F398&amp;":"&amp;$F398),INDIRECT($F$1&amp;dbP!$D$2&amp;":"&amp;dbP!$D$2),"&gt;="&amp;AR$6,INDIRECT($F$1&amp;dbP!$D$2&amp;":"&amp;dbP!$D$2),"&lt;="&amp;AR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S398" s="1">
        <f ca="1">SUMIFS(INDIRECT($F$1&amp;$F398&amp;":"&amp;$F398),INDIRECT($F$1&amp;dbP!$D$2&amp;":"&amp;dbP!$D$2),"&gt;="&amp;AS$6,INDIRECT($F$1&amp;dbP!$D$2&amp;":"&amp;dbP!$D$2),"&lt;="&amp;AS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T398" s="1">
        <f ca="1">SUMIFS(INDIRECT($F$1&amp;$F398&amp;":"&amp;$F398),INDIRECT($F$1&amp;dbP!$D$2&amp;":"&amp;dbP!$D$2),"&gt;="&amp;AT$6,INDIRECT($F$1&amp;dbP!$D$2&amp;":"&amp;dbP!$D$2),"&lt;="&amp;AT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U398" s="1">
        <f ca="1">SUMIFS(INDIRECT($F$1&amp;$F398&amp;":"&amp;$F398),INDIRECT($F$1&amp;dbP!$D$2&amp;":"&amp;dbP!$D$2),"&gt;="&amp;AU$6,INDIRECT($F$1&amp;dbP!$D$2&amp;":"&amp;dbP!$D$2),"&lt;="&amp;AU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V398" s="1">
        <f ca="1">SUMIFS(INDIRECT($F$1&amp;$F398&amp;":"&amp;$F398),INDIRECT($F$1&amp;dbP!$D$2&amp;":"&amp;dbP!$D$2),"&gt;="&amp;AV$6,INDIRECT($F$1&amp;dbP!$D$2&amp;":"&amp;dbP!$D$2),"&lt;="&amp;AV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W398" s="1">
        <f ca="1">SUMIFS(INDIRECT($F$1&amp;$F398&amp;":"&amp;$F398),INDIRECT($F$1&amp;dbP!$D$2&amp;":"&amp;dbP!$D$2),"&gt;="&amp;AW$6,INDIRECT($F$1&amp;dbP!$D$2&amp;":"&amp;dbP!$D$2),"&lt;="&amp;AW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X398" s="1">
        <f ca="1">SUMIFS(INDIRECT($F$1&amp;$F398&amp;":"&amp;$F398),INDIRECT($F$1&amp;dbP!$D$2&amp;":"&amp;dbP!$D$2),"&gt;="&amp;AX$6,INDIRECT($F$1&amp;dbP!$D$2&amp;":"&amp;dbP!$D$2),"&lt;="&amp;AX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Y398" s="1">
        <f ca="1">SUMIFS(INDIRECT($F$1&amp;$F398&amp;":"&amp;$F398),INDIRECT($F$1&amp;dbP!$D$2&amp;":"&amp;dbP!$D$2),"&gt;="&amp;AY$6,INDIRECT($F$1&amp;dbP!$D$2&amp;":"&amp;dbP!$D$2),"&lt;="&amp;AY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Z398" s="1">
        <f ca="1">SUMIFS(INDIRECT($F$1&amp;$F398&amp;":"&amp;$F398),INDIRECT($F$1&amp;dbP!$D$2&amp;":"&amp;dbP!$D$2),"&gt;="&amp;AZ$6,INDIRECT($F$1&amp;dbP!$D$2&amp;":"&amp;dbP!$D$2),"&lt;="&amp;AZ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BA398" s="1">
        <f ca="1">SUMIFS(INDIRECT($F$1&amp;$F398&amp;":"&amp;$F398),INDIRECT($F$1&amp;dbP!$D$2&amp;":"&amp;dbP!$D$2),"&gt;="&amp;BA$6,INDIRECT($F$1&amp;dbP!$D$2&amp;":"&amp;dbP!$D$2),"&lt;="&amp;BA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BB398" s="1">
        <f ca="1">SUMIFS(INDIRECT($F$1&amp;$F398&amp;":"&amp;$F398),INDIRECT($F$1&amp;dbP!$D$2&amp;":"&amp;dbP!$D$2),"&gt;="&amp;BB$6,INDIRECT($F$1&amp;dbP!$D$2&amp;":"&amp;dbP!$D$2),"&lt;="&amp;BB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BC398" s="1">
        <f ca="1">SUMIFS(INDIRECT($F$1&amp;$F398&amp;":"&amp;$F398),INDIRECT($F$1&amp;dbP!$D$2&amp;":"&amp;dbP!$D$2),"&gt;="&amp;BC$6,INDIRECT($F$1&amp;dbP!$D$2&amp;":"&amp;dbP!$D$2),"&lt;="&amp;BC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BD398" s="1">
        <f ca="1">SUMIFS(INDIRECT($F$1&amp;$F398&amp;":"&amp;$F398),INDIRECT($F$1&amp;dbP!$D$2&amp;":"&amp;dbP!$D$2),"&gt;="&amp;BD$6,INDIRECT($F$1&amp;dbP!$D$2&amp;":"&amp;dbP!$D$2),"&lt;="&amp;BD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BE398" s="1">
        <f ca="1">SUMIFS(INDIRECT($F$1&amp;$F398&amp;":"&amp;$F398),INDIRECT($F$1&amp;dbP!$D$2&amp;":"&amp;dbP!$D$2),"&gt;="&amp;BE$6,INDIRECT($F$1&amp;dbP!$D$2&amp;":"&amp;dbP!$D$2),"&lt;="&amp;BE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</row>
    <row r="399" spans="2:57" x14ac:dyDescent="0.3">
      <c r="B399" s="1">
        <f>MAX(B$268:B398)+1</f>
        <v>137</v>
      </c>
      <c r="D399" s="1" t="str">
        <f ca="1">INDIRECT($B$1&amp;Items!AB$2&amp;$B399)</f>
        <v>PL(-)</v>
      </c>
      <c r="F399" s="1" t="str">
        <f ca="1">INDIRECT($B$1&amp;Items!X$2&amp;$B399)</f>
        <v>AA</v>
      </c>
      <c r="H399" s="13" t="str">
        <f ca="1">INDIRECT($B$1&amp;Items!U$2&amp;$B399)</f>
        <v>Операционные расходы</v>
      </c>
      <c r="I399" s="13" t="str">
        <f ca="1">IF(INDIRECT($B$1&amp;Items!V$2&amp;$B399)="",H399,INDIRECT($B$1&amp;Items!V$2&amp;$B399))</f>
        <v>Операционные расходы - блок-5</v>
      </c>
      <c r="J399" s="1" t="str">
        <f ca="1">IF(INDIRECT($B$1&amp;Items!W$2&amp;$B399)="",IF(H399&lt;&gt;I399,"  "&amp;I399,I399),"    "&amp;INDIRECT($B$1&amp;Items!W$2&amp;$B399))</f>
        <v xml:space="preserve">    Операционные расходы - 5-2</v>
      </c>
      <c r="S399" s="1">
        <f ca="1">SUM($U399:INDIRECT(ADDRESS(ROW(),SUMIFS($1:$1,$5:$5,MAX($5:$5)))))</f>
        <v>43880.89329</v>
      </c>
      <c r="V399" s="1">
        <f ca="1">SUMIFS(INDIRECT($F$1&amp;$F399&amp;":"&amp;$F399),INDIRECT($F$1&amp;dbP!$D$2&amp;":"&amp;dbP!$D$2),"&gt;="&amp;V$6,INDIRECT($F$1&amp;dbP!$D$2&amp;":"&amp;dbP!$D$2),"&lt;="&amp;V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W399" s="1">
        <f ca="1">SUMIFS(INDIRECT($F$1&amp;$F399&amp;":"&amp;$F399),INDIRECT($F$1&amp;dbP!$D$2&amp;":"&amp;dbP!$D$2),"&gt;="&amp;W$6,INDIRECT($F$1&amp;dbP!$D$2&amp;":"&amp;dbP!$D$2),"&lt;="&amp;W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X399" s="1">
        <f ca="1">SUMIFS(INDIRECT($F$1&amp;$F399&amp;":"&amp;$F399),INDIRECT($F$1&amp;dbP!$D$2&amp;":"&amp;dbP!$D$2),"&gt;="&amp;X$6,INDIRECT($F$1&amp;dbP!$D$2&amp;":"&amp;dbP!$D$2),"&lt;="&amp;X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Y399" s="1">
        <f ca="1">SUMIFS(INDIRECT($F$1&amp;$F399&amp;":"&amp;$F399),INDIRECT($F$1&amp;dbP!$D$2&amp;":"&amp;dbP!$D$2),"&gt;="&amp;Y$6,INDIRECT($F$1&amp;dbP!$D$2&amp;":"&amp;dbP!$D$2),"&lt;="&amp;Y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Z399" s="1">
        <f ca="1">SUMIFS(INDIRECT($F$1&amp;$F399&amp;":"&amp;$F399),INDIRECT($F$1&amp;dbP!$D$2&amp;":"&amp;dbP!$D$2),"&gt;="&amp;Z$6,INDIRECT($F$1&amp;dbP!$D$2&amp;":"&amp;dbP!$D$2),"&lt;="&amp;Z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A399" s="1">
        <f ca="1">SUMIFS(INDIRECT($F$1&amp;$F399&amp;":"&amp;$F399),INDIRECT($F$1&amp;dbP!$D$2&amp;":"&amp;dbP!$D$2),"&gt;="&amp;AA$6,INDIRECT($F$1&amp;dbP!$D$2&amp;":"&amp;dbP!$D$2),"&lt;="&amp;AA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43880.89329</v>
      </c>
      <c r="AB399" s="1">
        <f ca="1">SUMIFS(INDIRECT($F$1&amp;$F399&amp;":"&amp;$F399),INDIRECT($F$1&amp;dbP!$D$2&amp;":"&amp;dbP!$D$2),"&gt;="&amp;AB$6,INDIRECT($F$1&amp;dbP!$D$2&amp;":"&amp;dbP!$D$2),"&lt;="&amp;AB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C399" s="1">
        <f ca="1">SUMIFS(INDIRECT($F$1&amp;$F399&amp;":"&amp;$F399),INDIRECT($F$1&amp;dbP!$D$2&amp;":"&amp;dbP!$D$2),"&gt;="&amp;AC$6,INDIRECT($F$1&amp;dbP!$D$2&amp;":"&amp;dbP!$D$2),"&lt;="&amp;AC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D399" s="1">
        <f ca="1">SUMIFS(INDIRECT($F$1&amp;$F399&amp;":"&amp;$F399),INDIRECT($F$1&amp;dbP!$D$2&amp;":"&amp;dbP!$D$2),"&gt;="&amp;AD$6,INDIRECT($F$1&amp;dbP!$D$2&amp;":"&amp;dbP!$D$2),"&lt;="&amp;AD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E399" s="1">
        <f ca="1">SUMIFS(INDIRECT($F$1&amp;$F399&amp;":"&amp;$F399),INDIRECT($F$1&amp;dbP!$D$2&amp;":"&amp;dbP!$D$2),"&gt;="&amp;AE$6,INDIRECT($F$1&amp;dbP!$D$2&amp;":"&amp;dbP!$D$2),"&lt;="&amp;AE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F399" s="1">
        <f ca="1">SUMIFS(INDIRECT($F$1&amp;$F399&amp;":"&amp;$F399),INDIRECT($F$1&amp;dbP!$D$2&amp;":"&amp;dbP!$D$2),"&gt;="&amp;AF$6,INDIRECT($F$1&amp;dbP!$D$2&amp;":"&amp;dbP!$D$2),"&lt;="&amp;AF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G399" s="1">
        <f ca="1">SUMIFS(INDIRECT($F$1&amp;$F399&amp;":"&amp;$F399),INDIRECT($F$1&amp;dbP!$D$2&amp;":"&amp;dbP!$D$2),"&gt;="&amp;AG$6,INDIRECT($F$1&amp;dbP!$D$2&amp;":"&amp;dbP!$D$2),"&lt;="&amp;AG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H399" s="1">
        <f ca="1">SUMIFS(INDIRECT($F$1&amp;$F399&amp;":"&amp;$F399),INDIRECT($F$1&amp;dbP!$D$2&amp;":"&amp;dbP!$D$2),"&gt;="&amp;AH$6,INDIRECT($F$1&amp;dbP!$D$2&amp;":"&amp;dbP!$D$2),"&lt;="&amp;AH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I399" s="1">
        <f ca="1">SUMIFS(INDIRECT($F$1&amp;$F399&amp;":"&amp;$F399),INDIRECT($F$1&amp;dbP!$D$2&amp;":"&amp;dbP!$D$2),"&gt;="&amp;AI$6,INDIRECT($F$1&amp;dbP!$D$2&amp;":"&amp;dbP!$D$2),"&lt;="&amp;AI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J399" s="1">
        <f ca="1">SUMIFS(INDIRECT($F$1&amp;$F399&amp;":"&amp;$F399),INDIRECT($F$1&amp;dbP!$D$2&amp;":"&amp;dbP!$D$2),"&gt;="&amp;AJ$6,INDIRECT($F$1&amp;dbP!$D$2&amp;":"&amp;dbP!$D$2),"&lt;="&amp;AJ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K399" s="1">
        <f ca="1">SUMIFS(INDIRECT($F$1&amp;$F399&amp;":"&amp;$F399),INDIRECT($F$1&amp;dbP!$D$2&amp;":"&amp;dbP!$D$2),"&gt;="&amp;AK$6,INDIRECT($F$1&amp;dbP!$D$2&amp;":"&amp;dbP!$D$2),"&lt;="&amp;AK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L399" s="1">
        <f ca="1">SUMIFS(INDIRECT($F$1&amp;$F399&amp;":"&amp;$F399),INDIRECT($F$1&amp;dbP!$D$2&amp;":"&amp;dbP!$D$2),"&gt;="&amp;AL$6,INDIRECT($F$1&amp;dbP!$D$2&amp;":"&amp;dbP!$D$2),"&lt;="&amp;AL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M399" s="1">
        <f ca="1">SUMIFS(INDIRECT($F$1&amp;$F399&amp;":"&amp;$F399),INDIRECT($F$1&amp;dbP!$D$2&amp;":"&amp;dbP!$D$2),"&gt;="&amp;AM$6,INDIRECT($F$1&amp;dbP!$D$2&amp;":"&amp;dbP!$D$2),"&lt;="&amp;AM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N399" s="1">
        <f ca="1">SUMIFS(INDIRECT($F$1&amp;$F399&amp;":"&amp;$F399),INDIRECT($F$1&amp;dbP!$D$2&amp;":"&amp;dbP!$D$2),"&gt;="&amp;AN$6,INDIRECT($F$1&amp;dbP!$D$2&amp;":"&amp;dbP!$D$2),"&lt;="&amp;AN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O399" s="1">
        <f ca="1">SUMIFS(INDIRECT($F$1&amp;$F399&amp;":"&amp;$F399),INDIRECT($F$1&amp;dbP!$D$2&amp;":"&amp;dbP!$D$2),"&gt;="&amp;AO$6,INDIRECT($F$1&amp;dbP!$D$2&amp;":"&amp;dbP!$D$2),"&lt;="&amp;AO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P399" s="1">
        <f ca="1">SUMIFS(INDIRECT($F$1&amp;$F399&amp;":"&amp;$F399),INDIRECT($F$1&amp;dbP!$D$2&amp;":"&amp;dbP!$D$2),"&gt;="&amp;AP$6,INDIRECT($F$1&amp;dbP!$D$2&amp;":"&amp;dbP!$D$2),"&lt;="&amp;AP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Q399" s="1">
        <f ca="1">SUMIFS(INDIRECT($F$1&amp;$F399&amp;":"&amp;$F399),INDIRECT($F$1&amp;dbP!$D$2&amp;":"&amp;dbP!$D$2),"&gt;="&amp;AQ$6,INDIRECT($F$1&amp;dbP!$D$2&amp;":"&amp;dbP!$D$2),"&lt;="&amp;AQ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R399" s="1">
        <f ca="1">SUMIFS(INDIRECT($F$1&amp;$F399&amp;":"&amp;$F399),INDIRECT($F$1&amp;dbP!$D$2&amp;":"&amp;dbP!$D$2),"&gt;="&amp;AR$6,INDIRECT($F$1&amp;dbP!$D$2&amp;":"&amp;dbP!$D$2),"&lt;="&amp;AR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S399" s="1">
        <f ca="1">SUMIFS(INDIRECT($F$1&amp;$F399&amp;":"&amp;$F399),INDIRECT($F$1&amp;dbP!$D$2&amp;":"&amp;dbP!$D$2),"&gt;="&amp;AS$6,INDIRECT($F$1&amp;dbP!$D$2&amp;":"&amp;dbP!$D$2),"&lt;="&amp;AS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T399" s="1">
        <f ca="1">SUMIFS(INDIRECT($F$1&amp;$F399&amp;":"&amp;$F399),INDIRECT($F$1&amp;dbP!$D$2&amp;":"&amp;dbP!$D$2),"&gt;="&amp;AT$6,INDIRECT($F$1&amp;dbP!$D$2&amp;":"&amp;dbP!$D$2),"&lt;="&amp;AT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U399" s="1">
        <f ca="1">SUMIFS(INDIRECT($F$1&amp;$F399&amp;":"&amp;$F399),INDIRECT($F$1&amp;dbP!$D$2&amp;":"&amp;dbP!$D$2),"&gt;="&amp;AU$6,INDIRECT($F$1&amp;dbP!$D$2&amp;":"&amp;dbP!$D$2),"&lt;="&amp;AU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V399" s="1">
        <f ca="1">SUMIFS(INDIRECT($F$1&amp;$F399&amp;":"&amp;$F399),INDIRECT($F$1&amp;dbP!$D$2&amp;":"&amp;dbP!$D$2),"&gt;="&amp;AV$6,INDIRECT($F$1&amp;dbP!$D$2&amp;":"&amp;dbP!$D$2),"&lt;="&amp;AV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W399" s="1">
        <f ca="1">SUMIFS(INDIRECT($F$1&amp;$F399&amp;":"&amp;$F399),INDIRECT($F$1&amp;dbP!$D$2&amp;":"&amp;dbP!$D$2),"&gt;="&amp;AW$6,INDIRECT($F$1&amp;dbP!$D$2&amp;":"&amp;dbP!$D$2),"&lt;="&amp;AW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X399" s="1">
        <f ca="1">SUMIFS(INDIRECT($F$1&amp;$F399&amp;":"&amp;$F399),INDIRECT($F$1&amp;dbP!$D$2&amp;":"&amp;dbP!$D$2),"&gt;="&amp;AX$6,INDIRECT($F$1&amp;dbP!$D$2&amp;":"&amp;dbP!$D$2),"&lt;="&amp;AX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Y399" s="1">
        <f ca="1">SUMIFS(INDIRECT($F$1&amp;$F399&amp;":"&amp;$F399),INDIRECT($F$1&amp;dbP!$D$2&amp;":"&amp;dbP!$D$2),"&gt;="&amp;AY$6,INDIRECT($F$1&amp;dbP!$D$2&amp;":"&amp;dbP!$D$2),"&lt;="&amp;AY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Z399" s="1">
        <f ca="1">SUMIFS(INDIRECT($F$1&amp;$F399&amp;":"&amp;$F399),INDIRECT($F$1&amp;dbP!$D$2&amp;":"&amp;dbP!$D$2),"&gt;="&amp;AZ$6,INDIRECT($F$1&amp;dbP!$D$2&amp;":"&amp;dbP!$D$2),"&lt;="&amp;AZ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BA399" s="1">
        <f ca="1">SUMIFS(INDIRECT($F$1&amp;$F399&amp;":"&amp;$F399),INDIRECT($F$1&amp;dbP!$D$2&amp;":"&amp;dbP!$D$2),"&gt;="&amp;BA$6,INDIRECT($F$1&amp;dbP!$D$2&amp;":"&amp;dbP!$D$2),"&lt;="&amp;BA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BB399" s="1">
        <f ca="1">SUMIFS(INDIRECT($F$1&amp;$F399&amp;":"&amp;$F399),INDIRECT($F$1&amp;dbP!$D$2&amp;":"&amp;dbP!$D$2),"&gt;="&amp;BB$6,INDIRECT($F$1&amp;dbP!$D$2&amp;":"&amp;dbP!$D$2),"&lt;="&amp;BB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BC399" s="1">
        <f ca="1">SUMIFS(INDIRECT($F$1&amp;$F399&amp;":"&amp;$F399),INDIRECT($F$1&amp;dbP!$D$2&amp;":"&amp;dbP!$D$2),"&gt;="&amp;BC$6,INDIRECT($F$1&amp;dbP!$D$2&amp;":"&amp;dbP!$D$2),"&lt;="&amp;BC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BD399" s="1">
        <f ca="1">SUMIFS(INDIRECT($F$1&amp;$F399&amp;":"&amp;$F399),INDIRECT($F$1&amp;dbP!$D$2&amp;":"&amp;dbP!$D$2),"&gt;="&amp;BD$6,INDIRECT($F$1&amp;dbP!$D$2&amp;":"&amp;dbP!$D$2),"&lt;="&amp;BD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BE399" s="1">
        <f ca="1">SUMIFS(INDIRECT($F$1&amp;$F399&amp;":"&amp;$F399),INDIRECT($F$1&amp;dbP!$D$2&amp;":"&amp;dbP!$D$2),"&gt;="&amp;BE$6,INDIRECT($F$1&amp;dbP!$D$2&amp;":"&amp;dbP!$D$2),"&lt;="&amp;BE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</row>
    <row r="400" spans="2:57" x14ac:dyDescent="0.3">
      <c r="B400" s="1">
        <f>MAX(B$268:B399)+1</f>
        <v>138</v>
      </c>
      <c r="D400" s="1" t="str">
        <f ca="1">INDIRECT($B$1&amp;Items!AB$2&amp;$B400)</f>
        <v>PL(-)</v>
      </c>
      <c r="F400" s="1" t="str">
        <f ca="1">INDIRECT($B$1&amp;Items!X$2&amp;$B400)</f>
        <v>AA</v>
      </c>
      <c r="H400" s="13" t="str">
        <f ca="1">INDIRECT($B$1&amp;Items!U$2&amp;$B400)</f>
        <v>Операционные расходы</v>
      </c>
      <c r="I400" s="13" t="str">
        <f ca="1">IF(INDIRECT($B$1&amp;Items!V$2&amp;$B400)="",H400,INDIRECT($B$1&amp;Items!V$2&amp;$B400))</f>
        <v>Операционные расходы - блок-5</v>
      </c>
      <c r="J400" s="1" t="str">
        <f ca="1">IF(INDIRECT($B$1&amp;Items!W$2&amp;$B400)="",IF(H400&lt;&gt;I400,"  "&amp;I400,I400),"    "&amp;INDIRECT($B$1&amp;Items!W$2&amp;$B400))</f>
        <v xml:space="preserve">    Операционные расходы - 5-3</v>
      </c>
      <c r="S400" s="1">
        <f ca="1">SUM($U400:INDIRECT(ADDRESS(ROW(),SUMIFS($1:$1,$5:$5,MAX($5:$5)))))</f>
        <v>0</v>
      </c>
      <c r="V400" s="1">
        <f ca="1">SUMIFS(INDIRECT($F$1&amp;$F400&amp;":"&amp;$F400),INDIRECT($F$1&amp;dbP!$D$2&amp;":"&amp;dbP!$D$2),"&gt;="&amp;V$6,INDIRECT($F$1&amp;dbP!$D$2&amp;":"&amp;dbP!$D$2),"&lt;="&amp;V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W400" s="1">
        <f ca="1">SUMIFS(INDIRECT($F$1&amp;$F400&amp;":"&amp;$F400),INDIRECT($F$1&amp;dbP!$D$2&amp;":"&amp;dbP!$D$2),"&gt;="&amp;W$6,INDIRECT($F$1&amp;dbP!$D$2&amp;":"&amp;dbP!$D$2),"&lt;="&amp;W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X400" s="1">
        <f ca="1">SUMIFS(INDIRECT($F$1&amp;$F400&amp;":"&amp;$F400),INDIRECT($F$1&amp;dbP!$D$2&amp;":"&amp;dbP!$D$2),"&gt;="&amp;X$6,INDIRECT($F$1&amp;dbP!$D$2&amp;":"&amp;dbP!$D$2),"&lt;="&amp;X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Y400" s="1">
        <f ca="1">SUMIFS(INDIRECT($F$1&amp;$F400&amp;":"&amp;$F400),INDIRECT($F$1&amp;dbP!$D$2&amp;":"&amp;dbP!$D$2),"&gt;="&amp;Y$6,INDIRECT($F$1&amp;dbP!$D$2&amp;":"&amp;dbP!$D$2),"&lt;="&amp;Y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Z400" s="1">
        <f ca="1">SUMIFS(INDIRECT($F$1&amp;$F400&amp;":"&amp;$F400),INDIRECT($F$1&amp;dbP!$D$2&amp;":"&amp;dbP!$D$2),"&gt;="&amp;Z$6,INDIRECT($F$1&amp;dbP!$D$2&amp;":"&amp;dbP!$D$2),"&lt;="&amp;Z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A400" s="1">
        <f ca="1">SUMIFS(INDIRECT($F$1&amp;$F400&amp;":"&amp;$F400),INDIRECT($F$1&amp;dbP!$D$2&amp;":"&amp;dbP!$D$2),"&gt;="&amp;AA$6,INDIRECT($F$1&amp;dbP!$D$2&amp;":"&amp;dbP!$D$2),"&lt;="&amp;AA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B400" s="1">
        <f ca="1">SUMIFS(INDIRECT($F$1&amp;$F400&amp;":"&amp;$F400),INDIRECT($F$1&amp;dbP!$D$2&amp;":"&amp;dbP!$D$2),"&gt;="&amp;AB$6,INDIRECT($F$1&amp;dbP!$D$2&amp;":"&amp;dbP!$D$2),"&lt;="&amp;AB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C400" s="1">
        <f ca="1">SUMIFS(INDIRECT($F$1&amp;$F400&amp;":"&amp;$F400),INDIRECT($F$1&amp;dbP!$D$2&amp;":"&amp;dbP!$D$2),"&gt;="&amp;AC$6,INDIRECT($F$1&amp;dbP!$D$2&amp;":"&amp;dbP!$D$2),"&lt;="&amp;AC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D400" s="1">
        <f ca="1">SUMIFS(INDIRECT($F$1&amp;$F400&amp;":"&amp;$F400),INDIRECT($F$1&amp;dbP!$D$2&amp;":"&amp;dbP!$D$2),"&gt;="&amp;AD$6,INDIRECT($F$1&amp;dbP!$D$2&amp;":"&amp;dbP!$D$2),"&lt;="&amp;AD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E400" s="1">
        <f ca="1">SUMIFS(INDIRECT($F$1&amp;$F400&amp;":"&amp;$F400),INDIRECT($F$1&amp;dbP!$D$2&amp;":"&amp;dbP!$D$2),"&gt;="&amp;AE$6,INDIRECT($F$1&amp;dbP!$D$2&amp;":"&amp;dbP!$D$2),"&lt;="&amp;AE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F400" s="1">
        <f ca="1">SUMIFS(INDIRECT($F$1&amp;$F400&amp;":"&amp;$F400),INDIRECT($F$1&amp;dbP!$D$2&amp;":"&amp;dbP!$D$2),"&gt;="&amp;AF$6,INDIRECT($F$1&amp;dbP!$D$2&amp;":"&amp;dbP!$D$2),"&lt;="&amp;AF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G400" s="1">
        <f ca="1">SUMIFS(INDIRECT($F$1&amp;$F400&amp;":"&amp;$F400),INDIRECT($F$1&amp;dbP!$D$2&amp;":"&amp;dbP!$D$2),"&gt;="&amp;AG$6,INDIRECT($F$1&amp;dbP!$D$2&amp;":"&amp;dbP!$D$2),"&lt;="&amp;AG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H400" s="1">
        <f ca="1">SUMIFS(INDIRECT($F$1&amp;$F400&amp;":"&amp;$F400),INDIRECT($F$1&amp;dbP!$D$2&amp;":"&amp;dbP!$D$2),"&gt;="&amp;AH$6,INDIRECT($F$1&amp;dbP!$D$2&amp;":"&amp;dbP!$D$2),"&lt;="&amp;AH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I400" s="1">
        <f ca="1">SUMIFS(INDIRECT($F$1&amp;$F400&amp;":"&amp;$F400),INDIRECT($F$1&amp;dbP!$D$2&amp;":"&amp;dbP!$D$2),"&gt;="&amp;AI$6,INDIRECT($F$1&amp;dbP!$D$2&amp;":"&amp;dbP!$D$2),"&lt;="&amp;AI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J400" s="1">
        <f ca="1">SUMIFS(INDIRECT($F$1&amp;$F400&amp;":"&amp;$F400),INDIRECT($F$1&amp;dbP!$D$2&amp;":"&amp;dbP!$D$2),"&gt;="&amp;AJ$6,INDIRECT($F$1&amp;dbP!$D$2&amp;":"&amp;dbP!$D$2),"&lt;="&amp;AJ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K400" s="1">
        <f ca="1">SUMIFS(INDIRECT($F$1&amp;$F400&amp;":"&amp;$F400),INDIRECT($F$1&amp;dbP!$D$2&amp;":"&amp;dbP!$D$2),"&gt;="&amp;AK$6,INDIRECT($F$1&amp;dbP!$D$2&amp;":"&amp;dbP!$D$2),"&lt;="&amp;AK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L400" s="1">
        <f ca="1">SUMIFS(INDIRECT($F$1&amp;$F400&amp;":"&amp;$F400),INDIRECT($F$1&amp;dbP!$D$2&amp;":"&amp;dbP!$D$2),"&gt;="&amp;AL$6,INDIRECT($F$1&amp;dbP!$D$2&amp;":"&amp;dbP!$D$2),"&lt;="&amp;AL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M400" s="1">
        <f ca="1">SUMIFS(INDIRECT($F$1&amp;$F400&amp;":"&amp;$F400),INDIRECT($F$1&amp;dbP!$D$2&amp;":"&amp;dbP!$D$2),"&gt;="&amp;AM$6,INDIRECT($F$1&amp;dbP!$D$2&amp;":"&amp;dbP!$D$2),"&lt;="&amp;AM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N400" s="1">
        <f ca="1">SUMIFS(INDIRECT($F$1&amp;$F400&amp;":"&amp;$F400),INDIRECT($F$1&amp;dbP!$D$2&amp;":"&amp;dbP!$D$2),"&gt;="&amp;AN$6,INDIRECT($F$1&amp;dbP!$D$2&amp;":"&amp;dbP!$D$2),"&lt;="&amp;AN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O400" s="1">
        <f ca="1">SUMIFS(INDIRECT($F$1&amp;$F400&amp;":"&amp;$F400),INDIRECT($F$1&amp;dbP!$D$2&amp;":"&amp;dbP!$D$2),"&gt;="&amp;AO$6,INDIRECT($F$1&amp;dbP!$D$2&amp;":"&amp;dbP!$D$2),"&lt;="&amp;AO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P400" s="1">
        <f ca="1">SUMIFS(INDIRECT($F$1&amp;$F400&amp;":"&amp;$F400),INDIRECT($F$1&amp;dbP!$D$2&amp;":"&amp;dbP!$D$2),"&gt;="&amp;AP$6,INDIRECT($F$1&amp;dbP!$D$2&amp;":"&amp;dbP!$D$2),"&lt;="&amp;AP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Q400" s="1">
        <f ca="1">SUMIFS(INDIRECT($F$1&amp;$F400&amp;":"&amp;$F400),INDIRECT($F$1&amp;dbP!$D$2&amp;":"&amp;dbP!$D$2),"&gt;="&amp;AQ$6,INDIRECT($F$1&amp;dbP!$D$2&amp;":"&amp;dbP!$D$2),"&lt;="&amp;AQ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R400" s="1">
        <f ca="1">SUMIFS(INDIRECT($F$1&amp;$F400&amp;":"&amp;$F400),INDIRECT($F$1&amp;dbP!$D$2&amp;":"&amp;dbP!$D$2),"&gt;="&amp;AR$6,INDIRECT($F$1&amp;dbP!$D$2&amp;":"&amp;dbP!$D$2),"&lt;="&amp;AR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S400" s="1">
        <f ca="1">SUMIFS(INDIRECT($F$1&amp;$F400&amp;":"&amp;$F400),INDIRECT($F$1&amp;dbP!$D$2&amp;":"&amp;dbP!$D$2),"&gt;="&amp;AS$6,INDIRECT($F$1&amp;dbP!$D$2&amp;":"&amp;dbP!$D$2),"&lt;="&amp;AS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T400" s="1">
        <f ca="1">SUMIFS(INDIRECT($F$1&amp;$F400&amp;":"&amp;$F400),INDIRECT($F$1&amp;dbP!$D$2&amp;":"&amp;dbP!$D$2),"&gt;="&amp;AT$6,INDIRECT($F$1&amp;dbP!$D$2&amp;":"&amp;dbP!$D$2),"&lt;="&amp;AT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U400" s="1">
        <f ca="1">SUMIFS(INDIRECT($F$1&amp;$F400&amp;":"&amp;$F400),INDIRECT($F$1&amp;dbP!$D$2&amp;":"&amp;dbP!$D$2),"&gt;="&amp;AU$6,INDIRECT($F$1&amp;dbP!$D$2&amp;":"&amp;dbP!$D$2),"&lt;="&amp;AU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V400" s="1">
        <f ca="1">SUMIFS(INDIRECT($F$1&amp;$F400&amp;":"&amp;$F400),INDIRECT($F$1&amp;dbP!$D$2&amp;":"&amp;dbP!$D$2),"&gt;="&amp;AV$6,INDIRECT($F$1&amp;dbP!$D$2&amp;":"&amp;dbP!$D$2),"&lt;="&amp;AV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W400" s="1">
        <f ca="1">SUMIFS(INDIRECT($F$1&amp;$F400&amp;":"&amp;$F400),INDIRECT($F$1&amp;dbP!$D$2&amp;":"&amp;dbP!$D$2),"&gt;="&amp;AW$6,INDIRECT($F$1&amp;dbP!$D$2&amp;":"&amp;dbP!$D$2),"&lt;="&amp;AW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X400" s="1">
        <f ca="1">SUMIFS(INDIRECT($F$1&amp;$F400&amp;":"&amp;$F400),INDIRECT($F$1&amp;dbP!$D$2&amp;":"&amp;dbP!$D$2),"&gt;="&amp;AX$6,INDIRECT($F$1&amp;dbP!$D$2&amp;":"&amp;dbP!$D$2),"&lt;="&amp;AX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Y400" s="1">
        <f ca="1">SUMIFS(INDIRECT($F$1&amp;$F400&amp;":"&amp;$F400),INDIRECT($F$1&amp;dbP!$D$2&amp;":"&amp;dbP!$D$2),"&gt;="&amp;AY$6,INDIRECT($F$1&amp;dbP!$D$2&amp;":"&amp;dbP!$D$2),"&lt;="&amp;AY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Z400" s="1">
        <f ca="1">SUMIFS(INDIRECT($F$1&amp;$F400&amp;":"&amp;$F400),INDIRECT($F$1&amp;dbP!$D$2&amp;":"&amp;dbP!$D$2),"&gt;="&amp;AZ$6,INDIRECT($F$1&amp;dbP!$D$2&amp;":"&amp;dbP!$D$2),"&lt;="&amp;AZ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BA400" s="1">
        <f ca="1">SUMIFS(INDIRECT($F$1&amp;$F400&amp;":"&amp;$F400),INDIRECT($F$1&amp;dbP!$D$2&amp;":"&amp;dbP!$D$2),"&gt;="&amp;BA$6,INDIRECT($F$1&amp;dbP!$D$2&amp;":"&amp;dbP!$D$2),"&lt;="&amp;BA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BB400" s="1">
        <f ca="1">SUMIFS(INDIRECT($F$1&amp;$F400&amp;":"&amp;$F400),INDIRECT($F$1&amp;dbP!$D$2&amp;":"&amp;dbP!$D$2),"&gt;="&amp;BB$6,INDIRECT($F$1&amp;dbP!$D$2&amp;":"&amp;dbP!$D$2),"&lt;="&amp;BB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BC400" s="1">
        <f ca="1">SUMIFS(INDIRECT($F$1&amp;$F400&amp;":"&amp;$F400),INDIRECT($F$1&amp;dbP!$D$2&amp;":"&amp;dbP!$D$2),"&gt;="&amp;BC$6,INDIRECT($F$1&amp;dbP!$D$2&amp;":"&amp;dbP!$D$2),"&lt;="&amp;BC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BD400" s="1">
        <f ca="1">SUMIFS(INDIRECT($F$1&amp;$F400&amp;":"&amp;$F400),INDIRECT($F$1&amp;dbP!$D$2&amp;":"&amp;dbP!$D$2),"&gt;="&amp;BD$6,INDIRECT($F$1&amp;dbP!$D$2&amp;":"&amp;dbP!$D$2),"&lt;="&amp;BD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BE400" s="1">
        <f ca="1">SUMIFS(INDIRECT($F$1&amp;$F400&amp;":"&amp;$F400),INDIRECT($F$1&amp;dbP!$D$2&amp;":"&amp;dbP!$D$2),"&gt;="&amp;BE$6,INDIRECT($F$1&amp;dbP!$D$2&amp;":"&amp;dbP!$D$2),"&lt;="&amp;BE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</row>
    <row r="401" spans="1:57" x14ac:dyDescent="0.3">
      <c r="B401" s="1">
        <f>MAX(B$268:B400)+1</f>
        <v>139</v>
      </c>
      <c r="D401" s="1" t="str">
        <f ca="1">INDIRECT($B$1&amp;Items!AB$2&amp;$B401)</f>
        <v>PL(-)</v>
      </c>
      <c r="F401" s="1" t="str">
        <f ca="1">INDIRECT($B$1&amp;Items!X$2&amp;$B401)</f>
        <v>AA</v>
      </c>
      <c r="H401" s="13" t="str">
        <f ca="1">INDIRECT($B$1&amp;Items!U$2&amp;$B401)</f>
        <v>Операционные расходы</v>
      </c>
      <c r="I401" s="13" t="str">
        <f ca="1">IF(INDIRECT($B$1&amp;Items!V$2&amp;$B401)="",H401,INDIRECT($B$1&amp;Items!V$2&amp;$B401))</f>
        <v>Операционные расходы - блок-5</v>
      </c>
      <c r="J401" s="1" t="str">
        <f ca="1">IF(INDIRECT($B$1&amp;Items!W$2&amp;$B401)="",IF(H401&lt;&gt;I401,"  "&amp;I401,I401),"    "&amp;INDIRECT($B$1&amp;Items!W$2&amp;$B401))</f>
        <v xml:space="preserve">    Операционные расходы - 5-4</v>
      </c>
      <c r="S401" s="1">
        <f ca="1">SUM($U401:INDIRECT(ADDRESS(ROW(),SUMIFS($1:$1,$5:$5,MAX($5:$5)))))</f>
        <v>0</v>
      </c>
      <c r="V401" s="1">
        <f ca="1">SUMIFS(INDIRECT($F$1&amp;$F401&amp;":"&amp;$F401),INDIRECT($F$1&amp;dbP!$D$2&amp;":"&amp;dbP!$D$2),"&gt;="&amp;V$6,INDIRECT($F$1&amp;dbP!$D$2&amp;":"&amp;dbP!$D$2),"&lt;="&amp;V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W401" s="1">
        <f ca="1">SUMIFS(INDIRECT($F$1&amp;$F401&amp;":"&amp;$F401),INDIRECT($F$1&amp;dbP!$D$2&amp;":"&amp;dbP!$D$2),"&gt;="&amp;W$6,INDIRECT($F$1&amp;dbP!$D$2&amp;":"&amp;dbP!$D$2),"&lt;="&amp;W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X401" s="1">
        <f ca="1">SUMIFS(INDIRECT($F$1&amp;$F401&amp;":"&amp;$F401),INDIRECT($F$1&amp;dbP!$D$2&amp;":"&amp;dbP!$D$2),"&gt;="&amp;X$6,INDIRECT($F$1&amp;dbP!$D$2&amp;":"&amp;dbP!$D$2),"&lt;="&amp;X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Y401" s="1">
        <f ca="1">SUMIFS(INDIRECT($F$1&amp;$F401&amp;":"&amp;$F401),INDIRECT($F$1&amp;dbP!$D$2&amp;":"&amp;dbP!$D$2),"&gt;="&amp;Y$6,INDIRECT($F$1&amp;dbP!$D$2&amp;":"&amp;dbP!$D$2),"&lt;="&amp;Y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Z401" s="1">
        <f ca="1">SUMIFS(INDIRECT($F$1&amp;$F401&amp;":"&amp;$F401),INDIRECT($F$1&amp;dbP!$D$2&amp;":"&amp;dbP!$D$2),"&gt;="&amp;Z$6,INDIRECT($F$1&amp;dbP!$D$2&amp;":"&amp;dbP!$D$2),"&lt;="&amp;Z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A401" s="1">
        <f ca="1">SUMIFS(INDIRECT($F$1&amp;$F401&amp;":"&amp;$F401),INDIRECT($F$1&amp;dbP!$D$2&amp;":"&amp;dbP!$D$2),"&gt;="&amp;AA$6,INDIRECT($F$1&amp;dbP!$D$2&amp;":"&amp;dbP!$D$2),"&lt;="&amp;AA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B401" s="1">
        <f ca="1">SUMIFS(INDIRECT($F$1&amp;$F401&amp;":"&amp;$F401),INDIRECT($F$1&amp;dbP!$D$2&amp;":"&amp;dbP!$D$2),"&gt;="&amp;AB$6,INDIRECT($F$1&amp;dbP!$D$2&amp;":"&amp;dbP!$D$2),"&lt;="&amp;AB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C401" s="1">
        <f ca="1">SUMIFS(INDIRECT($F$1&amp;$F401&amp;":"&amp;$F401),INDIRECT($F$1&amp;dbP!$D$2&amp;":"&amp;dbP!$D$2),"&gt;="&amp;AC$6,INDIRECT($F$1&amp;dbP!$D$2&amp;":"&amp;dbP!$D$2),"&lt;="&amp;AC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D401" s="1">
        <f ca="1">SUMIFS(INDIRECT($F$1&amp;$F401&amp;":"&amp;$F401),INDIRECT($F$1&amp;dbP!$D$2&amp;":"&amp;dbP!$D$2),"&gt;="&amp;AD$6,INDIRECT($F$1&amp;dbP!$D$2&amp;":"&amp;dbP!$D$2),"&lt;="&amp;AD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E401" s="1">
        <f ca="1">SUMIFS(INDIRECT($F$1&amp;$F401&amp;":"&amp;$F401),INDIRECT($F$1&amp;dbP!$D$2&amp;":"&amp;dbP!$D$2),"&gt;="&amp;AE$6,INDIRECT($F$1&amp;dbP!$D$2&amp;":"&amp;dbP!$D$2),"&lt;="&amp;AE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F401" s="1">
        <f ca="1">SUMIFS(INDIRECT($F$1&amp;$F401&amp;":"&amp;$F401),INDIRECT($F$1&amp;dbP!$D$2&amp;":"&amp;dbP!$D$2),"&gt;="&amp;AF$6,INDIRECT($F$1&amp;dbP!$D$2&amp;":"&amp;dbP!$D$2),"&lt;="&amp;AF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G401" s="1">
        <f ca="1">SUMIFS(INDIRECT($F$1&amp;$F401&amp;":"&amp;$F401),INDIRECT($F$1&amp;dbP!$D$2&amp;":"&amp;dbP!$D$2),"&gt;="&amp;AG$6,INDIRECT($F$1&amp;dbP!$D$2&amp;":"&amp;dbP!$D$2),"&lt;="&amp;AG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H401" s="1">
        <f ca="1">SUMIFS(INDIRECT($F$1&amp;$F401&amp;":"&amp;$F401),INDIRECT($F$1&amp;dbP!$D$2&amp;":"&amp;dbP!$D$2),"&gt;="&amp;AH$6,INDIRECT($F$1&amp;dbP!$D$2&amp;":"&amp;dbP!$D$2),"&lt;="&amp;AH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I401" s="1">
        <f ca="1">SUMIFS(INDIRECT($F$1&amp;$F401&amp;":"&amp;$F401),INDIRECT($F$1&amp;dbP!$D$2&amp;":"&amp;dbP!$D$2),"&gt;="&amp;AI$6,INDIRECT($F$1&amp;dbP!$D$2&amp;":"&amp;dbP!$D$2),"&lt;="&amp;AI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J401" s="1">
        <f ca="1">SUMIFS(INDIRECT($F$1&amp;$F401&amp;":"&amp;$F401),INDIRECT($F$1&amp;dbP!$D$2&amp;":"&amp;dbP!$D$2),"&gt;="&amp;AJ$6,INDIRECT($F$1&amp;dbP!$D$2&amp;":"&amp;dbP!$D$2),"&lt;="&amp;AJ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K401" s="1">
        <f ca="1">SUMIFS(INDIRECT($F$1&amp;$F401&amp;":"&amp;$F401),INDIRECT($F$1&amp;dbP!$D$2&amp;":"&amp;dbP!$D$2),"&gt;="&amp;AK$6,INDIRECT($F$1&amp;dbP!$D$2&amp;":"&amp;dbP!$D$2),"&lt;="&amp;AK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L401" s="1">
        <f ca="1">SUMIFS(INDIRECT($F$1&amp;$F401&amp;":"&amp;$F401),INDIRECT($F$1&amp;dbP!$D$2&amp;":"&amp;dbP!$D$2),"&gt;="&amp;AL$6,INDIRECT($F$1&amp;dbP!$D$2&amp;":"&amp;dbP!$D$2),"&lt;="&amp;AL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M401" s="1">
        <f ca="1">SUMIFS(INDIRECT($F$1&amp;$F401&amp;":"&amp;$F401),INDIRECT($F$1&amp;dbP!$D$2&amp;":"&amp;dbP!$D$2),"&gt;="&amp;AM$6,INDIRECT($F$1&amp;dbP!$D$2&amp;":"&amp;dbP!$D$2),"&lt;="&amp;AM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N401" s="1">
        <f ca="1">SUMIFS(INDIRECT($F$1&amp;$F401&amp;":"&amp;$F401),INDIRECT($F$1&amp;dbP!$D$2&amp;":"&amp;dbP!$D$2),"&gt;="&amp;AN$6,INDIRECT($F$1&amp;dbP!$D$2&amp;":"&amp;dbP!$D$2),"&lt;="&amp;AN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O401" s="1">
        <f ca="1">SUMIFS(INDIRECT($F$1&amp;$F401&amp;":"&amp;$F401),INDIRECT($F$1&amp;dbP!$D$2&amp;":"&amp;dbP!$D$2),"&gt;="&amp;AO$6,INDIRECT($F$1&amp;dbP!$D$2&amp;":"&amp;dbP!$D$2),"&lt;="&amp;AO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P401" s="1">
        <f ca="1">SUMIFS(INDIRECT($F$1&amp;$F401&amp;":"&amp;$F401),INDIRECT($F$1&amp;dbP!$D$2&amp;":"&amp;dbP!$D$2),"&gt;="&amp;AP$6,INDIRECT($F$1&amp;dbP!$D$2&amp;":"&amp;dbP!$D$2),"&lt;="&amp;AP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Q401" s="1">
        <f ca="1">SUMIFS(INDIRECT($F$1&amp;$F401&amp;":"&amp;$F401),INDIRECT($F$1&amp;dbP!$D$2&amp;":"&amp;dbP!$D$2),"&gt;="&amp;AQ$6,INDIRECT($F$1&amp;dbP!$D$2&amp;":"&amp;dbP!$D$2),"&lt;="&amp;AQ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R401" s="1">
        <f ca="1">SUMIFS(INDIRECT($F$1&amp;$F401&amp;":"&amp;$F401),INDIRECT($F$1&amp;dbP!$D$2&amp;":"&amp;dbP!$D$2),"&gt;="&amp;AR$6,INDIRECT($F$1&amp;dbP!$D$2&amp;":"&amp;dbP!$D$2),"&lt;="&amp;AR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S401" s="1">
        <f ca="1">SUMIFS(INDIRECT($F$1&amp;$F401&amp;":"&amp;$F401),INDIRECT($F$1&amp;dbP!$D$2&amp;":"&amp;dbP!$D$2),"&gt;="&amp;AS$6,INDIRECT($F$1&amp;dbP!$D$2&amp;":"&amp;dbP!$D$2),"&lt;="&amp;AS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T401" s="1">
        <f ca="1">SUMIFS(INDIRECT($F$1&amp;$F401&amp;":"&amp;$F401),INDIRECT($F$1&amp;dbP!$D$2&amp;":"&amp;dbP!$D$2),"&gt;="&amp;AT$6,INDIRECT($F$1&amp;dbP!$D$2&amp;":"&amp;dbP!$D$2),"&lt;="&amp;AT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U401" s="1">
        <f ca="1">SUMIFS(INDIRECT($F$1&amp;$F401&amp;":"&amp;$F401),INDIRECT($F$1&amp;dbP!$D$2&amp;":"&amp;dbP!$D$2),"&gt;="&amp;AU$6,INDIRECT($F$1&amp;dbP!$D$2&amp;":"&amp;dbP!$D$2),"&lt;="&amp;AU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V401" s="1">
        <f ca="1">SUMIFS(INDIRECT($F$1&amp;$F401&amp;":"&amp;$F401),INDIRECT($F$1&amp;dbP!$D$2&amp;":"&amp;dbP!$D$2),"&gt;="&amp;AV$6,INDIRECT($F$1&amp;dbP!$D$2&amp;":"&amp;dbP!$D$2),"&lt;="&amp;AV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W401" s="1">
        <f ca="1">SUMIFS(INDIRECT($F$1&amp;$F401&amp;":"&amp;$F401),INDIRECT($F$1&amp;dbP!$D$2&amp;":"&amp;dbP!$D$2),"&gt;="&amp;AW$6,INDIRECT($F$1&amp;dbP!$D$2&amp;":"&amp;dbP!$D$2),"&lt;="&amp;AW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X401" s="1">
        <f ca="1">SUMIFS(INDIRECT($F$1&amp;$F401&amp;":"&amp;$F401),INDIRECT($F$1&amp;dbP!$D$2&amp;":"&amp;dbP!$D$2),"&gt;="&amp;AX$6,INDIRECT($F$1&amp;dbP!$D$2&amp;":"&amp;dbP!$D$2),"&lt;="&amp;AX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Y401" s="1">
        <f ca="1">SUMIFS(INDIRECT($F$1&amp;$F401&amp;":"&amp;$F401),INDIRECT($F$1&amp;dbP!$D$2&amp;":"&amp;dbP!$D$2),"&gt;="&amp;AY$6,INDIRECT($F$1&amp;dbP!$D$2&amp;":"&amp;dbP!$D$2),"&lt;="&amp;AY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Z401" s="1">
        <f ca="1">SUMIFS(INDIRECT($F$1&amp;$F401&amp;":"&amp;$F401),INDIRECT($F$1&amp;dbP!$D$2&amp;":"&amp;dbP!$D$2),"&gt;="&amp;AZ$6,INDIRECT($F$1&amp;dbP!$D$2&amp;":"&amp;dbP!$D$2),"&lt;="&amp;AZ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BA401" s="1">
        <f ca="1">SUMIFS(INDIRECT($F$1&amp;$F401&amp;":"&amp;$F401),INDIRECT($F$1&amp;dbP!$D$2&amp;":"&amp;dbP!$D$2),"&gt;="&amp;BA$6,INDIRECT($F$1&amp;dbP!$D$2&amp;":"&amp;dbP!$D$2),"&lt;="&amp;BA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BB401" s="1">
        <f ca="1">SUMIFS(INDIRECT($F$1&amp;$F401&amp;":"&amp;$F401),INDIRECT($F$1&amp;dbP!$D$2&amp;":"&amp;dbP!$D$2),"&gt;="&amp;BB$6,INDIRECT($F$1&amp;dbP!$D$2&amp;":"&amp;dbP!$D$2),"&lt;="&amp;BB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BC401" s="1">
        <f ca="1">SUMIFS(INDIRECT($F$1&amp;$F401&amp;":"&amp;$F401),INDIRECT($F$1&amp;dbP!$D$2&amp;":"&amp;dbP!$D$2),"&gt;="&amp;BC$6,INDIRECT($F$1&amp;dbP!$D$2&amp;":"&amp;dbP!$D$2),"&lt;="&amp;BC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BD401" s="1">
        <f ca="1">SUMIFS(INDIRECT($F$1&amp;$F401&amp;":"&amp;$F401),INDIRECT($F$1&amp;dbP!$D$2&amp;":"&amp;dbP!$D$2),"&gt;="&amp;BD$6,INDIRECT($F$1&amp;dbP!$D$2&amp;":"&amp;dbP!$D$2),"&lt;="&amp;BD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BE401" s="1">
        <f ca="1">SUMIFS(INDIRECT($F$1&amp;$F401&amp;":"&amp;$F401),INDIRECT($F$1&amp;dbP!$D$2&amp;":"&amp;dbP!$D$2),"&gt;="&amp;BE$6,INDIRECT($F$1&amp;dbP!$D$2&amp;":"&amp;dbP!$D$2),"&lt;="&amp;BE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</row>
    <row r="402" spans="1:57" x14ac:dyDescent="0.3">
      <c r="B402" s="1">
        <f>MAX(B$268:B401)+1</f>
        <v>140</v>
      </c>
      <c r="D402" s="1" t="str">
        <f ca="1">INDIRECT($B$1&amp;Items!AB$2&amp;$B402)</f>
        <v>PL(-)</v>
      </c>
      <c r="F402" s="1" t="str">
        <f ca="1">INDIRECT($B$1&amp;Items!X$2&amp;$B402)</f>
        <v>AA</v>
      </c>
      <c r="H402" s="13" t="str">
        <f ca="1">INDIRECT($B$1&amp;Items!U$2&amp;$B402)</f>
        <v>Операционные расходы</v>
      </c>
      <c r="I402" s="13" t="str">
        <f ca="1">IF(INDIRECT($B$1&amp;Items!V$2&amp;$B402)="",H402,INDIRECT($B$1&amp;Items!V$2&amp;$B402))</f>
        <v>Операционные расходы - блок-5</v>
      </c>
      <c r="J402" s="1" t="str">
        <f ca="1">IF(INDIRECT($B$1&amp;Items!W$2&amp;$B402)="",IF(H402&lt;&gt;I402,"  "&amp;I402,I402),"    "&amp;INDIRECT($B$1&amp;Items!W$2&amp;$B402))</f>
        <v xml:space="preserve">    Операционные расходы - 5-5</v>
      </c>
      <c r="S402" s="1">
        <f ca="1">SUM($U402:INDIRECT(ADDRESS(ROW(),SUMIFS($1:$1,$5:$5,MAX($5:$5)))))</f>
        <v>0</v>
      </c>
      <c r="V402" s="1">
        <f ca="1">SUMIFS(INDIRECT($F$1&amp;$F402&amp;":"&amp;$F402),INDIRECT($F$1&amp;dbP!$D$2&amp;":"&amp;dbP!$D$2),"&gt;="&amp;V$6,INDIRECT($F$1&amp;dbP!$D$2&amp;":"&amp;dbP!$D$2),"&lt;="&amp;V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W402" s="1">
        <f ca="1">SUMIFS(INDIRECT($F$1&amp;$F402&amp;":"&amp;$F402),INDIRECT($F$1&amp;dbP!$D$2&amp;":"&amp;dbP!$D$2),"&gt;="&amp;W$6,INDIRECT($F$1&amp;dbP!$D$2&amp;":"&amp;dbP!$D$2),"&lt;="&amp;W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X402" s="1">
        <f ca="1">SUMIFS(INDIRECT($F$1&amp;$F402&amp;":"&amp;$F402),INDIRECT($F$1&amp;dbP!$D$2&amp;":"&amp;dbP!$D$2),"&gt;="&amp;X$6,INDIRECT($F$1&amp;dbP!$D$2&amp;":"&amp;dbP!$D$2),"&lt;="&amp;X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Y402" s="1">
        <f ca="1">SUMIFS(INDIRECT($F$1&amp;$F402&amp;":"&amp;$F402),INDIRECT($F$1&amp;dbP!$D$2&amp;":"&amp;dbP!$D$2),"&gt;="&amp;Y$6,INDIRECT($F$1&amp;dbP!$D$2&amp;":"&amp;dbP!$D$2),"&lt;="&amp;Y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Z402" s="1">
        <f ca="1">SUMIFS(INDIRECT($F$1&amp;$F402&amp;":"&amp;$F402),INDIRECT($F$1&amp;dbP!$D$2&amp;":"&amp;dbP!$D$2),"&gt;="&amp;Z$6,INDIRECT($F$1&amp;dbP!$D$2&amp;":"&amp;dbP!$D$2),"&lt;="&amp;Z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A402" s="1">
        <f ca="1">SUMIFS(INDIRECT($F$1&amp;$F402&amp;":"&amp;$F402),INDIRECT($F$1&amp;dbP!$D$2&amp;":"&amp;dbP!$D$2),"&gt;="&amp;AA$6,INDIRECT($F$1&amp;dbP!$D$2&amp;":"&amp;dbP!$D$2),"&lt;="&amp;AA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B402" s="1">
        <f ca="1">SUMIFS(INDIRECT($F$1&amp;$F402&amp;":"&amp;$F402),INDIRECT($F$1&amp;dbP!$D$2&amp;":"&amp;dbP!$D$2),"&gt;="&amp;AB$6,INDIRECT($F$1&amp;dbP!$D$2&amp;":"&amp;dbP!$D$2),"&lt;="&amp;AB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C402" s="1">
        <f ca="1">SUMIFS(INDIRECT($F$1&amp;$F402&amp;":"&amp;$F402),INDIRECT($F$1&amp;dbP!$D$2&amp;":"&amp;dbP!$D$2),"&gt;="&amp;AC$6,INDIRECT($F$1&amp;dbP!$D$2&amp;":"&amp;dbP!$D$2),"&lt;="&amp;AC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D402" s="1">
        <f ca="1">SUMIFS(INDIRECT($F$1&amp;$F402&amp;":"&amp;$F402),INDIRECT($F$1&amp;dbP!$D$2&amp;":"&amp;dbP!$D$2),"&gt;="&amp;AD$6,INDIRECT($F$1&amp;dbP!$D$2&amp;":"&amp;dbP!$D$2),"&lt;="&amp;AD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E402" s="1">
        <f ca="1">SUMIFS(INDIRECT($F$1&amp;$F402&amp;":"&amp;$F402),INDIRECT($F$1&amp;dbP!$D$2&amp;":"&amp;dbP!$D$2),"&gt;="&amp;AE$6,INDIRECT($F$1&amp;dbP!$D$2&amp;":"&amp;dbP!$D$2),"&lt;="&amp;AE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F402" s="1">
        <f ca="1">SUMIFS(INDIRECT($F$1&amp;$F402&amp;":"&amp;$F402),INDIRECT($F$1&amp;dbP!$D$2&amp;":"&amp;dbP!$D$2),"&gt;="&amp;AF$6,INDIRECT($F$1&amp;dbP!$D$2&amp;":"&amp;dbP!$D$2),"&lt;="&amp;AF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G402" s="1">
        <f ca="1">SUMIFS(INDIRECT($F$1&amp;$F402&amp;":"&amp;$F402),INDIRECT($F$1&amp;dbP!$D$2&amp;":"&amp;dbP!$D$2),"&gt;="&amp;AG$6,INDIRECT($F$1&amp;dbP!$D$2&amp;":"&amp;dbP!$D$2),"&lt;="&amp;AG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H402" s="1">
        <f ca="1">SUMIFS(INDIRECT($F$1&amp;$F402&amp;":"&amp;$F402),INDIRECT($F$1&amp;dbP!$D$2&amp;":"&amp;dbP!$D$2),"&gt;="&amp;AH$6,INDIRECT($F$1&amp;dbP!$D$2&amp;":"&amp;dbP!$D$2),"&lt;="&amp;AH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I402" s="1">
        <f ca="1">SUMIFS(INDIRECT($F$1&amp;$F402&amp;":"&amp;$F402),INDIRECT($F$1&amp;dbP!$D$2&amp;":"&amp;dbP!$D$2),"&gt;="&amp;AI$6,INDIRECT($F$1&amp;dbP!$D$2&amp;":"&amp;dbP!$D$2),"&lt;="&amp;AI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J402" s="1">
        <f ca="1">SUMIFS(INDIRECT($F$1&amp;$F402&amp;":"&amp;$F402),INDIRECT($F$1&amp;dbP!$D$2&amp;":"&amp;dbP!$D$2),"&gt;="&amp;AJ$6,INDIRECT($F$1&amp;dbP!$D$2&amp;":"&amp;dbP!$D$2),"&lt;="&amp;AJ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K402" s="1">
        <f ca="1">SUMIFS(INDIRECT($F$1&amp;$F402&amp;":"&amp;$F402),INDIRECT($F$1&amp;dbP!$D$2&amp;":"&amp;dbP!$D$2),"&gt;="&amp;AK$6,INDIRECT($F$1&amp;dbP!$D$2&amp;":"&amp;dbP!$D$2),"&lt;="&amp;AK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L402" s="1">
        <f ca="1">SUMIFS(INDIRECT($F$1&amp;$F402&amp;":"&amp;$F402),INDIRECT($F$1&amp;dbP!$D$2&amp;":"&amp;dbP!$D$2),"&gt;="&amp;AL$6,INDIRECT($F$1&amp;dbP!$D$2&amp;":"&amp;dbP!$D$2),"&lt;="&amp;AL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M402" s="1">
        <f ca="1">SUMIFS(INDIRECT($F$1&amp;$F402&amp;":"&amp;$F402),INDIRECT($F$1&amp;dbP!$D$2&amp;":"&amp;dbP!$D$2),"&gt;="&amp;AM$6,INDIRECT($F$1&amp;dbP!$D$2&amp;":"&amp;dbP!$D$2),"&lt;="&amp;AM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N402" s="1">
        <f ca="1">SUMIFS(INDIRECT($F$1&amp;$F402&amp;":"&amp;$F402),INDIRECT($F$1&amp;dbP!$D$2&amp;":"&amp;dbP!$D$2),"&gt;="&amp;AN$6,INDIRECT($F$1&amp;dbP!$D$2&amp;":"&amp;dbP!$D$2),"&lt;="&amp;AN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O402" s="1">
        <f ca="1">SUMIFS(INDIRECT($F$1&amp;$F402&amp;":"&amp;$F402),INDIRECT($F$1&amp;dbP!$D$2&amp;":"&amp;dbP!$D$2),"&gt;="&amp;AO$6,INDIRECT($F$1&amp;dbP!$D$2&amp;":"&amp;dbP!$D$2),"&lt;="&amp;AO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P402" s="1">
        <f ca="1">SUMIFS(INDIRECT($F$1&amp;$F402&amp;":"&amp;$F402),INDIRECT($F$1&amp;dbP!$D$2&amp;":"&amp;dbP!$D$2),"&gt;="&amp;AP$6,INDIRECT($F$1&amp;dbP!$D$2&amp;":"&amp;dbP!$D$2),"&lt;="&amp;AP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Q402" s="1">
        <f ca="1">SUMIFS(INDIRECT($F$1&amp;$F402&amp;":"&amp;$F402),INDIRECT($F$1&amp;dbP!$D$2&amp;":"&amp;dbP!$D$2),"&gt;="&amp;AQ$6,INDIRECT($F$1&amp;dbP!$D$2&amp;":"&amp;dbP!$D$2),"&lt;="&amp;AQ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R402" s="1">
        <f ca="1">SUMIFS(INDIRECT($F$1&amp;$F402&amp;":"&amp;$F402),INDIRECT($F$1&amp;dbP!$D$2&amp;":"&amp;dbP!$D$2),"&gt;="&amp;AR$6,INDIRECT($F$1&amp;dbP!$D$2&amp;":"&amp;dbP!$D$2),"&lt;="&amp;AR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S402" s="1">
        <f ca="1">SUMIFS(INDIRECT($F$1&amp;$F402&amp;":"&amp;$F402),INDIRECT($F$1&amp;dbP!$D$2&amp;":"&amp;dbP!$D$2),"&gt;="&amp;AS$6,INDIRECT($F$1&amp;dbP!$D$2&amp;":"&amp;dbP!$D$2),"&lt;="&amp;AS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T402" s="1">
        <f ca="1">SUMIFS(INDIRECT($F$1&amp;$F402&amp;":"&amp;$F402),INDIRECT($F$1&amp;dbP!$D$2&amp;":"&amp;dbP!$D$2),"&gt;="&amp;AT$6,INDIRECT($F$1&amp;dbP!$D$2&amp;":"&amp;dbP!$D$2),"&lt;="&amp;AT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U402" s="1">
        <f ca="1">SUMIFS(INDIRECT($F$1&amp;$F402&amp;":"&amp;$F402),INDIRECT($F$1&amp;dbP!$D$2&amp;":"&amp;dbP!$D$2),"&gt;="&amp;AU$6,INDIRECT($F$1&amp;dbP!$D$2&amp;":"&amp;dbP!$D$2),"&lt;="&amp;AU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V402" s="1">
        <f ca="1">SUMIFS(INDIRECT($F$1&amp;$F402&amp;":"&amp;$F402),INDIRECT($F$1&amp;dbP!$D$2&amp;":"&amp;dbP!$D$2),"&gt;="&amp;AV$6,INDIRECT($F$1&amp;dbP!$D$2&amp;":"&amp;dbP!$D$2),"&lt;="&amp;AV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W402" s="1">
        <f ca="1">SUMIFS(INDIRECT($F$1&amp;$F402&amp;":"&amp;$F402),INDIRECT($F$1&amp;dbP!$D$2&amp;":"&amp;dbP!$D$2),"&gt;="&amp;AW$6,INDIRECT($F$1&amp;dbP!$D$2&amp;":"&amp;dbP!$D$2),"&lt;="&amp;AW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X402" s="1">
        <f ca="1">SUMIFS(INDIRECT($F$1&amp;$F402&amp;":"&amp;$F402),INDIRECT($F$1&amp;dbP!$D$2&amp;":"&amp;dbP!$D$2),"&gt;="&amp;AX$6,INDIRECT($F$1&amp;dbP!$D$2&amp;":"&amp;dbP!$D$2),"&lt;="&amp;AX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Y402" s="1">
        <f ca="1">SUMIFS(INDIRECT($F$1&amp;$F402&amp;":"&amp;$F402),INDIRECT($F$1&amp;dbP!$D$2&amp;":"&amp;dbP!$D$2),"&gt;="&amp;AY$6,INDIRECT($F$1&amp;dbP!$D$2&amp;":"&amp;dbP!$D$2),"&lt;="&amp;AY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Z402" s="1">
        <f ca="1">SUMIFS(INDIRECT($F$1&amp;$F402&amp;":"&amp;$F402),INDIRECT($F$1&amp;dbP!$D$2&amp;":"&amp;dbP!$D$2),"&gt;="&amp;AZ$6,INDIRECT($F$1&amp;dbP!$D$2&amp;":"&amp;dbP!$D$2),"&lt;="&amp;AZ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BA402" s="1">
        <f ca="1">SUMIFS(INDIRECT($F$1&amp;$F402&amp;":"&amp;$F402),INDIRECT($F$1&amp;dbP!$D$2&amp;":"&amp;dbP!$D$2),"&gt;="&amp;BA$6,INDIRECT($F$1&amp;dbP!$D$2&amp;":"&amp;dbP!$D$2),"&lt;="&amp;BA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BB402" s="1">
        <f ca="1">SUMIFS(INDIRECT($F$1&amp;$F402&amp;":"&amp;$F402),INDIRECT($F$1&amp;dbP!$D$2&amp;":"&amp;dbP!$D$2),"&gt;="&amp;BB$6,INDIRECT($F$1&amp;dbP!$D$2&amp;":"&amp;dbP!$D$2),"&lt;="&amp;BB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BC402" s="1">
        <f ca="1">SUMIFS(INDIRECT($F$1&amp;$F402&amp;":"&amp;$F402),INDIRECT($F$1&amp;dbP!$D$2&amp;":"&amp;dbP!$D$2),"&gt;="&amp;BC$6,INDIRECT($F$1&amp;dbP!$D$2&amp;":"&amp;dbP!$D$2),"&lt;="&amp;BC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BD402" s="1">
        <f ca="1">SUMIFS(INDIRECT($F$1&amp;$F402&amp;":"&amp;$F402),INDIRECT($F$1&amp;dbP!$D$2&amp;":"&amp;dbP!$D$2),"&gt;="&amp;BD$6,INDIRECT($F$1&amp;dbP!$D$2&amp;":"&amp;dbP!$D$2),"&lt;="&amp;BD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BE402" s="1">
        <f ca="1">SUMIFS(INDIRECT($F$1&amp;$F402&amp;":"&amp;$F402),INDIRECT($F$1&amp;dbP!$D$2&amp;":"&amp;dbP!$D$2),"&gt;="&amp;BE$6,INDIRECT($F$1&amp;dbP!$D$2&amp;":"&amp;dbP!$D$2),"&lt;="&amp;BE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</row>
    <row r="403" spans="1:57" x14ac:dyDescent="0.3">
      <c r="B403" s="1">
        <f>MAX(B$268:B402)+1</f>
        <v>141</v>
      </c>
      <c r="D403" s="1" t="str">
        <f ca="1">INDIRECT($B$1&amp;Items!AB$2&amp;$B403)</f>
        <v>PL(-)</v>
      </c>
      <c r="F403" s="1" t="str">
        <f ca="1">INDIRECT($B$1&amp;Items!X$2&amp;$B403)</f>
        <v>AA</v>
      </c>
      <c r="H403" s="13" t="str">
        <f ca="1">INDIRECT($B$1&amp;Items!U$2&amp;$B403)</f>
        <v>Операционные расходы</v>
      </c>
      <c r="I403" s="13" t="str">
        <f ca="1">IF(INDIRECT($B$1&amp;Items!V$2&amp;$B403)="",H403,INDIRECT($B$1&amp;Items!V$2&amp;$B403))</f>
        <v>Операционные расходы - блок-5</v>
      </c>
      <c r="J403" s="1" t="str">
        <f ca="1">IF(INDIRECT($B$1&amp;Items!W$2&amp;$B403)="",IF(H403&lt;&gt;I403,"  "&amp;I403,I403),"    "&amp;INDIRECT($B$1&amp;Items!W$2&amp;$B403))</f>
        <v xml:space="preserve">    Операционные расходы - 5-6</v>
      </c>
      <c r="S403" s="1">
        <f ca="1">SUM($U403:INDIRECT(ADDRESS(ROW(),SUMIFS($1:$1,$5:$5,MAX($5:$5)))))</f>
        <v>51281.862677721008</v>
      </c>
      <c r="V403" s="1">
        <f ca="1">SUMIFS(INDIRECT($F$1&amp;$F403&amp;":"&amp;$F403),INDIRECT($F$1&amp;dbP!$D$2&amp;":"&amp;dbP!$D$2),"&gt;="&amp;V$6,INDIRECT($F$1&amp;dbP!$D$2&amp;":"&amp;dbP!$D$2),"&lt;="&amp;V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W403" s="1">
        <f ca="1">SUMIFS(INDIRECT($F$1&amp;$F403&amp;":"&amp;$F403),INDIRECT($F$1&amp;dbP!$D$2&amp;":"&amp;dbP!$D$2),"&gt;="&amp;W$6,INDIRECT($F$1&amp;dbP!$D$2&amp;":"&amp;dbP!$D$2),"&lt;="&amp;W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51281.862677721008</v>
      </c>
      <c r="X403" s="1">
        <f ca="1">SUMIFS(INDIRECT($F$1&amp;$F403&amp;":"&amp;$F403),INDIRECT($F$1&amp;dbP!$D$2&amp;":"&amp;dbP!$D$2),"&gt;="&amp;X$6,INDIRECT($F$1&amp;dbP!$D$2&amp;":"&amp;dbP!$D$2),"&lt;="&amp;X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Y403" s="1">
        <f ca="1">SUMIFS(INDIRECT($F$1&amp;$F403&amp;":"&amp;$F403),INDIRECT($F$1&amp;dbP!$D$2&amp;":"&amp;dbP!$D$2),"&gt;="&amp;Y$6,INDIRECT($F$1&amp;dbP!$D$2&amp;":"&amp;dbP!$D$2),"&lt;="&amp;Y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Z403" s="1">
        <f ca="1">SUMIFS(INDIRECT($F$1&amp;$F403&amp;":"&amp;$F403),INDIRECT($F$1&amp;dbP!$D$2&amp;":"&amp;dbP!$D$2),"&gt;="&amp;Z$6,INDIRECT($F$1&amp;dbP!$D$2&amp;":"&amp;dbP!$D$2),"&lt;="&amp;Z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A403" s="1">
        <f ca="1">SUMIFS(INDIRECT($F$1&amp;$F403&amp;":"&amp;$F403),INDIRECT($F$1&amp;dbP!$D$2&amp;":"&amp;dbP!$D$2),"&gt;="&amp;AA$6,INDIRECT($F$1&amp;dbP!$D$2&amp;":"&amp;dbP!$D$2),"&lt;="&amp;AA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B403" s="1">
        <f ca="1">SUMIFS(INDIRECT($F$1&amp;$F403&amp;":"&amp;$F403),INDIRECT($F$1&amp;dbP!$D$2&amp;":"&amp;dbP!$D$2),"&gt;="&amp;AB$6,INDIRECT($F$1&amp;dbP!$D$2&amp;":"&amp;dbP!$D$2),"&lt;="&amp;AB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C403" s="1">
        <f ca="1">SUMIFS(INDIRECT($F$1&amp;$F403&amp;":"&amp;$F403),INDIRECT($F$1&amp;dbP!$D$2&amp;":"&amp;dbP!$D$2),"&gt;="&amp;AC$6,INDIRECT($F$1&amp;dbP!$D$2&amp;":"&amp;dbP!$D$2),"&lt;="&amp;AC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D403" s="1">
        <f ca="1">SUMIFS(INDIRECT($F$1&amp;$F403&amp;":"&amp;$F403),INDIRECT($F$1&amp;dbP!$D$2&amp;":"&amp;dbP!$D$2),"&gt;="&amp;AD$6,INDIRECT($F$1&amp;dbP!$D$2&amp;":"&amp;dbP!$D$2),"&lt;="&amp;AD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E403" s="1">
        <f ca="1">SUMIFS(INDIRECT($F$1&amp;$F403&amp;":"&amp;$F403),INDIRECT($F$1&amp;dbP!$D$2&amp;":"&amp;dbP!$D$2),"&gt;="&amp;AE$6,INDIRECT($F$1&amp;dbP!$D$2&amp;":"&amp;dbP!$D$2),"&lt;="&amp;AE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F403" s="1">
        <f ca="1">SUMIFS(INDIRECT($F$1&amp;$F403&amp;":"&amp;$F403),INDIRECT($F$1&amp;dbP!$D$2&amp;":"&amp;dbP!$D$2),"&gt;="&amp;AF$6,INDIRECT($F$1&amp;dbP!$D$2&amp;":"&amp;dbP!$D$2),"&lt;="&amp;AF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G403" s="1">
        <f ca="1">SUMIFS(INDIRECT($F$1&amp;$F403&amp;":"&amp;$F403),INDIRECT($F$1&amp;dbP!$D$2&amp;":"&amp;dbP!$D$2),"&gt;="&amp;AG$6,INDIRECT($F$1&amp;dbP!$D$2&amp;":"&amp;dbP!$D$2),"&lt;="&amp;AG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H403" s="1">
        <f ca="1">SUMIFS(INDIRECT($F$1&amp;$F403&amp;":"&amp;$F403),INDIRECT($F$1&amp;dbP!$D$2&amp;":"&amp;dbP!$D$2),"&gt;="&amp;AH$6,INDIRECT($F$1&amp;dbP!$D$2&amp;":"&amp;dbP!$D$2),"&lt;="&amp;AH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I403" s="1">
        <f ca="1">SUMIFS(INDIRECT($F$1&amp;$F403&amp;":"&amp;$F403),INDIRECT($F$1&amp;dbP!$D$2&amp;":"&amp;dbP!$D$2),"&gt;="&amp;AI$6,INDIRECT($F$1&amp;dbP!$D$2&amp;":"&amp;dbP!$D$2),"&lt;="&amp;AI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J403" s="1">
        <f ca="1">SUMIFS(INDIRECT($F$1&amp;$F403&amp;":"&amp;$F403),INDIRECT($F$1&amp;dbP!$D$2&amp;":"&amp;dbP!$D$2),"&gt;="&amp;AJ$6,INDIRECT($F$1&amp;dbP!$D$2&amp;":"&amp;dbP!$D$2),"&lt;="&amp;AJ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K403" s="1">
        <f ca="1">SUMIFS(INDIRECT($F$1&amp;$F403&amp;":"&amp;$F403),INDIRECT($F$1&amp;dbP!$D$2&amp;":"&amp;dbP!$D$2),"&gt;="&amp;AK$6,INDIRECT($F$1&amp;dbP!$D$2&amp;":"&amp;dbP!$D$2),"&lt;="&amp;AK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L403" s="1">
        <f ca="1">SUMIFS(INDIRECT($F$1&amp;$F403&amp;":"&amp;$F403),INDIRECT($F$1&amp;dbP!$D$2&amp;":"&amp;dbP!$D$2),"&gt;="&amp;AL$6,INDIRECT($F$1&amp;dbP!$D$2&amp;":"&amp;dbP!$D$2),"&lt;="&amp;AL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M403" s="1">
        <f ca="1">SUMIFS(INDIRECT($F$1&amp;$F403&amp;":"&amp;$F403),INDIRECT($F$1&amp;dbP!$D$2&amp;":"&amp;dbP!$D$2),"&gt;="&amp;AM$6,INDIRECT($F$1&amp;dbP!$D$2&amp;":"&amp;dbP!$D$2),"&lt;="&amp;AM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N403" s="1">
        <f ca="1">SUMIFS(INDIRECT($F$1&amp;$F403&amp;":"&amp;$F403),INDIRECT($F$1&amp;dbP!$D$2&amp;":"&amp;dbP!$D$2),"&gt;="&amp;AN$6,INDIRECT($F$1&amp;dbP!$D$2&amp;":"&amp;dbP!$D$2),"&lt;="&amp;AN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O403" s="1">
        <f ca="1">SUMIFS(INDIRECT($F$1&amp;$F403&amp;":"&amp;$F403),INDIRECT($F$1&amp;dbP!$D$2&amp;":"&amp;dbP!$D$2),"&gt;="&amp;AO$6,INDIRECT($F$1&amp;dbP!$D$2&amp;":"&amp;dbP!$D$2),"&lt;="&amp;AO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P403" s="1">
        <f ca="1">SUMIFS(INDIRECT($F$1&amp;$F403&amp;":"&amp;$F403),INDIRECT($F$1&amp;dbP!$D$2&amp;":"&amp;dbP!$D$2),"&gt;="&amp;AP$6,INDIRECT($F$1&amp;dbP!$D$2&amp;":"&amp;dbP!$D$2),"&lt;="&amp;AP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Q403" s="1">
        <f ca="1">SUMIFS(INDIRECT($F$1&amp;$F403&amp;":"&amp;$F403),INDIRECT($F$1&amp;dbP!$D$2&amp;":"&amp;dbP!$D$2),"&gt;="&amp;AQ$6,INDIRECT($F$1&amp;dbP!$D$2&amp;":"&amp;dbP!$D$2),"&lt;="&amp;AQ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R403" s="1">
        <f ca="1">SUMIFS(INDIRECT($F$1&amp;$F403&amp;":"&amp;$F403),INDIRECT($F$1&amp;dbP!$D$2&amp;":"&amp;dbP!$D$2),"&gt;="&amp;AR$6,INDIRECT($F$1&amp;dbP!$D$2&amp;":"&amp;dbP!$D$2),"&lt;="&amp;AR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S403" s="1">
        <f ca="1">SUMIFS(INDIRECT($F$1&amp;$F403&amp;":"&amp;$F403),INDIRECT($F$1&amp;dbP!$D$2&amp;":"&amp;dbP!$D$2),"&gt;="&amp;AS$6,INDIRECT($F$1&amp;dbP!$D$2&amp;":"&amp;dbP!$D$2),"&lt;="&amp;AS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T403" s="1">
        <f ca="1">SUMIFS(INDIRECT($F$1&amp;$F403&amp;":"&amp;$F403),INDIRECT($F$1&amp;dbP!$D$2&amp;":"&amp;dbP!$D$2),"&gt;="&amp;AT$6,INDIRECT($F$1&amp;dbP!$D$2&amp;":"&amp;dbP!$D$2),"&lt;="&amp;AT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U403" s="1">
        <f ca="1">SUMIFS(INDIRECT($F$1&amp;$F403&amp;":"&amp;$F403),INDIRECT($F$1&amp;dbP!$D$2&amp;":"&amp;dbP!$D$2),"&gt;="&amp;AU$6,INDIRECT($F$1&amp;dbP!$D$2&amp;":"&amp;dbP!$D$2),"&lt;="&amp;AU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V403" s="1">
        <f ca="1">SUMIFS(INDIRECT($F$1&amp;$F403&amp;":"&amp;$F403),INDIRECT($F$1&amp;dbP!$D$2&amp;":"&amp;dbP!$D$2),"&gt;="&amp;AV$6,INDIRECT($F$1&amp;dbP!$D$2&amp;":"&amp;dbP!$D$2),"&lt;="&amp;AV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W403" s="1">
        <f ca="1">SUMIFS(INDIRECT($F$1&amp;$F403&amp;":"&amp;$F403),INDIRECT($F$1&amp;dbP!$D$2&amp;":"&amp;dbP!$D$2),"&gt;="&amp;AW$6,INDIRECT($F$1&amp;dbP!$D$2&amp;":"&amp;dbP!$D$2),"&lt;="&amp;AW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X403" s="1">
        <f ca="1">SUMIFS(INDIRECT($F$1&amp;$F403&amp;":"&amp;$F403),INDIRECT($F$1&amp;dbP!$D$2&amp;":"&amp;dbP!$D$2),"&gt;="&amp;AX$6,INDIRECT($F$1&amp;dbP!$D$2&amp;":"&amp;dbP!$D$2),"&lt;="&amp;AX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Y403" s="1">
        <f ca="1">SUMIFS(INDIRECT($F$1&amp;$F403&amp;":"&amp;$F403),INDIRECT($F$1&amp;dbP!$D$2&amp;":"&amp;dbP!$D$2),"&gt;="&amp;AY$6,INDIRECT($F$1&amp;dbP!$D$2&amp;":"&amp;dbP!$D$2),"&lt;="&amp;AY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Z403" s="1">
        <f ca="1">SUMIFS(INDIRECT($F$1&amp;$F403&amp;":"&amp;$F403),INDIRECT($F$1&amp;dbP!$D$2&amp;":"&amp;dbP!$D$2),"&gt;="&amp;AZ$6,INDIRECT($F$1&amp;dbP!$D$2&amp;":"&amp;dbP!$D$2),"&lt;="&amp;AZ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BA403" s="1">
        <f ca="1">SUMIFS(INDIRECT($F$1&amp;$F403&amp;":"&amp;$F403),INDIRECT($F$1&amp;dbP!$D$2&amp;":"&amp;dbP!$D$2),"&gt;="&amp;BA$6,INDIRECT($F$1&amp;dbP!$D$2&amp;":"&amp;dbP!$D$2),"&lt;="&amp;BA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BB403" s="1">
        <f ca="1">SUMIFS(INDIRECT($F$1&amp;$F403&amp;":"&amp;$F403),INDIRECT($F$1&amp;dbP!$D$2&amp;":"&amp;dbP!$D$2),"&gt;="&amp;BB$6,INDIRECT($F$1&amp;dbP!$D$2&amp;":"&amp;dbP!$D$2),"&lt;="&amp;BB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BC403" s="1">
        <f ca="1">SUMIFS(INDIRECT($F$1&amp;$F403&amp;":"&amp;$F403),INDIRECT($F$1&amp;dbP!$D$2&amp;":"&amp;dbP!$D$2),"&gt;="&amp;BC$6,INDIRECT($F$1&amp;dbP!$D$2&amp;":"&amp;dbP!$D$2),"&lt;="&amp;BC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BD403" s="1">
        <f ca="1">SUMIFS(INDIRECT($F$1&amp;$F403&amp;":"&amp;$F403),INDIRECT($F$1&amp;dbP!$D$2&amp;":"&amp;dbP!$D$2),"&gt;="&amp;BD$6,INDIRECT($F$1&amp;dbP!$D$2&amp;":"&amp;dbP!$D$2),"&lt;="&amp;BD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BE403" s="1">
        <f ca="1">SUMIFS(INDIRECT($F$1&amp;$F403&amp;":"&amp;$F403),INDIRECT($F$1&amp;dbP!$D$2&amp;":"&amp;dbP!$D$2),"&gt;="&amp;BE$6,INDIRECT($F$1&amp;dbP!$D$2&amp;":"&amp;dbP!$D$2),"&lt;="&amp;BE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</row>
    <row r="404" spans="1:57" x14ac:dyDescent="0.3">
      <c r="B404" s="1">
        <f>MAX(B$268:B403)+1</f>
        <v>142</v>
      </c>
      <c r="D404" s="1" t="str">
        <f ca="1">INDIRECT($B$1&amp;Items!AB$2&amp;$B404)</f>
        <v>PL(-)</v>
      </c>
      <c r="F404" s="1" t="str">
        <f ca="1">INDIRECT($B$1&amp;Items!X$2&amp;$B404)</f>
        <v>AA</v>
      </c>
      <c r="H404" s="13" t="str">
        <f ca="1">INDIRECT($B$1&amp;Items!U$2&amp;$B404)</f>
        <v>Операционные расходы</v>
      </c>
      <c r="I404" s="13" t="str">
        <f ca="1">IF(INDIRECT($B$1&amp;Items!V$2&amp;$B404)="",H404,INDIRECT($B$1&amp;Items!V$2&amp;$B404))</f>
        <v>Операционные расходы - блок-5</v>
      </c>
      <c r="J404" s="1" t="str">
        <f ca="1">IF(INDIRECT($B$1&amp;Items!W$2&amp;$B404)="",IF(H404&lt;&gt;I404,"  "&amp;I404,I404),"    "&amp;INDIRECT($B$1&amp;Items!W$2&amp;$B404))</f>
        <v xml:space="preserve">    Операционные расходы - 5-7</v>
      </c>
      <c r="S404" s="1">
        <f ca="1">SUM($U404:INDIRECT(ADDRESS(ROW(),SUMIFS($1:$1,$5:$5,MAX($5:$5)))))</f>
        <v>0</v>
      </c>
      <c r="V404" s="1">
        <f ca="1">SUMIFS(INDIRECT($F$1&amp;$F404&amp;":"&amp;$F404),INDIRECT($F$1&amp;dbP!$D$2&amp;":"&amp;dbP!$D$2),"&gt;="&amp;V$6,INDIRECT($F$1&amp;dbP!$D$2&amp;":"&amp;dbP!$D$2),"&lt;="&amp;V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W404" s="1">
        <f ca="1">SUMIFS(INDIRECT($F$1&amp;$F404&amp;":"&amp;$F404),INDIRECT($F$1&amp;dbP!$D$2&amp;":"&amp;dbP!$D$2),"&gt;="&amp;W$6,INDIRECT($F$1&amp;dbP!$D$2&amp;":"&amp;dbP!$D$2),"&lt;="&amp;W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X404" s="1">
        <f ca="1">SUMIFS(INDIRECT($F$1&amp;$F404&amp;":"&amp;$F404),INDIRECT($F$1&amp;dbP!$D$2&amp;":"&amp;dbP!$D$2),"&gt;="&amp;X$6,INDIRECT($F$1&amp;dbP!$D$2&amp;":"&amp;dbP!$D$2),"&lt;="&amp;X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Y404" s="1">
        <f ca="1">SUMIFS(INDIRECT($F$1&amp;$F404&amp;":"&amp;$F404),INDIRECT($F$1&amp;dbP!$D$2&amp;":"&amp;dbP!$D$2),"&gt;="&amp;Y$6,INDIRECT($F$1&amp;dbP!$D$2&amp;":"&amp;dbP!$D$2),"&lt;="&amp;Y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Z404" s="1">
        <f ca="1">SUMIFS(INDIRECT($F$1&amp;$F404&amp;":"&amp;$F404),INDIRECT($F$1&amp;dbP!$D$2&amp;":"&amp;dbP!$D$2),"&gt;="&amp;Z$6,INDIRECT($F$1&amp;dbP!$D$2&amp;":"&amp;dbP!$D$2),"&lt;="&amp;Z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A404" s="1">
        <f ca="1">SUMIFS(INDIRECT($F$1&amp;$F404&amp;":"&amp;$F404),INDIRECT($F$1&amp;dbP!$D$2&amp;":"&amp;dbP!$D$2),"&gt;="&amp;AA$6,INDIRECT($F$1&amp;dbP!$D$2&amp;":"&amp;dbP!$D$2),"&lt;="&amp;AA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B404" s="1">
        <f ca="1">SUMIFS(INDIRECT($F$1&amp;$F404&amp;":"&amp;$F404),INDIRECT($F$1&amp;dbP!$D$2&amp;":"&amp;dbP!$D$2),"&gt;="&amp;AB$6,INDIRECT($F$1&amp;dbP!$D$2&amp;":"&amp;dbP!$D$2),"&lt;="&amp;AB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C404" s="1">
        <f ca="1">SUMIFS(INDIRECT($F$1&amp;$F404&amp;":"&amp;$F404),INDIRECT($F$1&amp;dbP!$D$2&amp;":"&amp;dbP!$D$2),"&gt;="&amp;AC$6,INDIRECT($F$1&amp;dbP!$D$2&amp;":"&amp;dbP!$D$2),"&lt;="&amp;AC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D404" s="1">
        <f ca="1">SUMIFS(INDIRECT($F$1&amp;$F404&amp;":"&amp;$F404),INDIRECT($F$1&amp;dbP!$D$2&amp;":"&amp;dbP!$D$2),"&gt;="&amp;AD$6,INDIRECT($F$1&amp;dbP!$D$2&amp;":"&amp;dbP!$D$2),"&lt;="&amp;AD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E404" s="1">
        <f ca="1">SUMIFS(INDIRECT($F$1&amp;$F404&amp;":"&amp;$F404),INDIRECT($F$1&amp;dbP!$D$2&amp;":"&amp;dbP!$D$2),"&gt;="&amp;AE$6,INDIRECT($F$1&amp;dbP!$D$2&amp;":"&amp;dbP!$D$2),"&lt;="&amp;AE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F404" s="1">
        <f ca="1">SUMIFS(INDIRECT($F$1&amp;$F404&amp;":"&amp;$F404),INDIRECT($F$1&amp;dbP!$D$2&amp;":"&amp;dbP!$D$2),"&gt;="&amp;AF$6,INDIRECT($F$1&amp;dbP!$D$2&amp;":"&amp;dbP!$D$2),"&lt;="&amp;AF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G404" s="1">
        <f ca="1">SUMIFS(INDIRECT($F$1&amp;$F404&amp;":"&amp;$F404),INDIRECT($F$1&amp;dbP!$D$2&amp;":"&amp;dbP!$D$2),"&gt;="&amp;AG$6,INDIRECT($F$1&amp;dbP!$D$2&amp;":"&amp;dbP!$D$2),"&lt;="&amp;AG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H404" s="1">
        <f ca="1">SUMIFS(INDIRECT($F$1&amp;$F404&amp;":"&amp;$F404),INDIRECT($F$1&amp;dbP!$D$2&amp;":"&amp;dbP!$D$2),"&gt;="&amp;AH$6,INDIRECT($F$1&amp;dbP!$D$2&amp;":"&amp;dbP!$D$2),"&lt;="&amp;AH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I404" s="1">
        <f ca="1">SUMIFS(INDIRECT($F$1&amp;$F404&amp;":"&amp;$F404),INDIRECT($F$1&amp;dbP!$D$2&amp;":"&amp;dbP!$D$2),"&gt;="&amp;AI$6,INDIRECT($F$1&amp;dbP!$D$2&amp;":"&amp;dbP!$D$2),"&lt;="&amp;AI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J404" s="1">
        <f ca="1">SUMIFS(INDIRECT($F$1&amp;$F404&amp;":"&amp;$F404),INDIRECT($F$1&amp;dbP!$D$2&amp;":"&amp;dbP!$D$2),"&gt;="&amp;AJ$6,INDIRECT($F$1&amp;dbP!$D$2&amp;":"&amp;dbP!$D$2),"&lt;="&amp;AJ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K404" s="1">
        <f ca="1">SUMIFS(INDIRECT($F$1&amp;$F404&amp;":"&amp;$F404),INDIRECT($F$1&amp;dbP!$D$2&amp;":"&amp;dbP!$D$2),"&gt;="&amp;AK$6,INDIRECT($F$1&amp;dbP!$D$2&amp;":"&amp;dbP!$D$2),"&lt;="&amp;AK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L404" s="1">
        <f ca="1">SUMIFS(INDIRECT($F$1&amp;$F404&amp;":"&amp;$F404),INDIRECT($F$1&amp;dbP!$D$2&amp;":"&amp;dbP!$D$2),"&gt;="&amp;AL$6,INDIRECT($F$1&amp;dbP!$D$2&amp;":"&amp;dbP!$D$2),"&lt;="&amp;AL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M404" s="1">
        <f ca="1">SUMIFS(INDIRECT($F$1&amp;$F404&amp;":"&amp;$F404),INDIRECT($F$1&amp;dbP!$D$2&amp;":"&amp;dbP!$D$2),"&gt;="&amp;AM$6,INDIRECT($F$1&amp;dbP!$D$2&amp;":"&amp;dbP!$D$2),"&lt;="&amp;AM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N404" s="1">
        <f ca="1">SUMIFS(INDIRECT($F$1&amp;$F404&amp;":"&amp;$F404),INDIRECT($F$1&amp;dbP!$D$2&amp;":"&amp;dbP!$D$2),"&gt;="&amp;AN$6,INDIRECT($F$1&amp;dbP!$D$2&amp;":"&amp;dbP!$D$2),"&lt;="&amp;AN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O404" s="1">
        <f ca="1">SUMIFS(INDIRECT($F$1&amp;$F404&amp;":"&amp;$F404),INDIRECT($F$1&amp;dbP!$D$2&amp;":"&amp;dbP!$D$2),"&gt;="&amp;AO$6,INDIRECT($F$1&amp;dbP!$D$2&amp;":"&amp;dbP!$D$2),"&lt;="&amp;AO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P404" s="1">
        <f ca="1">SUMIFS(INDIRECT($F$1&amp;$F404&amp;":"&amp;$F404),INDIRECT($F$1&amp;dbP!$D$2&amp;":"&amp;dbP!$D$2),"&gt;="&amp;AP$6,INDIRECT($F$1&amp;dbP!$D$2&amp;":"&amp;dbP!$D$2),"&lt;="&amp;AP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Q404" s="1">
        <f ca="1">SUMIFS(INDIRECT($F$1&amp;$F404&amp;":"&amp;$F404),INDIRECT($F$1&amp;dbP!$D$2&amp;":"&amp;dbP!$D$2),"&gt;="&amp;AQ$6,INDIRECT($F$1&amp;dbP!$D$2&amp;":"&amp;dbP!$D$2),"&lt;="&amp;AQ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R404" s="1">
        <f ca="1">SUMIFS(INDIRECT($F$1&amp;$F404&amp;":"&amp;$F404),INDIRECT($F$1&amp;dbP!$D$2&amp;":"&amp;dbP!$D$2),"&gt;="&amp;AR$6,INDIRECT($F$1&amp;dbP!$D$2&amp;":"&amp;dbP!$D$2),"&lt;="&amp;AR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S404" s="1">
        <f ca="1">SUMIFS(INDIRECT($F$1&amp;$F404&amp;":"&amp;$F404),INDIRECT($F$1&amp;dbP!$D$2&amp;":"&amp;dbP!$D$2),"&gt;="&amp;AS$6,INDIRECT($F$1&amp;dbP!$D$2&amp;":"&amp;dbP!$D$2),"&lt;="&amp;AS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T404" s="1">
        <f ca="1">SUMIFS(INDIRECT($F$1&amp;$F404&amp;":"&amp;$F404),INDIRECT($F$1&amp;dbP!$D$2&amp;":"&amp;dbP!$D$2),"&gt;="&amp;AT$6,INDIRECT($F$1&amp;dbP!$D$2&amp;":"&amp;dbP!$D$2),"&lt;="&amp;AT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U404" s="1">
        <f ca="1">SUMIFS(INDIRECT($F$1&amp;$F404&amp;":"&amp;$F404),INDIRECT($F$1&amp;dbP!$D$2&amp;":"&amp;dbP!$D$2),"&gt;="&amp;AU$6,INDIRECT($F$1&amp;dbP!$D$2&amp;":"&amp;dbP!$D$2),"&lt;="&amp;AU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V404" s="1">
        <f ca="1">SUMIFS(INDIRECT($F$1&amp;$F404&amp;":"&amp;$F404),INDIRECT($F$1&amp;dbP!$D$2&amp;":"&amp;dbP!$D$2),"&gt;="&amp;AV$6,INDIRECT($F$1&amp;dbP!$D$2&amp;":"&amp;dbP!$D$2),"&lt;="&amp;AV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W404" s="1">
        <f ca="1">SUMIFS(INDIRECT($F$1&amp;$F404&amp;":"&amp;$F404),INDIRECT($F$1&amp;dbP!$D$2&amp;":"&amp;dbP!$D$2),"&gt;="&amp;AW$6,INDIRECT($F$1&amp;dbP!$D$2&amp;":"&amp;dbP!$D$2),"&lt;="&amp;AW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X404" s="1">
        <f ca="1">SUMIFS(INDIRECT($F$1&amp;$F404&amp;":"&amp;$F404),INDIRECT($F$1&amp;dbP!$D$2&amp;":"&amp;dbP!$D$2),"&gt;="&amp;AX$6,INDIRECT($F$1&amp;dbP!$D$2&amp;":"&amp;dbP!$D$2),"&lt;="&amp;AX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Y404" s="1">
        <f ca="1">SUMIFS(INDIRECT($F$1&amp;$F404&amp;":"&amp;$F404),INDIRECT($F$1&amp;dbP!$D$2&amp;":"&amp;dbP!$D$2),"&gt;="&amp;AY$6,INDIRECT($F$1&amp;dbP!$D$2&amp;":"&amp;dbP!$D$2),"&lt;="&amp;AY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Z404" s="1">
        <f ca="1">SUMIFS(INDIRECT($F$1&amp;$F404&amp;":"&amp;$F404),INDIRECT($F$1&amp;dbP!$D$2&amp;":"&amp;dbP!$D$2),"&gt;="&amp;AZ$6,INDIRECT($F$1&amp;dbP!$D$2&amp;":"&amp;dbP!$D$2),"&lt;="&amp;AZ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BA404" s="1">
        <f ca="1">SUMIFS(INDIRECT($F$1&amp;$F404&amp;":"&amp;$F404),INDIRECT($F$1&amp;dbP!$D$2&amp;":"&amp;dbP!$D$2),"&gt;="&amp;BA$6,INDIRECT($F$1&amp;dbP!$D$2&amp;":"&amp;dbP!$D$2),"&lt;="&amp;BA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BB404" s="1">
        <f ca="1">SUMIFS(INDIRECT($F$1&amp;$F404&amp;":"&amp;$F404),INDIRECT($F$1&amp;dbP!$D$2&amp;":"&amp;dbP!$D$2),"&gt;="&amp;BB$6,INDIRECT($F$1&amp;dbP!$D$2&amp;":"&amp;dbP!$D$2),"&lt;="&amp;BB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BC404" s="1">
        <f ca="1">SUMIFS(INDIRECT($F$1&amp;$F404&amp;":"&amp;$F404),INDIRECT($F$1&amp;dbP!$D$2&amp;":"&amp;dbP!$D$2),"&gt;="&amp;BC$6,INDIRECT($F$1&amp;dbP!$D$2&amp;":"&amp;dbP!$D$2),"&lt;="&amp;BC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BD404" s="1">
        <f ca="1">SUMIFS(INDIRECT($F$1&amp;$F404&amp;":"&amp;$F404),INDIRECT($F$1&amp;dbP!$D$2&amp;":"&amp;dbP!$D$2),"&gt;="&amp;BD$6,INDIRECT($F$1&amp;dbP!$D$2&amp;":"&amp;dbP!$D$2),"&lt;="&amp;BD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BE404" s="1">
        <f ca="1">SUMIFS(INDIRECT($F$1&amp;$F404&amp;":"&amp;$F404),INDIRECT($F$1&amp;dbP!$D$2&amp;":"&amp;dbP!$D$2),"&gt;="&amp;BE$6,INDIRECT($F$1&amp;dbP!$D$2&amp;":"&amp;dbP!$D$2),"&lt;="&amp;BE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</row>
    <row r="405" spans="1:57" x14ac:dyDescent="0.3">
      <c r="B405" s="1">
        <f>MAX(B$268:B404)+1</f>
        <v>143</v>
      </c>
      <c r="D405" s="1" t="str">
        <f ca="1">INDIRECT($B$1&amp;Items!AB$2&amp;$B405)</f>
        <v>PL(-)</v>
      </c>
      <c r="F405" s="1" t="str">
        <f ca="1">INDIRECT($B$1&amp;Items!X$2&amp;$B405)</f>
        <v>AA</v>
      </c>
      <c r="H405" s="13" t="str">
        <f ca="1">INDIRECT($B$1&amp;Items!U$2&amp;$B405)</f>
        <v>Операционные расходы</v>
      </c>
      <c r="I405" s="13" t="str">
        <f ca="1">IF(INDIRECT($B$1&amp;Items!V$2&amp;$B405)="",H405,INDIRECT($B$1&amp;Items!V$2&amp;$B405))</f>
        <v>Операционные расходы - блок-5</v>
      </c>
      <c r="J405" s="1" t="str">
        <f ca="1">IF(INDIRECT($B$1&amp;Items!W$2&amp;$B405)="",IF(H405&lt;&gt;I405,"  "&amp;I405,I405),"    "&amp;INDIRECT($B$1&amp;Items!W$2&amp;$B405))</f>
        <v xml:space="preserve">    Операционные расходы - 5-8</v>
      </c>
      <c r="S405" s="1">
        <f ca="1">SUM($U405:INDIRECT(ADDRESS(ROW(),SUMIFS($1:$1,$5:$5,MAX($5:$5)))))</f>
        <v>0</v>
      </c>
      <c r="V405" s="1">
        <f ca="1">SUMIFS(INDIRECT($F$1&amp;$F405&amp;":"&amp;$F405),INDIRECT($F$1&amp;dbP!$D$2&amp;":"&amp;dbP!$D$2),"&gt;="&amp;V$6,INDIRECT($F$1&amp;dbP!$D$2&amp;":"&amp;dbP!$D$2),"&lt;="&amp;V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W405" s="1">
        <f ca="1">SUMIFS(INDIRECT($F$1&amp;$F405&amp;":"&amp;$F405),INDIRECT($F$1&amp;dbP!$D$2&amp;":"&amp;dbP!$D$2),"&gt;="&amp;W$6,INDIRECT($F$1&amp;dbP!$D$2&amp;":"&amp;dbP!$D$2),"&lt;="&amp;W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X405" s="1">
        <f ca="1">SUMIFS(INDIRECT($F$1&amp;$F405&amp;":"&amp;$F405),INDIRECT($F$1&amp;dbP!$D$2&amp;":"&amp;dbP!$D$2),"&gt;="&amp;X$6,INDIRECT($F$1&amp;dbP!$D$2&amp;":"&amp;dbP!$D$2),"&lt;="&amp;X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Y405" s="1">
        <f ca="1">SUMIFS(INDIRECT($F$1&amp;$F405&amp;":"&amp;$F405),INDIRECT($F$1&amp;dbP!$D$2&amp;":"&amp;dbP!$D$2),"&gt;="&amp;Y$6,INDIRECT($F$1&amp;dbP!$D$2&amp;":"&amp;dbP!$D$2),"&lt;="&amp;Y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Z405" s="1">
        <f ca="1">SUMIFS(INDIRECT($F$1&amp;$F405&amp;":"&amp;$F405),INDIRECT($F$1&amp;dbP!$D$2&amp;":"&amp;dbP!$D$2),"&gt;="&amp;Z$6,INDIRECT($F$1&amp;dbP!$D$2&amp;":"&amp;dbP!$D$2),"&lt;="&amp;Z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A405" s="1">
        <f ca="1">SUMIFS(INDIRECT($F$1&amp;$F405&amp;":"&amp;$F405),INDIRECT($F$1&amp;dbP!$D$2&amp;":"&amp;dbP!$D$2),"&gt;="&amp;AA$6,INDIRECT($F$1&amp;dbP!$D$2&amp;":"&amp;dbP!$D$2),"&lt;="&amp;AA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B405" s="1">
        <f ca="1">SUMIFS(INDIRECT($F$1&amp;$F405&amp;":"&amp;$F405),INDIRECT($F$1&amp;dbP!$D$2&amp;":"&amp;dbP!$D$2),"&gt;="&amp;AB$6,INDIRECT($F$1&amp;dbP!$D$2&amp;":"&amp;dbP!$D$2),"&lt;="&amp;AB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C405" s="1">
        <f ca="1">SUMIFS(INDIRECT($F$1&amp;$F405&amp;":"&amp;$F405),INDIRECT($F$1&amp;dbP!$D$2&amp;":"&amp;dbP!$D$2),"&gt;="&amp;AC$6,INDIRECT($F$1&amp;dbP!$D$2&amp;":"&amp;dbP!$D$2),"&lt;="&amp;AC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D405" s="1">
        <f ca="1">SUMIFS(INDIRECT($F$1&amp;$F405&amp;":"&amp;$F405),INDIRECT($F$1&amp;dbP!$D$2&amp;":"&amp;dbP!$D$2),"&gt;="&amp;AD$6,INDIRECT($F$1&amp;dbP!$D$2&amp;":"&amp;dbP!$D$2),"&lt;="&amp;AD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E405" s="1">
        <f ca="1">SUMIFS(INDIRECT($F$1&amp;$F405&amp;":"&amp;$F405),INDIRECT($F$1&amp;dbP!$D$2&amp;":"&amp;dbP!$D$2),"&gt;="&amp;AE$6,INDIRECT($F$1&amp;dbP!$D$2&amp;":"&amp;dbP!$D$2),"&lt;="&amp;AE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F405" s="1">
        <f ca="1">SUMIFS(INDIRECT($F$1&amp;$F405&amp;":"&amp;$F405),INDIRECT($F$1&amp;dbP!$D$2&amp;":"&amp;dbP!$D$2),"&gt;="&amp;AF$6,INDIRECT($F$1&amp;dbP!$D$2&amp;":"&amp;dbP!$D$2),"&lt;="&amp;AF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G405" s="1">
        <f ca="1">SUMIFS(INDIRECT($F$1&amp;$F405&amp;":"&amp;$F405),INDIRECT($F$1&amp;dbP!$D$2&amp;":"&amp;dbP!$D$2),"&gt;="&amp;AG$6,INDIRECT($F$1&amp;dbP!$D$2&amp;":"&amp;dbP!$D$2),"&lt;="&amp;AG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H405" s="1">
        <f ca="1">SUMIFS(INDIRECT($F$1&amp;$F405&amp;":"&amp;$F405),INDIRECT($F$1&amp;dbP!$D$2&amp;":"&amp;dbP!$D$2),"&gt;="&amp;AH$6,INDIRECT($F$1&amp;dbP!$D$2&amp;":"&amp;dbP!$D$2),"&lt;="&amp;AH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I405" s="1">
        <f ca="1">SUMIFS(INDIRECT($F$1&amp;$F405&amp;":"&amp;$F405),INDIRECT($F$1&amp;dbP!$D$2&amp;":"&amp;dbP!$D$2),"&gt;="&amp;AI$6,INDIRECT($F$1&amp;dbP!$D$2&amp;":"&amp;dbP!$D$2),"&lt;="&amp;AI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J405" s="1">
        <f ca="1">SUMIFS(INDIRECT($F$1&amp;$F405&amp;":"&amp;$F405),INDIRECT($F$1&amp;dbP!$D$2&amp;":"&amp;dbP!$D$2),"&gt;="&amp;AJ$6,INDIRECT($F$1&amp;dbP!$D$2&amp;":"&amp;dbP!$D$2),"&lt;="&amp;AJ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K405" s="1">
        <f ca="1">SUMIFS(INDIRECT($F$1&amp;$F405&amp;":"&amp;$F405),INDIRECT($F$1&amp;dbP!$D$2&amp;":"&amp;dbP!$D$2),"&gt;="&amp;AK$6,INDIRECT($F$1&amp;dbP!$D$2&amp;":"&amp;dbP!$D$2),"&lt;="&amp;AK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L405" s="1">
        <f ca="1">SUMIFS(INDIRECT($F$1&amp;$F405&amp;":"&amp;$F405),INDIRECT($F$1&amp;dbP!$D$2&amp;":"&amp;dbP!$D$2),"&gt;="&amp;AL$6,INDIRECT($F$1&amp;dbP!$D$2&amp;":"&amp;dbP!$D$2),"&lt;="&amp;AL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M405" s="1">
        <f ca="1">SUMIFS(INDIRECT($F$1&amp;$F405&amp;":"&amp;$F405),INDIRECT($F$1&amp;dbP!$D$2&amp;":"&amp;dbP!$D$2),"&gt;="&amp;AM$6,INDIRECT($F$1&amp;dbP!$D$2&amp;":"&amp;dbP!$D$2),"&lt;="&amp;AM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N405" s="1">
        <f ca="1">SUMIFS(INDIRECT($F$1&amp;$F405&amp;":"&amp;$F405),INDIRECT($F$1&amp;dbP!$D$2&amp;":"&amp;dbP!$D$2),"&gt;="&amp;AN$6,INDIRECT($F$1&amp;dbP!$D$2&amp;":"&amp;dbP!$D$2),"&lt;="&amp;AN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O405" s="1">
        <f ca="1">SUMIFS(INDIRECT($F$1&amp;$F405&amp;":"&amp;$F405),INDIRECT($F$1&amp;dbP!$D$2&amp;":"&amp;dbP!$D$2),"&gt;="&amp;AO$6,INDIRECT($F$1&amp;dbP!$D$2&amp;":"&amp;dbP!$D$2),"&lt;="&amp;AO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P405" s="1">
        <f ca="1">SUMIFS(INDIRECT($F$1&amp;$F405&amp;":"&amp;$F405),INDIRECT($F$1&amp;dbP!$D$2&amp;":"&amp;dbP!$D$2),"&gt;="&amp;AP$6,INDIRECT($F$1&amp;dbP!$D$2&amp;":"&amp;dbP!$D$2),"&lt;="&amp;AP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Q405" s="1">
        <f ca="1">SUMIFS(INDIRECT($F$1&amp;$F405&amp;":"&amp;$F405),INDIRECT($F$1&amp;dbP!$D$2&amp;":"&amp;dbP!$D$2),"&gt;="&amp;AQ$6,INDIRECT($F$1&amp;dbP!$D$2&amp;":"&amp;dbP!$D$2),"&lt;="&amp;AQ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R405" s="1">
        <f ca="1">SUMIFS(INDIRECT($F$1&amp;$F405&amp;":"&amp;$F405),INDIRECT($F$1&amp;dbP!$D$2&amp;":"&amp;dbP!$D$2),"&gt;="&amp;AR$6,INDIRECT($F$1&amp;dbP!$D$2&amp;":"&amp;dbP!$D$2),"&lt;="&amp;AR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S405" s="1">
        <f ca="1">SUMIFS(INDIRECT($F$1&amp;$F405&amp;":"&amp;$F405),INDIRECT($F$1&amp;dbP!$D$2&amp;":"&amp;dbP!$D$2),"&gt;="&amp;AS$6,INDIRECT($F$1&amp;dbP!$D$2&amp;":"&amp;dbP!$D$2),"&lt;="&amp;AS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T405" s="1">
        <f ca="1">SUMIFS(INDIRECT($F$1&amp;$F405&amp;":"&amp;$F405),INDIRECT($F$1&amp;dbP!$D$2&amp;":"&amp;dbP!$D$2),"&gt;="&amp;AT$6,INDIRECT($F$1&amp;dbP!$D$2&amp;":"&amp;dbP!$D$2),"&lt;="&amp;AT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U405" s="1">
        <f ca="1">SUMIFS(INDIRECT($F$1&amp;$F405&amp;":"&amp;$F405),INDIRECT($F$1&amp;dbP!$D$2&amp;":"&amp;dbP!$D$2),"&gt;="&amp;AU$6,INDIRECT($F$1&amp;dbP!$D$2&amp;":"&amp;dbP!$D$2),"&lt;="&amp;AU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V405" s="1">
        <f ca="1">SUMIFS(INDIRECT($F$1&amp;$F405&amp;":"&amp;$F405),INDIRECT($F$1&amp;dbP!$D$2&amp;":"&amp;dbP!$D$2),"&gt;="&amp;AV$6,INDIRECT($F$1&amp;dbP!$D$2&amp;":"&amp;dbP!$D$2),"&lt;="&amp;AV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W405" s="1">
        <f ca="1">SUMIFS(INDIRECT($F$1&amp;$F405&amp;":"&amp;$F405),INDIRECT($F$1&amp;dbP!$D$2&amp;":"&amp;dbP!$D$2),"&gt;="&amp;AW$6,INDIRECT($F$1&amp;dbP!$D$2&amp;":"&amp;dbP!$D$2),"&lt;="&amp;AW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X405" s="1">
        <f ca="1">SUMIFS(INDIRECT($F$1&amp;$F405&amp;":"&amp;$F405),INDIRECT($F$1&amp;dbP!$D$2&amp;":"&amp;dbP!$D$2),"&gt;="&amp;AX$6,INDIRECT($F$1&amp;dbP!$D$2&amp;":"&amp;dbP!$D$2),"&lt;="&amp;AX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Y405" s="1">
        <f ca="1">SUMIFS(INDIRECT($F$1&amp;$F405&amp;":"&amp;$F405),INDIRECT($F$1&amp;dbP!$D$2&amp;":"&amp;dbP!$D$2),"&gt;="&amp;AY$6,INDIRECT($F$1&amp;dbP!$D$2&amp;":"&amp;dbP!$D$2),"&lt;="&amp;AY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Z405" s="1">
        <f ca="1">SUMIFS(INDIRECT($F$1&amp;$F405&amp;":"&amp;$F405),INDIRECT($F$1&amp;dbP!$D$2&amp;":"&amp;dbP!$D$2),"&gt;="&amp;AZ$6,INDIRECT($F$1&amp;dbP!$D$2&amp;":"&amp;dbP!$D$2),"&lt;="&amp;AZ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BA405" s="1">
        <f ca="1">SUMIFS(INDIRECT($F$1&amp;$F405&amp;":"&amp;$F405),INDIRECT($F$1&amp;dbP!$D$2&amp;":"&amp;dbP!$D$2),"&gt;="&amp;BA$6,INDIRECT($F$1&amp;dbP!$D$2&amp;":"&amp;dbP!$D$2),"&lt;="&amp;BA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BB405" s="1">
        <f ca="1">SUMIFS(INDIRECT($F$1&amp;$F405&amp;":"&amp;$F405),INDIRECT($F$1&amp;dbP!$D$2&amp;":"&amp;dbP!$D$2),"&gt;="&amp;BB$6,INDIRECT($F$1&amp;dbP!$D$2&amp;":"&amp;dbP!$D$2),"&lt;="&amp;BB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BC405" s="1">
        <f ca="1">SUMIFS(INDIRECT($F$1&amp;$F405&amp;":"&amp;$F405),INDIRECT($F$1&amp;dbP!$D$2&amp;":"&amp;dbP!$D$2),"&gt;="&amp;BC$6,INDIRECT($F$1&amp;dbP!$D$2&amp;":"&amp;dbP!$D$2),"&lt;="&amp;BC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BD405" s="1">
        <f ca="1">SUMIFS(INDIRECT($F$1&amp;$F405&amp;":"&amp;$F405),INDIRECT($F$1&amp;dbP!$D$2&amp;":"&amp;dbP!$D$2),"&gt;="&amp;BD$6,INDIRECT($F$1&amp;dbP!$D$2&amp;":"&amp;dbP!$D$2),"&lt;="&amp;BD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BE405" s="1">
        <f ca="1">SUMIFS(INDIRECT($F$1&amp;$F405&amp;":"&amp;$F405),INDIRECT($F$1&amp;dbP!$D$2&amp;":"&amp;dbP!$D$2),"&gt;="&amp;BE$6,INDIRECT($F$1&amp;dbP!$D$2&amp;":"&amp;dbP!$D$2),"&lt;="&amp;BE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</row>
    <row r="406" spans="1:57" x14ac:dyDescent="0.3">
      <c r="B406" s="1">
        <f>MAX(B$268:B405)+1</f>
        <v>144</v>
      </c>
      <c r="D406" s="1" t="str">
        <f ca="1">INDIRECT($B$1&amp;Items!AB$2&amp;$B406)</f>
        <v>PL(-)</v>
      </c>
      <c r="F406" s="1" t="str">
        <f ca="1">INDIRECT($B$1&amp;Items!X$2&amp;$B406)</f>
        <v>AA</v>
      </c>
      <c r="H406" s="13" t="str">
        <f ca="1">INDIRECT($B$1&amp;Items!U$2&amp;$B406)</f>
        <v>Операционные расходы</v>
      </c>
      <c r="I406" s="13" t="str">
        <f ca="1">IF(INDIRECT($B$1&amp;Items!V$2&amp;$B406)="",H406,INDIRECT($B$1&amp;Items!V$2&amp;$B406))</f>
        <v>Операционные расходы - блок-5</v>
      </c>
      <c r="J406" s="1" t="str">
        <f ca="1">IF(INDIRECT($B$1&amp;Items!W$2&amp;$B406)="",IF(H406&lt;&gt;I406,"  "&amp;I406,I406),"    "&amp;INDIRECT($B$1&amp;Items!W$2&amp;$B406))</f>
        <v xml:space="preserve">    Операционные расходы - 5-9</v>
      </c>
      <c r="S406" s="1">
        <f ca="1">SUM($U406:INDIRECT(ADDRESS(ROW(),SUMIFS($1:$1,$5:$5,MAX($5:$5)))))</f>
        <v>0</v>
      </c>
      <c r="V406" s="1">
        <f ca="1">SUMIFS(INDIRECT($F$1&amp;$F406&amp;":"&amp;$F406),INDIRECT($F$1&amp;dbP!$D$2&amp;":"&amp;dbP!$D$2),"&gt;="&amp;V$6,INDIRECT($F$1&amp;dbP!$D$2&amp;":"&amp;dbP!$D$2),"&lt;="&amp;V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W406" s="1">
        <f ca="1">SUMIFS(INDIRECT($F$1&amp;$F406&amp;":"&amp;$F406),INDIRECT($F$1&amp;dbP!$D$2&amp;":"&amp;dbP!$D$2),"&gt;="&amp;W$6,INDIRECT($F$1&amp;dbP!$D$2&amp;":"&amp;dbP!$D$2),"&lt;="&amp;W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X406" s="1">
        <f ca="1">SUMIFS(INDIRECT($F$1&amp;$F406&amp;":"&amp;$F406),INDIRECT($F$1&amp;dbP!$D$2&amp;":"&amp;dbP!$D$2),"&gt;="&amp;X$6,INDIRECT($F$1&amp;dbP!$D$2&amp;":"&amp;dbP!$D$2),"&lt;="&amp;X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Y406" s="1">
        <f ca="1">SUMIFS(INDIRECT($F$1&amp;$F406&amp;":"&amp;$F406),INDIRECT($F$1&amp;dbP!$D$2&amp;":"&amp;dbP!$D$2),"&gt;="&amp;Y$6,INDIRECT($F$1&amp;dbP!$D$2&amp;":"&amp;dbP!$D$2),"&lt;="&amp;Y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Z406" s="1">
        <f ca="1">SUMIFS(INDIRECT($F$1&amp;$F406&amp;":"&amp;$F406),INDIRECT($F$1&amp;dbP!$D$2&amp;":"&amp;dbP!$D$2),"&gt;="&amp;Z$6,INDIRECT($F$1&amp;dbP!$D$2&amp;":"&amp;dbP!$D$2),"&lt;="&amp;Z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A406" s="1">
        <f ca="1">SUMIFS(INDIRECT($F$1&amp;$F406&amp;":"&amp;$F406),INDIRECT($F$1&amp;dbP!$D$2&amp;":"&amp;dbP!$D$2),"&gt;="&amp;AA$6,INDIRECT($F$1&amp;dbP!$D$2&amp;":"&amp;dbP!$D$2),"&lt;="&amp;AA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B406" s="1">
        <f ca="1">SUMIFS(INDIRECT($F$1&amp;$F406&amp;":"&amp;$F406),INDIRECT($F$1&amp;dbP!$D$2&amp;":"&amp;dbP!$D$2),"&gt;="&amp;AB$6,INDIRECT($F$1&amp;dbP!$D$2&amp;":"&amp;dbP!$D$2),"&lt;="&amp;AB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C406" s="1">
        <f ca="1">SUMIFS(INDIRECT($F$1&amp;$F406&amp;":"&amp;$F406),INDIRECT($F$1&amp;dbP!$D$2&amp;":"&amp;dbP!$D$2),"&gt;="&amp;AC$6,INDIRECT($F$1&amp;dbP!$D$2&amp;":"&amp;dbP!$D$2),"&lt;="&amp;AC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D406" s="1">
        <f ca="1">SUMIFS(INDIRECT($F$1&amp;$F406&amp;":"&amp;$F406),INDIRECT($F$1&amp;dbP!$D$2&amp;":"&amp;dbP!$D$2),"&gt;="&amp;AD$6,INDIRECT($F$1&amp;dbP!$D$2&amp;":"&amp;dbP!$D$2),"&lt;="&amp;AD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E406" s="1">
        <f ca="1">SUMIFS(INDIRECT($F$1&amp;$F406&amp;":"&amp;$F406),INDIRECT($F$1&amp;dbP!$D$2&amp;":"&amp;dbP!$D$2),"&gt;="&amp;AE$6,INDIRECT($F$1&amp;dbP!$D$2&amp;":"&amp;dbP!$D$2),"&lt;="&amp;AE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F406" s="1">
        <f ca="1">SUMIFS(INDIRECT($F$1&amp;$F406&amp;":"&amp;$F406),INDIRECT($F$1&amp;dbP!$D$2&amp;":"&amp;dbP!$D$2),"&gt;="&amp;AF$6,INDIRECT($F$1&amp;dbP!$D$2&amp;":"&amp;dbP!$D$2),"&lt;="&amp;AF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G406" s="1">
        <f ca="1">SUMIFS(INDIRECT($F$1&amp;$F406&amp;":"&amp;$F406),INDIRECT($F$1&amp;dbP!$D$2&amp;":"&amp;dbP!$D$2),"&gt;="&amp;AG$6,INDIRECT($F$1&amp;dbP!$D$2&amp;":"&amp;dbP!$D$2),"&lt;="&amp;AG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H406" s="1">
        <f ca="1">SUMIFS(INDIRECT($F$1&amp;$F406&amp;":"&amp;$F406),INDIRECT($F$1&amp;dbP!$D$2&amp;":"&amp;dbP!$D$2),"&gt;="&amp;AH$6,INDIRECT($F$1&amp;dbP!$D$2&amp;":"&amp;dbP!$D$2),"&lt;="&amp;AH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I406" s="1">
        <f ca="1">SUMIFS(INDIRECT($F$1&amp;$F406&amp;":"&amp;$F406),INDIRECT($F$1&amp;dbP!$D$2&amp;":"&amp;dbP!$D$2),"&gt;="&amp;AI$6,INDIRECT($F$1&amp;dbP!$D$2&amp;":"&amp;dbP!$D$2),"&lt;="&amp;AI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J406" s="1">
        <f ca="1">SUMIFS(INDIRECT($F$1&amp;$F406&amp;":"&amp;$F406),INDIRECT($F$1&amp;dbP!$D$2&amp;":"&amp;dbP!$D$2),"&gt;="&amp;AJ$6,INDIRECT($F$1&amp;dbP!$D$2&amp;":"&amp;dbP!$D$2),"&lt;="&amp;AJ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K406" s="1">
        <f ca="1">SUMIFS(INDIRECT($F$1&amp;$F406&amp;":"&amp;$F406),INDIRECT($F$1&amp;dbP!$D$2&amp;":"&amp;dbP!$D$2),"&gt;="&amp;AK$6,INDIRECT($F$1&amp;dbP!$D$2&amp;":"&amp;dbP!$D$2),"&lt;="&amp;AK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L406" s="1">
        <f ca="1">SUMIFS(INDIRECT($F$1&amp;$F406&amp;":"&amp;$F406),INDIRECT($F$1&amp;dbP!$D$2&amp;":"&amp;dbP!$D$2),"&gt;="&amp;AL$6,INDIRECT($F$1&amp;dbP!$D$2&amp;":"&amp;dbP!$D$2),"&lt;="&amp;AL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M406" s="1">
        <f ca="1">SUMIFS(INDIRECT($F$1&amp;$F406&amp;":"&amp;$F406),INDIRECT($F$1&amp;dbP!$D$2&amp;":"&amp;dbP!$D$2),"&gt;="&amp;AM$6,INDIRECT($F$1&amp;dbP!$D$2&amp;":"&amp;dbP!$D$2),"&lt;="&amp;AM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N406" s="1">
        <f ca="1">SUMIFS(INDIRECT($F$1&amp;$F406&amp;":"&amp;$F406),INDIRECT($F$1&amp;dbP!$D$2&amp;":"&amp;dbP!$D$2),"&gt;="&amp;AN$6,INDIRECT($F$1&amp;dbP!$D$2&amp;":"&amp;dbP!$D$2),"&lt;="&amp;AN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O406" s="1">
        <f ca="1">SUMIFS(INDIRECT($F$1&amp;$F406&amp;":"&amp;$F406),INDIRECT($F$1&amp;dbP!$D$2&amp;":"&amp;dbP!$D$2),"&gt;="&amp;AO$6,INDIRECT($F$1&amp;dbP!$D$2&amp;":"&amp;dbP!$D$2),"&lt;="&amp;AO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P406" s="1">
        <f ca="1">SUMIFS(INDIRECT($F$1&amp;$F406&amp;":"&amp;$F406),INDIRECT($F$1&amp;dbP!$D$2&amp;":"&amp;dbP!$D$2),"&gt;="&amp;AP$6,INDIRECT($F$1&amp;dbP!$D$2&amp;":"&amp;dbP!$D$2),"&lt;="&amp;AP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Q406" s="1">
        <f ca="1">SUMIFS(INDIRECT($F$1&amp;$F406&amp;":"&amp;$F406),INDIRECT($F$1&amp;dbP!$D$2&amp;":"&amp;dbP!$D$2),"&gt;="&amp;AQ$6,INDIRECT($F$1&amp;dbP!$D$2&amp;":"&amp;dbP!$D$2),"&lt;="&amp;AQ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R406" s="1">
        <f ca="1">SUMIFS(INDIRECT($F$1&amp;$F406&amp;":"&amp;$F406),INDIRECT($F$1&amp;dbP!$D$2&amp;":"&amp;dbP!$D$2),"&gt;="&amp;AR$6,INDIRECT($F$1&amp;dbP!$D$2&amp;":"&amp;dbP!$D$2),"&lt;="&amp;AR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S406" s="1">
        <f ca="1">SUMIFS(INDIRECT($F$1&amp;$F406&amp;":"&amp;$F406),INDIRECT($F$1&amp;dbP!$D$2&amp;":"&amp;dbP!$D$2),"&gt;="&amp;AS$6,INDIRECT($F$1&amp;dbP!$D$2&amp;":"&amp;dbP!$D$2),"&lt;="&amp;AS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T406" s="1">
        <f ca="1">SUMIFS(INDIRECT($F$1&amp;$F406&amp;":"&amp;$F406),INDIRECT($F$1&amp;dbP!$D$2&amp;":"&amp;dbP!$D$2),"&gt;="&amp;AT$6,INDIRECT($F$1&amp;dbP!$D$2&amp;":"&amp;dbP!$D$2),"&lt;="&amp;AT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U406" s="1">
        <f ca="1">SUMIFS(INDIRECT($F$1&amp;$F406&amp;":"&amp;$F406),INDIRECT($F$1&amp;dbP!$D$2&amp;":"&amp;dbP!$D$2),"&gt;="&amp;AU$6,INDIRECT($F$1&amp;dbP!$D$2&amp;":"&amp;dbP!$D$2),"&lt;="&amp;AU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V406" s="1">
        <f ca="1">SUMIFS(INDIRECT($F$1&amp;$F406&amp;":"&amp;$F406),INDIRECT($F$1&amp;dbP!$D$2&amp;":"&amp;dbP!$D$2),"&gt;="&amp;AV$6,INDIRECT($F$1&amp;dbP!$D$2&amp;":"&amp;dbP!$D$2),"&lt;="&amp;AV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W406" s="1">
        <f ca="1">SUMIFS(INDIRECT($F$1&amp;$F406&amp;":"&amp;$F406),INDIRECT($F$1&amp;dbP!$D$2&amp;":"&amp;dbP!$D$2),"&gt;="&amp;AW$6,INDIRECT($F$1&amp;dbP!$D$2&amp;":"&amp;dbP!$D$2),"&lt;="&amp;AW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X406" s="1">
        <f ca="1">SUMIFS(INDIRECT($F$1&amp;$F406&amp;":"&amp;$F406),INDIRECT($F$1&amp;dbP!$D$2&amp;":"&amp;dbP!$D$2),"&gt;="&amp;AX$6,INDIRECT($F$1&amp;dbP!$D$2&amp;":"&amp;dbP!$D$2),"&lt;="&amp;AX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Y406" s="1">
        <f ca="1">SUMIFS(INDIRECT($F$1&amp;$F406&amp;":"&amp;$F406),INDIRECT($F$1&amp;dbP!$D$2&amp;":"&amp;dbP!$D$2),"&gt;="&amp;AY$6,INDIRECT($F$1&amp;dbP!$D$2&amp;":"&amp;dbP!$D$2),"&lt;="&amp;AY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Z406" s="1">
        <f ca="1">SUMIFS(INDIRECT($F$1&amp;$F406&amp;":"&amp;$F406),INDIRECT($F$1&amp;dbP!$D$2&amp;":"&amp;dbP!$D$2),"&gt;="&amp;AZ$6,INDIRECT($F$1&amp;dbP!$D$2&amp;":"&amp;dbP!$D$2),"&lt;="&amp;AZ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BA406" s="1">
        <f ca="1">SUMIFS(INDIRECT($F$1&amp;$F406&amp;":"&amp;$F406),INDIRECT($F$1&amp;dbP!$D$2&amp;":"&amp;dbP!$D$2),"&gt;="&amp;BA$6,INDIRECT($F$1&amp;dbP!$D$2&amp;":"&amp;dbP!$D$2),"&lt;="&amp;BA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BB406" s="1">
        <f ca="1">SUMIFS(INDIRECT($F$1&amp;$F406&amp;":"&amp;$F406),INDIRECT($F$1&amp;dbP!$D$2&amp;":"&amp;dbP!$D$2),"&gt;="&amp;BB$6,INDIRECT($F$1&amp;dbP!$D$2&amp;":"&amp;dbP!$D$2),"&lt;="&amp;BB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BC406" s="1">
        <f ca="1">SUMIFS(INDIRECT($F$1&amp;$F406&amp;":"&amp;$F406),INDIRECT($F$1&amp;dbP!$D$2&amp;":"&amp;dbP!$D$2),"&gt;="&amp;BC$6,INDIRECT($F$1&amp;dbP!$D$2&amp;":"&amp;dbP!$D$2),"&lt;="&amp;BC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BD406" s="1">
        <f ca="1">SUMIFS(INDIRECT($F$1&amp;$F406&amp;":"&amp;$F406),INDIRECT($F$1&amp;dbP!$D$2&amp;":"&amp;dbP!$D$2),"&gt;="&amp;BD$6,INDIRECT($F$1&amp;dbP!$D$2&amp;":"&amp;dbP!$D$2),"&lt;="&amp;BD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BE406" s="1">
        <f ca="1">SUMIFS(INDIRECT($F$1&amp;$F406&amp;":"&amp;$F406),INDIRECT($F$1&amp;dbP!$D$2&amp;":"&amp;dbP!$D$2),"&gt;="&amp;BE$6,INDIRECT($F$1&amp;dbP!$D$2&amp;":"&amp;dbP!$D$2),"&lt;="&amp;BE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</row>
    <row r="407" spans="1:57" x14ac:dyDescent="0.3">
      <c r="B407" s="1">
        <f>MAX(B$268:B406)+1</f>
        <v>145</v>
      </c>
      <c r="D407" s="1" t="str">
        <f ca="1">INDIRECT($B$1&amp;Items!AB$2&amp;$B407)</f>
        <v>PL(-)</v>
      </c>
      <c r="F407" s="1" t="str">
        <f ca="1">INDIRECT($B$1&amp;Items!X$2&amp;$B407)</f>
        <v>AA</v>
      </c>
      <c r="H407" s="13" t="str">
        <f ca="1">INDIRECT($B$1&amp;Items!U$2&amp;$B407)</f>
        <v>Операционные расходы</v>
      </c>
      <c r="I407" s="13" t="str">
        <f ca="1">IF(INDIRECT($B$1&amp;Items!V$2&amp;$B407)="",H407,INDIRECT($B$1&amp;Items!V$2&amp;$B407))</f>
        <v>Операционные расходы - блок-5</v>
      </c>
      <c r="J407" s="1" t="str">
        <f ca="1">IF(INDIRECT($B$1&amp;Items!W$2&amp;$B407)="",IF(H407&lt;&gt;I407,"  "&amp;I407,I407),"    "&amp;INDIRECT($B$1&amp;Items!W$2&amp;$B407))</f>
        <v xml:space="preserve">    Операционные расходы - 5-10</v>
      </c>
      <c r="S407" s="1">
        <f ca="1">SUM($U407:INDIRECT(ADDRESS(ROW(),SUMIFS($1:$1,$5:$5,MAX($5:$5)))))</f>
        <v>32840.262000000002</v>
      </c>
      <c r="V407" s="1">
        <f ca="1">SUMIFS(INDIRECT($F$1&amp;$F407&amp;":"&amp;$F407),INDIRECT($F$1&amp;dbP!$D$2&amp;":"&amp;dbP!$D$2),"&gt;="&amp;V$6,INDIRECT($F$1&amp;dbP!$D$2&amp;":"&amp;dbP!$D$2),"&lt;="&amp;V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W407" s="1">
        <f ca="1">SUMIFS(INDIRECT($F$1&amp;$F407&amp;":"&amp;$F407),INDIRECT($F$1&amp;dbP!$D$2&amp;":"&amp;dbP!$D$2),"&gt;="&amp;W$6,INDIRECT($F$1&amp;dbP!$D$2&amp;":"&amp;dbP!$D$2),"&lt;="&amp;W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X407" s="1">
        <f ca="1">SUMIFS(INDIRECT($F$1&amp;$F407&amp;":"&amp;$F407),INDIRECT($F$1&amp;dbP!$D$2&amp;":"&amp;dbP!$D$2),"&gt;="&amp;X$6,INDIRECT($F$1&amp;dbP!$D$2&amp;":"&amp;dbP!$D$2),"&lt;="&amp;X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32840.262000000002</v>
      </c>
      <c r="Y407" s="1">
        <f ca="1">SUMIFS(INDIRECT($F$1&amp;$F407&amp;":"&amp;$F407),INDIRECT($F$1&amp;dbP!$D$2&amp;":"&amp;dbP!$D$2),"&gt;="&amp;Y$6,INDIRECT($F$1&amp;dbP!$D$2&amp;":"&amp;dbP!$D$2),"&lt;="&amp;Y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Z407" s="1">
        <f ca="1">SUMIFS(INDIRECT($F$1&amp;$F407&amp;":"&amp;$F407),INDIRECT($F$1&amp;dbP!$D$2&amp;":"&amp;dbP!$D$2),"&gt;="&amp;Z$6,INDIRECT($F$1&amp;dbP!$D$2&amp;":"&amp;dbP!$D$2),"&lt;="&amp;Z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A407" s="1">
        <f ca="1">SUMIFS(INDIRECT($F$1&amp;$F407&amp;":"&amp;$F407),INDIRECT($F$1&amp;dbP!$D$2&amp;":"&amp;dbP!$D$2),"&gt;="&amp;AA$6,INDIRECT($F$1&amp;dbP!$D$2&amp;":"&amp;dbP!$D$2),"&lt;="&amp;AA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B407" s="1">
        <f ca="1">SUMIFS(INDIRECT($F$1&amp;$F407&amp;":"&amp;$F407),INDIRECT($F$1&amp;dbP!$D$2&amp;":"&amp;dbP!$D$2),"&gt;="&amp;AB$6,INDIRECT($F$1&amp;dbP!$D$2&amp;":"&amp;dbP!$D$2),"&lt;="&amp;AB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C407" s="1">
        <f ca="1">SUMIFS(INDIRECT($F$1&amp;$F407&amp;":"&amp;$F407),INDIRECT($F$1&amp;dbP!$D$2&amp;":"&amp;dbP!$D$2),"&gt;="&amp;AC$6,INDIRECT($F$1&amp;dbP!$D$2&amp;":"&amp;dbP!$D$2),"&lt;="&amp;AC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D407" s="1">
        <f ca="1">SUMIFS(INDIRECT($F$1&amp;$F407&amp;":"&amp;$F407),INDIRECT($F$1&amp;dbP!$D$2&amp;":"&amp;dbP!$D$2),"&gt;="&amp;AD$6,INDIRECT($F$1&amp;dbP!$D$2&amp;":"&amp;dbP!$D$2),"&lt;="&amp;AD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E407" s="1">
        <f ca="1">SUMIFS(INDIRECT($F$1&amp;$F407&amp;":"&amp;$F407),INDIRECT($F$1&amp;dbP!$D$2&amp;":"&amp;dbP!$D$2),"&gt;="&amp;AE$6,INDIRECT($F$1&amp;dbP!$D$2&amp;":"&amp;dbP!$D$2),"&lt;="&amp;AE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F407" s="1">
        <f ca="1">SUMIFS(INDIRECT($F$1&amp;$F407&amp;":"&amp;$F407),INDIRECT($F$1&amp;dbP!$D$2&amp;":"&amp;dbP!$D$2),"&gt;="&amp;AF$6,INDIRECT($F$1&amp;dbP!$D$2&amp;":"&amp;dbP!$D$2),"&lt;="&amp;AF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G407" s="1">
        <f ca="1">SUMIFS(INDIRECT($F$1&amp;$F407&amp;":"&amp;$F407),INDIRECT($F$1&amp;dbP!$D$2&amp;":"&amp;dbP!$D$2),"&gt;="&amp;AG$6,INDIRECT($F$1&amp;dbP!$D$2&amp;":"&amp;dbP!$D$2),"&lt;="&amp;AG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H407" s="1">
        <f ca="1">SUMIFS(INDIRECT($F$1&amp;$F407&amp;":"&amp;$F407),INDIRECT($F$1&amp;dbP!$D$2&amp;":"&amp;dbP!$D$2),"&gt;="&amp;AH$6,INDIRECT($F$1&amp;dbP!$D$2&amp;":"&amp;dbP!$D$2),"&lt;="&amp;AH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I407" s="1">
        <f ca="1">SUMIFS(INDIRECT($F$1&amp;$F407&amp;":"&amp;$F407),INDIRECT($F$1&amp;dbP!$D$2&amp;":"&amp;dbP!$D$2),"&gt;="&amp;AI$6,INDIRECT($F$1&amp;dbP!$D$2&amp;":"&amp;dbP!$D$2),"&lt;="&amp;AI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J407" s="1">
        <f ca="1">SUMIFS(INDIRECT($F$1&amp;$F407&amp;":"&amp;$F407),INDIRECT($F$1&amp;dbP!$D$2&amp;":"&amp;dbP!$D$2),"&gt;="&amp;AJ$6,INDIRECT($F$1&amp;dbP!$D$2&amp;":"&amp;dbP!$D$2),"&lt;="&amp;AJ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K407" s="1">
        <f ca="1">SUMIFS(INDIRECT($F$1&amp;$F407&amp;":"&amp;$F407),INDIRECT($F$1&amp;dbP!$D$2&amp;":"&amp;dbP!$D$2),"&gt;="&amp;AK$6,INDIRECT($F$1&amp;dbP!$D$2&amp;":"&amp;dbP!$D$2),"&lt;="&amp;AK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L407" s="1">
        <f ca="1">SUMIFS(INDIRECT($F$1&amp;$F407&amp;":"&amp;$F407),INDIRECT($F$1&amp;dbP!$D$2&amp;":"&amp;dbP!$D$2),"&gt;="&amp;AL$6,INDIRECT($F$1&amp;dbP!$D$2&amp;":"&amp;dbP!$D$2),"&lt;="&amp;AL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M407" s="1">
        <f ca="1">SUMIFS(INDIRECT($F$1&amp;$F407&amp;":"&amp;$F407),INDIRECT($F$1&amp;dbP!$D$2&amp;":"&amp;dbP!$D$2),"&gt;="&amp;AM$6,INDIRECT($F$1&amp;dbP!$D$2&amp;":"&amp;dbP!$D$2),"&lt;="&amp;AM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N407" s="1">
        <f ca="1">SUMIFS(INDIRECT($F$1&amp;$F407&amp;":"&amp;$F407),INDIRECT($F$1&amp;dbP!$D$2&amp;":"&amp;dbP!$D$2),"&gt;="&amp;AN$6,INDIRECT($F$1&amp;dbP!$D$2&amp;":"&amp;dbP!$D$2),"&lt;="&amp;AN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O407" s="1">
        <f ca="1">SUMIFS(INDIRECT($F$1&amp;$F407&amp;":"&amp;$F407),INDIRECT($F$1&amp;dbP!$D$2&amp;":"&amp;dbP!$D$2),"&gt;="&amp;AO$6,INDIRECT($F$1&amp;dbP!$D$2&amp;":"&amp;dbP!$D$2),"&lt;="&amp;AO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P407" s="1">
        <f ca="1">SUMIFS(INDIRECT($F$1&amp;$F407&amp;":"&amp;$F407),INDIRECT($F$1&amp;dbP!$D$2&amp;":"&amp;dbP!$D$2),"&gt;="&amp;AP$6,INDIRECT($F$1&amp;dbP!$D$2&amp;":"&amp;dbP!$D$2),"&lt;="&amp;AP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Q407" s="1">
        <f ca="1">SUMIFS(INDIRECT($F$1&amp;$F407&amp;":"&amp;$F407),INDIRECT($F$1&amp;dbP!$D$2&amp;":"&amp;dbP!$D$2),"&gt;="&amp;AQ$6,INDIRECT($F$1&amp;dbP!$D$2&amp;":"&amp;dbP!$D$2),"&lt;="&amp;AQ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R407" s="1">
        <f ca="1">SUMIFS(INDIRECT($F$1&amp;$F407&amp;":"&amp;$F407),INDIRECT($F$1&amp;dbP!$D$2&amp;":"&amp;dbP!$D$2),"&gt;="&amp;AR$6,INDIRECT($F$1&amp;dbP!$D$2&amp;":"&amp;dbP!$D$2),"&lt;="&amp;AR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S407" s="1">
        <f ca="1">SUMIFS(INDIRECT($F$1&amp;$F407&amp;":"&amp;$F407),INDIRECT($F$1&amp;dbP!$D$2&amp;":"&amp;dbP!$D$2),"&gt;="&amp;AS$6,INDIRECT($F$1&amp;dbP!$D$2&amp;":"&amp;dbP!$D$2),"&lt;="&amp;AS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T407" s="1">
        <f ca="1">SUMIFS(INDIRECT($F$1&amp;$F407&amp;":"&amp;$F407),INDIRECT($F$1&amp;dbP!$D$2&amp;":"&amp;dbP!$D$2),"&gt;="&amp;AT$6,INDIRECT($F$1&amp;dbP!$D$2&amp;":"&amp;dbP!$D$2),"&lt;="&amp;AT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U407" s="1">
        <f ca="1">SUMIFS(INDIRECT($F$1&amp;$F407&amp;":"&amp;$F407),INDIRECT($F$1&amp;dbP!$D$2&amp;":"&amp;dbP!$D$2),"&gt;="&amp;AU$6,INDIRECT($F$1&amp;dbP!$D$2&amp;":"&amp;dbP!$D$2),"&lt;="&amp;AU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V407" s="1">
        <f ca="1">SUMIFS(INDIRECT($F$1&amp;$F407&amp;":"&amp;$F407),INDIRECT($F$1&amp;dbP!$D$2&amp;":"&amp;dbP!$D$2),"&gt;="&amp;AV$6,INDIRECT($F$1&amp;dbP!$D$2&amp;":"&amp;dbP!$D$2),"&lt;="&amp;AV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W407" s="1">
        <f ca="1">SUMIFS(INDIRECT($F$1&amp;$F407&amp;":"&amp;$F407),INDIRECT($F$1&amp;dbP!$D$2&amp;":"&amp;dbP!$D$2),"&gt;="&amp;AW$6,INDIRECT($F$1&amp;dbP!$D$2&amp;":"&amp;dbP!$D$2),"&lt;="&amp;AW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X407" s="1">
        <f ca="1">SUMIFS(INDIRECT($F$1&amp;$F407&amp;":"&amp;$F407),INDIRECT($F$1&amp;dbP!$D$2&amp;":"&amp;dbP!$D$2),"&gt;="&amp;AX$6,INDIRECT($F$1&amp;dbP!$D$2&amp;":"&amp;dbP!$D$2),"&lt;="&amp;AX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Y407" s="1">
        <f ca="1">SUMIFS(INDIRECT($F$1&amp;$F407&amp;":"&amp;$F407),INDIRECT($F$1&amp;dbP!$D$2&amp;":"&amp;dbP!$D$2),"&gt;="&amp;AY$6,INDIRECT($F$1&amp;dbP!$D$2&amp;":"&amp;dbP!$D$2),"&lt;="&amp;AY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Z407" s="1">
        <f ca="1">SUMIFS(INDIRECT($F$1&amp;$F407&amp;":"&amp;$F407),INDIRECT($F$1&amp;dbP!$D$2&amp;":"&amp;dbP!$D$2),"&gt;="&amp;AZ$6,INDIRECT($F$1&amp;dbP!$D$2&amp;":"&amp;dbP!$D$2),"&lt;="&amp;AZ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BA407" s="1">
        <f ca="1">SUMIFS(INDIRECT($F$1&amp;$F407&amp;":"&amp;$F407),INDIRECT($F$1&amp;dbP!$D$2&amp;":"&amp;dbP!$D$2),"&gt;="&amp;BA$6,INDIRECT($F$1&amp;dbP!$D$2&amp;":"&amp;dbP!$D$2),"&lt;="&amp;BA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BB407" s="1">
        <f ca="1">SUMIFS(INDIRECT($F$1&amp;$F407&amp;":"&amp;$F407),INDIRECT($F$1&amp;dbP!$D$2&amp;":"&amp;dbP!$D$2),"&gt;="&amp;BB$6,INDIRECT($F$1&amp;dbP!$D$2&amp;":"&amp;dbP!$D$2),"&lt;="&amp;BB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BC407" s="1">
        <f ca="1">SUMIFS(INDIRECT($F$1&amp;$F407&amp;":"&amp;$F407),INDIRECT($F$1&amp;dbP!$D$2&amp;":"&amp;dbP!$D$2),"&gt;="&amp;BC$6,INDIRECT($F$1&amp;dbP!$D$2&amp;":"&amp;dbP!$D$2),"&lt;="&amp;BC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BD407" s="1">
        <f ca="1">SUMIFS(INDIRECT($F$1&amp;$F407&amp;":"&amp;$F407),INDIRECT($F$1&amp;dbP!$D$2&amp;":"&amp;dbP!$D$2),"&gt;="&amp;BD$6,INDIRECT($F$1&amp;dbP!$D$2&amp;":"&amp;dbP!$D$2),"&lt;="&amp;BD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BE407" s="1">
        <f ca="1">SUMIFS(INDIRECT($F$1&amp;$F407&amp;":"&amp;$F407),INDIRECT($F$1&amp;dbP!$D$2&amp;":"&amp;dbP!$D$2),"&gt;="&amp;BE$6,INDIRECT($F$1&amp;dbP!$D$2&amp;":"&amp;dbP!$D$2),"&lt;="&amp;BE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</row>
    <row r="408" spans="1:57" ht="4.95" customHeight="1" x14ac:dyDescent="0.3">
      <c r="A408" s="27"/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7"/>
      <c r="AB408" s="27"/>
      <c r="AC408" s="27"/>
      <c r="AD408" s="27"/>
      <c r="AE408" s="27"/>
      <c r="AF408" s="27"/>
      <c r="AG408" s="2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  <c r="BC408" s="27"/>
      <c r="BD408" s="27"/>
      <c r="BE408" s="27"/>
    </row>
    <row r="409" spans="1:57" x14ac:dyDescent="0.3">
      <c r="B409" s="1">
        <f>MAX(B$268:B408)+1</f>
        <v>146</v>
      </c>
      <c r="D409" s="1" t="str">
        <f ca="1">INDIRECT($B$1&amp;Items!AB$2&amp;$B409)</f>
        <v>PL</v>
      </c>
      <c r="F409" s="1" t="str">
        <f ca="1">INDIRECT($B$1&amp;Items!X$2&amp;$B409)</f>
        <v>AA</v>
      </c>
      <c r="H409" s="13" t="str">
        <f ca="1">INDIRECT($B$1&amp;Items!U$2&amp;$B409)</f>
        <v>Операционная прибыль (EBITDA)</v>
      </c>
      <c r="I409" s="13" t="str">
        <f ca="1">IF(INDIRECT($B$1&amp;Items!V$2&amp;$B409)="",H409,INDIRECT($B$1&amp;Items!V$2&amp;$B409))</f>
        <v>Операционная прибыль (EBITDA)</v>
      </c>
      <c r="J409" s="1" t="str">
        <f ca="1">IF(INDIRECT($B$1&amp;Items!W$2&amp;$B409)="",IF(H409&lt;&gt;I409,"  "&amp;I409,I409),"    "&amp;INDIRECT($B$1&amp;Items!W$2&amp;$B409))</f>
        <v>Операционная прибыль (EBITDA)</v>
      </c>
      <c r="S409" s="1">
        <f ca="1">SUM($U409:INDIRECT(ADDRESS(ROW(),SUMIFS($1:$1,$5:$5,MAX($5:$5)))))</f>
        <v>-9963687.2534211222</v>
      </c>
      <c r="V409" s="1">
        <f ca="1">SUMIFS(V$267:V408,$D$267:$D408,Items!$AB$11)-SUMIFS(V$267:V408,$D$267:$D408,Items!$AB$19)</f>
        <v>-94276.676999999996</v>
      </c>
      <c r="W409" s="1">
        <f ca="1">SUMIFS(W$267:W408,$D$267:$D408,Items!$AB$11)-SUMIFS(W$267:W408,$D$267:$D408,Items!$AB$19)</f>
        <v>-156105.23317502101</v>
      </c>
      <c r="X409" s="1">
        <f ca="1">SUMIFS(X$267:X408,$D$267:$D408,Items!$AB$11)-SUMIFS(X$267:X408,$D$267:$D408,Items!$AB$19)</f>
        <v>-86078.112000000008</v>
      </c>
      <c r="Y409" s="1">
        <f ca="1">SUMIFS(Y$267:Y408,$D$267:$D408,Items!$AB$11)-SUMIFS(Y$267:Y408,$D$267:$D408,Items!$AB$19)</f>
        <v>-166768.84606470002</v>
      </c>
      <c r="Z409" s="1">
        <f ca="1">SUMIFS(Z$267:Z408,$D$267:$D408,Items!$AB$11)-SUMIFS(Z$267:Z408,$D$267:$D408,Items!$AB$19)</f>
        <v>-2723638.5279507004</v>
      </c>
      <c r="AA409" s="1">
        <f ca="1">SUMIFS(AA$267:AA408,$D$267:$D408,Items!$AB$11)-SUMIFS(AA$267:AA408,$D$267:$D408,Items!$AB$19)</f>
        <v>-6736819.8572307006</v>
      </c>
      <c r="AB409" s="1">
        <f ca="1">SUMIFS(AB$267:AB408,$D$267:$D408,Items!$AB$11)-SUMIFS(AB$267:AB408,$D$267:$D408,Items!$AB$19)</f>
        <v>0</v>
      </c>
      <c r="AC409" s="1">
        <f ca="1">SUMIFS(AC$267:AC408,$D$267:$D408,Items!$AB$11)-SUMIFS(AC$267:AC408,$D$267:$D408,Items!$AB$19)</f>
        <v>0</v>
      </c>
      <c r="AD409" s="1">
        <f ca="1">SUMIFS(AD$267:AD408,$D$267:$D408,Items!$AB$11)-SUMIFS(AD$267:AD408,$D$267:$D408,Items!$AB$19)</f>
        <v>0</v>
      </c>
      <c r="AE409" s="1">
        <f ca="1">SUMIFS(AE$267:AE408,$D$267:$D408,Items!$AB$11)-SUMIFS(AE$267:AE408,$D$267:$D408,Items!$AB$19)</f>
        <v>0</v>
      </c>
      <c r="AF409" s="1">
        <f ca="1">SUMIFS(AF$267:AF408,$D$267:$D408,Items!$AB$11)-SUMIFS(AF$267:AF408,$D$267:$D408,Items!$AB$19)</f>
        <v>0</v>
      </c>
      <c r="AG409" s="1">
        <f ca="1">SUMIFS(AG$267:AG408,$D$267:$D408,Items!$AB$11)-SUMIFS(AG$267:AG408,$D$267:$D408,Items!$AB$19)</f>
        <v>0</v>
      </c>
      <c r="AH409" s="1">
        <f ca="1">SUMIFS(AH$267:AH408,$D$267:$D408,Items!$AB$11)-SUMIFS(AH$267:AH408,$D$267:$D408,Items!$AB$19)</f>
        <v>0</v>
      </c>
      <c r="AI409" s="1">
        <f ca="1">SUMIFS(AI$267:AI408,$D$267:$D408,Items!$AB$11)-SUMIFS(AI$267:AI408,$D$267:$D408,Items!$AB$19)</f>
        <v>0</v>
      </c>
      <c r="AJ409" s="1">
        <f ca="1">SUMIFS(AJ$267:AJ408,$D$267:$D408,Items!$AB$11)-SUMIFS(AJ$267:AJ408,$D$267:$D408,Items!$AB$19)</f>
        <v>0</v>
      </c>
      <c r="AK409" s="1">
        <f ca="1">SUMIFS(AK$267:AK408,$D$267:$D408,Items!$AB$11)-SUMIFS(AK$267:AK408,$D$267:$D408,Items!$AB$19)</f>
        <v>0</v>
      </c>
      <c r="AL409" s="1">
        <f ca="1">SUMIFS(AL$267:AL408,$D$267:$D408,Items!$AB$11)-SUMIFS(AL$267:AL408,$D$267:$D408,Items!$AB$19)</f>
        <v>0</v>
      </c>
      <c r="AM409" s="1">
        <f ca="1">SUMIFS(AM$267:AM408,$D$267:$D408,Items!$AB$11)-SUMIFS(AM$267:AM408,$D$267:$D408,Items!$AB$19)</f>
        <v>0</v>
      </c>
      <c r="AN409" s="1">
        <f ca="1">SUMIFS(AN$267:AN408,$D$267:$D408,Items!$AB$11)-SUMIFS(AN$267:AN408,$D$267:$D408,Items!$AB$19)</f>
        <v>0</v>
      </c>
      <c r="AO409" s="1">
        <f ca="1">SUMIFS(AO$267:AO408,$D$267:$D408,Items!$AB$11)-SUMIFS(AO$267:AO408,$D$267:$D408,Items!$AB$19)</f>
        <v>0</v>
      </c>
      <c r="AP409" s="1">
        <f ca="1">SUMIFS(AP$267:AP408,$D$267:$D408,Items!$AB$11)-SUMIFS(AP$267:AP408,$D$267:$D408,Items!$AB$19)</f>
        <v>0</v>
      </c>
      <c r="AQ409" s="1">
        <f ca="1">SUMIFS(AQ$267:AQ408,$D$267:$D408,Items!$AB$11)-SUMIFS(AQ$267:AQ408,$D$267:$D408,Items!$AB$19)</f>
        <v>0</v>
      </c>
      <c r="AR409" s="1">
        <f ca="1">SUMIFS(AR$267:AR408,$D$267:$D408,Items!$AB$11)-SUMIFS(AR$267:AR408,$D$267:$D408,Items!$AB$19)</f>
        <v>0</v>
      </c>
      <c r="AS409" s="1">
        <f ca="1">SUMIFS(AS$267:AS408,$D$267:$D408,Items!$AB$11)-SUMIFS(AS$267:AS408,$D$267:$D408,Items!$AB$19)</f>
        <v>0</v>
      </c>
      <c r="AT409" s="1">
        <f ca="1">SUMIFS(AT$267:AT408,$D$267:$D408,Items!$AB$11)-SUMIFS(AT$267:AT408,$D$267:$D408,Items!$AB$19)</f>
        <v>0</v>
      </c>
      <c r="AU409" s="1">
        <f ca="1">SUMIFS(AU$267:AU408,$D$267:$D408,Items!$AB$11)-SUMIFS(AU$267:AU408,$D$267:$D408,Items!$AB$19)</f>
        <v>0</v>
      </c>
      <c r="AV409" s="1">
        <f ca="1">SUMIFS(AV$267:AV408,$D$267:$D408,Items!$AB$11)-SUMIFS(AV$267:AV408,$D$267:$D408,Items!$AB$19)</f>
        <v>0</v>
      </c>
      <c r="AW409" s="1">
        <f ca="1">SUMIFS(AW$267:AW408,$D$267:$D408,Items!$AB$11)-SUMIFS(AW$267:AW408,$D$267:$D408,Items!$AB$19)</f>
        <v>0</v>
      </c>
      <c r="AX409" s="1">
        <f ca="1">SUMIFS(AX$267:AX408,$D$267:$D408,Items!$AB$11)-SUMIFS(AX$267:AX408,$D$267:$D408,Items!$AB$19)</f>
        <v>0</v>
      </c>
      <c r="AY409" s="1">
        <f ca="1">SUMIFS(AY$267:AY408,$D$267:$D408,Items!$AB$11)-SUMIFS(AY$267:AY408,$D$267:$D408,Items!$AB$19)</f>
        <v>0</v>
      </c>
      <c r="AZ409" s="1">
        <f ca="1">SUMIFS(AZ$267:AZ408,$D$267:$D408,Items!$AB$11)-SUMIFS(AZ$267:AZ408,$D$267:$D408,Items!$AB$19)</f>
        <v>0</v>
      </c>
      <c r="BA409" s="1">
        <f ca="1">SUMIFS(BA$267:BA408,$D$267:$D408,Items!$AB$11)-SUMIFS(BA$267:BA408,$D$267:$D408,Items!$AB$19)</f>
        <v>0</v>
      </c>
      <c r="BB409" s="1">
        <f ca="1">SUMIFS(BB$267:BB408,$D$267:$D408,Items!$AB$11)-SUMIFS(BB$267:BB408,$D$267:$D408,Items!$AB$19)</f>
        <v>0</v>
      </c>
      <c r="BC409" s="1">
        <f ca="1">SUMIFS(BC$267:BC408,$D$267:$D408,Items!$AB$11)-SUMIFS(BC$267:BC408,$D$267:$D408,Items!$AB$19)</f>
        <v>0</v>
      </c>
      <c r="BD409" s="1">
        <f ca="1">SUMIFS(BD$267:BD408,$D$267:$D408,Items!$AB$11)-SUMIFS(BD$267:BD408,$D$267:$D408,Items!$AB$19)</f>
        <v>0</v>
      </c>
      <c r="BE409" s="1">
        <f ca="1">SUMIFS(BE$267:BE408,$D$267:$D408,Items!$AB$11)-SUMIFS(BE$267:BE408,$D$267:$D408,Items!$AB$19)</f>
        <v>0</v>
      </c>
    </row>
    <row r="410" spans="1:57" ht="4.95" customHeight="1" x14ac:dyDescent="0.3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  <c r="AG410" s="14"/>
      <c r="AH410" s="14"/>
      <c r="AI410" s="14"/>
      <c r="AJ410" s="14"/>
      <c r="AK410" s="14"/>
      <c r="AL410" s="14"/>
      <c r="AM410" s="14"/>
      <c r="AN410" s="14"/>
      <c r="AO410" s="14"/>
      <c r="AP410" s="14"/>
      <c r="AQ410" s="14"/>
      <c r="AR410" s="14"/>
      <c r="AS410" s="14"/>
      <c r="AT410" s="14"/>
      <c r="AU410" s="14"/>
      <c r="AV410" s="14"/>
      <c r="AW410" s="14"/>
      <c r="AX410" s="14"/>
      <c r="AY410" s="14"/>
      <c r="AZ410" s="14"/>
      <c r="BA410" s="14"/>
      <c r="BB410" s="14"/>
      <c r="BC410" s="14"/>
      <c r="BD410" s="14"/>
      <c r="BE410" s="14"/>
    </row>
    <row r="411" spans="1:57" ht="4.95" customHeight="1" x14ac:dyDescent="0.3"/>
    <row r="412" spans="1:57" x14ac:dyDescent="0.3">
      <c r="H412" s="3" t="s">
        <v>182</v>
      </c>
      <c r="I412" s="3"/>
      <c r="J412" s="3"/>
      <c r="S412" s="1">
        <f ca="1">S414-S436</f>
        <v>0</v>
      </c>
      <c r="V412" s="1">
        <f t="shared" ref="V412:BE412" ca="1" si="149">V414-V436</f>
        <v>0</v>
      </c>
      <c r="W412" s="1">
        <f t="shared" ca="1" si="149"/>
        <v>0</v>
      </c>
      <c r="X412" s="1">
        <f t="shared" ca="1" si="149"/>
        <v>1.862645149230957E-9</v>
      </c>
      <c r="Y412" s="1">
        <f t="shared" ca="1" si="149"/>
        <v>0</v>
      </c>
      <c r="Z412" s="1">
        <f t="shared" ca="1" si="149"/>
        <v>0</v>
      </c>
      <c r="AA412" s="1">
        <f t="shared" ca="1" si="149"/>
        <v>0</v>
      </c>
      <c r="AB412" s="1">
        <f t="shared" ca="1" si="149"/>
        <v>0</v>
      </c>
      <c r="AC412" s="1">
        <f t="shared" ca="1" si="149"/>
        <v>0</v>
      </c>
      <c r="AD412" s="1">
        <f t="shared" ca="1" si="149"/>
        <v>0</v>
      </c>
      <c r="AE412" s="1">
        <f t="shared" ca="1" si="149"/>
        <v>0</v>
      </c>
      <c r="AF412" s="1">
        <f t="shared" ca="1" si="149"/>
        <v>0</v>
      </c>
      <c r="AG412" s="1">
        <f t="shared" ca="1" si="149"/>
        <v>0</v>
      </c>
      <c r="AH412" s="1">
        <f t="shared" ca="1" si="149"/>
        <v>0</v>
      </c>
      <c r="AI412" s="1">
        <f t="shared" ca="1" si="149"/>
        <v>0</v>
      </c>
      <c r="AJ412" s="1">
        <f t="shared" ca="1" si="149"/>
        <v>0</v>
      </c>
      <c r="AK412" s="1">
        <f t="shared" ca="1" si="149"/>
        <v>0</v>
      </c>
      <c r="AL412" s="1">
        <f t="shared" ca="1" si="149"/>
        <v>0</v>
      </c>
      <c r="AM412" s="1">
        <f t="shared" ca="1" si="149"/>
        <v>0</v>
      </c>
      <c r="AN412" s="1">
        <f t="shared" ca="1" si="149"/>
        <v>0</v>
      </c>
      <c r="AO412" s="1">
        <f t="shared" ca="1" si="149"/>
        <v>0</v>
      </c>
      <c r="AP412" s="1">
        <f t="shared" ca="1" si="149"/>
        <v>0</v>
      </c>
      <c r="AQ412" s="1">
        <f t="shared" ca="1" si="149"/>
        <v>0</v>
      </c>
      <c r="AR412" s="1">
        <f t="shared" ca="1" si="149"/>
        <v>0</v>
      </c>
      <c r="AS412" s="1">
        <f t="shared" ca="1" si="149"/>
        <v>0</v>
      </c>
      <c r="AT412" s="1">
        <f t="shared" ca="1" si="149"/>
        <v>0</v>
      </c>
      <c r="AU412" s="1">
        <f t="shared" ca="1" si="149"/>
        <v>0</v>
      </c>
      <c r="AV412" s="1">
        <f t="shared" ca="1" si="149"/>
        <v>0</v>
      </c>
      <c r="AW412" s="1">
        <f t="shared" ca="1" si="149"/>
        <v>0</v>
      </c>
      <c r="AX412" s="1">
        <f t="shared" ca="1" si="149"/>
        <v>0</v>
      </c>
      <c r="AY412" s="1">
        <f t="shared" ca="1" si="149"/>
        <v>0</v>
      </c>
      <c r="AZ412" s="1">
        <f t="shared" ca="1" si="149"/>
        <v>0</v>
      </c>
      <c r="BA412" s="1">
        <f t="shared" ca="1" si="149"/>
        <v>0</v>
      </c>
      <c r="BB412" s="1">
        <f t="shared" ca="1" si="149"/>
        <v>0</v>
      </c>
      <c r="BC412" s="1">
        <f t="shared" ca="1" si="149"/>
        <v>0</v>
      </c>
      <c r="BD412" s="1">
        <f t="shared" ca="1" si="149"/>
        <v>0</v>
      </c>
      <c r="BE412" s="1">
        <f t="shared" ca="1" si="149"/>
        <v>0</v>
      </c>
    </row>
    <row r="414" spans="1:57" x14ac:dyDescent="0.3">
      <c r="H414" s="6" t="str">
        <f>RepP!$H$13</f>
        <v>АКТИВЫ</v>
      </c>
      <c r="I414" s="6"/>
      <c r="J414" s="6"/>
      <c r="S414" s="1">
        <f ca="1">S416+S418+S428</f>
        <v>-15343674.545572909</v>
      </c>
      <c r="V414" s="1">
        <f ca="1">V416+V418+V428</f>
        <v>-2042273.9634059998</v>
      </c>
      <c r="W414" s="1">
        <f t="shared" ref="W414:BE414" ca="1" si="150">W416+W418+W428</f>
        <v>1275022.4669193989</v>
      </c>
      <c r="X414" s="1">
        <f t="shared" ca="1" si="150"/>
        <v>1513536.2162134014</v>
      </c>
      <c r="Y414" s="1">
        <f t="shared" ca="1" si="150"/>
        <v>-2757078.8115475085</v>
      </c>
      <c r="Z414" s="1">
        <f t="shared" ca="1" si="150"/>
        <v>-7529890.0683892109</v>
      </c>
      <c r="AA414" s="1">
        <f t="shared" ca="1" si="150"/>
        <v>-13135152.20446991</v>
      </c>
      <c r="AB414" s="1">
        <f t="shared" ca="1" si="150"/>
        <v>-14473135.612672912</v>
      </c>
      <c r="AC414" s="1">
        <f t="shared" ca="1" si="150"/>
        <v>-15343674.545572909</v>
      </c>
      <c r="AD414" s="1">
        <f t="shared" ca="1" si="150"/>
        <v>-15343674.545572909</v>
      </c>
      <c r="AE414" s="1">
        <f t="shared" ca="1" si="150"/>
        <v>-15343674.545572909</v>
      </c>
      <c r="AF414" s="1">
        <f t="shared" ca="1" si="150"/>
        <v>-15343674.545572909</v>
      </c>
      <c r="AG414" s="1">
        <f t="shared" ca="1" si="150"/>
        <v>-15343674.545572909</v>
      </c>
      <c r="AH414" s="1">
        <f t="shared" ca="1" si="150"/>
        <v>-15343674.545572909</v>
      </c>
      <c r="AI414" s="1">
        <f t="shared" ca="1" si="150"/>
        <v>-15343674.545572909</v>
      </c>
      <c r="AJ414" s="1">
        <f t="shared" ca="1" si="150"/>
        <v>-15343674.545572909</v>
      </c>
      <c r="AK414" s="1">
        <f t="shared" ca="1" si="150"/>
        <v>-15343674.545572909</v>
      </c>
      <c r="AL414" s="1">
        <f t="shared" ca="1" si="150"/>
        <v>-15343674.545572909</v>
      </c>
      <c r="AM414" s="1">
        <f t="shared" ca="1" si="150"/>
        <v>-15343674.545572909</v>
      </c>
      <c r="AN414" s="1">
        <f t="shared" ca="1" si="150"/>
        <v>-15343674.545572909</v>
      </c>
      <c r="AO414" s="1">
        <f t="shared" ca="1" si="150"/>
        <v>-15343674.545572909</v>
      </c>
      <c r="AP414" s="1">
        <f t="shared" ca="1" si="150"/>
        <v>-15343674.545572909</v>
      </c>
      <c r="AQ414" s="1">
        <f t="shared" ca="1" si="150"/>
        <v>-15343674.545572909</v>
      </c>
      <c r="AR414" s="1">
        <f t="shared" ca="1" si="150"/>
        <v>-15343674.545572909</v>
      </c>
      <c r="AS414" s="1">
        <f t="shared" ca="1" si="150"/>
        <v>-15343674.545572909</v>
      </c>
      <c r="AT414" s="1">
        <f t="shared" ca="1" si="150"/>
        <v>-15343674.545572909</v>
      </c>
      <c r="AU414" s="1">
        <f t="shared" ca="1" si="150"/>
        <v>-15343674.545572909</v>
      </c>
      <c r="AV414" s="1">
        <f t="shared" ca="1" si="150"/>
        <v>-15343674.545572909</v>
      </c>
      <c r="AW414" s="1">
        <f t="shared" ca="1" si="150"/>
        <v>-15343674.545572909</v>
      </c>
      <c r="AX414" s="1">
        <f t="shared" ca="1" si="150"/>
        <v>-15343674.545572909</v>
      </c>
      <c r="AY414" s="1">
        <f t="shared" ca="1" si="150"/>
        <v>-15343674.545572909</v>
      </c>
      <c r="AZ414" s="1">
        <f t="shared" ca="1" si="150"/>
        <v>-15343674.545572909</v>
      </c>
      <c r="BA414" s="1">
        <f t="shared" ca="1" si="150"/>
        <v>-15343674.545572909</v>
      </c>
      <c r="BB414" s="1">
        <f t="shared" ca="1" si="150"/>
        <v>-15343674.545572909</v>
      </c>
      <c r="BC414" s="1">
        <f t="shared" ca="1" si="150"/>
        <v>-15343674.545572909</v>
      </c>
      <c r="BD414" s="1">
        <f t="shared" ca="1" si="150"/>
        <v>-15343674.545572909</v>
      </c>
      <c r="BE414" s="1">
        <f t="shared" ca="1" si="150"/>
        <v>-15343674.545572909</v>
      </c>
    </row>
    <row r="416" spans="1:57" x14ac:dyDescent="0.3">
      <c r="B416" s="1">
        <f>ROW(Items!$A$103)</f>
        <v>103</v>
      </c>
      <c r="H416" s="13" t="str">
        <f ca="1">INDIRECT($B$1&amp;Items!E$2&amp;$B416)</f>
        <v>Денежные средства</v>
      </c>
      <c r="I416" s="13" t="str">
        <f ca="1">IF(INDIRECT($B$1&amp;Items!F$2&amp;$B416)="",H416,INDIRECT($B$1&amp;Items!F$2&amp;$B416))</f>
        <v>Денежные средства</v>
      </c>
      <c r="J416" s="1" t="str">
        <f ca="1">IF(INDIRECT($B$1&amp;Items!G$2&amp;$B416)="",IF(H416&lt;&gt;I416,"  "&amp;I416,I416),"    "&amp;INDIRECT($B$1&amp;Items!G$2&amp;$B416))</f>
        <v>Денежные средства</v>
      </c>
      <c r="S416" s="1">
        <f ca="1">INDIRECT(ADDRESS(ROW(),SUMIFS($1:$1,$5:$5,MAX($5:$5))))</f>
        <v>-7025044.3114190158</v>
      </c>
      <c r="V416" s="1">
        <f ca="1">V15+V264</f>
        <v>-3927807.5034059999</v>
      </c>
      <c r="W416" s="1">
        <f t="shared" ref="W416:BE416" ca="1" si="151">W15+W264</f>
        <v>-4797372.736581021</v>
      </c>
      <c r="X416" s="1">
        <f t="shared" ca="1" si="151"/>
        <v>-4622805.4092507567</v>
      </c>
      <c r="Y416" s="1">
        <f t="shared" ca="1" si="151"/>
        <v>-9641752.4370116666</v>
      </c>
      <c r="Z416" s="1">
        <f t="shared" ca="1" si="151"/>
        <v>-4119947.9323760159</v>
      </c>
      <c r="AA416" s="1">
        <f t="shared" ca="1" si="151"/>
        <v>-4816521.9703160161</v>
      </c>
      <c r="AB416" s="1">
        <f t="shared" ca="1" si="151"/>
        <v>-6154505.3785190163</v>
      </c>
      <c r="AC416" s="1">
        <f t="shared" ca="1" si="151"/>
        <v>-7025044.3114190158</v>
      </c>
      <c r="AD416" s="1">
        <f t="shared" ca="1" si="151"/>
        <v>-7025044.3114190158</v>
      </c>
      <c r="AE416" s="1">
        <f t="shared" ca="1" si="151"/>
        <v>-7025044.3114190158</v>
      </c>
      <c r="AF416" s="1">
        <f t="shared" ca="1" si="151"/>
        <v>-7025044.3114190158</v>
      </c>
      <c r="AG416" s="1">
        <f t="shared" ca="1" si="151"/>
        <v>-7025044.3114190158</v>
      </c>
      <c r="AH416" s="1">
        <f t="shared" ca="1" si="151"/>
        <v>-7025044.3114190158</v>
      </c>
      <c r="AI416" s="1">
        <f t="shared" ca="1" si="151"/>
        <v>-7025044.3114190158</v>
      </c>
      <c r="AJ416" s="1">
        <f t="shared" ca="1" si="151"/>
        <v>-7025044.3114190158</v>
      </c>
      <c r="AK416" s="1">
        <f t="shared" ca="1" si="151"/>
        <v>-7025044.3114190158</v>
      </c>
      <c r="AL416" s="1">
        <f t="shared" ca="1" si="151"/>
        <v>-7025044.3114190158</v>
      </c>
      <c r="AM416" s="1">
        <f t="shared" ca="1" si="151"/>
        <v>-7025044.3114190158</v>
      </c>
      <c r="AN416" s="1">
        <f t="shared" ca="1" si="151"/>
        <v>-7025044.3114190158</v>
      </c>
      <c r="AO416" s="1">
        <f t="shared" ca="1" si="151"/>
        <v>-7025044.3114190158</v>
      </c>
      <c r="AP416" s="1">
        <f t="shared" ca="1" si="151"/>
        <v>-7025044.3114190158</v>
      </c>
      <c r="AQ416" s="1">
        <f t="shared" ca="1" si="151"/>
        <v>-7025044.3114190158</v>
      </c>
      <c r="AR416" s="1">
        <f t="shared" ca="1" si="151"/>
        <v>-7025044.3114190158</v>
      </c>
      <c r="AS416" s="1">
        <f t="shared" ca="1" si="151"/>
        <v>-7025044.3114190158</v>
      </c>
      <c r="AT416" s="1">
        <f t="shared" ca="1" si="151"/>
        <v>-7025044.3114190158</v>
      </c>
      <c r="AU416" s="1">
        <f t="shared" ca="1" si="151"/>
        <v>-7025044.3114190158</v>
      </c>
      <c r="AV416" s="1">
        <f t="shared" ca="1" si="151"/>
        <v>-7025044.3114190158</v>
      </c>
      <c r="AW416" s="1">
        <f t="shared" ca="1" si="151"/>
        <v>-7025044.3114190158</v>
      </c>
      <c r="AX416" s="1">
        <f t="shared" ca="1" si="151"/>
        <v>-7025044.3114190158</v>
      </c>
      <c r="AY416" s="1">
        <f t="shared" ca="1" si="151"/>
        <v>-7025044.3114190158</v>
      </c>
      <c r="AZ416" s="1">
        <f t="shared" ca="1" si="151"/>
        <v>-7025044.3114190158</v>
      </c>
      <c r="BA416" s="1">
        <f t="shared" ca="1" si="151"/>
        <v>-7025044.3114190158</v>
      </c>
      <c r="BB416" s="1">
        <f t="shared" ca="1" si="151"/>
        <v>-7025044.3114190158</v>
      </c>
      <c r="BC416" s="1">
        <f t="shared" ca="1" si="151"/>
        <v>-7025044.3114190158</v>
      </c>
      <c r="BD416" s="1">
        <f t="shared" ca="1" si="151"/>
        <v>-7025044.3114190158</v>
      </c>
      <c r="BE416" s="1">
        <f t="shared" ca="1" si="151"/>
        <v>-7025044.3114190158</v>
      </c>
    </row>
    <row r="418" spans="1:57" x14ac:dyDescent="0.3">
      <c r="B418" s="1">
        <f>ROW(Items!$A$9)</f>
        <v>9</v>
      </c>
      <c r="H418" s="13" t="str">
        <f ca="1">INDIRECT($B$1&amp;Items!E$2&amp;$B418)</f>
        <v>Дебиторская задолженность</v>
      </c>
      <c r="I418" s="13" t="str">
        <f ca="1">IF(INDIRECT($B$1&amp;Items!F$2&amp;$B418)="",H418,INDIRECT($B$1&amp;Items!F$2&amp;$B418))</f>
        <v>Дебиторская задолженность</v>
      </c>
      <c r="J418" s="1" t="str">
        <f ca="1">IF(INDIRECT($B$1&amp;Items!G$2&amp;$B418)="",IF(H418&lt;&gt;I418,"  "&amp;I418,I418),"    "&amp;INDIRECT($B$1&amp;Items!G$2&amp;$B418))</f>
        <v>Дебиторская задолженность</v>
      </c>
      <c r="S418" s="1">
        <f t="shared" ref="S418:S425" ca="1" si="152">INDIRECT(ADDRESS(ROW(),SUMIFS($1:$1,$5:$5,MAX($5:$5))))</f>
        <v>-13560646.130083214</v>
      </c>
      <c r="V418" s="1">
        <f ca="1">V17+V269-V124</f>
        <v>0</v>
      </c>
      <c r="W418" s="1">
        <f t="shared" ref="W418:BE418" ca="1" si="153">W17+W269-W124</f>
        <v>0</v>
      </c>
      <c r="X418" s="1">
        <f t="shared" ca="1" si="153"/>
        <v>-3928235.7393302638</v>
      </c>
      <c r="Y418" s="1">
        <f t="shared" ca="1" si="153"/>
        <v>-3928235.7393302638</v>
      </c>
      <c r="Z418" s="1">
        <f t="shared" ca="1" si="153"/>
        <v>-13560646.130083214</v>
      </c>
      <c r="AA418" s="1">
        <f t="shared" ca="1" si="153"/>
        <v>-13560646.130083214</v>
      </c>
      <c r="AB418" s="1">
        <f t="shared" ca="1" si="153"/>
        <v>-13560646.130083214</v>
      </c>
      <c r="AC418" s="1">
        <f t="shared" ca="1" si="153"/>
        <v>-13560646.130083214</v>
      </c>
      <c r="AD418" s="1">
        <f t="shared" ca="1" si="153"/>
        <v>-13560646.130083214</v>
      </c>
      <c r="AE418" s="1">
        <f t="shared" ca="1" si="153"/>
        <v>-13560646.130083214</v>
      </c>
      <c r="AF418" s="1">
        <f t="shared" ca="1" si="153"/>
        <v>-13560646.130083214</v>
      </c>
      <c r="AG418" s="1">
        <f t="shared" ca="1" si="153"/>
        <v>-13560646.130083214</v>
      </c>
      <c r="AH418" s="1">
        <f t="shared" ca="1" si="153"/>
        <v>-13560646.130083214</v>
      </c>
      <c r="AI418" s="1">
        <f t="shared" ca="1" si="153"/>
        <v>-13560646.130083214</v>
      </c>
      <c r="AJ418" s="1">
        <f t="shared" ca="1" si="153"/>
        <v>-13560646.130083214</v>
      </c>
      <c r="AK418" s="1">
        <f t="shared" ca="1" si="153"/>
        <v>-13560646.130083214</v>
      </c>
      <c r="AL418" s="1">
        <f t="shared" ca="1" si="153"/>
        <v>-13560646.130083214</v>
      </c>
      <c r="AM418" s="1">
        <f t="shared" ca="1" si="153"/>
        <v>-13560646.130083214</v>
      </c>
      <c r="AN418" s="1">
        <f t="shared" ca="1" si="153"/>
        <v>-13560646.130083214</v>
      </c>
      <c r="AO418" s="1">
        <f t="shared" ca="1" si="153"/>
        <v>-13560646.130083214</v>
      </c>
      <c r="AP418" s="1">
        <f t="shared" ca="1" si="153"/>
        <v>-13560646.130083214</v>
      </c>
      <c r="AQ418" s="1">
        <f t="shared" ca="1" si="153"/>
        <v>-13560646.130083214</v>
      </c>
      <c r="AR418" s="1">
        <f t="shared" ca="1" si="153"/>
        <v>-13560646.130083214</v>
      </c>
      <c r="AS418" s="1">
        <f t="shared" ca="1" si="153"/>
        <v>-13560646.130083214</v>
      </c>
      <c r="AT418" s="1">
        <f t="shared" ca="1" si="153"/>
        <v>-13560646.130083214</v>
      </c>
      <c r="AU418" s="1">
        <f t="shared" ca="1" si="153"/>
        <v>-13560646.130083214</v>
      </c>
      <c r="AV418" s="1">
        <f t="shared" ca="1" si="153"/>
        <v>-13560646.130083214</v>
      </c>
      <c r="AW418" s="1">
        <f t="shared" ca="1" si="153"/>
        <v>-13560646.130083214</v>
      </c>
      <c r="AX418" s="1">
        <f t="shared" ca="1" si="153"/>
        <v>-13560646.130083214</v>
      </c>
      <c r="AY418" s="1">
        <f t="shared" ca="1" si="153"/>
        <v>-13560646.130083214</v>
      </c>
      <c r="AZ418" s="1">
        <f t="shared" ca="1" si="153"/>
        <v>-13560646.130083214</v>
      </c>
      <c r="BA418" s="1">
        <f t="shared" ca="1" si="153"/>
        <v>-13560646.130083214</v>
      </c>
      <c r="BB418" s="1">
        <f t="shared" ca="1" si="153"/>
        <v>-13560646.130083214</v>
      </c>
      <c r="BC418" s="1">
        <f t="shared" ca="1" si="153"/>
        <v>-13560646.130083214</v>
      </c>
      <c r="BD418" s="1">
        <f t="shared" ca="1" si="153"/>
        <v>-13560646.130083214</v>
      </c>
      <c r="BE418" s="1">
        <f t="shared" ca="1" si="153"/>
        <v>-13560646.130083214</v>
      </c>
    </row>
    <row r="419" spans="1:57" x14ac:dyDescent="0.3">
      <c r="B419" s="1">
        <f>MAX(B$417:B418)+1</f>
        <v>10</v>
      </c>
      <c r="H419" s="13" t="str">
        <f ca="1">INDIRECT($B$1&amp;Items!E$2&amp;$B419)</f>
        <v>Дебиторская задолженность</v>
      </c>
      <c r="I419" s="13" t="str">
        <f ca="1">IF(INDIRECT($B$1&amp;Items!F$2&amp;$B419)="",H419,INDIRECT($B$1&amp;Items!F$2&amp;$B419))</f>
        <v>ДЗ при реализации</v>
      </c>
      <c r="J419" s="1" t="str">
        <f ca="1">IF(INDIRECT($B$1&amp;Items!G$2&amp;$B419)="",IF(H419&lt;&gt;I419,"  "&amp;I419,I419),"    "&amp;INDIRECT($B$1&amp;Items!G$2&amp;$B419))</f>
        <v xml:space="preserve">  ДЗ при реализации</v>
      </c>
      <c r="S419" s="1">
        <f t="shared" ca="1" si="152"/>
        <v>-13560646.130083214</v>
      </c>
      <c r="V419" s="1">
        <f t="shared" ref="V419:BE419" ca="1" si="154">V18+V270-V125</f>
        <v>0</v>
      </c>
      <c r="W419" s="1">
        <f t="shared" ca="1" si="154"/>
        <v>0</v>
      </c>
      <c r="X419" s="1">
        <f t="shared" ca="1" si="154"/>
        <v>-3928235.7393302638</v>
      </c>
      <c r="Y419" s="1">
        <f t="shared" ca="1" si="154"/>
        <v>-3928235.7393302638</v>
      </c>
      <c r="Z419" s="1">
        <f t="shared" ca="1" si="154"/>
        <v>-13560646.130083214</v>
      </c>
      <c r="AA419" s="1">
        <f t="shared" ca="1" si="154"/>
        <v>-13560646.130083214</v>
      </c>
      <c r="AB419" s="1">
        <f t="shared" ca="1" si="154"/>
        <v>-13560646.130083214</v>
      </c>
      <c r="AC419" s="1">
        <f t="shared" ca="1" si="154"/>
        <v>-13560646.130083214</v>
      </c>
      <c r="AD419" s="1">
        <f t="shared" ca="1" si="154"/>
        <v>-13560646.130083214</v>
      </c>
      <c r="AE419" s="1">
        <f t="shared" ca="1" si="154"/>
        <v>-13560646.130083214</v>
      </c>
      <c r="AF419" s="1">
        <f t="shared" ca="1" si="154"/>
        <v>-13560646.130083214</v>
      </c>
      <c r="AG419" s="1">
        <f t="shared" ca="1" si="154"/>
        <v>-13560646.130083214</v>
      </c>
      <c r="AH419" s="1">
        <f t="shared" ca="1" si="154"/>
        <v>-13560646.130083214</v>
      </c>
      <c r="AI419" s="1">
        <f t="shared" ca="1" si="154"/>
        <v>-13560646.130083214</v>
      </c>
      <c r="AJ419" s="1">
        <f t="shared" ca="1" si="154"/>
        <v>-13560646.130083214</v>
      </c>
      <c r="AK419" s="1">
        <f t="shared" ca="1" si="154"/>
        <v>-13560646.130083214</v>
      </c>
      <c r="AL419" s="1">
        <f t="shared" ca="1" si="154"/>
        <v>-13560646.130083214</v>
      </c>
      <c r="AM419" s="1">
        <f t="shared" ca="1" si="154"/>
        <v>-13560646.130083214</v>
      </c>
      <c r="AN419" s="1">
        <f t="shared" ca="1" si="154"/>
        <v>-13560646.130083214</v>
      </c>
      <c r="AO419" s="1">
        <f t="shared" ca="1" si="154"/>
        <v>-13560646.130083214</v>
      </c>
      <c r="AP419" s="1">
        <f t="shared" ca="1" si="154"/>
        <v>-13560646.130083214</v>
      </c>
      <c r="AQ419" s="1">
        <f t="shared" ca="1" si="154"/>
        <v>-13560646.130083214</v>
      </c>
      <c r="AR419" s="1">
        <f t="shared" ca="1" si="154"/>
        <v>-13560646.130083214</v>
      </c>
      <c r="AS419" s="1">
        <f t="shared" ca="1" si="154"/>
        <v>-13560646.130083214</v>
      </c>
      <c r="AT419" s="1">
        <f t="shared" ca="1" si="154"/>
        <v>-13560646.130083214</v>
      </c>
      <c r="AU419" s="1">
        <f t="shared" ca="1" si="154"/>
        <v>-13560646.130083214</v>
      </c>
      <c r="AV419" s="1">
        <f t="shared" ca="1" si="154"/>
        <v>-13560646.130083214</v>
      </c>
      <c r="AW419" s="1">
        <f t="shared" ca="1" si="154"/>
        <v>-13560646.130083214</v>
      </c>
      <c r="AX419" s="1">
        <f t="shared" ca="1" si="154"/>
        <v>-13560646.130083214</v>
      </c>
      <c r="AY419" s="1">
        <f t="shared" ca="1" si="154"/>
        <v>-13560646.130083214</v>
      </c>
      <c r="AZ419" s="1">
        <f t="shared" ca="1" si="154"/>
        <v>-13560646.130083214</v>
      </c>
      <c r="BA419" s="1">
        <f t="shared" ca="1" si="154"/>
        <v>-13560646.130083214</v>
      </c>
      <c r="BB419" s="1">
        <f t="shared" ca="1" si="154"/>
        <v>-13560646.130083214</v>
      </c>
      <c r="BC419" s="1">
        <f t="shared" ca="1" si="154"/>
        <v>-13560646.130083214</v>
      </c>
      <c r="BD419" s="1">
        <f t="shared" ca="1" si="154"/>
        <v>-13560646.130083214</v>
      </c>
      <c r="BE419" s="1">
        <f t="shared" ca="1" si="154"/>
        <v>-13560646.130083214</v>
      </c>
    </row>
    <row r="420" spans="1:57" x14ac:dyDescent="0.3">
      <c r="B420" s="1">
        <f>MAX(B$417:B419)+1</f>
        <v>11</v>
      </c>
      <c r="H420" s="13" t="str">
        <f ca="1">INDIRECT($B$1&amp;Items!E$2&amp;$B420)</f>
        <v>Дебиторская задолженность</v>
      </c>
      <c r="I420" s="13" t="str">
        <f ca="1">IF(INDIRECT($B$1&amp;Items!F$2&amp;$B420)="",H420,INDIRECT($B$1&amp;Items!F$2&amp;$B420))</f>
        <v>ДЗ при реализации</v>
      </c>
      <c r="J420" s="1" t="str">
        <f ca="1">IF(INDIRECT($B$1&amp;Items!G$2&amp;$B420)="",IF(H420&lt;&gt;I420,"  "&amp;I420,I420),"    "&amp;INDIRECT($B$1&amp;Items!G$2&amp;$B420))</f>
        <v xml:space="preserve">    Направление-1</v>
      </c>
      <c r="S420" s="1">
        <f t="shared" ca="1" si="152"/>
        <v>-3928235.7393302638</v>
      </c>
      <c r="V420" s="1">
        <f t="shared" ref="V420:BE420" ca="1" si="155">V19+V271-V126</f>
        <v>0</v>
      </c>
      <c r="W420" s="1">
        <f t="shared" ca="1" si="155"/>
        <v>0</v>
      </c>
      <c r="X420" s="1">
        <f t="shared" ca="1" si="155"/>
        <v>-3928235.7393302638</v>
      </c>
      <c r="Y420" s="1">
        <f t="shared" ca="1" si="155"/>
        <v>-3928235.7393302638</v>
      </c>
      <c r="Z420" s="1">
        <f t="shared" ca="1" si="155"/>
        <v>-3928235.7393302638</v>
      </c>
      <c r="AA420" s="1">
        <f t="shared" ca="1" si="155"/>
        <v>-3928235.7393302638</v>
      </c>
      <c r="AB420" s="1">
        <f t="shared" ca="1" si="155"/>
        <v>-3928235.7393302638</v>
      </c>
      <c r="AC420" s="1">
        <f t="shared" ca="1" si="155"/>
        <v>-3928235.7393302638</v>
      </c>
      <c r="AD420" s="1">
        <f t="shared" ca="1" si="155"/>
        <v>-3928235.7393302638</v>
      </c>
      <c r="AE420" s="1">
        <f t="shared" ca="1" si="155"/>
        <v>-3928235.7393302638</v>
      </c>
      <c r="AF420" s="1">
        <f t="shared" ca="1" si="155"/>
        <v>-3928235.7393302638</v>
      </c>
      <c r="AG420" s="1">
        <f t="shared" ca="1" si="155"/>
        <v>-3928235.7393302638</v>
      </c>
      <c r="AH420" s="1">
        <f t="shared" ca="1" si="155"/>
        <v>-3928235.7393302638</v>
      </c>
      <c r="AI420" s="1">
        <f t="shared" ca="1" si="155"/>
        <v>-3928235.7393302638</v>
      </c>
      <c r="AJ420" s="1">
        <f t="shared" ca="1" si="155"/>
        <v>-3928235.7393302638</v>
      </c>
      <c r="AK420" s="1">
        <f t="shared" ca="1" si="155"/>
        <v>-3928235.7393302638</v>
      </c>
      <c r="AL420" s="1">
        <f t="shared" ca="1" si="155"/>
        <v>-3928235.7393302638</v>
      </c>
      <c r="AM420" s="1">
        <f t="shared" ca="1" si="155"/>
        <v>-3928235.7393302638</v>
      </c>
      <c r="AN420" s="1">
        <f t="shared" ca="1" si="155"/>
        <v>-3928235.7393302638</v>
      </c>
      <c r="AO420" s="1">
        <f t="shared" ca="1" si="155"/>
        <v>-3928235.7393302638</v>
      </c>
      <c r="AP420" s="1">
        <f t="shared" ca="1" si="155"/>
        <v>-3928235.7393302638</v>
      </c>
      <c r="AQ420" s="1">
        <f t="shared" ca="1" si="155"/>
        <v>-3928235.7393302638</v>
      </c>
      <c r="AR420" s="1">
        <f t="shared" ca="1" si="155"/>
        <v>-3928235.7393302638</v>
      </c>
      <c r="AS420" s="1">
        <f t="shared" ca="1" si="155"/>
        <v>-3928235.7393302638</v>
      </c>
      <c r="AT420" s="1">
        <f t="shared" ca="1" si="155"/>
        <v>-3928235.7393302638</v>
      </c>
      <c r="AU420" s="1">
        <f t="shared" ca="1" si="155"/>
        <v>-3928235.7393302638</v>
      </c>
      <c r="AV420" s="1">
        <f t="shared" ca="1" si="155"/>
        <v>-3928235.7393302638</v>
      </c>
      <c r="AW420" s="1">
        <f t="shared" ca="1" si="155"/>
        <v>-3928235.7393302638</v>
      </c>
      <c r="AX420" s="1">
        <f t="shared" ca="1" si="155"/>
        <v>-3928235.7393302638</v>
      </c>
      <c r="AY420" s="1">
        <f t="shared" ca="1" si="155"/>
        <v>-3928235.7393302638</v>
      </c>
      <c r="AZ420" s="1">
        <f t="shared" ca="1" si="155"/>
        <v>-3928235.7393302638</v>
      </c>
      <c r="BA420" s="1">
        <f t="shared" ca="1" si="155"/>
        <v>-3928235.7393302638</v>
      </c>
      <c r="BB420" s="1">
        <f t="shared" ca="1" si="155"/>
        <v>-3928235.7393302638</v>
      </c>
      <c r="BC420" s="1">
        <f t="shared" ca="1" si="155"/>
        <v>-3928235.7393302638</v>
      </c>
      <c r="BD420" s="1">
        <f t="shared" ca="1" si="155"/>
        <v>-3928235.7393302638</v>
      </c>
      <c r="BE420" s="1">
        <f t="shared" ca="1" si="155"/>
        <v>-3928235.7393302638</v>
      </c>
    </row>
    <row r="421" spans="1:57" x14ac:dyDescent="0.3">
      <c r="B421" s="1">
        <f>MAX(B$417:B420)+1</f>
        <v>12</v>
      </c>
      <c r="H421" s="13" t="str">
        <f ca="1">INDIRECT($B$1&amp;Items!E$2&amp;$B421)</f>
        <v>Дебиторская задолженность</v>
      </c>
      <c r="I421" s="13" t="str">
        <f ca="1">IF(INDIRECT($B$1&amp;Items!F$2&amp;$B421)="",H421,INDIRECT($B$1&amp;Items!F$2&amp;$B421))</f>
        <v>ДЗ при реализации</v>
      </c>
      <c r="J421" s="1" t="str">
        <f ca="1">IF(INDIRECT($B$1&amp;Items!G$2&amp;$B421)="",IF(H421&lt;&gt;I421,"  "&amp;I421,I421),"    "&amp;INDIRECT($B$1&amp;Items!G$2&amp;$B421))</f>
        <v xml:space="preserve">    Направление-2</v>
      </c>
      <c r="S421" s="1">
        <f t="shared" ca="1" si="152"/>
        <v>-9632410.3907529507</v>
      </c>
      <c r="V421" s="1">
        <f t="shared" ref="V421:BE421" ca="1" si="156">V20+V272-V127</f>
        <v>0</v>
      </c>
      <c r="W421" s="1">
        <f t="shared" ca="1" si="156"/>
        <v>0</v>
      </c>
      <c r="X421" s="1">
        <f t="shared" ca="1" si="156"/>
        <v>0</v>
      </c>
      <c r="Y421" s="1">
        <f t="shared" ca="1" si="156"/>
        <v>0</v>
      </c>
      <c r="Z421" s="1">
        <f t="shared" ca="1" si="156"/>
        <v>-9632410.3907529507</v>
      </c>
      <c r="AA421" s="1">
        <f t="shared" ca="1" si="156"/>
        <v>-9632410.3907529507</v>
      </c>
      <c r="AB421" s="1">
        <f t="shared" ca="1" si="156"/>
        <v>-9632410.3907529507</v>
      </c>
      <c r="AC421" s="1">
        <f t="shared" ca="1" si="156"/>
        <v>-9632410.3907529507</v>
      </c>
      <c r="AD421" s="1">
        <f t="shared" ca="1" si="156"/>
        <v>-9632410.3907529507</v>
      </c>
      <c r="AE421" s="1">
        <f t="shared" ca="1" si="156"/>
        <v>-9632410.3907529507</v>
      </c>
      <c r="AF421" s="1">
        <f t="shared" ca="1" si="156"/>
        <v>-9632410.3907529507</v>
      </c>
      <c r="AG421" s="1">
        <f t="shared" ca="1" si="156"/>
        <v>-9632410.3907529507</v>
      </c>
      <c r="AH421" s="1">
        <f t="shared" ca="1" si="156"/>
        <v>-9632410.3907529507</v>
      </c>
      <c r="AI421" s="1">
        <f t="shared" ca="1" si="156"/>
        <v>-9632410.3907529507</v>
      </c>
      <c r="AJ421" s="1">
        <f t="shared" ca="1" si="156"/>
        <v>-9632410.3907529507</v>
      </c>
      <c r="AK421" s="1">
        <f t="shared" ca="1" si="156"/>
        <v>-9632410.3907529507</v>
      </c>
      <c r="AL421" s="1">
        <f t="shared" ca="1" si="156"/>
        <v>-9632410.3907529507</v>
      </c>
      <c r="AM421" s="1">
        <f t="shared" ca="1" si="156"/>
        <v>-9632410.3907529507</v>
      </c>
      <c r="AN421" s="1">
        <f t="shared" ca="1" si="156"/>
        <v>-9632410.3907529507</v>
      </c>
      <c r="AO421" s="1">
        <f t="shared" ca="1" si="156"/>
        <v>-9632410.3907529507</v>
      </c>
      <c r="AP421" s="1">
        <f t="shared" ca="1" si="156"/>
        <v>-9632410.3907529507</v>
      </c>
      <c r="AQ421" s="1">
        <f t="shared" ca="1" si="156"/>
        <v>-9632410.3907529507</v>
      </c>
      <c r="AR421" s="1">
        <f t="shared" ca="1" si="156"/>
        <v>-9632410.3907529507</v>
      </c>
      <c r="AS421" s="1">
        <f t="shared" ca="1" si="156"/>
        <v>-9632410.3907529507</v>
      </c>
      <c r="AT421" s="1">
        <f t="shared" ca="1" si="156"/>
        <v>-9632410.3907529507</v>
      </c>
      <c r="AU421" s="1">
        <f t="shared" ca="1" si="156"/>
        <v>-9632410.3907529507</v>
      </c>
      <c r="AV421" s="1">
        <f t="shared" ca="1" si="156"/>
        <v>-9632410.3907529507</v>
      </c>
      <c r="AW421" s="1">
        <f t="shared" ca="1" si="156"/>
        <v>-9632410.3907529507</v>
      </c>
      <c r="AX421" s="1">
        <f t="shared" ca="1" si="156"/>
        <v>-9632410.3907529507</v>
      </c>
      <c r="AY421" s="1">
        <f t="shared" ca="1" si="156"/>
        <v>-9632410.3907529507</v>
      </c>
      <c r="AZ421" s="1">
        <f t="shared" ca="1" si="156"/>
        <v>-9632410.3907529507</v>
      </c>
      <c r="BA421" s="1">
        <f t="shared" ca="1" si="156"/>
        <v>-9632410.3907529507</v>
      </c>
      <c r="BB421" s="1">
        <f t="shared" ca="1" si="156"/>
        <v>-9632410.3907529507</v>
      </c>
      <c r="BC421" s="1">
        <f t="shared" ca="1" si="156"/>
        <v>-9632410.3907529507</v>
      </c>
      <c r="BD421" s="1">
        <f t="shared" ca="1" si="156"/>
        <v>-9632410.3907529507</v>
      </c>
      <c r="BE421" s="1">
        <f t="shared" ca="1" si="156"/>
        <v>-9632410.3907529507</v>
      </c>
    </row>
    <row r="422" spans="1:57" x14ac:dyDescent="0.3">
      <c r="B422" s="1">
        <f>MAX(B$417:B421)+1</f>
        <v>13</v>
      </c>
      <c r="H422" s="13" t="str">
        <f ca="1">INDIRECT($B$1&amp;Items!E$2&amp;$B422)</f>
        <v>Дебиторская задолженность</v>
      </c>
      <c r="I422" s="13" t="str">
        <f ca="1">IF(INDIRECT($B$1&amp;Items!F$2&amp;$B422)="",H422,INDIRECT($B$1&amp;Items!F$2&amp;$B422))</f>
        <v>ДЗ при реализации</v>
      </c>
      <c r="J422" s="1" t="str">
        <f ca="1">IF(INDIRECT($B$1&amp;Items!G$2&amp;$B422)="",IF(H422&lt;&gt;I422,"  "&amp;I422,I422),"    "&amp;INDIRECT($B$1&amp;Items!G$2&amp;$B422))</f>
        <v xml:space="preserve">    Направление-3</v>
      </c>
      <c r="S422" s="1">
        <f t="shared" ca="1" si="152"/>
        <v>0</v>
      </c>
      <c r="V422" s="1">
        <f t="shared" ref="V422:BE422" ca="1" si="157">V21+V273-V128</f>
        <v>0</v>
      </c>
      <c r="W422" s="1">
        <f t="shared" ca="1" si="157"/>
        <v>0</v>
      </c>
      <c r="X422" s="1">
        <f t="shared" ca="1" si="157"/>
        <v>0</v>
      </c>
      <c r="Y422" s="1">
        <f t="shared" ca="1" si="157"/>
        <v>0</v>
      </c>
      <c r="Z422" s="1">
        <f t="shared" ca="1" si="157"/>
        <v>0</v>
      </c>
      <c r="AA422" s="1">
        <f t="shared" ca="1" si="157"/>
        <v>0</v>
      </c>
      <c r="AB422" s="1">
        <f t="shared" ca="1" si="157"/>
        <v>0</v>
      </c>
      <c r="AC422" s="1">
        <f t="shared" ca="1" si="157"/>
        <v>0</v>
      </c>
      <c r="AD422" s="1">
        <f t="shared" ca="1" si="157"/>
        <v>0</v>
      </c>
      <c r="AE422" s="1">
        <f t="shared" ca="1" si="157"/>
        <v>0</v>
      </c>
      <c r="AF422" s="1">
        <f t="shared" ca="1" si="157"/>
        <v>0</v>
      </c>
      <c r="AG422" s="1">
        <f t="shared" ca="1" si="157"/>
        <v>0</v>
      </c>
      <c r="AH422" s="1">
        <f t="shared" ca="1" si="157"/>
        <v>0</v>
      </c>
      <c r="AI422" s="1">
        <f t="shared" ca="1" si="157"/>
        <v>0</v>
      </c>
      <c r="AJ422" s="1">
        <f t="shared" ca="1" si="157"/>
        <v>0</v>
      </c>
      <c r="AK422" s="1">
        <f t="shared" ca="1" si="157"/>
        <v>0</v>
      </c>
      <c r="AL422" s="1">
        <f t="shared" ca="1" si="157"/>
        <v>0</v>
      </c>
      <c r="AM422" s="1">
        <f t="shared" ca="1" si="157"/>
        <v>0</v>
      </c>
      <c r="AN422" s="1">
        <f t="shared" ca="1" si="157"/>
        <v>0</v>
      </c>
      <c r="AO422" s="1">
        <f t="shared" ca="1" si="157"/>
        <v>0</v>
      </c>
      <c r="AP422" s="1">
        <f t="shared" ca="1" si="157"/>
        <v>0</v>
      </c>
      <c r="AQ422" s="1">
        <f t="shared" ca="1" si="157"/>
        <v>0</v>
      </c>
      <c r="AR422" s="1">
        <f t="shared" ca="1" si="157"/>
        <v>0</v>
      </c>
      <c r="AS422" s="1">
        <f t="shared" ca="1" si="157"/>
        <v>0</v>
      </c>
      <c r="AT422" s="1">
        <f t="shared" ca="1" si="157"/>
        <v>0</v>
      </c>
      <c r="AU422" s="1">
        <f t="shared" ca="1" si="157"/>
        <v>0</v>
      </c>
      <c r="AV422" s="1">
        <f t="shared" ca="1" si="157"/>
        <v>0</v>
      </c>
      <c r="AW422" s="1">
        <f t="shared" ca="1" si="157"/>
        <v>0</v>
      </c>
      <c r="AX422" s="1">
        <f t="shared" ca="1" si="157"/>
        <v>0</v>
      </c>
      <c r="AY422" s="1">
        <f t="shared" ca="1" si="157"/>
        <v>0</v>
      </c>
      <c r="AZ422" s="1">
        <f t="shared" ca="1" si="157"/>
        <v>0</v>
      </c>
      <c r="BA422" s="1">
        <f t="shared" ca="1" si="157"/>
        <v>0</v>
      </c>
      <c r="BB422" s="1">
        <f t="shared" ca="1" si="157"/>
        <v>0</v>
      </c>
      <c r="BC422" s="1">
        <f t="shared" ca="1" si="157"/>
        <v>0</v>
      </c>
      <c r="BD422" s="1">
        <f t="shared" ca="1" si="157"/>
        <v>0</v>
      </c>
      <c r="BE422" s="1">
        <f t="shared" ca="1" si="157"/>
        <v>0</v>
      </c>
    </row>
    <row r="423" spans="1:57" x14ac:dyDescent="0.3">
      <c r="B423" s="1">
        <f>MAX(B$417:B422)+1</f>
        <v>14</v>
      </c>
      <c r="H423" s="13" t="str">
        <f ca="1">INDIRECT($B$1&amp;Items!E$2&amp;$B423)</f>
        <v>Дебиторская задолженность</v>
      </c>
      <c r="I423" s="13" t="str">
        <f ca="1">IF(INDIRECT($B$1&amp;Items!F$2&amp;$B423)="",H423,INDIRECT($B$1&amp;Items!F$2&amp;$B423))</f>
        <v>Прочая ДЗ</v>
      </c>
      <c r="J423" s="1" t="str">
        <f ca="1">IF(INDIRECT($B$1&amp;Items!G$2&amp;$B423)="",IF(H423&lt;&gt;I423,"  "&amp;I423,I423),"    "&amp;INDIRECT($B$1&amp;Items!G$2&amp;$B423))</f>
        <v xml:space="preserve">  Прочая ДЗ</v>
      </c>
      <c r="S423" s="1">
        <f t="shared" ca="1" si="152"/>
        <v>0</v>
      </c>
      <c r="V423" s="1">
        <f t="shared" ref="V423:BE423" ca="1" si="158">V22+V274-V129</f>
        <v>0</v>
      </c>
      <c r="W423" s="1">
        <f t="shared" ca="1" si="158"/>
        <v>0</v>
      </c>
      <c r="X423" s="1">
        <f t="shared" ca="1" si="158"/>
        <v>0</v>
      </c>
      <c r="Y423" s="1">
        <f t="shared" ca="1" si="158"/>
        <v>0</v>
      </c>
      <c r="Z423" s="1">
        <f t="shared" ca="1" si="158"/>
        <v>0</v>
      </c>
      <c r="AA423" s="1">
        <f t="shared" ca="1" si="158"/>
        <v>0</v>
      </c>
      <c r="AB423" s="1">
        <f t="shared" ca="1" si="158"/>
        <v>0</v>
      </c>
      <c r="AC423" s="1">
        <f t="shared" ca="1" si="158"/>
        <v>0</v>
      </c>
      <c r="AD423" s="1">
        <f t="shared" ca="1" si="158"/>
        <v>0</v>
      </c>
      <c r="AE423" s="1">
        <f t="shared" ca="1" si="158"/>
        <v>0</v>
      </c>
      <c r="AF423" s="1">
        <f t="shared" ca="1" si="158"/>
        <v>0</v>
      </c>
      <c r="AG423" s="1">
        <f t="shared" ca="1" si="158"/>
        <v>0</v>
      </c>
      <c r="AH423" s="1">
        <f t="shared" ca="1" si="158"/>
        <v>0</v>
      </c>
      <c r="AI423" s="1">
        <f t="shared" ca="1" si="158"/>
        <v>0</v>
      </c>
      <c r="AJ423" s="1">
        <f t="shared" ca="1" si="158"/>
        <v>0</v>
      </c>
      <c r="AK423" s="1">
        <f t="shared" ca="1" si="158"/>
        <v>0</v>
      </c>
      <c r="AL423" s="1">
        <f t="shared" ca="1" si="158"/>
        <v>0</v>
      </c>
      <c r="AM423" s="1">
        <f t="shared" ca="1" si="158"/>
        <v>0</v>
      </c>
      <c r="AN423" s="1">
        <f t="shared" ca="1" si="158"/>
        <v>0</v>
      </c>
      <c r="AO423" s="1">
        <f t="shared" ca="1" si="158"/>
        <v>0</v>
      </c>
      <c r="AP423" s="1">
        <f t="shared" ca="1" si="158"/>
        <v>0</v>
      </c>
      <c r="AQ423" s="1">
        <f t="shared" ca="1" si="158"/>
        <v>0</v>
      </c>
      <c r="AR423" s="1">
        <f t="shared" ca="1" si="158"/>
        <v>0</v>
      </c>
      <c r="AS423" s="1">
        <f t="shared" ca="1" si="158"/>
        <v>0</v>
      </c>
      <c r="AT423" s="1">
        <f t="shared" ca="1" si="158"/>
        <v>0</v>
      </c>
      <c r="AU423" s="1">
        <f t="shared" ca="1" si="158"/>
        <v>0</v>
      </c>
      <c r="AV423" s="1">
        <f t="shared" ca="1" si="158"/>
        <v>0</v>
      </c>
      <c r="AW423" s="1">
        <f t="shared" ca="1" si="158"/>
        <v>0</v>
      </c>
      <c r="AX423" s="1">
        <f t="shared" ca="1" si="158"/>
        <v>0</v>
      </c>
      <c r="AY423" s="1">
        <f t="shared" ca="1" si="158"/>
        <v>0</v>
      </c>
      <c r="AZ423" s="1">
        <f t="shared" ca="1" si="158"/>
        <v>0</v>
      </c>
      <c r="BA423" s="1">
        <f t="shared" ca="1" si="158"/>
        <v>0</v>
      </c>
      <c r="BB423" s="1">
        <f t="shared" ca="1" si="158"/>
        <v>0</v>
      </c>
      <c r="BC423" s="1">
        <f t="shared" ca="1" si="158"/>
        <v>0</v>
      </c>
      <c r="BD423" s="1">
        <f t="shared" ca="1" si="158"/>
        <v>0</v>
      </c>
      <c r="BE423" s="1">
        <f t="shared" ca="1" si="158"/>
        <v>0</v>
      </c>
    </row>
    <row r="424" spans="1:57" x14ac:dyDescent="0.3">
      <c r="B424" s="1">
        <f>MAX(B$417:B423)+1</f>
        <v>15</v>
      </c>
      <c r="H424" s="13" t="str">
        <f ca="1">INDIRECT($B$1&amp;Items!E$2&amp;$B424)</f>
        <v>Дебиторская задолженность</v>
      </c>
      <c r="I424" s="13" t="str">
        <f ca="1">IF(INDIRECT($B$1&amp;Items!F$2&amp;$B424)="",H424,INDIRECT($B$1&amp;Items!F$2&amp;$B424))</f>
        <v>Прочая ДЗ</v>
      </c>
      <c r="J424" s="1" t="str">
        <f ca="1">IF(INDIRECT($B$1&amp;Items!G$2&amp;$B424)="",IF(H424&lt;&gt;I424,"  "&amp;I424,I424),"    "&amp;INDIRECT($B$1&amp;Items!G$2&amp;$B424))</f>
        <v xml:space="preserve">    Прочие продажи-1</v>
      </c>
      <c r="S424" s="1">
        <f t="shared" ca="1" si="152"/>
        <v>0</v>
      </c>
      <c r="V424" s="1">
        <f t="shared" ref="V424:BE424" ca="1" si="159">V23+V275-V130</f>
        <v>0</v>
      </c>
      <c r="W424" s="1">
        <f t="shared" ca="1" si="159"/>
        <v>0</v>
      </c>
      <c r="X424" s="1">
        <f t="shared" ca="1" si="159"/>
        <v>0</v>
      </c>
      <c r="Y424" s="1">
        <f t="shared" ca="1" si="159"/>
        <v>0</v>
      </c>
      <c r="Z424" s="1">
        <f t="shared" ca="1" si="159"/>
        <v>0</v>
      </c>
      <c r="AA424" s="1">
        <f t="shared" ca="1" si="159"/>
        <v>0</v>
      </c>
      <c r="AB424" s="1">
        <f t="shared" ca="1" si="159"/>
        <v>0</v>
      </c>
      <c r="AC424" s="1">
        <f t="shared" ca="1" si="159"/>
        <v>0</v>
      </c>
      <c r="AD424" s="1">
        <f t="shared" ca="1" si="159"/>
        <v>0</v>
      </c>
      <c r="AE424" s="1">
        <f t="shared" ca="1" si="159"/>
        <v>0</v>
      </c>
      <c r="AF424" s="1">
        <f t="shared" ca="1" si="159"/>
        <v>0</v>
      </c>
      <c r="AG424" s="1">
        <f t="shared" ca="1" si="159"/>
        <v>0</v>
      </c>
      <c r="AH424" s="1">
        <f t="shared" ca="1" si="159"/>
        <v>0</v>
      </c>
      <c r="AI424" s="1">
        <f t="shared" ca="1" si="159"/>
        <v>0</v>
      </c>
      <c r="AJ424" s="1">
        <f t="shared" ca="1" si="159"/>
        <v>0</v>
      </c>
      <c r="AK424" s="1">
        <f t="shared" ca="1" si="159"/>
        <v>0</v>
      </c>
      <c r="AL424" s="1">
        <f t="shared" ca="1" si="159"/>
        <v>0</v>
      </c>
      <c r="AM424" s="1">
        <f t="shared" ca="1" si="159"/>
        <v>0</v>
      </c>
      <c r="AN424" s="1">
        <f t="shared" ca="1" si="159"/>
        <v>0</v>
      </c>
      <c r="AO424" s="1">
        <f t="shared" ca="1" si="159"/>
        <v>0</v>
      </c>
      <c r="AP424" s="1">
        <f t="shared" ca="1" si="159"/>
        <v>0</v>
      </c>
      <c r="AQ424" s="1">
        <f t="shared" ca="1" si="159"/>
        <v>0</v>
      </c>
      <c r="AR424" s="1">
        <f t="shared" ca="1" si="159"/>
        <v>0</v>
      </c>
      <c r="AS424" s="1">
        <f t="shared" ca="1" si="159"/>
        <v>0</v>
      </c>
      <c r="AT424" s="1">
        <f t="shared" ca="1" si="159"/>
        <v>0</v>
      </c>
      <c r="AU424" s="1">
        <f t="shared" ca="1" si="159"/>
        <v>0</v>
      </c>
      <c r="AV424" s="1">
        <f t="shared" ca="1" si="159"/>
        <v>0</v>
      </c>
      <c r="AW424" s="1">
        <f t="shared" ca="1" si="159"/>
        <v>0</v>
      </c>
      <c r="AX424" s="1">
        <f t="shared" ca="1" si="159"/>
        <v>0</v>
      </c>
      <c r="AY424" s="1">
        <f t="shared" ca="1" si="159"/>
        <v>0</v>
      </c>
      <c r="AZ424" s="1">
        <f t="shared" ca="1" si="159"/>
        <v>0</v>
      </c>
      <c r="BA424" s="1">
        <f t="shared" ca="1" si="159"/>
        <v>0</v>
      </c>
      <c r="BB424" s="1">
        <f t="shared" ca="1" si="159"/>
        <v>0</v>
      </c>
      <c r="BC424" s="1">
        <f t="shared" ca="1" si="159"/>
        <v>0</v>
      </c>
      <c r="BD424" s="1">
        <f t="shared" ca="1" si="159"/>
        <v>0</v>
      </c>
      <c r="BE424" s="1">
        <f t="shared" ca="1" si="159"/>
        <v>0</v>
      </c>
    </row>
    <row r="425" spans="1:57" x14ac:dyDescent="0.3">
      <c r="B425" s="1">
        <f>MAX(B$417:B424)+1</f>
        <v>16</v>
      </c>
      <c r="H425" s="13" t="str">
        <f ca="1">INDIRECT($B$1&amp;Items!E$2&amp;$B425)</f>
        <v>Дебиторская задолженность</v>
      </c>
      <c r="I425" s="13" t="str">
        <f ca="1">IF(INDIRECT($B$1&amp;Items!F$2&amp;$B425)="",H425,INDIRECT($B$1&amp;Items!F$2&amp;$B425))</f>
        <v>Прочая ДЗ</v>
      </c>
      <c r="J425" s="1" t="str">
        <f ca="1">IF(INDIRECT($B$1&amp;Items!G$2&amp;$B425)="",IF(H425&lt;&gt;I425,"  "&amp;I425,I425),"    "&amp;INDIRECT($B$1&amp;Items!G$2&amp;$B425))</f>
        <v xml:space="preserve">    Прочие продажи-2</v>
      </c>
      <c r="S425" s="1">
        <f t="shared" ca="1" si="152"/>
        <v>0</v>
      </c>
      <c r="V425" s="1">
        <f t="shared" ref="V425:BE425" ca="1" si="160">V24+V276-V131</f>
        <v>0</v>
      </c>
      <c r="W425" s="1">
        <f t="shared" ca="1" si="160"/>
        <v>0</v>
      </c>
      <c r="X425" s="1">
        <f t="shared" ca="1" si="160"/>
        <v>0</v>
      </c>
      <c r="Y425" s="1">
        <f t="shared" ca="1" si="160"/>
        <v>0</v>
      </c>
      <c r="Z425" s="1">
        <f t="shared" ca="1" si="160"/>
        <v>0</v>
      </c>
      <c r="AA425" s="1">
        <f t="shared" ca="1" si="160"/>
        <v>0</v>
      </c>
      <c r="AB425" s="1">
        <f t="shared" ca="1" si="160"/>
        <v>0</v>
      </c>
      <c r="AC425" s="1">
        <f t="shared" ca="1" si="160"/>
        <v>0</v>
      </c>
      <c r="AD425" s="1">
        <f t="shared" ca="1" si="160"/>
        <v>0</v>
      </c>
      <c r="AE425" s="1">
        <f t="shared" ca="1" si="160"/>
        <v>0</v>
      </c>
      <c r="AF425" s="1">
        <f t="shared" ca="1" si="160"/>
        <v>0</v>
      </c>
      <c r="AG425" s="1">
        <f t="shared" ca="1" si="160"/>
        <v>0</v>
      </c>
      <c r="AH425" s="1">
        <f t="shared" ca="1" si="160"/>
        <v>0</v>
      </c>
      <c r="AI425" s="1">
        <f t="shared" ca="1" si="160"/>
        <v>0</v>
      </c>
      <c r="AJ425" s="1">
        <f t="shared" ca="1" si="160"/>
        <v>0</v>
      </c>
      <c r="AK425" s="1">
        <f t="shared" ca="1" si="160"/>
        <v>0</v>
      </c>
      <c r="AL425" s="1">
        <f t="shared" ca="1" si="160"/>
        <v>0</v>
      </c>
      <c r="AM425" s="1">
        <f t="shared" ca="1" si="160"/>
        <v>0</v>
      </c>
      <c r="AN425" s="1">
        <f t="shared" ca="1" si="160"/>
        <v>0</v>
      </c>
      <c r="AO425" s="1">
        <f t="shared" ca="1" si="160"/>
        <v>0</v>
      </c>
      <c r="AP425" s="1">
        <f t="shared" ca="1" si="160"/>
        <v>0</v>
      </c>
      <c r="AQ425" s="1">
        <f t="shared" ca="1" si="160"/>
        <v>0</v>
      </c>
      <c r="AR425" s="1">
        <f t="shared" ca="1" si="160"/>
        <v>0</v>
      </c>
      <c r="AS425" s="1">
        <f t="shared" ca="1" si="160"/>
        <v>0</v>
      </c>
      <c r="AT425" s="1">
        <f t="shared" ca="1" si="160"/>
        <v>0</v>
      </c>
      <c r="AU425" s="1">
        <f t="shared" ca="1" si="160"/>
        <v>0</v>
      </c>
      <c r="AV425" s="1">
        <f t="shared" ca="1" si="160"/>
        <v>0</v>
      </c>
      <c r="AW425" s="1">
        <f t="shared" ca="1" si="160"/>
        <v>0</v>
      </c>
      <c r="AX425" s="1">
        <f t="shared" ca="1" si="160"/>
        <v>0</v>
      </c>
      <c r="AY425" s="1">
        <f t="shared" ca="1" si="160"/>
        <v>0</v>
      </c>
      <c r="AZ425" s="1">
        <f t="shared" ca="1" si="160"/>
        <v>0</v>
      </c>
      <c r="BA425" s="1">
        <f t="shared" ca="1" si="160"/>
        <v>0</v>
      </c>
      <c r="BB425" s="1">
        <f t="shared" ca="1" si="160"/>
        <v>0</v>
      </c>
      <c r="BC425" s="1">
        <f t="shared" ca="1" si="160"/>
        <v>0</v>
      </c>
      <c r="BD425" s="1">
        <f t="shared" ca="1" si="160"/>
        <v>0</v>
      </c>
      <c r="BE425" s="1">
        <f t="shared" ca="1" si="160"/>
        <v>0</v>
      </c>
    </row>
    <row r="426" spans="1:57" ht="4.95" customHeight="1" x14ac:dyDescent="0.3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5"/>
      <c r="AC426" s="25"/>
      <c r="AD426" s="25"/>
      <c r="AE426" s="25"/>
      <c r="AF426" s="25"/>
      <c r="AG426" s="25"/>
      <c r="AH426" s="25"/>
      <c r="AI426" s="25"/>
      <c r="AJ426" s="25"/>
      <c r="AK426" s="25"/>
      <c r="AL426" s="25"/>
      <c r="AM426" s="25"/>
      <c r="AN426" s="25"/>
      <c r="AO426" s="25"/>
      <c r="AP426" s="25"/>
      <c r="AQ426" s="25"/>
      <c r="AR426" s="25"/>
      <c r="AS426" s="25"/>
      <c r="AT426" s="25"/>
      <c r="AU426" s="25"/>
      <c r="AV426" s="25"/>
      <c r="AW426" s="25"/>
      <c r="AX426" s="25"/>
      <c r="AY426" s="25"/>
      <c r="AZ426" s="25"/>
      <c r="BA426" s="25"/>
      <c r="BB426" s="25"/>
      <c r="BC426" s="25"/>
      <c r="BD426" s="25"/>
      <c r="BE426" s="25"/>
    </row>
    <row r="428" spans="1:57" x14ac:dyDescent="0.3">
      <c r="B428" s="1">
        <f>ROW(Items!$A$83)</f>
        <v>83</v>
      </c>
      <c r="H428" s="13" t="str">
        <f ca="1">INDIRECT($B$1&amp;Items!E$2&amp;$B428)</f>
        <v>Незавершенное производство</v>
      </c>
      <c r="I428" s="13" t="str">
        <f ca="1">IF(INDIRECT($B$1&amp;Items!F$2&amp;$B428)="",H428,INDIRECT($B$1&amp;Items!F$2&amp;$B428))</f>
        <v>Незавершенное производство</v>
      </c>
      <c r="J428" s="1" t="str">
        <f ca="1">IF(INDIRECT($B$1&amp;Items!G$2&amp;$B428)="",IF(H428&lt;&gt;I428,"  "&amp;I428,I428),"    "&amp;INDIRECT($B$1&amp;Items!G$2&amp;$B428))</f>
        <v>Незавершенное производство</v>
      </c>
      <c r="S428" s="1">
        <f ca="1">SUM(S429:S434)</f>
        <v>5242015.8959293198</v>
      </c>
      <c r="V428" s="1">
        <f ca="1">SUM(V429:V434)</f>
        <v>1885533.54</v>
      </c>
      <c r="W428" s="1">
        <f t="shared" ref="W428" ca="1" si="161">SUM(W429:W434)</f>
        <v>6072395.2035004199</v>
      </c>
      <c r="X428" s="1">
        <f ca="1">SUM(X429:X434)</f>
        <v>10064577.364794422</v>
      </c>
      <c r="Y428" s="1">
        <f t="shared" ref="Y428" ca="1" si="162">SUM(Y429:Y434)</f>
        <v>10812909.364794422</v>
      </c>
      <c r="Z428" s="1">
        <f t="shared" ref="Z428" ca="1" si="163">SUM(Z429:Z434)</f>
        <v>10150703.99407002</v>
      </c>
      <c r="AA428" s="1">
        <f t="shared" ref="AA428" ca="1" si="164">SUM(AA429:AA434)</f>
        <v>5242015.8959293198</v>
      </c>
      <c r="AB428" s="1">
        <f t="shared" ref="AB428" ca="1" si="165">SUM(AB429:AB434)</f>
        <v>5242015.8959293198</v>
      </c>
      <c r="AC428" s="1">
        <f t="shared" ref="AC428" ca="1" si="166">SUM(AC429:AC434)</f>
        <v>5242015.8959293198</v>
      </c>
      <c r="AD428" s="1">
        <f t="shared" ref="AD428" ca="1" si="167">SUM(AD429:AD434)</f>
        <v>5242015.8959293198</v>
      </c>
      <c r="AE428" s="1">
        <f t="shared" ref="AE428" ca="1" si="168">SUM(AE429:AE434)</f>
        <v>5242015.8959293198</v>
      </c>
      <c r="AF428" s="1">
        <f t="shared" ref="AF428" ca="1" si="169">SUM(AF429:AF434)</f>
        <v>5242015.8959293198</v>
      </c>
      <c r="AG428" s="1">
        <f t="shared" ref="AG428" ca="1" si="170">SUM(AG429:AG434)</f>
        <v>5242015.8959293198</v>
      </c>
      <c r="AH428" s="1">
        <f t="shared" ref="AH428" ca="1" si="171">SUM(AH429:AH434)</f>
        <v>5242015.8959293198</v>
      </c>
      <c r="AI428" s="1">
        <f t="shared" ref="AI428" ca="1" si="172">SUM(AI429:AI434)</f>
        <v>5242015.8959293198</v>
      </c>
      <c r="AJ428" s="1">
        <f t="shared" ref="AJ428" ca="1" si="173">SUM(AJ429:AJ434)</f>
        <v>5242015.8959293198</v>
      </c>
      <c r="AK428" s="1">
        <f t="shared" ref="AK428" ca="1" si="174">SUM(AK429:AK434)</f>
        <v>5242015.8959293198</v>
      </c>
      <c r="AL428" s="1">
        <f t="shared" ref="AL428" ca="1" si="175">SUM(AL429:AL434)</f>
        <v>5242015.8959293198</v>
      </c>
      <c r="AM428" s="1">
        <f t="shared" ref="AM428" ca="1" si="176">SUM(AM429:AM434)</f>
        <v>5242015.8959293198</v>
      </c>
      <c r="AN428" s="1">
        <f t="shared" ref="AN428" ca="1" si="177">SUM(AN429:AN434)</f>
        <v>5242015.8959293198</v>
      </c>
      <c r="AO428" s="1">
        <f t="shared" ref="AO428" ca="1" si="178">SUM(AO429:AO434)</f>
        <v>5242015.8959293198</v>
      </c>
      <c r="AP428" s="1">
        <f t="shared" ref="AP428" ca="1" si="179">SUM(AP429:AP434)</f>
        <v>5242015.8959293198</v>
      </c>
      <c r="AQ428" s="1">
        <f t="shared" ref="AQ428" ca="1" si="180">SUM(AQ429:AQ434)</f>
        <v>5242015.8959293198</v>
      </c>
      <c r="AR428" s="1">
        <f t="shared" ref="AR428" ca="1" si="181">SUM(AR429:AR434)</f>
        <v>5242015.8959293198</v>
      </c>
      <c r="AS428" s="1">
        <f t="shared" ref="AS428" ca="1" si="182">SUM(AS429:AS434)</f>
        <v>5242015.8959293198</v>
      </c>
      <c r="AT428" s="1">
        <f t="shared" ref="AT428" ca="1" si="183">SUM(AT429:AT434)</f>
        <v>5242015.8959293198</v>
      </c>
      <c r="AU428" s="1">
        <f t="shared" ref="AU428" ca="1" si="184">SUM(AU429:AU434)</f>
        <v>5242015.8959293198</v>
      </c>
      <c r="AV428" s="1">
        <f t="shared" ref="AV428" ca="1" si="185">SUM(AV429:AV434)</f>
        <v>5242015.8959293198</v>
      </c>
      <c r="AW428" s="1">
        <f t="shared" ref="AW428" ca="1" si="186">SUM(AW429:AW434)</f>
        <v>5242015.8959293198</v>
      </c>
      <c r="AX428" s="1">
        <f t="shared" ref="AX428" ca="1" si="187">SUM(AX429:AX434)</f>
        <v>5242015.8959293198</v>
      </c>
      <c r="AY428" s="1">
        <f t="shared" ref="AY428" ca="1" si="188">SUM(AY429:AY434)</f>
        <v>5242015.8959293198</v>
      </c>
      <c r="AZ428" s="1">
        <f t="shared" ref="AZ428" ca="1" si="189">SUM(AZ429:AZ434)</f>
        <v>5242015.8959293198</v>
      </c>
      <c r="BA428" s="1">
        <f t="shared" ref="BA428" ca="1" si="190">SUM(BA429:BA434)</f>
        <v>5242015.8959293198</v>
      </c>
      <c r="BB428" s="1">
        <f t="shared" ref="BB428" ca="1" si="191">SUM(BB429:BB434)</f>
        <v>5242015.8959293198</v>
      </c>
      <c r="BC428" s="1">
        <f t="shared" ref="BC428" ca="1" si="192">SUM(BC429:BC434)</f>
        <v>5242015.8959293198</v>
      </c>
      <c r="BD428" s="1">
        <f t="shared" ref="BD428" ca="1" si="193">SUM(BD429:BD434)</f>
        <v>5242015.8959293198</v>
      </c>
      <c r="BE428" s="1">
        <f t="shared" ref="BE428" ca="1" si="194">SUM(BE429:BE434)</f>
        <v>5242015.8959293198</v>
      </c>
    </row>
    <row r="429" spans="1:57" x14ac:dyDescent="0.3">
      <c r="B429" s="1">
        <f>MAX(B$427:B428)+1</f>
        <v>84</v>
      </c>
      <c r="H429" s="13" t="str">
        <f ca="1">INDIRECT($B$1&amp;Items!E$2&amp;$B429)</f>
        <v>Незавершенное производство</v>
      </c>
      <c r="I429" s="13" t="str">
        <f ca="1">IF(INDIRECT($B$1&amp;Items!F$2&amp;$B429)="",H429,INDIRECT($B$1&amp;Items!F$2&amp;$B429))</f>
        <v>Начисление затрат этапа-1 бизнес-процесса</v>
      </c>
      <c r="J429" s="1" t="str">
        <f ca="1">IF(INDIRECT($B$1&amp;Items!G$2&amp;$B429)="",IF(H429&lt;&gt;I429,"  "&amp;I429,I429),"    "&amp;INDIRECT($B$1&amp;Items!G$2&amp;$B429))</f>
        <v xml:space="preserve">  Начисление затрат этапа-1 бизнес-процесса</v>
      </c>
      <c r="S429" s="1">
        <f ca="1">INDIRECT(ADDRESS(ROW(),SUMIFS($1:$1,$5:$5,MAX($5:$5))))</f>
        <v>1231856.0868000002</v>
      </c>
      <c r="V429" s="1">
        <f ca="1">V28+V57-V278</f>
        <v>930000</v>
      </c>
      <c r="W429" s="1">
        <f t="shared" ref="W429:BE429" ca="1" si="195">W28+W57-W278</f>
        <v>1994757</v>
      </c>
      <c r="X429" s="1">
        <f t="shared" ca="1" si="195"/>
        <v>3213797.2893000003</v>
      </c>
      <c r="Y429" s="1">
        <f t="shared" ca="1" si="195"/>
        <v>3213797.2893000003</v>
      </c>
      <c r="Z429" s="1">
        <f t="shared" ca="1" si="195"/>
        <v>2786919.2913000002</v>
      </c>
      <c r="AA429" s="1">
        <f t="shared" ca="1" si="195"/>
        <v>1231856.0868000002</v>
      </c>
      <c r="AB429" s="1">
        <f t="shared" ca="1" si="195"/>
        <v>1231856.0868000002</v>
      </c>
      <c r="AC429" s="1">
        <f t="shared" ca="1" si="195"/>
        <v>1231856.0868000002</v>
      </c>
      <c r="AD429" s="1">
        <f t="shared" ca="1" si="195"/>
        <v>1231856.0868000002</v>
      </c>
      <c r="AE429" s="1">
        <f t="shared" ca="1" si="195"/>
        <v>1231856.0868000002</v>
      </c>
      <c r="AF429" s="1">
        <f t="shared" ca="1" si="195"/>
        <v>1231856.0868000002</v>
      </c>
      <c r="AG429" s="1">
        <f t="shared" ca="1" si="195"/>
        <v>1231856.0868000002</v>
      </c>
      <c r="AH429" s="1">
        <f t="shared" ca="1" si="195"/>
        <v>1231856.0868000002</v>
      </c>
      <c r="AI429" s="1">
        <f t="shared" ca="1" si="195"/>
        <v>1231856.0868000002</v>
      </c>
      <c r="AJ429" s="1">
        <f t="shared" ca="1" si="195"/>
        <v>1231856.0868000002</v>
      </c>
      <c r="AK429" s="1">
        <f t="shared" ca="1" si="195"/>
        <v>1231856.0868000002</v>
      </c>
      <c r="AL429" s="1">
        <f t="shared" ca="1" si="195"/>
        <v>1231856.0868000002</v>
      </c>
      <c r="AM429" s="1">
        <f t="shared" ca="1" si="195"/>
        <v>1231856.0868000002</v>
      </c>
      <c r="AN429" s="1">
        <f t="shared" ca="1" si="195"/>
        <v>1231856.0868000002</v>
      </c>
      <c r="AO429" s="1">
        <f t="shared" ca="1" si="195"/>
        <v>1231856.0868000002</v>
      </c>
      <c r="AP429" s="1">
        <f t="shared" ca="1" si="195"/>
        <v>1231856.0868000002</v>
      </c>
      <c r="AQ429" s="1">
        <f t="shared" ca="1" si="195"/>
        <v>1231856.0868000002</v>
      </c>
      <c r="AR429" s="1">
        <f t="shared" ca="1" si="195"/>
        <v>1231856.0868000002</v>
      </c>
      <c r="AS429" s="1">
        <f t="shared" ca="1" si="195"/>
        <v>1231856.0868000002</v>
      </c>
      <c r="AT429" s="1">
        <f t="shared" ca="1" si="195"/>
        <v>1231856.0868000002</v>
      </c>
      <c r="AU429" s="1">
        <f t="shared" ca="1" si="195"/>
        <v>1231856.0868000002</v>
      </c>
      <c r="AV429" s="1">
        <f t="shared" ca="1" si="195"/>
        <v>1231856.0868000002</v>
      </c>
      <c r="AW429" s="1">
        <f t="shared" ca="1" si="195"/>
        <v>1231856.0868000002</v>
      </c>
      <c r="AX429" s="1">
        <f t="shared" ca="1" si="195"/>
        <v>1231856.0868000002</v>
      </c>
      <c r="AY429" s="1">
        <f t="shared" ca="1" si="195"/>
        <v>1231856.0868000002</v>
      </c>
      <c r="AZ429" s="1">
        <f t="shared" ca="1" si="195"/>
        <v>1231856.0868000002</v>
      </c>
      <c r="BA429" s="1">
        <f t="shared" ca="1" si="195"/>
        <v>1231856.0868000002</v>
      </c>
      <c r="BB429" s="1">
        <f t="shared" ca="1" si="195"/>
        <v>1231856.0868000002</v>
      </c>
      <c r="BC429" s="1">
        <f t="shared" ca="1" si="195"/>
        <v>1231856.0868000002</v>
      </c>
      <c r="BD429" s="1">
        <f t="shared" ca="1" si="195"/>
        <v>1231856.0868000002</v>
      </c>
      <c r="BE429" s="1">
        <f t="shared" ca="1" si="195"/>
        <v>1231856.0868000002</v>
      </c>
    </row>
    <row r="430" spans="1:57" x14ac:dyDescent="0.3">
      <c r="B430" s="1">
        <f>MAX(B$427:B429)+1</f>
        <v>85</v>
      </c>
      <c r="H430" s="13" t="str">
        <f ca="1">INDIRECT($B$1&amp;Items!E$2&amp;$B430)</f>
        <v>Незавершенное производство</v>
      </c>
      <c r="I430" s="13" t="str">
        <f ca="1">IF(INDIRECT($B$1&amp;Items!F$2&amp;$B430)="",H430,INDIRECT($B$1&amp;Items!F$2&amp;$B430))</f>
        <v>Начисление затрат этапа-2 бизнес-процесса</v>
      </c>
      <c r="J430" s="1" t="str">
        <f ca="1">IF(INDIRECT($B$1&amp;Items!G$2&amp;$B430)="",IF(H430&lt;&gt;I430,"  "&amp;I430,I430),"    "&amp;INDIRECT($B$1&amp;Items!G$2&amp;$B430))</f>
        <v xml:space="preserve">  Начисление затрат этапа-2 бизнес-процесса</v>
      </c>
      <c r="S430" s="1">
        <f t="shared" ref="S430:S433" ca="1" si="196">INDIRECT(ADDRESS(ROW(),SUMIFS($1:$1,$5:$5,MAX($5:$5))))</f>
        <v>-219714.44218500005</v>
      </c>
      <c r="V430" s="1">
        <f ca="1">V29+V69-V290</f>
        <v>955533.54</v>
      </c>
      <c r="W430" s="1">
        <f t="shared" ref="W430:BE430" ca="1" si="197">W29+W69-W290</f>
        <v>955533.54</v>
      </c>
      <c r="X430" s="1">
        <f t="shared" ca="1" si="197"/>
        <v>955533.54</v>
      </c>
      <c r="Y430" s="1">
        <f t="shared" ca="1" si="197"/>
        <v>955533.54</v>
      </c>
      <c r="Z430" s="1">
        <f t="shared" ca="1" si="197"/>
        <v>1158994.338</v>
      </c>
      <c r="AA430" s="1">
        <f t="shared" ca="1" si="197"/>
        <v>-219714.44218500005</v>
      </c>
      <c r="AB430" s="1">
        <f t="shared" ca="1" si="197"/>
        <v>-219714.44218500005</v>
      </c>
      <c r="AC430" s="1">
        <f t="shared" ca="1" si="197"/>
        <v>-219714.44218500005</v>
      </c>
      <c r="AD430" s="1">
        <f t="shared" ca="1" si="197"/>
        <v>-219714.44218500005</v>
      </c>
      <c r="AE430" s="1">
        <f t="shared" ca="1" si="197"/>
        <v>-219714.44218500005</v>
      </c>
      <c r="AF430" s="1">
        <f t="shared" ca="1" si="197"/>
        <v>-219714.44218500005</v>
      </c>
      <c r="AG430" s="1">
        <f t="shared" ca="1" si="197"/>
        <v>-219714.44218500005</v>
      </c>
      <c r="AH430" s="1">
        <f t="shared" ca="1" si="197"/>
        <v>-219714.44218500005</v>
      </c>
      <c r="AI430" s="1">
        <f t="shared" ca="1" si="197"/>
        <v>-219714.44218500005</v>
      </c>
      <c r="AJ430" s="1">
        <f t="shared" ca="1" si="197"/>
        <v>-219714.44218500005</v>
      </c>
      <c r="AK430" s="1">
        <f t="shared" ca="1" si="197"/>
        <v>-219714.44218500005</v>
      </c>
      <c r="AL430" s="1">
        <f t="shared" ca="1" si="197"/>
        <v>-219714.44218500005</v>
      </c>
      <c r="AM430" s="1">
        <f t="shared" ca="1" si="197"/>
        <v>-219714.44218500005</v>
      </c>
      <c r="AN430" s="1">
        <f t="shared" ca="1" si="197"/>
        <v>-219714.44218500005</v>
      </c>
      <c r="AO430" s="1">
        <f t="shared" ca="1" si="197"/>
        <v>-219714.44218500005</v>
      </c>
      <c r="AP430" s="1">
        <f t="shared" ca="1" si="197"/>
        <v>-219714.44218500005</v>
      </c>
      <c r="AQ430" s="1">
        <f t="shared" ca="1" si="197"/>
        <v>-219714.44218500005</v>
      </c>
      <c r="AR430" s="1">
        <f t="shared" ca="1" si="197"/>
        <v>-219714.44218500005</v>
      </c>
      <c r="AS430" s="1">
        <f t="shared" ca="1" si="197"/>
        <v>-219714.44218500005</v>
      </c>
      <c r="AT430" s="1">
        <f t="shared" ca="1" si="197"/>
        <v>-219714.44218500005</v>
      </c>
      <c r="AU430" s="1">
        <f t="shared" ca="1" si="197"/>
        <v>-219714.44218500005</v>
      </c>
      <c r="AV430" s="1">
        <f t="shared" ca="1" si="197"/>
        <v>-219714.44218500005</v>
      </c>
      <c r="AW430" s="1">
        <f t="shared" ca="1" si="197"/>
        <v>-219714.44218500005</v>
      </c>
      <c r="AX430" s="1">
        <f t="shared" ca="1" si="197"/>
        <v>-219714.44218500005</v>
      </c>
      <c r="AY430" s="1">
        <f t="shared" ca="1" si="197"/>
        <v>-219714.44218500005</v>
      </c>
      <c r="AZ430" s="1">
        <f t="shared" ca="1" si="197"/>
        <v>-219714.44218500005</v>
      </c>
      <c r="BA430" s="1">
        <f t="shared" ca="1" si="197"/>
        <v>-219714.44218500005</v>
      </c>
      <c r="BB430" s="1">
        <f t="shared" ca="1" si="197"/>
        <v>-219714.44218500005</v>
      </c>
      <c r="BC430" s="1">
        <f t="shared" ca="1" si="197"/>
        <v>-219714.44218500005</v>
      </c>
      <c r="BD430" s="1">
        <f t="shared" ca="1" si="197"/>
        <v>-219714.44218500005</v>
      </c>
      <c r="BE430" s="1">
        <f t="shared" ca="1" si="197"/>
        <v>-219714.44218500005</v>
      </c>
    </row>
    <row r="431" spans="1:57" x14ac:dyDescent="0.3">
      <c r="B431" s="1">
        <f>MAX(B$427:B430)+1</f>
        <v>86</v>
      </c>
      <c r="H431" s="13" t="str">
        <f ca="1">INDIRECT($B$1&amp;Items!E$2&amp;$B431)</f>
        <v>Незавершенное производство</v>
      </c>
      <c r="I431" s="13" t="str">
        <f ca="1">IF(INDIRECT($B$1&amp;Items!F$2&amp;$B431)="",H431,INDIRECT($B$1&amp;Items!F$2&amp;$B431))</f>
        <v>Начисление затрат этапа-3 бизнес-процесса</v>
      </c>
      <c r="J431" s="1" t="str">
        <f ca="1">IF(INDIRECT($B$1&amp;Items!G$2&amp;$B431)="",IF(H431&lt;&gt;I431,"  "&amp;I431,I431),"    "&amp;INDIRECT($B$1&amp;Items!G$2&amp;$B431))</f>
        <v xml:space="preserve">  Начисление затрат этапа-3 бизнес-процесса</v>
      </c>
      <c r="S431" s="1">
        <f t="shared" ca="1" si="196"/>
        <v>2680511.4350162996</v>
      </c>
      <c r="V431" s="1">
        <f ca="1">V30+V80-V301</f>
        <v>0</v>
      </c>
      <c r="W431" s="1">
        <f t="shared" ref="W431:BE431" ca="1" si="198">W30+W80-W301</f>
        <v>2096467.4099460002</v>
      </c>
      <c r="X431" s="1">
        <f t="shared" ca="1" si="198"/>
        <v>3051166.3499460001</v>
      </c>
      <c r="Y431" s="1">
        <f t="shared" ca="1" si="198"/>
        <v>3051166.3499460001</v>
      </c>
      <c r="Z431" s="1">
        <f t="shared" ca="1" si="198"/>
        <v>3454521.7084920001</v>
      </c>
      <c r="AA431" s="1">
        <f t="shared" ca="1" si="198"/>
        <v>2680511.4350162996</v>
      </c>
      <c r="AB431" s="1">
        <f t="shared" ca="1" si="198"/>
        <v>2680511.4350162996</v>
      </c>
      <c r="AC431" s="1">
        <f t="shared" ca="1" si="198"/>
        <v>2680511.4350162996</v>
      </c>
      <c r="AD431" s="1">
        <f t="shared" ca="1" si="198"/>
        <v>2680511.4350162996</v>
      </c>
      <c r="AE431" s="1">
        <f t="shared" ca="1" si="198"/>
        <v>2680511.4350162996</v>
      </c>
      <c r="AF431" s="1">
        <f t="shared" ca="1" si="198"/>
        <v>2680511.4350162996</v>
      </c>
      <c r="AG431" s="1">
        <f t="shared" ca="1" si="198"/>
        <v>2680511.4350162996</v>
      </c>
      <c r="AH431" s="1">
        <f t="shared" ca="1" si="198"/>
        <v>2680511.4350162996</v>
      </c>
      <c r="AI431" s="1">
        <f t="shared" ca="1" si="198"/>
        <v>2680511.4350162996</v>
      </c>
      <c r="AJ431" s="1">
        <f t="shared" ca="1" si="198"/>
        <v>2680511.4350162996</v>
      </c>
      <c r="AK431" s="1">
        <f t="shared" ca="1" si="198"/>
        <v>2680511.4350162996</v>
      </c>
      <c r="AL431" s="1">
        <f t="shared" ca="1" si="198"/>
        <v>2680511.4350162996</v>
      </c>
      <c r="AM431" s="1">
        <f t="shared" ca="1" si="198"/>
        <v>2680511.4350162996</v>
      </c>
      <c r="AN431" s="1">
        <f t="shared" ca="1" si="198"/>
        <v>2680511.4350162996</v>
      </c>
      <c r="AO431" s="1">
        <f t="shared" ca="1" si="198"/>
        <v>2680511.4350162996</v>
      </c>
      <c r="AP431" s="1">
        <f t="shared" ca="1" si="198"/>
        <v>2680511.4350162996</v>
      </c>
      <c r="AQ431" s="1">
        <f t="shared" ca="1" si="198"/>
        <v>2680511.4350162996</v>
      </c>
      <c r="AR431" s="1">
        <f t="shared" ca="1" si="198"/>
        <v>2680511.4350162996</v>
      </c>
      <c r="AS431" s="1">
        <f t="shared" ca="1" si="198"/>
        <v>2680511.4350162996</v>
      </c>
      <c r="AT431" s="1">
        <f t="shared" ca="1" si="198"/>
        <v>2680511.4350162996</v>
      </c>
      <c r="AU431" s="1">
        <f t="shared" ca="1" si="198"/>
        <v>2680511.4350162996</v>
      </c>
      <c r="AV431" s="1">
        <f t="shared" ca="1" si="198"/>
        <v>2680511.4350162996</v>
      </c>
      <c r="AW431" s="1">
        <f t="shared" ca="1" si="198"/>
        <v>2680511.4350162996</v>
      </c>
      <c r="AX431" s="1">
        <f t="shared" ca="1" si="198"/>
        <v>2680511.4350162996</v>
      </c>
      <c r="AY431" s="1">
        <f t="shared" ca="1" si="198"/>
        <v>2680511.4350162996</v>
      </c>
      <c r="AZ431" s="1">
        <f t="shared" ca="1" si="198"/>
        <v>2680511.4350162996</v>
      </c>
      <c r="BA431" s="1">
        <f t="shared" ca="1" si="198"/>
        <v>2680511.4350162996</v>
      </c>
      <c r="BB431" s="1">
        <f t="shared" ca="1" si="198"/>
        <v>2680511.4350162996</v>
      </c>
      <c r="BC431" s="1">
        <f t="shared" ca="1" si="198"/>
        <v>2680511.4350162996</v>
      </c>
      <c r="BD431" s="1">
        <f t="shared" ca="1" si="198"/>
        <v>2680511.4350162996</v>
      </c>
      <c r="BE431" s="1">
        <f t="shared" ca="1" si="198"/>
        <v>2680511.4350162996</v>
      </c>
    </row>
    <row r="432" spans="1:57" x14ac:dyDescent="0.3">
      <c r="B432" s="1">
        <f>MAX(B$427:B431)+1</f>
        <v>87</v>
      </c>
      <c r="H432" s="13" t="str">
        <f ca="1">INDIRECT($B$1&amp;Items!E$2&amp;$B432)</f>
        <v>Незавершенное производство</v>
      </c>
      <c r="I432" s="13" t="str">
        <f ca="1">IF(INDIRECT($B$1&amp;Items!F$2&amp;$B432)="",H432,INDIRECT($B$1&amp;Items!F$2&amp;$B432))</f>
        <v>Начисление затрат этапа-4 бизнес-процесса</v>
      </c>
      <c r="J432" s="1" t="str">
        <f ca="1">IF(INDIRECT($B$1&amp;Items!G$2&amp;$B432)="",IF(H432&lt;&gt;I432,"  "&amp;I432,I432),"    "&amp;INDIRECT($B$1&amp;Items!G$2&amp;$B432))</f>
        <v xml:space="preserve">  Начисление затрат этапа-4 бизнес-процесса</v>
      </c>
      <c r="S432" s="1">
        <f t="shared" ca="1" si="196"/>
        <v>563702.45862209983</v>
      </c>
      <c r="V432" s="1">
        <f ca="1">V31+V98-V319</f>
        <v>0</v>
      </c>
      <c r="W432" s="1">
        <f t="shared" ref="W432:BE432" ca="1" si="199">W31+W98-W319</f>
        <v>0</v>
      </c>
      <c r="X432" s="1">
        <f t="shared" ca="1" si="199"/>
        <v>1161637.691994</v>
      </c>
      <c r="Y432" s="1">
        <f t="shared" ca="1" si="199"/>
        <v>1909969.691994</v>
      </c>
      <c r="Z432" s="1">
        <f t="shared" ca="1" si="199"/>
        <v>1399125.1260047997</v>
      </c>
      <c r="AA432" s="1">
        <f t="shared" ca="1" si="199"/>
        <v>563702.45862209983</v>
      </c>
      <c r="AB432" s="1">
        <f t="shared" ca="1" si="199"/>
        <v>563702.45862209983</v>
      </c>
      <c r="AC432" s="1">
        <f t="shared" ca="1" si="199"/>
        <v>563702.45862209983</v>
      </c>
      <c r="AD432" s="1">
        <f t="shared" ca="1" si="199"/>
        <v>563702.45862209983</v>
      </c>
      <c r="AE432" s="1">
        <f t="shared" ca="1" si="199"/>
        <v>563702.45862209983</v>
      </c>
      <c r="AF432" s="1">
        <f t="shared" ca="1" si="199"/>
        <v>563702.45862209983</v>
      </c>
      <c r="AG432" s="1">
        <f t="shared" ca="1" si="199"/>
        <v>563702.45862209983</v>
      </c>
      <c r="AH432" s="1">
        <f t="shared" ca="1" si="199"/>
        <v>563702.45862209983</v>
      </c>
      <c r="AI432" s="1">
        <f t="shared" ca="1" si="199"/>
        <v>563702.45862209983</v>
      </c>
      <c r="AJ432" s="1">
        <f t="shared" ca="1" si="199"/>
        <v>563702.45862209983</v>
      </c>
      <c r="AK432" s="1">
        <f t="shared" ca="1" si="199"/>
        <v>563702.45862209983</v>
      </c>
      <c r="AL432" s="1">
        <f t="shared" ca="1" si="199"/>
        <v>563702.45862209983</v>
      </c>
      <c r="AM432" s="1">
        <f t="shared" ca="1" si="199"/>
        <v>563702.45862209983</v>
      </c>
      <c r="AN432" s="1">
        <f t="shared" ca="1" si="199"/>
        <v>563702.45862209983</v>
      </c>
      <c r="AO432" s="1">
        <f t="shared" ca="1" si="199"/>
        <v>563702.45862209983</v>
      </c>
      <c r="AP432" s="1">
        <f t="shared" ca="1" si="199"/>
        <v>563702.45862209983</v>
      </c>
      <c r="AQ432" s="1">
        <f t="shared" ca="1" si="199"/>
        <v>563702.45862209983</v>
      </c>
      <c r="AR432" s="1">
        <f t="shared" ca="1" si="199"/>
        <v>563702.45862209983</v>
      </c>
      <c r="AS432" s="1">
        <f t="shared" ca="1" si="199"/>
        <v>563702.45862209983</v>
      </c>
      <c r="AT432" s="1">
        <f t="shared" ca="1" si="199"/>
        <v>563702.45862209983</v>
      </c>
      <c r="AU432" s="1">
        <f t="shared" ca="1" si="199"/>
        <v>563702.45862209983</v>
      </c>
      <c r="AV432" s="1">
        <f t="shared" ca="1" si="199"/>
        <v>563702.45862209983</v>
      </c>
      <c r="AW432" s="1">
        <f t="shared" ca="1" si="199"/>
        <v>563702.45862209983</v>
      </c>
      <c r="AX432" s="1">
        <f t="shared" ca="1" si="199"/>
        <v>563702.45862209983</v>
      </c>
      <c r="AY432" s="1">
        <f t="shared" ca="1" si="199"/>
        <v>563702.45862209983</v>
      </c>
      <c r="AZ432" s="1">
        <f t="shared" ca="1" si="199"/>
        <v>563702.45862209983</v>
      </c>
      <c r="BA432" s="1">
        <f t="shared" ca="1" si="199"/>
        <v>563702.45862209983</v>
      </c>
      <c r="BB432" s="1">
        <f t="shared" ca="1" si="199"/>
        <v>563702.45862209983</v>
      </c>
      <c r="BC432" s="1">
        <f t="shared" ca="1" si="199"/>
        <v>563702.45862209983</v>
      </c>
      <c r="BD432" s="1">
        <f t="shared" ca="1" si="199"/>
        <v>563702.45862209983</v>
      </c>
      <c r="BE432" s="1">
        <f t="shared" ca="1" si="199"/>
        <v>563702.45862209983</v>
      </c>
    </row>
    <row r="433" spans="1:57" x14ac:dyDescent="0.3">
      <c r="B433" s="1">
        <f>MAX(B$427:B432)+1</f>
        <v>88</v>
      </c>
      <c r="H433" s="13" t="str">
        <f ca="1">INDIRECT($B$1&amp;Items!E$2&amp;$B433)</f>
        <v>Незавершенное производство</v>
      </c>
      <c r="I433" s="13" t="str">
        <f ca="1">IF(INDIRECT($B$1&amp;Items!F$2&amp;$B433)="",H433,INDIRECT($B$1&amp;Items!F$2&amp;$B433))</f>
        <v>Начисление затрат этапа-5 бизнес-процесса</v>
      </c>
      <c r="J433" s="1" t="str">
        <f ca="1">IF(INDIRECT($B$1&amp;Items!G$2&amp;$B433)="",IF(H433&lt;&gt;I433,"  "&amp;I433,I433),"    "&amp;INDIRECT($B$1&amp;Items!G$2&amp;$B433))</f>
        <v xml:space="preserve">  Начисление затрат этапа-5 бизнес-процесса</v>
      </c>
      <c r="S433" s="1">
        <f t="shared" ca="1" si="196"/>
        <v>985660.35767591977</v>
      </c>
      <c r="V433" s="1">
        <f ca="1">V32+V109-V330</f>
        <v>0</v>
      </c>
      <c r="W433" s="1">
        <f t="shared" ref="W433:BE433" ca="1" si="200">W32+W109-W330</f>
        <v>1025637.2535544201</v>
      </c>
      <c r="X433" s="1">
        <f t="shared" ca="1" si="200"/>
        <v>1682442.4935544201</v>
      </c>
      <c r="Y433" s="1">
        <f t="shared" ca="1" si="200"/>
        <v>1682442.4935544201</v>
      </c>
      <c r="Z433" s="1">
        <f t="shared" ca="1" si="200"/>
        <v>1351143.53027322</v>
      </c>
      <c r="AA433" s="1">
        <f t="shared" ca="1" si="200"/>
        <v>985660.35767591977</v>
      </c>
      <c r="AB433" s="1">
        <f t="shared" ca="1" si="200"/>
        <v>985660.35767591977</v>
      </c>
      <c r="AC433" s="1">
        <f t="shared" ca="1" si="200"/>
        <v>985660.35767591977</v>
      </c>
      <c r="AD433" s="1">
        <f t="shared" ca="1" si="200"/>
        <v>985660.35767591977</v>
      </c>
      <c r="AE433" s="1">
        <f t="shared" ca="1" si="200"/>
        <v>985660.35767591977</v>
      </c>
      <c r="AF433" s="1">
        <f t="shared" ca="1" si="200"/>
        <v>985660.35767591977</v>
      </c>
      <c r="AG433" s="1">
        <f t="shared" ca="1" si="200"/>
        <v>985660.35767591977</v>
      </c>
      <c r="AH433" s="1">
        <f t="shared" ca="1" si="200"/>
        <v>985660.35767591977</v>
      </c>
      <c r="AI433" s="1">
        <f t="shared" ca="1" si="200"/>
        <v>985660.35767591977</v>
      </c>
      <c r="AJ433" s="1">
        <f t="shared" ca="1" si="200"/>
        <v>985660.35767591977</v>
      </c>
      <c r="AK433" s="1">
        <f t="shared" ca="1" si="200"/>
        <v>985660.35767591977</v>
      </c>
      <c r="AL433" s="1">
        <f t="shared" ca="1" si="200"/>
        <v>985660.35767591977</v>
      </c>
      <c r="AM433" s="1">
        <f t="shared" ca="1" si="200"/>
        <v>985660.35767591977</v>
      </c>
      <c r="AN433" s="1">
        <f t="shared" ca="1" si="200"/>
        <v>985660.35767591977</v>
      </c>
      <c r="AO433" s="1">
        <f t="shared" ca="1" si="200"/>
        <v>985660.35767591977</v>
      </c>
      <c r="AP433" s="1">
        <f t="shared" ca="1" si="200"/>
        <v>985660.35767591977</v>
      </c>
      <c r="AQ433" s="1">
        <f t="shared" ca="1" si="200"/>
        <v>985660.35767591977</v>
      </c>
      <c r="AR433" s="1">
        <f t="shared" ca="1" si="200"/>
        <v>985660.35767591977</v>
      </c>
      <c r="AS433" s="1">
        <f t="shared" ca="1" si="200"/>
        <v>985660.35767591977</v>
      </c>
      <c r="AT433" s="1">
        <f t="shared" ca="1" si="200"/>
        <v>985660.35767591977</v>
      </c>
      <c r="AU433" s="1">
        <f t="shared" ca="1" si="200"/>
        <v>985660.35767591977</v>
      </c>
      <c r="AV433" s="1">
        <f t="shared" ca="1" si="200"/>
        <v>985660.35767591977</v>
      </c>
      <c r="AW433" s="1">
        <f t="shared" ca="1" si="200"/>
        <v>985660.35767591977</v>
      </c>
      <c r="AX433" s="1">
        <f t="shared" ca="1" si="200"/>
        <v>985660.35767591977</v>
      </c>
      <c r="AY433" s="1">
        <f t="shared" ca="1" si="200"/>
        <v>985660.35767591977</v>
      </c>
      <c r="AZ433" s="1">
        <f t="shared" ca="1" si="200"/>
        <v>985660.35767591977</v>
      </c>
      <c r="BA433" s="1">
        <f t="shared" ca="1" si="200"/>
        <v>985660.35767591977</v>
      </c>
      <c r="BB433" s="1">
        <f t="shared" ca="1" si="200"/>
        <v>985660.35767591977</v>
      </c>
      <c r="BC433" s="1">
        <f t="shared" ca="1" si="200"/>
        <v>985660.35767591977</v>
      </c>
      <c r="BD433" s="1">
        <f t="shared" ca="1" si="200"/>
        <v>985660.35767591977</v>
      </c>
      <c r="BE433" s="1">
        <f t="shared" ca="1" si="200"/>
        <v>985660.35767591977</v>
      </c>
    </row>
    <row r="434" spans="1:57" ht="4.95" customHeight="1" x14ac:dyDescent="0.3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5"/>
      <c r="AC434" s="25"/>
      <c r="AD434" s="25"/>
      <c r="AE434" s="25"/>
      <c r="AF434" s="25"/>
      <c r="AG434" s="25"/>
      <c r="AH434" s="25"/>
      <c r="AI434" s="25"/>
      <c r="AJ434" s="25"/>
      <c r="AK434" s="25"/>
      <c r="AL434" s="25"/>
      <c r="AM434" s="25"/>
      <c r="AN434" s="25"/>
      <c r="AO434" s="25"/>
      <c r="AP434" s="25"/>
      <c r="AQ434" s="25"/>
      <c r="AR434" s="25"/>
      <c r="AS434" s="25"/>
      <c r="AT434" s="25"/>
      <c r="AU434" s="25"/>
      <c r="AV434" s="25"/>
      <c r="AW434" s="25"/>
      <c r="AX434" s="25"/>
      <c r="AY434" s="25"/>
      <c r="AZ434" s="25"/>
      <c r="BA434" s="25"/>
      <c r="BB434" s="25"/>
      <c r="BC434" s="25"/>
      <c r="BD434" s="25"/>
      <c r="BE434" s="25"/>
    </row>
    <row r="436" spans="1:57" x14ac:dyDescent="0.3">
      <c r="H436" s="6" t="str">
        <f>RepP!$H$35</f>
        <v>ПАССИВЫ</v>
      </c>
      <c r="I436" s="6"/>
      <c r="J436" s="6"/>
      <c r="S436" s="1">
        <f ca="1">S438+S440</f>
        <v>-15343674.54557291</v>
      </c>
      <c r="V436" s="1">
        <f ca="1">V438+V440</f>
        <v>-2042273.9634059998</v>
      </c>
      <c r="W436" s="1">
        <f t="shared" ref="W436:BE436" ca="1" si="201">W438+W440</f>
        <v>1275022.4669193996</v>
      </c>
      <c r="X436" s="1">
        <f t="shared" ca="1" si="201"/>
        <v>1513536.2162133995</v>
      </c>
      <c r="Y436" s="1">
        <f t="shared" ca="1" si="201"/>
        <v>-2757078.8115475113</v>
      </c>
      <c r="Z436" s="1">
        <f t="shared" ca="1" si="201"/>
        <v>-7529890.0683892118</v>
      </c>
      <c r="AA436" s="1">
        <f t="shared" ca="1" si="201"/>
        <v>-13135152.204469912</v>
      </c>
      <c r="AB436" s="1">
        <f t="shared" ca="1" si="201"/>
        <v>-14473135.612672912</v>
      </c>
      <c r="AC436" s="1">
        <f t="shared" ca="1" si="201"/>
        <v>-15343674.54557291</v>
      </c>
      <c r="AD436" s="1">
        <f t="shared" ca="1" si="201"/>
        <v>-15343674.54557291</v>
      </c>
      <c r="AE436" s="1">
        <f t="shared" ca="1" si="201"/>
        <v>-15343674.54557291</v>
      </c>
      <c r="AF436" s="1">
        <f t="shared" ca="1" si="201"/>
        <v>-15343674.54557291</v>
      </c>
      <c r="AG436" s="1">
        <f t="shared" ca="1" si="201"/>
        <v>-15343674.54557291</v>
      </c>
      <c r="AH436" s="1">
        <f t="shared" ca="1" si="201"/>
        <v>-15343674.54557291</v>
      </c>
      <c r="AI436" s="1">
        <f t="shared" ca="1" si="201"/>
        <v>-15343674.54557291</v>
      </c>
      <c r="AJ436" s="1">
        <f t="shared" ca="1" si="201"/>
        <v>-15343674.54557291</v>
      </c>
      <c r="AK436" s="1">
        <f t="shared" ca="1" si="201"/>
        <v>-15343674.54557291</v>
      </c>
      <c r="AL436" s="1">
        <f t="shared" ca="1" si="201"/>
        <v>-15343674.54557291</v>
      </c>
      <c r="AM436" s="1">
        <f t="shared" ca="1" si="201"/>
        <v>-15343674.54557291</v>
      </c>
      <c r="AN436" s="1">
        <f t="shared" ca="1" si="201"/>
        <v>-15343674.54557291</v>
      </c>
      <c r="AO436" s="1">
        <f t="shared" ca="1" si="201"/>
        <v>-15343674.54557291</v>
      </c>
      <c r="AP436" s="1">
        <f t="shared" ca="1" si="201"/>
        <v>-15343674.54557291</v>
      </c>
      <c r="AQ436" s="1">
        <f t="shared" ca="1" si="201"/>
        <v>-15343674.54557291</v>
      </c>
      <c r="AR436" s="1">
        <f t="shared" ca="1" si="201"/>
        <v>-15343674.54557291</v>
      </c>
      <c r="AS436" s="1">
        <f t="shared" ca="1" si="201"/>
        <v>-15343674.54557291</v>
      </c>
      <c r="AT436" s="1">
        <f t="shared" ca="1" si="201"/>
        <v>-15343674.54557291</v>
      </c>
      <c r="AU436" s="1">
        <f t="shared" ca="1" si="201"/>
        <v>-15343674.54557291</v>
      </c>
      <c r="AV436" s="1">
        <f t="shared" ca="1" si="201"/>
        <v>-15343674.54557291</v>
      </c>
      <c r="AW436" s="1">
        <f t="shared" ca="1" si="201"/>
        <v>-15343674.54557291</v>
      </c>
      <c r="AX436" s="1">
        <f t="shared" ca="1" si="201"/>
        <v>-15343674.54557291</v>
      </c>
      <c r="AY436" s="1">
        <f t="shared" ca="1" si="201"/>
        <v>-15343674.54557291</v>
      </c>
      <c r="AZ436" s="1">
        <f t="shared" ca="1" si="201"/>
        <v>-15343674.54557291</v>
      </c>
      <c r="BA436" s="1">
        <f t="shared" ca="1" si="201"/>
        <v>-15343674.54557291</v>
      </c>
      <c r="BB436" s="1">
        <f t="shared" ca="1" si="201"/>
        <v>-15343674.54557291</v>
      </c>
      <c r="BC436" s="1">
        <f t="shared" ca="1" si="201"/>
        <v>-15343674.54557291</v>
      </c>
      <c r="BD436" s="1">
        <f t="shared" ca="1" si="201"/>
        <v>-15343674.54557291</v>
      </c>
      <c r="BE436" s="1">
        <f t="shared" ca="1" si="201"/>
        <v>-15343674.54557291</v>
      </c>
    </row>
    <row r="438" spans="1:57" x14ac:dyDescent="0.3">
      <c r="B438" s="1">
        <f>ROW(Items!$A$102)</f>
        <v>102</v>
      </c>
      <c r="H438" s="13" t="str">
        <f ca="1">INDIRECT($B$1&amp;Items!E$2&amp;$B438)</f>
        <v>Собственный капитал</v>
      </c>
      <c r="I438" s="13" t="str">
        <f ca="1">IF(INDIRECT($B$1&amp;Items!F$2&amp;$B438)="",H438,INDIRECT($B$1&amp;Items!F$2&amp;$B438))</f>
        <v>Собственный капитал</v>
      </c>
      <c r="J438" s="1" t="str">
        <f ca="1">IF(INDIRECT($B$1&amp;Items!G$2&amp;$B438)="",IF(H438&lt;&gt;I438,"  "&amp;I438,I438),"    "&amp;INDIRECT($B$1&amp;Items!G$2&amp;$B438))</f>
        <v>Собственный капитал</v>
      </c>
      <c r="S438" s="1">
        <f t="shared" ref="S438" ca="1" si="202">INDIRECT(ADDRESS(ROW(),SUMIFS($1:$1,$5:$5,MAX($5:$5))))</f>
        <v>-9963687.2534211222</v>
      </c>
      <c r="V438" s="1">
        <f ca="1">V37+V409</f>
        <v>-94276.676999999996</v>
      </c>
      <c r="W438" s="1">
        <f t="shared" ref="W438:BE438" ca="1" si="203">W37+W409</f>
        <v>-250381.91017502101</v>
      </c>
      <c r="X438" s="1">
        <f t="shared" ca="1" si="203"/>
        <v>-336460.022175021</v>
      </c>
      <c r="Y438" s="1">
        <f t="shared" ca="1" si="203"/>
        <v>-503228.86823972105</v>
      </c>
      <c r="Z438" s="1">
        <f t="shared" ca="1" si="203"/>
        <v>-3226867.3961904217</v>
      </c>
      <c r="AA438" s="1">
        <f t="shared" ca="1" si="203"/>
        <v>-9963687.2534211222</v>
      </c>
      <c r="AB438" s="1">
        <f t="shared" ca="1" si="203"/>
        <v>-9963687.2534211222</v>
      </c>
      <c r="AC438" s="1">
        <f t="shared" ca="1" si="203"/>
        <v>-9963687.2534211222</v>
      </c>
      <c r="AD438" s="1">
        <f t="shared" ca="1" si="203"/>
        <v>-9963687.2534211222</v>
      </c>
      <c r="AE438" s="1">
        <f t="shared" ca="1" si="203"/>
        <v>-9963687.2534211222</v>
      </c>
      <c r="AF438" s="1">
        <f t="shared" ca="1" si="203"/>
        <v>-9963687.2534211222</v>
      </c>
      <c r="AG438" s="1">
        <f t="shared" ca="1" si="203"/>
        <v>-9963687.2534211222</v>
      </c>
      <c r="AH438" s="1">
        <f t="shared" ca="1" si="203"/>
        <v>-9963687.2534211222</v>
      </c>
      <c r="AI438" s="1">
        <f t="shared" ca="1" si="203"/>
        <v>-9963687.2534211222</v>
      </c>
      <c r="AJ438" s="1">
        <f t="shared" ca="1" si="203"/>
        <v>-9963687.2534211222</v>
      </c>
      <c r="AK438" s="1">
        <f t="shared" ca="1" si="203"/>
        <v>-9963687.2534211222</v>
      </c>
      <c r="AL438" s="1">
        <f t="shared" ca="1" si="203"/>
        <v>-9963687.2534211222</v>
      </c>
      <c r="AM438" s="1">
        <f t="shared" ca="1" si="203"/>
        <v>-9963687.2534211222</v>
      </c>
      <c r="AN438" s="1">
        <f t="shared" ca="1" si="203"/>
        <v>-9963687.2534211222</v>
      </c>
      <c r="AO438" s="1">
        <f t="shared" ca="1" si="203"/>
        <v>-9963687.2534211222</v>
      </c>
      <c r="AP438" s="1">
        <f t="shared" ca="1" si="203"/>
        <v>-9963687.2534211222</v>
      </c>
      <c r="AQ438" s="1">
        <f t="shared" ca="1" si="203"/>
        <v>-9963687.2534211222</v>
      </c>
      <c r="AR438" s="1">
        <f t="shared" ca="1" si="203"/>
        <v>-9963687.2534211222</v>
      </c>
      <c r="AS438" s="1">
        <f t="shared" ca="1" si="203"/>
        <v>-9963687.2534211222</v>
      </c>
      <c r="AT438" s="1">
        <f t="shared" ca="1" si="203"/>
        <v>-9963687.2534211222</v>
      </c>
      <c r="AU438" s="1">
        <f t="shared" ca="1" si="203"/>
        <v>-9963687.2534211222</v>
      </c>
      <c r="AV438" s="1">
        <f t="shared" ca="1" si="203"/>
        <v>-9963687.2534211222</v>
      </c>
      <c r="AW438" s="1">
        <f t="shared" ca="1" si="203"/>
        <v>-9963687.2534211222</v>
      </c>
      <c r="AX438" s="1">
        <f t="shared" ca="1" si="203"/>
        <v>-9963687.2534211222</v>
      </c>
      <c r="AY438" s="1">
        <f t="shared" ca="1" si="203"/>
        <v>-9963687.2534211222</v>
      </c>
      <c r="AZ438" s="1">
        <f t="shared" ca="1" si="203"/>
        <v>-9963687.2534211222</v>
      </c>
      <c r="BA438" s="1">
        <f t="shared" ca="1" si="203"/>
        <v>-9963687.2534211222</v>
      </c>
      <c r="BB438" s="1">
        <f t="shared" ca="1" si="203"/>
        <v>-9963687.2534211222</v>
      </c>
      <c r="BC438" s="1">
        <f t="shared" ca="1" si="203"/>
        <v>-9963687.2534211222</v>
      </c>
      <c r="BD438" s="1">
        <f t="shared" ca="1" si="203"/>
        <v>-9963687.2534211222</v>
      </c>
      <c r="BE438" s="1">
        <f t="shared" ca="1" si="203"/>
        <v>-9963687.2534211222</v>
      </c>
    </row>
    <row r="440" spans="1:57" x14ac:dyDescent="0.3">
      <c r="B440" s="1">
        <f>ROW(Items!$A$91)</f>
        <v>91</v>
      </c>
      <c r="H440" s="13" t="str">
        <f ca="1">INDIRECT($B$1&amp;Items!E$2&amp;$B440)</f>
        <v>Кредиторская задолженность</v>
      </c>
      <c r="I440" s="13" t="str">
        <f ca="1">IF(INDIRECT($B$1&amp;Items!F$2&amp;$B440)="",H440,INDIRECT($B$1&amp;Items!F$2&amp;$B440))</f>
        <v>Кредиторская задолженность</v>
      </c>
      <c r="J440" s="1" t="str">
        <f ca="1">IF(INDIRECT($B$1&amp;Items!G$2&amp;$B440)="",IF(H440&lt;&gt;I440,"  "&amp;I440,I440),"    "&amp;INDIRECT($B$1&amp;Items!G$2&amp;$B440))</f>
        <v>Кредиторская задолженность</v>
      </c>
      <c r="S440" s="1">
        <f ca="1">SUM(S441:S451)</f>
        <v>-5379987.2921517892</v>
      </c>
      <c r="V440" s="1">
        <f t="shared" ref="V440" ca="1" si="204">SUM(V441:V451)</f>
        <v>-1947997.2864059999</v>
      </c>
      <c r="W440" s="1">
        <f t="shared" ref="W440" ca="1" si="205">SUM(W441:W451)</f>
        <v>1525404.3770944206</v>
      </c>
      <c r="X440" s="1">
        <f t="shared" ref="X440" ca="1" si="206">SUM(X441:X451)</f>
        <v>1849996.2383884205</v>
      </c>
      <c r="Y440" s="1">
        <f t="shared" ref="Y440" ca="1" si="207">SUM(Y441:Y451)</f>
        <v>-2253849.94330779</v>
      </c>
      <c r="Z440" s="1">
        <f t="shared" ref="Z440" ca="1" si="208">SUM(Z441:Z451)</f>
        <v>-4303022.6721987901</v>
      </c>
      <c r="AA440" s="1">
        <f t="shared" ref="AA440" ca="1" si="209">SUM(AA441:AA451)</f>
        <v>-3171464.9510487905</v>
      </c>
      <c r="AB440" s="1">
        <f t="shared" ref="AB440" ca="1" si="210">SUM(AB441:AB451)</f>
        <v>-4509448.3592517897</v>
      </c>
      <c r="AC440" s="1">
        <f t="shared" ref="AC440" ca="1" si="211">SUM(AC441:AC451)</f>
        <v>-5379987.2921517892</v>
      </c>
      <c r="AD440" s="1">
        <f t="shared" ref="AD440" ca="1" si="212">SUM(AD441:AD451)</f>
        <v>-5379987.2921517892</v>
      </c>
      <c r="AE440" s="1">
        <f t="shared" ref="AE440" ca="1" si="213">SUM(AE441:AE451)</f>
        <v>-5379987.2921517892</v>
      </c>
      <c r="AF440" s="1">
        <f t="shared" ref="AF440" ca="1" si="214">SUM(AF441:AF451)</f>
        <v>-5379987.2921517892</v>
      </c>
      <c r="AG440" s="1">
        <f t="shared" ref="AG440" ca="1" si="215">SUM(AG441:AG451)</f>
        <v>-5379987.2921517892</v>
      </c>
      <c r="AH440" s="1">
        <f t="shared" ref="AH440" ca="1" si="216">SUM(AH441:AH451)</f>
        <v>-5379987.2921517892</v>
      </c>
      <c r="AI440" s="1">
        <f t="shared" ref="AI440" ca="1" si="217">SUM(AI441:AI451)</f>
        <v>-5379987.2921517892</v>
      </c>
      <c r="AJ440" s="1">
        <f t="shared" ref="AJ440" ca="1" si="218">SUM(AJ441:AJ451)</f>
        <v>-5379987.2921517892</v>
      </c>
      <c r="AK440" s="1">
        <f t="shared" ref="AK440" ca="1" si="219">SUM(AK441:AK451)</f>
        <v>-5379987.2921517892</v>
      </c>
      <c r="AL440" s="1">
        <f t="shared" ref="AL440" ca="1" si="220">SUM(AL441:AL451)</f>
        <v>-5379987.2921517892</v>
      </c>
      <c r="AM440" s="1">
        <f t="shared" ref="AM440" ca="1" si="221">SUM(AM441:AM451)</f>
        <v>-5379987.2921517892</v>
      </c>
      <c r="AN440" s="1">
        <f t="shared" ref="AN440" ca="1" si="222">SUM(AN441:AN451)</f>
        <v>-5379987.2921517892</v>
      </c>
      <c r="AO440" s="1">
        <f t="shared" ref="AO440" ca="1" si="223">SUM(AO441:AO451)</f>
        <v>-5379987.2921517892</v>
      </c>
      <c r="AP440" s="1">
        <f t="shared" ref="AP440" ca="1" si="224">SUM(AP441:AP451)</f>
        <v>-5379987.2921517892</v>
      </c>
      <c r="AQ440" s="1">
        <f t="shared" ref="AQ440" ca="1" si="225">SUM(AQ441:AQ451)</f>
        <v>-5379987.2921517892</v>
      </c>
      <c r="AR440" s="1">
        <f t="shared" ref="AR440" ca="1" si="226">SUM(AR441:AR451)</f>
        <v>-5379987.2921517892</v>
      </c>
      <c r="AS440" s="1">
        <f t="shared" ref="AS440" ca="1" si="227">SUM(AS441:AS451)</f>
        <v>-5379987.2921517892</v>
      </c>
      <c r="AT440" s="1">
        <f t="shared" ref="AT440" ca="1" si="228">SUM(AT441:AT451)</f>
        <v>-5379987.2921517892</v>
      </c>
      <c r="AU440" s="1">
        <f t="shared" ref="AU440" ca="1" si="229">SUM(AU441:AU451)</f>
        <v>-5379987.2921517892</v>
      </c>
      <c r="AV440" s="1">
        <f t="shared" ref="AV440" ca="1" si="230">SUM(AV441:AV451)</f>
        <v>-5379987.2921517892</v>
      </c>
      <c r="AW440" s="1">
        <f t="shared" ref="AW440" ca="1" si="231">SUM(AW441:AW451)</f>
        <v>-5379987.2921517892</v>
      </c>
      <c r="AX440" s="1">
        <f t="shared" ref="AX440" ca="1" si="232">SUM(AX441:AX451)</f>
        <v>-5379987.2921517892</v>
      </c>
      <c r="AY440" s="1">
        <f t="shared" ref="AY440" ca="1" si="233">SUM(AY441:AY451)</f>
        <v>-5379987.2921517892</v>
      </c>
      <c r="AZ440" s="1">
        <f t="shared" ref="AZ440" ca="1" si="234">SUM(AZ441:AZ451)</f>
        <v>-5379987.2921517892</v>
      </c>
      <c r="BA440" s="1">
        <f t="shared" ref="BA440" ca="1" si="235">SUM(BA441:BA451)</f>
        <v>-5379987.2921517892</v>
      </c>
      <c r="BB440" s="1">
        <f t="shared" ref="BB440" ca="1" si="236">SUM(BB441:BB451)</f>
        <v>-5379987.2921517892</v>
      </c>
      <c r="BC440" s="1">
        <f t="shared" ref="BC440" ca="1" si="237">SUM(BC441:BC451)</f>
        <v>-5379987.2921517892</v>
      </c>
      <c r="BD440" s="1">
        <f t="shared" ref="BD440" ca="1" si="238">SUM(BD441:BD451)</f>
        <v>-5379987.2921517892</v>
      </c>
      <c r="BE440" s="1">
        <f t="shared" ref="BE440" ca="1" si="239">SUM(BE441:BE451)</f>
        <v>-5379987.2921517892</v>
      </c>
    </row>
    <row r="441" spans="1:57" x14ac:dyDescent="0.3">
      <c r="B441" s="1">
        <f>MAX(B$439:B440)+1</f>
        <v>92</v>
      </c>
      <c r="H441" s="13" t="str">
        <f ca="1">INDIRECT($B$1&amp;Items!E$2&amp;$B441)</f>
        <v>Кредиторская задолженность</v>
      </c>
      <c r="I441" s="13" t="str">
        <f ca="1">IF(INDIRECT($B$1&amp;Items!F$2&amp;$B441)="",H441,INDIRECT($B$1&amp;Items!F$2&amp;$B441))</f>
        <v>Начисление затрат этапа-1 бизнес-процесса</v>
      </c>
      <c r="J441" s="1" t="str">
        <f ca="1">IF(INDIRECT($B$1&amp;Items!G$2&amp;$B441)="",IF(H441&lt;&gt;I441,"  "&amp;I441,I441),"    "&amp;INDIRECT($B$1&amp;Items!G$2&amp;$B441))</f>
        <v xml:space="preserve">  Начисление затрат этапа-1 бизнес-процесса</v>
      </c>
      <c r="S441" s="1">
        <f t="shared" ref="S441:S450" ca="1" si="240">INDIRECT(ADDRESS(ROW(),SUMIFS($1:$1,$5:$5,MAX($5:$5))))</f>
        <v>-527491.34534999973</v>
      </c>
      <c r="V441" s="1">
        <f ca="1">V40+V57-V133</f>
        <v>-65100</v>
      </c>
      <c r="W441" s="1">
        <f t="shared" ref="W441:BE441" ca="1" si="241">W40+W57-W133</f>
        <v>999657</v>
      </c>
      <c r="X441" s="1">
        <f t="shared" ca="1" si="241"/>
        <v>614407.2993000003</v>
      </c>
      <c r="Y441" s="1">
        <f t="shared" ca="1" si="241"/>
        <v>82028.799300000304</v>
      </c>
      <c r="Z441" s="1">
        <f t="shared" ca="1" si="241"/>
        <v>82028.799300000304</v>
      </c>
      <c r="AA441" s="1">
        <f t="shared" ca="1" si="241"/>
        <v>-527491.34534999973</v>
      </c>
      <c r="AB441" s="1">
        <f t="shared" ca="1" si="241"/>
        <v>-527491.34534999973</v>
      </c>
      <c r="AC441" s="1">
        <f t="shared" ca="1" si="241"/>
        <v>-527491.34534999973</v>
      </c>
      <c r="AD441" s="1">
        <f t="shared" ca="1" si="241"/>
        <v>-527491.34534999973</v>
      </c>
      <c r="AE441" s="1">
        <f t="shared" ca="1" si="241"/>
        <v>-527491.34534999973</v>
      </c>
      <c r="AF441" s="1">
        <f t="shared" ca="1" si="241"/>
        <v>-527491.34534999973</v>
      </c>
      <c r="AG441" s="1">
        <f t="shared" ca="1" si="241"/>
        <v>-527491.34534999973</v>
      </c>
      <c r="AH441" s="1">
        <f t="shared" ca="1" si="241"/>
        <v>-527491.34534999973</v>
      </c>
      <c r="AI441" s="1">
        <f t="shared" ca="1" si="241"/>
        <v>-527491.34534999973</v>
      </c>
      <c r="AJ441" s="1">
        <f t="shared" ca="1" si="241"/>
        <v>-527491.34534999973</v>
      </c>
      <c r="AK441" s="1">
        <f t="shared" ca="1" si="241"/>
        <v>-527491.34534999973</v>
      </c>
      <c r="AL441" s="1">
        <f t="shared" ca="1" si="241"/>
        <v>-527491.34534999973</v>
      </c>
      <c r="AM441" s="1">
        <f t="shared" ca="1" si="241"/>
        <v>-527491.34534999973</v>
      </c>
      <c r="AN441" s="1">
        <f t="shared" ca="1" si="241"/>
        <v>-527491.34534999973</v>
      </c>
      <c r="AO441" s="1">
        <f t="shared" ca="1" si="241"/>
        <v>-527491.34534999973</v>
      </c>
      <c r="AP441" s="1">
        <f t="shared" ca="1" si="241"/>
        <v>-527491.34534999973</v>
      </c>
      <c r="AQ441" s="1">
        <f t="shared" ca="1" si="241"/>
        <v>-527491.34534999973</v>
      </c>
      <c r="AR441" s="1">
        <f t="shared" ca="1" si="241"/>
        <v>-527491.34534999973</v>
      </c>
      <c r="AS441" s="1">
        <f t="shared" ca="1" si="241"/>
        <v>-527491.34534999973</v>
      </c>
      <c r="AT441" s="1">
        <f t="shared" ca="1" si="241"/>
        <v>-527491.34534999973</v>
      </c>
      <c r="AU441" s="1">
        <f t="shared" ca="1" si="241"/>
        <v>-527491.34534999973</v>
      </c>
      <c r="AV441" s="1">
        <f t="shared" ca="1" si="241"/>
        <v>-527491.34534999973</v>
      </c>
      <c r="AW441" s="1">
        <f t="shared" ca="1" si="241"/>
        <v>-527491.34534999973</v>
      </c>
      <c r="AX441" s="1">
        <f t="shared" ca="1" si="241"/>
        <v>-527491.34534999973</v>
      </c>
      <c r="AY441" s="1">
        <f t="shared" ca="1" si="241"/>
        <v>-527491.34534999973</v>
      </c>
      <c r="AZ441" s="1">
        <f t="shared" ca="1" si="241"/>
        <v>-527491.34534999973</v>
      </c>
      <c r="BA441" s="1">
        <f t="shared" ca="1" si="241"/>
        <v>-527491.34534999973</v>
      </c>
      <c r="BB441" s="1">
        <f t="shared" ca="1" si="241"/>
        <v>-527491.34534999973</v>
      </c>
      <c r="BC441" s="1">
        <f t="shared" ca="1" si="241"/>
        <v>-527491.34534999973</v>
      </c>
      <c r="BD441" s="1">
        <f t="shared" ca="1" si="241"/>
        <v>-527491.34534999973</v>
      </c>
      <c r="BE441" s="1">
        <f t="shared" ca="1" si="241"/>
        <v>-527491.34534999973</v>
      </c>
    </row>
    <row r="442" spans="1:57" x14ac:dyDescent="0.3">
      <c r="B442" s="1">
        <f>MAX(B$439:B441)+1</f>
        <v>93</v>
      </c>
      <c r="H442" s="13" t="str">
        <f ca="1">INDIRECT($B$1&amp;Items!E$2&amp;$B442)</f>
        <v>Кредиторская задолженность</v>
      </c>
      <c r="I442" s="13" t="str">
        <f ca="1">IF(INDIRECT($B$1&amp;Items!F$2&amp;$B442)="",H442,INDIRECT($B$1&amp;Items!F$2&amp;$B442))</f>
        <v>Начисление затрат этапа-2 бизнес-процесса</v>
      </c>
      <c r="J442" s="1" t="str">
        <f ca="1">IF(INDIRECT($B$1&amp;Items!G$2&amp;$B442)="",IF(H442&lt;&gt;I442,"  "&amp;I442,I442),"    "&amp;INDIRECT($B$1&amp;Items!G$2&amp;$B442))</f>
        <v xml:space="preserve">  Начисление затрат этапа-2 бизнес-процесса</v>
      </c>
      <c r="S442" s="1">
        <f t="shared" ca="1" si="240"/>
        <v>-2260629.2400000002</v>
      </c>
      <c r="V442" s="1">
        <f ca="1">V41+V69-V145</f>
        <v>-255262.46999999997</v>
      </c>
      <c r="W442" s="1">
        <f t="shared" ref="W442:BE442" ca="1" si="242">W41+W69-W145</f>
        <v>-255262.46999999997</v>
      </c>
      <c r="X442" s="1">
        <f t="shared" ca="1" si="242"/>
        <v>-733029.24</v>
      </c>
      <c r="Y442" s="1">
        <f t="shared" ca="1" si="242"/>
        <v>-1633029.24</v>
      </c>
      <c r="Z442" s="1">
        <f t="shared" ca="1" si="242"/>
        <v>-1843329.24</v>
      </c>
      <c r="AA442" s="1">
        <f t="shared" ca="1" si="242"/>
        <v>-1843329.24</v>
      </c>
      <c r="AB442" s="1">
        <f t="shared" ca="1" si="242"/>
        <v>-2260629.2400000002</v>
      </c>
      <c r="AC442" s="1">
        <f t="shared" ca="1" si="242"/>
        <v>-2260629.2400000002</v>
      </c>
      <c r="AD442" s="1">
        <f t="shared" ca="1" si="242"/>
        <v>-2260629.2400000002</v>
      </c>
      <c r="AE442" s="1">
        <f t="shared" ca="1" si="242"/>
        <v>-2260629.2400000002</v>
      </c>
      <c r="AF442" s="1">
        <f t="shared" ca="1" si="242"/>
        <v>-2260629.2400000002</v>
      </c>
      <c r="AG442" s="1">
        <f t="shared" ca="1" si="242"/>
        <v>-2260629.2400000002</v>
      </c>
      <c r="AH442" s="1">
        <f t="shared" ca="1" si="242"/>
        <v>-2260629.2400000002</v>
      </c>
      <c r="AI442" s="1">
        <f t="shared" ca="1" si="242"/>
        <v>-2260629.2400000002</v>
      </c>
      <c r="AJ442" s="1">
        <f t="shared" ca="1" si="242"/>
        <v>-2260629.2400000002</v>
      </c>
      <c r="AK442" s="1">
        <f t="shared" ca="1" si="242"/>
        <v>-2260629.2400000002</v>
      </c>
      <c r="AL442" s="1">
        <f t="shared" ca="1" si="242"/>
        <v>-2260629.2400000002</v>
      </c>
      <c r="AM442" s="1">
        <f t="shared" ca="1" si="242"/>
        <v>-2260629.2400000002</v>
      </c>
      <c r="AN442" s="1">
        <f t="shared" ca="1" si="242"/>
        <v>-2260629.2400000002</v>
      </c>
      <c r="AO442" s="1">
        <f t="shared" ca="1" si="242"/>
        <v>-2260629.2400000002</v>
      </c>
      <c r="AP442" s="1">
        <f t="shared" ca="1" si="242"/>
        <v>-2260629.2400000002</v>
      </c>
      <c r="AQ442" s="1">
        <f t="shared" ca="1" si="242"/>
        <v>-2260629.2400000002</v>
      </c>
      <c r="AR442" s="1">
        <f t="shared" ca="1" si="242"/>
        <v>-2260629.2400000002</v>
      </c>
      <c r="AS442" s="1">
        <f t="shared" ca="1" si="242"/>
        <v>-2260629.2400000002</v>
      </c>
      <c r="AT442" s="1">
        <f t="shared" ca="1" si="242"/>
        <v>-2260629.2400000002</v>
      </c>
      <c r="AU442" s="1">
        <f t="shared" ca="1" si="242"/>
        <v>-2260629.2400000002</v>
      </c>
      <c r="AV442" s="1">
        <f t="shared" ca="1" si="242"/>
        <v>-2260629.2400000002</v>
      </c>
      <c r="AW442" s="1">
        <f t="shared" ca="1" si="242"/>
        <v>-2260629.2400000002</v>
      </c>
      <c r="AX442" s="1">
        <f t="shared" ca="1" si="242"/>
        <v>-2260629.2400000002</v>
      </c>
      <c r="AY442" s="1">
        <f t="shared" ca="1" si="242"/>
        <v>-2260629.2400000002</v>
      </c>
      <c r="AZ442" s="1">
        <f t="shared" ca="1" si="242"/>
        <v>-2260629.2400000002</v>
      </c>
      <c r="BA442" s="1">
        <f t="shared" ca="1" si="242"/>
        <v>-2260629.2400000002</v>
      </c>
      <c r="BB442" s="1">
        <f t="shared" ca="1" si="242"/>
        <v>-2260629.2400000002</v>
      </c>
      <c r="BC442" s="1">
        <f t="shared" ca="1" si="242"/>
        <v>-2260629.2400000002</v>
      </c>
      <c r="BD442" s="1">
        <f t="shared" ca="1" si="242"/>
        <v>-2260629.2400000002</v>
      </c>
      <c r="BE442" s="1">
        <f t="shared" ca="1" si="242"/>
        <v>-2260629.2400000002</v>
      </c>
    </row>
    <row r="443" spans="1:57" x14ac:dyDescent="0.3">
      <c r="B443" s="1">
        <f>MAX(B$439:B442)+1</f>
        <v>94</v>
      </c>
      <c r="H443" s="13" t="str">
        <f ca="1">INDIRECT($B$1&amp;Items!E$2&amp;$B443)</f>
        <v>Кредиторская задолженность</v>
      </c>
      <c r="I443" s="13" t="str">
        <f ca="1">IF(INDIRECT($B$1&amp;Items!F$2&amp;$B443)="",H443,INDIRECT($B$1&amp;Items!F$2&amp;$B443))</f>
        <v>Начисление затрат этапа-3 бизнес-процесса</v>
      </c>
      <c r="J443" s="1" t="str">
        <f ca="1">IF(INDIRECT($B$1&amp;Items!G$2&amp;$B443)="",IF(H443&lt;&gt;I443,"  "&amp;I443,I443),"    "&amp;INDIRECT($B$1&amp;Items!G$2&amp;$B443))</f>
        <v xml:space="preserve">  Начисление затрат этапа-3 бизнес-процесса</v>
      </c>
      <c r="S443" s="1">
        <f t="shared" ca="1" si="240"/>
        <v>-944566.70612400002</v>
      </c>
      <c r="V443" s="1">
        <f ca="1">V42+V80-V156</f>
        <v>-684600</v>
      </c>
      <c r="W443" s="1">
        <f t="shared" ref="W443:BE443" ca="1" si="243">W42+W80-W156</f>
        <v>1411867.4099460002</v>
      </c>
      <c r="X443" s="1">
        <f t="shared" ca="1" si="243"/>
        <v>1586566.3499460001</v>
      </c>
      <c r="Y443" s="1">
        <f t="shared" ca="1" si="243"/>
        <v>-376424.35502699995</v>
      </c>
      <c r="Z443" s="1">
        <f t="shared" ca="1" si="243"/>
        <v>-829779.29792100005</v>
      </c>
      <c r="AA443" s="1">
        <f t="shared" ca="1" si="243"/>
        <v>33680.702078999951</v>
      </c>
      <c r="AB443" s="1">
        <f t="shared" ca="1" si="243"/>
        <v>-512836.70612400002</v>
      </c>
      <c r="AC443" s="1">
        <f t="shared" ca="1" si="243"/>
        <v>-944566.70612400002</v>
      </c>
      <c r="AD443" s="1">
        <f t="shared" ca="1" si="243"/>
        <v>-944566.70612400002</v>
      </c>
      <c r="AE443" s="1">
        <f t="shared" ca="1" si="243"/>
        <v>-944566.70612400002</v>
      </c>
      <c r="AF443" s="1">
        <f t="shared" ca="1" si="243"/>
        <v>-944566.70612400002</v>
      </c>
      <c r="AG443" s="1">
        <f t="shared" ca="1" si="243"/>
        <v>-944566.70612400002</v>
      </c>
      <c r="AH443" s="1">
        <f t="shared" ca="1" si="243"/>
        <v>-944566.70612400002</v>
      </c>
      <c r="AI443" s="1">
        <f t="shared" ca="1" si="243"/>
        <v>-944566.70612400002</v>
      </c>
      <c r="AJ443" s="1">
        <f t="shared" ca="1" si="243"/>
        <v>-944566.70612400002</v>
      </c>
      <c r="AK443" s="1">
        <f t="shared" ca="1" si="243"/>
        <v>-944566.70612400002</v>
      </c>
      <c r="AL443" s="1">
        <f t="shared" ca="1" si="243"/>
        <v>-944566.70612400002</v>
      </c>
      <c r="AM443" s="1">
        <f t="shared" ca="1" si="243"/>
        <v>-944566.70612400002</v>
      </c>
      <c r="AN443" s="1">
        <f t="shared" ca="1" si="243"/>
        <v>-944566.70612400002</v>
      </c>
      <c r="AO443" s="1">
        <f t="shared" ca="1" si="243"/>
        <v>-944566.70612400002</v>
      </c>
      <c r="AP443" s="1">
        <f t="shared" ca="1" si="243"/>
        <v>-944566.70612400002</v>
      </c>
      <c r="AQ443" s="1">
        <f t="shared" ca="1" si="243"/>
        <v>-944566.70612400002</v>
      </c>
      <c r="AR443" s="1">
        <f t="shared" ca="1" si="243"/>
        <v>-944566.70612400002</v>
      </c>
      <c r="AS443" s="1">
        <f t="shared" ca="1" si="243"/>
        <v>-944566.70612400002</v>
      </c>
      <c r="AT443" s="1">
        <f t="shared" ca="1" si="243"/>
        <v>-944566.70612400002</v>
      </c>
      <c r="AU443" s="1">
        <f t="shared" ca="1" si="243"/>
        <v>-944566.70612400002</v>
      </c>
      <c r="AV443" s="1">
        <f t="shared" ca="1" si="243"/>
        <v>-944566.70612400002</v>
      </c>
      <c r="AW443" s="1">
        <f t="shared" ca="1" si="243"/>
        <v>-944566.70612400002</v>
      </c>
      <c r="AX443" s="1">
        <f t="shared" ca="1" si="243"/>
        <v>-944566.70612400002</v>
      </c>
      <c r="AY443" s="1">
        <f t="shared" ca="1" si="243"/>
        <v>-944566.70612400002</v>
      </c>
      <c r="AZ443" s="1">
        <f t="shared" ca="1" si="243"/>
        <v>-944566.70612400002</v>
      </c>
      <c r="BA443" s="1">
        <f t="shared" ca="1" si="243"/>
        <v>-944566.70612400002</v>
      </c>
      <c r="BB443" s="1">
        <f t="shared" ca="1" si="243"/>
        <v>-944566.70612400002</v>
      </c>
      <c r="BC443" s="1">
        <f t="shared" ca="1" si="243"/>
        <v>-944566.70612400002</v>
      </c>
      <c r="BD443" s="1">
        <f t="shared" ca="1" si="243"/>
        <v>-944566.70612400002</v>
      </c>
      <c r="BE443" s="1">
        <f t="shared" ca="1" si="243"/>
        <v>-944566.70612400002</v>
      </c>
    </row>
    <row r="444" spans="1:57" x14ac:dyDescent="0.3">
      <c r="B444" s="1">
        <f>MAX(B$439:B443)+1</f>
        <v>95</v>
      </c>
      <c r="H444" s="13" t="str">
        <f ca="1">INDIRECT($B$1&amp;Items!E$2&amp;$B444)</f>
        <v>Кредиторская задолженность</v>
      </c>
      <c r="I444" s="13" t="str">
        <f ca="1">IF(INDIRECT($B$1&amp;Items!F$2&amp;$B444)="",H444,INDIRECT($B$1&amp;Items!F$2&amp;$B444))</f>
        <v>Начисление затрат этапа-4 бизнес-процесса</v>
      </c>
      <c r="J444" s="1" t="str">
        <f ca="1">IF(INDIRECT($B$1&amp;Items!G$2&amp;$B444)="",IF(H444&lt;&gt;I444,"  "&amp;I444,I444),"    "&amp;INDIRECT($B$1&amp;Items!G$2&amp;$B444))</f>
        <v xml:space="preserve">  Начисление затрат этапа-4 бизнес-процесса</v>
      </c>
      <c r="S444" s="1">
        <f t="shared" ca="1" si="240"/>
        <v>-1599237.9839490002</v>
      </c>
      <c r="V444" s="1">
        <f ca="1">V43+V98-V174</f>
        <v>0</v>
      </c>
      <c r="W444" s="1">
        <f t="shared" ref="W444:BE444" ca="1" si="244">W43+W98-W174</f>
        <v>0</v>
      </c>
      <c r="X444" s="1">
        <f t="shared" ca="1" si="244"/>
        <v>356104.15199399996</v>
      </c>
      <c r="Y444" s="1">
        <f t="shared" ca="1" si="244"/>
        <v>160445.80204799981</v>
      </c>
      <c r="Z444" s="1">
        <f t="shared" ca="1" si="244"/>
        <v>-1225071.9839490002</v>
      </c>
      <c r="AA444" s="1">
        <f t="shared" ca="1" si="244"/>
        <v>-1225071.9839490002</v>
      </c>
      <c r="AB444" s="1">
        <f t="shared" ca="1" si="244"/>
        <v>-1599237.9839490002</v>
      </c>
      <c r="AC444" s="1">
        <f t="shared" ca="1" si="244"/>
        <v>-1599237.9839490002</v>
      </c>
      <c r="AD444" s="1">
        <f t="shared" ca="1" si="244"/>
        <v>-1599237.9839490002</v>
      </c>
      <c r="AE444" s="1">
        <f t="shared" ca="1" si="244"/>
        <v>-1599237.9839490002</v>
      </c>
      <c r="AF444" s="1">
        <f t="shared" ca="1" si="244"/>
        <v>-1599237.9839490002</v>
      </c>
      <c r="AG444" s="1">
        <f t="shared" ca="1" si="244"/>
        <v>-1599237.9839490002</v>
      </c>
      <c r="AH444" s="1">
        <f t="shared" ca="1" si="244"/>
        <v>-1599237.9839490002</v>
      </c>
      <c r="AI444" s="1">
        <f t="shared" ca="1" si="244"/>
        <v>-1599237.9839490002</v>
      </c>
      <c r="AJ444" s="1">
        <f t="shared" ca="1" si="244"/>
        <v>-1599237.9839490002</v>
      </c>
      <c r="AK444" s="1">
        <f t="shared" ca="1" si="244"/>
        <v>-1599237.9839490002</v>
      </c>
      <c r="AL444" s="1">
        <f t="shared" ca="1" si="244"/>
        <v>-1599237.9839490002</v>
      </c>
      <c r="AM444" s="1">
        <f t="shared" ca="1" si="244"/>
        <v>-1599237.9839490002</v>
      </c>
      <c r="AN444" s="1">
        <f t="shared" ca="1" si="244"/>
        <v>-1599237.9839490002</v>
      </c>
      <c r="AO444" s="1">
        <f t="shared" ca="1" si="244"/>
        <v>-1599237.9839490002</v>
      </c>
      <c r="AP444" s="1">
        <f t="shared" ca="1" si="244"/>
        <v>-1599237.9839490002</v>
      </c>
      <c r="AQ444" s="1">
        <f t="shared" ca="1" si="244"/>
        <v>-1599237.9839490002</v>
      </c>
      <c r="AR444" s="1">
        <f t="shared" ca="1" si="244"/>
        <v>-1599237.9839490002</v>
      </c>
      <c r="AS444" s="1">
        <f t="shared" ca="1" si="244"/>
        <v>-1599237.9839490002</v>
      </c>
      <c r="AT444" s="1">
        <f t="shared" ca="1" si="244"/>
        <v>-1599237.9839490002</v>
      </c>
      <c r="AU444" s="1">
        <f t="shared" ca="1" si="244"/>
        <v>-1599237.9839490002</v>
      </c>
      <c r="AV444" s="1">
        <f t="shared" ca="1" si="244"/>
        <v>-1599237.9839490002</v>
      </c>
      <c r="AW444" s="1">
        <f t="shared" ca="1" si="244"/>
        <v>-1599237.9839490002</v>
      </c>
      <c r="AX444" s="1">
        <f t="shared" ca="1" si="244"/>
        <v>-1599237.9839490002</v>
      </c>
      <c r="AY444" s="1">
        <f t="shared" ca="1" si="244"/>
        <v>-1599237.9839490002</v>
      </c>
      <c r="AZ444" s="1">
        <f t="shared" ca="1" si="244"/>
        <v>-1599237.9839490002</v>
      </c>
      <c r="BA444" s="1">
        <f t="shared" ca="1" si="244"/>
        <v>-1599237.9839490002</v>
      </c>
      <c r="BB444" s="1">
        <f t="shared" ca="1" si="244"/>
        <v>-1599237.9839490002</v>
      </c>
      <c r="BC444" s="1">
        <f t="shared" ca="1" si="244"/>
        <v>-1599237.9839490002</v>
      </c>
      <c r="BD444" s="1">
        <f t="shared" ca="1" si="244"/>
        <v>-1599237.9839490002</v>
      </c>
      <c r="BE444" s="1">
        <f t="shared" ca="1" si="244"/>
        <v>-1599237.9839490002</v>
      </c>
    </row>
    <row r="445" spans="1:57" x14ac:dyDescent="0.3">
      <c r="B445" s="1">
        <f>MAX(B$439:B444)+1</f>
        <v>96</v>
      </c>
      <c r="H445" s="13" t="str">
        <f ca="1">INDIRECT($B$1&amp;Items!E$2&amp;$B445)</f>
        <v>Кредиторская задолженность</v>
      </c>
      <c r="I445" s="13" t="str">
        <f ca="1">IF(INDIRECT($B$1&amp;Items!F$2&amp;$B445)="",H445,INDIRECT($B$1&amp;Items!F$2&amp;$B445))</f>
        <v>Начисление затрат этапа-5 бизнес-процесса</v>
      </c>
      <c r="J445" s="1" t="str">
        <f ca="1">IF(INDIRECT($B$1&amp;Items!G$2&amp;$B445)="",IF(H445&lt;&gt;I445,"  "&amp;I445,I445),"    "&amp;INDIRECT($B$1&amp;Items!G$2&amp;$B445))</f>
        <v xml:space="preserve">  Начисление затрат этапа-5 бизнес-процесса</v>
      </c>
      <c r="S445" s="1">
        <f t="shared" ca="1" si="240"/>
        <v>-48062.016728789953</v>
      </c>
      <c r="V445" s="1">
        <f ca="1">V44+V109-V185</f>
        <v>-943034.81640599994</v>
      </c>
      <c r="W445" s="1">
        <f t="shared" ref="W445:BE445" ca="1" si="245">W44+W109-W185</f>
        <v>-630857.56285157986</v>
      </c>
      <c r="X445" s="1">
        <f t="shared" ca="1" si="245"/>
        <v>25947.677148420131</v>
      </c>
      <c r="Y445" s="1">
        <f t="shared" ca="1" si="245"/>
        <v>-486870.94962878991</v>
      </c>
      <c r="Z445" s="1">
        <f t="shared" ca="1" si="245"/>
        <v>-486870.94962878991</v>
      </c>
      <c r="AA445" s="1">
        <f t="shared" ca="1" si="245"/>
        <v>390746.91617121</v>
      </c>
      <c r="AB445" s="1">
        <f t="shared" ca="1" si="245"/>
        <v>390746.91617121</v>
      </c>
      <c r="AC445" s="1">
        <f t="shared" ca="1" si="245"/>
        <v>-48062.016728789953</v>
      </c>
      <c r="AD445" s="1">
        <f t="shared" ca="1" si="245"/>
        <v>-48062.016728789953</v>
      </c>
      <c r="AE445" s="1">
        <f t="shared" ca="1" si="245"/>
        <v>-48062.016728789953</v>
      </c>
      <c r="AF445" s="1">
        <f t="shared" ca="1" si="245"/>
        <v>-48062.016728789953</v>
      </c>
      <c r="AG445" s="1">
        <f t="shared" ca="1" si="245"/>
        <v>-48062.016728789953</v>
      </c>
      <c r="AH445" s="1">
        <f t="shared" ca="1" si="245"/>
        <v>-48062.016728789953</v>
      </c>
      <c r="AI445" s="1">
        <f t="shared" ca="1" si="245"/>
        <v>-48062.016728789953</v>
      </c>
      <c r="AJ445" s="1">
        <f t="shared" ca="1" si="245"/>
        <v>-48062.016728789953</v>
      </c>
      <c r="AK445" s="1">
        <f t="shared" ca="1" si="245"/>
        <v>-48062.016728789953</v>
      </c>
      <c r="AL445" s="1">
        <f t="shared" ca="1" si="245"/>
        <v>-48062.016728789953</v>
      </c>
      <c r="AM445" s="1">
        <f t="shared" ca="1" si="245"/>
        <v>-48062.016728789953</v>
      </c>
      <c r="AN445" s="1">
        <f t="shared" ca="1" si="245"/>
        <v>-48062.016728789953</v>
      </c>
      <c r="AO445" s="1">
        <f t="shared" ca="1" si="245"/>
        <v>-48062.016728789953</v>
      </c>
      <c r="AP445" s="1">
        <f t="shared" ca="1" si="245"/>
        <v>-48062.016728789953</v>
      </c>
      <c r="AQ445" s="1">
        <f t="shared" ca="1" si="245"/>
        <v>-48062.016728789953</v>
      </c>
      <c r="AR445" s="1">
        <f t="shared" ca="1" si="245"/>
        <v>-48062.016728789953</v>
      </c>
      <c r="AS445" s="1">
        <f t="shared" ca="1" si="245"/>
        <v>-48062.016728789953</v>
      </c>
      <c r="AT445" s="1">
        <f t="shared" ca="1" si="245"/>
        <v>-48062.016728789953</v>
      </c>
      <c r="AU445" s="1">
        <f t="shared" ca="1" si="245"/>
        <v>-48062.016728789953</v>
      </c>
      <c r="AV445" s="1">
        <f t="shared" ca="1" si="245"/>
        <v>-48062.016728789953</v>
      </c>
      <c r="AW445" s="1">
        <f t="shared" ca="1" si="245"/>
        <v>-48062.016728789953</v>
      </c>
      <c r="AX445" s="1">
        <f t="shared" ca="1" si="245"/>
        <v>-48062.016728789953</v>
      </c>
      <c r="AY445" s="1">
        <f t="shared" ca="1" si="245"/>
        <v>-48062.016728789953</v>
      </c>
      <c r="AZ445" s="1">
        <f t="shared" ca="1" si="245"/>
        <v>-48062.016728789953</v>
      </c>
      <c r="BA445" s="1">
        <f t="shared" ca="1" si="245"/>
        <v>-48062.016728789953</v>
      </c>
      <c r="BB445" s="1">
        <f t="shared" ca="1" si="245"/>
        <v>-48062.016728789953</v>
      </c>
      <c r="BC445" s="1">
        <f t="shared" ca="1" si="245"/>
        <v>-48062.016728789953</v>
      </c>
      <c r="BD445" s="1">
        <f t="shared" ca="1" si="245"/>
        <v>-48062.016728789953</v>
      </c>
      <c r="BE445" s="1">
        <f t="shared" ca="1" si="245"/>
        <v>-48062.016728789953</v>
      </c>
    </row>
    <row r="446" spans="1:57" x14ac:dyDescent="0.3">
      <c r="B446" s="1">
        <f>MAX(B$439:B445)+1</f>
        <v>97</v>
      </c>
      <c r="H446" s="13" t="str">
        <f ca="1">INDIRECT($B$1&amp;Items!E$2&amp;$B446)</f>
        <v>Кредиторская задолженность</v>
      </c>
      <c r="I446" s="13" t="str">
        <f ca="1">IF(INDIRECT($B$1&amp;Items!F$2&amp;$B446)="",H446,INDIRECT($B$1&amp;Items!F$2&amp;$B446))</f>
        <v>Операционные расходы - блок-1</v>
      </c>
      <c r="J446" s="1" t="str">
        <f ca="1">IF(INDIRECT($B$1&amp;Items!G$2&amp;$B446)="",IF(H446&lt;&gt;I446,"  "&amp;I446,I446),"    "&amp;INDIRECT($B$1&amp;Items!G$2&amp;$B446))</f>
        <v xml:space="preserve">  Операционные расходы - блок-1</v>
      </c>
      <c r="S446" s="1">
        <f t="shared" ca="1" si="240"/>
        <v>0</v>
      </c>
      <c r="V446" s="1">
        <f ca="1">V45+V345-V200</f>
        <v>0</v>
      </c>
      <c r="W446" s="1">
        <f t="shared" ref="W446:BE446" ca="1" si="246">W45+W345-W200</f>
        <v>0</v>
      </c>
      <c r="X446" s="1">
        <f t="shared" ca="1" si="246"/>
        <v>0</v>
      </c>
      <c r="Y446" s="1">
        <f t="shared" ca="1" si="246"/>
        <v>0</v>
      </c>
      <c r="Z446" s="1">
        <f t="shared" ca="1" si="246"/>
        <v>0</v>
      </c>
      <c r="AA446" s="1">
        <f t="shared" ca="1" si="246"/>
        <v>0</v>
      </c>
      <c r="AB446" s="1">
        <f t="shared" ca="1" si="246"/>
        <v>0</v>
      </c>
      <c r="AC446" s="1">
        <f t="shared" ca="1" si="246"/>
        <v>0</v>
      </c>
      <c r="AD446" s="1">
        <f t="shared" ca="1" si="246"/>
        <v>0</v>
      </c>
      <c r="AE446" s="1">
        <f t="shared" ca="1" si="246"/>
        <v>0</v>
      </c>
      <c r="AF446" s="1">
        <f t="shared" ca="1" si="246"/>
        <v>0</v>
      </c>
      <c r="AG446" s="1">
        <f t="shared" ca="1" si="246"/>
        <v>0</v>
      </c>
      <c r="AH446" s="1">
        <f t="shared" ca="1" si="246"/>
        <v>0</v>
      </c>
      <c r="AI446" s="1">
        <f t="shared" ca="1" si="246"/>
        <v>0</v>
      </c>
      <c r="AJ446" s="1">
        <f t="shared" ca="1" si="246"/>
        <v>0</v>
      </c>
      <c r="AK446" s="1">
        <f t="shared" ca="1" si="246"/>
        <v>0</v>
      </c>
      <c r="AL446" s="1">
        <f t="shared" ca="1" si="246"/>
        <v>0</v>
      </c>
      <c r="AM446" s="1">
        <f t="shared" ca="1" si="246"/>
        <v>0</v>
      </c>
      <c r="AN446" s="1">
        <f t="shared" ca="1" si="246"/>
        <v>0</v>
      </c>
      <c r="AO446" s="1">
        <f t="shared" ca="1" si="246"/>
        <v>0</v>
      </c>
      <c r="AP446" s="1">
        <f t="shared" ca="1" si="246"/>
        <v>0</v>
      </c>
      <c r="AQ446" s="1">
        <f t="shared" ca="1" si="246"/>
        <v>0</v>
      </c>
      <c r="AR446" s="1">
        <f t="shared" ca="1" si="246"/>
        <v>0</v>
      </c>
      <c r="AS446" s="1">
        <f t="shared" ca="1" si="246"/>
        <v>0</v>
      </c>
      <c r="AT446" s="1">
        <f t="shared" ca="1" si="246"/>
        <v>0</v>
      </c>
      <c r="AU446" s="1">
        <f t="shared" ca="1" si="246"/>
        <v>0</v>
      </c>
      <c r="AV446" s="1">
        <f t="shared" ca="1" si="246"/>
        <v>0</v>
      </c>
      <c r="AW446" s="1">
        <f t="shared" ca="1" si="246"/>
        <v>0</v>
      </c>
      <c r="AX446" s="1">
        <f t="shared" ca="1" si="246"/>
        <v>0</v>
      </c>
      <c r="AY446" s="1">
        <f t="shared" ca="1" si="246"/>
        <v>0</v>
      </c>
      <c r="AZ446" s="1">
        <f t="shared" ca="1" si="246"/>
        <v>0</v>
      </c>
      <c r="BA446" s="1">
        <f t="shared" ca="1" si="246"/>
        <v>0</v>
      </c>
      <c r="BB446" s="1">
        <f t="shared" ca="1" si="246"/>
        <v>0</v>
      </c>
      <c r="BC446" s="1">
        <f t="shared" ca="1" si="246"/>
        <v>0</v>
      </c>
      <c r="BD446" s="1">
        <f t="shared" ca="1" si="246"/>
        <v>0</v>
      </c>
      <c r="BE446" s="1">
        <f t="shared" ca="1" si="246"/>
        <v>0</v>
      </c>
    </row>
    <row r="447" spans="1:57" x14ac:dyDescent="0.3">
      <c r="B447" s="1">
        <f>MAX(B$439:B446)+1</f>
        <v>98</v>
      </c>
      <c r="H447" s="13" t="str">
        <f ca="1">INDIRECT($B$1&amp;Items!E$2&amp;$B447)</f>
        <v>Кредиторская задолженность</v>
      </c>
      <c r="I447" s="13" t="str">
        <f ca="1">IF(INDIRECT($B$1&amp;Items!F$2&amp;$B447)="",H447,INDIRECT($B$1&amp;Items!F$2&amp;$B447))</f>
        <v>Операционные расходы - блок-2</v>
      </c>
      <c r="J447" s="1" t="str">
        <f ca="1">IF(INDIRECT($B$1&amp;Items!G$2&amp;$B447)="",IF(H447&lt;&gt;I447,"  "&amp;I447,I447),"    "&amp;INDIRECT($B$1&amp;Items!G$2&amp;$B447))</f>
        <v xml:space="preserve">  Операционные расходы - блок-2</v>
      </c>
      <c r="S447" s="1">
        <f t="shared" ca="1" si="240"/>
        <v>0</v>
      </c>
      <c r="V447" s="1">
        <f ca="1">V46+V357-V212</f>
        <v>0</v>
      </c>
      <c r="W447" s="1">
        <f t="shared" ref="W447:BE447" ca="1" si="247">W46+W357-W212</f>
        <v>0</v>
      </c>
      <c r="X447" s="1">
        <f t="shared" ca="1" si="247"/>
        <v>0</v>
      </c>
      <c r="Y447" s="1">
        <f t="shared" ca="1" si="247"/>
        <v>0</v>
      </c>
      <c r="Z447" s="1">
        <f t="shared" ca="1" si="247"/>
        <v>0</v>
      </c>
      <c r="AA447" s="1">
        <f t="shared" ca="1" si="247"/>
        <v>0</v>
      </c>
      <c r="AB447" s="1">
        <f t="shared" ca="1" si="247"/>
        <v>0</v>
      </c>
      <c r="AC447" s="1">
        <f t="shared" ca="1" si="247"/>
        <v>0</v>
      </c>
      <c r="AD447" s="1">
        <f t="shared" ca="1" si="247"/>
        <v>0</v>
      </c>
      <c r="AE447" s="1">
        <f t="shared" ca="1" si="247"/>
        <v>0</v>
      </c>
      <c r="AF447" s="1">
        <f t="shared" ca="1" si="247"/>
        <v>0</v>
      </c>
      <c r="AG447" s="1">
        <f t="shared" ca="1" si="247"/>
        <v>0</v>
      </c>
      <c r="AH447" s="1">
        <f t="shared" ca="1" si="247"/>
        <v>0</v>
      </c>
      <c r="AI447" s="1">
        <f t="shared" ca="1" si="247"/>
        <v>0</v>
      </c>
      <c r="AJ447" s="1">
        <f t="shared" ca="1" si="247"/>
        <v>0</v>
      </c>
      <c r="AK447" s="1">
        <f t="shared" ca="1" si="247"/>
        <v>0</v>
      </c>
      <c r="AL447" s="1">
        <f t="shared" ca="1" si="247"/>
        <v>0</v>
      </c>
      <c r="AM447" s="1">
        <f t="shared" ca="1" si="247"/>
        <v>0</v>
      </c>
      <c r="AN447" s="1">
        <f t="shared" ca="1" si="247"/>
        <v>0</v>
      </c>
      <c r="AO447" s="1">
        <f t="shared" ca="1" si="247"/>
        <v>0</v>
      </c>
      <c r="AP447" s="1">
        <f t="shared" ca="1" si="247"/>
        <v>0</v>
      </c>
      <c r="AQ447" s="1">
        <f t="shared" ca="1" si="247"/>
        <v>0</v>
      </c>
      <c r="AR447" s="1">
        <f t="shared" ca="1" si="247"/>
        <v>0</v>
      </c>
      <c r="AS447" s="1">
        <f t="shared" ca="1" si="247"/>
        <v>0</v>
      </c>
      <c r="AT447" s="1">
        <f t="shared" ca="1" si="247"/>
        <v>0</v>
      </c>
      <c r="AU447" s="1">
        <f t="shared" ca="1" si="247"/>
        <v>0</v>
      </c>
      <c r="AV447" s="1">
        <f t="shared" ca="1" si="247"/>
        <v>0</v>
      </c>
      <c r="AW447" s="1">
        <f t="shared" ca="1" si="247"/>
        <v>0</v>
      </c>
      <c r="AX447" s="1">
        <f t="shared" ca="1" si="247"/>
        <v>0</v>
      </c>
      <c r="AY447" s="1">
        <f t="shared" ca="1" si="247"/>
        <v>0</v>
      </c>
      <c r="AZ447" s="1">
        <f t="shared" ca="1" si="247"/>
        <v>0</v>
      </c>
      <c r="BA447" s="1">
        <f t="shared" ca="1" si="247"/>
        <v>0</v>
      </c>
      <c r="BB447" s="1">
        <f t="shared" ca="1" si="247"/>
        <v>0</v>
      </c>
      <c r="BC447" s="1">
        <f t="shared" ca="1" si="247"/>
        <v>0</v>
      </c>
      <c r="BD447" s="1">
        <f t="shared" ca="1" si="247"/>
        <v>0</v>
      </c>
      <c r="BE447" s="1">
        <f t="shared" ca="1" si="247"/>
        <v>0</v>
      </c>
    </row>
    <row r="448" spans="1:57" x14ac:dyDescent="0.3">
      <c r="B448" s="1">
        <f>MAX(B$439:B447)+1</f>
        <v>99</v>
      </c>
      <c r="H448" s="13" t="str">
        <f ca="1">INDIRECT($B$1&amp;Items!E$2&amp;$B448)</f>
        <v>Кредиторская задолженность</v>
      </c>
      <c r="I448" s="13" t="str">
        <f ca="1">IF(INDIRECT($B$1&amp;Items!F$2&amp;$B448)="",H448,INDIRECT($B$1&amp;Items!F$2&amp;$B448))</f>
        <v>Операционные расходы - блок-3</v>
      </c>
      <c r="J448" s="1" t="str">
        <f ca="1">IF(INDIRECT($B$1&amp;Items!G$2&amp;$B448)="",IF(H448&lt;&gt;I448,"  "&amp;I448,I448),"    "&amp;INDIRECT($B$1&amp;Items!G$2&amp;$B448))</f>
        <v xml:space="preserve">  Операционные расходы - блок-3</v>
      </c>
      <c r="S448" s="1">
        <f t="shared" ca="1" si="240"/>
        <v>0</v>
      </c>
      <c r="V448" s="1">
        <f ca="1">V47+V368-V223</f>
        <v>0</v>
      </c>
      <c r="W448" s="1">
        <f t="shared" ref="W448:BE448" ca="1" si="248">W47+W368-W223</f>
        <v>0</v>
      </c>
      <c r="X448" s="1">
        <f t="shared" ca="1" si="248"/>
        <v>0</v>
      </c>
      <c r="Y448" s="1">
        <f t="shared" ca="1" si="248"/>
        <v>0</v>
      </c>
      <c r="Z448" s="1">
        <f t="shared" ca="1" si="248"/>
        <v>0</v>
      </c>
      <c r="AA448" s="1">
        <f t="shared" ca="1" si="248"/>
        <v>0</v>
      </c>
      <c r="AB448" s="1">
        <f t="shared" ca="1" si="248"/>
        <v>0</v>
      </c>
      <c r="AC448" s="1">
        <f t="shared" ca="1" si="248"/>
        <v>0</v>
      </c>
      <c r="AD448" s="1">
        <f t="shared" ca="1" si="248"/>
        <v>0</v>
      </c>
      <c r="AE448" s="1">
        <f t="shared" ca="1" si="248"/>
        <v>0</v>
      </c>
      <c r="AF448" s="1">
        <f t="shared" ca="1" si="248"/>
        <v>0</v>
      </c>
      <c r="AG448" s="1">
        <f t="shared" ca="1" si="248"/>
        <v>0</v>
      </c>
      <c r="AH448" s="1">
        <f t="shared" ca="1" si="248"/>
        <v>0</v>
      </c>
      <c r="AI448" s="1">
        <f t="shared" ca="1" si="248"/>
        <v>0</v>
      </c>
      <c r="AJ448" s="1">
        <f t="shared" ca="1" si="248"/>
        <v>0</v>
      </c>
      <c r="AK448" s="1">
        <f t="shared" ca="1" si="248"/>
        <v>0</v>
      </c>
      <c r="AL448" s="1">
        <f t="shared" ca="1" si="248"/>
        <v>0</v>
      </c>
      <c r="AM448" s="1">
        <f t="shared" ca="1" si="248"/>
        <v>0</v>
      </c>
      <c r="AN448" s="1">
        <f t="shared" ca="1" si="248"/>
        <v>0</v>
      </c>
      <c r="AO448" s="1">
        <f t="shared" ca="1" si="248"/>
        <v>0</v>
      </c>
      <c r="AP448" s="1">
        <f t="shared" ca="1" si="248"/>
        <v>0</v>
      </c>
      <c r="AQ448" s="1">
        <f t="shared" ca="1" si="248"/>
        <v>0</v>
      </c>
      <c r="AR448" s="1">
        <f t="shared" ca="1" si="248"/>
        <v>0</v>
      </c>
      <c r="AS448" s="1">
        <f t="shared" ca="1" si="248"/>
        <v>0</v>
      </c>
      <c r="AT448" s="1">
        <f t="shared" ca="1" si="248"/>
        <v>0</v>
      </c>
      <c r="AU448" s="1">
        <f t="shared" ca="1" si="248"/>
        <v>0</v>
      </c>
      <c r="AV448" s="1">
        <f t="shared" ca="1" si="248"/>
        <v>0</v>
      </c>
      <c r="AW448" s="1">
        <f t="shared" ca="1" si="248"/>
        <v>0</v>
      </c>
      <c r="AX448" s="1">
        <f t="shared" ca="1" si="248"/>
        <v>0</v>
      </c>
      <c r="AY448" s="1">
        <f t="shared" ca="1" si="248"/>
        <v>0</v>
      </c>
      <c r="AZ448" s="1">
        <f t="shared" ca="1" si="248"/>
        <v>0</v>
      </c>
      <c r="BA448" s="1">
        <f t="shared" ca="1" si="248"/>
        <v>0</v>
      </c>
      <c r="BB448" s="1">
        <f t="shared" ca="1" si="248"/>
        <v>0</v>
      </c>
      <c r="BC448" s="1">
        <f t="shared" ca="1" si="248"/>
        <v>0</v>
      </c>
      <c r="BD448" s="1">
        <f t="shared" ca="1" si="248"/>
        <v>0</v>
      </c>
      <c r="BE448" s="1">
        <f t="shared" ca="1" si="248"/>
        <v>0</v>
      </c>
    </row>
    <row r="449" spans="1:57" x14ac:dyDescent="0.3">
      <c r="B449" s="1">
        <f>MAX(B$439:B448)+1</f>
        <v>100</v>
      </c>
      <c r="H449" s="13" t="str">
        <f ca="1">INDIRECT($B$1&amp;Items!E$2&amp;$B449)</f>
        <v>Кредиторская задолженность</v>
      </c>
      <c r="I449" s="13" t="str">
        <f ca="1">IF(INDIRECT($B$1&amp;Items!F$2&amp;$B449)="",H449,INDIRECT($B$1&amp;Items!F$2&amp;$B449))</f>
        <v>Операционные расходы - блок-4</v>
      </c>
      <c r="J449" s="1" t="str">
        <f ca="1">IF(INDIRECT($B$1&amp;Items!G$2&amp;$B449)="",IF(H449&lt;&gt;I449,"  "&amp;I449,I449),"    "&amp;INDIRECT($B$1&amp;Items!G$2&amp;$B449))</f>
        <v xml:space="preserve">  Операционные расходы - блок-4</v>
      </c>
      <c r="S449" s="1">
        <f t="shared" ca="1" si="240"/>
        <v>0</v>
      </c>
      <c r="V449" s="1">
        <f ca="1">V48+V386-V241</f>
        <v>0</v>
      </c>
      <c r="W449" s="1">
        <f t="shared" ref="W449:BE449" ca="1" si="249">W48+W386-W241</f>
        <v>0</v>
      </c>
      <c r="X449" s="1">
        <f t="shared" ca="1" si="249"/>
        <v>0</v>
      </c>
      <c r="Y449" s="1">
        <f t="shared" ca="1" si="249"/>
        <v>0</v>
      </c>
      <c r="Z449" s="1">
        <f t="shared" ca="1" si="249"/>
        <v>0</v>
      </c>
      <c r="AA449" s="1">
        <f t="shared" ca="1" si="249"/>
        <v>0</v>
      </c>
      <c r="AB449" s="1">
        <f t="shared" ca="1" si="249"/>
        <v>0</v>
      </c>
      <c r="AC449" s="1">
        <f t="shared" ca="1" si="249"/>
        <v>0</v>
      </c>
      <c r="AD449" s="1">
        <f t="shared" ca="1" si="249"/>
        <v>0</v>
      </c>
      <c r="AE449" s="1">
        <f t="shared" ca="1" si="249"/>
        <v>0</v>
      </c>
      <c r="AF449" s="1">
        <f t="shared" ca="1" si="249"/>
        <v>0</v>
      </c>
      <c r="AG449" s="1">
        <f t="shared" ca="1" si="249"/>
        <v>0</v>
      </c>
      <c r="AH449" s="1">
        <f t="shared" ca="1" si="249"/>
        <v>0</v>
      </c>
      <c r="AI449" s="1">
        <f t="shared" ca="1" si="249"/>
        <v>0</v>
      </c>
      <c r="AJ449" s="1">
        <f t="shared" ca="1" si="249"/>
        <v>0</v>
      </c>
      <c r="AK449" s="1">
        <f t="shared" ca="1" si="249"/>
        <v>0</v>
      </c>
      <c r="AL449" s="1">
        <f t="shared" ca="1" si="249"/>
        <v>0</v>
      </c>
      <c r="AM449" s="1">
        <f t="shared" ca="1" si="249"/>
        <v>0</v>
      </c>
      <c r="AN449" s="1">
        <f t="shared" ca="1" si="249"/>
        <v>0</v>
      </c>
      <c r="AO449" s="1">
        <f t="shared" ca="1" si="249"/>
        <v>0</v>
      </c>
      <c r="AP449" s="1">
        <f t="shared" ca="1" si="249"/>
        <v>0</v>
      </c>
      <c r="AQ449" s="1">
        <f t="shared" ca="1" si="249"/>
        <v>0</v>
      </c>
      <c r="AR449" s="1">
        <f t="shared" ca="1" si="249"/>
        <v>0</v>
      </c>
      <c r="AS449" s="1">
        <f t="shared" ca="1" si="249"/>
        <v>0</v>
      </c>
      <c r="AT449" s="1">
        <f t="shared" ca="1" si="249"/>
        <v>0</v>
      </c>
      <c r="AU449" s="1">
        <f t="shared" ca="1" si="249"/>
        <v>0</v>
      </c>
      <c r="AV449" s="1">
        <f t="shared" ca="1" si="249"/>
        <v>0</v>
      </c>
      <c r="AW449" s="1">
        <f t="shared" ca="1" si="249"/>
        <v>0</v>
      </c>
      <c r="AX449" s="1">
        <f t="shared" ca="1" si="249"/>
        <v>0</v>
      </c>
      <c r="AY449" s="1">
        <f t="shared" ca="1" si="249"/>
        <v>0</v>
      </c>
      <c r="AZ449" s="1">
        <f t="shared" ca="1" si="249"/>
        <v>0</v>
      </c>
      <c r="BA449" s="1">
        <f t="shared" ca="1" si="249"/>
        <v>0</v>
      </c>
      <c r="BB449" s="1">
        <f t="shared" ca="1" si="249"/>
        <v>0</v>
      </c>
      <c r="BC449" s="1">
        <f t="shared" ca="1" si="249"/>
        <v>0</v>
      </c>
      <c r="BD449" s="1">
        <f t="shared" ca="1" si="249"/>
        <v>0</v>
      </c>
      <c r="BE449" s="1">
        <f t="shared" ca="1" si="249"/>
        <v>0</v>
      </c>
    </row>
    <row r="450" spans="1:57" x14ac:dyDescent="0.3">
      <c r="B450" s="1">
        <f>MAX(B$439:B449)+1</f>
        <v>101</v>
      </c>
      <c r="H450" s="13" t="str">
        <f ca="1">INDIRECT($B$1&amp;Items!E$2&amp;$B450)</f>
        <v>Кредиторская задолженность</v>
      </c>
      <c r="I450" s="13" t="str">
        <f ca="1">IF(INDIRECT($B$1&amp;Items!F$2&amp;$B450)="",H450,INDIRECT($B$1&amp;Items!F$2&amp;$B450))</f>
        <v>Операционные расходы - блок-5</v>
      </c>
      <c r="J450" s="1" t="str">
        <f ca="1">IF(INDIRECT($B$1&amp;Items!G$2&amp;$B450)="",IF(H450&lt;&gt;I450,"  "&amp;I450,I450),"    "&amp;INDIRECT($B$1&amp;Items!G$2&amp;$B450))</f>
        <v xml:space="preserve">  Операционные расходы - блок-5</v>
      </c>
      <c r="S450" s="1">
        <f t="shared" ca="1" si="240"/>
        <v>0</v>
      </c>
      <c r="V450" s="1">
        <f ca="1">V49+V397-V252</f>
        <v>0</v>
      </c>
      <c r="W450" s="1">
        <f t="shared" ref="W450:BE450" ca="1" si="250">W49+W397-W252</f>
        <v>0</v>
      </c>
      <c r="X450" s="1">
        <f t="shared" ca="1" si="250"/>
        <v>0</v>
      </c>
      <c r="Y450" s="1">
        <f t="shared" ca="1" si="250"/>
        <v>0</v>
      </c>
      <c r="Z450" s="1">
        <f t="shared" ca="1" si="250"/>
        <v>0</v>
      </c>
      <c r="AA450" s="1">
        <f t="shared" ca="1" si="250"/>
        <v>0</v>
      </c>
      <c r="AB450" s="1">
        <f t="shared" ca="1" si="250"/>
        <v>0</v>
      </c>
      <c r="AC450" s="1">
        <f t="shared" ca="1" si="250"/>
        <v>0</v>
      </c>
      <c r="AD450" s="1">
        <f t="shared" ca="1" si="250"/>
        <v>0</v>
      </c>
      <c r="AE450" s="1">
        <f t="shared" ca="1" si="250"/>
        <v>0</v>
      </c>
      <c r="AF450" s="1">
        <f t="shared" ca="1" si="250"/>
        <v>0</v>
      </c>
      <c r="AG450" s="1">
        <f t="shared" ca="1" si="250"/>
        <v>0</v>
      </c>
      <c r="AH450" s="1">
        <f t="shared" ca="1" si="250"/>
        <v>0</v>
      </c>
      <c r="AI450" s="1">
        <f t="shared" ca="1" si="250"/>
        <v>0</v>
      </c>
      <c r="AJ450" s="1">
        <f t="shared" ca="1" si="250"/>
        <v>0</v>
      </c>
      <c r="AK450" s="1">
        <f t="shared" ca="1" si="250"/>
        <v>0</v>
      </c>
      <c r="AL450" s="1">
        <f t="shared" ca="1" si="250"/>
        <v>0</v>
      </c>
      <c r="AM450" s="1">
        <f t="shared" ca="1" si="250"/>
        <v>0</v>
      </c>
      <c r="AN450" s="1">
        <f t="shared" ca="1" si="250"/>
        <v>0</v>
      </c>
      <c r="AO450" s="1">
        <f t="shared" ca="1" si="250"/>
        <v>0</v>
      </c>
      <c r="AP450" s="1">
        <f t="shared" ca="1" si="250"/>
        <v>0</v>
      </c>
      <c r="AQ450" s="1">
        <f t="shared" ca="1" si="250"/>
        <v>0</v>
      </c>
      <c r="AR450" s="1">
        <f t="shared" ca="1" si="250"/>
        <v>0</v>
      </c>
      <c r="AS450" s="1">
        <f t="shared" ca="1" si="250"/>
        <v>0</v>
      </c>
      <c r="AT450" s="1">
        <f t="shared" ca="1" si="250"/>
        <v>0</v>
      </c>
      <c r="AU450" s="1">
        <f t="shared" ca="1" si="250"/>
        <v>0</v>
      </c>
      <c r="AV450" s="1">
        <f t="shared" ca="1" si="250"/>
        <v>0</v>
      </c>
      <c r="AW450" s="1">
        <f t="shared" ca="1" si="250"/>
        <v>0</v>
      </c>
      <c r="AX450" s="1">
        <f t="shared" ca="1" si="250"/>
        <v>0</v>
      </c>
      <c r="AY450" s="1">
        <f t="shared" ca="1" si="250"/>
        <v>0</v>
      </c>
      <c r="AZ450" s="1">
        <f t="shared" ca="1" si="250"/>
        <v>0</v>
      </c>
      <c r="BA450" s="1">
        <f t="shared" ca="1" si="250"/>
        <v>0</v>
      </c>
      <c r="BB450" s="1">
        <f t="shared" ca="1" si="250"/>
        <v>0</v>
      </c>
      <c r="BC450" s="1">
        <f t="shared" ca="1" si="250"/>
        <v>0</v>
      </c>
      <c r="BD450" s="1">
        <f t="shared" ca="1" si="250"/>
        <v>0</v>
      </c>
      <c r="BE450" s="1">
        <f t="shared" ca="1" si="250"/>
        <v>0</v>
      </c>
    </row>
    <row r="451" spans="1:57" ht="4.95" customHeight="1" x14ac:dyDescent="0.3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25"/>
      <c r="AC451" s="25"/>
      <c r="AD451" s="25"/>
      <c r="AE451" s="25"/>
      <c r="AF451" s="25"/>
      <c r="AG451" s="25"/>
      <c r="AH451" s="25"/>
      <c r="AI451" s="25"/>
      <c r="AJ451" s="25"/>
      <c r="AK451" s="25"/>
      <c r="AL451" s="25"/>
      <c r="AM451" s="25"/>
      <c r="AN451" s="25"/>
      <c r="AO451" s="25"/>
      <c r="AP451" s="25"/>
      <c r="AQ451" s="25"/>
      <c r="AR451" s="25"/>
      <c r="AS451" s="25"/>
      <c r="AT451" s="25"/>
      <c r="AU451" s="25"/>
      <c r="AV451" s="25"/>
      <c r="AW451" s="25"/>
      <c r="AX451" s="25"/>
      <c r="AY451" s="25"/>
      <c r="AZ451" s="25"/>
      <c r="BA451" s="25"/>
      <c r="BB451" s="25"/>
      <c r="BC451" s="25"/>
      <c r="BD451" s="25"/>
      <c r="BE451" s="25"/>
    </row>
    <row r="453" spans="1:57" ht="4.95" customHeight="1" x14ac:dyDescent="0.3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4"/>
      <c r="AG453" s="14"/>
      <c r="AH453" s="14"/>
      <c r="AI453" s="14"/>
      <c r="AJ453" s="14"/>
      <c r="AK453" s="14"/>
      <c r="AL453" s="14"/>
      <c r="AM453" s="14"/>
      <c r="AN453" s="14"/>
      <c r="AO453" s="14"/>
      <c r="AP453" s="14"/>
      <c r="AQ453" s="14"/>
      <c r="AR453" s="14"/>
      <c r="AS453" s="14"/>
      <c r="AT453" s="14"/>
      <c r="AU453" s="14"/>
      <c r="AV453" s="14"/>
      <c r="AW453" s="14"/>
      <c r="AX453" s="14"/>
      <c r="AY453" s="14"/>
      <c r="AZ453" s="14"/>
      <c r="BA453" s="14"/>
      <c r="BB453" s="14"/>
      <c r="BC453" s="14"/>
      <c r="BD453" s="14"/>
      <c r="BE453" s="14"/>
    </row>
  </sheetData>
  <conditionalFormatting sqref="J56:L65 S56:S65 V56:AE65 V70:AE113 S70:S113 J70:L113 J133:L195 S133:S195 V133:AE195">
    <cfRule type="expression" dxfId="237" priority="251">
      <formula>AND($H56=$I56,$I56=$J56)</formula>
    </cfRule>
    <cfRule type="expression" dxfId="236" priority="252">
      <formula>AND($H56&lt;&gt;$I56,"  "&amp;$I56=$J56)</formula>
    </cfRule>
    <cfRule type="expression" dxfId="235" priority="253">
      <formula>AND("  "&amp;$I56&lt;&gt;$J56,$I56&lt;&gt;$J56)</formula>
    </cfRule>
  </conditionalFormatting>
  <conditionalFormatting sqref="J124:L132 S124:S132 V124:AE132">
    <cfRule type="expression" dxfId="234" priority="242">
      <formula>AND($H124=$I124,$I124=$J124)</formula>
    </cfRule>
    <cfRule type="expression" dxfId="233" priority="243">
      <formula>AND($H124&lt;&gt;$I124,"  "&amp;$I124=$J124)</formula>
    </cfRule>
    <cfRule type="expression" dxfId="232" priority="244">
      <formula>AND("  "&amp;$I124&lt;&gt;$J124,$I124&lt;&gt;$J124)</formula>
    </cfRule>
  </conditionalFormatting>
  <conditionalFormatting sqref="J66:L69 S66:S69 V66:AE69">
    <cfRule type="expression" dxfId="231" priority="239">
      <formula>AND($H66=$I66,$I66=$J66)</formula>
    </cfRule>
    <cfRule type="expression" dxfId="230" priority="240">
      <formula>AND($H66&lt;&gt;$I66,"  "&amp;$I66=$J66)</formula>
    </cfRule>
    <cfRule type="expression" dxfId="229" priority="241">
      <formula>AND("  "&amp;$I66&lt;&gt;$J66,$I66&lt;&gt;$J66)</formula>
    </cfRule>
  </conditionalFormatting>
  <conditionalFormatting sqref="V114:AE119 S114:S119 J114:L119">
    <cfRule type="expression" dxfId="228" priority="236">
      <formula>AND($H114=$I114,$I114=$J114)</formula>
    </cfRule>
    <cfRule type="expression" dxfId="227" priority="237">
      <formula>AND($H114&lt;&gt;$I114,"  "&amp;$I114=$J114)</formula>
    </cfRule>
    <cfRule type="expression" dxfId="226" priority="238">
      <formula>AND("  "&amp;$I114&lt;&gt;$J114,$I114&lt;&gt;$J114)</formula>
    </cfRule>
  </conditionalFormatting>
  <conditionalFormatting sqref="J278:L340 S278:S340 V278:AE340">
    <cfRule type="expression" dxfId="225" priority="233">
      <formula>AND($H278=$I278,$I278=$J278)</formula>
    </cfRule>
    <cfRule type="expression" dxfId="224" priority="234">
      <formula>AND($H278&lt;&gt;$I278,"  "&amp;$I278=$J278)</formula>
    </cfRule>
    <cfRule type="expression" dxfId="223" priority="235">
      <formula>AND("  "&amp;$I278&lt;&gt;$J278,$I278&lt;&gt;$J278)</formula>
    </cfRule>
  </conditionalFormatting>
  <conditionalFormatting sqref="J269:L277 S269:S277 V269:AE277">
    <cfRule type="expression" dxfId="222" priority="230">
      <formula>AND($H269=$I269,$I269=$J269)</formula>
    </cfRule>
    <cfRule type="expression" dxfId="221" priority="231">
      <formula>AND($H269&lt;&gt;$I269,"  "&amp;$I269=$J269)</formula>
    </cfRule>
    <cfRule type="expression" dxfId="220" priority="232">
      <formula>AND("  "&amp;$I269&lt;&gt;$J269,$I269&lt;&gt;$J269)</formula>
    </cfRule>
  </conditionalFormatting>
  <conditionalFormatting sqref="AF56:AU65 AF70:AU113 AF133:AU195">
    <cfRule type="expression" dxfId="219" priority="227">
      <formula>AND($H56=$I56,$I56=$J56)</formula>
    </cfRule>
    <cfRule type="expression" dxfId="218" priority="228">
      <formula>AND($H56&lt;&gt;$I56,"  "&amp;$I56=$J56)</formula>
    </cfRule>
    <cfRule type="expression" dxfId="217" priority="229">
      <formula>AND("  "&amp;$I56&lt;&gt;$J56,$I56&lt;&gt;$J56)</formula>
    </cfRule>
  </conditionalFormatting>
  <conditionalFormatting sqref="AF124:AU132">
    <cfRule type="expression" dxfId="216" priority="224">
      <formula>AND($H124=$I124,$I124=$J124)</formula>
    </cfRule>
    <cfRule type="expression" dxfId="215" priority="225">
      <formula>AND($H124&lt;&gt;$I124,"  "&amp;$I124=$J124)</formula>
    </cfRule>
    <cfRule type="expression" dxfId="214" priority="226">
      <formula>AND("  "&amp;$I124&lt;&gt;$J124,$I124&lt;&gt;$J124)</formula>
    </cfRule>
  </conditionalFormatting>
  <conditionalFormatting sqref="AF66:AU69">
    <cfRule type="expression" dxfId="213" priority="221">
      <formula>AND($H66=$I66,$I66=$J66)</formula>
    </cfRule>
    <cfRule type="expression" dxfId="212" priority="222">
      <formula>AND($H66&lt;&gt;$I66,"  "&amp;$I66=$J66)</formula>
    </cfRule>
    <cfRule type="expression" dxfId="211" priority="223">
      <formula>AND("  "&amp;$I66&lt;&gt;$J66,$I66&lt;&gt;$J66)</formula>
    </cfRule>
  </conditionalFormatting>
  <conditionalFormatting sqref="AF114:AU119">
    <cfRule type="expression" dxfId="210" priority="218">
      <formula>AND($H114=$I114,$I114=$J114)</formula>
    </cfRule>
    <cfRule type="expression" dxfId="209" priority="219">
      <formula>AND($H114&lt;&gt;$I114,"  "&amp;$I114=$J114)</formula>
    </cfRule>
    <cfRule type="expression" dxfId="208" priority="220">
      <formula>AND("  "&amp;$I114&lt;&gt;$J114,$I114&lt;&gt;$J114)</formula>
    </cfRule>
  </conditionalFormatting>
  <conditionalFormatting sqref="AF278:AU340">
    <cfRule type="expression" dxfId="207" priority="215">
      <formula>AND($H278=$I278,$I278=$J278)</formula>
    </cfRule>
    <cfRule type="expression" dxfId="206" priority="216">
      <formula>AND($H278&lt;&gt;$I278,"  "&amp;$I278=$J278)</formula>
    </cfRule>
    <cfRule type="expression" dxfId="205" priority="217">
      <formula>AND("  "&amp;$I278&lt;&gt;$J278,$I278&lt;&gt;$J278)</formula>
    </cfRule>
  </conditionalFormatting>
  <conditionalFormatting sqref="AF269:AU277">
    <cfRule type="expression" dxfId="204" priority="212">
      <formula>AND($H269=$I269,$I269=$J269)</formula>
    </cfRule>
    <cfRule type="expression" dxfId="203" priority="213">
      <formula>AND($H269&lt;&gt;$I269,"  "&amp;$I269=$J269)</formula>
    </cfRule>
    <cfRule type="expression" dxfId="202" priority="214">
      <formula>AND("  "&amp;$I269&lt;&gt;$J269,$I269&lt;&gt;$J269)</formula>
    </cfRule>
  </conditionalFormatting>
  <conditionalFormatting sqref="AV56:BE65 AV70:BE113 AV133:BE195">
    <cfRule type="expression" dxfId="201" priority="209">
      <formula>AND($H56=$I56,$I56=$J56)</formula>
    </cfRule>
    <cfRule type="expression" dxfId="200" priority="210">
      <formula>AND($H56&lt;&gt;$I56,"  "&amp;$I56=$J56)</formula>
    </cfRule>
    <cfRule type="expression" dxfId="199" priority="211">
      <formula>AND("  "&amp;$I56&lt;&gt;$J56,$I56&lt;&gt;$J56)</formula>
    </cfRule>
  </conditionalFormatting>
  <conditionalFormatting sqref="AV124:BE132">
    <cfRule type="expression" dxfId="198" priority="206">
      <formula>AND($H124=$I124,$I124=$J124)</formula>
    </cfRule>
    <cfRule type="expression" dxfId="197" priority="207">
      <formula>AND($H124&lt;&gt;$I124,"  "&amp;$I124=$J124)</formula>
    </cfRule>
    <cfRule type="expression" dxfId="196" priority="208">
      <formula>AND("  "&amp;$I124&lt;&gt;$J124,$I124&lt;&gt;$J124)</formula>
    </cfRule>
  </conditionalFormatting>
  <conditionalFormatting sqref="AV66:BE69">
    <cfRule type="expression" dxfId="195" priority="203">
      <formula>AND($H66=$I66,$I66=$J66)</formula>
    </cfRule>
    <cfRule type="expression" dxfId="194" priority="204">
      <formula>AND($H66&lt;&gt;$I66,"  "&amp;$I66=$J66)</formula>
    </cfRule>
    <cfRule type="expression" dxfId="193" priority="205">
      <formula>AND("  "&amp;$I66&lt;&gt;$J66,$I66&lt;&gt;$J66)</formula>
    </cfRule>
  </conditionalFormatting>
  <conditionalFormatting sqref="AV114:BE119">
    <cfRule type="expression" dxfId="192" priority="200">
      <formula>AND($H114=$I114,$I114=$J114)</formula>
    </cfRule>
    <cfRule type="expression" dxfId="191" priority="201">
      <formula>AND($H114&lt;&gt;$I114,"  "&amp;$I114=$J114)</formula>
    </cfRule>
    <cfRule type="expression" dxfId="190" priority="202">
      <formula>AND("  "&amp;$I114&lt;&gt;$J114,$I114&lt;&gt;$J114)</formula>
    </cfRule>
  </conditionalFormatting>
  <conditionalFormatting sqref="AV278:BE340">
    <cfRule type="expression" dxfId="189" priority="197">
      <formula>AND($H278=$I278,$I278=$J278)</formula>
    </cfRule>
    <cfRule type="expression" dxfId="188" priority="198">
      <formula>AND($H278&lt;&gt;$I278,"  "&amp;$I278=$J278)</formula>
    </cfRule>
    <cfRule type="expression" dxfId="187" priority="199">
      <formula>AND("  "&amp;$I278&lt;&gt;$J278,$I278&lt;&gt;$J278)</formula>
    </cfRule>
  </conditionalFormatting>
  <conditionalFormatting sqref="AV269:BE277">
    <cfRule type="expression" dxfId="186" priority="194">
      <formula>AND($H269=$I269,$I269=$J269)</formula>
    </cfRule>
    <cfRule type="expression" dxfId="185" priority="195">
      <formula>AND($H269&lt;&gt;$I269,"  "&amp;$I269=$J269)</formula>
    </cfRule>
    <cfRule type="expression" dxfId="184" priority="196">
      <formula>AND("  "&amp;$I269&lt;&gt;$J269,$I269&lt;&gt;$J269)</formula>
    </cfRule>
  </conditionalFormatting>
  <conditionalFormatting sqref="J27:L32 S27:S32 V27:AE32 V39:AE41 S39:S41 J39:L41">
    <cfRule type="expression" dxfId="183" priority="191">
      <formula>AND($H27=$I27,$I27=$J27)</formula>
    </cfRule>
    <cfRule type="expression" dxfId="182" priority="192">
      <formula>AND($H27&lt;&gt;$I27,"  "&amp;$I27=$J27)</formula>
    </cfRule>
    <cfRule type="expression" dxfId="181" priority="193">
      <formula>AND("  "&amp;$I27&lt;&gt;$J27,$I27&lt;&gt;$J27)</formula>
    </cfRule>
  </conditionalFormatting>
  <conditionalFormatting sqref="J42:L49 S42:S49 V42:AE49">
    <cfRule type="expression" dxfId="180" priority="188">
      <formula>AND($H42=$I42,$I42=$J42)</formula>
    </cfRule>
    <cfRule type="expression" dxfId="179" priority="189">
      <formula>AND($H42&lt;&gt;$I42,"  "&amp;$I42=$J42)</formula>
    </cfRule>
    <cfRule type="expression" dxfId="178" priority="190">
      <formula>AND("  "&amp;$I42&lt;&gt;$J42,$I42&lt;&gt;$J42)</formula>
    </cfRule>
  </conditionalFormatting>
  <conditionalFormatting sqref="AF27:AU32 AF39:AU41">
    <cfRule type="expression" dxfId="177" priority="182">
      <formula>AND($H27=$I27,$I27=$J27)</formula>
    </cfRule>
    <cfRule type="expression" dxfId="176" priority="183">
      <formula>AND($H27&lt;&gt;$I27,"  "&amp;$I27=$J27)</formula>
    </cfRule>
    <cfRule type="expression" dxfId="175" priority="184">
      <formula>AND("  "&amp;$I27&lt;&gt;$J27,$I27&lt;&gt;$J27)</formula>
    </cfRule>
  </conditionalFormatting>
  <conditionalFormatting sqref="AF42:AU49">
    <cfRule type="expression" dxfId="174" priority="179">
      <formula>AND($H42=$I42,$I42=$J42)</formula>
    </cfRule>
    <cfRule type="expression" dxfId="173" priority="180">
      <formula>AND($H42&lt;&gt;$I42,"  "&amp;$I42=$J42)</formula>
    </cfRule>
    <cfRule type="expression" dxfId="172" priority="181">
      <formula>AND("  "&amp;$I42&lt;&gt;$J42,$I42&lt;&gt;$J42)</formula>
    </cfRule>
  </conditionalFormatting>
  <conditionalFormatting sqref="AF428:AU433 AF440:AU442">
    <cfRule type="expression" dxfId="171" priority="158">
      <formula>AND($H428=$I428,$I428=$J428)</formula>
    </cfRule>
    <cfRule type="expression" dxfId="170" priority="159">
      <formula>AND($H428&lt;&gt;$I428,"  "&amp;$I428=$J428)</formula>
    </cfRule>
    <cfRule type="expression" dxfId="169" priority="160">
      <formula>AND("  "&amp;$I428&lt;&gt;$J428,$I428&lt;&gt;$J428)</formula>
    </cfRule>
  </conditionalFormatting>
  <conditionalFormatting sqref="AV27:BE32 AV39:BE41">
    <cfRule type="expression" dxfId="168" priority="173">
      <formula>AND($H27=$I27,$I27=$J27)</formula>
    </cfRule>
    <cfRule type="expression" dxfId="167" priority="174">
      <formula>AND($H27&lt;&gt;$I27,"  "&amp;$I27=$J27)</formula>
    </cfRule>
    <cfRule type="expression" dxfId="166" priority="175">
      <formula>AND("  "&amp;$I27&lt;&gt;$J27,$I27&lt;&gt;$J27)</formula>
    </cfRule>
  </conditionalFormatting>
  <conditionalFormatting sqref="AV42:BE49">
    <cfRule type="expression" dxfId="165" priority="170">
      <formula>AND($H42=$I42,$I42=$J42)</formula>
    </cfRule>
    <cfRule type="expression" dxfId="164" priority="171">
      <formula>AND($H42&lt;&gt;$I42,"  "&amp;$I42=$J42)</formula>
    </cfRule>
    <cfRule type="expression" dxfId="163" priority="172">
      <formula>AND("  "&amp;$I42&lt;&gt;$J42,$I42&lt;&gt;$J42)</formula>
    </cfRule>
  </conditionalFormatting>
  <conditionalFormatting sqref="AV443:BE450">
    <cfRule type="expression" dxfId="162" priority="149">
      <formula>AND($H443=$I443,$I443=$J443)</formula>
    </cfRule>
    <cfRule type="expression" dxfId="161" priority="150">
      <formula>AND($H443&lt;&gt;$I443,"  "&amp;$I443=$J443)</formula>
    </cfRule>
    <cfRule type="expression" dxfId="160" priority="151">
      <formula>AND("  "&amp;$I443&lt;&gt;$J443,$I443&lt;&gt;$J443)</formula>
    </cfRule>
  </conditionalFormatting>
  <conditionalFormatting sqref="J428:L433 S428:S433 V428:AE433 V440:AE442 S440:S442 J440:L442">
    <cfRule type="expression" dxfId="159" priority="164">
      <formula>AND($H428=$I428,$I428=$J428)</formula>
    </cfRule>
    <cfRule type="expression" dxfId="158" priority="165">
      <formula>AND($H428&lt;&gt;$I428,"  "&amp;$I428=$J428)</formula>
    </cfRule>
    <cfRule type="expression" dxfId="157" priority="166">
      <formula>AND("  "&amp;$I428&lt;&gt;$J428,$I428&lt;&gt;$J428)</formula>
    </cfRule>
  </conditionalFormatting>
  <conditionalFormatting sqref="J443:L450 S443:S450 V443:AE450">
    <cfRule type="expression" dxfId="156" priority="161">
      <formula>AND($H443=$I443,$I443=$J443)</formula>
    </cfRule>
    <cfRule type="expression" dxfId="155" priority="162">
      <formula>AND($H443&lt;&gt;$I443,"  "&amp;$I443=$J443)</formula>
    </cfRule>
    <cfRule type="expression" dxfId="154" priority="163">
      <formula>AND("  "&amp;$I443&lt;&gt;$J443,$I443&lt;&gt;$J443)</formula>
    </cfRule>
  </conditionalFormatting>
  <conditionalFormatting sqref="AF443:AU450">
    <cfRule type="expression" dxfId="153" priority="155">
      <formula>AND($H443=$I443,$I443=$J443)</formula>
    </cfRule>
    <cfRule type="expression" dxfId="152" priority="156">
      <formula>AND($H443&lt;&gt;$I443,"  "&amp;$I443=$J443)</formula>
    </cfRule>
    <cfRule type="expression" dxfId="151" priority="157">
      <formula>AND("  "&amp;$I443&lt;&gt;$J443,$I443&lt;&gt;$J443)</formula>
    </cfRule>
  </conditionalFormatting>
  <conditionalFormatting sqref="AV428:BE433 AV440:BE442">
    <cfRule type="expression" dxfId="150" priority="152">
      <formula>AND($H428=$I428,$I428=$J428)</formula>
    </cfRule>
    <cfRule type="expression" dxfId="149" priority="153">
      <formula>AND($H428&lt;&gt;$I428,"  "&amp;$I428=$J428)</formula>
    </cfRule>
    <cfRule type="expression" dxfId="148" priority="154">
      <formula>AND("  "&amp;$I428&lt;&gt;$J428,$I428&lt;&gt;$J428)</formula>
    </cfRule>
  </conditionalFormatting>
  <conditionalFormatting sqref="A1:XFD13 A14:R15 T14:XFD15 A26:XFD35 A36:R37 T36:XFD37 BF198:XFD198 A197:XFD197 A264:XFD340 A199:XFD262 A342:XFD342 A410:XFD416 A418:XFD1048576 A38:XFD195">
    <cfRule type="cellIs" dxfId="147" priority="148" operator="equal">
      <formula>0</formula>
    </cfRule>
  </conditionalFormatting>
  <conditionalFormatting sqref="J197:L197 S197 V197:AE197 V199:AE262 S199:S262 J199:L262 J264:L264 S264 V264:AE264">
    <cfRule type="expression" dxfId="146" priority="145">
      <formula>AND($H197=$I197,$I197=$J197)</formula>
    </cfRule>
    <cfRule type="expression" dxfId="145" priority="146">
      <formula>AND($H197&lt;&gt;$I197,"  "&amp;$I197=$J197)</formula>
    </cfRule>
    <cfRule type="expression" dxfId="144" priority="147">
      <formula>AND("  "&amp;$I197&lt;&gt;$J197,$I197&lt;&gt;$J197)</formula>
    </cfRule>
  </conditionalFormatting>
  <conditionalFormatting sqref="AF197:AU197 AF199:AU262 AF264:AU264">
    <cfRule type="expression" dxfId="143" priority="142">
      <formula>AND($H197=$I197,$I197=$J197)</formula>
    </cfRule>
    <cfRule type="expression" dxfId="142" priority="143">
      <formula>AND($H197&lt;&gt;$I197,"  "&amp;$I197=$J197)</formula>
    </cfRule>
    <cfRule type="expression" dxfId="141" priority="144">
      <formula>AND("  "&amp;$I197&lt;&gt;$J197,$I197&lt;&gt;$J197)</formula>
    </cfRule>
  </conditionalFormatting>
  <conditionalFormatting sqref="AV197:BE197 AV199:BE262 AV264:BE264">
    <cfRule type="expression" dxfId="140" priority="139">
      <formula>AND($H197=$I197,$I197=$J197)</formula>
    </cfRule>
    <cfRule type="expression" dxfId="139" priority="140">
      <formula>AND($H197&lt;&gt;$I197,"  "&amp;$I197=$J197)</formula>
    </cfRule>
    <cfRule type="expression" dxfId="138" priority="141">
      <formula>AND("  "&amp;$I197&lt;&gt;$J197,$I197&lt;&gt;$J197)</formula>
    </cfRule>
  </conditionalFormatting>
  <conditionalFormatting sqref="S197 V197:BE197 V199:BE262 S199:S262 S264 V264:BE264">
    <cfRule type="cellIs" dxfId="137" priority="138" operator="lessThan">
      <formula>0</formula>
    </cfRule>
  </conditionalFormatting>
  <conditionalFormatting sqref="J342:L342 S342 V342:AE342">
    <cfRule type="expression" dxfId="136" priority="135">
      <formula>AND($H342=$I342,$I342=$J342)</formula>
    </cfRule>
    <cfRule type="expression" dxfId="135" priority="136">
      <formula>AND($H342&lt;&gt;$I342,"  "&amp;$I342=$J342)</formula>
    </cfRule>
    <cfRule type="expression" dxfId="134" priority="137">
      <formula>AND("  "&amp;$I342&lt;&gt;$J342,$I342&lt;&gt;$J342)</formula>
    </cfRule>
  </conditionalFormatting>
  <conditionalFormatting sqref="AF342:AU342">
    <cfRule type="expression" dxfId="133" priority="132">
      <formula>AND($H342=$I342,$I342=$J342)</formula>
    </cfRule>
    <cfRule type="expression" dxfId="132" priority="133">
      <formula>AND($H342&lt;&gt;$I342,"  "&amp;$I342=$J342)</formula>
    </cfRule>
    <cfRule type="expression" dxfId="131" priority="134">
      <formula>AND("  "&amp;$I342&lt;&gt;$J342,$I342&lt;&gt;$J342)</formula>
    </cfRule>
  </conditionalFormatting>
  <conditionalFormatting sqref="AV342:BE342">
    <cfRule type="expression" dxfId="130" priority="129">
      <formula>AND($H342=$I342,$I342=$J342)</formula>
    </cfRule>
    <cfRule type="expression" dxfId="129" priority="130">
      <formula>AND($H342&lt;&gt;$I342,"  "&amp;$I342=$J342)</formula>
    </cfRule>
    <cfRule type="expression" dxfId="128" priority="131">
      <formula>AND("  "&amp;$I342&lt;&gt;$J342,$I342&lt;&gt;$J342)</formula>
    </cfRule>
  </conditionalFormatting>
  <conditionalFormatting sqref="S342 V342:BE342">
    <cfRule type="cellIs" dxfId="127" priority="128" operator="lessThan">
      <formula>0</formula>
    </cfRule>
  </conditionalFormatting>
  <conditionalFormatting sqref="AF416:AU416 AF418:AU426">
    <cfRule type="expression" dxfId="126" priority="122">
      <formula>AND($H416=$I416,$I416=$J416)</formula>
    </cfRule>
    <cfRule type="expression" dxfId="125" priority="123">
      <formula>AND($H416&lt;&gt;$I416,"  "&amp;$I416=$J416)</formula>
    </cfRule>
    <cfRule type="expression" dxfId="124" priority="124">
      <formula>AND("  "&amp;$I416&lt;&gt;$J416,$I416&lt;&gt;$J416)</formula>
    </cfRule>
  </conditionalFormatting>
  <conditionalFormatting sqref="J416:L416 S416 V418:AE426 S418:S426 J418:L426 V416:BE416">
    <cfRule type="expression" dxfId="123" priority="125">
      <formula>AND($H416=$I416,$I416=$J416)</formula>
    </cfRule>
    <cfRule type="expression" dxfId="122" priority="126">
      <formula>AND($H416&lt;&gt;$I416,"  "&amp;$I416=$J416)</formula>
    </cfRule>
    <cfRule type="expression" dxfId="121" priority="127">
      <formula>AND("  "&amp;$I416&lt;&gt;$J416,$I416&lt;&gt;$J416)</formula>
    </cfRule>
  </conditionalFormatting>
  <conditionalFormatting sqref="AV416:BE416 AV418:BE426">
    <cfRule type="expression" dxfId="120" priority="119">
      <formula>AND($H416=$I416,$I416=$J416)</formula>
    </cfRule>
    <cfRule type="expression" dxfId="119" priority="120">
      <formula>AND($H416&lt;&gt;$I416,"  "&amp;$I416=$J416)</formula>
    </cfRule>
    <cfRule type="expression" dxfId="118" priority="121">
      <formula>AND("  "&amp;$I416&lt;&gt;$J416,$I416&lt;&gt;$J416)</formula>
    </cfRule>
  </conditionalFormatting>
  <conditionalFormatting sqref="J15:L15 V15:AE15">
    <cfRule type="expression" dxfId="117" priority="116">
      <formula>AND($H15=$I15,$I15=$J15)</formula>
    </cfRule>
    <cfRule type="expression" dxfId="116" priority="117">
      <formula>AND($H15&lt;&gt;$I15,"  "&amp;$I15=$J15)</formula>
    </cfRule>
    <cfRule type="expression" dxfId="115" priority="118">
      <formula>AND("  "&amp;$I15&lt;&gt;$J15,$I15&lt;&gt;$J15)</formula>
    </cfRule>
  </conditionalFormatting>
  <conditionalFormatting sqref="AF15:AU15">
    <cfRule type="expression" dxfId="114" priority="113">
      <formula>AND($H15=$I15,$I15=$J15)</formula>
    </cfRule>
    <cfRule type="expression" dxfId="113" priority="114">
      <formula>AND($H15&lt;&gt;$I15,"  "&amp;$I15=$J15)</formula>
    </cfRule>
    <cfRule type="expression" dxfId="112" priority="115">
      <formula>AND("  "&amp;$I15&lt;&gt;$J15,$I15&lt;&gt;$J15)</formula>
    </cfRule>
  </conditionalFormatting>
  <conditionalFormatting sqref="AV15:BE15">
    <cfRule type="expression" dxfId="111" priority="110">
      <formula>AND($H15=$I15,$I15=$J15)</formula>
    </cfRule>
    <cfRule type="expression" dxfId="110" priority="111">
      <formula>AND($H15&lt;&gt;$I15,"  "&amp;$I15=$J15)</formula>
    </cfRule>
    <cfRule type="expression" dxfId="109" priority="112">
      <formula>AND("  "&amp;$I15&lt;&gt;$J15,$I15&lt;&gt;$J15)</formula>
    </cfRule>
  </conditionalFormatting>
  <conditionalFormatting sqref="S14:S15">
    <cfRule type="cellIs" dxfId="108" priority="109" operator="equal">
      <formula>0</formula>
    </cfRule>
  </conditionalFormatting>
  <conditionalFormatting sqref="AF438:AU438">
    <cfRule type="expression" dxfId="107" priority="103">
      <formula>AND($H438=$I438,$I438=$J438)</formula>
    </cfRule>
    <cfRule type="expression" dxfId="106" priority="104">
      <formula>AND($H438&lt;&gt;$I438,"  "&amp;$I438=$J438)</formula>
    </cfRule>
    <cfRule type="expression" dxfId="105" priority="105">
      <formula>AND("  "&amp;$I438&lt;&gt;$J438,$I438&lt;&gt;$J438)</formula>
    </cfRule>
  </conditionalFormatting>
  <conditionalFormatting sqref="V438:AE438 S438 J438:L438">
    <cfRule type="expression" dxfId="104" priority="106">
      <formula>AND($H438=$I438,$I438=$J438)</formula>
    </cfRule>
    <cfRule type="expression" dxfId="103" priority="107">
      <formula>AND($H438&lt;&gt;$I438,"  "&amp;$I438=$J438)</formula>
    </cfRule>
    <cfRule type="expression" dxfId="102" priority="108">
      <formula>AND("  "&amp;$I438&lt;&gt;$J438,$I438&lt;&gt;$J438)</formula>
    </cfRule>
  </conditionalFormatting>
  <conditionalFormatting sqref="AV438:BE438">
    <cfRule type="expression" dxfId="101" priority="100">
      <formula>AND($H438=$I438,$I438=$J438)</formula>
    </cfRule>
    <cfRule type="expression" dxfId="100" priority="101">
      <formula>AND($H438&lt;&gt;$I438,"  "&amp;$I438=$J438)</formula>
    </cfRule>
    <cfRule type="expression" dxfId="99" priority="102">
      <formula>AND("  "&amp;$I438&lt;&gt;$J438,$I438&lt;&gt;$J438)</formula>
    </cfRule>
  </conditionalFormatting>
  <conditionalFormatting sqref="V37:AE37 J37:L37">
    <cfRule type="expression" dxfId="98" priority="97">
      <formula>AND($H37=$I37,$I37=$J37)</formula>
    </cfRule>
    <cfRule type="expression" dxfId="97" priority="98">
      <formula>AND($H37&lt;&gt;$I37,"  "&amp;$I37=$J37)</formula>
    </cfRule>
    <cfRule type="expression" dxfId="96" priority="99">
      <formula>AND("  "&amp;$I37&lt;&gt;$J37,$I37&lt;&gt;$J37)</formula>
    </cfRule>
  </conditionalFormatting>
  <conditionalFormatting sqref="AF37:AU37">
    <cfRule type="expression" dxfId="95" priority="94">
      <formula>AND($H37=$I37,$I37=$J37)</formula>
    </cfRule>
    <cfRule type="expression" dxfId="94" priority="95">
      <formula>AND($H37&lt;&gt;$I37,"  "&amp;$I37=$J37)</formula>
    </cfRule>
    <cfRule type="expression" dxfId="93" priority="96">
      <formula>AND("  "&amp;$I37&lt;&gt;$J37,$I37&lt;&gt;$J37)</formula>
    </cfRule>
  </conditionalFormatting>
  <conditionalFormatting sqref="AV37:BE37">
    <cfRule type="expression" dxfId="92" priority="91">
      <formula>AND($H37=$I37,$I37=$J37)</formula>
    </cfRule>
    <cfRule type="expression" dxfId="91" priority="92">
      <formula>AND($H37&lt;&gt;$I37,"  "&amp;$I37=$J37)</formula>
    </cfRule>
    <cfRule type="expression" dxfId="90" priority="93">
      <formula>AND("  "&amp;$I37&lt;&gt;$J37,$I37&lt;&gt;$J37)</formula>
    </cfRule>
  </conditionalFormatting>
  <conditionalFormatting sqref="S36:S37">
    <cfRule type="cellIs" dxfId="89" priority="90" operator="equal">
      <formula>0</formula>
    </cfRule>
  </conditionalFormatting>
  <conditionalFormatting sqref="AF418:AU425">
    <cfRule type="expression" dxfId="88" priority="84">
      <formula>AND($H418=$I418,$I418=$J418)</formula>
    </cfRule>
    <cfRule type="expression" dxfId="87" priority="85">
      <formula>AND($H418&lt;&gt;$I418,"  "&amp;$I418=$J418)</formula>
    </cfRule>
    <cfRule type="expression" dxfId="86" priority="86">
      <formula>AND("  "&amp;$I418&lt;&gt;$J418,$I418&lt;&gt;$J418)</formula>
    </cfRule>
  </conditionalFormatting>
  <conditionalFormatting sqref="J418:L425 S418:S425 V418:AE425">
    <cfRule type="expression" dxfId="85" priority="87">
      <formula>AND($H418=$I418,$I418=$J418)</formula>
    </cfRule>
    <cfRule type="expression" dxfId="84" priority="88">
      <formula>AND($H418&lt;&gt;$I418,"  "&amp;$I418=$J418)</formula>
    </cfRule>
    <cfRule type="expression" dxfId="83" priority="89">
      <formula>AND("  "&amp;$I418&lt;&gt;$J418,$I418&lt;&gt;$J418)</formula>
    </cfRule>
  </conditionalFormatting>
  <conditionalFormatting sqref="AV418:BE425">
    <cfRule type="expression" dxfId="82" priority="81">
      <formula>AND($H418=$I418,$I418=$J418)</formula>
    </cfRule>
    <cfRule type="expression" dxfId="81" priority="82">
      <formula>AND($H418&lt;&gt;$I418,"  "&amp;$I418=$J418)</formula>
    </cfRule>
    <cfRule type="expression" dxfId="80" priority="83">
      <formula>AND("  "&amp;$I418&lt;&gt;$J418,$I418&lt;&gt;$J418)</formula>
    </cfRule>
  </conditionalFormatting>
  <conditionalFormatting sqref="J17:L24 S17:S24 V17:AE24">
    <cfRule type="expression" dxfId="79" priority="78">
      <formula>AND($H17=$I17,$I17=$J17)</formula>
    </cfRule>
    <cfRule type="expression" dxfId="78" priority="79">
      <formula>AND($H17&lt;&gt;$I17,"  "&amp;$I17=$J17)</formula>
    </cfRule>
    <cfRule type="expression" dxfId="77" priority="80">
      <formula>AND("  "&amp;$I17&lt;&gt;$J17,$I17&lt;&gt;$J17)</formula>
    </cfRule>
  </conditionalFormatting>
  <conditionalFormatting sqref="AF17:AU24">
    <cfRule type="expression" dxfId="76" priority="75">
      <formula>AND($H17=$I17,$I17=$J17)</formula>
    </cfRule>
    <cfRule type="expression" dxfId="75" priority="76">
      <formula>AND($H17&lt;&gt;$I17,"  "&amp;$I17=$J17)</formula>
    </cfRule>
    <cfRule type="expression" dxfId="74" priority="77">
      <formula>AND("  "&amp;$I17&lt;&gt;$J17,$I17&lt;&gt;$J17)</formula>
    </cfRule>
  </conditionalFormatting>
  <conditionalFormatting sqref="AV17:BE24">
    <cfRule type="expression" dxfId="73" priority="72">
      <formula>AND($H17=$I17,$I17=$J17)</formula>
    </cfRule>
    <cfRule type="expression" dxfId="72" priority="73">
      <formula>AND($H17&lt;&gt;$I17,"  "&amp;$I17=$J17)</formula>
    </cfRule>
    <cfRule type="expression" dxfId="71" priority="74">
      <formula>AND("  "&amp;$I17&lt;&gt;$J17,$I17&lt;&gt;$J17)</formula>
    </cfRule>
  </conditionalFormatting>
  <conditionalFormatting sqref="A16:XFD25">
    <cfRule type="cellIs" dxfId="70" priority="71" operator="equal">
      <formula>0</formula>
    </cfRule>
  </conditionalFormatting>
  <conditionalFormatting sqref="J200:L262 S200:S262 V200:AE262">
    <cfRule type="expression" dxfId="69" priority="68">
      <formula>AND($H200=$I200,$I200=$J200)</formula>
    </cfRule>
    <cfRule type="expression" dxfId="68" priority="69">
      <formula>AND($H200&lt;&gt;$I200,"  "&amp;$I200=$J200)</formula>
    </cfRule>
    <cfRule type="expression" dxfId="67" priority="70">
      <formula>AND("  "&amp;$I200&lt;&gt;$J200,$I200&lt;&gt;$J200)</formula>
    </cfRule>
  </conditionalFormatting>
  <conditionalFormatting sqref="J199:L199 S199 V199:AE199">
    <cfRule type="expression" dxfId="66" priority="65">
      <formula>AND($H199=$I199,$I199=$J199)</formula>
    </cfRule>
    <cfRule type="expression" dxfId="65" priority="66">
      <formula>AND($H199&lt;&gt;$I199,"  "&amp;$I199=$J199)</formula>
    </cfRule>
    <cfRule type="expression" dxfId="64" priority="67">
      <formula>AND("  "&amp;$I199&lt;&gt;$J199,$I199&lt;&gt;$J199)</formula>
    </cfRule>
  </conditionalFormatting>
  <conditionalFormatting sqref="AF200:AU262">
    <cfRule type="expression" dxfId="63" priority="62">
      <formula>AND($H200=$I200,$I200=$J200)</formula>
    </cfRule>
    <cfRule type="expression" dxfId="62" priority="63">
      <formula>AND($H200&lt;&gt;$I200,"  "&amp;$I200=$J200)</formula>
    </cfRule>
    <cfRule type="expression" dxfId="61" priority="64">
      <formula>AND("  "&amp;$I200&lt;&gt;$J200,$I200&lt;&gt;$J200)</formula>
    </cfRule>
  </conditionalFormatting>
  <conditionalFormatting sqref="AF199:AU199">
    <cfRule type="expression" dxfId="60" priority="59">
      <formula>AND($H199=$I199,$I199=$J199)</formula>
    </cfRule>
    <cfRule type="expression" dxfId="59" priority="60">
      <formula>AND($H199&lt;&gt;$I199,"  "&amp;$I199=$J199)</formula>
    </cfRule>
    <cfRule type="expression" dxfId="58" priority="61">
      <formula>AND("  "&amp;$I199&lt;&gt;$J199,$I199&lt;&gt;$J199)</formula>
    </cfRule>
  </conditionalFormatting>
  <conditionalFormatting sqref="AV200:BE262">
    <cfRule type="expression" dxfId="57" priority="56">
      <formula>AND($H200=$I200,$I200=$J200)</formula>
    </cfRule>
    <cfRule type="expression" dxfId="56" priority="57">
      <formula>AND($H200&lt;&gt;$I200,"  "&amp;$I200=$J200)</formula>
    </cfRule>
    <cfRule type="expression" dxfId="55" priority="58">
      <formula>AND("  "&amp;$I200&lt;&gt;$J200,$I200&lt;&gt;$J200)</formula>
    </cfRule>
  </conditionalFormatting>
  <conditionalFormatting sqref="AV199:BE199">
    <cfRule type="expression" dxfId="54" priority="53">
      <formula>AND($H199=$I199,$I199=$J199)</formula>
    </cfRule>
    <cfRule type="expression" dxfId="53" priority="54">
      <formula>AND($H199&lt;&gt;$I199,"  "&amp;$I199=$J199)</formula>
    </cfRule>
    <cfRule type="expression" dxfId="52" priority="55">
      <formula>AND("  "&amp;$I199&lt;&gt;$J199,$I199&lt;&gt;$J199)</formula>
    </cfRule>
  </conditionalFormatting>
  <conditionalFormatting sqref="BF196:XFD196">
    <cfRule type="cellIs" dxfId="51" priority="52" operator="equal">
      <formula>0</formula>
    </cfRule>
  </conditionalFormatting>
  <conditionalFormatting sqref="BF263:XFD263">
    <cfRule type="cellIs" dxfId="50" priority="51" operator="equal">
      <formula>0</formula>
    </cfRule>
  </conditionalFormatting>
  <conditionalFormatting sqref="BF341:XFD341">
    <cfRule type="cellIs" dxfId="49" priority="50" operator="equal">
      <formula>0</formula>
    </cfRule>
  </conditionalFormatting>
  <conditionalFormatting sqref="J345:L407 S345:S407 V345:AE407">
    <cfRule type="expression" dxfId="48" priority="47">
      <formula>AND($H345=$I345,$I345=$J345)</formula>
    </cfRule>
    <cfRule type="expression" dxfId="47" priority="48">
      <formula>AND($H345&lt;&gt;$I345,"  "&amp;$I345=$J345)</formula>
    </cfRule>
    <cfRule type="expression" dxfId="46" priority="49">
      <formula>AND("  "&amp;$I345&lt;&gt;$J345,$I345&lt;&gt;$J345)</formula>
    </cfRule>
  </conditionalFormatting>
  <conditionalFormatting sqref="J344:L344 S344 V344:AE344">
    <cfRule type="expression" dxfId="45" priority="44">
      <formula>AND($H344=$I344,$I344=$J344)</formula>
    </cfRule>
    <cfRule type="expression" dxfId="44" priority="45">
      <formula>AND($H344&lt;&gt;$I344,"  "&amp;$I344=$J344)</formula>
    </cfRule>
    <cfRule type="expression" dxfId="43" priority="46">
      <formula>AND("  "&amp;$I344&lt;&gt;$J344,$I344&lt;&gt;$J344)</formula>
    </cfRule>
  </conditionalFormatting>
  <conditionalFormatting sqref="AF345:AU407">
    <cfRule type="expression" dxfId="42" priority="41">
      <formula>AND($H345=$I345,$I345=$J345)</formula>
    </cfRule>
    <cfRule type="expression" dxfId="41" priority="42">
      <formula>AND($H345&lt;&gt;$I345,"  "&amp;$I345=$J345)</formula>
    </cfRule>
    <cfRule type="expression" dxfId="40" priority="43">
      <formula>AND("  "&amp;$I345&lt;&gt;$J345,$I345&lt;&gt;$J345)</formula>
    </cfRule>
  </conditionalFormatting>
  <conditionalFormatting sqref="AF344:AU344">
    <cfRule type="expression" dxfId="39" priority="38">
      <formula>AND($H344=$I344,$I344=$J344)</formula>
    </cfRule>
    <cfRule type="expression" dxfId="38" priority="39">
      <formula>AND($H344&lt;&gt;$I344,"  "&amp;$I344=$J344)</formula>
    </cfRule>
    <cfRule type="expression" dxfId="37" priority="40">
      <formula>AND("  "&amp;$I344&lt;&gt;$J344,$I344&lt;&gt;$J344)</formula>
    </cfRule>
  </conditionalFormatting>
  <conditionalFormatting sqref="AV345:BE407">
    <cfRule type="expression" dxfId="36" priority="35">
      <formula>AND($H345=$I345,$I345=$J345)</formula>
    </cfRule>
    <cfRule type="expression" dxfId="35" priority="36">
      <formula>AND($H345&lt;&gt;$I345,"  "&amp;$I345=$J345)</formula>
    </cfRule>
    <cfRule type="expression" dxfId="34" priority="37">
      <formula>AND("  "&amp;$I345&lt;&gt;$J345,$I345&lt;&gt;$J345)</formula>
    </cfRule>
  </conditionalFormatting>
  <conditionalFormatting sqref="AV344:BE344">
    <cfRule type="expression" dxfId="33" priority="32">
      <formula>AND($H344=$I344,$I344=$J344)</formula>
    </cfRule>
    <cfRule type="expression" dxfId="32" priority="33">
      <formula>AND($H344&lt;&gt;$I344,"  "&amp;$I344=$J344)</formula>
    </cfRule>
    <cfRule type="expression" dxfId="31" priority="34">
      <formula>AND("  "&amp;$I344&lt;&gt;$J344,$I344&lt;&gt;$J344)</formula>
    </cfRule>
  </conditionalFormatting>
  <conditionalFormatting sqref="A344:XFD407 A409:XFD409">
    <cfRule type="cellIs" dxfId="30" priority="31" operator="equal">
      <formula>0</formula>
    </cfRule>
  </conditionalFormatting>
  <conditionalFormatting sqref="J409:L409 S409 V409:AE409">
    <cfRule type="expression" dxfId="29" priority="28">
      <formula>AND($H409=$I409,$I409=$J409)</formula>
    </cfRule>
    <cfRule type="expression" dxfId="28" priority="29">
      <formula>AND($H409&lt;&gt;$I409,"  "&amp;$I409=$J409)</formula>
    </cfRule>
    <cfRule type="expression" dxfId="27" priority="30">
      <formula>AND("  "&amp;$I409&lt;&gt;$J409,$I409&lt;&gt;$J409)</formula>
    </cfRule>
  </conditionalFormatting>
  <conditionalFormatting sqref="AF409:AU409">
    <cfRule type="expression" dxfId="26" priority="25">
      <formula>AND($H409=$I409,$I409=$J409)</formula>
    </cfRule>
    <cfRule type="expression" dxfId="25" priority="26">
      <formula>AND($H409&lt;&gt;$I409,"  "&amp;$I409=$J409)</formula>
    </cfRule>
    <cfRule type="expression" dxfId="24" priority="27">
      <formula>AND("  "&amp;$I409&lt;&gt;$J409,$I409&lt;&gt;$J409)</formula>
    </cfRule>
  </conditionalFormatting>
  <conditionalFormatting sqref="AV409:BE409">
    <cfRule type="expression" dxfId="23" priority="22">
      <formula>AND($H409=$I409,$I409=$J409)</formula>
    </cfRule>
    <cfRule type="expression" dxfId="22" priority="23">
      <formula>AND($H409&lt;&gt;$I409,"  "&amp;$I409=$J409)</formula>
    </cfRule>
    <cfRule type="expression" dxfId="21" priority="24">
      <formula>AND("  "&amp;$I409&lt;&gt;$J409,$I409&lt;&gt;$J409)</formula>
    </cfRule>
  </conditionalFormatting>
  <conditionalFormatting sqref="S409 V409:BE409">
    <cfRule type="cellIs" dxfId="20" priority="21" operator="lessThan">
      <formula>0</formula>
    </cfRule>
  </conditionalFormatting>
  <conditionalFormatting sqref="BF408:XFD408">
    <cfRule type="cellIs" dxfId="19" priority="20" operator="equal">
      <formula>0</formula>
    </cfRule>
  </conditionalFormatting>
  <conditionalFormatting sqref="BF343:XFD343">
    <cfRule type="cellIs" dxfId="18" priority="19" operator="equal">
      <formula>0</formula>
    </cfRule>
  </conditionalFormatting>
  <conditionalFormatting sqref="AF446:AU447">
    <cfRule type="expression" dxfId="17" priority="13">
      <formula>AND($H446=$I446,$I446=$J446)</formula>
    </cfRule>
    <cfRule type="expression" dxfId="16" priority="14">
      <formula>AND($H446&lt;&gt;$I446,"  "&amp;$I446=$J446)</formula>
    </cfRule>
    <cfRule type="expression" dxfId="15" priority="15">
      <formula>AND("  "&amp;$I446&lt;&gt;$J446,$I446&lt;&gt;$J446)</formula>
    </cfRule>
  </conditionalFormatting>
  <conditionalFormatting sqref="V446:AE447 S446:S447 J446:L447">
    <cfRule type="expression" dxfId="14" priority="16">
      <formula>AND($H446=$I446,$I446=$J446)</formula>
    </cfRule>
    <cfRule type="expression" dxfId="13" priority="17">
      <formula>AND($H446&lt;&gt;$I446,"  "&amp;$I446=$J446)</formula>
    </cfRule>
    <cfRule type="expression" dxfId="12" priority="18">
      <formula>AND("  "&amp;$I446&lt;&gt;$J446,$I446&lt;&gt;$J446)</formula>
    </cfRule>
  </conditionalFormatting>
  <conditionalFormatting sqref="AV446:BE447">
    <cfRule type="expression" dxfId="11" priority="10">
      <formula>AND($H446=$I446,$I446=$J446)</formula>
    </cfRule>
    <cfRule type="expression" dxfId="10" priority="11">
      <formula>AND($H446&lt;&gt;$I446,"  "&amp;$I446=$J446)</formula>
    </cfRule>
    <cfRule type="expression" dxfId="9" priority="12">
      <formula>AND("  "&amp;$I446&lt;&gt;$J446,$I446&lt;&gt;$J446)</formula>
    </cfRule>
  </conditionalFormatting>
  <conditionalFormatting sqref="V45:AE46 S45:S46 J45:L46">
    <cfRule type="expression" dxfId="8" priority="7">
      <formula>AND($H45=$I45,$I45=$J45)</formula>
    </cfRule>
    <cfRule type="expression" dxfId="7" priority="8">
      <formula>AND($H45&lt;&gt;$I45,"  "&amp;$I45=$J45)</formula>
    </cfRule>
    <cfRule type="expression" dxfId="6" priority="9">
      <formula>AND("  "&amp;$I45&lt;&gt;$J45,$I45&lt;&gt;$J45)</formula>
    </cfRule>
  </conditionalFormatting>
  <conditionalFormatting sqref="AF45:AU46">
    <cfRule type="expression" dxfId="5" priority="4">
      <formula>AND($H45=$I45,$I45=$J45)</formula>
    </cfRule>
    <cfRule type="expression" dxfId="4" priority="5">
      <formula>AND($H45&lt;&gt;$I45,"  "&amp;$I45=$J45)</formula>
    </cfRule>
    <cfRule type="expression" dxfId="3" priority="6">
      <formula>AND("  "&amp;$I45&lt;&gt;$J45,$I45&lt;&gt;$J45)</formula>
    </cfRule>
  </conditionalFormatting>
  <conditionalFormatting sqref="AV45:BE46">
    <cfRule type="expression" dxfId="2" priority="1">
      <formula>AND($H45=$I45,$I45=$J45)</formula>
    </cfRule>
    <cfRule type="expression" dxfId="1" priority="2">
      <formula>AND($H45&lt;&gt;$I45,"  "&amp;$I45=$J45)</formula>
    </cfRule>
    <cfRule type="expression" dxfId="0" priority="3">
      <formula>AND("  "&amp;$I45&lt;&gt;$J45,$I45&lt;&gt;$J45)</formula>
    </cfRule>
  </conditionalFormatting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Lists!$D$9:$D$25</xm:f>
          </x14:formula1>
          <xm:sqref>J3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Princp</vt:lpstr>
      <vt:lpstr>Lists</vt:lpstr>
      <vt:lpstr>BM</vt:lpstr>
      <vt:lpstr>Items</vt:lpstr>
      <vt:lpstr>dbP</vt:lpstr>
      <vt:lpstr>dbF</vt:lpstr>
      <vt:lpstr>RepP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2024-10-07T08:54:04Z</dcterms:modified>
</cp:coreProperties>
</file>